
<file path=[Content_Types].xml><?xml version="1.0" encoding="utf-8"?>
<Types xmlns="http://schemas.openxmlformats.org/package/2006/content-types">
  <Default ContentType="image/gif" Extension="gif"/>
  <Default ContentType="image/jpeg" Extension="jpeg"/>
  <Default ContentType="image/jpeg" Extension="jpg"/>
  <Default ContentType="image/png" Extension="png"/>
  <Default ContentType="application/vnd.openxmlformats-package.relationships+xml" Extension="rels"/>
  <Default ContentType="image/tiff" Extension="tiff"/>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filterPrivacy="1" codeName="ThisWorkbook"/>
  <bookViews>
    <workbookView activeTab="0"/>
  </bookViews>
  <sheets>
    <sheet name="PLANILHA ORCAMENTARIA" sheetId="1" r:id="rId1"/>
    <sheet name="RESUMO" sheetId="2" r:id="rId2"/>
    <sheet name="COMPOSICOES" sheetId="3" r:id="rId3"/>
    <sheet name="COMPOSICOES AUXILIARES" sheetId="4" r:id="rId4"/>
    <sheet name="ENCARGOS SOCIAIS" sheetId="5" r:id="rId5"/>
  </sheets>
  <definedNames>
    <definedName name="JR_PAGE_ANCHOR_0_1">'PLANILHA ORCAMENTARIA'!$A$1</definedName>
    <definedName name="JR_PAGE_ANCHOR_1_1">'RESUMO'!$A$1</definedName>
    <definedName name="JR_PAGE_ANCHOR_2_1">'COMPOSICOES'!$A$1</definedName>
    <definedName name="JR_PAGE_ANCHOR_3_1">'COMPOSICOES AUXILIARES'!$A$1</definedName>
    <definedName name="JR_PAGE_ANCHOR_4_1">'ENCARGOS SOCIAIS'!$A$1</definedName>
    <definedName name="VALOR_TOTAL">'PLANILHA ORCAMENTARIA'!$H$774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8">
    <numFmt numFmtId="0" formatCode="General"/>
    <numFmt numFmtId="1" formatCode="R$ #,##0.00"/>
    <numFmt numFmtId="2" formatCode="#,##0.00"/>
    <numFmt numFmtId="3" formatCode="R$ ###,###,##0.00"/>
    <numFmt numFmtId="4" formatCode="#,##0.00000000"/>
    <numFmt numFmtId="5" formatCode="R$ #,##0.0000"/>
    <numFmt numFmtId="6" formatCode="#,##0.0000000"/>
    <numFmt numFmtId="7" formatCode="###,###,##0.00"/>
  </numFmts>
  <fonts count="13">
    <font>
      <sz val="11"/>
      <color theme="1"/>
      <name val="Calibri"/>
      <family val="2"/>
      <scheme val="minor"/>
    </font>
    <font>
      <sz val="7.0"/>
      <color rgb="000000"/>
      <name val="Arial"/>
      <b val="true"/>
      <i val="false"/>
      <u val="none"/>
      <strike val="false"/>
      <family val="2"/>
    </font>
    <font>
      <sz val="6.0"/>
      <color rgb="000000"/>
      <name val="Arial"/>
      <b val="true"/>
      <i val="false"/>
      <u val="none"/>
      <strike val="false"/>
      <family val="2"/>
    </font>
    <font>
      <sz val="6.0"/>
      <color rgb="000000"/>
      <name val="Arial"/>
      <b val="false"/>
      <i val="false"/>
      <u val="none"/>
      <strike val="false"/>
      <family val="2"/>
    </font>
    <font>
      <sz val="5.0"/>
      <color rgb="000000"/>
      <name val="Arial"/>
      <b val="true"/>
      <i val="false"/>
      <u val="none"/>
      <strike val="false"/>
      <family val="2"/>
    </font>
    <font>
      <sz val="9.0"/>
      <color rgb="000000"/>
      <name val="SansSerif"/>
      <b val="false"/>
      <i val="false"/>
      <u val="none"/>
      <strike val="false"/>
      <family val="2"/>
    </font>
    <font>
      <sz val="5.0"/>
      <color rgb="000000"/>
      <name val="SansSerif"/>
      <b val="true"/>
      <i val="false"/>
      <u val="none"/>
      <strike val="false"/>
      <family val="2"/>
    </font>
    <font>
      <sz val="6.0"/>
      <color rgb="000000"/>
      <name val="SansSerif"/>
      <b val="false"/>
      <i val="false"/>
      <u val="none"/>
      <strike val="false"/>
      <family val="2"/>
    </font>
    <font>
      <sz val="5.0"/>
      <color rgb="000000"/>
      <name val="SansSerif"/>
      <b val="false"/>
      <i val="false"/>
      <u val="none"/>
      <strike val="false"/>
      <family val="2"/>
    </font>
    <font>
      <sz val="4.5"/>
      <color rgb="000000"/>
      <name val="SansSerif"/>
      <b val="true"/>
      <i val="false"/>
      <u val="none"/>
      <strike val="false"/>
      <family val="2"/>
    </font>
    <font>
      <sz val="5.5"/>
      <color rgb="000000"/>
      <name val="SansSerif"/>
      <b val="false"/>
      <i val="false"/>
      <u val="none"/>
      <strike val="false"/>
      <family val="2"/>
    </font>
    <font>
      <sz val="7.0"/>
      <color rgb="000000"/>
      <name val="Arial"/>
      <b val="false"/>
      <i val="false"/>
      <u val="none"/>
      <strike val="false"/>
      <family val="2"/>
    </font>
    <font>
      <sz val="9.0"/>
      <color rgb="000000"/>
      <name val="Arial"/>
      <b val="true"/>
      <i val="false"/>
      <u val="none"/>
      <strike val="false"/>
      <family val="2"/>
    </font>
  </fonts>
  <fills count="50">
    <fill>
      <patternFill patternType="none"/>
    </fill>
    <fill>
      <patternFill patternType="solid">
        <fgColor rgb="FFFFFF"/>
      </patternFill>
    </fill>
    <fill>
      <patternFill patternType="none"/>
    </fill>
    <fill>
      <patternFill patternType="none"/>
    </fill>
    <fill>
      <patternFill patternType="none"/>
    </fill>
    <fill>
      <patternFill patternType="solid">
        <fgColor rgb="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solid">
        <fgColor rgb="CCCCCC"/>
      </patternFill>
    </fill>
    <fill>
      <patternFill patternType="solid">
        <fgColor rgb="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3">
    <border>
      <left/>
      <right/>
      <top/>
      <bottom/>
      <diagonal/>
    </border>
    <border>
      <left>
        <color rgb="000000"/>
      </left>
      <right>
        <color rgb="000000"/>
      </right>
      <top>
        <color rgb="000000"/>
      </top>
      <bottom>
        <color rgb="000000"/>
      </bottom>
      <diagonal/>
    </border>
    <border>
      <left style="thin">
        <color rgb="000000"/>
      </left>
      <right style="thin">
        <color rgb="000000"/>
      </right>
      <top style="thin">
        <color rgb="000000"/>
      </top>
      <bottom style="thin">
        <color rgb="000000"/>
      </bottom>
      <diagonal/>
    </border>
  </borders>
  <cellStyleXfs count="1">
    <xf/>
  </cellStyleXfs>
  <cellXfs count="49">
    <xf numFmtId="0" fontId="0" fillId="0" borderId="0" xfId="0" applyAlignment="1" applyProtection="1" applyNumberFormat="1" applyFont="1" applyFill="1" applyBorder="1"/>
    <xf numFmtId="0" fontId="0" fillId="2" borderId="1" xfId="0" applyAlignment="1" applyProtection="1" applyNumberFormat="1" applyFont="1" applyFill="1" applyBorder="1">
      <alignment wrapText="true"/>
      <protection hidden="false" locked="false"/>
    </xf>
    <xf numFmtId="0" fontId="0" fillId="3" borderId="0" xfId="0" applyAlignment="1" applyProtection="1" applyNumberFormat="1" applyFont="1" applyFill="1" applyBorder="1">
      <alignment wrapText="true"/>
      <protection hidden="false" locked="false"/>
    </xf>
    <xf numFmtId="0" fontId="1" fillId="4" borderId="1" xfId="0" applyAlignment="1" applyProtection="1" applyNumberFormat="1" applyFont="1" applyFill="1" applyBorder="1">
      <alignment wrapText="true" horizontal="right" vertical="center"/>
      <protection hidden="false" locked="true"/>
    </xf>
    <xf numFmtId="0" fontId="2" fillId="5" borderId="2" xfId="0" applyAlignment="1" applyProtection="1" applyNumberFormat="1" applyFont="1" applyFill="1" applyBorder="1">
      <alignment wrapText="true" horizontal="center" vertical="center"/>
      <protection hidden="false" locked="true"/>
    </xf>
    <xf numFmtId="0" fontId="2" fillId="6" borderId="2" xfId="0" applyAlignment="1" applyProtection="1" applyNumberFormat="1" applyFont="1" applyFill="1" applyBorder="1">
      <alignment wrapText="true" horizontal="left" vertical="center"/>
      <protection hidden="false" locked="true"/>
    </xf>
    <xf numFmtId="1" fontId="2" fillId="7" borderId="2" xfId="0" applyAlignment="1" applyProtection="1" applyNumberFormat="1" applyFont="1" applyFill="1" applyBorder="1">
      <alignment wrapText="true" horizontal="right" vertical="center"/>
      <protection hidden="false" locked="true"/>
    </xf>
    <xf numFmtId="0" fontId="3" fillId="8" borderId="2" xfId="0" applyAlignment="1" applyProtection="1" applyNumberFormat="1" applyFont="1" applyFill="1" applyBorder="1">
      <alignment wrapText="true" horizontal="left" vertical="center"/>
      <protection hidden="false" locked="true"/>
    </xf>
    <xf numFmtId="0" fontId="3" fillId="9" borderId="2" xfId="0" applyAlignment="1" applyProtection="1" applyNumberFormat="1" applyFont="1" applyFill="1" applyBorder="1">
      <alignment wrapText="true" horizontal="center" vertical="center"/>
      <protection hidden="false" locked="true"/>
    </xf>
    <xf numFmtId="0" fontId="3" fillId="10" borderId="2" xfId="0" applyAlignment="1" applyProtection="1" applyNumberFormat="1" applyFont="1" applyFill="1" applyBorder="1">
      <alignment wrapText="true" horizontal="justify" vertical="center"/>
      <protection hidden="false" locked="true"/>
    </xf>
    <xf numFmtId="2" fontId="3" fillId="11" borderId="2" xfId="0" applyAlignment="1" applyProtection="1" applyNumberFormat="1" applyFont="1" applyFill="1" applyBorder="1">
      <alignment wrapText="true" horizontal="right" vertical="center"/>
      <protection hidden="false" locked="true"/>
    </xf>
    <xf numFmtId="1" fontId="3" fillId="12" borderId="2" xfId="0" applyAlignment="1" applyProtection="1" applyNumberFormat="1" applyFont="1" applyFill="1" applyBorder="1">
      <alignment wrapText="true" horizontal="right" vertical="center"/>
      <protection hidden="false" locked="true"/>
    </xf>
    <xf numFmtId="3" fontId="3" fillId="13" borderId="2" xfId="0" applyAlignment="1" applyProtection="1" applyNumberFormat="1" applyFont="1" applyFill="1" applyBorder="1">
      <alignment wrapText="true" horizontal="right" vertical="center"/>
      <protection hidden="false" locked="true"/>
    </xf>
    <xf numFmtId="0" fontId="4" fillId="14" borderId="1" xfId="0" applyAlignment="1" applyProtection="1" applyNumberFormat="1" applyFont="1" applyFill="1" applyBorder="1">
      <alignment wrapText="true" horizontal="right" vertical="center"/>
      <protection hidden="false" locked="true"/>
    </xf>
    <xf numFmtId="0" fontId="0" fillId="15" borderId="1" xfId="0" applyAlignment="1" applyProtection="1" applyNumberFormat="1" applyFont="1" applyFill="1" applyBorder="1">
      <alignment wrapText="true"/>
      <protection hidden="false" locked="false"/>
    </xf>
    <xf numFmtId="0" fontId="2" fillId="16" borderId="1" xfId="0" applyAlignment="1" applyProtection="1" applyNumberFormat="1" applyFont="1" applyFill="1" applyBorder="1">
      <alignment wrapText="true" horizontal="left" vertical="center"/>
      <protection hidden="false" locked="true"/>
    </xf>
    <xf numFmtId="1" fontId="2" fillId="17" borderId="1" xfId="0" applyAlignment="1" applyProtection="1" applyNumberFormat="1" applyFont="1" applyFill="1" applyBorder="1">
      <alignment wrapText="true" horizontal="right" vertical="center"/>
      <protection hidden="false" locked="true"/>
    </xf>
    <xf numFmtId="2" fontId="2" fillId="18" borderId="1" xfId="0" applyAlignment="1" applyProtection="1" applyNumberFormat="1" applyFont="1" applyFill="1" applyBorder="1">
      <alignment wrapText="true" horizontal="right" vertical="center"/>
      <protection hidden="false" locked="true"/>
    </xf>
    <xf numFmtId="0" fontId="5" fillId="19" borderId="1" xfId="0" applyAlignment="1" applyProtection="1" applyNumberFormat="1" applyFont="1" applyFill="1" applyBorder="1">
      <alignment wrapText="true" horizontal="left" vertical="top"/>
      <protection hidden="false" locked="true"/>
    </xf>
    <xf numFmtId="0" fontId="1" fillId="20" borderId="2" xfId="0" applyAlignment="1" applyProtection="1" applyNumberFormat="1" applyFont="1" applyFill="1" applyBorder="1">
      <alignment wrapText="true" horizontal="left" vertical="center"/>
      <protection hidden="false" locked="true"/>
    </xf>
    <xf numFmtId="0" fontId="6" fillId="21" borderId="2" xfId="0" applyAlignment="1" applyProtection="1" applyNumberFormat="1" applyFont="1" applyFill="1" applyBorder="1">
      <alignment wrapText="true" horizontal="left" vertical="center"/>
      <protection hidden="false" locked="true"/>
    </xf>
    <xf numFmtId="0" fontId="4" fillId="22" borderId="2" xfId="0" applyAlignment="1" applyProtection="1" applyNumberFormat="1" applyFont="1" applyFill="1" applyBorder="1">
      <alignment wrapText="true" horizontal="center" vertical="center"/>
      <protection hidden="false" locked="true"/>
    </xf>
    <xf numFmtId="0" fontId="7" fillId="23" borderId="2" xfId="0" applyAlignment="1" applyProtection="1" applyNumberFormat="1" applyFont="1" applyFill="1" applyBorder="1">
      <alignment wrapText="true" horizontal="center" vertical="top"/>
      <protection hidden="false" locked="true"/>
    </xf>
    <xf numFmtId="0" fontId="7" fillId="24" borderId="2" xfId="0" applyAlignment="1" applyProtection="1" applyNumberFormat="1" applyFont="1" applyFill="1" applyBorder="1">
      <alignment wrapText="true" horizontal="justify" vertical="top"/>
      <protection hidden="false" locked="true"/>
    </xf>
    <xf numFmtId="4" fontId="7" fillId="25" borderId="2" xfId="0" applyAlignment="1" applyProtection="1" applyNumberFormat="1" applyFont="1" applyFill="1" applyBorder="1">
      <alignment wrapText="true" horizontal="right" vertical="top"/>
      <protection hidden="false" locked="true"/>
    </xf>
    <xf numFmtId="1" fontId="7" fillId="26" borderId="2" xfId="0" applyAlignment="1" applyProtection="1" applyNumberFormat="1" applyFont="1" applyFill="1" applyBorder="1">
      <alignment wrapText="true" horizontal="right" vertical="top"/>
      <protection hidden="false" locked="true"/>
    </xf>
    <xf numFmtId="0" fontId="6" fillId="27" borderId="2" xfId="0" applyAlignment="1" applyProtection="1" applyNumberFormat="1" applyFont="1" applyFill="1" applyBorder="1">
      <alignment wrapText="true" horizontal="right" vertical="top"/>
      <protection hidden="false" locked="true"/>
    </xf>
    <xf numFmtId="1" fontId="6" fillId="28" borderId="2" xfId="0" applyAlignment="1" applyProtection="1" applyNumberFormat="1" applyFont="1" applyFill="1" applyBorder="1">
      <alignment wrapText="true" horizontal="right" vertical="top"/>
      <protection hidden="false" locked="true"/>
    </xf>
    <xf numFmtId="0" fontId="2" fillId="29" borderId="2" xfId="0" applyAlignment="1" applyProtection="1" applyNumberFormat="1" applyFont="1" applyFill="1" applyBorder="1">
      <alignment wrapText="true" horizontal="right" vertical="center"/>
      <protection hidden="false" locked="true"/>
    </xf>
    <xf numFmtId="2" fontId="2" fillId="30" borderId="2" xfId="0" applyAlignment="1" applyProtection="1" applyNumberFormat="1" applyFont="1" applyFill="1" applyBorder="1">
      <alignment wrapText="true" horizontal="right" vertical="center"/>
      <protection hidden="false" locked="true"/>
    </xf>
    <xf numFmtId="5" fontId="7" fillId="31" borderId="2" xfId="0" applyAlignment="1" applyProtection="1" applyNumberFormat="1" applyFont="1" applyFill="1" applyBorder="1">
      <alignment wrapText="true" horizontal="right" vertical="top"/>
      <protection hidden="false" locked="true"/>
    </xf>
    <xf numFmtId="5" fontId="6" fillId="32" borderId="2" xfId="0" applyAlignment="1" applyProtection="1" applyNumberFormat="1" applyFont="1" applyFill="1" applyBorder="1">
      <alignment wrapText="true" horizontal="right" vertical="top"/>
      <protection hidden="false" locked="true"/>
    </xf>
    <xf numFmtId="5" fontId="8" fillId="33" borderId="2" xfId="0" applyAlignment="1" applyProtection="1" applyNumberFormat="1" applyFont="1" applyFill="1" applyBorder="1">
      <alignment wrapText="true" horizontal="right" vertical="top"/>
      <protection hidden="false" locked="true"/>
    </xf>
    <xf numFmtId="5" fontId="9" fillId="34" borderId="2" xfId="0" applyAlignment="1" applyProtection="1" applyNumberFormat="1" applyFont="1" applyFill="1" applyBorder="1">
      <alignment wrapText="true" horizontal="right" vertical="top"/>
      <protection hidden="false" locked="true"/>
    </xf>
    <xf numFmtId="6" fontId="7" fillId="35" borderId="2" xfId="0" applyAlignment="1" applyProtection="1" applyNumberFormat="1" applyFont="1" applyFill="1" applyBorder="1">
      <alignment wrapText="true" horizontal="right" vertical="top"/>
      <protection hidden="false" locked="true"/>
    </xf>
    <xf numFmtId="5" fontId="10" fillId="36" borderId="2" xfId="0" applyAlignment="1" applyProtection="1" applyNumberFormat="1" applyFont="1" applyFill="1" applyBorder="1">
      <alignment wrapText="true" horizontal="right" vertical="top"/>
      <protection hidden="false" locked="true"/>
    </xf>
    <xf numFmtId="1" fontId="10" fillId="37" borderId="2" xfId="0" applyAlignment="1" applyProtection="1" applyNumberFormat="1" applyFont="1" applyFill="1" applyBorder="1">
      <alignment wrapText="true" horizontal="right" vertical="top"/>
      <protection hidden="false" locked="true"/>
    </xf>
    <xf numFmtId="0" fontId="1" fillId="38" borderId="2" xfId="0" applyAlignment="1" applyProtection="1" applyNumberFormat="1" applyFont="1" applyFill="1" applyBorder="1">
      <alignment wrapText="true" horizontal="center" vertical="center"/>
      <protection hidden="false" locked="true"/>
    </xf>
    <xf numFmtId="0" fontId="2" fillId="39" borderId="2" xfId="0" applyAlignment="1" applyProtection="1" applyNumberFormat="1" applyFont="1" applyFill="1" applyBorder="1">
      <alignment wrapText="true" horizontal="center" vertical="center"/>
      <protection hidden="false" locked="true"/>
    </xf>
    <xf numFmtId="0" fontId="1" fillId="40" borderId="2" xfId="0" applyAlignment="1" applyProtection="1" applyNumberFormat="1" applyFont="1" applyFill="1" applyBorder="1">
      <alignment wrapText="true" horizontal="center" vertical="top"/>
      <protection hidden="false" locked="true"/>
    </xf>
    <xf numFmtId="0" fontId="1" fillId="41" borderId="2" xfId="0" applyAlignment="1" applyProtection="1" applyNumberFormat="1" applyFont="1" applyFill="1" applyBorder="1">
      <alignment wrapText="true" horizontal="left" vertical="top"/>
      <protection hidden="false" locked="true"/>
    </xf>
    <xf numFmtId="0" fontId="11" fillId="42" borderId="2" xfId="0" applyAlignment="1" applyProtection="1" applyNumberFormat="1" applyFont="1" applyFill="1" applyBorder="1">
      <alignment wrapText="true" horizontal="center" vertical="top"/>
      <protection hidden="false" locked="true"/>
    </xf>
    <xf numFmtId="0" fontId="11" fillId="43" borderId="2" xfId="0" applyAlignment="1" applyProtection="1" applyNumberFormat="1" applyFont="1" applyFill="1" applyBorder="1">
      <alignment wrapText="true" horizontal="left" vertical="top"/>
      <protection hidden="false" locked="true"/>
    </xf>
    <xf numFmtId="7" fontId="11" fillId="44" borderId="2" xfId="0" applyAlignment="1" applyProtection="1" applyNumberFormat="1" applyFont="1" applyFill="1" applyBorder="1">
      <alignment wrapText="true" horizontal="right" vertical="top"/>
      <protection hidden="false" locked="true"/>
    </xf>
    <xf numFmtId="2" fontId="11" fillId="45" borderId="2" xfId="0" applyAlignment="1" applyProtection="1" applyNumberFormat="1" applyFont="1" applyFill="1" applyBorder="1">
      <alignment wrapText="true" horizontal="right" vertical="top"/>
      <protection hidden="false" locked="true"/>
    </xf>
    <xf numFmtId="0" fontId="1" fillId="46" borderId="2" xfId="0" applyAlignment="1" applyProtection="1" applyNumberFormat="1" applyFont="1" applyFill="1" applyBorder="1">
      <alignment wrapText="true" horizontal="right" vertical="center"/>
      <protection hidden="false" locked="true"/>
    </xf>
    <xf numFmtId="2" fontId="1" fillId="47" borderId="2" xfId="0" applyAlignment="1" applyProtection="1" applyNumberFormat="1" applyFont="1" applyFill="1" applyBorder="1">
      <alignment wrapText="true" horizontal="right" vertical="top"/>
      <protection hidden="false" locked="true"/>
    </xf>
    <xf numFmtId="0" fontId="12" fillId="48" borderId="1" xfId="0" applyAlignment="1" applyProtection="1" applyNumberFormat="1" applyFont="1" applyFill="1" applyBorder="1">
      <alignment wrapText="true" horizontal="right" vertical="center"/>
      <protection hidden="false" locked="true"/>
    </xf>
    <xf numFmtId="2" fontId="12" fillId="49" borderId="1" xfId="0" applyAlignment="1" applyProtection="1" applyNumberFormat="1" applyFont="1" applyFill="1" applyBorder="1">
      <alignment wrapText="true" horizontal="right" vertical="center"/>
      <protection hidden="false" locked="true"/>
    </xf>
  </cellXf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7" Target="sharedStrings.xml" Type="http://schemas.openxmlformats.org/officeDocument/2006/relationships/sharedStrings"/><Relationship Id="rIdSt" Target="styles.xml" Type="http://schemas.openxmlformats.org/officeDocument/2006/relationships/styles"/></Relationships>
</file>

<file path=xl/drawings/_rels/drawing1.xml.rels><?xml version="1.0" encoding="UTF-8" standalone="yes"?><Relationships xmlns="http://schemas.openxmlformats.org/package/2006/relationships"><Relationship Id="img_0_0_0.jpg" Target="../media/img_0_0_0.jpg" Type="http://schemas.openxmlformats.org/officeDocument/2006/relationships/image"/></Relationships>
</file>

<file path=xl/drawings/_rels/drawing2.xml.rels><?xml version="1.0" encoding="UTF-8" standalone="yes"?><Relationships xmlns="http://schemas.openxmlformats.org/package/2006/relationships"><Relationship Id="img_1_0_4.jpg" Target="../media/img_1_0_4.jpg" Type="http://schemas.openxmlformats.org/officeDocument/2006/relationships/image"/></Relationships>
</file>

<file path=xl/drawings/_rels/drawing3.xml.rels><?xml version="1.0" encoding="UTF-8" standalone="yes"?><Relationships xmlns="http://schemas.openxmlformats.org/package/2006/relationships"><Relationship Id="img_2_0_0.jpg" Target="../media/img_2_0_0.jpg" Type="http://schemas.openxmlformats.org/officeDocument/2006/relationships/image"/></Relationships>
</file>

<file path=xl/drawings/_rels/drawing4.xml.rels><?xml version="1.0" encoding="UTF-8" standalone="yes"?><Relationships xmlns="http://schemas.openxmlformats.org/package/2006/relationships"><Relationship Id="img_3_0_0.jpg" Target="../media/img_3_0_0.jpg" Type="http://schemas.openxmlformats.org/officeDocument/2006/relationships/image"/></Relationships>
</file>

<file path=xl/drawings/_rels/drawing5.xml.rels><?xml version="1.0" encoding="UTF-8" standalone="yes"?><Relationships xmlns="http://schemas.openxmlformats.org/package/2006/relationships"><Relationship Id="img_4_0_0.jpg" Target="../media/img_4_0_0.jp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8</xdr:col>
      <xdr:colOff>0</xdr:colOff>
      <xdr:row>1</xdr:row>
      <xdr:rowOff>0</xdr:rowOff>
    </xdr:to>
    <xdr:pic>
      <xdr:nvPicPr>
        <xdr:cNvPr id="637537541" name="Picture">
</xdr:cNvPr>
        <xdr:cNvPicPr/>
      </xdr:nvPicPr>
      <xdr:blipFill>
        <a:blip r:embed="img_0_0_0.jpg"/>
        <a:srcRect/>
        <a:stretch>
          <a:fillRect l="0" t="0" r="0" b="0"/>
        </a:stretch>
      </xdr:blipFill>
      <xdr:spPr>
        <a:xfrm rot="0">
          <a:off x="0" y="0"/>
          <a:ext cx="0" cy="0"/>
        </a:xfrm>
        <a:prstGeom prst="rec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5</xdr:col>
      <xdr:colOff>0</xdr:colOff>
      <xdr:row>3</xdr:row>
      <xdr:rowOff>0</xdr:rowOff>
    </xdr:to>
    <xdr:pic>
      <xdr:nvPicPr>
        <xdr:cNvPr id="2030875157" name="Picture">
</xdr:cNvPr>
        <xdr:cNvPicPr/>
      </xdr:nvPicPr>
      <xdr:blipFill>
        <a:blip r:embed="img_1_0_4.jpg"/>
        <a:srcRect/>
        <a:stretch>
          <a:fillRect l="0" t="0" r="0" b="0"/>
        </a:stretch>
      </xdr:blipFill>
      <xdr:spPr>
        <a:xfrm rot="0">
          <a:off x="0" y="0"/>
          <a:ext cx="0" cy="0"/>
        </a:xfrm>
        <a:prstGeom prst="rect"/>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7</xdr:col>
      <xdr:colOff>0</xdr:colOff>
      <xdr:row>1</xdr:row>
      <xdr:rowOff>0</xdr:rowOff>
    </xdr:to>
    <xdr:pic>
      <xdr:nvPicPr>
        <xdr:cNvPr id="1549715638" name="Picture">
</xdr:cNvPr>
        <xdr:cNvPicPr/>
      </xdr:nvPicPr>
      <xdr:blipFill>
        <a:blip r:embed="img_2_0_0.jpg"/>
        <a:srcRect/>
        <a:stretch>
          <a:fillRect l="0" t="0" r="0" b="0"/>
        </a:stretch>
      </xdr:blipFill>
      <xdr:spPr>
        <a:xfrm rot="0">
          <a:off x="0" y="0"/>
          <a:ext cx="0" cy="0"/>
        </a:xfrm>
        <a:prstGeom prst="rect"/>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7</xdr:col>
      <xdr:colOff>0</xdr:colOff>
      <xdr:row>1</xdr:row>
      <xdr:rowOff>0</xdr:rowOff>
    </xdr:to>
    <xdr:pic>
      <xdr:nvPicPr>
        <xdr:cNvPr id="174410081" name="Picture">
</xdr:cNvPr>
        <xdr:cNvPicPr/>
      </xdr:nvPicPr>
      <xdr:blipFill>
        <a:blip r:embed="img_3_0_0.jpg"/>
        <a:srcRect/>
        <a:stretch>
          <a:fillRect l="0" t="0" r="0" b="0"/>
        </a:stretch>
      </xdr:blipFill>
      <xdr:spPr>
        <a:xfrm rot="0">
          <a:off x="0" y="0"/>
          <a:ext cx="0" cy="0"/>
        </a:xfrm>
        <a:prstGeom prst="rect"/>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7</xdr:col>
      <xdr:colOff>0</xdr:colOff>
      <xdr:row>1</xdr:row>
      <xdr:rowOff>0</xdr:rowOff>
    </xdr:to>
    <xdr:pic>
      <xdr:nvPicPr>
        <xdr:cNvPr id="613471616" name="Picture">
</xdr:cNvPr>
        <xdr:cNvPicPr/>
      </xdr:nvPicPr>
      <xdr:blipFill>
        <a:blip r:embed="img_4_0_0.jpg"/>
        <a:srcRect/>
        <a:stretch>
          <a:fillRect l="0" t="0" r="0" b="0"/>
        </a:stretch>
      </xdr:blipFill>
      <xdr:spPr>
        <a:xfrm rot="0">
          <a:off x="0" y="0"/>
          <a:ext cx="0" cy="0"/>
        </a:xfrm>
        <a:prstGeom prst="rect"/>
      </xdr:spPr>
    </xdr:pic>
    <xdr:clientData/>
  </xdr:twoCellAnchor>
</xdr:wsDr>
</file>

<file path=xl/worksheets/_rels/sheet1.xml.rels><?xml version="1.0" encoding="UTF-8" standalone="yes"?><Relationships xmlns="http://schemas.openxmlformats.org/package/2006/relationships"><Relationship Id="rIdDr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Dr2"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Dr3"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Dr4"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Dr5" Target="../drawings/drawing5.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outlinePr summaryBelow="0"/>
  </sheetPr>
  <dimension ref="A1:H774"/>
  <sheetViews>
    <sheetView workbookViewId="0"/>
  </sheetViews>
  <sheetFormatPr defaultRowHeight="15"/>
  <cols>
    <col min="1" max="1" customWidth="true" width="9.333333"/>
    <col min="2" max="2" customWidth="true" width="10.333333"/>
    <col min="3" max="3" bestFit="true" customWidth="false" width="42.666668"/>
    <col min="4" max="4" customWidth="true" width="9.333333"/>
    <col min="5" max="5" customWidth="true" width="8.333333"/>
    <col min="6" max="6" customWidth="true" width="10.333333"/>
    <col min="7" max="7" customWidth="true" width="12.5"/>
    <col min="8" max="8" customWidth="true" width="12.5"/>
  </cols>
  <sheetData>
    <row r="1" customHeight="1" ht="102">
      <c r="A1" s="1" t="inlineStr"/>
      <c r="B1" s="1" t="inlineStr"/>
      <c r="C1" s="1" t="inlineStr"/>
      <c r="D1" s="1" t="inlineStr"/>
      <c r="E1" s="1" t="inlineStr"/>
      <c r="F1" s="1" t="inlineStr"/>
      <c r="G1" s="1" t="inlineStr"/>
      <c r="H1" s="1" t="inlineStr"/>
    </row>
    <row r="2" customHeight="1" ht="10">
      <c r="A2" s="2" t="inlineStr"/>
      <c r="B2" s="3" t="inlineStr">
        <is>
          <r>
            <t xml:space="preserve">
</t>
          </r>
        </is>
      </c>
      <c r="C2" s="3" t="inlineStr"/>
      <c r="D2" s="3" t="inlineStr"/>
      <c r="E2" s="3" t="inlineStr"/>
      <c r="F2" s="3" t="inlineStr"/>
      <c r="G2" s="3" t="inlineStr"/>
      <c r="H2" s="2" t="inlineStr"/>
    </row>
    <row r="3" customHeight="1" ht="22">
      <c r="A3" s="4" t="inlineStr">
        <is>
          <r>
            <t xml:space="preserve">ITEM</t>
          </r>
        </is>
      </c>
      <c r="B3" s="4" t="inlineStr">
        <is>
          <r>
            <t xml:space="preserve">CÓDIGO</t>
          </r>
        </is>
      </c>
      <c r="C3" s="4" t="inlineStr">
        <is>
          <r>
            <t xml:space="preserve">DESCRIÇÃO</t>
          </r>
        </is>
      </c>
      <c r="D3" s="4" t="inlineStr">
        <is>
          <r>
            <t xml:space="preserve">FONTE</t>
          </r>
        </is>
      </c>
      <c r="E3" s="4" t="inlineStr">
        <is>
          <r>
            <t xml:space="preserve">UND</t>
          </r>
        </is>
      </c>
      <c r="F3" s="4" t="inlineStr">
        <is>
          <r>
            <t xml:space="preserve">QUANTIDADE</t>
          </r>
        </is>
      </c>
      <c r="G3" s="4" t="inlineStr">
        <is>
          <r>
            <t xml:space="preserve">PREÇO
UNITÁRIO R$</t>
          </r>
        </is>
      </c>
      <c r="H3" s="4" t="inlineStr">
        <is>
          <r>
            <t xml:space="preserve">PREÇO
TOTAL R$</t>
          </r>
        </is>
      </c>
    </row>
    <row r="4" customHeight="1" ht="20">
      <c r="A4" s="5" t="inlineStr">
        <is>
          <r>
            <t xml:space="preserve">1</t>
          </r>
        </is>
      </c>
      <c r="B4" s="5" t="inlineStr">
        <is>
          <r>
            <t xml:space="preserve">LOTE 01 - POLICLÍNICA REGIONAL</t>
          </r>
        </is>
      </c>
      <c r="C4" s="5" t="inlineStr"/>
      <c r="D4" s="5" t="inlineStr"/>
      <c r="E4" s="5" t="inlineStr"/>
      <c r="F4" s="5" t="inlineStr"/>
      <c r="G4" s="5" t="inlineStr"/>
      <c r="H4" s="6" t="n">
        <f>ROUND(H5+H15+H17+H36+H68+H80+H114+H123+H127+H133+H141+H143+H145+H147+H157+H159+H182+H185+H369+H524+H614+H622+H645+H650+H655,2)</f>
        <v>1.837005327E7</v>
      </c>
    </row>
    <row r="5" customHeight="1" ht="20">
      <c r="A5" s="5" t="inlineStr">
        <is>
          <r>
            <t xml:space="preserve">1.1</t>
          </r>
        </is>
      </c>
      <c r="B5" s="5" t="inlineStr">
        <is>
          <r>
            <t xml:space="preserve">SERVIÇOS PRELIMINARES E INDIRETOS</t>
          </r>
        </is>
      </c>
      <c r="C5" s="5" t="inlineStr"/>
      <c r="D5" s="5" t="inlineStr"/>
      <c r="E5" s="5" t="inlineStr"/>
      <c r="F5" s="5" t="inlineStr"/>
      <c r="G5" s="5" t="inlineStr"/>
      <c r="H5" s="6" t="n">
        <f>ROUND(SUM(H6:H14),2)</f>
        <v>263685.75</v>
      </c>
    </row>
    <row r="6" customHeight="0" bestFit="1" ht="32">
      <c r="A6" s="7" t="inlineStr">
        <is>
          <r>
            <t xml:space="preserve">1.1.1</t>
          </r>
        </is>
      </c>
      <c r="B6" s="8" t="inlineStr">
        <is>
          <r>
            <t xml:space="preserve">CPU2527</t>
          </r>
        </is>
      </c>
      <c r="C6" s="9" t="inlineStr">
        <is>
          <r>
            <t xml:space="preserve">BARRAÇÃO ABERTO PARA APOIO À PRODUÇÃO (CARPINTÁRIA, CENTRAL DE ARMAÇÃO, OFICINA, ETC.) C/TESOURAS, TELHA 4MM, PISO EM CONCRETO DESEMPOLADO</t>
          </r>
        </is>
      </c>
      <c r="D6" s="8" t="inlineStr"/>
      <c r="E6" s="8" t="inlineStr">
        <is>
          <r>
            <t xml:space="preserve">M2</t>
          </r>
        </is>
      </c>
      <c r="F6" s="10" t="n">
        <v>28.0</v>
      </c>
      <c r="G6" s="11" t="n">
        <v>313.86</v>
      </c>
      <c r="H6" s="12" t="n">
        <f>ROUND(ROUND(F6,2)*ROUND(G6,2),2)</f>
        <v>8788.08</v>
      </c>
    </row>
    <row r="7" customHeight="0" bestFit="1" ht="24">
      <c r="A7" s="7" t="inlineStr">
        <is>
          <r>
            <t xml:space="preserve">1.1.2</t>
          </r>
        </is>
      </c>
      <c r="B7" s="8" t="inlineStr">
        <is>
          <r>
            <t xml:space="preserve">CPU3294</t>
          </r>
        </is>
      </c>
      <c r="C7" s="9" t="inlineStr">
        <is>
          <r>
            <t xml:space="preserve">LOCAÇÃO DE CONTEINER TIPO ESCRITÓRIO COM 1 VASO SANITÁRIO, 1 LAVATÓRIO E 1 PONTO PARA CHUVEIRO - ÁREA MÍNIMA DE 13,80M2)</t>
          </r>
        </is>
      </c>
      <c r="D7" s="8" t="inlineStr"/>
      <c r="E7" s="8" t="inlineStr">
        <is>
          <r>
            <t xml:space="preserve">MÊS</t>
          </r>
        </is>
      </c>
      <c r="F7" s="10" t="n">
        <v>16.0</v>
      </c>
      <c r="G7" s="11" t="n">
        <v>2642.64</v>
      </c>
      <c r="H7" s="12" t="n">
        <f>ROUND(ROUND(F7,2)*ROUND(G7,2),2)</f>
        <v>42282.24</v>
      </c>
    </row>
    <row r="8" customHeight="0" bestFit="1" ht="32">
      <c r="A8" s="7" t="inlineStr">
        <is>
          <r>
            <t xml:space="preserve">1.1.3</t>
          </r>
        </is>
      </c>
      <c r="B8" s="8" t="inlineStr">
        <is>
          <r>
            <t xml:space="preserve">95648</t>
          </r>
        </is>
      </c>
      <c r="C8" s="9" t="inlineStr">
        <is>
          <r>
            <t xml:space="preserve">KIT CAVALETE PARA MEDIÇÃO DE ÁGUA - ENTRADA INDIVIDUALIZADA, EM CPVC DN 28 MM (1"), PARA 1 MEDIDOR - FORNECIMENTO E INSTALAÇÃO (EXCLUSIVE HIDRÔMETRO). AF_03/2024</t>
          </r>
        </is>
      </c>
      <c r="D8" s="8" t="inlineStr">
        <is>
          <r>
            <t xml:space="preserve">SINAPI</t>
          </r>
        </is>
      </c>
      <c r="E8" s="8" t="inlineStr">
        <is>
          <r>
            <t xml:space="preserve">UN</t>
          </r>
        </is>
      </c>
      <c r="F8" s="10" t="n">
        <v>1.0</v>
      </c>
      <c r="G8" s="11" t="n">
        <v>697.5</v>
      </c>
      <c r="H8" s="12" t="n">
        <f>ROUND(ROUND(F8,2)*ROUND(G8,2),2)</f>
        <v>697.5</v>
      </c>
    </row>
    <row r="9" customHeight="0" bestFit="1" ht="20">
      <c r="A9" s="7" t="inlineStr">
        <is>
          <r>
            <t xml:space="preserve">1.1.4</t>
          </r>
        </is>
      </c>
      <c r="B9" s="8" t="inlineStr">
        <is>
          <r>
            <t xml:space="preserve">95673</t>
          </r>
        </is>
      </c>
      <c r="C9" s="9" t="inlineStr">
        <is>
          <r>
            <t xml:space="preserve">HIDRÔMETRO DN 1/2", 1,5 M3/H - FORNECIMENTO E INSTALAÇÃO. AF_03/2024</t>
          </r>
        </is>
      </c>
      <c r="D9" s="8" t="inlineStr">
        <is>
          <r>
            <t xml:space="preserve">SINAPI</t>
          </r>
        </is>
      </c>
      <c r="E9" s="8" t="inlineStr">
        <is>
          <r>
            <t xml:space="preserve">UN</t>
          </r>
        </is>
      </c>
      <c r="F9" s="10" t="n">
        <v>1.0</v>
      </c>
      <c r="G9" s="11" t="n">
        <v>160.63</v>
      </c>
      <c r="H9" s="12" t="n">
        <f>ROUND(ROUND(F9,2)*ROUND(G9,2),2)</f>
        <v>160.63</v>
      </c>
    </row>
    <row r="10" customHeight="0" bestFit="1" ht="32">
      <c r="A10" s="7" t="inlineStr">
        <is>
          <r>
            <t xml:space="preserve">1.1.5</t>
          </r>
        </is>
      </c>
      <c r="B10" s="8" t="inlineStr">
        <is>
          <r>
            <t xml:space="preserve">101509</t>
          </r>
        </is>
      </c>
      <c r="C10" s="9" t="inlineStr">
        <is>
          <r>
            <t xml:space="preserve">ENTRADA DE ENERGIA ELÉTRICA, AÉREA, TRIFÁSICA, COM CAIXA DE EMBUTIR, CABO DE 10 MM2 E DISJUNTOR DIN 50A (NÃO INCLUSO O POSTE DE CONCRETO). AF_07/2020</t>
          </r>
        </is>
      </c>
      <c r="D10" s="8" t="inlineStr">
        <is>
          <r>
            <t xml:space="preserve">SINAPI</t>
          </r>
        </is>
      </c>
      <c r="E10" s="8" t="inlineStr">
        <is>
          <r>
            <t xml:space="preserve">UN</t>
          </r>
        </is>
      </c>
      <c r="F10" s="10" t="n">
        <v>1.0</v>
      </c>
      <c r="G10" s="11" t="n">
        <v>2398.1</v>
      </c>
      <c r="H10" s="12" t="n">
        <f>ROUND(ROUND(F10,2)*ROUND(G10,2),2)</f>
        <v>2398.1</v>
      </c>
    </row>
    <row r="11" customHeight="0" bestFit="1" ht="24">
      <c r="A11" s="7" t="inlineStr">
        <is>
          <r>
            <t xml:space="preserve">1.1.6</t>
          </r>
        </is>
      </c>
      <c r="B11" s="8" t="inlineStr">
        <is>
          <r>
            <t xml:space="preserve">103689</t>
          </r>
        </is>
      </c>
      <c r="C11" s="9" t="inlineStr">
        <is>
          <r>
            <t xml:space="preserve">FORNECIMENTO E INSTALAÇÃO DE PLACA DE OBRA COM CHAPA GALVANIZADA E ESTRUTURA DE MADEIRA. AF_03/2022_PS</t>
          </r>
        </is>
      </c>
      <c r="D11" s="8" t="inlineStr">
        <is>
          <r>
            <t xml:space="preserve">SINAPI</t>
          </r>
        </is>
      </c>
      <c r="E11" s="8" t="inlineStr">
        <is>
          <r>
            <t xml:space="preserve">M2</t>
          </r>
        </is>
      </c>
      <c r="F11" s="10" t="n">
        <v>6.0</v>
      </c>
      <c r="G11" s="11" t="n">
        <v>562.88</v>
      </c>
      <c r="H11" s="12" t="n">
        <f>ROUND(ROUND(F11,2)*ROUND(G11,2),2)</f>
        <v>3377.28</v>
      </c>
    </row>
    <row r="12" customHeight="0" bestFit="1" ht="24">
      <c r="A12" s="7" t="inlineStr">
        <is>
          <r>
            <t xml:space="preserve">1.1.7</t>
          </r>
        </is>
      </c>
      <c r="B12" s="8" t="inlineStr">
        <is>
          <r>
            <t xml:space="preserve">CPU2530</t>
          </r>
        </is>
      </c>
      <c r="C12" s="9" t="inlineStr">
        <is>
          <r>
            <t xml:space="preserve">REMOÇÃO DE ENTULHO SEPARADO DE OBRA COM CAÇAMBA METÁLICA - TERRA ALVENARIA, CONCRETO, ARGAMASSA, MADEIRA, PAPEL, PLASTICO OU METAL</t>
          </r>
        </is>
      </c>
      <c r="D12" s="8" t="inlineStr"/>
      <c r="E12" s="8" t="inlineStr">
        <is>
          <r>
            <t xml:space="preserve">M3</t>
          </r>
        </is>
      </c>
      <c r="F12" s="10" t="n">
        <v>640.0</v>
      </c>
      <c r="G12" s="11" t="n">
        <v>11.95</v>
      </c>
      <c r="H12" s="12" t="n">
        <f>ROUND(ROUND(F12,2)*ROUND(G12,2),2)</f>
        <v>7648.0</v>
      </c>
    </row>
    <row r="13" customHeight="0" bestFit="1" ht="20">
      <c r="A13" s="7" t="inlineStr">
        <is>
          <r>
            <t xml:space="preserve">1.1.8</t>
          </r>
        </is>
      </c>
      <c r="B13" s="8" t="inlineStr">
        <is>
          <r>
            <t xml:space="preserve">98459</t>
          </r>
        </is>
      </c>
      <c r="C13" s="9" t="inlineStr">
        <is>
          <r>
            <t xml:space="preserve">TAPUME COM TELHA METÁLICA. AF_03/2024</t>
          </r>
        </is>
      </c>
      <c r="D13" s="8" t="inlineStr">
        <is>
          <r>
            <t xml:space="preserve">SINAPI</t>
          </r>
        </is>
      </c>
      <c r="E13" s="8" t="inlineStr">
        <is>
          <r>
            <t xml:space="preserve">M2</t>
          </r>
        </is>
      </c>
      <c r="F13" s="10" t="n">
        <v>291.5</v>
      </c>
      <c r="G13" s="11" t="n">
        <v>117.98</v>
      </c>
      <c r="H13" s="12" t="n">
        <f>ROUND(ROUND(F13,2)*ROUND(G13,2),2)</f>
        <v>34391.17</v>
      </c>
    </row>
    <row r="14" customHeight="0" bestFit="1" ht="40">
      <c r="A14" s="7" t="inlineStr">
        <is>
          <r>
            <t xml:space="preserve">1.1.9</t>
          </r>
        </is>
      </c>
      <c r="B14" s="8" t="inlineStr">
        <is>
          <r>
            <t xml:space="preserve">CPU1926</t>
          </r>
        </is>
      </c>
      <c r="C14" s="9" t="inlineStr">
        <is>
          <r>
            <t xml:space="preserve">LOCAÇÃO DE ANDAIME METÁLICO TIPO FACHADEIRO, PEÇAS COM APROXIMADAMENTE 1,20M DE LARGURA E 2,0M DE ALTURA, INCLUINDO DIAGONAIS EM X, BARRAS DE LIGAÇÃO, SAPATAS E DEMAIS ITENS NECESSÁRIOS A MONTAGEM, INCLUSIVE MONTAGEM E DESMONTAGEM</t>
          </r>
        </is>
      </c>
      <c r="D14" s="8" t="inlineStr"/>
      <c r="E14" s="8" t="inlineStr">
        <is>
          <r>
            <t xml:space="preserve">M2</t>
          </r>
        </is>
      </c>
      <c r="F14" s="10" t="n">
        <v>4898.2</v>
      </c>
      <c r="G14" s="11" t="n">
        <v>33.47</v>
      </c>
      <c r="H14" s="12" t="n">
        <f>ROUND(ROUND(F14,2)*ROUND(G14,2),2)</f>
        <v>163942.75</v>
      </c>
    </row>
    <row r="15" customHeight="1" ht="20">
      <c r="A15" s="5" t="inlineStr">
        <is>
          <r>
            <t xml:space="preserve">1.2</t>
          </r>
        </is>
      </c>
      <c r="B15" s="5" t="inlineStr">
        <is>
          <r>
            <t xml:space="preserve">ADMINISTRAÇÃO LOCAL</t>
          </r>
        </is>
      </c>
      <c r="C15" s="5" t="inlineStr"/>
      <c r="D15" s="5" t="inlineStr"/>
      <c r="E15" s="5" t="inlineStr"/>
      <c r="F15" s="5" t="inlineStr"/>
      <c r="G15" s="5" t="inlineStr"/>
      <c r="H15" s="6" t="n">
        <f>ROUND(SUM(H16:H16),2)</f>
        <v>713341.0</v>
      </c>
    </row>
    <row r="16" customHeight="0" bestFit="1" ht="20">
      <c r="A16" s="7" t="inlineStr">
        <is>
          <r>
            <t xml:space="preserve">1.2.1</t>
          </r>
        </is>
      </c>
      <c r="B16" s="8" t="inlineStr">
        <is>
          <r>
            <t xml:space="preserve">ADM-POLI</t>
          </r>
        </is>
      </c>
      <c r="C16" s="9" t="inlineStr">
        <is>
          <r>
            <t xml:space="preserve">ADMINISTRAÇÃO LOCAL DA OBRA</t>
          </r>
        </is>
      </c>
      <c r="D16" s="8" t="inlineStr"/>
      <c r="E16" s="8" t="inlineStr">
        <is>
          <r>
            <t xml:space="preserve">%CT</t>
          </r>
        </is>
      </c>
      <c r="F16" s="10" t="n">
        <v>100.0</v>
      </c>
      <c r="G16" s="11" t="n">
        <v>7133.41</v>
      </c>
      <c r="H16" s="12" t="n">
        <f>ROUND(ROUND(F16,2)*ROUND(G16,2),2)</f>
        <v>713341.0</v>
      </c>
    </row>
    <row r="17" customHeight="1" ht="20">
      <c r="A17" s="5" t="inlineStr">
        <is>
          <r>
            <t xml:space="preserve">1.3</t>
          </r>
        </is>
      </c>
      <c r="B17" s="5" t="inlineStr">
        <is>
          <r>
            <t xml:space="preserve">FUNDAÇÃO</t>
          </r>
        </is>
      </c>
      <c r="C17" s="5" t="inlineStr"/>
      <c r="D17" s="5" t="inlineStr"/>
      <c r="E17" s="5" t="inlineStr"/>
      <c r="F17" s="5" t="inlineStr"/>
      <c r="G17" s="5" t="inlineStr"/>
      <c r="H17" s="6" t="n">
        <f>ROUND(SUM(H18:H35),2)</f>
        <v>1179827.46</v>
      </c>
    </row>
    <row r="18" customHeight="0" bestFit="1" ht="24">
      <c r="A18" s="7" t="inlineStr">
        <is>
          <r>
            <t xml:space="preserve">1.3.1</t>
          </r>
        </is>
      </c>
      <c r="B18" s="8" t="inlineStr">
        <is>
          <r>
            <t xml:space="preserve">99059</t>
          </r>
        </is>
      </c>
      <c r="C18" s="9" t="inlineStr">
        <is>
          <r>
            <t xml:space="preserve">LOCAÇÃO CONVENCIONAL DE OBRA, UTILIZANDO GABARITO DE TÁBUAS CORRIDAS PONTALETADAS A CADA 2,00M - 2 UTILIZAÇÕES. AF_03/2024</t>
          </r>
        </is>
      </c>
      <c r="D18" s="8" t="inlineStr">
        <is>
          <r>
            <t xml:space="preserve">SINAPI</t>
          </r>
        </is>
      </c>
      <c r="E18" s="8" t="inlineStr">
        <is>
          <r>
            <t xml:space="preserve">M</t>
          </r>
        </is>
      </c>
      <c r="F18" s="10" t="n">
        <v>226.0</v>
      </c>
      <c r="G18" s="11" t="n">
        <v>83.8</v>
      </c>
      <c r="H18" s="12" t="n">
        <f>ROUND(ROUND(F18,2)*ROUND(G18,2),2)</f>
        <v>18938.8</v>
      </c>
    </row>
    <row r="19" customHeight="0" bestFit="1" ht="40">
      <c r="A19" s="7" t="inlineStr">
        <is>
          <r>
            <t xml:space="preserve">1.3.2</t>
          </r>
        </is>
      </c>
      <c r="B19" s="8" t="inlineStr">
        <is>
          <r>
            <t xml:space="preserve">90100</t>
          </r>
        </is>
      </c>
      <c r="C19" s="9" t="inlineStr">
        <is>
          <r>
            <t xml:space="preserve">ESCAVAÇÃO MECANIZADA DE VALA COM PROF. ATÉ 1,5 M (MÉDIA MONTANTE E JUSANTE/UMA COMPOSIÇÃO POR TRECHO), RETROESCAV. (0,26 M3), LARG. DE 0,8 M A 1,5 M, EM SOLO DE 1A CATEGORIA, EM LOCAIS COM ALTO NÍVEL DE INTERFERÊNCIA. AF_09/2024</t>
          </r>
        </is>
      </c>
      <c r="D19" s="8" t="inlineStr">
        <is>
          <r>
            <t xml:space="preserve">SINAPI</t>
          </r>
        </is>
      </c>
      <c r="E19" s="8" t="inlineStr">
        <is>
          <r>
            <t xml:space="preserve">M3</t>
          </r>
        </is>
      </c>
      <c r="F19" s="10" t="n">
        <v>1308.31</v>
      </c>
      <c r="G19" s="11" t="n">
        <v>16.45</v>
      </c>
      <c r="H19" s="12" t="n">
        <f>ROUND(ROUND(F19,2)*ROUND(G19,2),2)</f>
        <v>21521.7</v>
      </c>
    </row>
    <row r="20" customHeight="0" bestFit="1" ht="20">
      <c r="A20" s="7" t="inlineStr">
        <is>
          <r>
            <t xml:space="preserve">1.3.3</t>
          </r>
        </is>
      </c>
      <c r="B20" s="8" t="inlineStr">
        <is>
          <r>
            <t xml:space="preserve">93358</t>
          </r>
        </is>
      </c>
      <c r="C20" s="9" t="inlineStr">
        <is>
          <r>
            <t xml:space="preserve">ESCAVAÇÃO MANUAL DE VALA. AF_09/2024</t>
          </r>
        </is>
      </c>
      <c r="D20" s="8" t="inlineStr">
        <is>
          <r>
            <t xml:space="preserve">SINAPI</t>
          </r>
        </is>
      </c>
      <c r="E20" s="8" t="inlineStr">
        <is>
          <r>
            <t xml:space="preserve">M3</t>
          </r>
        </is>
      </c>
      <c r="F20" s="10" t="n">
        <v>145.37</v>
      </c>
      <c r="G20" s="11" t="n">
        <v>112.14</v>
      </c>
      <c r="H20" s="12" t="n">
        <f>ROUND(ROUND(F20,2)*ROUND(G20,2),2)</f>
        <v>16301.79</v>
      </c>
    </row>
    <row r="21" customHeight="0" bestFit="1" ht="24">
      <c r="A21" s="7" t="inlineStr">
        <is>
          <r>
            <t xml:space="preserve">1.3.4</t>
          </r>
        </is>
      </c>
      <c r="B21" s="8" t="inlineStr">
        <is>
          <r>
            <t xml:space="preserve">100324</t>
          </r>
        </is>
      </c>
      <c r="C21" s="9" t="inlineStr">
        <is>
          <r>
            <t xml:space="preserve">LASTRO COM MATERIAL GRANULAR (PEDRA BRITADA N.1 E PEDRA BRITADA N.2), APLICADO EM PISOS OU LAJES SOBRE SOLO, ESPESSURA DE *10 CM*. AF_01/2024</t>
          </r>
        </is>
      </c>
      <c r="D21" s="8" t="inlineStr">
        <is>
          <r>
            <t xml:space="preserve">SINAPI</t>
          </r>
        </is>
      </c>
      <c r="E21" s="8" t="inlineStr">
        <is>
          <r>
            <t xml:space="preserve">M3</t>
          </r>
        </is>
      </c>
      <c r="F21" s="10" t="n">
        <v>219.11</v>
      </c>
      <c r="G21" s="11" t="n">
        <v>235.89</v>
      </c>
      <c r="H21" s="12" t="n">
        <f>ROUND(ROUND(F21,2)*ROUND(G21,2),2)</f>
        <v>51685.86</v>
      </c>
    </row>
    <row r="22" customHeight="0" bestFit="1" ht="24">
      <c r="A22" s="7" t="inlineStr">
        <is>
          <r>
            <t xml:space="preserve">1.3.5</t>
          </r>
        </is>
      </c>
      <c r="B22" s="8" t="inlineStr">
        <is>
          <r>
            <t xml:space="preserve">96534</t>
          </r>
        </is>
      </c>
      <c r="C22" s="9" t="inlineStr">
        <is>
          <r>
            <t xml:space="preserve">FABRICAÇÃO, MONTAGEM E DESMONTAGEM DE FÔRMA PARA BLOCO DE COROAMENTO, EM MADEIRA SERRADA, E=25 MM, 4 UTILIZAÇÕES. AF_01/2024</t>
          </r>
        </is>
      </c>
      <c r="D22" s="8" t="inlineStr">
        <is>
          <r>
            <t xml:space="preserve">SINAPI</t>
          </r>
        </is>
      </c>
      <c r="E22" s="8" t="inlineStr">
        <is>
          <r>
            <t xml:space="preserve">M2</t>
          </r>
        </is>
      </c>
      <c r="F22" s="10" t="n">
        <v>1771.4</v>
      </c>
      <c r="G22" s="11" t="n">
        <v>107.88</v>
      </c>
      <c r="H22" s="12" t="n">
        <f>ROUND(ROUND(F22,2)*ROUND(G22,2),2)</f>
        <v>191098.63</v>
      </c>
    </row>
    <row r="23" customHeight="0" bestFit="1" ht="20">
      <c r="A23" s="7" t="inlineStr">
        <is>
          <r>
            <t xml:space="preserve">1.3.6</t>
          </r>
        </is>
      </c>
      <c r="B23" s="8" t="inlineStr">
        <is>
          <r>
            <t xml:space="preserve">96543</t>
          </r>
        </is>
      </c>
      <c r="C23" s="9" t="inlineStr">
        <is>
          <r>
            <t xml:space="preserve">ARMAÇÃO DE BLOCO UTILIZANDO AÇO CA-60 DE 5 MM - MONTAGEM. AF_01/2024</t>
          </r>
        </is>
      </c>
      <c r="D23" s="8" t="inlineStr">
        <is>
          <r>
            <t xml:space="preserve">SINAPI</t>
          </r>
        </is>
      </c>
      <c r="E23" s="8" t="inlineStr">
        <is>
          <r>
            <t xml:space="preserve">KG</t>
          </r>
        </is>
      </c>
      <c r="F23" s="10" t="n">
        <v>2056.2</v>
      </c>
      <c r="G23" s="11" t="n">
        <v>24.28</v>
      </c>
      <c r="H23" s="12" t="n">
        <f>ROUND(ROUND(F23,2)*ROUND(G23,2),2)</f>
        <v>49924.54</v>
      </c>
    </row>
    <row r="24" customHeight="0" bestFit="1" ht="20">
      <c r="A24" s="7" t="inlineStr">
        <is>
          <r>
            <t xml:space="preserve">1.3.7</t>
          </r>
        </is>
      </c>
      <c r="B24" s="8" t="inlineStr">
        <is>
          <r>
            <t xml:space="preserve">96544</t>
          </r>
        </is>
      </c>
      <c r="C24" s="9" t="inlineStr">
        <is>
          <r>
            <t xml:space="preserve">ARMAÇÃO DE BLOCO UTILIZANDO AÇO CA-50 DE 6,3 MM - MONTAGEM. AF_01/2024</t>
          </r>
        </is>
      </c>
      <c r="D24" s="8" t="inlineStr">
        <is>
          <r>
            <t xml:space="preserve">SINAPI</t>
          </r>
        </is>
      </c>
      <c r="E24" s="8" t="inlineStr">
        <is>
          <r>
            <t xml:space="preserve">KG</t>
          </r>
        </is>
      </c>
      <c r="F24" s="10" t="n">
        <v>181.9</v>
      </c>
      <c r="G24" s="11" t="n">
        <v>21.4</v>
      </c>
      <c r="H24" s="12" t="n">
        <f>ROUND(ROUND(F24,2)*ROUND(G24,2),2)</f>
        <v>3892.66</v>
      </c>
    </row>
    <row r="25" customHeight="0" bestFit="1" ht="20">
      <c r="A25" s="7" t="inlineStr">
        <is>
          <r>
            <t xml:space="preserve">1.3.8</t>
          </r>
        </is>
      </c>
      <c r="B25" s="8" t="inlineStr">
        <is>
          <r>
            <t xml:space="preserve">96545</t>
          </r>
        </is>
      </c>
      <c r="C25" s="9" t="inlineStr">
        <is>
          <r>
            <t xml:space="preserve">ARMAÇÃO DE BLOCO UTILIZANDO AÇO CA-50 DE 8 MM - MONTAGEM. AF_01/2024</t>
          </r>
        </is>
      </c>
      <c r="D25" s="8" t="inlineStr">
        <is>
          <r>
            <t xml:space="preserve">SINAPI</t>
          </r>
        </is>
      </c>
      <c r="E25" s="8" t="inlineStr">
        <is>
          <r>
            <t xml:space="preserve">KG</t>
          </r>
        </is>
      </c>
      <c r="F25" s="10" t="n">
        <v>4404.7</v>
      </c>
      <c r="G25" s="11" t="n">
        <v>18.95</v>
      </c>
      <c r="H25" s="12" t="n">
        <f>ROUND(ROUND(F25,2)*ROUND(G25,2),2)</f>
        <v>83469.07</v>
      </c>
    </row>
    <row r="26" customHeight="0" bestFit="1" ht="20">
      <c r="A26" s="7" t="inlineStr">
        <is>
          <r>
            <t xml:space="preserve">1.3.9</t>
          </r>
        </is>
      </c>
      <c r="B26" s="8" t="inlineStr">
        <is>
          <r>
            <t xml:space="preserve">96546</t>
          </r>
        </is>
      </c>
      <c r="C26" s="9" t="inlineStr">
        <is>
          <r>
            <t xml:space="preserve">ARMAÇÃO DE BLOCO UTILIZANDO AÇO CA-50 DE 10 MM - MONTAGEM. AF_01/2024</t>
          </r>
        </is>
      </c>
      <c r="D26" s="8" t="inlineStr">
        <is>
          <r>
            <t xml:space="preserve">SINAPI</t>
          </r>
        </is>
      </c>
      <c r="E26" s="8" t="inlineStr">
        <is>
          <r>
            <t xml:space="preserve">KG</t>
          </r>
        </is>
      </c>
      <c r="F26" s="10" t="n">
        <v>7729.5</v>
      </c>
      <c r="G26" s="11" t="n">
        <v>16.35</v>
      </c>
      <c r="H26" s="12" t="n">
        <f>ROUND(ROUND(F26,2)*ROUND(G26,2),2)</f>
        <v>126377.33</v>
      </c>
    </row>
    <row r="27" customHeight="0" bestFit="1" ht="24">
      <c r="A27" s="7" t="inlineStr">
        <is>
          <r>
            <t xml:space="preserve">1.3.10</t>
          </r>
        </is>
      </c>
      <c r="B27" s="8" t="inlineStr">
        <is>
          <r>
            <t xml:space="preserve">104920</t>
          </r>
        </is>
      </c>
      <c r="C27" s="9" t="inlineStr">
        <is>
          <r>
            <t xml:space="preserve">ARMAÇÃO DE BLOCO, SAPATA ISOLADA, VIGA BALDRAME E SAPATA CORRIDA UTILIZANDO AÇO CA-50 DE 12,5 MM - MONTAGEM. AF_01/2024</t>
          </r>
        </is>
      </c>
      <c r="D27" s="8" t="inlineStr">
        <is>
          <r>
            <t xml:space="preserve">SINAPI</t>
          </r>
        </is>
      </c>
      <c r="E27" s="8" t="inlineStr">
        <is>
          <r>
            <t xml:space="preserve">KG</t>
          </r>
        </is>
      </c>
      <c r="F27" s="10" t="n">
        <v>1979.3</v>
      </c>
      <c r="G27" s="11" t="n">
        <v>12.35</v>
      </c>
      <c r="H27" s="12" t="n">
        <f>ROUND(ROUND(F27,2)*ROUND(G27,2),2)</f>
        <v>24444.36</v>
      </c>
    </row>
    <row r="28" customHeight="0" bestFit="1" ht="24">
      <c r="A28" s="7" t="inlineStr">
        <is>
          <r>
            <t xml:space="preserve">1.3.11</t>
          </r>
        </is>
      </c>
      <c r="B28" s="8" t="inlineStr">
        <is>
          <r>
            <t xml:space="preserve">104921</t>
          </r>
        </is>
      </c>
      <c r="C28" s="9" t="inlineStr">
        <is>
          <r>
            <t xml:space="preserve">ARMAÇÃO DE BLOCO, SAPATA ISOLADA, VIGA BALDRAME E SAPATA CORRIDA UTILIZANDO AÇO CA-50 DE 16 MM - MONTAGEM. AF_01/2024</t>
          </r>
        </is>
      </c>
      <c r="D28" s="8" t="inlineStr">
        <is>
          <r>
            <t xml:space="preserve">SINAPI</t>
          </r>
        </is>
      </c>
      <c r="E28" s="8" t="inlineStr">
        <is>
          <r>
            <t xml:space="preserve">KG</t>
          </r>
        </is>
      </c>
      <c r="F28" s="10" t="n">
        <v>1057.0</v>
      </c>
      <c r="G28" s="11" t="n">
        <v>11.53</v>
      </c>
      <c r="H28" s="12" t="n">
        <f>ROUND(ROUND(F28,2)*ROUND(G28,2),2)</f>
        <v>12187.21</v>
      </c>
    </row>
    <row r="29" customHeight="0" bestFit="1" ht="24">
      <c r="A29" s="7" t="inlineStr">
        <is>
          <r>
            <t xml:space="preserve">1.3.12</t>
          </r>
        </is>
      </c>
      <c r="B29" s="8" t="inlineStr">
        <is>
          <r>
            <t xml:space="preserve">104922</t>
          </r>
        </is>
      </c>
      <c r="C29" s="9" t="inlineStr">
        <is>
          <r>
            <t xml:space="preserve">ARMAÇÃO DE BLOCO, SAPATA ISOLADA E SAPATA CORRIDA UTILIZANDO AÇO CA-50 DE 20 MM - MONTAGEM. AF_01/2024</t>
          </r>
        </is>
      </c>
      <c r="D29" s="8" t="inlineStr">
        <is>
          <r>
            <t xml:space="preserve">SINAPI</t>
          </r>
        </is>
      </c>
      <c r="E29" s="8" t="inlineStr">
        <is>
          <r>
            <t xml:space="preserve">KG</t>
          </r>
        </is>
      </c>
      <c r="F29" s="10" t="n">
        <v>2699.2</v>
      </c>
      <c r="G29" s="11" t="n">
        <v>12.55</v>
      </c>
      <c r="H29" s="12" t="n">
        <f>ROUND(ROUND(F29,2)*ROUND(G29,2),2)</f>
        <v>33874.96</v>
      </c>
    </row>
    <row r="30" customHeight="0" bestFit="1" ht="24">
      <c r="A30" s="7" t="inlineStr">
        <is>
          <r>
            <t xml:space="preserve">1.3.13</t>
          </r>
        </is>
      </c>
      <c r="B30" s="8" t="inlineStr">
        <is>
          <r>
            <t xml:space="preserve">CPU2096</t>
          </r>
        </is>
      </c>
      <c r="C30" s="9" t="inlineStr">
        <is>
          <r>
            <t xml:space="preserve">CONCRETAGEM DE BLOCOS COROAMENTO E VIGAS, BALDRAMES, FCK 35 MPA, COM USO DE BOMBA LANÇAMENTO, ADENSAMENTO E ACABAMENTO</t>
          </r>
        </is>
      </c>
      <c r="D30" s="8" t="inlineStr"/>
      <c r="E30" s="8" t="inlineStr">
        <is>
          <r>
            <t xml:space="preserve">M3</t>
          </r>
        </is>
      </c>
      <c r="F30" s="10" t="n">
        <v>341.75</v>
      </c>
      <c r="G30" s="11" t="n">
        <v>814.45</v>
      </c>
      <c r="H30" s="12" t="n">
        <f>ROUND(ROUND(F30,2)*ROUND(G30,2),2)</f>
        <v>278338.29</v>
      </c>
    </row>
    <row r="31" customHeight="0" bestFit="1" ht="20">
      <c r="A31" s="7" t="inlineStr">
        <is>
          <r>
            <t xml:space="preserve">1.3.14</t>
          </r>
        </is>
      </c>
      <c r="B31" s="8" t="inlineStr">
        <is>
          <r>
            <t xml:space="preserve">100574</t>
          </r>
        </is>
      </c>
      <c r="C31" s="9" t="inlineStr">
        <is>
          <r>
            <t xml:space="preserve">ESPALHAMENTO DE MATERIAL COM TRATOR DE ESTEIRAS. AF_09/2024</t>
          </r>
        </is>
      </c>
      <c r="D31" s="8" t="inlineStr">
        <is>
          <r>
            <t xml:space="preserve">SINAPI</t>
          </r>
        </is>
      </c>
      <c r="E31" s="8" t="inlineStr">
        <is>
          <r>
            <t xml:space="preserve">M3</t>
          </r>
        </is>
      </c>
      <c r="F31" s="10" t="n">
        <v>1123.35</v>
      </c>
      <c r="G31" s="11" t="n">
        <v>1.78</v>
      </c>
      <c r="H31" s="12" t="n">
        <f>ROUND(ROUND(F31,2)*ROUND(G31,2),2)</f>
        <v>1999.56</v>
      </c>
    </row>
    <row r="32" customHeight="0" bestFit="1" ht="20">
      <c r="A32" s="7" t="inlineStr">
        <is>
          <r>
            <t xml:space="preserve">1.3.15</t>
          </r>
        </is>
      </c>
      <c r="B32" s="8" t="inlineStr">
        <is>
          <r>
            <t xml:space="preserve">93382</t>
          </r>
        </is>
      </c>
      <c r="C32" s="9" t="inlineStr">
        <is>
          <r>
            <t xml:space="preserve">REATERRO MANUAL DE VALAS, COM COMPACTADOR DE SOLOS DE PERCUSSÃO. AF_08/2023</t>
          </r>
        </is>
      </c>
      <c r="D32" s="8" t="inlineStr">
        <is>
          <r>
            <t xml:space="preserve">SINAPI</t>
          </r>
        </is>
      </c>
      <c r="E32" s="8" t="inlineStr">
        <is>
          <r>
            <t xml:space="preserve">M3</t>
          </r>
        </is>
      </c>
      <c r="F32" s="10" t="n">
        <v>1445.59</v>
      </c>
      <c r="G32" s="11" t="n">
        <v>34.92</v>
      </c>
      <c r="H32" s="12" t="n">
        <f>ROUND(ROUND(F32,2)*ROUND(G32,2),2)</f>
        <v>50480.0</v>
      </c>
    </row>
    <row r="33" customHeight="0" bestFit="1" ht="20">
      <c r="A33" s="7" t="inlineStr">
        <is>
          <r>
            <t xml:space="preserve">1.3.16</t>
          </r>
        </is>
      </c>
      <c r="B33" s="8" t="inlineStr">
        <is>
          <r>
            <t xml:space="preserve">98557</t>
          </r>
        </is>
      </c>
      <c r="C33" s="9" t="inlineStr">
        <is>
          <r>
            <t xml:space="preserve">IMPERMEABILIZAÇÃO DE SUPERFÍCIE COM EMULSÃO ASFÁLTICA, 2 DEMÃOS. AF_09/2023</t>
          </r>
        </is>
      </c>
      <c r="D33" s="8" t="inlineStr">
        <is>
          <r>
            <t xml:space="preserve">SINAPI</t>
          </r>
        </is>
      </c>
      <c r="E33" s="8" t="inlineStr">
        <is>
          <r>
            <t xml:space="preserve">M2</t>
          </r>
        </is>
      </c>
      <c r="F33" s="10" t="n">
        <v>1126.88</v>
      </c>
      <c r="G33" s="11" t="n">
        <v>50.65</v>
      </c>
      <c r="H33" s="12" t="n">
        <f>ROUND(ROUND(F33,2)*ROUND(G33,2),2)</f>
        <v>57076.47</v>
      </c>
    </row>
    <row r="34" customHeight="0" bestFit="1" ht="24">
      <c r="A34" s="7" t="inlineStr">
        <is>
          <r>
            <t xml:space="preserve">1.3.17</t>
          </r>
        </is>
      </c>
      <c r="B34" s="8" t="inlineStr">
        <is>
          <r>
            <t xml:space="preserve">101622</t>
          </r>
        </is>
      </c>
      <c r="C34" s="9" t="inlineStr">
        <is>
          <r>
            <t xml:space="preserve">PREPARO DE FUNDO DE VALA COM LARGURA MENOR QUE 1,5 M, COM CAMADA DE AREIA, LANÇAMENTO MECANIZADO. AF_08/2020</t>
          </r>
        </is>
      </c>
      <c r="D34" s="8" t="inlineStr">
        <is>
          <r>
            <t xml:space="preserve">SINAPI</t>
          </r>
        </is>
      </c>
      <c r="E34" s="8" t="inlineStr">
        <is>
          <r>
            <t xml:space="preserve">M3</t>
          </r>
        </is>
      </c>
      <c r="F34" s="10" t="n">
        <v>103.81</v>
      </c>
      <c r="G34" s="11" t="n">
        <v>300.31</v>
      </c>
      <c r="H34" s="12" t="n">
        <f>ROUND(ROUND(F34,2)*ROUND(G34,2),2)</f>
        <v>31175.18</v>
      </c>
    </row>
    <row r="35" customHeight="0" bestFit="1" ht="24">
      <c r="A35" s="7" t="inlineStr">
        <is>
          <r>
            <t xml:space="preserve">1.3.18</t>
          </r>
        </is>
      </c>
      <c r="B35" s="8" t="inlineStr">
        <is>
          <r>
            <t xml:space="preserve">101625</t>
          </r>
        </is>
      </c>
      <c r="C35" s="9" t="inlineStr">
        <is>
          <r>
            <t xml:space="preserve">PREPARO DE FUNDO DE VALA COM LARGURA MAIOR OU IGUAL A 1,5 M E MENOR QUE 2,5 M, COM CAMADA DE AREIA, LANÇAMENTO MECANIZADO. AF_08/2020</t>
          </r>
        </is>
      </c>
      <c r="D35" s="8" t="inlineStr">
        <is>
          <r>
            <t xml:space="preserve">SINAPI</t>
          </r>
        </is>
      </c>
      <c r="E35" s="8" t="inlineStr">
        <is>
          <r>
            <t xml:space="preserve">M3</t>
          </r>
        </is>
      </c>
      <c r="F35" s="10" t="n">
        <v>513.65</v>
      </c>
      <c r="G35" s="11" t="n">
        <v>247.33</v>
      </c>
      <c r="H35" s="12" t="n">
        <f>ROUND(ROUND(F35,2)*ROUND(G35,2),2)</f>
        <v>127041.05</v>
      </c>
    </row>
    <row r="36" customHeight="1" ht="20">
      <c r="A36" s="5" t="inlineStr">
        <is>
          <r>
            <t xml:space="preserve">1.4</t>
          </r>
        </is>
      </c>
      <c r="B36" s="5" t="inlineStr">
        <is>
          <r>
            <t xml:space="preserve">ESTRUTURA</t>
          </r>
        </is>
      </c>
      <c r="C36" s="5" t="inlineStr"/>
      <c r="D36" s="5" t="inlineStr"/>
      <c r="E36" s="5" t="inlineStr"/>
      <c r="F36" s="5" t="inlineStr"/>
      <c r="G36" s="5" t="inlineStr"/>
      <c r="H36" s="6" t="n">
        <f>ROUND(SUM(H37:H67),2)</f>
        <v>2587252.65</v>
      </c>
    </row>
    <row r="37" customHeight="0" bestFit="1" ht="32">
      <c r="A37" s="7" t="inlineStr">
        <is>
          <r>
            <t xml:space="preserve">1.4.1</t>
          </r>
        </is>
      </c>
      <c r="B37" s="8" t="inlineStr">
        <is>
          <r>
            <t xml:space="preserve">92423</t>
          </r>
        </is>
      </c>
      <c r="C37" s="9" t="inlineStr">
        <is>
          <r>
            <t xml:space="preserve">MONTAGEM E DESMONTAGEM DE FÔRMA DE PILARES RETANGULARES E ESTRUTURAS SIMILARES, PÉ-DIREITO SIMPLES, EM CHAPA DE MADEIRA COMPENSADA RESINADA, 6 UTILIZAÇÕES. AF_09/2020</t>
          </r>
        </is>
      </c>
      <c r="D37" s="8" t="inlineStr">
        <is>
          <r>
            <t xml:space="preserve">SINAPI</t>
          </r>
        </is>
      </c>
      <c r="E37" s="8" t="inlineStr">
        <is>
          <r>
            <t xml:space="preserve">M2</t>
          </r>
        </is>
      </c>
      <c r="F37" s="10" t="n">
        <v>1428.0</v>
      </c>
      <c r="G37" s="11" t="n">
        <v>97.5</v>
      </c>
      <c r="H37" s="12" t="n">
        <f>ROUND(ROUND(F37,2)*ROUND(G37,2),2)</f>
        <v>139230.0</v>
      </c>
    </row>
    <row r="38" customHeight="0" bestFit="1" ht="24">
      <c r="A38" s="7" t="inlineStr">
        <is>
          <r>
            <t xml:space="preserve">1.4.2</t>
          </r>
        </is>
      </c>
      <c r="B38" s="8" t="inlineStr">
        <is>
          <r>
            <t xml:space="preserve">92760</t>
          </r>
        </is>
      </c>
      <c r="C38" s="9" t="inlineStr">
        <is>
          <r>
            <t xml:space="preserve">ARMAÇÃO DE PILAR OU VIGA DE ESTRUTURA CONVENCIONAL DE CONCRETO ARMADO UTILIZANDO AÇO CA-50 DE 6,3 MM - MONTAGEM. AF_06/2022</t>
          </r>
        </is>
      </c>
      <c r="D38" s="8" t="inlineStr">
        <is>
          <r>
            <t xml:space="preserve">SINAPI</t>
          </r>
        </is>
      </c>
      <c r="E38" s="8" t="inlineStr">
        <is>
          <r>
            <t xml:space="preserve">KG</t>
          </r>
        </is>
      </c>
      <c r="F38" s="10" t="n">
        <v>15.3</v>
      </c>
      <c r="G38" s="11" t="n">
        <v>15.3</v>
      </c>
      <c r="H38" s="12" t="n">
        <f>ROUND(ROUND(F38,2)*ROUND(G38,2),2)</f>
        <v>234.09</v>
      </c>
    </row>
    <row r="39" customHeight="0" bestFit="1" ht="24">
      <c r="A39" s="7" t="inlineStr">
        <is>
          <r>
            <t xml:space="preserve">1.4.3</t>
          </r>
        </is>
      </c>
      <c r="B39" s="8" t="inlineStr">
        <is>
          <r>
            <t xml:space="preserve">92762</t>
          </r>
        </is>
      </c>
      <c r="C39" s="9" t="inlineStr">
        <is>
          <r>
            <t xml:space="preserve">ARMAÇÃO DE PILAR OU VIGA DE ESTRUTURA CONVENCIONAL DE CONCRETO ARMADO UTILIZANDO AÇO CA-50 DE 10,0 MM - MONTAGEM. AF_06/2022</t>
          </r>
        </is>
      </c>
      <c r="D39" s="8" t="inlineStr">
        <is>
          <r>
            <t xml:space="preserve">SINAPI</t>
          </r>
        </is>
      </c>
      <c r="E39" s="8" t="inlineStr">
        <is>
          <r>
            <t xml:space="preserve">KG</t>
          </r>
        </is>
      </c>
      <c r="F39" s="10" t="n">
        <v>3541.02</v>
      </c>
      <c r="G39" s="11" t="n">
        <v>12.44</v>
      </c>
      <c r="H39" s="12" t="n">
        <f>ROUND(ROUND(F39,2)*ROUND(G39,2),2)</f>
        <v>44050.29</v>
      </c>
    </row>
    <row r="40" customHeight="0" bestFit="1" ht="24">
      <c r="A40" s="7" t="inlineStr">
        <is>
          <r>
            <t xml:space="preserve">1.4.4</t>
          </r>
        </is>
      </c>
      <c r="B40" s="8" t="inlineStr">
        <is>
          <r>
            <t xml:space="preserve">92763</t>
          </r>
        </is>
      </c>
      <c r="C40" s="9" t="inlineStr">
        <is>
          <r>
            <t xml:space="preserve">ARMAÇÃO DE PILAR OU VIGA DE ESTRUTURA CONVENCIONAL DE CONCRETO ARMADO UTILIZANDO AÇO CA-50 DE 12,5 MM - MONTAGEM. AF_06/2022</t>
          </r>
        </is>
      </c>
      <c r="D40" s="8" t="inlineStr">
        <is>
          <r>
            <t xml:space="preserve">SINAPI</t>
          </r>
        </is>
      </c>
      <c r="E40" s="8" t="inlineStr">
        <is>
          <r>
            <t xml:space="preserve">KG</t>
          </r>
        </is>
      </c>
      <c r="F40" s="10" t="n">
        <v>567.9</v>
      </c>
      <c r="G40" s="11" t="n">
        <v>10.36</v>
      </c>
      <c r="H40" s="12" t="n">
        <f>ROUND(ROUND(F40,2)*ROUND(G40,2),2)</f>
        <v>5883.44</v>
      </c>
    </row>
    <row r="41" customHeight="0" bestFit="1" ht="24">
      <c r="A41" s="7" t="inlineStr">
        <is>
          <r>
            <t xml:space="preserve">1.4.5</t>
          </r>
        </is>
      </c>
      <c r="B41" s="8" t="inlineStr">
        <is>
          <r>
            <t xml:space="preserve">92764</t>
          </r>
        </is>
      </c>
      <c r="C41" s="9" t="inlineStr">
        <is>
          <r>
            <t xml:space="preserve">ARMAÇÃO DE PILAR OU VIGA DE ESTRUTURA CONVENCIONAL DE CONCRETO ARMADO UTILIZANDO AÇO CA-50 DE 16,0 MM - MONTAGEM. AF_06/2022</t>
          </r>
        </is>
      </c>
      <c r="D41" s="8" t="inlineStr">
        <is>
          <r>
            <t xml:space="preserve">SINAPI</t>
          </r>
        </is>
      </c>
      <c r="E41" s="8" t="inlineStr">
        <is>
          <r>
            <t xml:space="preserve">KG</t>
          </r>
        </is>
      </c>
      <c r="F41" s="10" t="n">
        <v>1335.72</v>
      </c>
      <c r="G41" s="11" t="n">
        <v>9.95</v>
      </c>
      <c r="H41" s="12" t="n">
        <f>ROUND(ROUND(F41,2)*ROUND(G41,2),2)</f>
        <v>13290.41</v>
      </c>
    </row>
    <row r="42" customHeight="0" bestFit="1" ht="24">
      <c r="A42" s="7" t="inlineStr">
        <is>
          <r>
            <t xml:space="preserve">1.4.6</t>
          </r>
        </is>
      </c>
      <c r="B42" s="8" t="inlineStr">
        <is>
          <r>
            <t xml:space="preserve">92765</t>
          </r>
        </is>
      </c>
      <c r="C42" s="9" t="inlineStr">
        <is>
          <r>
            <t xml:space="preserve">ARMAÇÃO DE PILAR OU VIGA DE ESTRUTURA CONVENCIONAL DE CONCRETO ARMADO UTILIZANDO AÇO CA-50 DE 20,0 MM - MONTAGEM. AF_06/2022</t>
          </r>
        </is>
      </c>
      <c r="D42" s="8" t="inlineStr">
        <is>
          <r>
            <t xml:space="preserve">SINAPI</t>
          </r>
        </is>
      </c>
      <c r="E42" s="8" t="inlineStr">
        <is>
          <r>
            <t xml:space="preserve">KG</t>
          </r>
        </is>
      </c>
      <c r="F42" s="10" t="n">
        <v>581.3</v>
      </c>
      <c r="G42" s="11" t="n">
        <v>11.29</v>
      </c>
      <c r="H42" s="12" t="n">
        <f>ROUND(ROUND(F42,2)*ROUND(G42,2),2)</f>
        <v>6562.88</v>
      </c>
    </row>
    <row r="43" customHeight="0" bestFit="1" ht="24">
      <c r="A43" s="7" t="inlineStr">
        <is>
          <r>
            <t xml:space="preserve">1.4.7</t>
          </r>
        </is>
      </c>
      <c r="B43" s="8" t="inlineStr">
        <is>
          <r>
            <t xml:space="preserve">92759</t>
          </r>
        </is>
      </c>
      <c r="C43" s="9" t="inlineStr">
        <is>
          <r>
            <t xml:space="preserve">ARMAÇÃO DE PILAR OU VIGA DE ESTRUTURA CONVENCIONAL DE CONCRETO ARMADO UTILIZANDO AÇO CA-60 DE 5,0 MM - MONTAGEM. AF_06/2022</t>
          </r>
        </is>
      </c>
      <c r="D43" s="8" t="inlineStr">
        <is>
          <r>
            <t xml:space="preserve">SINAPI</t>
          </r>
        </is>
      </c>
      <c r="E43" s="8" t="inlineStr">
        <is>
          <r>
            <t xml:space="preserve">KG</t>
          </r>
        </is>
      </c>
      <c r="F43" s="10" t="n">
        <v>1939.62</v>
      </c>
      <c r="G43" s="11" t="n">
        <v>16.62</v>
      </c>
      <c r="H43" s="12" t="n">
        <f>ROUND(ROUND(F43,2)*ROUND(G43,2),2)</f>
        <v>32236.48</v>
      </c>
    </row>
    <row r="44" customHeight="0" bestFit="1" ht="24">
      <c r="A44" s="7" t="inlineStr">
        <is>
          <r>
            <t xml:space="preserve">1.4.8</t>
          </r>
        </is>
      </c>
      <c r="B44" s="8" t="inlineStr">
        <is>
          <r>
            <t xml:space="preserve">CPU2097</t>
          </r>
        </is>
      </c>
      <c r="C44" s="9" t="inlineStr">
        <is>
          <r>
            <t xml:space="preserve">CONCRETAGEM DE PILARES, FCK = 35MPA, COM USO DE BOMBA - LANÇAMENTO, ADENSAMENTO E ACABAMENTO. AF_ 02/2022_PS</t>
          </r>
        </is>
      </c>
      <c r="D44" s="8" t="inlineStr"/>
      <c r="E44" s="8" t="inlineStr">
        <is>
          <r>
            <t xml:space="preserve">M3</t>
          </r>
        </is>
      </c>
      <c r="F44" s="10" t="n">
        <v>92.7</v>
      </c>
      <c r="G44" s="11" t="n">
        <v>808.11</v>
      </c>
      <c r="H44" s="12" t="n">
        <f>ROUND(ROUND(F44,2)*ROUND(G44,2),2)</f>
        <v>74911.8</v>
      </c>
    </row>
    <row r="45" customHeight="0" bestFit="1" ht="32">
      <c r="A45" s="7" t="inlineStr">
        <is>
          <r>
            <t xml:space="preserve">1.4.9</t>
          </r>
        </is>
      </c>
      <c r="B45" s="8" t="inlineStr">
        <is>
          <r>
            <t xml:space="preserve">92461</t>
          </r>
        </is>
      </c>
      <c r="C45" s="9" t="inlineStr">
        <is>
          <r>
            <t xml:space="preserve">MONTAGEM E DESMONTAGEM DE FÔRMA DE VIGA, ESCORAMENTO COM GARFO DE MADEIRA, PÉ-DIREITO DUPLO, EM CHAPA DE MADEIRA RESINADA, 8 UTILIZAÇÕES. AF_09/2020</t>
          </r>
        </is>
      </c>
      <c r="D45" s="8" t="inlineStr">
        <is>
          <r>
            <t xml:space="preserve">SINAPI</t>
          </r>
        </is>
      </c>
      <c r="E45" s="8" t="inlineStr">
        <is>
          <r>
            <t xml:space="preserve">M2</t>
          </r>
        </is>
      </c>
      <c r="F45" s="10" t="n">
        <v>1905.2</v>
      </c>
      <c r="G45" s="11" t="n">
        <v>273.4</v>
      </c>
      <c r="H45" s="12" t="n">
        <f>ROUND(ROUND(F45,2)*ROUND(G45,2),2)</f>
        <v>520881.68</v>
      </c>
    </row>
    <row r="46" customHeight="0" bestFit="1" ht="24">
      <c r="A46" s="7" t="inlineStr">
        <is>
          <r>
            <t xml:space="preserve">1.4.10</t>
          </r>
        </is>
      </c>
      <c r="B46" s="8" t="inlineStr">
        <is>
          <r>
            <t xml:space="preserve">92760</t>
          </r>
        </is>
      </c>
      <c r="C46" s="9" t="inlineStr">
        <is>
          <r>
            <t xml:space="preserve">ARMAÇÃO DE PILAR OU VIGA DE ESTRUTURA CONVENCIONAL DE CONCRETO ARMADO UTILIZANDO AÇO CA-50 DE 6,3 MM - MONTAGEM. AF_06/2022</t>
          </r>
        </is>
      </c>
      <c r="D46" s="8" t="inlineStr">
        <is>
          <r>
            <t xml:space="preserve">SINAPI</t>
          </r>
        </is>
      </c>
      <c r="E46" s="8" t="inlineStr">
        <is>
          <r>
            <t xml:space="preserve">KG</t>
          </r>
        </is>
      </c>
      <c r="F46" s="10" t="n">
        <v>1737.5</v>
      </c>
      <c r="G46" s="11" t="n">
        <v>15.3</v>
      </c>
      <c r="H46" s="12" t="n">
        <f>ROUND(ROUND(F46,2)*ROUND(G46,2),2)</f>
        <v>26583.75</v>
      </c>
    </row>
    <row r="47" customHeight="0" bestFit="1" ht="24">
      <c r="A47" s="7" t="inlineStr">
        <is>
          <r>
            <t xml:space="preserve">1.4.11</t>
          </r>
        </is>
      </c>
      <c r="B47" s="8" t="inlineStr">
        <is>
          <r>
            <t xml:space="preserve">92761</t>
          </r>
        </is>
      </c>
      <c r="C47" s="9" t="inlineStr">
        <is>
          <r>
            <t xml:space="preserve">ARMAÇÃO DE PILAR OU VIGA DE ESTRUTURA CONVENCIONAL DE CONCRETO ARMADO UTILIZANDO AÇO CA-50 DE 8,0 MM - MONTAGEM. AF_06/2022</t>
          </r>
        </is>
      </c>
      <c r="D47" s="8" t="inlineStr">
        <is>
          <r>
            <t xml:space="preserve">SINAPI</t>
          </r>
        </is>
      </c>
      <c r="E47" s="8" t="inlineStr">
        <is>
          <r>
            <t xml:space="preserve">KG</t>
          </r>
        </is>
      </c>
      <c r="F47" s="10" t="n">
        <v>1352.7</v>
      </c>
      <c r="G47" s="11" t="n">
        <v>14.12</v>
      </c>
      <c r="H47" s="12" t="n">
        <f>ROUND(ROUND(F47,2)*ROUND(G47,2),2)</f>
        <v>19100.12</v>
      </c>
    </row>
    <row r="48" customHeight="0" bestFit="1" ht="24">
      <c r="A48" s="7" t="inlineStr">
        <is>
          <r>
            <t xml:space="preserve">1.4.12</t>
          </r>
        </is>
      </c>
      <c r="B48" s="8" t="inlineStr">
        <is>
          <r>
            <t xml:space="preserve">92762</t>
          </r>
        </is>
      </c>
      <c r="C48" s="9" t="inlineStr">
        <is>
          <r>
            <t xml:space="preserve">ARMAÇÃO DE PILAR OU VIGA DE ESTRUTURA CONVENCIONAL DE CONCRETO ARMADO UTILIZANDO AÇO CA-50 DE 10,0 MM - MONTAGEM. AF_06/2022</t>
          </r>
        </is>
      </c>
      <c r="D48" s="8" t="inlineStr">
        <is>
          <r>
            <t xml:space="preserve">SINAPI</t>
          </r>
        </is>
      </c>
      <c r="E48" s="8" t="inlineStr">
        <is>
          <r>
            <t xml:space="preserve">KG</t>
          </r>
        </is>
      </c>
      <c r="F48" s="10" t="n">
        <v>4164.5</v>
      </c>
      <c r="G48" s="11" t="n">
        <v>12.44</v>
      </c>
      <c r="H48" s="12" t="n">
        <f>ROUND(ROUND(F48,2)*ROUND(G48,2),2)</f>
        <v>51806.38</v>
      </c>
    </row>
    <row r="49" customHeight="0" bestFit="1" ht="24">
      <c r="A49" s="7" t="inlineStr">
        <is>
          <r>
            <t xml:space="preserve">1.4.13</t>
          </r>
        </is>
      </c>
      <c r="B49" s="8" t="inlineStr">
        <is>
          <r>
            <t xml:space="preserve">92763</t>
          </r>
        </is>
      </c>
      <c r="C49" s="9" t="inlineStr">
        <is>
          <r>
            <t xml:space="preserve">ARMAÇÃO DE PILAR OU VIGA DE ESTRUTURA CONVENCIONAL DE CONCRETO ARMADO UTILIZANDO AÇO CA-50 DE 12,5 MM - MONTAGEM. AF_06/2022</t>
          </r>
        </is>
      </c>
      <c r="D49" s="8" t="inlineStr">
        <is>
          <r>
            <t xml:space="preserve">SINAPI</t>
          </r>
        </is>
      </c>
      <c r="E49" s="8" t="inlineStr">
        <is>
          <r>
            <t xml:space="preserve">KG</t>
          </r>
        </is>
      </c>
      <c r="F49" s="10" t="n">
        <v>3456.1</v>
      </c>
      <c r="G49" s="11" t="n">
        <v>10.36</v>
      </c>
      <c r="H49" s="12" t="n">
        <f>ROUND(ROUND(F49,2)*ROUND(G49,2),2)</f>
        <v>35805.2</v>
      </c>
    </row>
    <row r="50" customHeight="0" bestFit="1" ht="24">
      <c r="A50" s="7" t="inlineStr">
        <is>
          <r>
            <t xml:space="preserve">1.4.14</t>
          </r>
        </is>
      </c>
      <c r="B50" s="8" t="inlineStr">
        <is>
          <r>
            <t xml:space="preserve">92764</t>
          </r>
        </is>
      </c>
      <c r="C50" s="9" t="inlineStr">
        <is>
          <r>
            <t xml:space="preserve">ARMAÇÃO DE PILAR OU VIGA DE ESTRUTURA CONVENCIONAL DE CONCRETO ARMADO UTILIZANDO AÇO CA-50 DE 16,0 MM - MONTAGEM. AF_06/2022</t>
          </r>
        </is>
      </c>
      <c r="D50" s="8" t="inlineStr">
        <is>
          <r>
            <t xml:space="preserve">SINAPI</t>
          </r>
        </is>
      </c>
      <c r="E50" s="8" t="inlineStr">
        <is>
          <r>
            <t xml:space="preserve">KG</t>
          </r>
        </is>
      </c>
      <c r="F50" s="10" t="n">
        <v>3882.7</v>
      </c>
      <c r="G50" s="11" t="n">
        <v>9.95</v>
      </c>
      <c r="H50" s="12" t="n">
        <f>ROUND(ROUND(F50,2)*ROUND(G50,2),2)</f>
        <v>38632.87</v>
      </c>
    </row>
    <row r="51" customHeight="0" bestFit="1" ht="24">
      <c r="A51" s="7" t="inlineStr">
        <is>
          <r>
            <t xml:space="preserve">1.4.15</t>
          </r>
        </is>
      </c>
      <c r="B51" s="8" t="inlineStr">
        <is>
          <r>
            <t xml:space="preserve">92765</t>
          </r>
        </is>
      </c>
      <c r="C51" s="9" t="inlineStr">
        <is>
          <r>
            <t xml:space="preserve">ARMAÇÃO DE PILAR OU VIGA DE ESTRUTURA CONVENCIONAL DE CONCRETO ARMADO UTILIZANDO AÇO CA-50 DE 20,0 MM - MONTAGEM. AF_06/2022</t>
          </r>
        </is>
      </c>
      <c r="D51" s="8" t="inlineStr">
        <is>
          <r>
            <t xml:space="preserve">SINAPI</t>
          </r>
        </is>
      </c>
      <c r="E51" s="8" t="inlineStr">
        <is>
          <r>
            <t xml:space="preserve">KG</t>
          </r>
        </is>
      </c>
      <c r="F51" s="10" t="n">
        <v>1681.4</v>
      </c>
      <c r="G51" s="11" t="n">
        <v>11.29</v>
      </c>
      <c r="H51" s="12" t="n">
        <f>ROUND(ROUND(F51,2)*ROUND(G51,2),2)</f>
        <v>18983.01</v>
      </c>
    </row>
    <row r="52" customHeight="0" bestFit="1" ht="24">
      <c r="A52" s="7" t="inlineStr">
        <is>
          <r>
            <t xml:space="preserve">1.4.16</t>
          </r>
        </is>
      </c>
      <c r="B52" s="8" t="inlineStr">
        <is>
          <r>
            <t xml:space="preserve">92759</t>
          </r>
        </is>
      </c>
      <c r="C52" s="9" t="inlineStr">
        <is>
          <r>
            <t xml:space="preserve">ARMAÇÃO DE PILAR OU VIGA DE ESTRUTURA CONVENCIONAL DE CONCRETO ARMADO UTILIZANDO AÇO CA-60 DE 5,0 MM - MONTAGEM. AF_06/2022</t>
          </r>
        </is>
      </c>
      <c r="D52" s="8" t="inlineStr">
        <is>
          <r>
            <t xml:space="preserve">SINAPI</t>
          </r>
        </is>
      </c>
      <c r="E52" s="8" t="inlineStr">
        <is>
          <r>
            <t xml:space="preserve">KG</t>
          </r>
        </is>
      </c>
      <c r="F52" s="10" t="n">
        <v>2819.2</v>
      </c>
      <c r="G52" s="11" t="n">
        <v>16.62</v>
      </c>
      <c r="H52" s="12" t="n">
        <f>ROUND(ROUND(F52,2)*ROUND(G52,2),2)</f>
        <v>46855.1</v>
      </c>
    </row>
    <row r="53" customHeight="0" bestFit="1" ht="24">
      <c r="A53" s="7" t="inlineStr">
        <is>
          <r>
            <t xml:space="preserve">1.4.17</t>
          </r>
        </is>
      </c>
      <c r="B53" s="8" t="inlineStr">
        <is>
          <r>
            <t xml:space="preserve">CPU2833</t>
          </r>
        </is>
      </c>
      <c r="C53" s="9" t="inlineStr">
        <is>
          <r>
            <t xml:space="preserve">CONCRETAGEM DE VIGAS E LAJES, FCK=35MPA, PARA LAJES MACIÇAS OU NERVURADAS COM USO DE BOMBA - LANÇAMENTO, ADENSAMENTO E ACABAMENTO</t>
          </r>
        </is>
      </c>
      <c r="D53" s="8" t="inlineStr"/>
      <c r="E53" s="8" t="inlineStr">
        <is>
          <r>
            <t xml:space="preserve">M3</t>
          </r>
        </is>
      </c>
      <c r="F53" s="10" t="n">
        <v>207.4</v>
      </c>
      <c r="G53" s="11" t="n">
        <v>809.31</v>
      </c>
      <c r="H53" s="12" t="n">
        <f>ROUND(ROUND(F53,2)*ROUND(G53,2),2)</f>
        <v>167850.89</v>
      </c>
    </row>
    <row r="54" customHeight="0" bestFit="1" ht="24">
      <c r="A54" s="7" t="inlineStr">
        <is>
          <r>
            <t xml:space="preserve">1.4.18</t>
          </r>
        </is>
      </c>
      <c r="B54" s="8" t="inlineStr">
        <is>
          <r>
            <t xml:space="preserve">92512</t>
          </r>
        </is>
      </c>
      <c r="C54" s="9" t="inlineStr">
        <is>
          <r>
            <t xml:space="preserve">MONTAGEM E DESMONTAGEM DE FÔRMA DE LAJE MACIÇA, PÉ-DIREITO DUPLO, EM CHAPA DE MADEIRA COMPENSADA RESINADA, 4 UTILIZAÇÕES. AF_09/2020</t>
          </r>
        </is>
      </c>
      <c r="D54" s="8" t="inlineStr">
        <is>
          <r>
            <t xml:space="preserve">SINAPI</t>
          </r>
        </is>
      </c>
      <c r="E54" s="8" t="inlineStr">
        <is>
          <r>
            <t xml:space="preserve">M2</t>
          </r>
        </is>
      </c>
      <c r="F54" s="10" t="n">
        <v>574.6</v>
      </c>
      <c r="G54" s="11" t="n">
        <v>116.31</v>
      </c>
      <c r="H54" s="12" t="n">
        <f>ROUND(ROUND(F54,2)*ROUND(G54,2),2)</f>
        <v>66831.73</v>
      </c>
    </row>
    <row r="55" customHeight="0" bestFit="1" ht="24">
      <c r="A55" s="7" t="inlineStr">
        <is>
          <r>
            <t xml:space="preserve">1.4.19</t>
          </r>
        </is>
      </c>
      <c r="B55" s="8" t="inlineStr">
        <is>
          <r>
            <t xml:space="preserve">102040</t>
          </r>
        </is>
      </c>
      <c r="C55" s="9" t="inlineStr">
        <is>
          <r>
            <t xml:space="preserve">MONTAGEM E DESMONTAGEM DE FÔRMA PARA ESCADAS, COM 1 LANCE E LAJE PLANA, EM MADEIRA SERRADA, 2 UTILIZAÇÕES. AF_11/2020</t>
          </r>
        </is>
      </c>
      <c r="D55" s="8" t="inlineStr">
        <is>
          <r>
            <t xml:space="preserve">SINAPI</t>
          </r>
        </is>
      </c>
      <c r="E55" s="8" t="inlineStr">
        <is>
          <r>
            <t xml:space="preserve">M2</t>
          </r>
        </is>
      </c>
      <c r="F55" s="10" t="n">
        <v>33.2</v>
      </c>
      <c r="G55" s="11" t="n">
        <v>561.6</v>
      </c>
      <c r="H55" s="12" t="n">
        <f>ROUND(ROUND(F55,2)*ROUND(G55,2),2)</f>
        <v>18645.12</v>
      </c>
    </row>
    <row r="56" customHeight="0" bestFit="1" ht="24">
      <c r="A56" s="7" t="inlineStr">
        <is>
          <r>
            <t xml:space="preserve">1.4.20</t>
          </r>
        </is>
      </c>
      <c r="B56" s="8" t="inlineStr">
        <is>
          <r>
            <t xml:space="preserve">CPU2833</t>
          </r>
        </is>
      </c>
      <c r="C56" s="9" t="inlineStr">
        <is>
          <r>
            <t xml:space="preserve">CONCRETAGEM DE VIGAS E LAJES, FCK=35MPA, PARA LAJES MACIÇAS OU NERVURADAS COM USO DE BOMBA - LANÇAMENTO, ADENSAMENTO E ACABAMENTO</t>
          </r>
        </is>
      </c>
      <c r="D56" s="8" t="inlineStr"/>
      <c r="E56" s="8" t="inlineStr">
        <is>
          <r>
            <t xml:space="preserve">M3</t>
          </r>
        </is>
      </c>
      <c r="F56" s="10" t="n">
        <v>357.2</v>
      </c>
      <c r="G56" s="11" t="n">
        <v>809.31</v>
      </c>
      <c r="H56" s="12" t="n">
        <f>ROUND(ROUND(F56,2)*ROUND(G56,2),2)</f>
        <v>289085.53</v>
      </c>
    </row>
    <row r="57" customHeight="0" bestFit="1" ht="24">
      <c r="A57" s="7" t="inlineStr">
        <is>
          <r>
            <t xml:space="preserve">1.4.21</t>
          </r>
        </is>
      </c>
      <c r="B57" s="8" t="inlineStr">
        <is>
          <r>
            <t xml:space="preserve">92768</t>
          </r>
        </is>
      </c>
      <c r="C57" s="9" t="inlineStr">
        <is>
          <r>
            <t xml:space="preserve">ARMAÇÃO DE LAJE DE ESTRUTURA CONVENCIONAL DE CONCRETO ARMADO UTILIZANDO AÇO CA-60 DE 5,0 MM - MONTAGEM. AF_06/2022</t>
          </r>
        </is>
      </c>
      <c r="D57" s="8" t="inlineStr">
        <is>
          <r>
            <t xml:space="preserve">SINAPI</t>
          </r>
        </is>
      </c>
      <c r="E57" s="8" t="inlineStr">
        <is>
          <r>
            <t xml:space="preserve">KG</t>
          </r>
        </is>
      </c>
      <c r="F57" s="10" t="n">
        <v>3137.1</v>
      </c>
      <c r="G57" s="11" t="n">
        <v>15.88</v>
      </c>
      <c r="H57" s="12" t="n">
        <f>ROUND(ROUND(F57,2)*ROUND(G57,2),2)</f>
        <v>49817.15</v>
      </c>
    </row>
    <row r="58" customHeight="0" bestFit="1" ht="24">
      <c r="A58" s="7" t="inlineStr">
        <is>
          <r>
            <t xml:space="preserve">1.4.22</t>
          </r>
        </is>
      </c>
      <c r="B58" s="8" t="inlineStr">
        <is>
          <r>
            <t xml:space="preserve">92769</t>
          </r>
        </is>
      </c>
      <c r="C58" s="9" t="inlineStr">
        <is>
          <r>
            <t xml:space="preserve">ARMAÇÃO DE LAJE DE ESTRUTURA CONVENCIONAL DE CONCRETO ARMADO UTILIZANDO AÇO CA-50 DE 6,3 MM - MONTAGEM. AF_06/2022</t>
          </r>
        </is>
      </c>
      <c r="D58" s="8" t="inlineStr">
        <is>
          <r>
            <t xml:space="preserve">SINAPI</t>
          </r>
        </is>
      </c>
      <c r="E58" s="8" t="inlineStr">
        <is>
          <r>
            <t xml:space="preserve">KG</t>
          </r>
        </is>
      </c>
      <c r="F58" s="10" t="n">
        <v>1182.8</v>
      </c>
      <c r="G58" s="11" t="n">
        <v>14.6</v>
      </c>
      <c r="H58" s="12" t="n">
        <f>ROUND(ROUND(F58,2)*ROUND(G58,2),2)</f>
        <v>17268.88</v>
      </c>
    </row>
    <row r="59" customHeight="0" bestFit="1" ht="24">
      <c r="A59" s="7" t="inlineStr">
        <is>
          <r>
            <t xml:space="preserve">1.4.23</t>
          </r>
        </is>
      </c>
      <c r="B59" s="8" t="inlineStr">
        <is>
          <r>
            <t xml:space="preserve">92770</t>
          </r>
        </is>
      </c>
      <c r="C59" s="9" t="inlineStr">
        <is>
          <r>
            <t xml:space="preserve">ARMAÇÃO DE LAJE DE ESTRUTURA CONVENCIONAL DE CONCRETO ARMADO UTILIZANDO AÇO CA-50 DE 8,0 MM - MONTAGEM. AF_06/2022</t>
          </r>
        </is>
      </c>
      <c r="D59" s="8" t="inlineStr">
        <is>
          <r>
            <t xml:space="preserve">SINAPI</t>
          </r>
        </is>
      </c>
      <c r="E59" s="8" t="inlineStr">
        <is>
          <r>
            <t xml:space="preserve">KG</t>
          </r>
        </is>
      </c>
      <c r="F59" s="10" t="n">
        <v>2421.9</v>
      </c>
      <c r="G59" s="11" t="n">
        <v>13.47</v>
      </c>
      <c r="H59" s="12" t="n">
        <f>ROUND(ROUND(F59,2)*ROUND(G59,2),2)</f>
        <v>32622.99</v>
      </c>
    </row>
    <row r="60" customHeight="0" bestFit="1" ht="24">
      <c r="A60" s="7" t="inlineStr">
        <is>
          <r>
            <t xml:space="preserve">1.4.24</t>
          </r>
        </is>
      </c>
      <c r="B60" s="8" t="inlineStr">
        <is>
          <r>
            <t xml:space="preserve">92771</t>
          </r>
        </is>
      </c>
      <c r="C60" s="9" t="inlineStr">
        <is>
          <r>
            <t xml:space="preserve">ARMAÇÃO DE LAJE DE ESTRUTURA CONVENCIONAL DE CONCRETO ARMADO UTILIZANDO AÇO CA-50 DE 10,0 MM - MONTAGEM. AF_06/2022</t>
          </r>
        </is>
      </c>
      <c r="D60" s="8" t="inlineStr">
        <is>
          <r>
            <t xml:space="preserve">SINAPI</t>
          </r>
        </is>
      </c>
      <c r="E60" s="8" t="inlineStr">
        <is>
          <r>
            <t xml:space="preserve">KG</t>
          </r>
        </is>
      </c>
      <c r="F60" s="10" t="n">
        <v>3649.7</v>
      </c>
      <c r="G60" s="11" t="n">
        <v>11.84</v>
      </c>
      <c r="H60" s="12" t="n">
        <f>ROUND(ROUND(F60,2)*ROUND(G60,2),2)</f>
        <v>43212.45</v>
      </c>
    </row>
    <row r="61" customHeight="0" bestFit="1" ht="24">
      <c r="A61" s="7" t="inlineStr">
        <is>
          <r>
            <t xml:space="preserve">1.4.25</t>
          </r>
        </is>
      </c>
      <c r="B61" s="8" t="inlineStr">
        <is>
          <r>
            <t xml:space="preserve">92772</t>
          </r>
        </is>
      </c>
      <c r="C61" s="9" t="inlineStr">
        <is>
          <r>
            <t xml:space="preserve">ARMAÇÃO DE LAJE DE ESTRUTURA CONVENCIONAL DE CONCRETO ARMADO UTILIZANDO AÇO CA-50 DE 12,5 MM - MONTAGEM. AF_06/2022</t>
          </r>
        </is>
      </c>
      <c r="D61" s="8" t="inlineStr">
        <is>
          <r>
            <t xml:space="preserve">SINAPI</t>
          </r>
        </is>
      </c>
      <c r="E61" s="8" t="inlineStr">
        <is>
          <r>
            <t xml:space="preserve">KG</t>
          </r>
        </is>
      </c>
      <c r="F61" s="10" t="n">
        <v>1782.7</v>
      </c>
      <c r="G61" s="11" t="n">
        <v>9.82</v>
      </c>
      <c r="H61" s="12" t="n">
        <f>ROUND(ROUND(F61,2)*ROUND(G61,2),2)</f>
        <v>17506.11</v>
      </c>
    </row>
    <row r="62" customHeight="0" bestFit="1" ht="24">
      <c r="A62" s="7" t="inlineStr">
        <is>
          <r>
            <t xml:space="preserve">1.4.26</t>
          </r>
        </is>
      </c>
      <c r="B62" s="8" t="inlineStr">
        <is>
          <r>
            <t xml:space="preserve">92773</t>
          </r>
        </is>
      </c>
      <c r="C62" s="9" t="inlineStr">
        <is>
          <r>
            <t xml:space="preserve">ARMAÇÃO DE LAJE DE ESTRUTURA CONVENCIONAL DE CONCRETO ARMADO UTILIZANDO AÇO CA-50 DE 16,0 MM - MONTAGEM. AF_06/2022</t>
          </r>
        </is>
      </c>
      <c r="D62" s="8" t="inlineStr">
        <is>
          <r>
            <t xml:space="preserve">SINAPI</t>
          </r>
        </is>
      </c>
      <c r="E62" s="8" t="inlineStr">
        <is>
          <r>
            <t xml:space="preserve">KG</t>
          </r>
        </is>
      </c>
      <c r="F62" s="10" t="n">
        <v>860.6</v>
      </c>
      <c r="G62" s="11" t="n">
        <v>9.59</v>
      </c>
      <c r="H62" s="12" t="n">
        <f>ROUND(ROUND(F62,2)*ROUND(G62,2),2)</f>
        <v>8253.15</v>
      </c>
    </row>
    <row r="63" customHeight="0" bestFit="1" ht="24">
      <c r="A63" s="7" t="inlineStr">
        <is>
          <r>
            <t xml:space="preserve">1.4.27</t>
          </r>
        </is>
      </c>
      <c r="B63" s="8" t="inlineStr">
        <is>
          <r>
            <t xml:space="preserve">CPU2101</t>
          </r>
        </is>
      </c>
      <c r="C63" s="9" t="inlineStr">
        <is>
          <r>
            <t xml:space="preserve">LAJE PRÉ FABRICADA UNIDIRECIONAL EM VIGA TRELICADA/LAJOTA EM EPS LT 12 (8+4), EXCETO CAPA DE CONCRETO</t>
          </r>
        </is>
      </c>
      <c r="D63" s="8" t="inlineStr"/>
      <c r="E63" s="8" t="inlineStr">
        <is>
          <r>
            <t xml:space="preserve">M2</t>
          </r>
        </is>
      </c>
      <c r="F63" s="10" t="n">
        <v>61.13</v>
      </c>
      <c r="G63" s="11" t="n">
        <v>229.14</v>
      </c>
      <c r="H63" s="12" t="n">
        <f>ROUND(ROUND(F63,2)*ROUND(G63,2),2)</f>
        <v>14007.33</v>
      </c>
    </row>
    <row r="64" customHeight="0" bestFit="1" ht="24">
      <c r="A64" s="7" t="inlineStr">
        <is>
          <r>
            <t xml:space="preserve">1.4.28</t>
          </r>
        </is>
      </c>
      <c r="B64" s="8" t="inlineStr">
        <is>
          <r>
            <t xml:space="preserve">CPU2100</t>
          </r>
        </is>
      </c>
      <c r="C64" s="9" t="inlineStr">
        <is>
          <r>
            <t xml:space="preserve">LAJE PRÉ FABRICADA UNIDIRECIONAL EM VIGA TRELICADA/LAJOTA EM EPS LT 16 (12+4), EXCETO CAPA DE CONCRETO</t>
          </r>
        </is>
      </c>
      <c r="D64" s="8" t="inlineStr"/>
      <c r="E64" s="8" t="inlineStr">
        <is>
          <r>
            <t xml:space="preserve">M2</t>
          </r>
        </is>
      </c>
      <c r="F64" s="10" t="n">
        <v>61.5</v>
      </c>
      <c r="G64" s="11" t="n">
        <v>266.61</v>
      </c>
      <c r="H64" s="12" t="n">
        <f>ROUND(ROUND(F64,2)*ROUND(G64,2),2)</f>
        <v>16396.52</v>
      </c>
    </row>
    <row r="65" customHeight="0" bestFit="1" ht="24">
      <c r="A65" s="7" t="inlineStr">
        <is>
          <r>
            <t xml:space="preserve">1.4.29</t>
          </r>
        </is>
      </c>
      <c r="B65" s="8" t="inlineStr">
        <is>
          <r>
            <t xml:space="preserve">CPU2102</t>
          </r>
        </is>
      </c>
      <c r="C65" s="9" t="inlineStr">
        <is>
          <r>
            <t xml:space="preserve">LAJE PRÉ FABRICADA UNIDIRECIONAL EM VIGA TRELICADA/LAJOTA EM EPS LT 12 (16+4), EXCETO CAPA DE CONCRETO</t>
          </r>
        </is>
      </c>
      <c r="D65" s="8" t="inlineStr"/>
      <c r="E65" s="8" t="inlineStr">
        <is>
          <r>
            <t xml:space="preserve">M2</t>
          </r>
        </is>
      </c>
      <c r="F65" s="10" t="n">
        <v>2219.63</v>
      </c>
      <c r="G65" s="11" t="n">
        <v>173.69</v>
      </c>
      <c r="H65" s="12" t="n">
        <f>ROUND(ROUND(F65,2)*ROUND(G65,2),2)</f>
        <v>385527.53</v>
      </c>
    </row>
    <row r="66" customHeight="0" bestFit="1" ht="32">
      <c r="A66" s="7" t="inlineStr">
        <is>
          <r>
            <t xml:space="preserve">1.4.30</t>
          </r>
        </is>
      </c>
      <c r="B66" s="8" t="inlineStr">
        <is>
          <r>
            <t xml:space="preserve">CPU2534</t>
          </r>
        </is>
      </c>
      <c r="C66" s="9" t="inlineStr">
        <is>
          <r>
            <t xml:space="preserve">FORNECIMENTO E INSTALAÇÃO DE TELA DE AÇO SOLDADA, NERVURADA, CA-60, MALHA 20X20CM, FERRO 3,4MM, PAINEL 2X3M, (0,72KG/M2), MALHAPOP LEVE GERDAU OU SIMILAR</t>
          </r>
        </is>
      </c>
      <c r="D66" s="8" t="inlineStr"/>
      <c r="E66" s="8" t="inlineStr">
        <is>
          <r>
            <t xml:space="preserve">M2</t>
          </r>
        </is>
      </c>
      <c r="F66" s="10" t="n">
        <v>2740.43</v>
      </c>
      <c r="G66" s="11" t="n">
        <v>20.33</v>
      </c>
      <c r="H66" s="12" t="n">
        <f>ROUND(ROUND(F66,2)*ROUND(G66,2),2)</f>
        <v>55712.94</v>
      </c>
    </row>
    <row r="67" customHeight="0" bestFit="1" ht="24">
      <c r="A67" s="7" t="inlineStr">
        <is>
          <r>
            <t xml:space="preserve">1.4.31</t>
          </r>
        </is>
      </c>
      <c r="B67" s="8" t="inlineStr">
        <is>
          <r>
            <t xml:space="preserve">101793</t>
          </r>
        </is>
      </c>
      <c r="C67" s="9" t="inlineStr">
        <is>
          <r>
            <t xml:space="preserve">ESCORAMENTO DE FÔRMAS DE LAJE EM MADEIRA NÃO APARELHADA, PÉ-DIREITO DUPLO, INCLUSO TRAVAMENTO, 4 UTILIZAÇÕES. AF_09/2020</t>
          </r>
        </is>
      </c>
      <c r="D67" s="8" t="inlineStr">
        <is>
          <r>
            <t xml:space="preserve">SINAPI</t>
          </r>
        </is>
      </c>
      <c r="E67" s="8" t="inlineStr">
        <is>
          <r>
            <t xml:space="preserve">M3</t>
          </r>
        </is>
      </c>
      <c r="F67" s="10" t="n">
        <v>8783.44</v>
      </c>
      <c r="G67" s="11" t="n">
        <v>37.51</v>
      </c>
      <c r="H67" s="12" t="n">
        <f>ROUND(ROUND(F67,2)*ROUND(G67,2),2)</f>
        <v>329466.83</v>
      </c>
    </row>
    <row r="68" customHeight="1" ht="20">
      <c r="A68" s="5" t="inlineStr">
        <is>
          <r>
            <t xml:space="preserve">1.5</t>
          </r>
        </is>
      </c>
      <c r="B68" s="5" t="inlineStr">
        <is>
          <r>
            <t xml:space="preserve">ALVENARIA, VEDAÇÕES E DIVISÓRIAS</t>
          </r>
        </is>
      </c>
      <c r="C68" s="5" t="inlineStr"/>
      <c r="D68" s="5" t="inlineStr"/>
      <c r="E68" s="5" t="inlineStr"/>
      <c r="F68" s="5" t="inlineStr"/>
      <c r="G68" s="5" t="inlineStr"/>
      <c r="H68" s="6" t="n">
        <f>ROUND(SUM(H69:H79),2)</f>
        <v>1171640.07</v>
      </c>
    </row>
    <row r="69" customHeight="0" bestFit="1" ht="32">
      <c r="A69" s="7" t="inlineStr">
        <is>
          <r>
            <t xml:space="preserve">1.5.1</t>
          </r>
        </is>
      </c>
      <c r="B69" s="8" t="inlineStr">
        <is>
          <r>
            <t xml:space="preserve">103336</t>
          </r>
        </is>
      </c>
      <c r="C69" s="9" t="inlineStr">
        <is>
          <r>
            <t xml:space="preserve">ALVENARIA DE VEDAÇÃO DE BLOCOS VAZADOS DE CONCRETO APARENTE DE 9X19X39 CM (ESPESSURA 9 CM) E ARGAMASSA DE ASSENTAMENTO COM PREPARO EM BETONEIRA. AF_12/2021</t>
          </r>
        </is>
      </c>
      <c r="D69" s="8" t="inlineStr">
        <is>
          <r>
            <t xml:space="preserve">SINAPI</t>
          </r>
        </is>
      </c>
      <c r="E69" s="8" t="inlineStr">
        <is>
          <r>
            <t xml:space="preserve">M2</t>
          </r>
        </is>
      </c>
      <c r="F69" s="10" t="n">
        <v>179.23</v>
      </c>
      <c r="G69" s="11" t="n">
        <v>111.53</v>
      </c>
      <c r="H69" s="12" t="n">
        <f>ROUND(ROUND(F69,2)*ROUND(G69,2),2)</f>
        <v>19989.52</v>
      </c>
    </row>
    <row r="70" customHeight="0" bestFit="1" ht="32">
      <c r="A70" s="7" t="inlineStr">
        <is>
          <r>
            <t xml:space="preserve">1.5.2</t>
          </r>
        </is>
      </c>
      <c r="B70" s="8" t="inlineStr">
        <is>
          <r>
            <t xml:space="preserve">103318</t>
          </r>
        </is>
      </c>
      <c r="C70" s="9" t="inlineStr">
        <is>
          <r>
            <t xml:space="preserve">ALVENARIA DE VEDAÇÃO DE BLOCOS VAZADOS DE CONCRETO DE 14X19X39 CM (ESPESSURA 14 CM) E ARGAMASSA DE ASSENTAMENTO COM PREPARO EM BETONEIRA. AF_12/2021</t>
          </r>
        </is>
      </c>
      <c r="D70" s="8" t="inlineStr">
        <is>
          <r>
            <t xml:space="preserve">SINAPI</t>
          </r>
        </is>
      </c>
      <c r="E70" s="8" t="inlineStr">
        <is>
          <r>
            <t xml:space="preserve">M2</t>
          </r>
        </is>
      </c>
      <c r="F70" s="10" t="n">
        <v>3719.17</v>
      </c>
      <c r="G70" s="11" t="n">
        <v>128.72</v>
      </c>
      <c r="H70" s="12" t="n">
        <f>ROUND(ROUND(F70,2)*ROUND(G70,2),2)</f>
        <v>478731.56</v>
      </c>
    </row>
    <row r="71" customHeight="0" bestFit="1" ht="32">
      <c r="A71" s="7" t="inlineStr">
        <is>
          <r>
            <t xml:space="preserve">1.5.3</t>
          </r>
        </is>
      </c>
      <c r="B71" s="8" t="inlineStr">
        <is>
          <r>
            <t xml:space="preserve">101161</t>
          </r>
        </is>
      </c>
      <c r="C71" s="9" t="inlineStr">
        <is>
          <r>
            <t xml:space="preserve">ALVENARIA DE VEDAÇÃO COM ELEMENTO VAZADO DE CONCRETO (COBOGÓ) DE 7X50X50CM E ARGAMASSA DE ASSENTAMENTO COM PREPARO EM BETONEIRA. AF_05/2020</t>
          </r>
        </is>
      </c>
      <c r="D71" s="8" t="inlineStr">
        <is>
          <r>
            <t xml:space="preserve">SINAPI</t>
          </r>
        </is>
      </c>
      <c r="E71" s="8" t="inlineStr">
        <is>
          <r>
            <t xml:space="preserve">M2</t>
          </r>
        </is>
      </c>
      <c r="F71" s="10" t="n">
        <v>6.34</v>
      </c>
      <c r="G71" s="11" t="n">
        <v>295.93</v>
      </c>
      <c r="H71" s="12" t="n">
        <f>ROUND(ROUND(F71,2)*ROUND(G71,2),2)</f>
        <v>1876.2</v>
      </c>
    </row>
    <row r="72" customHeight="0" bestFit="1" ht="20">
      <c r="A72" s="7" t="inlineStr">
        <is>
          <r>
            <t xml:space="preserve">1.5.4</t>
          </r>
        </is>
      </c>
      <c r="B72" s="8" t="inlineStr">
        <is>
          <r>
            <t xml:space="preserve">93191</t>
          </r>
        </is>
      </c>
      <c r="C72" s="9" t="inlineStr">
        <is>
          <r>
            <t xml:space="preserve">VERGA MOLDADA IN LOCO COM UTILIZAÇÃO DE BLOCOS CANALETA, ESPESSURA DE *20* CM. AF_03/2024</t>
          </r>
        </is>
      </c>
      <c r="D72" s="8" t="inlineStr">
        <is>
          <r>
            <t xml:space="preserve">SINAPI</t>
          </r>
        </is>
      </c>
      <c r="E72" s="8" t="inlineStr">
        <is>
          <r>
            <t xml:space="preserve">M</t>
          </r>
        </is>
      </c>
      <c r="F72" s="10" t="n">
        <v>262.1</v>
      </c>
      <c r="G72" s="11" t="n">
        <v>88.98</v>
      </c>
      <c r="H72" s="12" t="n">
        <f>ROUND(ROUND(F72,2)*ROUND(G72,2),2)</f>
        <v>23321.66</v>
      </c>
    </row>
    <row r="73" customHeight="0" bestFit="1" ht="20">
      <c r="A73" s="7" t="inlineStr">
        <is>
          <r>
            <t xml:space="preserve">1.5.5</t>
          </r>
        </is>
      </c>
      <c r="B73" s="8" t="inlineStr">
        <is>
          <r>
            <t xml:space="preserve">93199</t>
          </r>
        </is>
      </c>
      <c r="C73" s="9" t="inlineStr">
        <is>
          <r>
            <t xml:space="preserve">CONTRAVERGA MOLDADA IN LOCO COM UTILIZAÇÃO DE BLOCOS CANALETA, ESPESSURA DE *20* CM. AF_03/2024</t>
          </r>
        </is>
      </c>
      <c r="D73" s="8" t="inlineStr">
        <is>
          <r>
            <t xml:space="preserve">SINAPI</t>
          </r>
        </is>
      </c>
      <c r="E73" s="8" t="inlineStr">
        <is>
          <r>
            <t xml:space="preserve">M</t>
          </r>
        </is>
      </c>
      <c r="F73" s="10" t="n">
        <v>215.8</v>
      </c>
      <c r="G73" s="11" t="n">
        <v>62.18</v>
      </c>
      <c r="H73" s="12" t="n">
        <f>ROUND(ROUND(F73,2)*ROUND(G73,2),2)</f>
        <v>13418.44</v>
      </c>
    </row>
    <row r="74" customHeight="0" bestFit="1" ht="20">
      <c r="A74" s="7" t="inlineStr">
        <is>
          <r>
            <t xml:space="preserve">1.5.6</t>
          </r>
        </is>
      </c>
      <c r="B74" s="8" t="inlineStr">
        <is>
          <r>
            <t xml:space="preserve">93200</t>
          </r>
        </is>
      </c>
      <c r="C74" s="9" t="inlineStr">
        <is>
          <r>
            <t xml:space="preserve">FIXAÇÃO (ENCUNHAMENTO) DE ALVENARIA DE VEDAÇÃO COM ARGAMASSA APLICADA COM BISNAGA. AF_03/2024</t>
          </r>
        </is>
      </c>
      <c r="D74" s="8" t="inlineStr">
        <is>
          <r>
            <t xml:space="preserve">SINAPI</t>
          </r>
        </is>
      </c>
      <c r="E74" s="8" t="inlineStr">
        <is>
          <r>
            <t xml:space="preserve">M</t>
          </r>
        </is>
      </c>
      <c r="F74" s="10" t="n">
        <v>1355.04</v>
      </c>
      <c r="G74" s="11" t="n">
        <v>15.24</v>
      </c>
      <c r="H74" s="12" t="n">
        <f>ROUND(ROUND(F74,2)*ROUND(G74,2),2)</f>
        <v>20650.81</v>
      </c>
    </row>
    <row r="75" customHeight="0" bestFit="1" ht="40">
      <c r="A75" s="7" t="inlineStr">
        <is>
          <r>
            <t xml:space="preserve">1.5.7</t>
          </r>
        </is>
      </c>
      <c r="B75" s="8" t="inlineStr">
        <is>
          <r>
            <t xml:space="preserve">96359</t>
          </r>
        </is>
      </c>
      <c r="C75" s="9" t="inlineStr">
        <is>
          <r>
            <t xml:space="preserve">PAREDE COM SISTEMA EM CHAPAS DE GESSO PARA DRYWALL, USO INTERNO, COM DUAS FACES SIMPLES E ESTRUTURA METÁLICA COM GUIAS SIMPLES PARA PAREDES COM ÁREA LÍQUIDA MAIOR OU IGUAL A 6 M2, COM VÃOS. AF_07/2023_PS</t>
          </r>
        </is>
      </c>
      <c r="D75" s="8" t="inlineStr">
        <is>
          <r>
            <t xml:space="preserve">SINAPI</t>
          </r>
        </is>
      </c>
      <c r="E75" s="8" t="inlineStr">
        <is>
          <r>
            <t xml:space="preserve">M2</t>
          </r>
        </is>
      </c>
      <c r="F75" s="10" t="n">
        <v>2494.77</v>
      </c>
      <c r="G75" s="11" t="n">
        <v>138.35</v>
      </c>
      <c r="H75" s="12" t="n">
        <f>ROUND(ROUND(F75,2)*ROUND(G75,2),2)</f>
        <v>345151.43</v>
      </c>
    </row>
    <row r="76" customHeight="0" bestFit="1" ht="40">
      <c r="A76" s="7" t="inlineStr">
        <is>
          <r>
            <t xml:space="preserve">1.5.8</t>
          </r>
        </is>
      </c>
      <c r="B76" s="8" t="inlineStr">
        <is>
          <r>
            <t xml:space="preserve">96363</t>
          </r>
        </is>
      </c>
      <c r="C76" s="9" t="inlineStr">
        <is>
          <r>
            <t xml:space="preserve">PAREDE COM SISTEMA EM CHAPAS DE GESSO PARA DRYWALL, USO INTERNO, COM UMA FACE SIMPLES E OUTRA FACE DUPLA E ESTRUTURA METÁLICA COM GUIAS SIMPLES PARA PAREDES COM ÁREA LÍQUIDA MAIOR OU IGUAL A 6 M2, COM VÃOS. AF_07/2023_PS</t>
          </r>
        </is>
      </c>
      <c r="D76" s="8" t="inlineStr">
        <is>
          <r>
            <t xml:space="preserve">SINAPI</t>
          </r>
        </is>
      </c>
      <c r="E76" s="8" t="inlineStr">
        <is>
          <r>
            <t xml:space="preserve">M2</t>
          </r>
        </is>
      </c>
      <c r="F76" s="10" t="n">
        <v>120.75</v>
      </c>
      <c r="G76" s="11" t="n">
        <v>173.52</v>
      </c>
      <c r="H76" s="12" t="n">
        <f>ROUND(ROUND(F76,2)*ROUND(G76,2),2)</f>
        <v>20952.54</v>
      </c>
    </row>
    <row r="77" customHeight="0" bestFit="1" ht="40">
      <c r="A77" s="7" t="inlineStr">
        <is>
          <r>
            <t xml:space="preserve">1.5.9</t>
          </r>
        </is>
      </c>
      <c r="B77" s="8" t="inlineStr">
        <is>
          <r>
            <t xml:space="preserve">CPU1942</t>
          </r>
        </is>
      </c>
      <c r="C77" s="9" t="inlineStr">
        <is>
          <r>
            <t xml:space="preserve">PAREDE COM SISTEMA EM CHAPAS DE GESSO RU PARA DRYWALL, USO INTERNO, COM DUAS FACES SIMPLES E ESTRUTURA METÁLICA COM GUIAS SIMPLES PARA PAREDES COM ÁREA LÍQUIDA MAIOR OU IGUAL A 6M2, COM VÃOS. AF-07/2023_PS</t>
          </r>
        </is>
      </c>
      <c r="D77" s="8" t="inlineStr"/>
      <c r="E77" s="8" t="inlineStr">
        <is>
          <r>
            <t xml:space="preserve">M2</t>
          </r>
        </is>
      </c>
      <c r="F77" s="10" t="n">
        <v>1302.06</v>
      </c>
      <c r="G77" s="11" t="n">
        <v>155.41</v>
      </c>
      <c r="H77" s="12" t="n">
        <f>ROUND(ROUND(F77,2)*ROUND(G77,2),2)</f>
        <v>202353.14</v>
      </c>
    </row>
    <row r="78" customHeight="0" bestFit="1" ht="40">
      <c r="A78" s="7" t="inlineStr">
        <is>
          <r>
            <t xml:space="preserve">1.5.10</t>
          </r>
        </is>
      </c>
      <c r="B78" s="8" t="inlineStr">
        <is>
          <r>
            <t xml:space="preserve">CPU1943</t>
          </r>
        </is>
      </c>
      <c r="C78" s="9" t="inlineStr">
        <is>
          <r>
            <t xml:space="preserve">PAREDE COM PLACAS DE GESSO ACARTONADO ST/ST (DRYWALL) COM REFORÇO METÁLICO PARA USO INTERNO, COM DUAS FACES DUPLAS E ESTRUTURAS METÁLICA COM GUIAS SIMPLES, COM VÃOS. AF_06/2017_P</t>
          </r>
        </is>
      </c>
      <c r="D78" s="8" t="inlineStr"/>
      <c r="E78" s="8" t="inlineStr">
        <is>
          <r>
            <t xml:space="preserve">M2</t>
          </r>
        </is>
      </c>
      <c r="F78" s="10" t="n">
        <v>63.75</v>
      </c>
      <c r="G78" s="11" t="n">
        <v>217.82</v>
      </c>
      <c r="H78" s="12" t="n">
        <f>ROUND(ROUND(F78,2)*ROUND(G78,2),2)</f>
        <v>13886.03</v>
      </c>
    </row>
    <row r="79" customHeight="0" bestFit="1" ht="24">
      <c r="A79" s="7" t="inlineStr">
        <is>
          <r>
            <t xml:space="preserve">1.5.11</t>
          </r>
        </is>
      </c>
      <c r="B79" s="8" t="inlineStr">
        <is>
          <r>
            <t xml:space="preserve">102257</t>
          </r>
        </is>
      </c>
      <c r="C79" s="9" t="inlineStr">
        <is>
          <r>
            <t xml:space="preserve">DIVISORIA SANITÁRIA, TIPO CABINE, EM PAINEL DE GRANILITE, ESP = 3CM, ASSENTADO COM ARGAMASSA COLANTE AC III-E, EXCLUSIVE FERRAGENS. AF_01/2021</t>
          </r>
        </is>
      </c>
      <c r="D79" s="8" t="inlineStr">
        <is>
          <r>
            <t xml:space="preserve">SINAPI</t>
          </r>
        </is>
      </c>
      <c r="E79" s="8" t="inlineStr">
        <is>
          <r>
            <t xml:space="preserve">M2</t>
          </r>
        </is>
      </c>
      <c r="F79" s="10" t="n">
        <v>70.66</v>
      </c>
      <c r="G79" s="11" t="n">
        <v>443.09</v>
      </c>
      <c r="H79" s="12" t="n">
        <f>ROUND(ROUND(F79,2)*ROUND(G79,2),2)</f>
        <v>31308.74</v>
      </c>
    </row>
    <row r="80" customHeight="1" ht="20">
      <c r="A80" s="5" t="inlineStr">
        <is>
          <r>
            <t xml:space="preserve">1.6</t>
          </r>
        </is>
      </c>
      <c r="B80" s="5" t="inlineStr">
        <is>
          <r>
            <t xml:space="preserve">ESQUADRIAS</t>
          </r>
        </is>
      </c>
      <c r="C80" s="5" t="inlineStr"/>
      <c r="D80" s="5" t="inlineStr"/>
      <c r="E80" s="5" t="inlineStr"/>
      <c r="F80" s="5" t="inlineStr"/>
      <c r="G80" s="5" t="inlineStr"/>
      <c r="H80" s="6" t="n">
        <f>ROUND(SUM(H81:H113),2)</f>
        <v>722789.62</v>
      </c>
    </row>
    <row r="81" customHeight="0" bestFit="1" ht="48">
      <c r="A81" s="7" t="inlineStr">
        <is>
          <r>
            <t xml:space="preserve">1.6.1</t>
          </r>
        </is>
      </c>
      <c r="B81" s="8" t="inlineStr">
        <is>
          <r>
            <t xml:space="preserve">90844</t>
          </r>
        </is>
      </c>
      <c r="C81" s="9" t="inlineStr">
        <is>
          <r>
            <t xml:space="preserve">KIT DE PORTA DE MADEIRA PARA PINTURA, SEMI-OCA (LEVE OU MÉDIA), PADRÃO MÉDIO, 90X210CM, ESPESSURA DE 3,5CM, ITENS INCLUSOS: DOBRADIÇAS, MONTAGEM E INSTALAÇÃO DO BATENTE, FECHADURA COM EXECUÇÃO DO FURO - FORNECIMENTO E INSTALAÇÃO. AF_12/2019</t>
          </r>
        </is>
      </c>
      <c r="D81" s="8" t="inlineStr">
        <is>
          <r>
            <t xml:space="preserve">SINAPI</t>
          </r>
        </is>
      </c>
      <c r="E81" s="8" t="inlineStr">
        <is>
          <r>
            <t xml:space="preserve">UN</t>
          </r>
        </is>
      </c>
      <c r="F81" s="10" t="n">
        <v>41.0</v>
      </c>
      <c r="G81" s="11" t="n">
        <v>1526.21</v>
      </c>
      <c r="H81" s="12" t="n">
        <f>ROUND(ROUND(F81,2)*ROUND(G81,2),2)</f>
        <v>62574.61</v>
      </c>
    </row>
    <row r="82" customHeight="0" bestFit="1" ht="48">
      <c r="A82" s="7" t="inlineStr">
        <is>
          <r>
            <t xml:space="preserve">1.6.2</t>
          </r>
        </is>
      </c>
      <c r="B82" s="8" t="inlineStr">
        <is>
          <r>
            <t xml:space="preserve">90843</t>
          </r>
        </is>
      </c>
      <c r="C82" s="9" t="inlineStr">
        <is>
          <r>
            <t xml:space="preserve">KIT DE PORTA DE MADEIRA PARA PINTURA, SEMI-OCA (LEVE OU MÉDIA), PADRÃO MÉDIO, 80X210CM, ESPESSURA DE 3,5CM, ITENS INCLUSOS: DOBRADIÇAS, MONTAGEM E INSTALAÇÃO DO BATENTE, FECHADURA COM EXECUÇÃO DO FURO - FORNECIMENTO E INSTALAÇÃO. AF_12/2019</t>
          </r>
        </is>
      </c>
      <c r="D82" s="8" t="inlineStr">
        <is>
          <r>
            <t xml:space="preserve">SINAPI</t>
          </r>
        </is>
      </c>
      <c r="E82" s="8" t="inlineStr">
        <is>
          <r>
            <t xml:space="preserve">UN</t>
          </r>
        </is>
      </c>
      <c r="F82" s="10" t="n">
        <v>22.0</v>
      </c>
      <c r="G82" s="11" t="n">
        <v>1409.72</v>
      </c>
      <c r="H82" s="12" t="n">
        <f>ROUND(ROUND(F82,2)*ROUND(G82,2),2)</f>
        <v>31013.84</v>
      </c>
    </row>
    <row r="83" customHeight="0" bestFit="1" ht="48">
      <c r="A83" s="7" t="inlineStr">
        <is>
          <r>
            <t xml:space="preserve">1.6.3</t>
          </r>
        </is>
      </c>
      <c r="B83" s="8" t="inlineStr">
        <is>
          <r>
            <t xml:space="preserve">90850</t>
          </r>
        </is>
      </c>
      <c r="C83" s="9" t="inlineStr">
        <is>
          <r>
            <t xml:space="preserve">KIT DE PORTA DE MADEIRA PARA PINTURA, SEMI-OCA (LEVE OU MÉDIA), PADRÃO MÉDIO, 90X210CM, ESPESSURA DE 3,5CM, ITENS INCLUSOS: DOBRADIÇAS, MONTAGEM E INSTALAÇÃO DO BATENTE, SEM FECHADURA - FORNECIMENTO E INSTALAÇÃO. AF_12/2019</t>
          </r>
        </is>
      </c>
      <c r="D83" s="8" t="inlineStr">
        <is>
          <r>
            <t xml:space="preserve">SINAPI</t>
          </r>
        </is>
      </c>
      <c r="E83" s="8" t="inlineStr">
        <is>
          <r>
            <t xml:space="preserve">UN</t>
          </r>
        </is>
      </c>
      <c r="F83" s="10" t="n">
        <v>4.0</v>
      </c>
      <c r="G83" s="11" t="n">
        <v>1324.49</v>
      </c>
      <c r="H83" s="12" t="n">
        <f>ROUND(ROUND(F83,2)*ROUND(G83,2),2)</f>
        <v>5297.96</v>
      </c>
    </row>
    <row r="84" customHeight="0" bestFit="1" ht="24">
      <c r="A84" s="7" t="inlineStr">
        <is>
          <r>
            <t xml:space="preserve">1.6.4</t>
          </r>
        </is>
      </c>
      <c r="B84" s="8" t="inlineStr">
        <is>
          <r>
            <t xml:space="preserve">CPU3298</t>
          </r>
        </is>
      </c>
      <c r="C84" s="9" t="inlineStr">
        <is>
          <r>
            <t xml:space="preserve">PORTA LISA DE MADEIRA, INTERNA, RESISTENTE A UMIDADE PIM RU PARA ACABAMENTO, REVESTIDO OU EM PINTURA, PARA DIVISÓRIA</t>
          </r>
        </is>
      </c>
      <c r="D84" s="8" t="inlineStr"/>
      <c r="E84" s="8" t="inlineStr">
        <is>
          <r>
            <t xml:space="preserve">UN</t>
          </r>
        </is>
      </c>
      <c r="F84" s="10" t="n">
        <v>17.0</v>
      </c>
      <c r="G84" s="11" t="n">
        <v>1100.12</v>
      </c>
      <c r="H84" s="12" t="n">
        <f>ROUND(ROUND(F84,2)*ROUND(G84,2),2)</f>
        <v>18702.04</v>
      </c>
    </row>
    <row r="85" customHeight="0" bestFit="1" ht="20">
      <c r="A85" s="7" t="inlineStr">
        <is>
          <r>
            <t xml:space="preserve">1.6.5</t>
          </r>
        </is>
      </c>
      <c r="B85" s="8" t="inlineStr">
        <is>
          <r>
            <t xml:space="preserve">CPU2197</t>
          </r>
        </is>
      </c>
      <c r="C85" s="9" t="inlineStr">
        <is>
          <r>
            <t xml:space="preserve">PORTA COMPLETA MADEIRA 2 FL.1,60 X 2,10M COM VISOR/VIDRO</t>
          </r>
        </is>
      </c>
      <c r="D85" s="8" t="inlineStr"/>
      <c r="E85" s="8" t="inlineStr">
        <is>
          <r>
            <t xml:space="preserve">UN</t>
          </r>
        </is>
      </c>
      <c r="F85" s="10" t="n">
        <v>7.0</v>
      </c>
      <c r="G85" s="11" t="n">
        <v>2450.95</v>
      </c>
      <c r="H85" s="12" t="n">
        <f>ROUND(ROUND(F85,2)*ROUND(G85,2),2)</f>
        <v>17156.65</v>
      </c>
    </row>
    <row r="86" customHeight="0" bestFit="1" ht="20">
      <c r="A86" s="7" t="inlineStr">
        <is>
          <r>
            <t xml:space="preserve">1.6.6</t>
          </r>
        </is>
      </c>
      <c r="B86" s="8" t="inlineStr">
        <is>
          <r>
            <t xml:space="preserve">CPU2199</t>
          </r>
        </is>
      </c>
      <c r="C86" s="9" t="inlineStr">
        <is>
          <r>
            <t xml:space="preserve">PORTA COMPLETA MADEIRA 2 FL.2,00X2,10M COM VISOR/VIDRO</t>
          </r>
        </is>
      </c>
      <c r="D86" s="8" t="inlineStr"/>
      <c r="E86" s="8" t="inlineStr">
        <is>
          <r>
            <t xml:space="preserve">UN</t>
          </r>
        </is>
      </c>
      <c r="F86" s="10" t="n">
        <v>9.0</v>
      </c>
      <c r="G86" s="11" t="n">
        <v>2692.91</v>
      </c>
      <c r="H86" s="12" t="n">
        <f>ROUND(ROUND(F86,2)*ROUND(G86,2),2)</f>
        <v>24236.19</v>
      </c>
    </row>
    <row r="87" customHeight="0" bestFit="1" ht="20">
      <c r="A87" s="7" t="inlineStr">
        <is>
          <r>
            <t xml:space="preserve">1.6.7</t>
          </r>
        </is>
      </c>
      <c r="B87" s="8" t="inlineStr">
        <is>
          <r>
            <t xml:space="preserve">CPU2523</t>
          </r>
        </is>
      </c>
      <c r="C87" s="9" t="inlineStr">
        <is>
          <r>
            <t xml:space="preserve">PORTA COMPLETA MADEIRA 2 FL. 1,50X2,10M COM VISOR/VIDRO</t>
          </r>
        </is>
      </c>
      <c r="D87" s="8" t="inlineStr"/>
      <c r="E87" s="8" t="inlineStr">
        <is>
          <r>
            <t xml:space="preserve">UN</t>
          </r>
        </is>
      </c>
      <c r="F87" s="10" t="n">
        <v>2.0</v>
      </c>
      <c r="G87" s="11" t="n">
        <v>2403.44</v>
      </c>
      <c r="H87" s="12" t="n">
        <f>ROUND(ROUND(F87,2)*ROUND(G87,2),2)</f>
        <v>4806.88</v>
      </c>
    </row>
    <row r="88" customHeight="0" bestFit="1" ht="20">
      <c r="A88" s="7" t="inlineStr">
        <is>
          <r>
            <t xml:space="preserve">1.6.8</t>
          </r>
        </is>
      </c>
      <c r="B88" s="8" t="inlineStr">
        <is>
          <r>
            <t xml:space="preserve">CPU3299</t>
          </r>
        </is>
      </c>
      <c r="C88" s="9" t="inlineStr">
        <is>
          <r>
            <t xml:space="preserve">PORTA COMPLETA COMPENSADO MADEIRA LISO</t>
          </r>
        </is>
      </c>
      <c r="D88" s="8" t="inlineStr"/>
      <c r="E88" s="8" t="inlineStr">
        <is>
          <r>
            <t xml:space="preserve">M2</t>
          </r>
        </is>
      </c>
      <c r="F88" s="10" t="n">
        <v>48.7</v>
      </c>
      <c r="G88" s="11" t="n">
        <v>187.57</v>
      </c>
      <c r="H88" s="12" t="n">
        <f>ROUND(ROUND(F88,2)*ROUND(G88,2),2)</f>
        <v>9134.66</v>
      </c>
    </row>
    <row r="89" customHeight="0" bestFit="1" ht="20">
      <c r="A89" s="7" t="inlineStr">
        <is>
          <r>
            <t xml:space="preserve">1.6.9</t>
          </r>
        </is>
      </c>
      <c r="B89" s="8" t="inlineStr">
        <is>
          <r>
            <t xml:space="preserve">CPU3300</t>
          </r>
        </is>
      </c>
      <c r="C89" s="9" t="inlineStr">
        <is>
          <r>
            <t xml:space="preserve">PORTA COMPLETA, BLINDOR/CHUMBO (0,80X2,10)M (S/ACESSÓRIOS)</t>
          </r>
        </is>
      </c>
      <c r="D89" s="8" t="inlineStr"/>
      <c r="E89" s="8" t="inlineStr">
        <is>
          <r>
            <t xml:space="preserve">UN</t>
          </r>
        </is>
      </c>
      <c r="F89" s="10" t="n">
        <v>4.0</v>
      </c>
      <c r="G89" s="11" t="n">
        <v>4256.51</v>
      </c>
      <c r="H89" s="12" t="n">
        <f>ROUND(ROUND(F89,2)*ROUND(G89,2),2)</f>
        <v>17026.04</v>
      </c>
    </row>
    <row r="90" customHeight="0" bestFit="1" ht="20">
      <c r="A90" s="7" t="inlineStr">
        <is>
          <r>
            <t xml:space="preserve">1.6.10</t>
          </r>
        </is>
      </c>
      <c r="B90" s="8" t="inlineStr">
        <is>
          <r>
            <t xml:space="preserve">CPU3301</t>
          </r>
        </is>
      </c>
      <c r="C90" s="9" t="inlineStr">
        <is>
          <r>
            <t xml:space="preserve">PORTA COMPLETA, BLINDOR/CHUMBO (1,20 X 2,10)M (S/ACESSÓRIOS)</t>
          </r>
        </is>
      </c>
      <c r="D90" s="8" t="inlineStr"/>
      <c r="E90" s="8" t="inlineStr">
        <is>
          <r>
            <t xml:space="preserve">UN</t>
          </r>
        </is>
      </c>
      <c r="F90" s="10" t="n">
        <v>1.0</v>
      </c>
      <c r="G90" s="11" t="n">
        <v>6263.43</v>
      </c>
      <c r="H90" s="12" t="n">
        <f>ROUND(ROUND(F90,2)*ROUND(G90,2),2)</f>
        <v>6263.43</v>
      </c>
    </row>
    <row r="91" customHeight="0" bestFit="1" ht="24">
      <c r="A91" s="7" t="inlineStr">
        <is>
          <r>
            <t xml:space="preserve">1.6.11</t>
          </r>
        </is>
      </c>
      <c r="B91" s="8" t="inlineStr">
        <is>
          <r>
            <t xml:space="preserve">CPU2037</t>
          </r>
        </is>
      </c>
      <c r="C91" s="9" t="inlineStr">
        <is>
          <r>
            <t xml:space="preserve">PORTA EM MADEIRA DE LEI, DE CORRER, LISA, SEMI-ÔCA 0,90 X 2,10M, INCLUSIVE BATENTES E FERRAGENS E PUXADOR</t>
          </r>
        </is>
      </c>
      <c r="D91" s="8" t="inlineStr"/>
      <c r="E91" s="8" t="inlineStr">
        <is>
          <r>
            <t xml:space="preserve">UN</t>
          </r>
        </is>
      </c>
      <c r="F91" s="10" t="n">
        <v>98.0</v>
      </c>
      <c r="G91" s="11" t="n">
        <v>2012.01</v>
      </c>
      <c r="H91" s="12" t="n">
        <f>ROUND(ROUND(F91,2)*ROUND(G91,2),2)</f>
        <v>197176.98</v>
      </c>
    </row>
    <row r="92" customHeight="0" bestFit="1" ht="20">
      <c r="A92" s="7" t="inlineStr">
        <is>
          <r>
            <t xml:space="preserve">1.6.12</t>
          </r>
        </is>
      </c>
      <c r="B92" s="8" t="inlineStr">
        <is>
          <r>
            <t xml:space="preserve">CPU1972</t>
          </r>
        </is>
      </c>
      <c r="C92" s="9" t="inlineStr">
        <is>
          <r>
            <t xml:space="preserve">PORTA EM MADEIRA DE LEI, DE CORRER, LISA, SEMI-ÔCA 1,20 X 2,10M, INCLUSIVE BATENTES E FERRAGENS</t>
          </r>
        </is>
      </c>
      <c r="D92" s="8" t="inlineStr"/>
      <c r="E92" s="8" t="inlineStr">
        <is>
          <r>
            <t xml:space="preserve">UN</t>
          </r>
        </is>
      </c>
      <c r="F92" s="10" t="n">
        <v>6.0</v>
      </c>
      <c r="G92" s="11" t="n">
        <v>2200.08</v>
      </c>
      <c r="H92" s="12" t="n">
        <f>ROUND(ROUND(F92,2)*ROUND(G92,2),2)</f>
        <v>13200.48</v>
      </c>
    </row>
    <row r="93" customHeight="0" bestFit="1" ht="20">
      <c r="A93" s="7" t="inlineStr">
        <is>
          <r>
            <t xml:space="preserve">1.6.13</t>
          </r>
        </is>
      </c>
      <c r="B93" s="8" t="inlineStr">
        <is>
          <r>
            <t xml:space="preserve">CPU2012</t>
          </r>
        </is>
      </c>
      <c r="C93" s="9" t="inlineStr">
        <is>
          <r>
            <t xml:space="preserve">PORTA CAMARAO 4 FOLHAS ARTICULADA FRISADA C/FERRAGENS</t>
          </r>
        </is>
      </c>
      <c r="D93" s="8" t="inlineStr"/>
      <c r="E93" s="8" t="inlineStr">
        <is>
          <r>
            <t xml:space="preserve">M2</t>
          </r>
        </is>
      </c>
      <c r="F93" s="10" t="n">
        <v>21.58</v>
      </c>
      <c r="G93" s="11" t="n">
        <v>1922.53</v>
      </c>
      <c r="H93" s="12" t="n">
        <f>ROUND(ROUND(F93,2)*ROUND(G93,2),2)</f>
        <v>41488.2</v>
      </c>
    </row>
    <row r="94" customHeight="0" bestFit="1" ht="24">
      <c r="A94" s="7" t="inlineStr">
        <is>
          <r>
            <t xml:space="preserve">1.6.14</t>
          </r>
        </is>
      </c>
      <c r="B94" s="8" t="inlineStr">
        <is>
          <r>
            <t xml:space="preserve">91338</t>
          </r>
        </is>
      </c>
      <c r="C94" s="9" t="inlineStr">
        <is>
          <r>
            <t xml:space="preserve">PORTA DE ALUMÍNIO DE ABRIR COM LAMBRI, COM GUARNIÇÃO, FIXAÇÃO COM PARAFUSOS - FORNECIMENTO E INSTALAÇÃO. AF_12/2019</t>
          </r>
        </is>
      </c>
      <c r="D94" s="8" t="inlineStr">
        <is>
          <r>
            <t xml:space="preserve">SINAPI</t>
          </r>
        </is>
      </c>
      <c r="E94" s="8" t="inlineStr">
        <is>
          <r>
            <t xml:space="preserve">M2</t>
          </r>
        </is>
      </c>
      <c r="F94" s="10" t="n">
        <v>24.61</v>
      </c>
      <c r="G94" s="11" t="n">
        <v>994.1</v>
      </c>
      <c r="H94" s="12" t="n">
        <f>ROUND(ROUND(F94,2)*ROUND(G94,2),2)</f>
        <v>24464.8</v>
      </c>
    </row>
    <row r="95" customHeight="0" bestFit="1" ht="24">
      <c r="A95" s="7" t="inlineStr">
        <is>
          <r>
            <t xml:space="preserve">1.6.15</t>
          </r>
        </is>
      </c>
      <c r="B95" s="8" t="inlineStr">
        <is>
          <r>
            <t xml:space="preserve">91341</t>
          </r>
        </is>
      </c>
      <c r="C95" s="9" t="inlineStr">
        <is>
          <r>
            <t xml:space="preserve">PORTA EM ALUMÍNIO DE ABRIR TIPO VENEZIANA COM GUARNIÇÃO, FIXAÇÃO COM PARAFUSOS - FORNECIMENTO E INSTALAÇÃO. AF_12/2019</t>
          </r>
        </is>
      </c>
      <c r="D95" s="8" t="inlineStr">
        <is>
          <r>
            <t xml:space="preserve">SINAPI</t>
          </r>
        </is>
      </c>
      <c r="E95" s="8" t="inlineStr">
        <is>
          <r>
            <t xml:space="preserve">M2</t>
          </r>
        </is>
      </c>
      <c r="F95" s="10" t="n">
        <v>23.51</v>
      </c>
      <c r="G95" s="11" t="n">
        <v>794.32</v>
      </c>
      <c r="H95" s="12" t="n">
        <f>ROUND(ROUND(F95,2)*ROUND(G95,2),2)</f>
        <v>18674.46</v>
      </c>
    </row>
    <row r="96" customHeight="0" bestFit="1" ht="24">
      <c r="A96" s="7" t="inlineStr">
        <is>
          <r>
            <t xml:space="preserve">1.6.16</t>
          </r>
        </is>
      </c>
      <c r="B96" s="8" t="inlineStr">
        <is>
          <r>
            <t xml:space="preserve">100702</t>
          </r>
        </is>
      </c>
      <c r="C96" s="9" t="inlineStr">
        <is>
          <r>
            <t xml:space="preserve">PORTA DE CORRER DE ALUMÍNIO, COM DUAS FOLHAS PARA VIDRO, INCLUSO VIDRO LISO INCOLOR, FECHADURA E PUXADOR, SEM ALIZAR. AF_12/2019</t>
          </r>
        </is>
      </c>
      <c r="D96" s="8" t="inlineStr">
        <is>
          <r>
            <t xml:space="preserve">SINAPI</t>
          </r>
        </is>
      </c>
      <c r="E96" s="8" t="inlineStr">
        <is>
          <r>
            <t xml:space="preserve">M2</t>
          </r>
        </is>
      </c>
      <c r="F96" s="10" t="n">
        <v>10.08</v>
      </c>
      <c r="G96" s="11" t="n">
        <v>529.17</v>
      </c>
      <c r="H96" s="12" t="n">
        <f>ROUND(ROUND(F96,2)*ROUND(G96,2),2)</f>
        <v>5334.03</v>
      </c>
    </row>
    <row r="97" customHeight="0" bestFit="1" ht="48">
      <c r="A97" s="7" t="inlineStr">
        <is>
          <r>
            <t xml:space="preserve">1.6.17</t>
          </r>
        </is>
      </c>
      <c r="B97" s="8" t="inlineStr">
        <is>
          <r>
            <t xml:space="preserve">94569</t>
          </r>
        </is>
      </c>
      <c r="C97" s="9" t="inlineStr">
        <is>
          <r>
            <t xml:space="preserve">JANELA DE ALUMÍNIO TIPO MAXIM-AR, BATENTE/ REQUADRO 3 A 14 CM, VIDRO INCLUSO, FIXAÇÃO COM PARAFUSO, SEM GUARNIÇÃO/ ALIZAR, DIMENSÕES 60X80 (A X L) CM, SEM ACABAMENTO, VEDAÇÃO COM SILICONE, EXCLUSIVE CONTRAMARCO - FORNECIMENTO E INSTALAÇÃO. AF_11/2024</t>
          </r>
        </is>
      </c>
      <c r="D97" s="8" t="inlineStr">
        <is>
          <r>
            <t xml:space="preserve">SINAPI</t>
          </r>
        </is>
      </c>
      <c r="E97" s="8" t="inlineStr">
        <is>
          <r>
            <t xml:space="preserve">M2</t>
          </r>
        </is>
      </c>
      <c r="F97" s="10" t="n">
        <v>26.04</v>
      </c>
      <c r="G97" s="11" t="n">
        <v>936.44</v>
      </c>
      <c r="H97" s="12" t="n">
        <f>ROUND(ROUND(F97,2)*ROUND(G97,2),2)</f>
        <v>24384.9</v>
      </c>
    </row>
    <row r="98" customHeight="0" bestFit="1" ht="40">
      <c r="A98" s="7" t="inlineStr">
        <is>
          <r>
            <t xml:space="preserve">1.6.18</t>
          </r>
        </is>
      </c>
      <c r="B98" s="8" t="inlineStr">
        <is>
          <r>
            <t xml:space="preserve">100674</t>
          </r>
        </is>
      </c>
      <c r="C98" s="9" t="inlineStr">
        <is>
          <r>
            <t xml:space="preserve">CAIXILHO FIXO DE ALUMÍNIO PARA VIDRO (VIDRO INCLUSO), BATENTE/ REQUADRO DE 4 A 14 CM, SEM GUARNIÇÃO/ ALIZAR, FIXAÇÃO COM PARAFUSOS, VEDAÇÃO COM SILICONE, EXCLUSIVE CONTRAMARCO - FORNECIMENTO E INSTALAÇÃO. AF_11/2024</t>
          </r>
        </is>
      </c>
      <c r="D98" s="8" t="inlineStr">
        <is>
          <r>
            <t xml:space="preserve">SINAPI</t>
          </r>
        </is>
      </c>
      <c r="E98" s="8" t="inlineStr">
        <is>
          <r>
            <t xml:space="preserve">M2</t>
          </r>
        </is>
      </c>
      <c r="F98" s="10" t="n">
        <v>9.0</v>
      </c>
      <c r="G98" s="11" t="n">
        <v>1079.15</v>
      </c>
      <c r="H98" s="12" t="n">
        <f>ROUND(ROUND(F98,2)*ROUND(G98,2),2)</f>
        <v>9712.35</v>
      </c>
    </row>
    <row r="99" customHeight="0" bestFit="1" ht="20">
      <c r="A99" s="7" t="inlineStr">
        <is>
          <r>
            <t xml:space="preserve">1.6.19</t>
          </r>
        </is>
      </c>
      <c r="B99" s="8" t="inlineStr">
        <is>
          <r>
            <t xml:space="preserve">CPU2687</t>
          </r>
        </is>
      </c>
      <c r="C99" s="9" t="inlineStr">
        <is>
          <r>
            <t xml:space="preserve">JANELA DE CORRER 4 FOLHAS EM ALUMINIO NÂTURAL COM VIDRO 6MM</t>
          </r>
        </is>
      </c>
      <c r="D99" s="8" t="inlineStr"/>
      <c r="E99" s="8" t="inlineStr">
        <is>
          <r>
            <t xml:space="preserve">M2</t>
          </r>
        </is>
      </c>
      <c r="F99" s="10" t="n">
        <v>154.08</v>
      </c>
      <c r="G99" s="11" t="n">
        <v>553.08</v>
      </c>
      <c r="H99" s="12" t="n">
        <f>ROUND(ROUND(F99,2)*ROUND(G99,2),2)</f>
        <v>85218.57</v>
      </c>
    </row>
    <row r="100" customHeight="0" bestFit="1" ht="20">
      <c r="A100" s="7" t="inlineStr">
        <is>
          <r>
            <t xml:space="preserve">1.6.20</t>
          </r>
        </is>
      </c>
      <c r="B100" s="8" t="inlineStr">
        <is>
          <r>
            <t xml:space="preserve">CPU3302</t>
          </r>
        </is>
      </c>
      <c r="C100" s="9" t="inlineStr">
        <is>
          <r>
            <t xml:space="preserve">VISOR PLUMBIFERO COM MOLDURA, ESP=60MM (NACIONAL)</t>
          </r>
        </is>
      </c>
      <c r="D100" s="8" t="inlineStr"/>
      <c r="E100" s="8" t="inlineStr">
        <is>
          <r>
            <t xml:space="preserve">M2</t>
          </r>
        </is>
      </c>
      <c r="F100" s="10" t="n">
        <v>3.0</v>
      </c>
      <c r="G100" s="11" t="n">
        <v>5235.43</v>
      </c>
      <c r="H100" s="12" t="n">
        <f>ROUND(ROUND(F100,2)*ROUND(G100,2),2)</f>
        <v>15706.29</v>
      </c>
    </row>
    <row r="101" customHeight="0" bestFit="1" ht="24">
      <c r="A101" s="7" t="inlineStr">
        <is>
          <r>
            <t xml:space="preserve">1.6.21</t>
          </r>
        </is>
      </c>
      <c r="B101" s="8" t="inlineStr">
        <is>
          <r>
            <t xml:space="preserve">CPU3135</t>
          </r>
        </is>
      </c>
      <c r="C101" s="9" t="inlineStr">
        <is>
          <r>
            <t xml:space="preserve">PORTA EM VIDRO TEMPERADO 10MM, INCOLOR, INCLUSIVE FERRAGENS DE FIXAÇÃO E INSTALAÇÃO, EXCLUSIVE PUXADOR</t>
          </r>
        </is>
      </c>
      <c r="D101" s="8" t="inlineStr"/>
      <c r="E101" s="8" t="inlineStr">
        <is>
          <r>
            <t xml:space="preserve">M2</t>
          </r>
        </is>
      </c>
      <c r="F101" s="10" t="n">
        <v>13.86</v>
      </c>
      <c r="G101" s="11" t="n">
        <v>836.82</v>
      </c>
      <c r="H101" s="12" t="n">
        <f>ROUND(ROUND(F101,2)*ROUND(G101,2),2)</f>
        <v>11598.33</v>
      </c>
    </row>
    <row r="102" customHeight="0" bestFit="1" ht="48">
      <c r="A102" s="7" t="inlineStr">
        <is>
          <r>
            <t xml:space="preserve">1.6.22</t>
          </r>
        </is>
      </c>
      <c r="B102" s="8" t="inlineStr">
        <is>
          <r>
            <t xml:space="preserve">CPU2544</t>
          </r>
        </is>
      </c>
      <c r="C102" s="9" t="inlineStr">
        <is>
          <r>
            <t xml:space="preserve">PORTA CORTA FOGO, DE ABRIR 02 FOLHAS, EM CHAPA DE AÇO GALVANIZADO Nº 24, BATENTE EM CHAPA Nº 18, CLASSE 90, ISOLANTE EM MANTA CERÂMICA INCOMBUSTIVEL E= 5CM, DOBRADIÇAS TIPO HELICOIDAL EM AÇO 1010/1020, E FECHADURA REVERSIVEL SEM CHAVE</t>
          </r>
        </is>
      </c>
      <c r="D102" s="8" t="inlineStr"/>
      <c r="E102" s="8" t="inlineStr">
        <is>
          <r>
            <t xml:space="preserve">M2</t>
          </r>
        </is>
      </c>
      <c r="F102" s="10" t="n">
        <v>3.99</v>
      </c>
      <c r="G102" s="11" t="n">
        <v>270.36</v>
      </c>
      <c r="H102" s="12" t="n">
        <f>ROUND(ROUND(F102,2)*ROUND(G102,2),2)</f>
        <v>1078.74</v>
      </c>
    </row>
    <row r="103" customHeight="0" bestFit="1" ht="20">
      <c r="A103" s="7" t="inlineStr">
        <is>
          <r>
            <t xml:space="preserve">1.6.23</t>
          </r>
        </is>
      </c>
      <c r="B103" s="8" t="inlineStr">
        <is>
          <r>
            <t xml:space="preserve">CPU2546</t>
          </r>
        </is>
      </c>
      <c r="C103" s="9" t="inlineStr">
        <is>
          <r>
            <t xml:space="preserve">BARRA DE APOIO RETA, FIXA, EM AÇO INOX, L=40 CM, D=1 1/4", JACKWAL OU SIMILAR</t>
          </r>
        </is>
      </c>
      <c r="D103" s="8" t="inlineStr"/>
      <c r="E103" s="8" t="inlineStr">
        <is>
          <r>
            <t xml:space="preserve">UN</t>
          </r>
        </is>
      </c>
      <c r="F103" s="10" t="n">
        <v>37.0</v>
      </c>
      <c r="G103" s="11" t="n">
        <v>135.8</v>
      </c>
      <c r="H103" s="12" t="n">
        <f>ROUND(ROUND(F103,2)*ROUND(G103,2),2)</f>
        <v>5024.6</v>
      </c>
    </row>
    <row r="104" customHeight="0" bestFit="1" ht="20">
      <c r="A104" s="7" t="inlineStr">
        <is>
          <r>
            <t xml:space="preserve">1.6.24</t>
          </r>
        </is>
      </c>
      <c r="B104" s="8" t="inlineStr">
        <is>
          <r>
            <t xml:space="preserve">102188</t>
          </r>
        </is>
      </c>
      <c r="C104" s="9" t="inlineStr">
        <is>
          <r>
            <t xml:space="preserve">MOLA HIDRAULICA DE PISO PARA PORTA DE VIDRO TEMPERADO. AF_01/2021</t>
          </r>
        </is>
      </c>
      <c r="D104" s="8" t="inlineStr">
        <is>
          <r>
            <t xml:space="preserve">SINAPI</t>
          </r>
        </is>
      </c>
      <c r="E104" s="8" t="inlineStr">
        <is>
          <r>
            <t xml:space="preserve">UN</t>
          </r>
        </is>
      </c>
      <c r="F104" s="10" t="n">
        <v>3.0</v>
      </c>
      <c r="G104" s="11" t="n">
        <v>1061.71</v>
      </c>
      <c r="H104" s="12" t="n">
        <f>ROUND(ROUND(F104,2)*ROUND(G104,2),2)</f>
        <v>3185.13</v>
      </c>
    </row>
    <row r="105" customHeight="0" bestFit="1" ht="20">
      <c r="A105" s="7" t="inlineStr">
        <is>
          <r>
            <t xml:space="preserve">1.6.25</t>
          </r>
        </is>
      </c>
      <c r="B105" s="8" t="inlineStr">
        <is>
          <r>
            <t xml:space="preserve">CPU 2545</t>
          </r>
        </is>
      </c>
      <c r="C105" s="9" t="inlineStr">
        <is>
          <r>
            <t xml:space="preserve">PUXADOR DUPLO EM AÇO INOXIDÁVEL, PARA PORTA DE MADEIRA, ALUMINIO OU VIDRO DE 350MM</t>
          </r>
        </is>
      </c>
      <c r="D105" s="8" t="inlineStr"/>
      <c r="E105" s="8" t="inlineStr">
        <is>
          <r>
            <t xml:space="preserve">UN</t>
          </r>
        </is>
      </c>
      <c r="F105" s="10" t="n">
        <v>3.0</v>
      </c>
      <c r="G105" s="11" t="n">
        <v>195.25</v>
      </c>
      <c r="H105" s="12" t="n">
        <f>ROUND(ROUND(F105,2)*ROUND(G105,2),2)</f>
        <v>585.75</v>
      </c>
    </row>
    <row r="106" customHeight="0" bestFit="1" ht="20">
      <c r="A106" s="7" t="inlineStr">
        <is>
          <r>
            <t xml:space="preserve">1.6.26</t>
          </r>
        </is>
      </c>
      <c r="B106" s="8" t="inlineStr">
        <is>
          <r>
            <t xml:space="preserve">100705</t>
          </r>
        </is>
      </c>
      <c r="C106" s="9" t="inlineStr">
        <is>
          <r>
            <t xml:space="preserve">TARJETA TIPO LIVRE/OCUPADO PARA PORTA DE BANHEIRO. AF_12/2019</t>
          </r>
        </is>
      </c>
      <c r="D106" s="8" t="inlineStr">
        <is>
          <r>
            <t xml:space="preserve">SINAPI</t>
          </r>
        </is>
      </c>
      <c r="E106" s="8" t="inlineStr">
        <is>
          <r>
            <t xml:space="preserve">UN</t>
          </r>
        </is>
      </c>
      <c r="F106" s="10" t="n">
        <v>54.0</v>
      </c>
      <c r="G106" s="11" t="n">
        <v>102.88</v>
      </c>
      <c r="H106" s="12" t="n">
        <f>ROUND(ROUND(F106,2)*ROUND(G106,2),2)</f>
        <v>5555.52</v>
      </c>
    </row>
    <row r="107" customHeight="0" bestFit="1" ht="20">
      <c r="A107" s="7" t="inlineStr">
        <is>
          <r>
            <t xml:space="preserve">1.6.27</t>
          </r>
        </is>
      </c>
      <c r="B107" s="8" t="inlineStr">
        <is>
          <r>
            <t xml:space="preserve">CPU3303</t>
          </r>
        </is>
      </c>
      <c r="C107" s="9" t="inlineStr">
        <is>
          <r>
            <t xml:space="preserve">TELA DE PROTEÇÃO TIPO MOSQUITEIRA EM AÇO GALVANIZADO, COM REQUADRO EM PERFIS DE FERROQ</t>
          </r>
        </is>
      </c>
      <c r="D107" s="8" t="inlineStr"/>
      <c r="E107" s="8" t="inlineStr">
        <is>
          <r>
            <t xml:space="preserve">M2</t>
          </r>
        </is>
      </c>
      <c r="F107" s="10" t="n">
        <v>154.08</v>
      </c>
      <c r="G107" s="11" t="n">
        <v>116.37</v>
      </c>
      <c r="H107" s="12" t="n">
        <f>ROUND(ROUND(F107,2)*ROUND(G107,2),2)</f>
        <v>17930.29</v>
      </c>
    </row>
    <row r="108" customHeight="0" bestFit="1" ht="32">
      <c r="A108" s="7" t="inlineStr">
        <is>
          <r>
            <t xml:space="preserve">1.6.28</t>
          </r>
        </is>
      </c>
      <c r="B108" s="8" t="inlineStr">
        <is>
          <r>
            <t xml:space="preserve">90830</t>
          </r>
        </is>
      </c>
      <c r="C108" s="9" t="inlineStr">
        <is>
          <r>
            <t xml:space="preserve">FECHADURA DE EMBUTIR COM CILINDRO, EXTERNA, COMPLETA, ACABAMENTO PADRÃO MÉDIO, INCLUSO EXECUÇÃO DE FURO - FORNECIMENTO E INSTALAÇÃO. AF_12/2019</t>
          </r>
        </is>
      </c>
      <c r="D108" s="8" t="inlineStr">
        <is>
          <r>
            <t xml:space="preserve">SINAPI</t>
          </r>
        </is>
      </c>
      <c r="E108" s="8" t="inlineStr">
        <is>
          <r>
            <t xml:space="preserve">UN</t>
          </r>
        </is>
      </c>
      <c r="F108" s="10" t="n">
        <v>41.0</v>
      </c>
      <c r="G108" s="11" t="n">
        <v>201.73</v>
      </c>
      <c r="H108" s="12" t="n">
        <f>ROUND(ROUND(F108,2)*ROUND(G108,2),2)</f>
        <v>8270.93</v>
      </c>
    </row>
    <row r="109" customHeight="0" bestFit="1" ht="24">
      <c r="A109" s="7" t="inlineStr">
        <is>
          <r>
            <t xml:space="preserve">1.6.29</t>
          </r>
        </is>
      </c>
      <c r="B109" s="8" t="inlineStr">
        <is>
          <r>
            <t xml:space="preserve">100709</t>
          </r>
        </is>
      </c>
      <c r="C109" s="9" t="inlineStr">
        <is>
          <r>
            <t xml:space="preserve">DOBRADIÇA EM AÇO/FERRO, 3" X 21/2", E=1,9 A 2MM, SEN ANEL, CROMADO OU ZINCADO, TAMPA BOLA, COM PARAFUSOS. AF_12/2019</t>
          </r>
        </is>
      </c>
      <c r="D109" s="8" t="inlineStr">
        <is>
          <r>
            <t xml:space="preserve">SINAPI</t>
          </r>
        </is>
      </c>
      <c r="E109" s="8" t="inlineStr">
        <is>
          <r>
            <t xml:space="preserve">UN</t>
          </r>
        </is>
      </c>
      <c r="F109" s="10" t="n">
        <v>44.0</v>
      </c>
      <c r="G109" s="11" t="n">
        <v>65.87</v>
      </c>
      <c r="H109" s="12" t="n">
        <f>ROUND(ROUND(F109,2)*ROUND(G109,2),2)</f>
        <v>2898.28</v>
      </c>
    </row>
    <row r="110" customHeight="0" bestFit="1" ht="32">
      <c r="A110" s="7" t="inlineStr">
        <is>
          <r>
            <t xml:space="preserve">1.6.30</t>
          </r>
        </is>
      </c>
      <c r="B110" s="8" t="inlineStr">
        <is>
          <r>
            <t xml:space="preserve">CPU3304</t>
          </r>
        </is>
      </c>
      <c r="C110" s="9" t="inlineStr">
        <is>
          <r>
            <t xml:space="preserve">FECHADURA OU FECHO ELETROMAGNÉTICO PARA CONTROLE DE ACESSO REF.HDL, 12 VOLTS, MODELO FEC-91LA, OU SIMILAR, PARA EMBUTIR NO BATENTE (EXCETO FECHADURA CONVENCIONAL)</t>
          </r>
        </is>
      </c>
      <c r="D110" s="8" t="inlineStr"/>
      <c r="E110" s="8" t="inlineStr">
        <is>
          <r>
            <t xml:space="preserve">UN</t>
          </r>
        </is>
      </c>
      <c r="F110" s="10" t="n">
        <v>3.0</v>
      </c>
      <c r="G110" s="11" t="n">
        <v>162.62</v>
      </c>
      <c r="H110" s="12" t="n">
        <f>ROUND(ROUND(F110,2)*ROUND(G110,2),2)</f>
        <v>487.86</v>
      </c>
    </row>
    <row r="111" customHeight="0" bestFit="1" ht="20">
      <c r="A111" s="7" t="inlineStr">
        <is>
          <r>
            <t xml:space="preserve">1.6.31</t>
          </r>
        </is>
      </c>
      <c r="B111" s="8" t="inlineStr">
        <is>
          <r>
            <t xml:space="preserve">CPU2547</t>
          </r>
        </is>
      </c>
      <c r="C111" s="9" t="inlineStr">
        <is>
          <r>
            <t xml:space="preserve">ALIZAR ALUMINIO PINTURA ELETROSTATICA BRANCA</t>
          </r>
        </is>
      </c>
      <c r="D111" s="8" t="inlineStr"/>
      <c r="E111" s="8" t="inlineStr">
        <is>
          <r>
            <t xml:space="preserve">M</t>
          </r>
        </is>
      </c>
      <c r="F111" s="10" t="n">
        <v>220.0</v>
      </c>
      <c r="G111" s="11" t="n">
        <v>43.43</v>
      </c>
      <c r="H111" s="12" t="n">
        <f>ROUND(ROUND(F111,2)*ROUND(G111,2),2)</f>
        <v>9554.6</v>
      </c>
    </row>
    <row r="112" customHeight="0" bestFit="1" ht="24">
      <c r="A112" s="7" t="inlineStr">
        <is>
          <r>
            <t xml:space="preserve">1.6.32</t>
          </r>
        </is>
      </c>
      <c r="B112" s="8" t="inlineStr">
        <is>
          <r>
            <t xml:space="preserve">100659</t>
          </r>
        </is>
      </c>
      <c r="C112" s="9" t="inlineStr">
        <is>
          <r>
            <t xml:space="preserve">ALIZAR DE 5X1,5CM PARA PORTA FIXADO COM PREGOS, PADRÃO MÉDIO - FORNECIMENTO E INSTALAÇÃO. AF_12/2019</t>
          </r>
        </is>
      </c>
      <c r="D112" s="8" t="inlineStr">
        <is>
          <r>
            <t xml:space="preserve">SINAPI</t>
          </r>
        </is>
      </c>
      <c r="E112" s="8" t="inlineStr">
        <is>
          <r>
            <t xml:space="preserve">M</t>
          </r>
        </is>
      </c>
      <c r="F112" s="10" t="n">
        <v>1064.4</v>
      </c>
      <c r="G112" s="11" t="n">
        <v>15.58</v>
      </c>
      <c r="H112" s="12" t="n">
        <f>ROUND(ROUND(F112,2)*ROUND(G112,2),2)</f>
        <v>16583.35</v>
      </c>
    </row>
    <row r="113" customHeight="0" bestFit="1" ht="24">
      <c r="A113" s="7" t="inlineStr">
        <is>
          <r>
            <t xml:space="preserve">1.6.33</t>
          </r>
        </is>
      </c>
      <c r="B113" s="8" t="inlineStr">
        <is>
          <r>
            <t xml:space="preserve">CPU2551</t>
          </r>
        </is>
      </c>
      <c r="C113" s="9" t="inlineStr">
        <is>
          <r>
            <t xml:space="preserve">FERRAGENS PARA MÓDULO DE JANELA DE ALUMINIO MAXIM AR, INCLUSIVE FECHO E BRAÇO, FORNECIMENTO E INSTALAÇÃO, EXCLUSIVE JANELA</t>
          </r>
        </is>
      </c>
      <c r="D113" s="8" t="inlineStr"/>
      <c r="E113" s="8" t="inlineStr">
        <is>
          <r>
            <t xml:space="preserve">UN</t>
          </r>
        </is>
      </c>
      <c r="F113" s="10" t="n">
        <v>48.0</v>
      </c>
      <c r="G113" s="11" t="n">
        <v>176.31</v>
      </c>
      <c r="H113" s="12" t="n">
        <f>ROUND(ROUND(F113,2)*ROUND(G113,2),2)</f>
        <v>8462.88</v>
      </c>
    </row>
    <row r="114" customHeight="1" ht="20">
      <c r="A114" s="5" t="inlineStr">
        <is>
          <r>
            <t xml:space="preserve">1.7</t>
          </r>
        </is>
      </c>
      <c r="B114" s="5" t="inlineStr">
        <is>
          <r>
            <t xml:space="preserve">COBERTURA</t>
          </r>
        </is>
      </c>
      <c r="C114" s="5" t="inlineStr"/>
      <c r="D114" s="5" t="inlineStr"/>
      <c r="E114" s="5" t="inlineStr"/>
      <c r="F114" s="5" t="inlineStr"/>
      <c r="G114" s="5" t="inlineStr"/>
      <c r="H114" s="6" t="n">
        <f>ROUND(SUM(H115:H122),2)</f>
        <v>649370.24</v>
      </c>
    </row>
    <row r="115" customHeight="0" bestFit="1" ht="48">
      <c r="A115" s="7" t="inlineStr">
        <is>
          <r>
            <t xml:space="preserve">1.7.1</t>
          </r>
        </is>
      </c>
      <c r="B115" s="8" t="inlineStr">
        <is>
          <r>
            <t xml:space="preserve">100383</t>
          </r>
        </is>
      </c>
      <c r="C115" s="9" t="inlineStr">
        <is>
          <r>
            <t xml:space="preserve">FABRICAÇÃO E INSTALAÇÃO DE PONTALETES DE MADEIRA NÃO APARELHADA PARA TELHADOS COM ATÉ 2 ÁGUAS E COM TELHA ONDULADA DE FIBROCIMENTO, ALUMÍNIO OU PLÁSTICA EM EDIFÍCIO RESIDENCIAL DE MÚLTIPLOS PAVIMENTOS, INCLUSO TRANSPORTE VERTICAL. AF_07/2019</t>
          </r>
        </is>
      </c>
      <c r="D115" s="8" t="inlineStr">
        <is>
          <r>
            <t xml:space="preserve">SINAPI</t>
          </r>
        </is>
      </c>
      <c r="E115" s="8" t="inlineStr">
        <is>
          <r>
            <t xml:space="preserve">M2</t>
          </r>
        </is>
      </c>
      <c r="F115" s="10" t="n">
        <v>2502.52</v>
      </c>
      <c r="G115" s="11" t="n">
        <v>32.9</v>
      </c>
      <c r="H115" s="12" t="n">
        <f>ROUND(ROUND(F115,2)*ROUND(G115,2),2)</f>
        <v>82332.91</v>
      </c>
    </row>
    <row r="116" customHeight="0" bestFit="1" ht="40">
      <c r="A116" s="7" t="inlineStr">
        <is>
          <r>
            <t xml:space="preserve">1.7.2</t>
          </r>
        </is>
      </c>
      <c r="B116" s="8" t="inlineStr">
        <is>
          <r>
            <t xml:space="preserve">92543</t>
          </r>
        </is>
      </c>
      <c r="C116" s="9" t="inlineStr">
        <is>
          <r>
            <t xml:space="preserve">TRAMA DE MADEIRA COMPOSTA POR TERÇAS PARA TELHADOS DE ATÉ 2 ÁGUAS PARA TELHA ONDULADA DE FIBROCIMENTO, METÁLICA, PLÁSTICA OU TERMOACÚSTICA, INCLUSO TRANSPORTE VERTICAL. AF_07/2019</t>
          </r>
        </is>
      </c>
      <c r="D116" s="8" t="inlineStr">
        <is>
          <r>
            <t xml:space="preserve">SINAPI</t>
          </r>
        </is>
      </c>
      <c r="E116" s="8" t="inlineStr">
        <is>
          <r>
            <t xml:space="preserve">M2</t>
          </r>
        </is>
      </c>
      <c r="F116" s="10" t="n">
        <v>2502.52</v>
      </c>
      <c r="G116" s="11" t="n">
        <v>30.48</v>
      </c>
      <c r="H116" s="12" t="n">
        <f>ROUND(ROUND(F116,2)*ROUND(G116,2),2)</f>
        <v>76276.81</v>
      </c>
    </row>
    <row r="117" customHeight="0" bestFit="1" ht="32">
      <c r="A117" s="7" t="inlineStr">
        <is>
          <r>
            <t xml:space="preserve">1.7.3</t>
          </r>
        </is>
      </c>
      <c r="B117" s="8" t="inlineStr">
        <is>
          <r>
            <t xml:space="preserve">94207</t>
          </r>
        </is>
      </c>
      <c r="C117" s="9" t="inlineStr">
        <is>
          <r>
            <t xml:space="preserve">TELHAMENTO COM TELHA ONDULADA DE FIBROCIMENTO E = 6 MM, COM RECOBRIMENTO LATERAL DE 1/4 DE ONDA PARA TELHADO COM INCLINAÇÃO MAIOR QUE 10°, COM ATÉ 2 ÁGUAS, INCLUSO IÇAMENTO. AF_07/2019</t>
          </r>
        </is>
      </c>
      <c r="D117" s="8" t="inlineStr">
        <is>
          <r>
            <t xml:space="preserve">SINAPI</t>
          </r>
        </is>
      </c>
      <c r="E117" s="8" t="inlineStr">
        <is>
          <r>
            <t xml:space="preserve">M2</t>
          </r>
        </is>
      </c>
      <c r="F117" s="10" t="n">
        <v>249.06</v>
      </c>
      <c r="G117" s="11" t="n">
        <v>79.03</v>
      </c>
      <c r="H117" s="12" t="n">
        <f>ROUND(ROUND(F117,2)*ROUND(G117,2),2)</f>
        <v>19683.21</v>
      </c>
    </row>
    <row r="118" customHeight="0" bestFit="1" ht="20">
      <c r="A118" s="7" t="inlineStr">
        <is>
          <r>
            <t xml:space="preserve">1.7.4</t>
          </r>
        </is>
      </c>
      <c r="B118" s="8" t="inlineStr">
        <is>
          <r>
            <t xml:space="preserve">CPU3305</t>
          </r>
        </is>
      </c>
      <c r="C118" s="9" t="inlineStr">
        <is>
          <r>
            <t xml:space="preserve">TELHAMENTO COM TELHA METÁLICA EM CHAPA DE AÇO GALVANIZADO NATURAL ONDULADA E=0,5 MM</t>
          </r>
        </is>
      </c>
      <c r="D118" s="8" t="inlineStr"/>
      <c r="E118" s="8" t="inlineStr">
        <is>
          <r>
            <t xml:space="preserve">M2</t>
          </r>
        </is>
      </c>
      <c r="F118" s="10" t="n">
        <v>2253.46</v>
      </c>
      <c r="G118" s="11" t="n">
        <v>97.72</v>
      </c>
      <c r="H118" s="12" t="n">
        <f>ROUND(ROUND(F118,2)*ROUND(G118,2),2)</f>
        <v>220208.11</v>
      </c>
    </row>
    <row r="119" customHeight="0" bestFit="1" ht="40">
      <c r="A119" s="7" t="inlineStr">
        <is>
          <r>
            <t xml:space="preserve">1.7.5</t>
          </r>
        </is>
      </c>
      <c r="B119" s="8" t="inlineStr">
        <is>
          <r>
            <t xml:space="preserve">CPU3306</t>
          </r>
        </is>
      </c>
      <c r="C119" s="9" t="inlineStr">
        <is>
          <r>
            <t xml:space="preserve">COBERTURA EM CHAPA DE POLICARBONATO ALVEOLAR, NA COR CRISTAL, COM 10MM DE ESPESSURA, INCL. MADEIRAMENTO EM PEÇAS DE MADEIRA E PILARES EM TUBO DE ACO GALVANIZADO MEDIDO PELA AREA REAL DE COBERTURA FORNECIMENTO E COLOCACAO</t>
          </r>
        </is>
      </c>
      <c r="D119" s="8" t="inlineStr"/>
      <c r="E119" s="8" t="inlineStr">
        <is>
          <r>
            <t xml:space="preserve">UN</t>
          </r>
        </is>
      </c>
      <c r="F119" s="10" t="n">
        <v>130.84</v>
      </c>
      <c r="G119" s="11" t="n">
        <v>563.71</v>
      </c>
      <c r="H119" s="12" t="n">
        <f>ROUND(ROUND(F119,2)*ROUND(G119,2),2)</f>
        <v>73755.82</v>
      </c>
    </row>
    <row r="120" customHeight="0" bestFit="1" ht="24">
      <c r="A120" s="7" t="inlineStr">
        <is>
          <r>
            <t xml:space="preserve">1.7.6</t>
          </r>
        </is>
      </c>
      <c r="B120" s="8" t="inlineStr">
        <is>
          <r>
            <t xml:space="preserve">94229</t>
          </r>
        </is>
      </c>
      <c r="C120" s="9" t="inlineStr">
        <is>
          <r>
            <t xml:space="preserve">CALHA EM CHAPA DE AÇO GALVANIZADO NÚMERO 24, DESENVOLVIMENTO DE 100 CM, INCLUSO TRANSPORTE VERTICAL. AF_07/2019</t>
          </r>
        </is>
      </c>
      <c r="D120" s="8" t="inlineStr">
        <is>
          <r>
            <t xml:space="preserve">SINAPI</t>
          </r>
        </is>
      </c>
      <c r="E120" s="8" t="inlineStr">
        <is>
          <r>
            <t xml:space="preserve">M</t>
          </r>
        </is>
      </c>
      <c r="F120" s="10" t="n">
        <v>652.69</v>
      </c>
      <c r="G120" s="11" t="n">
        <v>197.17</v>
      </c>
      <c r="H120" s="12" t="n">
        <f>ROUND(ROUND(F120,2)*ROUND(G120,2),2)</f>
        <v>128690.89</v>
      </c>
    </row>
    <row r="121" customHeight="0" bestFit="1" ht="24">
      <c r="A121" s="7" t="inlineStr">
        <is>
          <r>
            <t xml:space="preserve">1.7.7</t>
          </r>
        </is>
      </c>
      <c r="B121" s="8" t="inlineStr">
        <is>
          <r>
            <t xml:space="preserve">94231</t>
          </r>
        </is>
      </c>
      <c r="C121" s="9" t="inlineStr">
        <is>
          <r>
            <t xml:space="preserve">RUFO EM CHAPA DE AÇO GALVANIZADO NÚMERO 24, CORTE DE 25 CM, INCLUSO TRANSPORTE VERTICAL. AF_07/2019</t>
          </r>
        </is>
      </c>
      <c r="D121" s="8" t="inlineStr">
        <is>
          <r>
            <t xml:space="preserve">SINAPI</t>
          </r>
        </is>
      </c>
      <c r="E121" s="8" t="inlineStr">
        <is>
          <r>
            <t xml:space="preserve">M</t>
          </r>
        </is>
      </c>
      <c r="F121" s="10" t="n">
        <v>429.3</v>
      </c>
      <c r="G121" s="11" t="n">
        <v>61.65</v>
      </c>
      <c r="H121" s="12" t="n">
        <f>ROUND(ROUND(F121,2)*ROUND(G121,2),2)</f>
        <v>26466.35</v>
      </c>
    </row>
    <row r="122" customHeight="0" bestFit="1" ht="20">
      <c r="A122" s="7" t="inlineStr">
        <is>
          <r>
            <t xml:space="preserve">1.7.8</t>
          </r>
        </is>
      </c>
      <c r="B122" s="8" t="inlineStr">
        <is>
          <r>
            <t xml:space="preserve">CPU3307</t>
          </r>
        </is>
      </c>
      <c r="C122" s="9" t="inlineStr">
        <is>
          <r>
            <t xml:space="preserve">CUMEEIRA TERMOACÚSTICA</t>
          </r>
        </is>
      </c>
      <c r="D122" s="8" t="inlineStr"/>
      <c r="E122" s="8" t="inlineStr">
        <is>
          <r>
            <t xml:space="preserve">M</t>
          </r>
        </is>
      </c>
      <c r="F122" s="10" t="n">
        <v>116.54</v>
      </c>
      <c r="G122" s="11" t="n">
        <v>188.4</v>
      </c>
      <c r="H122" s="12" t="n">
        <f>ROUND(ROUND(F122,2)*ROUND(G122,2),2)</f>
        <v>21956.14</v>
      </c>
    </row>
    <row r="123" customHeight="1" ht="20">
      <c r="A123" s="5" t="inlineStr">
        <is>
          <r>
            <t xml:space="preserve">1.8</t>
          </r>
        </is>
      </c>
      <c r="B123" s="5" t="inlineStr">
        <is>
          <r>
            <t xml:space="preserve">IMPERMEABILIZAÇÃO</t>
          </r>
        </is>
      </c>
      <c r="C123" s="5" t="inlineStr"/>
      <c r="D123" s="5" t="inlineStr"/>
      <c r="E123" s="5" t="inlineStr"/>
      <c r="F123" s="5" t="inlineStr"/>
      <c r="G123" s="5" t="inlineStr"/>
      <c r="H123" s="6" t="n">
        <f>ROUND(SUM(H124:H126),2)</f>
        <v>277293.32</v>
      </c>
    </row>
    <row r="124" customHeight="0" bestFit="1" ht="24">
      <c r="A124" s="7" t="inlineStr">
        <is>
          <r>
            <t xml:space="preserve">1.8.1</t>
          </r>
        </is>
      </c>
      <c r="B124" s="8" t="inlineStr">
        <is>
          <r>
            <t xml:space="preserve">98565</t>
          </r>
        </is>
      </c>
      <c r="C124" s="9" t="inlineStr">
        <is>
          <r>
            <t xml:space="preserve">PROTEÇÃO MECÂNICA DE SUPERFICIE HORIZONTAL COM ARGAMASSA DE CIMENTO E AREIA, TRAÇO 1:3, E=3CM. AF_09/2023</t>
          </r>
        </is>
      </c>
      <c r="D124" s="8" t="inlineStr">
        <is>
          <r>
            <t xml:space="preserve">SINAPI</t>
          </r>
        </is>
      </c>
      <c r="E124" s="8" t="inlineStr">
        <is>
          <r>
            <t xml:space="preserve">M2</t>
          </r>
        </is>
      </c>
      <c r="F124" s="10" t="n">
        <v>863.95</v>
      </c>
      <c r="G124" s="11" t="n">
        <v>68.53</v>
      </c>
      <c r="H124" s="12" t="n">
        <f>ROUND(ROUND(F124,2)*ROUND(G124,2),2)</f>
        <v>59206.49</v>
      </c>
    </row>
    <row r="125" customHeight="0" bestFit="1" ht="24">
      <c r="A125" s="7" t="inlineStr">
        <is>
          <r>
            <t xml:space="preserve">1.8.2</t>
          </r>
        </is>
      </c>
      <c r="B125" s="8" t="inlineStr">
        <is>
          <r>
            <t xml:space="preserve">98546</t>
          </r>
        </is>
      </c>
      <c r="C125" s="9" t="inlineStr">
        <is>
          <r>
            <t xml:space="preserve">IMPERMEABILIZAÇÃO DE SUPERFÍCIE COM MANTA ASFÁLTICA, UMA CAMADA, INCLUSIVE APLICAÇÃO DE PRIMER ASFÁLTICO, E=4MM. AF_09/2023</t>
          </r>
        </is>
      </c>
      <c r="D125" s="8" t="inlineStr">
        <is>
          <r>
            <t xml:space="preserve">SINAPI</t>
          </r>
        </is>
      </c>
      <c r="E125" s="8" t="inlineStr">
        <is>
          <r>
            <t xml:space="preserve">M2</t>
          </r>
        </is>
      </c>
      <c r="F125" s="10" t="n">
        <v>610.0</v>
      </c>
      <c r="G125" s="11" t="n">
        <v>150.36</v>
      </c>
      <c r="H125" s="12" t="n">
        <f>ROUND(ROUND(F125,2)*ROUND(G125,2),2)</f>
        <v>91719.6</v>
      </c>
    </row>
    <row r="126" customHeight="0" bestFit="1" ht="24">
      <c r="A126" s="7" t="inlineStr">
        <is>
          <r>
            <t xml:space="preserve">1.8.3</t>
          </r>
        </is>
      </c>
      <c r="B126" s="8" t="inlineStr">
        <is>
          <r>
            <t xml:space="preserve">98556</t>
          </r>
        </is>
      </c>
      <c r="C126" s="9" t="inlineStr">
        <is>
          <r>
            <t xml:space="preserve">IMPERMEABILIZAÇÃO DE SUPERFÍCIE COM ARGAMASSA POLIMÉRICA / MEMBRANA ACRÍLICA, 4 DEMÃOS, REFORÇADA COM VÉU DE POLIÉSTER (MAV). AF_09/2023</t>
          </r>
        </is>
      </c>
      <c r="D126" s="8" t="inlineStr">
        <is>
          <r>
            <t xml:space="preserve">SINAPI</t>
          </r>
        </is>
      </c>
      <c r="E126" s="8" t="inlineStr">
        <is>
          <r>
            <t xml:space="preserve">M2</t>
          </r>
        </is>
      </c>
      <c r="F126" s="10" t="n">
        <v>1660.76</v>
      </c>
      <c r="G126" s="11" t="n">
        <v>76.09</v>
      </c>
      <c r="H126" s="12" t="n">
        <f>ROUND(ROUND(F126,2)*ROUND(G126,2),2)</f>
        <v>126367.23</v>
      </c>
    </row>
    <row r="127" customHeight="1" ht="20">
      <c r="A127" s="5" t="inlineStr">
        <is>
          <r>
            <t xml:space="preserve">1.9</t>
          </r>
        </is>
      </c>
      <c r="B127" s="5" t="inlineStr">
        <is>
          <r>
            <t xml:space="preserve">REVESTIMENTO DE PAREDE</t>
          </r>
        </is>
      </c>
      <c r="C127" s="5" t="inlineStr"/>
      <c r="D127" s="5" t="inlineStr"/>
      <c r="E127" s="5" t="inlineStr"/>
      <c r="F127" s="5" t="inlineStr"/>
      <c r="G127" s="5" t="inlineStr"/>
      <c r="H127" s="6" t="n">
        <f>ROUND(SUM(H128:H132),2)</f>
        <v>778071.93</v>
      </c>
    </row>
    <row r="128" customHeight="0" bestFit="1" ht="32">
      <c r="A128" s="7" t="inlineStr">
        <is>
          <r>
            <t xml:space="preserve">1.9.1</t>
          </r>
        </is>
      </c>
      <c r="B128" s="8" t="inlineStr">
        <is>
          <r>
            <t xml:space="preserve">87905</t>
          </r>
        </is>
      </c>
      <c r="C128" s="9" t="inlineStr">
        <is>
          <r>
            <t xml:space="preserve">CHAPISCO APLICADO EM ALVENARIA (COM PRESENÇA DE VÃOS) E ESTRUTURAS DE CONCRETO DE FACHADA, COM COLHER DE PEDREIRO. ARGAMASSA TRAÇO 1:3 COM PREPARO EM BETONEIRA 400L. AF_10/2022</t>
          </r>
        </is>
      </c>
      <c r="D128" s="8" t="inlineStr">
        <is>
          <r>
            <t xml:space="preserve">SINAPI</t>
          </r>
        </is>
      </c>
      <c r="E128" s="8" t="inlineStr">
        <is>
          <r>
            <t xml:space="preserve">M2</t>
          </r>
        </is>
      </c>
      <c r="F128" s="10" t="n">
        <v>7702.34</v>
      </c>
      <c r="G128" s="11" t="n">
        <v>10.51</v>
      </c>
      <c r="H128" s="12" t="n">
        <f>ROUND(ROUND(F128,2)*ROUND(G128,2),2)</f>
        <v>80951.59</v>
      </c>
    </row>
    <row r="129" customHeight="0" bestFit="1" ht="32">
      <c r="A129" s="7" t="inlineStr">
        <is>
          <r>
            <t xml:space="preserve">1.9.2</t>
          </r>
        </is>
      </c>
      <c r="B129" s="8" t="inlineStr">
        <is>
          <r>
            <t xml:space="preserve">87530</t>
          </r>
        </is>
      </c>
      <c r="C129" s="9" t="inlineStr">
        <is>
          <r>
            <t xml:space="preserve">MASSA ÚNICA, EM ARGAMASSA TRAÇO 1:2:8, PREPARO MANUAL, APLICADA MANUALMENTE EM PAREDES INTERNAS DE AMBIENTES COM ÁREA ENTRE 5M² E 10M², E = 17,5MM, COM TALISCAS. AF_03/2024</t>
          </r>
        </is>
      </c>
      <c r="D129" s="8" t="inlineStr">
        <is>
          <r>
            <t xml:space="preserve">SINAPI</t>
          </r>
        </is>
      </c>
      <c r="E129" s="8" t="inlineStr">
        <is>
          <r>
            <t xml:space="preserve">M2</t>
          </r>
        </is>
      </c>
      <c r="F129" s="10" t="n">
        <v>7415.63</v>
      </c>
      <c r="G129" s="11" t="n">
        <v>52.28</v>
      </c>
      <c r="H129" s="12" t="n">
        <f>ROUND(ROUND(F129,2)*ROUND(G129,2),2)</f>
        <v>387689.14</v>
      </c>
    </row>
    <row r="130" customHeight="0" bestFit="1" ht="32">
      <c r="A130" s="7" t="inlineStr">
        <is>
          <r>
            <t xml:space="preserve">1.9.3</t>
          </r>
        </is>
      </c>
      <c r="B130" s="8" t="inlineStr">
        <is>
          <r>
            <t xml:space="preserve">87553</t>
          </r>
        </is>
      </c>
      <c r="C130" s="9" t="inlineStr">
        <is>
          <r>
            <t xml:space="preserve">EMBOÇO, EM ARGAMASSA TRAÇO 1:2:8, PREPARO MECÂNICO, APLICADO MANUALMENTE EM PAREDES INTERNAS DE AMBIENTES COM ÁREA MAIOR QUE 10M², E = 10MM, COM TALISCAS. AF_03/2024</t>
          </r>
        </is>
      </c>
      <c r="D130" s="8" t="inlineStr">
        <is>
          <r>
            <t xml:space="preserve">SINAPI</t>
          </r>
        </is>
      </c>
      <c r="E130" s="8" t="inlineStr">
        <is>
          <r>
            <t xml:space="preserve">M2</t>
          </r>
        </is>
      </c>
      <c r="F130" s="10" t="n">
        <v>286.71</v>
      </c>
      <c r="G130" s="11" t="n">
        <v>29.56</v>
      </c>
      <c r="H130" s="12" t="n">
        <f>ROUND(ROUND(F130,2)*ROUND(G130,2),2)</f>
        <v>8475.15</v>
      </c>
    </row>
    <row r="131" customHeight="0" bestFit="1" ht="20">
      <c r="A131" s="7" t="inlineStr">
        <is>
          <r>
            <t xml:space="preserve">1.9.4</t>
          </r>
        </is>
      </c>
      <c r="B131" s="8" t="inlineStr">
        <is>
          <r>
            <t xml:space="preserve">CPU3308</t>
          </r>
        </is>
      </c>
      <c r="C131" s="9" t="inlineStr">
        <is>
          <r>
            <t xml:space="preserve">REVESTIMENTO PARA PAREDE COM BARITA, E=2CM</t>
          </r>
        </is>
      </c>
      <c r="D131" s="8" t="inlineStr"/>
      <c r="E131" s="8" t="inlineStr">
        <is>
          <r>
            <t xml:space="preserve">M2</t>
          </r>
        </is>
      </c>
      <c r="F131" s="10" t="n">
        <v>238.5</v>
      </c>
      <c r="G131" s="11" t="n">
        <v>186.45</v>
      </c>
      <c r="H131" s="12" t="n">
        <f>ROUND(ROUND(F131,2)*ROUND(G131,2),2)</f>
        <v>44468.33</v>
      </c>
    </row>
    <row r="132" customHeight="0" bestFit="1" ht="32">
      <c r="A132" s="7" t="inlineStr">
        <is>
          <r>
            <t xml:space="preserve">1.9.5</t>
          </r>
        </is>
      </c>
      <c r="B132" s="8" t="inlineStr">
        <is>
          <r>
            <t xml:space="preserve">104611</t>
          </r>
        </is>
      </c>
      <c r="C132" s="9" t="inlineStr">
        <is>
          <r>
            <t xml:space="preserve">REVESTIMENTO CERÂMICO PARA PAREDES INTERNAS COM PLACAS TIPO ESMALTADA DE DIMENSÕES 60X60 CM APLICADAS NA ALTURA INTEIRA DAS PAREDES. AF_02/2023_PE</t>
          </r>
        </is>
      </c>
      <c r="D132" s="8" t="inlineStr">
        <is>
          <r>
            <t xml:space="preserve">SINAPI</t>
          </r>
        </is>
      </c>
      <c r="E132" s="8" t="inlineStr">
        <is>
          <r>
            <t xml:space="preserve">M2</t>
          </r>
        </is>
      </c>
      <c r="F132" s="10" t="n">
        <v>2033.68</v>
      </c>
      <c r="G132" s="11" t="n">
        <v>126.12</v>
      </c>
      <c r="H132" s="12" t="n">
        <f>ROUND(ROUND(F132,2)*ROUND(G132,2),2)</f>
        <v>256487.72</v>
      </c>
    </row>
    <row r="133" customHeight="1" ht="20">
      <c r="A133" s="5" t="inlineStr">
        <is>
          <r>
            <t xml:space="preserve">1.10</t>
          </r>
        </is>
      </c>
      <c r="B133" s="5" t="inlineStr">
        <is>
          <r>
            <t xml:space="preserve">REVESTIMENTO DE PISO INTERNO</t>
          </r>
        </is>
      </c>
      <c r="C133" s="5" t="inlineStr"/>
      <c r="D133" s="5" t="inlineStr"/>
      <c r="E133" s="5" t="inlineStr"/>
      <c r="F133" s="5" t="inlineStr"/>
      <c r="G133" s="5" t="inlineStr"/>
      <c r="H133" s="6" t="n">
        <f>ROUND(SUM(H134:H140),2)</f>
        <v>888999.85</v>
      </c>
    </row>
    <row r="134" customHeight="0" bestFit="1" ht="32">
      <c r="A134" s="7" t="inlineStr">
        <is>
          <r>
            <t xml:space="preserve">1.10.1</t>
          </r>
        </is>
      </c>
      <c r="B134" s="8" t="inlineStr">
        <is>
          <r>
            <t xml:space="preserve">94995</t>
          </r>
        </is>
      </c>
      <c r="C134" s="9" t="inlineStr">
        <is>
          <r>
            <t xml:space="preserve">EXECUÇÃO DE PASSEIO (CALÇADA) OU PISO DE CONCRETO COM CONCRETO MOLDADO IN LOCO, USINADO, ACABAMENTO CONVENCIONAL, ESPESSURA 8 CM, ARMADO. AF_08/2022</t>
          </r>
        </is>
      </c>
      <c r="D134" s="8" t="inlineStr">
        <is>
          <r>
            <t xml:space="preserve">SINAPI</t>
          </r>
        </is>
      </c>
      <c r="E134" s="8" t="inlineStr">
        <is>
          <r>
            <t xml:space="preserve">M2</t>
          </r>
        </is>
      </c>
      <c r="F134" s="10" t="n">
        <v>3744.51</v>
      </c>
      <c r="G134" s="11" t="n">
        <v>104.3</v>
      </c>
      <c r="H134" s="12" t="n">
        <f>ROUND(ROUND(F134,2)*ROUND(G134,2),2)</f>
        <v>390552.39</v>
      </c>
    </row>
    <row r="135" customHeight="0" bestFit="1" ht="20">
      <c r="A135" s="7" t="inlineStr">
        <is>
          <r>
            <t xml:space="preserve">1.10.2</t>
          </r>
        </is>
      </c>
      <c r="B135" s="8" t="inlineStr">
        <is>
          <r>
            <t xml:space="preserve">CPU2552</t>
          </r>
        </is>
      </c>
      <c r="C135" s="9" t="inlineStr">
        <is>
          <r>
            <t xml:space="preserve">REGULARIZAÇÃO DE BASE PARA REVEST. DE PISOS COM ARG. TRAÇO T4, ESP. MÉDIA = 2,5CM</t>
          </r>
        </is>
      </c>
      <c r="D135" s="8" t="inlineStr"/>
      <c r="E135" s="8" t="inlineStr">
        <is>
          <r>
            <t xml:space="preserve">M2</t>
          </r>
        </is>
      </c>
      <c r="F135" s="10" t="n">
        <v>2653.86</v>
      </c>
      <c r="G135" s="11" t="n">
        <v>42.0</v>
      </c>
      <c r="H135" s="12" t="n">
        <f>ROUND(ROUND(F135,2)*ROUND(G135,2),2)</f>
        <v>111462.12</v>
      </c>
    </row>
    <row r="136" customHeight="0" bestFit="1" ht="24">
      <c r="A136" s="7" t="inlineStr">
        <is>
          <r>
            <t xml:space="preserve">1.10.3</t>
          </r>
        </is>
      </c>
      <c r="B136" s="8" t="inlineStr">
        <is>
          <r>
            <t xml:space="preserve">88477</t>
          </r>
        </is>
      </c>
      <c r="C136" s="9" t="inlineStr">
        <is>
          <r>
            <t xml:space="preserve">CONTRAPISO COM ARGAMASSA AUTONIVELANTE, APLICADO SOBRE LAJE, ADERIDO, ESPESSURA 3CM. AF_07/2021</t>
          </r>
        </is>
      </c>
      <c r="D136" s="8" t="inlineStr">
        <is>
          <r>
            <t xml:space="preserve">SINAPI</t>
          </r>
        </is>
      </c>
      <c r="E136" s="8" t="inlineStr">
        <is>
          <r>
            <t xml:space="preserve">M2</t>
          </r>
        </is>
      </c>
      <c r="F136" s="10" t="n">
        <v>248.29</v>
      </c>
      <c r="G136" s="11" t="n">
        <v>35.81</v>
      </c>
      <c r="H136" s="12" t="n">
        <f>ROUND(ROUND(F136,2)*ROUND(G136,2),2)</f>
        <v>8891.26</v>
      </c>
    </row>
    <row r="137" customHeight="0" bestFit="1" ht="20">
      <c r="A137" s="7" t="inlineStr">
        <is>
          <r>
            <t xml:space="preserve">1.10.4</t>
          </r>
        </is>
      </c>
      <c r="B137" s="8" t="inlineStr">
        <is>
          <r>
            <t xml:space="preserve">CPU2553</t>
          </r>
        </is>
      </c>
      <c r="C137" s="9" t="inlineStr">
        <is>
          <r>
            <t xml:space="preserve">PISO ALTA RESISTENCIA, COLORIDO, E=10MM, APLICADO COM JUNTAS, POLIDO ATÉ O ESMERIL 400 E ENCERADO</t>
          </r>
        </is>
      </c>
      <c r="D137" s="8" t="inlineStr"/>
      <c r="E137" s="8" t="inlineStr">
        <is>
          <r>
            <t xml:space="preserve">M2</t>
          </r>
        </is>
      </c>
      <c r="F137" s="10" t="n">
        <v>2653.86</v>
      </c>
      <c r="G137" s="11" t="n">
        <v>93.14</v>
      </c>
      <c r="H137" s="12" t="n">
        <f>ROUND(ROUND(F137,2)*ROUND(G137,2),2)</f>
        <v>247180.52</v>
      </c>
    </row>
    <row r="138" customHeight="0" bestFit="1" ht="20">
      <c r="A138" s="7" t="inlineStr">
        <is>
          <r>
            <t xml:space="preserve">1.10.5</t>
          </r>
        </is>
      </c>
      <c r="B138" s="8" t="inlineStr">
        <is>
          <r>
            <t xml:space="preserve">CPU3309</t>
          </r>
        </is>
      </c>
      <c r="C138" s="9" t="inlineStr">
        <is>
          <r>
            <t xml:space="preserve">FORNECIMENTO E INSTALAÇÃO DE MANTA VINÍLICA CONDUTIVA PLL OU SIMILAR</t>
          </r>
        </is>
      </c>
      <c r="D138" s="8" t="inlineStr"/>
      <c r="E138" s="8" t="inlineStr">
        <is>
          <r>
            <t xml:space="preserve">M2</t>
          </r>
        </is>
      </c>
      <c r="F138" s="10" t="n">
        <v>63.63</v>
      </c>
      <c r="G138" s="11" t="n">
        <v>654.0</v>
      </c>
      <c r="H138" s="12" t="n">
        <f>ROUND(ROUND(F138,2)*ROUND(G138,2),2)</f>
        <v>41614.02</v>
      </c>
    </row>
    <row r="139" customHeight="0" bestFit="1" ht="20">
      <c r="A139" s="7" t="inlineStr">
        <is>
          <r>
            <t xml:space="preserve">1.10.6</t>
          </r>
        </is>
      </c>
      <c r="B139" s="8" t="inlineStr">
        <is>
          <r>
            <t xml:space="preserve">101727</t>
          </r>
        </is>
      </c>
      <c r="C139" s="9" t="inlineStr">
        <is>
          <r>
            <t xml:space="preserve">PISO VINÍLICO SEMI-FLEXÍVEL EM PLACAS, PADRÃO LISO, ESPESSURA 3,2 MM, FIXADO COM COLA. AF_09/2020</t>
          </r>
        </is>
      </c>
      <c r="D139" s="8" t="inlineStr">
        <is>
          <r>
            <t xml:space="preserve">SINAPI</t>
          </r>
        </is>
      </c>
      <c r="E139" s="8" t="inlineStr">
        <is>
          <r>
            <t xml:space="preserve">M2</t>
          </r>
        </is>
      </c>
      <c r="F139" s="10" t="n">
        <v>184.66</v>
      </c>
      <c r="G139" s="11" t="n">
        <v>222.99</v>
      </c>
      <c r="H139" s="12" t="n">
        <f>ROUND(ROUND(F139,2)*ROUND(G139,2),2)</f>
        <v>41177.33</v>
      </c>
    </row>
    <row r="140" customHeight="0" bestFit="1" ht="20">
      <c r="A140" s="7" t="inlineStr">
        <is>
          <r>
            <t xml:space="preserve">1.10.7</t>
          </r>
        </is>
      </c>
      <c r="B140" s="8" t="inlineStr">
        <is>
          <r>
            <t xml:space="preserve">CPU2555</t>
          </r>
        </is>
      </c>
      <c r="C140" s="9" t="inlineStr">
        <is>
          <r>
            <t xml:space="preserve">RODAPÉ ALTA RESISTÊNCIA, H= 10 CM, MEIA-CANA</t>
          </r>
        </is>
      </c>
      <c r="D140" s="8" t="inlineStr"/>
      <c r="E140" s="8" t="inlineStr">
        <is>
          <r>
            <t xml:space="preserve">M</t>
          </r>
        </is>
      </c>
      <c r="F140" s="10" t="n">
        <v>1969.8</v>
      </c>
      <c r="G140" s="11" t="n">
        <v>24.43</v>
      </c>
      <c r="H140" s="12" t="n">
        <f>ROUND(ROUND(F140,2)*ROUND(G140,2),2)</f>
        <v>48122.21</v>
      </c>
    </row>
    <row r="141" customHeight="1" ht="20">
      <c r="A141" s="5" t="inlineStr">
        <is>
          <r>
            <t xml:space="preserve">1.11</t>
          </r>
        </is>
      </c>
      <c r="B141" s="5" t="inlineStr">
        <is>
          <r>
            <t xml:space="preserve">REVESTIMENTO DE PISO EXTERNO</t>
          </r>
        </is>
      </c>
      <c r="C141" s="5" t="inlineStr"/>
      <c r="D141" s="5" t="inlineStr"/>
      <c r="E141" s="5" t="inlineStr"/>
      <c r="F141" s="5" t="inlineStr"/>
      <c r="G141" s="5" t="inlineStr"/>
      <c r="H141" s="6" t="n">
        <f>ROUND(SUM(H142:H142),2)</f>
        <v>25730.21</v>
      </c>
    </row>
    <row r="142" customHeight="0" bestFit="1" ht="32">
      <c r="A142" s="7" t="inlineStr">
        <is>
          <r>
            <t xml:space="preserve">1.11.1</t>
          </r>
        </is>
      </c>
      <c r="B142" s="8" t="inlineStr">
        <is>
          <r>
            <t xml:space="preserve">CPU2554</t>
          </r>
        </is>
      </c>
      <c r="C142" s="9" t="inlineStr">
        <is>
          <r>
            <t xml:space="preserve">PISO ALTA RESISTÊNCIA OU INDUSTRIAL DE 12 MM, COMUM, COR CINZA, COM JUNTAS PLÁSTICAS, SEM POLIMENTO, ECCLUSIVE ARGAMASSA DE REGULARIZAÇÃO, APLICADO</t>
          </r>
        </is>
      </c>
      <c r="D142" s="8" t="inlineStr"/>
      <c r="E142" s="8" t="inlineStr">
        <is>
          <r>
            <t xml:space="preserve">M2</t>
          </r>
        </is>
      </c>
      <c r="F142" s="10" t="n">
        <v>507.9</v>
      </c>
      <c r="G142" s="11" t="n">
        <v>50.66</v>
      </c>
      <c r="H142" s="12" t="n">
        <f>ROUND(ROUND(F142,2)*ROUND(G142,2),2)</f>
        <v>25730.21</v>
      </c>
    </row>
    <row r="143" customHeight="1" ht="20">
      <c r="A143" s="5" t="inlineStr">
        <is>
          <r>
            <t xml:space="preserve">1.12</t>
          </r>
        </is>
      </c>
      <c r="B143" s="5" t="inlineStr">
        <is>
          <r>
            <t xml:space="preserve">REVESTIMENTO DE TETO</t>
          </r>
        </is>
      </c>
      <c r="C143" s="5" t="inlineStr"/>
      <c r="D143" s="5" t="inlineStr"/>
      <c r="E143" s="5" t="inlineStr"/>
      <c r="F143" s="5" t="inlineStr"/>
      <c r="G143" s="5" t="inlineStr"/>
      <c r="H143" s="6" t="n">
        <f>ROUND(SUM(H144:H144),2)</f>
        <v>285720.78</v>
      </c>
    </row>
    <row r="144" customHeight="0" bestFit="1" ht="24">
      <c r="A144" s="7" t="inlineStr">
        <is>
          <r>
            <t xml:space="preserve">1.12.1</t>
          </r>
        </is>
      </c>
      <c r="B144" s="8" t="inlineStr">
        <is>
          <r>
            <t xml:space="preserve">96114</t>
          </r>
        </is>
      </c>
      <c r="C144" s="9" t="inlineStr">
        <is>
          <r>
            <t xml:space="preserve">FORRO EM DRYWALL, PARA AMBIENTES COMERCIAIS, INCLUSIVE ESTRUTURA BIRECIONAL DE FIXAÇÃO. AF_08/2023_PS</t>
          </r>
        </is>
      </c>
      <c r="D144" s="8" t="inlineStr">
        <is>
          <r>
            <t xml:space="preserve">SINAPI</t>
          </r>
        </is>
      </c>
      <c r="E144" s="8" t="inlineStr">
        <is>
          <r>
            <t xml:space="preserve">M2</t>
          </r>
        </is>
      </c>
      <c r="F144" s="10" t="n">
        <v>2842.71</v>
      </c>
      <c r="G144" s="11" t="n">
        <v>100.51</v>
      </c>
      <c r="H144" s="12" t="n">
        <f>ROUND(ROUND(F144,2)*ROUND(G144,2),2)</f>
        <v>285720.78</v>
      </c>
    </row>
    <row r="145" customHeight="1" ht="20">
      <c r="A145" s="5" t="inlineStr">
        <is>
          <r>
            <t xml:space="preserve">1.13</t>
          </r>
        </is>
      </c>
      <c r="B145" s="5" t="inlineStr">
        <is>
          <r>
            <t xml:space="preserve">FACHADA</t>
          </r>
        </is>
      </c>
      <c r="C145" s="5" t="inlineStr"/>
      <c r="D145" s="5" t="inlineStr"/>
      <c r="E145" s="5" t="inlineStr"/>
      <c r="F145" s="5" t="inlineStr"/>
      <c r="G145" s="5" t="inlineStr"/>
      <c r="H145" s="6" t="n">
        <f>ROUND(SUM(H146:H146),2)</f>
        <v>251849.43</v>
      </c>
    </row>
    <row r="146" customHeight="0" bestFit="1" ht="24">
      <c r="A146" s="7" t="inlineStr">
        <is>
          <r>
            <t xml:space="preserve">1.13.1</t>
          </r>
        </is>
      </c>
      <c r="B146" s="8" t="inlineStr">
        <is>
          <r>
            <t xml:space="preserve">CPU2899</t>
          </r>
        </is>
      </c>
      <c r="C146" s="9" t="inlineStr">
        <is>
          <r>
            <t xml:space="preserve">BRISE METÁLICO HUNTER DOUGLAS REF. MINIWAVE #103 COR PRATA OU SIMILAR, COM ESTRUTURA E MONTAGEM, EXCLUSIVE ANDAIMES OU PLATAFORMA</t>
          </r>
        </is>
      </c>
      <c r="D146" s="8" t="inlineStr"/>
      <c r="E146" s="8" t="inlineStr">
        <is>
          <r>
            <t xml:space="preserve">UN</t>
          </r>
        </is>
      </c>
      <c r="F146" s="10" t="n">
        <v>337.55</v>
      </c>
      <c r="G146" s="11" t="n">
        <v>746.11</v>
      </c>
      <c r="H146" s="12" t="n">
        <f>ROUND(ROUND(F146,2)*ROUND(G146,2),2)</f>
        <v>251849.43</v>
      </c>
    </row>
    <row r="147" customHeight="1" ht="20">
      <c r="A147" s="5" t="inlineStr">
        <is>
          <r>
            <t xml:space="preserve">1.14</t>
          </r>
        </is>
      </c>
      <c r="B147" s="5" t="inlineStr">
        <is>
          <r>
            <t xml:space="preserve">PINTURA</t>
          </r>
        </is>
      </c>
      <c r="C147" s="5" t="inlineStr"/>
      <c r="D147" s="5" t="inlineStr"/>
      <c r="E147" s="5" t="inlineStr"/>
      <c r="F147" s="5" t="inlineStr"/>
      <c r="G147" s="5" t="inlineStr"/>
      <c r="H147" s="6" t="n">
        <f>ROUND(SUM(H148:H156),2)</f>
        <v>705566.87</v>
      </c>
    </row>
    <row r="148" customHeight="0" bestFit="1" ht="20">
      <c r="A148" s="7" t="inlineStr">
        <is>
          <r>
            <t xml:space="preserve">1.14.1</t>
          </r>
        </is>
      </c>
      <c r="B148" s="8" t="inlineStr">
        <is>
          <r>
            <t xml:space="preserve">88485</t>
          </r>
        </is>
      </c>
      <c r="C148" s="9" t="inlineStr">
        <is>
          <r>
            <t xml:space="preserve">FUNDO SELADOR ACRÍLICO, APLICAÇÃO MANUAL EM PAREDE, UMA DEMÃO. AF_04/2023</t>
          </r>
        </is>
      </c>
      <c r="D148" s="8" t="inlineStr">
        <is>
          <r>
            <t xml:space="preserve">SINAPI</t>
          </r>
        </is>
      </c>
      <c r="E148" s="8" t="inlineStr">
        <is>
          <r>
            <t xml:space="preserve">M2</t>
          </r>
        </is>
      </c>
      <c r="F148" s="10" t="n">
        <v>13925.84</v>
      </c>
      <c r="G148" s="11" t="n">
        <v>5.64</v>
      </c>
      <c r="H148" s="12" t="n">
        <f>ROUND(ROUND(F148,2)*ROUND(G148,2),2)</f>
        <v>78541.74</v>
      </c>
    </row>
    <row r="149" customHeight="0" bestFit="1" ht="24">
      <c r="A149" s="7" t="inlineStr">
        <is>
          <r>
            <t xml:space="preserve">1.14.2</t>
          </r>
        </is>
      </c>
      <c r="B149" s="8" t="inlineStr">
        <is>
          <r>
            <t xml:space="preserve">88497</t>
          </r>
        </is>
      </c>
      <c r="C149" s="9" t="inlineStr">
        <is>
          <r>
            <t xml:space="preserve">EMASSAMENTO COM MASSA LÁTEX, APLICAÇÃO EM PAREDE, DUAS DEMÃOS, LIXAMENTO MANUAL. AF_04/2023</t>
          </r>
        </is>
      </c>
      <c r="D149" s="8" t="inlineStr">
        <is>
          <r>
            <t xml:space="preserve">SINAPI</t>
          </r>
        </is>
      </c>
      <c r="E149" s="8" t="inlineStr">
        <is>
          <r>
            <t xml:space="preserve">M2</t>
          </r>
        </is>
      </c>
      <c r="F149" s="10" t="n">
        <v>10386.34</v>
      </c>
      <c r="G149" s="11" t="n">
        <v>21.25</v>
      </c>
      <c r="H149" s="12" t="n">
        <f>ROUND(ROUND(F149,2)*ROUND(G149,2),2)</f>
        <v>220709.73</v>
      </c>
    </row>
    <row r="150" customHeight="0" bestFit="1" ht="20">
      <c r="A150" s="7" t="inlineStr">
        <is>
          <r>
            <t xml:space="preserve">1.14.3</t>
          </r>
        </is>
      </c>
      <c r="B150" s="8" t="inlineStr">
        <is>
          <r>
            <t xml:space="preserve">104641</t>
          </r>
        </is>
      </c>
      <c r="C150" s="9" t="inlineStr">
        <is>
          <r>
            <t xml:space="preserve">PINTURA LÁTEX ACRÍLICA ECONÔMICA, APLICAÇÃO MANUAL EM PAREDES, DUAS DEMÃOS. AF_04/2023</t>
          </r>
        </is>
      </c>
      <c r="D150" s="8" t="inlineStr">
        <is>
          <r>
            <t xml:space="preserve">SINAPI</t>
          </r>
        </is>
      </c>
      <c r="E150" s="8" t="inlineStr">
        <is>
          <r>
            <t xml:space="preserve">M2</t>
          </r>
        </is>
      </c>
      <c r="F150" s="10" t="n">
        <v>10386.34</v>
      </c>
      <c r="G150" s="11" t="n">
        <v>11.99</v>
      </c>
      <c r="H150" s="12" t="n">
        <f>ROUND(ROUND(F150,2)*ROUND(G150,2),2)</f>
        <v>124532.22</v>
      </c>
    </row>
    <row r="151" customHeight="0" bestFit="1" ht="20">
      <c r="A151" s="7" t="inlineStr">
        <is>
          <r>
            <t xml:space="preserve">1.14.4</t>
          </r>
        </is>
      </c>
      <c r="B151" s="8" t="inlineStr">
        <is>
          <r>
            <t xml:space="preserve">95305</t>
          </r>
        </is>
      </c>
      <c r="C151" s="9" t="inlineStr">
        <is>
          <r>
            <t xml:space="preserve">TEXTURA ACRÍLICA, APLICAÇÃO MANUAL EM PAREDE, UMA DEMÃO. AF_04/2023</t>
          </r>
        </is>
      </c>
      <c r="D151" s="8" t="inlineStr">
        <is>
          <r>
            <t xml:space="preserve">SINAPI</t>
          </r>
        </is>
      </c>
      <c r="E151" s="8" t="inlineStr">
        <is>
          <r>
            <t xml:space="preserve">M2</t>
          </r>
        </is>
      </c>
      <c r="F151" s="10" t="n">
        <v>3539.5</v>
      </c>
      <c r="G151" s="11" t="n">
        <v>17.21</v>
      </c>
      <c r="H151" s="12" t="n">
        <f>ROUND(ROUND(F151,2)*ROUND(G151,2),2)</f>
        <v>60914.8</v>
      </c>
    </row>
    <row r="152" customHeight="0" bestFit="1" ht="20">
      <c r="A152" s="7" t="inlineStr">
        <is>
          <r>
            <t xml:space="preserve">1.14.5</t>
          </r>
        </is>
      </c>
      <c r="B152" s="8" t="inlineStr">
        <is>
          <r>
            <t xml:space="preserve">88484</t>
          </r>
        </is>
      </c>
      <c r="C152" s="9" t="inlineStr">
        <is>
          <r>
            <t xml:space="preserve">FUNDO SELADOR ACRÍLICO, APLICAÇÃO MANUAL EM TETO, UMA DEMÃO. AF_04/2023</t>
          </r>
        </is>
      </c>
      <c r="D152" s="8" t="inlineStr">
        <is>
          <r>
            <t xml:space="preserve">SINAPI</t>
          </r>
        </is>
      </c>
      <c r="E152" s="8" t="inlineStr">
        <is>
          <r>
            <t xml:space="preserve">M2</t>
          </r>
        </is>
      </c>
      <c r="F152" s="10" t="n">
        <v>2842.71</v>
      </c>
      <c r="G152" s="11" t="n">
        <v>6.9</v>
      </c>
      <c r="H152" s="12" t="n">
        <f>ROUND(ROUND(F152,2)*ROUND(G152,2),2)</f>
        <v>19614.7</v>
      </c>
    </row>
    <row r="153" customHeight="0" bestFit="1" ht="20">
      <c r="A153" s="7" t="inlineStr">
        <is>
          <r>
            <t xml:space="preserve">1.14.6</t>
          </r>
        </is>
      </c>
      <c r="B153" s="8" t="inlineStr">
        <is>
          <r>
            <t xml:space="preserve">88496</t>
          </r>
        </is>
      </c>
      <c r="C153" s="9" t="inlineStr">
        <is>
          <r>
            <t xml:space="preserve">EMASSAMENTO COM MASSA LÁTEX, APLICAÇÃO EM TETO, DUAS DEMÃOS, LIXAMENTO MANUAL. AF_04/2023</t>
          </r>
        </is>
      </c>
      <c r="D153" s="8" t="inlineStr">
        <is>
          <r>
            <t xml:space="preserve">SINAPI</t>
          </r>
        </is>
      </c>
      <c r="E153" s="8" t="inlineStr">
        <is>
          <r>
            <t xml:space="preserve">M2</t>
          </r>
        </is>
      </c>
      <c r="F153" s="10" t="n">
        <v>2842.71</v>
      </c>
      <c r="G153" s="11" t="n">
        <v>39.63</v>
      </c>
      <c r="H153" s="12" t="n">
        <f>ROUND(ROUND(F153,2)*ROUND(G153,2),2)</f>
        <v>112656.6</v>
      </c>
    </row>
    <row r="154" customHeight="0" bestFit="1" ht="20">
      <c r="A154" s="7" t="inlineStr">
        <is>
          <r>
            <t xml:space="preserve">1.14.7</t>
          </r>
        </is>
      </c>
      <c r="B154" s="8" t="inlineStr">
        <is>
          <r>
            <t xml:space="preserve">104639</t>
          </r>
        </is>
      </c>
      <c r="C154" s="9" t="inlineStr">
        <is>
          <r>
            <t xml:space="preserve">PINTURA LÁTEX ACRÍLICA ECONÔMICA, APLICAÇÃO MANUAL EM TETO, DUAS DEMÃOS. AF_04/2023</t>
          </r>
        </is>
      </c>
      <c r="D154" s="8" t="inlineStr">
        <is>
          <r>
            <t xml:space="preserve">SINAPI</t>
          </r>
        </is>
      </c>
      <c r="E154" s="8" t="inlineStr">
        <is>
          <r>
            <t xml:space="preserve">M2</t>
          </r>
        </is>
      </c>
      <c r="F154" s="10" t="n">
        <v>2842.71</v>
      </c>
      <c r="G154" s="11" t="n">
        <v>15.08</v>
      </c>
      <c r="H154" s="12" t="n">
        <f>ROUND(ROUND(F154,2)*ROUND(G154,2),2)</f>
        <v>42868.07</v>
      </c>
    </row>
    <row r="155" customHeight="0" bestFit="1" ht="20">
      <c r="A155" s="7" t="inlineStr">
        <is>
          <r>
            <t xml:space="preserve">1.14.8</t>
          </r>
        </is>
      </c>
      <c r="B155" s="8" t="inlineStr">
        <is>
          <r>
            <t xml:space="preserve">102197</t>
          </r>
        </is>
      </c>
      <c r="C155" s="9" t="inlineStr">
        <is>
          <r>
            <t xml:space="preserve">PINTURA FUNDO NIVELADOR ALQUÍDICO BRANCO EM MADEIRA. AF_01/2021</t>
          </r>
        </is>
      </c>
      <c r="D155" s="8" t="inlineStr">
        <is>
          <r>
            <t xml:space="preserve">SINAPI</t>
          </r>
        </is>
      </c>
      <c r="E155" s="8" t="inlineStr">
        <is>
          <r>
            <t xml:space="preserve">M2</t>
          </r>
        </is>
      </c>
      <c r="F155" s="10" t="n">
        <v>937.07</v>
      </c>
      <c r="G155" s="11" t="n">
        <v>25.78</v>
      </c>
      <c r="H155" s="12" t="n">
        <f>ROUND(ROUND(F155,2)*ROUND(G155,2),2)</f>
        <v>24157.66</v>
      </c>
    </row>
    <row r="156" customHeight="0" bestFit="1" ht="24">
      <c r="A156" s="7" t="inlineStr">
        <is>
          <r>
            <t xml:space="preserve">1.14.9</t>
          </r>
        </is>
      </c>
      <c r="B156" s="8" t="inlineStr">
        <is>
          <r>
            <t xml:space="preserve">102219</t>
          </r>
        </is>
      </c>
      <c r="C156" s="9" t="inlineStr">
        <is>
          <r>
            <t xml:space="preserve">PINTURA TINTA DE ACABAMENTO (PIGMENTADA) ESMALTE SINTÉTICO ACETINADO EM MADEIRA, 2 DEMÃOS. AF_01/2021</t>
          </r>
        </is>
      </c>
      <c r="D156" s="8" t="inlineStr">
        <is>
          <r>
            <t xml:space="preserve">SINAPI</t>
          </r>
        </is>
      </c>
      <c r="E156" s="8" t="inlineStr">
        <is>
          <r>
            <t xml:space="preserve">M2</t>
          </r>
        </is>
      </c>
      <c r="F156" s="10" t="n">
        <v>937.07</v>
      </c>
      <c r="G156" s="11" t="n">
        <v>23.02</v>
      </c>
      <c r="H156" s="12" t="n">
        <f>ROUND(ROUND(F156,2)*ROUND(G156,2),2)</f>
        <v>21571.35</v>
      </c>
    </row>
    <row r="157" customHeight="1" ht="20">
      <c r="A157" s="5" t="inlineStr">
        <is>
          <r>
            <t xml:space="preserve">1.15</t>
          </r>
        </is>
      </c>
      <c r="B157" s="5" t="inlineStr">
        <is>
          <r>
            <t xml:space="preserve">MARMORARIA</t>
          </r>
        </is>
      </c>
      <c r="C157" s="5" t="inlineStr"/>
      <c r="D157" s="5" t="inlineStr"/>
      <c r="E157" s="5" t="inlineStr"/>
      <c r="F157" s="5" t="inlineStr"/>
      <c r="G157" s="5" t="inlineStr"/>
      <c r="H157" s="6" t="n">
        <f>ROUND(SUM(H158:H158),2)</f>
        <v>38285.96</v>
      </c>
    </row>
    <row r="158" customHeight="0" bestFit="1" ht="20">
      <c r="A158" s="7" t="inlineStr">
        <is>
          <r>
            <t xml:space="preserve">1.15.1</t>
          </r>
        </is>
      </c>
      <c r="B158" s="8" t="inlineStr">
        <is>
          <r>
            <t xml:space="preserve">CPU2556</t>
          </r>
        </is>
      </c>
      <c r="C158" s="9" t="inlineStr">
        <is>
          <r>
            <t xml:space="preserve">TAMPO/BANCADA EM GRANITO BRANCO SIENA, E=2CM</t>
          </r>
        </is>
      </c>
      <c r="D158" s="8" t="inlineStr"/>
      <c r="E158" s="8" t="inlineStr">
        <is>
          <r>
            <t xml:space="preserve">M2</t>
          </r>
        </is>
      </c>
      <c r="F158" s="10" t="n">
        <v>47.49</v>
      </c>
      <c r="G158" s="11" t="n">
        <v>806.19</v>
      </c>
      <c r="H158" s="12" t="n">
        <f>ROUND(ROUND(F158,2)*ROUND(G158,2),2)</f>
        <v>38285.96</v>
      </c>
    </row>
    <row r="159" customHeight="1" ht="20">
      <c r="A159" s="5" t="inlineStr">
        <is>
          <r>
            <t xml:space="preserve">1.16</t>
          </r>
        </is>
      </c>
      <c r="B159" s="5" t="inlineStr">
        <is>
          <r>
            <t xml:space="preserve">LOUÇAS,METAIS E ACESSÓRIOS</t>
          </r>
        </is>
      </c>
      <c r="C159" s="5" t="inlineStr"/>
      <c r="D159" s="5" t="inlineStr"/>
      <c r="E159" s="5" t="inlineStr"/>
      <c r="F159" s="5" t="inlineStr"/>
      <c r="G159" s="5" t="inlineStr"/>
      <c r="H159" s="6" t="n">
        <f>ROUND(SUM(H160:H181),2)</f>
        <v>303820.46</v>
      </c>
    </row>
    <row r="160" customHeight="0" bestFit="1" ht="20">
      <c r="A160" s="7" t="inlineStr">
        <is>
          <r>
            <t xml:space="preserve">1.16.1</t>
          </r>
        </is>
      </c>
      <c r="B160" s="8" t="inlineStr">
        <is>
          <r>
            <t xml:space="preserve">100860</t>
          </r>
        </is>
      </c>
      <c r="C160" s="9" t="inlineStr">
        <is>
          <r>
            <t xml:space="preserve">CHUVEIRO ELÉTRICO COMUM CORPO PLÁSTICO, TIPO DUCHA - FORNECIMENTO E INSTALAÇÃO. AF_01/2020</t>
          </r>
        </is>
      </c>
      <c r="D160" s="8" t="inlineStr">
        <is>
          <r>
            <t xml:space="preserve">SINAPI</t>
          </r>
        </is>
      </c>
      <c r="E160" s="8" t="inlineStr">
        <is>
          <r>
            <t xml:space="preserve">UN</t>
          </r>
        </is>
      </c>
      <c r="F160" s="10" t="n">
        <v>5.0</v>
      </c>
      <c r="G160" s="11" t="n">
        <v>139.14</v>
      </c>
      <c r="H160" s="12" t="n">
        <f>ROUND(ROUND(F160,2)*ROUND(G160,2),2)</f>
        <v>695.7</v>
      </c>
    </row>
    <row r="161" customHeight="0" bestFit="1" ht="24">
      <c r="A161" s="7" t="inlineStr">
        <is>
          <r>
            <t xml:space="preserve">1.16.2</t>
          </r>
        </is>
      </c>
      <c r="B161" s="8" t="inlineStr">
        <is>
          <r>
            <t xml:space="preserve">86900</t>
          </r>
        </is>
      </c>
      <c r="C161" s="9" t="inlineStr">
        <is>
          <r>
            <t xml:space="preserve">CUBA DE EMBUTIR RETANGULAR DE AÇO INOXIDÁVEL, 46 X 30 X 12 CM - FORNECIMENTO E INSTALAÇÃO. AF_01/2020</t>
          </r>
        </is>
      </c>
      <c r="D161" s="8" t="inlineStr">
        <is>
          <r>
            <t xml:space="preserve">SINAPI</t>
          </r>
        </is>
      </c>
      <c r="E161" s="8" t="inlineStr">
        <is>
          <r>
            <t xml:space="preserve">UN</t>
          </r>
        </is>
      </c>
      <c r="F161" s="10" t="n">
        <v>21.0</v>
      </c>
      <c r="G161" s="11" t="n">
        <v>221.91</v>
      </c>
      <c r="H161" s="12" t="n">
        <f>ROUND(ROUND(F161,2)*ROUND(G161,2),2)</f>
        <v>4660.11</v>
      </c>
    </row>
    <row r="162" customHeight="0" bestFit="1" ht="20">
      <c r="A162" s="7" t="inlineStr">
        <is>
          <r>
            <t xml:space="preserve">1.16.3</t>
          </r>
        </is>
      </c>
      <c r="B162" s="8" t="inlineStr">
        <is>
          <r>
            <t xml:space="preserve">CPU3310</t>
          </r>
        </is>
      </c>
      <c r="C162" s="9" t="inlineStr">
        <is>
          <r>
            <t xml:space="preserve">CUBA DE EMBUTIR RETANGULAR DE AÇO INOXIDÁVEL, 60 X 50 X 30 CM - FORNECIMENTO E INSTALAÇÃO.</t>
          </r>
        </is>
      </c>
      <c r="D162" s="8" t="inlineStr"/>
      <c r="E162" s="8" t="inlineStr">
        <is>
          <r>
            <t xml:space="preserve">UN</t>
          </r>
        </is>
      </c>
      <c r="F162" s="10" t="n">
        <v>2.0</v>
      </c>
      <c r="G162" s="11" t="n">
        <v>2779.75</v>
      </c>
      <c r="H162" s="12" t="n">
        <f>ROUND(ROUND(F162,2)*ROUND(G162,2),2)</f>
        <v>5559.5</v>
      </c>
    </row>
    <row r="163" customHeight="0" bestFit="1" ht="20">
      <c r="A163" s="7" t="inlineStr">
        <is>
          <r>
            <t xml:space="preserve">1.16.4</t>
          </r>
        </is>
      </c>
      <c r="B163" s="8" t="inlineStr">
        <is>
          <r>
            <t xml:space="preserve">CPU3311</t>
          </r>
        </is>
      </c>
      <c r="C163" s="9" t="inlineStr">
        <is>
          <r>
            <t xml:space="preserve">TANQUE DE EXPURGO ACO INOXIDAVEL - TAMPA LAT. 500X500mm</t>
          </r>
        </is>
      </c>
      <c r="D163" s="8" t="inlineStr"/>
      <c r="E163" s="8" t="inlineStr">
        <is>
          <r>
            <t xml:space="preserve">UN</t>
          </r>
        </is>
      </c>
      <c r="F163" s="10" t="n">
        <v>6.0</v>
      </c>
      <c r="G163" s="11" t="n">
        <v>1384.5</v>
      </c>
      <c r="H163" s="12" t="n">
        <f>ROUND(ROUND(F163,2)*ROUND(G163,2),2)</f>
        <v>8307.0</v>
      </c>
    </row>
    <row r="164" customHeight="0" bestFit="1" ht="32">
      <c r="A164" s="7" t="inlineStr">
        <is>
          <r>
            <t xml:space="preserve">1.16.5</t>
          </r>
        </is>
      </c>
      <c r="B164" s="8" t="inlineStr">
        <is>
          <r>
            <t xml:space="preserve">CPU3312</t>
          </r>
        </is>
      </c>
      <c r="C164" s="9" t="inlineStr">
        <is>
          <r>
            <t xml:space="preserve">LAVATORIO COLETIVO DE ACO INOXIDAVEL COM 1.000MM DE SECAO EM CHAPA 20.304, PARA 2 PONTOS DE AGUA, CRIVO DE SAIDA EM 1.1/4", EXCLUSIVE TORNEIRAS FORNECIMENTO E COLOCACAO</t>
          </r>
        </is>
      </c>
      <c r="D164" s="8" t="inlineStr"/>
      <c r="E164" s="8" t="inlineStr">
        <is>
          <r>
            <t xml:space="preserve">M</t>
          </r>
        </is>
      </c>
      <c r="F164" s="10" t="n">
        <v>4.4</v>
      </c>
      <c r="G164" s="11" t="n">
        <v>5088.08</v>
      </c>
      <c r="H164" s="12" t="n">
        <f>ROUND(ROUND(F164,2)*ROUND(G164,2),2)</f>
        <v>22387.55</v>
      </c>
    </row>
    <row r="165" customHeight="0" bestFit="1" ht="20">
      <c r="A165" s="7" t="inlineStr">
        <is>
          <r>
            <t xml:space="preserve">1.16.6</t>
          </r>
        </is>
      </c>
      <c r="B165" s="8" t="inlineStr">
        <is>
          <r>
            <t xml:space="preserve">86913</t>
          </r>
        </is>
      </c>
      <c r="C165" s="9" t="inlineStr">
        <is>
          <r>
            <t xml:space="preserve">TORNEIRA CROMADA 1/2" OU 3/4" PARA TANQUE, PADRÃO POPULAR - FORNECIMENTO E INSTALAÇÃO. AF_01/2020</t>
          </r>
        </is>
      </c>
      <c r="D165" s="8" t="inlineStr">
        <is>
          <r>
            <t xml:space="preserve">SINAPI</t>
          </r>
        </is>
      </c>
      <c r="E165" s="8" t="inlineStr">
        <is>
          <r>
            <t xml:space="preserve">UN</t>
          </r>
        </is>
      </c>
      <c r="F165" s="10" t="n">
        <v>7.0</v>
      </c>
      <c r="G165" s="11" t="n">
        <v>68.86</v>
      </c>
      <c r="H165" s="12" t="n">
        <f>ROUND(ROUND(F165,2)*ROUND(G165,2),2)</f>
        <v>482.02</v>
      </c>
    </row>
    <row r="166" customHeight="0" bestFit="1" ht="20">
      <c r="A166" s="7" t="inlineStr">
        <is>
          <r>
            <t xml:space="preserve">1.16.7</t>
          </r>
        </is>
      </c>
      <c r="B166" s="8" t="inlineStr">
        <is>
          <r>
            <t xml:space="preserve">CPU2562</t>
          </r>
        </is>
      </c>
      <c r="C166" s="9" t="inlineStr">
        <is>
          <r>
            <t xml:space="preserve">TORNEIRA DE MESA COM FECHAMENTO AUTOMÁTICO, LINHA DECAMATIC ECO, REF. 1173.C, DECA OU SIMILAR</t>
          </r>
        </is>
      </c>
      <c r="D166" s="8" t="inlineStr"/>
      <c r="E166" s="8" t="inlineStr">
        <is>
          <r>
            <t xml:space="preserve">UN</t>
          </r>
        </is>
      </c>
      <c r="F166" s="10" t="n">
        <v>122.0</v>
      </c>
      <c r="G166" s="11" t="n">
        <v>333.05</v>
      </c>
      <c r="H166" s="12" t="n">
        <f>ROUND(ROUND(F166,2)*ROUND(G166,2),2)</f>
        <v>40632.1</v>
      </c>
    </row>
    <row r="167" customHeight="0" bestFit="1" ht="20">
      <c r="A167" s="7" t="inlineStr">
        <is>
          <r>
            <t xml:space="preserve">1.16.8</t>
          </r>
        </is>
      </c>
      <c r="B167" s="8" t="inlineStr">
        <is>
          <r>
            <t xml:space="preserve">CPU2560</t>
          </r>
        </is>
      </c>
      <c r="C167" s="9" t="inlineStr">
        <is>
          <r>
            <t xml:space="preserve">TORNEIRA CLÍNICA COM VOLANTE TIPO ALAVANCA</t>
          </r>
        </is>
      </c>
      <c r="D167" s="8" t="inlineStr"/>
      <c r="E167" s="8" t="inlineStr">
        <is>
          <r>
            <t xml:space="preserve">UN</t>
          </r>
        </is>
      </c>
      <c r="F167" s="10" t="n">
        <v>33.0</v>
      </c>
      <c r="G167" s="11" t="n">
        <v>258.36</v>
      </c>
      <c r="H167" s="12" t="n">
        <f>ROUND(ROUND(F167,2)*ROUND(G167,2),2)</f>
        <v>8525.88</v>
      </c>
    </row>
    <row r="168" customHeight="0" bestFit="1" ht="20">
      <c r="A168" s="7" t="inlineStr">
        <is>
          <r>
            <t xml:space="preserve">1.16.9</t>
          </r>
        </is>
      </c>
      <c r="B168" s="8" t="inlineStr">
        <is>
          <r>
            <t xml:space="preserve">CPU2563</t>
          </r>
        </is>
      </c>
      <c r="C168" s="9" t="inlineStr">
        <is>
          <r>
            <t xml:space="preserve">DUCHA HIGIÊNICA COM REGISTRO, LINHA DREAM, REF. 1984. C87. ACT. CR, DA DECA OU SIMILAR</t>
          </r>
        </is>
      </c>
      <c r="D168" s="8" t="inlineStr"/>
      <c r="E168" s="8" t="inlineStr">
        <is>
          <r>
            <t xml:space="preserve">UN</t>
          </r>
        </is>
      </c>
      <c r="F168" s="10" t="n">
        <v>17.0</v>
      </c>
      <c r="G168" s="11" t="n">
        <v>982.56</v>
      </c>
      <c r="H168" s="12" t="n">
        <f>ROUND(ROUND(F168,2)*ROUND(G168,2),2)</f>
        <v>16703.52</v>
      </c>
    </row>
    <row r="169" customHeight="0" bestFit="1" ht="20">
      <c r="A169" s="7" t="inlineStr">
        <is>
          <r>
            <t xml:space="preserve">1.16.10</t>
          </r>
        </is>
      </c>
      <c r="B169" s="8" t="inlineStr">
        <is>
          <r>
            <t xml:space="preserve">CPU3143</t>
          </r>
        </is>
      </c>
      <c r="C169" s="9" t="inlineStr">
        <is>
          <r>
            <t xml:space="preserve">BARRA DE APOIO, RETA, FIXA, EM AÇO INOX, L=80CM, D=1 1/4", JACKWAL OU SIMILAR</t>
          </r>
        </is>
      </c>
      <c r="D169" s="8" t="inlineStr"/>
      <c r="E169" s="8" t="inlineStr">
        <is>
          <r>
            <t xml:space="preserve">UN</t>
          </r>
        </is>
      </c>
      <c r="F169" s="10" t="n">
        <v>61.0</v>
      </c>
      <c r="G169" s="11" t="n">
        <v>269.65</v>
      </c>
      <c r="H169" s="12" t="n">
        <f>ROUND(ROUND(F169,2)*ROUND(G169,2),2)</f>
        <v>16448.65</v>
      </c>
    </row>
    <row r="170" customHeight="0" bestFit="1" ht="20">
      <c r="A170" s="7" t="inlineStr">
        <is>
          <r>
            <t xml:space="preserve">1.16.11</t>
          </r>
        </is>
      </c>
      <c r="B170" s="8" t="inlineStr">
        <is>
          <r>
            <t xml:space="preserve">CPU2546</t>
          </r>
        </is>
      </c>
      <c r="C170" s="9" t="inlineStr">
        <is>
          <r>
            <t xml:space="preserve">BARRA DE APOIO, RETA, FIXA, EM AÇO (INOX, L=40CM, S=1 1/4", JACKWAL OU SIMILAR</t>
          </r>
        </is>
      </c>
      <c r="D170" s="8" t="inlineStr"/>
      <c r="E170" s="8" t="inlineStr">
        <is>
          <r>
            <t xml:space="preserve">UN</t>
          </r>
        </is>
      </c>
      <c r="F170" s="10" t="n">
        <v>59.0</v>
      </c>
      <c r="G170" s="11" t="n">
        <v>135.8</v>
      </c>
      <c r="H170" s="12" t="n">
        <f>ROUND(ROUND(F170,2)*ROUND(G170,2),2)</f>
        <v>8012.2</v>
      </c>
    </row>
    <row r="171" customHeight="0" bestFit="1" ht="24">
      <c r="A171" s="7" t="inlineStr">
        <is>
          <r>
            <t xml:space="preserve">1.16.12</t>
          </r>
        </is>
      </c>
      <c r="B171" s="8" t="inlineStr">
        <is>
          <r>
            <t xml:space="preserve">100867</t>
          </r>
        </is>
      </c>
      <c r="C171" s="9" t="inlineStr">
        <is>
          <r>
            <t xml:space="preserve">BARRA DE APOIO RETA, EM ACO INOX POLIDO, COMPRIMENTO 70 CM, FIXADA NA PAREDE - FORNECIMENTO E INSTALAÇÃO. AF_01/2020</t>
          </r>
        </is>
      </c>
      <c r="D171" s="8" t="inlineStr">
        <is>
          <r>
            <t xml:space="preserve">SINAPI</t>
          </r>
        </is>
      </c>
      <c r="E171" s="8" t="inlineStr">
        <is>
          <r>
            <t xml:space="preserve">UN</t>
          </r>
        </is>
      </c>
      <c r="F171" s="10" t="n">
        <v>39.0</v>
      </c>
      <c r="G171" s="11" t="n">
        <v>590.88</v>
      </c>
      <c r="H171" s="12" t="n">
        <f>ROUND(ROUND(F171,2)*ROUND(G171,2),2)</f>
        <v>23044.32</v>
      </c>
    </row>
    <row r="172" customHeight="0" bestFit="1" ht="20">
      <c r="A172" s="7" t="inlineStr">
        <is>
          <r>
            <t xml:space="preserve">1.16.13</t>
          </r>
        </is>
      </c>
      <c r="B172" s="8" t="inlineStr">
        <is>
          <r>
            <t xml:space="preserve">100875</t>
          </r>
        </is>
      </c>
      <c r="C172" s="9" t="inlineStr">
        <is>
          <r>
            <t xml:space="preserve">BANCO ARTICULADO, EM ACO INOX, PARA PCD, FIXADO NA PAREDE - FORNECIMENTO E INSTALAÇÃO. AF_01/2020</t>
          </r>
        </is>
      </c>
      <c r="D172" s="8" t="inlineStr">
        <is>
          <r>
            <t xml:space="preserve">SINAPI</t>
          </r>
        </is>
      </c>
      <c r="E172" s="8" t="inlineStr">
        <is>
          <r>
            <t xml:space="preserve">UN</t>
          </r>
        </is>
      </c>
      <c r="F172" s="10" t="n">
        <v>2.0</v>
      </c>
      <c r="G172" s="11" t="n">
        <v>2040.62</v>
      </c>
      <c r="H172" s="12" t="n">
        <f>ROUND(ROUND(F172,2)*ROUND(G172,2),2)</f>
        <v>4081.24</v>
      </c>
    </row>
    <row r="173" customHeight="0" bestFit="1" ht="20">
      <c r="A173" s="7" t="inlineStr">
        <is>
          <r>
            <t xml:space="preserve">1.16.14</t>
          </r>
        </is>
      </c>
      <c r="B173" s="8" t="inlineStr">
        <is>
          <r>
            <t xml:space="preserve">CPU3313</t>
          </r>
        </is>
      </c>
      <c r="C173" s="9" t="inlineStr">
        <is>
          <r>
            <t xml:space="preserve">BOTEIRA ANTI PANICO ALARME WC AUDIVISUAL PNE/PCD NBR9050</t>
          </r>
        </is>
      </c>
      <c r="D173" s="8" t="inlineStr"/>
      <c r="E173" s="8" t="inlineStr">
        <is>
          <r>
            <t xml:space="preserve">UN</t>
          </r>
        </is>
      </c>
      <c r="F173" s="10" t="n">
        <v>56.0</v>
      </c>
      <c r="G173" s="11" t="n">
        <v>955.61</v>
      </c>
      <c r="H173" s="12" t="n">
        <f>ROUND(ROUND(F173,2)*ROUND(G173,2),2)</f>
        <v>53514.16</v>
      </c>
    </row>
    <row r="174" customHeight="0" bestFit="1" ht="20">
      <c r="A174" s="7" t="inlineStr">
        <is>
          <r>
            <t xml:space="preserve">1.16.15</t>
          </r>
        </is>
      </c>
      <c r="B174" s="8" t="inlineStr">
        <is>
          <r>
            <t xml:space="preserve">CPU2105</t>
          </r>
        </is>
      </c>
      <c r="C174" s="9" t="inlineStr">
        <is>
          <r>
            <t xml:space="preserve">RALO SECO PVC QUADRADO 15X15 COM GRELHA</t>
          </r>
        </is>
      </c>
      <c r="D174" s="8" t="inlineStr"/>
      <c r="E174" s="8" t="inlineStr">
        <is>
          <r>
            <t xml:space="preserve">UN</t>
          </r>
        </is>
      </c>
      <c r="F174" s="10" t="n">
        <v>68.0</v>
      </c>
      <c r="G174" s="11" t="n">
        <v>154.54</v>
      </c>
      <c r="H174" s="12" t="n">
        <f>ROUND(ROUND(F174,2)*ROUND(G174,2),2)</f>
        <v>10508.72</v>
      </c>
    </row>
    <row r="175" customHeight="0" bestFit="1" ht="40">
      <c r="A175" s="7" t="inlineStr">
        <is>
          <r>
            <t xml:space="preserve">1.16.16</t>
          </r>
        </is>
      </c>
      <c r="B175" s="8" t="inlineStr">
        <is>
          <r>
            <t xml:space="preserve">CPU2181</t>
          </r>
        </is>
      </c>
      <c r="C175" s="9" t="inlineStr">
        <is>
          <r>
            <t xml:space="preserve">PISTOLA DE ÁGUA OU AR, COM JOGO DE BICO EM AÇO E INOX PARA DIFERENTES INSTRUMENTAIS MÉDICOS, COM MANGUEIRA EM ESPIRAL FLEXÍVEL E ENGATE RÁPIDO. ADAPTADORES PARA REDE DE ÁGUA OU AR E MANGUEIRA</t>
          </r>
        </is>
      </c>
      <c r="D175" s="8" t="inlineStr"/>
      <c r="E175" s="8" t="inlineStr">
        <is>
          <r>
            <t xml:space="preserve">UN</t>
          </r>
        </is>
      </c>
      <c r="F175" s="10" t="n">
        <v>2.0</v>
      </c>
      <c r="G175" s="11" t="n">
        <v>2777.04</v>
      </c>
      <c r="H175" s="12" t="n">
        <f>ROUND(ROUND(F175,2)*ROUND(G175,2),2)</f>
        <v>5554.08</v>
      </c>
    </row>
    <row r="176" customHeight="0" bestFit="1" ht="32">
      <c r="A176" s="7" t="inlineStr">
        <is>
          <r>
            <t xml:space="preserve">1.16.17</t>
          </r>
        </is>
      </c>
      <c r="B176" s="8" t="inlineStr">
        <is>
          <r>
            <t xml:space="preserve">86932</t>
          </r>
        </is>
      </c>
      <c r="C176" s="9" t="inlineStr">
        <is>
          <r>
            <t xml:space="preserve">VASO SANITÁRIO SIFONADO COM CAIXA ACOPLADA LOUÇA BRANCA - PADRÃO MÉDIO, INCLUSO ENGATE FLEXÍVEL EM METAL CROMADO, 1/2 X 40CM - FORNECIMENTO E INSTALAÇÃO. AF_01/2020</t>
          </r>
        </is>
      </c>
      <c r="D176" s="8" t="inlineStr">
        <is>
          <r>
            <t xml:space="preserve">SINAPI</t>
          </r>
        </is>
      </c>
      <c r="E176" s="8" t="inlineStr">
        <is>
          <r>
            <t xml:space="preserve">UN</t>
          </r>
        </is>
      </c>
      <c r="F176" s="10" t="n">
        <v>42.0</v>
      </c>
      <c r="G176" s="11" t="n">
        <v>720.64</v>
      </c>
      <c r="H176" s="12" t="n">
        <f>ROUND(ROUND(F176,2)*ROUND(G176,2),2)</f>
        <v>30266.88</v>
      </c>
    </row>
    <row r="177" customHeight="0" bestFit="1" ht="40">
      <c r="A177" s="7" t="inlineStr">
        <is>
          <r>
            <t xml:space="preserve">1.16.18</t>
          </r>
        </is>
      </c>
      <c r="B177" s="8" t="inlineStr">
        <is>
          <r>
            <t xml:space="preserve">CPU2095</t>
          </r>
        </is>
      </c>
      <c r="C177" s="9" t="inlineStr">
        <is>
          <r>
            <t xml:space="preserve">LAVATÓRIO LOUÇA BRANCA SUSPENSO, 29,5 X 39CM OU EQUIVALANTE, PADRÃO POPULAR, INCLUSO SIFÃO FLEXÍVEL EM PVC, VÁLVULA E ENGATE FLEXÍVEL 30CM EM PLÁSTICO , PADRÃO POPULAR - FORNECIMENTO E INSTALAÇÃO</t>
          </r>
        </is>
      </c>
      <c r="D177" s="8" t="inlineStr"/>
      <c r="E177" s="8" t="inlineStr">
        <is>
          <r>
            <t xml:space="preserve">UN</t>
          </r>
        </is>
      </c>
      <c r="F177" s="10" t="n">
        <v>104.0</v>
      </c>
      <c r="G177" s="11" t="n">
        <v>240.94</v>
      </c>
      <c r="H177" s="12" t="n">
        <f>ROUND(ROUND(F177,2)*ROUND(G177,2),2)</f>
        <v>25057.76</v>
      </c>
    </row>
    <row r="178" customHeight="0" bestFit="1" ht="24">
      <c r="A178" s="7" t="inlineStr">
        <is>
          <r>
            <t xml:space="preserve">1.16.19</t>
          </r>
        </is>
      </c>
      <c r="B178" s="8" t="inlineStr">
        <is>
          <r>
            <t xml:space="preserve">CPU3314</t>
          </r>
        </is>
      </c>
      <c r="C178" s="9" t="inlineStr">
        <is>
          <r>
            <t xml:space="preserve">CUBA DE LOUÇA DE EMBUTIR (OVAL OU CIRCULAR) INCLUSIVE SIFÃO PLÁSTICO, VÁLVULA PLÁSTICA PARA PIA E ENGATE PLÁSTICO</t>
          </r>
        </is>
      </c>
      <c r="D178" s="8" t="inlineStr"/>
      <c r="E178" s="8" t="inlineStr">
        <is>
          <r>
            <t xml:space="preserve">UN</t>
          </r>
        </is>
      </c>
      <c r="F178" s="10" t="n">
        <v>6.0</v>
      </c>
      <c r="G178" s="11" t="n">
        <v>236.7</v>
      </c>
      <c r="H178" s="12" t="n">
        <f>ROUND(ROUND(F178,2)*ROUND(G178,2),2)</f>
        <v>1420.2</v>
      </c>
    </row>
    <row r="179" customHeight="0" bestFit="1" ht="24">
      <c r="A179" s="7" t="inlineStr">
        <is>
          <r>
            <t xml:space="preserve">1.16.20</t>
          </r>
        </is>
      </c>
      <c r="B179" s="8" t="inlineStr">
        <is>
          <r>
            <t xml:space="preserve">CPU2557</t>
          </r>
        </is>
      </c>
      <c r="C179" s="9" t="inlineStr">
        <is>
          <r>
            <t xml:space="preserve">LAVATÓRIO DE CANTO REF. L101 DECA OU EQUIVALENTE, INCLUSIVE VÁLVULA, SIFÃO E ENGATES CROMADOS, EXCLUSIVE TORNEIRA</t>
          </r>
        </is>
      </c>
      <c r="D179" s="8" t="inlineStr"/>
      <c r="E179" s="8" t="inlineStr">
        <is>
          <r>
            <t xml:space="preserve">UN</t>
          </r>
        </is>
      </c>
      <c r="F179" s="10" t="n">
        <v>11.0</v>
      </c>
      <c r="G179" s="11" t="n">
        <v>779.77</v>
      </c>
      <c r="H179" s="12" t="n">
        <f>ROUND(ROUND(F179,2)*ROUND(G179,2),2)</f>
        <v>8577.47</v>
      </c>
    </row>
    <row r="180" customHeight="0" bestFit="1" ht="40">
      <c r="A180" s="7" t="inlineStr">
        <is>
          <r>
            <t xml:space="preserve">1.16.21</t>
          </r>
        </is>
      </c>
      <c r="B180" s="8" t="inlineStr">
        <is>
          <r>
            <t xml:space="preserve">86919</t>
          </r>
        </is>
      </c>
      <c r="C180" s="9" t="inlineStr">
        <is>
          <r>
            <t xml:space="preserve">TANQUE DE LOUÇA BRANCA COM COLUNA, 30L OU EQUIVALENTE, INCLUSO SIFÃO FLEXÍVEL EM PVC, VÁLVULA METÁLICA E TORNEIRA DE METAL CROMADO PADRÃO MÉDIO - FORNECIMENTO E INSTALAÇÃO. AF_01/2020</t>
          </r>
        </is>
      </c>
      <c r="D180" s="8" t="inlineStr">
        <is>
          <r>
            <t xml:space="preserve">SINAPI</t>
          </r>
        </is>
      </c>
      <c r="E180" s="8" t="inlineStr">
        <is>
          <r>
            <t xml:space="preserve">UN</t>
          </r>
        </is>
      </c>
      <c r="F180" s="10" t="n">
        <v>7.0</v>
      </c>
      <c r="G180" s="11" t="n">
        <v>1188.31</v>
      </c>
      <c r="H180" s="12" t="n">
        <f>ROUND(ROUND(F180,2)*ROUND(G180,2),2)</f>
        <v>8318.17</v>
      </c>
    </row>
    <row r="181" customHeight="0" bestFit="1" ht="20">
      <c r="A181" s="7" t="inlineStr">
        <is>
          <r>
            <t xml:space="preserve">1.16.22</t>
          </r>
        </is>
      </c>
      <c r="B181" s="8" t="inlineStr">
        <is>
          <r>
            <t xml:space="preserve">100858</t>
          </r>
        </is>
      </c>
      <c r="C181" s="9" t="inlineStr">
        <is>
          <r>
            <t xml:space="preserve">MICTÓRIO SIFONADO LOUÇA BRANCA - PADRÃO MÉDIO - FORNECIMENTO E INSTALAÇÃO. AF_01/2020</t>
          </r>
        </is>
      </c>
      <c r="D181" s="8" t="inlineStr">
        <is>
          <r>
            <t xml:space="preserve">SINAPI</t>
          </r>
        </is>
      </c>
      <c r="E181" s="8" t="inlineStr">
        <is>
          <r>
            <t xml:space="preserve">UN</t>
          </r>
        </is>
      </c>
      <c r="F181" s="10" t="n">
        <v>1.0</v>
      </c>
      <c r="G181" s="11" t="n">
        <v>1063.23</v>
      </c>
      <c r="H181" s="12" t="n">
        <f>ROUND(ROUND(F181,2)*ROUND(G181,2),2)</f>
        <v>1063.23</v>
      </c>
    </row>
    <row r="182" customHeight="1" ht="20">
      <c r="A182" s="5" t="inlineStr">
        <is>
          <r>
            <t xml:space="preserve">1.17</t>
          </r>
        </is>
      </c>
      <c r="B182" s="5" t="inlineStr">
        <is>
          <r>
            <t xml:space="preserve">CORRIMÃO, GUARDA CORPO</t>
          </r>
        </is>
      </c>
      <c r="C182" s="5" t="inlineStr"/>
      <c r="D182" s="5" t="inlineStr"/>
      <c r="E182" s="5" t="inlineStr"/>
      <c r="F182" s="5" t="inlineStr"/>
      <c r="G182" s="5" t="inlineStr"/>
      <c r="H182" s="6" t="n">
        <f>ROUND(SUM(H183:H184),2)</f>
        <v>50530.94</v>
      </c>
    </row>
    <row r="183" customHeight="0" bestFit="1" ht="32">
      <c r="A183" s="7" t="inlineStr">
        <is>
          <r>
            <t xml:space="preserve">1.17.1</t>
          </r>
        </is>
      </c>
      <c r="B183" s="8" t="inlineStr">
        <is>
          <r>
            <t xml:space="preserve">CPU3096</t>
          </r>
        </is>
      </c>
      <c r="C183" s="9" t="inlineStr">
        <is>
          <r>
            <t xml:space="preserve">GUARDA-CORPO EM TUBO DE AÇO INOX Ø = 1 1/2", DUPLO, COM MONTANTES E FECHAMENTO EM TUBO INOX Ø = 1 1/2", H=96CM, C/ ACABAMENTO POLIDO, P/ FIXAÇÃO EM PISO</t>
          </r>
        </is>
      </c>
      <c r="D183" s="8" t="inlineStr"/>
      <c r="E183" s="8" t="inlineStr">
        <is>
          <r>
            <t xml:space="preserve">M</t>
          </r>
        </is>
      </c>
      <c r="F183" s="10" t="n">
        <v>15.13</v>
      </c>
      <c r="G183" s="11" t="n">
        <v>1086.41</v>
      </c>
      <c r="H183" s="12" t="n">
        <f>ROUND(ROUND(F183,2)*ROUND(G183,2),2)</f>
        <v>16437.38</v>
      </c>
    </row>
    <row r="184" customHeight="0" bestFit="1" ht="20">
      <c r="A184" s="7" t="inlineStr">
        <is>
          <r>
            <t xml:space="preserve">1.17.2</t>
          </r>
        </is>
      </c>
      <c r="B184" s="8" t="inlineStr">
        <is>
          <r>
            <t xml:space="preserve">CPU3180</t>
          </r>
        </is>
      </c>
      <c r="C184" s="9" t="inlineStr">
        <is>
          <r>
            <t xml:space="preserve">ESCADA MARINHEIRO PERFIL 1.1/2"" DE ACO COM GUARDA CORPO</t>
          </r>
        </is>
      </c>
      <c r="D184" s="8" t="inlineStr"/>
      <c r="E184" s="8" t="inlineStr">
        <is>
          <r>
            <t xml:space="preserve">M</t>
          </r>
        </is>
      </c>
      <c r="F184" s="10" t="n">
        <v>12.0</v>
      </c>
      <c r="G184" s="11" t="n">
        <v>2841.13</v>
      </c>
      <c r="H184" s="12" t="n">
        <f>ROUND(ROUND(F184,2)*ROUND(G184,2),2)</f>
        <v>34093.56</v>
      </c>
    </row>
    <row r="185" customHeight="1" ht="20">
      <c r="A185" s="5" t="inlineStr">
        <is>
          <r>
            <t xml:space="preserve">1.18</t>
          </r>
        </is>
      </c>
      <c r="B185" s="5" t="inlineStr">
        <is>
          <r>
            <t xml:space="preserve">INSTALAÇÕES HIDROSSANITÁRIAS</t>
          </r>
        </is>
      </c>
      <c r="C185" s="5" t="inlineStr"/>
      <c r="D185" s="5" t="inlineStr"/>
      <c r="E185" s="5" t="inlineStr"/>
      <c r="F185" s="5" t="inlineStr"/>
      <c r="G185" s="5" t="inlineStr"/>
      <c r="H185" s="6" t="n">
        <f>ROUND(SUM(H186:H368),2)</f>
        <v>823477.73</v>
      </c>
    </row>
    <row r="186" customHeight="0" bestFit="1" ht="20">
      <c r="A186" s="7" t="inlineStr">
        <is>
          <r>
            <t xml:space="preserve">1.18.1</t>
          </r>
        </is>
      </c>
      <c r="B186" s="8" t="inlineStr">
        <is>
          <r>
            <t xml:space="preserve">CPU3315</t>
          </r>
        </is>
      </c>
      <c r="C186" s="9" t="inlineStr">
        <is>
          <r>
            <t xml:space="preserve">CONJUNTO MOTOR-BOMBA (CENTRÍFUGA) 3 CV, MULTIESTÁGIO, HMAN=30 A 45 MCA, Q= 12,4 A 8,4 M³/H</t>
          </r>
        </is>
      </c>
      <c r="D186" s="8" t="inlineStr"/>
      <c r="E186" s="8" t="inlineStr">
        <is>
          <r>
            <t xml:space="preserve">UN</t>
          </r>
        </is>
      </c>
      <c r="F186" s="10" t="n">
        <v>2.0</v>
      </c>
      <c r="G186" s="11" t="n">
        <v>3085.48</v>
      </c>
      <c r="H186" s="12" t="n">
        <f>ROUND(ROUND(F186,2)*ROUND(G186,2),2)</f>
        <v>6170.96</v>
      </c>
    </row>
    <row r="187" customHeight="0" bestFit="1" ht="20">
      <c r="A187" s="7" t="inlineStr">
        <is>
          <r>
            <t xml:space="preserve">1.18.2</t>
          </r>
        </is>
      </c>
      <c r="B187" s="8" t="inlineStr">
        <is>
          <r>
            <t xml:space="preserve">CPU2565</t>
          </r>
        </is>
      </c>
      <c r="C187" s="9" t="inlineStr">
        <is>
          <r>
            <t xml:space="preserve">ACOPLAMENTO RANHURADO EM FERRO FUNDIDO DN 60,3mm 2""</t>
          </r>
        </is>
      </c>
      <c r="D187" s="8" t="inlineStr"/>
      <c r="E187" s="8" t="inlineStr">
        <is>
          <r>
            <t xml:space="preserve">UN</t>
          </r>
        </is>
      </c>
      <c r="F187" s="10" t="n">
        <v>1.0</v>
      </c>
      <c r="G187" s="11" t="n">
        <v>48.15</v>
      </c>
      <c r="H187" s="12" t="n">
        <f>ROUND(ROUND(F187,2)*ROUND(G187,2),2)</f>
        <v>48.15</v>
      </c>
    </row>
    <row r="188" customHeight="0" bestFit="1" ht="20">
      <c r="A188" s="7" t="inlineStr">
        <is>
          <r>
            <t xml:space="preserve">1.18.3</t>
          </r>
        </is>
      </c>
      <c r="B188" s="8" t="inlineStr">
        <is>
          <r>
            <t xml:space="preserve">103039</t>
          </r>
        </is>
      </c>
      <c r="C188" s="9" t="inlineStr">
        <is>
          <r>
            <t xml:space="preserve">REGISTRO DE ESFERA, PVC, ROSCÁVEL, COM VOLANTE, 1 1/2" - FORNECIMENTO E INSTALAÇÃO. AF_08/2021</t>
          </r>
        </is>
      </c>
      <c r="D188" s="8" t="inlineStr">
        <is>
          <r>
            <t xml:space="preserve">SINAPI</t>
          </r>
        </is>
      </c>
      <c r="E188" s="8" t="inlineStr">
        <is>
          <r>
            <t xml:space="preserve">UN</t>
          </r>
        </is>
      </c>
      <c r="F188" s="10" t="n">
        <v>1.0</v>
      </c>
      <c r="G188" s="11" t="n">
        <v>58.95</v>
      </c>
      <c r="H188" s="12" t="n">
        <f>ROUND(ROUND(F188,2)*ROUND(G188,2),2)</f>
        <v>58.95</v>
      </c>
    </row>
    <row r="189" customHeight="0" bestFit="1" ht="20">
      <c r="A189" s="7" t="inlineStr">
        <is>
          <r>
            <t xml:space="preserve">1.18.4</t>
          </r>
        </is>
      </c>
      <c r="B189" s="8" t="inlineStr">
        <is>
          <r>
            <t xml:space="preserve">94492</t>
          </r>
        </is>
      </c>
      <c r="C189" s="9" t="inlineStr">
        <is>
          <r>
            <t xml:space="preserve">REGISTRO DE ESFERA, PVC, SOLDÁVEL, COM VOLANTE, DN 50 MM - FORNECIMENTO E INSTALAÇÃO. AF_08/2021</t>
          </r>
        </is>
      </c>
      <c r="D189" s="8" t="inlineStr">
        <is>
          <r>
            <t xml:space="preserve">SINAPI</t>
          </r>
        </is>
      </c>
      <c r="E189" s="8" t="inlineStr">
        <is>
          <r>
            <t xml:space="preserve">UN</t>
          </r>
        </is>
      </c>
      <c r="F189" s="10" t="n">
        <v>7.0</v>
      </c>
      <c r="G189" s="11" t="n">
        <v>50.95</v>
      </c>
      <c r="H189" s="12" t="n">
        <f>ROUND(ROUND(F189,2)*ROUND(G189,2),2)</f>
        <v>356.65</v>
      </c>
    </row>
    <row r="190" customHeight="0" bestFit="1" ht="24">
      <c r="A190" s="7" t="inlineStr">
        <is>
          <r>
            <t xml:space="preserve">1.18.5</t>
          </r>
        </is>
      </c>
      <c r="B190" s="8" t="inlineStr">
        <is>
          <r>
            <t xml:space="preserve">99631</t>
          </r>
        </is>
      </c>
      <c r="C190" s="9" t="inlineStr">
        <is>
          <r>
            <t xml:space="preserve">VÁLVULA DE RETENÇÃO VERTICAL, DE BRONZE, ROSCÁVEL, 1 1/2" - FORNECIMENTO E INSTALAÇÃO. AF_08/2021</t>
          </r>
        </is>
      </c>
      <c r="D190" s="8" t="inlineStr">
        <is>
          <r>
            <t xml:space="preserve">SINAPI</t>
          </r>
        </is>
      </c>
      <c r="E190" s="8" t="inlineStr">
        <is>
          <r>
            <t xml:space="preserve">UN</t>
          </r>
        </is>
      </c>
      <c r="F190" s="10" t="n">
        <v>1.0</v>
      </c>
      <c r="G190" s="11" t="n">
        <v>222.02</v>
      </c>
      <c r="H190" s="12" t="n">
        <f>ROUND(ROUND(F190,2)*ROUND(G190,2),2)</f>
        <v>222.02</v>
      </c>
    </row>
    <row r="191" customHeight="0" bestFit="1" ht="24">
      <c r="A191" s="7" t="inlineStr">
        <is>
          <r>
            <t xml:space="preserve">1.18.6</t>
          </r>
        </is>
      </c>
      <c r="B191" s="8" t="inlineStr">
        <is>
          <r>
            <t xml:space="preserve">99622</t>
          </r>
        </is>
      </c>
      <c r="C191" s="9" t="inlineStr">
        <is>
          <r>
            <t xml:space="preserve">VÁLVULA DE RETENÇÃO HORIZONTAL, DE BRONZE, ROSCÁVEL, 1 1/2" - FORNECIMENTO E INSTALAÇÃO. AF_08/2021</t>
          </r>
        </is>
      </c>
      <c r="D191" s="8" t="inlineStr">
        <is>
          <r>
            <t xml:space="preserve">SINAPI</t>
          </r>
        </is>
      </c>
      <c r="E191" s="8" t="inlineStr">
        <is>
          <r>
            <t xml:space="preserve">UN</t>
          </r>
        </is>
      </c>
      <c r="F191" s="10" t="n">
        <v>2.0</v>
      </c>
      <c r="G191" s="11" t="n">
        <v>401.68</v>
      </c>
      <c r="H191" s="12" t="n">
        <f>ROUND(ROUND(F191,2)*ROUND(G191,2),2)</f>
        <v>803.36</v>
      </c>
    </row>
    <row r="192" customHeight="0" bestFit="1" ht="24">
      <c r="A192" s="7" t="inlineStr">
        <is>
          <r>
            <t xml:space="preserve">1.18.7</t>
          </r>
        </is>
      </c>
      <c r="B192" s="8" t="inlineStr">
        <is>
          <r>
            <t xml:space="preserve">94681</t>
          </r>
        </is>
      </c>
      <c r="C192" s="9" t="inlineStr">
        <is>
          <r>
            <t xml:space="preserve">CURVA 90 GRAUS, PVC, SOLDÁVEL, DN 60 MM, INSTALADO EM RESERVAÇÃO PREDIAL DE ÁGUA - FORNECIMENTO E INSTALAÇÃO. AF_04/2024</t>
          </r>
        </is>
      </c>
      <c r="D192" s="8" t="inlineStr">
        <is>
          <r>
            <t xml:space="preserve">SINAPI</t>
          </r>
        </is>
      </c>
      <c r="E192" s="8" t="inlineStr">
        <is>
          <r>
            <t xml:space="preserve">UN</t>
          </r>
        </is>
      </c>
      <c r="F192" s="10" t="n">
        <v>1.0</v>
      </c>
      <c r="G192" s="11" t="n">
        <v>59.06</v>
      </c>
      <c r="H192" s="12" t="n">
        <f>ROUND(ROUND(F192,2)*ROUND(G192,2),2)</f>
        <v>59.06</v>
      </c>
    </row>
    <row r="193" customHeight="0" bestFit="1" ht="32">
      <c r="A193" s="7" t="inlineStr">
        <is>
          <r>
            <t xml:space="preserve">1.18.8</t>
          </r>
        </is>
      </c>
      <c r="B193" s="8" t="inlineStr">
        <is>
          <r>
            <t xml:space="preserve">94706</t>
          </r>
        </is>
      </c>
      <c r="C193" s="9" t="inlineStr">
        <is>
          <r>
            <t xml:space="preserve">ADAPTADOR COM FLANGE E ANEL DE VEDAÇÃO, PVC, SOLDÁVEL, DN 50 MM X 1 1/2", INSTALADO EM RESERVAÇÃO PREDIAL DE ÁGUA - FORNECIMENTO E INSTALAÇÃO. AF_04/2024</t>
          </r>
        </is>
      </c>
      <c r="D193" s="8" t="inlineStr">
        <is>
          <r>
            <t xml:space="preserve">SINAPI</t>
          </r>
        </is>
      </c>
      <c r="E193" s="8" t="inlineStr">
        <is>
          <r>
            <t xml:space="preserve">UN</t>
          </r>
        </is>
      </c>
      <c r="F193" s="10" t="n">
        <v>1.0</v>
      </c>
      <c r="G193" s="11" t="n">
        <v>43.94</v>
      </c>
      <c r="H193" s="12" t="n">
        <f>ROUND(ROUND(F193,2)*ROUND(G193,2),2)</f>
        <v>43.94</v>
      </c>
    </row>
    <row r="194" customHeight="0" bestFit="1" ht="32">
      <c r="A194" s="7" t="inlineStr">
        <is>
          <r>
            <t xml:space="preserve">1.18.9</t>
          </r>
        </is>
      </c>
      <c r="B194" s="8" t="inlineStr">
        <is>
          <r>
            <t xml:space="preserve">94662</t>
          </r>
        </is>
      </c>
      <c r="C194" s="9" t="inlineStr">
        <is>
          <r>
            <t xml:space="preserve">ADAPTADOR CURTO COM BOLSA E ROSCA PARA REGISTRO, PVC, SOLDÁVEL, DN 50 MM X 1 1/2", INSTALADO EM RESERVAÇÃO PREDIAL DE ÁGUA - FORNECIMENTO E INSTALAÇÃO. AF_04/2024</t>
          </r>
        </is>
      </c>
      <c r="D194" s="8" t="inlineStr">
        <is>
          <r>
            <t xml:space="preserve">SINAPI</t>
          </r>
        </is>
      </c>
      <c r="E194" s="8" t="inlineStr">
        <is>
          <r>
            <t xml:space="preserve">UN</t>
          </r>
        </is>
      </c>
      <c r="F194" s="10" t="n">
        <v>21.0</v>
      </c>
      <c r="G194" s="11" t="n">
        <v>13.36</v>
      </c>
      <c r="H194" s="12" t="n">
        <f>ROUND(ROUND(F194,2)*ROUND(G194,2),2)</f>
        <v>280.56</v>
      </c>
    </row>
    <row r="195" customHeight="0" bestFit="1" ht="24">
      <c r="A195" s="7" t="inlineStr">
        <is>
          <r>
            <t xml:space="preserve">1.18.10</t>
          </r>
        </is>
      </c>
      <c r="B195" s="8" t="inlineStr">
        <is>
          <r>
            <t xml:space="preserve">103987</t>
          </r>
        </is>
      </c>
      <c r="C195" s="9" t="inlineStr">
        <is>
          <r>
            <t xml:space="preserve">CURVA 45 GRAUS, PVC, SOLDÁVEL, DN 50MM, INSTALADO EM RAMAL DE DISTRIBUIÇÃO DE ÁGUA - FORNECIMENTO E INSTALAÇÃO. AF_06/2022</t>
          </r>
        </is>
      </c>
      <c r="D195" s="8" t="inlineStr">
        <is>
          <r>
            <t xml:space="preserve">SINAPI</t>
          </r>
        </is>
      </c>
      <c r="E195" s="8" t="inlineStr">
        <is>
          <r>
            <t xml:space="preserve">UN</t>
          </r>
        </is>
      </c>
      <c r="F195" s="10" t="n">
        <v>5.0</v>
      </c>
      <c r="G195" s="11" t="n">
        <v>29.7</v>
      </c>
      <c r="H195" s="12" t="n">
        <f>ROUND(ROUND(F195,2)*ROUND(G195,2),2)</f>
        <v>148.5</v>
      </c>
    </row>
    <row r="196" customHeight="0" bestFit="1" ht="24">
      <c r="A196" s="7" t="inlineStr">
        <is>
          <r>
            <t xml:space="preserve">1.18.11</t>
          </r>
        </is>
      </c>
      <c r="B196" s="8" t="inlineStr">
        <is>
          <r>
            <t xml:space="preserve">103986</t>
          </r>
        </is>
      </c>
      <c r="C196" s="9" t="inlineStr">
        <is>
          <r>
            <t xml:space="preserve">CURVA 90 GRAUS, PVC, SOLDÁVEL, DN 50MM, INSTALADO EM RAMAL DE DISTRIBUIÇÃO DE ÁGUA - FORNECIMENTO E INSTALAÇÃO. AF_06/2022</t>
          </r>
        </is>
      </c>
      <c r="D196" s="8" t="inlineStr">
        <is>
          <r>
            <t xml:space="preserve">SINAPI</t>
          </r>
        </is>
      </c>
      <c r="E196" s="8" t="inlineStr">
        <is>
          <r>
            <t xml:space="preserve">UN</t>
          </r>
        </is>
      </c>
      <c r="F196" s="10" t="n">
        <v>37.0</v>
      </c>
      <c r="G196" s="11" t="n">
        <v>34.42</v>
      </c>
      <c r="H196" s="12" t="n">
        <f>ROUND(ROUND(F196,2)*ROUND(G196,2),2)</f>
        <v>1273.54</v>
      </c>
    </row>
    <row r="197" customHeight="0" bestFit="1" ht="20">
      <c r="A197" s="7" t="inlineStr">
        <is>
          <r>
            <t xml:space="preserve">1.18.12</t>
          </r>
        </is>
      </c>
      <c r="B197" s="8" t="inlineStr">
        <is>
          <r>
            <t xml:space="preserve">94799</t>
          </r>
        </is>
      </c>
      <c r="C197" s="9" t="inlineStr">
        <is>
          <r>
            <t xml:space="preserve">TORNEIRA DE BOIA PARA CAIXA D'ÁGUA, ROSCÁVEL, 1 1/2" - FORNECIMENTO E INSTALAÇÃO. AF_08/2021</t>
          </r>
        </is>
      </c>
      <c r="D197" s="8" t="inlineStr">
        <is>
          <r>
            <t xml:space="preserve">SINAPI</t>
          </r>
        </is>
      </c>
      <c r="E197" s="8" t="inlineStr">
        <is>
          <r>
            <t xml:space="preserve">UN</t>
          </r>
        </is>
      </c>
      <c r="F197" s="10" t="n">
        <v>2.0</v>
      </c>
      <c r="G197" s="11" t="n">
        <v>196.82</v>
      </c>
      <c r="H197" s="12" t="n">
        <f>ROUND(ROUND(F197,2)*ROUND(G197,2),2)</f>
        <v>393.64</v>
      </c>
    </row>
    <row r="198" customHeight="0" bestFit="1" ht="24">
      <c r="A198" s="7" t="inlineStr">
        <is>
          <r>
            <t xml:space="preserve">1.18.13</t>
          </r>
        </is>
      </c>
      <c r="B198" s="8" t="inlineStr">
        <is>
          <r>
            <t xml:space="preserve">103979</t>
          </r>
        </is>
      </c>
      <c r="C198" s="9" t="inlineStr">
        <is>
          <r>
            <t xml:space="preserve">TUBO, PVC, SOLDÁVEL, DE 50MM, INSTALADO EM RAMAL DE DISTRIBUIÇÃO DE ÁGUA - FORNECIMENTO E INSTALAÇÃO. AF_06/2022</t>
          </r>
        </is>
      </c>
      <c r="D198" s="8" t="inlineStr">
        <is>
          <r>
            <t xml:space="preserve">SINAPI</t>
          </r>
        </is>
      </c>
      <c r="E198" s="8" t="inlineStr">
        <is>
          <r>
            <t xml:space="preserve">M</t>
          </r>
        </is>
      </c>
      <c r="F198" s="10" t="n">
        <v>504.7</v>
      </c>
      <c r="G198" s="11" t="n">
        <v>37.75</v>
      </c>
      <c r="H198" s="12" t="n">
        <f>ROUND(ROUND(F198,2)*ROUND(G198,2),2)</f>
        <v>19052.43</v>
      </c>
    </row>
    <row r="199" customHeight="0" bestFit="1" ht="24">
      <c r="A199" s="7" t="inlineStr">
        <is>
          <r>
            <t xml:space="preserve">1.18.14</t>
          </r>
        </is>
      </c>
      <c r="B199" s="8" t="inlineStr">
        <is>
          <r>
            <t xml:space="preserve">104008</t>
          </r>
        </is>
      </c>
      <c r="C199" s="9" t="inlineStr">
        <is>
          <r>
            <t xml:space="preserve">TE DE REDUÇÃO, 90 GRAUS, PVC, SOLDÁVEL, DN 50 MM X 32 MM, INSTALADO EM RAMAL DE DISTRIBUIÇÃO DE ÁGUA - FORNECIMENTO E INSTALAÇÃO. AF_06/2022</t>
          </r>
        </is>
      </c>
      <c r="D199" s="8" t="inlineStr">
        <is>
          <r>
            <t xml:space="preserve">SINAPI</t>
          </r>
        </is>
      </c>
      <c r="E199" s="8" t="inlineStr">
        <is>
          <r>
            <t xml:space="preserve">UN</t>
          </r>
        </is>
      </c>
      <c r="F199" s="10" t="n">
        <v>13.0</v>
      </c>
      <c r="G199" s="11" t="n">
        <v>39.15</v>
      </c>
      <c r="H199" s="12" t="n">
        <f>ROUND(ROUND(F199,2)*ROUND(G199,2),2)</f>
        <v>508.95</v>
      </c>
    </row>
    <row r="200" customHeight="0" bestFit="1" ht="20">
      <c r="A200" s="7" t="inlineStr">
        <is>
          <r>
            <t xml:space="preserve">1.18.15</t>
          </r>
        </is>
      </c>
      <c r="B200" s="8" t="inlineStr">
        <is>
          <r>
            <t xml:space="preserve">CPU3316</t>
          </r>
        </is>
      </c>
      <c r="C200" s="9" t="inlineStr">
        <is>
          <r>
            <t xml:space="preserve">CONJUNTO MOTO-BOMBA SUBMERSÍVEL, SCHNEIDER, MOD. BCS-205, 2CV, TRIFÁSICA, OU SIMILAR</t>
          </r>
        </is>
      </c>
      <c r="D200" s="8" t="inlineStr"/>
      <c r="E200" s="8" t="inlineStr">
        <is>
          <r>
            <t xml:space="preserve">UN</t>
          </r>
        </is>
      </c>
      <c r="F200" s="10" t="n">
        <v>2.0</v>
      </c>
      <c r="G200" s="11" t="n">
        <v>9653.76</v>
      </c>
      <c r="H200" s="12" t="n">
        <f>ROUND(ROUND(F200,2)*ROUND(G200,2),2)</f>
        <v>19307.52</v>
      </c>
    </row>
    <row r="201" customHeight="0" bestFit="1" ht="20">
      <c r="A201" s="7" t="inlineStr">
        <is>
          <r>
            <t xml:space="preserve">1.18.16</t>
          </r>
        </is>
      </c>
      <c r="B201" s="8" t="inlineStr">
        <is>
          <r>
            <t xml:space="preserve">CPU3317</t>
          </r>
        </is>
      </c>
      <c r="C201" s="9" t="inlineStr">
        <is>
          <r>
            <t xml:space="preserve">CONJUNTO MOTO-BOMBA CENTRIFUGA, TRIFÁSICA, MOTOR 3 CV, SCHNEIDER MOD. BC-21R OU SIMILAR</t>
          </r>
        </is>
      </c>
      <c r="D201" s="8" t="inlineStr"/>
      <c r="E201" s="8" t="inlineStr">
        <is>
          <r>
            <t xml:space="preserve">UN</t>
          </r>
        </is>
      </c>
      <c r="F201" s="10" t="n">
        <v>2.0</v>
      </c>
      <c r="G201" s="11" t="n">
        <v>7426.3</v>
      </c>
      <c r="H201" s="12" t="n">
        <f>ROUND(ROUND(F201,2)*ROUND(G201,2),2)</f>
        <v>14852.6</v>
      </c>
    </row>
    <row r="202" customHeight="0" bestFit="1" ht="20">
      <c r="A202" s="7" t="inlineStr">
        <is>
          <r>
            <t xml:space="preserve">1.18.17</t>
          </r>
        </is>
      </c>
      <c r="B202" s="8" t="inlineStr">
        <is>
          <r>
            <t xml:space="preserve">CPU2590</t>
          </r>
        </is>
      </c>
      <c r="C202" s="9" t="inlineStr">
        <is>
          <r>
            <t xml:space="preserve">CAIXA DE COLETORA DE TALVEGUE - CCT 02 (PADRÃO DNIT)</t>
          </r>
        </is>
      </c>
      <c r="D202" s="8" t="inlineStr"/>
      <c r="E202" s="8" t="inlineStr">
        <is>
          <r>
            <t xml:space="preserve">UN</t>
          </r>
        </is>
      </c>
      <c r="F202" s="10" t="n">
        <v>1.0</v>
      </c>
      <c r="G202" s="11" t="n">
        <v>5400.44</v>
      </c>
      <c r="H202" s="12" t="n">
        <f>ROUND(ROUND(F202,2)*ROUND(G202,2),2)</f>
        <v>5400.44</v>
      </c>
    </row>
    <row r="203" customHeight="0" bestFit="1" ht="20">
      <c r="A203" s="7" t="inlineStr">
        <is>
          <r>
            <t xml:space="preserve">1.18.18</t>
          </r>
        </is>
      </c>
      <c r="B203" s="8" t="inlineStr">
        <is>
          <r>
            <t xml:space="preserve">94501</t>
          </r>
        </is>
      </c>
      <c r="C203" s="9" t="inlineStr">
        <is>
          <r>
            <t xml:space="preserve">REGISTRO DE GAVETA BRUTO, LATÃO, ROSCÁVEL, 4" - FORNECIMENTO E INSTALAÇÃO. AF_08/2021</t>
          </r>
        </is>
      </c>
      <c r="D203" s="8" t="inlineStr">
        <is>
          <r>
            <t xml:space="preserve">SINAPI</t>
          </r>
        </is>
      </c>
      <c r="E203" s="8" t="inlineStr">
        <is>
          <r>
            <t xml:space="preserve">UN</t>
          </r>
        </is>
      </c>
      <c r="F203" s="10" t="n">
        <v>2.0</v>
      </c>
      <c r="G203" s="11" t="n">
        <v>838.57</v>
      </c>
      <c r="H203" s="12" t="n">
        <f>ROUND(ROUND(F203,2)*ROUND(G203,2),2)</f>
        <v>1677.14</v>
      </c>
    </row>
    <row r="204" customHeight="0" bestFit="1" ht="24">
      <c r="A204" s="7" t="inlineStr">
        <is>
          <r>
            <t xml:space="preserve">1.18.19</t>
          </r>
        </is>
      </c>
      <c r="B204" s="8" t="inlineStr">
        <is>
          <r>
            <t xml:space="preserve">99634</t>
          </r>
        </is>
      </c>
      <c r="C204" s="9" t="inlineStr">
        <is>
          <r>
            <t xml:space="preserve">VÁLVULA DE RETENÇÃO VERTICAL, DE BRONZE, ROSCÁVEL, 4" - FORNECIMENTO E INSTALAÇÃO. AF_08/2021</t>
          </r>
        </is>
      </c>
      <c r="D204" s="8" t="inlineStr">
        <is>
          <r>
            <t xml:space="preserve">SINAPI</t>
          </r>
        </is>
      </c>
      <c r="E204" s="8" t="inlineStr">
        <is>
          <r>
            <t xml:space="preserve">UN</t>
          </r>
        </is>
      </c>
      <c r="F204" s="10" t="n">
        <v>2.0</v>
      </c>
      <c r="G204" s="11" t="n">
        <v>1179.71</v>
      </c>
      <c r="H204" s="12" t="n">
        <f>ROUND(ROUND(F204,2)*ROUND(G204,2),2)</f>
        <v>2359.42</v>
      </c>
    </row>
    <row r="205" customHeight="0" bestFit="1" ht="32">
      <c r="A205" s="7" t="inlineStr">
        <is>
          <r>
            <t xml:space="preserve">1.18.20</t>
          </r>
        </is>
      </c>
      <c r="B205" s="8" t="inlineStr">
        <is>
          <r>
            <t xml:space="preserve">89811</t>
          </r>
        </is>
      </c>
      <c r="C205" s="9" t="inlineStr">
        <is>
          <r>
            <t xml:space="preserve">CURVA CURTA 90 GRAUS, PVC, SERIE NORMAL, ESGOTO PREDIAL, DN 100 MM, JUNTA ELÁSTICA, FORNECIDO E INSTALADO EM PRUMADA DE ESGOTO SANITÁRIO OU VENTILAÇÃO. AF_08/2022</t>
          </r>
        </is>
      </c>
      <c r="D205" s="8" t="inlineStr">
        <is>
          <r>
            <t xml:space="preserve">SINAPI</t>
          </r>
        </is>
      </c>
      <c r="E205" s="8" t="inlineStr">
        <is>
          <r>
            <t xml:space="preserve">UN</t>
          </r>
        </is>
      </c>
      <c r="F205" s="10" t="n">
        <v>3.0</v>
      </c>
      <c r="G205" s="11" t="n">
        <v>56.2</v>
      </c>
      <c r="H205" s="12" t="n">
        <f>ROUND(ROUND(F205,2)*ROUND(G205,2),2)</f>
        <v>168.6</v>
      </c>
    </row>
    <row r="206" customHeight="0" bestFit="1" ht="32">
      <c r="A206" s="7" t="inlineStr">
        <is>
          <r>
            <t xml:space="preserve">1.18.21</t>
          </r>
        </is>
      </c>
      <c r="B206" s="8" t="inlineStr">
        <is>
          <r>
            <t xml:space="preserve">89669</t>
          </r>
        </is>
      </c>
      <c r="C206" s="9" t="inlineStr">
        <is>
          <r>
            <t xml:space="preserve">LUVA SIMPLES, PVC, SERIE R, ÁGUA PLUVIAL, DN 100 MM, JUNTA ELÁSTICA, FORNECIDO E INSTALADO EM CONDUTORES VERTICAIS DE ÁGUAS PLUVIAIS. AF_06/2022</t>
          </r>
        </is>
      </c>
      <c r="D206" s="8" t="inlineStr">
        <is>
          <r>
            <t xml:space="preserve">SINAPI</t>
          </r>
        </is>
      </c>
      <c r="E206" s="8" t="inlineStr">
        <is>
          <r>
            <t xml:space="preserve">UN</t>
          </r>
        </is>
      </c>
      <c r="F206" s="10" t="n">
        <v>10.0</v>
      </c>
      <c r="G206" s="11" t="n">
        <v>41.35</v>
      </c>
      <c r="H206" s="12" t="n">
        <f>ROUND(ROUND(F206,2)*ROUND(G206,2),2)</f>
        <v>413.5</v>
      </c>
    </row>
    <row r="207" customHeight="0" bestFit="1" ht="20">
      <c r="A207" s="7" t="inlineStr">
        <is>
          <r>
            <t xml:space="preserve">1.18.22</t>
          </r>
        </is>
      </c>
      <c r="B207" s="8" t="inlineStr">
        <is>
          <r>
            <t xml:space="preserve">CPU3083</t>
          </r>
        </is>
      </c>
      <c r="C207" s="9" t="inlineStr">
        <is>
          <r>
            <t xml:space="preserve">TUBO PVC RÍGIDO, TIPO COLETOR ESGOTO, JUNTA ELÁSTICA, DM= 100MM, INCLUSIVE CONEXÕES</t>
          </r>
        </is>
      </c>
      <c r="D207" s="8" t="inlineStr"/>
      <c r="E207" s="8" t="inlineStr">
        <is>
          <r>
            <t xml:space="preserve">M</t>
          </r>
        </is>
      </c>
      <c r="F207" s="10" t="n">
        <v>5.0</v>
      </c>
      <c r="G207" s="11" t="n">
        <v>71.24</v>
      </c>
      <c r="H207" s="12" t="n">
        <f>ROUND(ROUND(F207,2)*ROUND(G207,2),2)</f>
        <v>356.2</v>
      </c>
    </row>
    <row r="208" customHeight="0" bestFit="1" ht="32">
      <c r="A208" s="7" t="inlineStr">
        <is>
          <r>
            <t xml:space="preserve">1.18.23</t>
          </r>
        </is>
      </c>
      <c r="B208" s="8" t="inlineStr">
        <is>
          <r>
            <t xml:space="preserve">89833</t>
          </r>
        </is>
      </c>
      <c r="C208" s="9" t="inlineStr">
        <is>
          <r>
            <t xml:space="preserve">TE, PVC, SERIE NORMAL, ESGOTO PREDIAL, DN 100 X 100 MM, JUNTA ELÁSTICA, FORNECIDO E INSTALADO EM PRUMADA DE ESGOTO SANITÁRIO OU VENTILAÇÃO. AF_08/2022</t>
          </r>
        </is>
      </c>
      <c r="D208" s="8" t="inlineStr">
        <is>
          <r>
            <t xml:space="preserve">SINAPI</t>
          </r>
        </is>
      </c>
      <c r="E208" s="8" t="inlineStr">
        <is>
          <r>
            <t xml:space="preserve">UN</t>
          </r>
        </is>
      </c>
      <c r="F208" s="10" t="n">
        <v>1.0</v>
      </c>
      <c r="G208" s="11" t="n">
        <v>58.98</v>
      </c>
      <c r="H208" s="12" t="n">
        <f>ROUND(ROUND(F208,2)*ROUND(G208,2),2)</f>
        <v>58.98</v>
      </c>
    </row>
    <row r="209" customHeight="0" bestFit="1" ht="32">
      <c r="A209" s="7" t="inlineStr">
        <is>
          <r>
            <t xml:space="preserve">1.18.24</t>
          </r>
        </is>
      </c>
      <c r="B209" s="8" t="inlineStr">
        <is>
          <r>
            <t xml:space="preserve">94670</t>
          </r>
        </is>
      </c>
      <c r="C209" s="9" t="inlineStr">
        <is>
          <r>
            <t xml:space="preserve">ADAPTADOR CURTO COM BOLSA E ROSCA PARA REGISTRO, PVC, SOLDÁVEL, DN 110 MM X 4", INSTALADO EM RESERVAÇÃO PREDIAL DE ÁGUA - FORNECIMENTO E INSTALAÇÃO. AF_04/2024</t>
          </r>
        </is>
      </c>
      <c r="D209" s="8" t="inlineStr">
        <is>
          <r>
            <t xml:space="preserve">SINAPI</t>
          </r>
        </is>
      </c>
      <c r="E209" s="8" t="inlineStr">
        <is>
          <r>
            <t xml:space="preserve">UN</t>
          </r>
        </is>
      </c>
      <c r="F209" s="10" t="n">
        <v>8.0</v>
      </c>
      <c r="G209" s="11" t="n">
        <v>84.11</v>
      </c>
      <c r="H209" s="12" t="n">
        <f>ROUND(ROUND(F209,2)*ROUND(G209,2),2)</f>
        <v>672.88</v>
      </c>
    </row>
    <row r="210" customHeight="0" bestFit="1" ht="20">
      <c r="A210" s="7" t="inlineStr">
        <is>
          <r>
            <t xml:space="preserve">1.18.25</t>
          </r>
        </is>
      </c>
      <c r="B210" s="8" t="inlineStr">
        <is>
          <r>
            <t xml:space="preserve">CPU2566</t>
          </r>
        </is>
      </c>
      <c r="C210" s="9" t="inlineStr">
        <is>
          <r>
            <t xml:space="preserve">HIDRÔMETRO EM BRONZE, DIÂMETRO DE 40 MM (1 1/2)</t>
          </r>
        </is>
      </c>
      <c r="D210" s="8" t="inlineStr"/>
      <c r="E210" s="8" t="inlineStr">
        <is>
          <r>
            <t xml:space="preserve">UN</t>
          </r>
        </is>
      </c>
      <c r="F210" s="10" t="n">
        <v>1.0</v>
      </c>
      <c r="G210" s="11" t="n">
        <v>1197.73</v>
      </c>
      <c r="H210" s="12" t="n">
        <f>ROUND(ROUND(F210,2)*ROUND(G210,2),2)</f>
        <v>1197.73</v>
      </c>
    </row>
    <row r="211" customHeight="0" bestFit="1" ht="20">
      <c r="A211" s="7" t="inlineStr">
        <is>
          <r>
            <t xml:space="preserve">1.18.26</t>
          </r>
        </is>
      </c>
      <c r="B211" s="8" t="inlineStr">
        <is>
          <r>
            <t xml:space="preserve">89353</t>
          </r>
        </is>
      </c>
      <c r="C211" s="9" t="inlineStr">
        <is>
          <r>
            <t xml:space="preserve">REGISTRO DE GAVETA BRUTO, LATÃO, ROSCÁVEL, 3/4" - FORNECIMENTO E INSTALAÇÃO. AF_08/2021</t>
          </r>
        </is>
      </c>
      <c r="D211" s="8" t="inlineStr">
        <is>
          <r>
            <t xml:space="preserve">SINAPI</t>
          </r>
        </is>
      </c>
      <c r="E211" s="8" t="inlineStr">
        <is>
          <r>
            <t xml:space="preserve">UN</t>
          </r>
        </is>
      </c>
      <c r="F211" s="10" t="n">
        <v>1.0</v>
      </c>
      <c r="G211" s="11" t="n">
        <v>47.31</v>
      </c>
      <c r="H211" s="12" t="n">
        <f>ROUND(ROUND(F211,2)*ROUND(G211,2),2)</f>
        <v>47.31</v>
      </c>
    </row>
    <row r="212" customHeight="0" bestFit="1" ht="24">
      <c r="A212" s="7" t="inlineStr">
        <is>
          <r>
            <t xml:space="preserve">1.18.27</t>
          </r>
        </is>
      </c>
      <c r="B212" s="8" t="inlineStr">
        <is>
          <r>
            <t xml:space="preserve">94794</t>
          </r>
        </is>
      </c>
      <c r="C212" s="9" t="inlineStr">
        <is>
          <r>
            <t xml:space="preserve">REGISTRO DE GAVETA BRUTO, LATÃO, ROSCÁVEL, 1 1/2", COM ACABAMENTO E CANOPLA CROMADOS - FORNECIMENTO E INSTALAÇÃO. AF_08/2021</t>
          </r>
        </is>
      </c>
      <c r="D212" s="8" t="inlineStr">
        <is>
          <r>
            <t xml:space="preserve">SINAPI</t>
          </r>
        </is>
      </c>
      <c r="E212" s="8" t="inlineStr">
        <is>
          <r>
            <t xml:space="preserve">UN</t>
          </r>
        </is>
      </c>
      <c r="F212" s="10" t="n">
        <v>6.0</v>
      </c>
      <c r="G212" s="11" t="n">
        <v>198.2</v>
      </c>
      <c r="H212" s="12" t="n">
        <f>ROUND(ROUND(F212,2)*ROUND(G212,2),2)</f>
        <v>1189.2</v>
      </c>
    </row>
    <row r="213" customHeight="0" bestFit="1" ht="24">
      <c r="A213" s="7" t="inlineStr">
        <is>
          <r>
            <t xml:space="preserve">1.18.28</t>
          </r>
        </is>
      </c>
      <c r="B213" s="8" t="inlineStr">
        <is>
          <r>
            <t xml:space="preserve">89987</t>
          </r>
        </is>
      </c>
      <c r="C213" s="9" t="inlineStr">
        <is>
          <r>
            <t xml:space="preserve">REGISTRO DE GAVETA BRUTO, LATÃO, ROSCÁVEL, 3/4", COM ACABAMENTO E CANOPLA CROMADOS - FORNECIMENTO E INSTALAÇÃO. AF_08/2021</t>
          </r>
        </is>
      </c>
      <c r="D213" s="8" t="inlineStr">
        <is>
          <r>
            <t xml:space="preserve">SINAPI</t>
          </r>
        </is>
      </c>
      <c r="E213" s="8" t="inlineStr">
        <is>
          <r>
            <t xml:space="preserve">UN</t>
          </r>
        </is>
      </c>
      <c r="F213" s="10" t="n">
        <v>136.0</v>
      </c>
      <c r="G213" s="11" t="n">
        <v>112.04</v>
      </c>
      <c r="H213" s="12" t="n">
        <f>ROUND(ROUND(F213,2)*ROUND(G213,2),2)</f>
        <v>15237.44</v>
      </c>
    </row>
    <row r="214" customHeight="0" bestFit="1" ht="24">
      <c r="A214" s="7" t="inlineStr">
        <is>
          <r>
            <t xml:space="preserve">1.18.29</t>
          </r>
        </is>
      </c>
      <c r="B214" s="8" t="inlineStr">
        <is>
          <r>
            <t xml:space="preserve">89985</t>
          </r>
        </is>
      </c>
      <c r="C214" s="9" t="inlineStr">
        <is>
          <r>
            <t xml:space="preserve">REGISTRO DE PRESSÃO BRUTO, LATÃO, ROSCÁVEL, 3/4", COM ACABAMENTO E CANOPLA CROMADOS - FORNECIMENTO E INSTALAÇÃO. AF_08/2021</t>
          </r>
        </is>
      </c>
      <c r="D214" s="8" t="inlineStr">
        <is>
          <r>
            <t xml:space="preserve">SINAPI</t>
          </r>
        </is>
      </c>
      <c r="E214" s="8" t="inlineStr">
        <is>
          <r>
            <t xml:space="preserve">UN</t>
          </r>
        </is>
      </c>
      <c r="F214" s="10" t="n">
        <v>7.0</v>
      </c>
      <c r="G214" s="11" t="n">
        <v>106.49</v>
      </c>
      <c r="H214" s="12" t="n">
        <f>ROUND(ROUND(F214,2)*ROUND(G214,2),2)</f>
        <v>745.43</v>
      </c>
    </row>
    <row r="215" customHeight="0" bestFit="1" ht="20">
      <c r="A215" s="7" t="inlineStr">
        <is>
          <r>
            <t xml:space="preserve">1.18.30</t>
          </r>
        </is>
      </c>
      <c r="B215" s="8" t="inlineStr">
        <is>
          <r>
            <t xml:space="preserve">94493</t>
          </r>
        </is>
      </c>
      <c r="C215" s="9" t="inlineStr">
        <is>
          <r>
            <t xml:space="preserve">REGISTRO DE ESFERA, PVC, SOLDÁVEL, COM VOLANTE, DN 60 MM - FORNECIMENTO E INSTALAÇÃO. AF_08/2021</t>
          </r>
        </is>
      </c>
      <c r="D215" s="8" t="inlineStr">
        <is>
          <r>
            <t xml:space="preserve">SINAPI</t>
          </r>
        </is>
      </c>
      <c r="E215" s="8" t="inlineStr">
        <is>
          <r>
            <t xml:space="preserve">UN</t>
          </r>
        </is>
      </c>
      <c r="F215" s="10" t="n">
        <v>1.0</v>
      </c>
      <c r="G215" s="11" t="n">
        <v>93.05</v>
      </c>
      <c r="H215" s="12" t="n">
        <f>ROUND(ROUND(F215,2)*ROUND(G215,2),2)</f>
        <v>93.05</v>
      </c>
    </row>
    <row r="216" customHeight="0" bestFit="1" ht="32">
      <c r="A216" s="7" t="inlineStr">
        <is>
          <r>
            <t xml:space="preserve">1.18.31</t>
          </r>
        </is>
      </c>
      <c r="B216" s="8" t="inlineStr">
        <is>
          <r>
            <t xml:space="preserve">92365</t>
          </r>
        </is>
      </c>
      <c r="C216" s="9" t="inlineStr">
        <is>
          <r>
            <t xml:space="preserve">TUBO DE AÇO GALVANIZADO COM COSTURA, CLASSE MÉDIA, DN 40 (1 1/2"), CONEXÃO ROSQUEADA, INSTALADO EM REDE DE ALIMENTAÇÃO PARA HIDRANTE - FORNECIMENTO E INSTALAÇÃO. AF_10/2020</t>
          </r>
        </is>
      </c>
      <c r="D216" s="8" t="inlineStr">
        <is>
          <r>
            <t xml:space="preserve">SINAPI</t>
          </r>
        </is>
      </c>
      <c r="E216" s="8" t="inlineStr">
        <is>
          <r>
            <t xml:space="preserve">M</t>
          </r>
        </is>
      </c>
      <c r="F216" s="10" t="n">
        <v>2.0</v>
      </c>
      <c r="G216" s="11" t="n">
        <v>77.07</v>
      </c>
      <c r="H216" s="12" t="n">
        <f>ROUND(ROUND(F216,2)*ROUND(G216,2),2)</f>
        <v>154.14</v>
      </c>
    </row>
    <row r="217" customHeight="0" bestFit="1" ht="32">
      <c r="A217" s="7" t="inlineStr">
        <is>
          <r>
            <t xml:space="preserve">1.18.32</t>
          </r>
        </is>
      </c>
      <c r="B217" s="8" t="inlineStr">
        <is>
          <r>
            <t xml:space="preserve">92336</t>
          </r>
        </is>
      </c>
      <c r="C217" s="9" t="inlineStr">
        <is>
          <r>
            <t xml:space="preserve">TUBO DE AÇO GALVANIZADO COM COSTURA, CLASSE MÉDIA, CONEXÃO RANHURADA, DN 65 (2 1/2"), INSTALADO EM PRUMADAS - FORNECIMENTO E INSTALAÇÃO. AF_10/2020</t>
          </r>
        </is>
      </c>
      <c r="D217" s="8" t="inlineStr">
        <is>
          <r>
            <t xml:space="preserve">SINAPI</t>
          </r>
        </is>
      </c>
      <c r="E217" s="8" t="inlineStr">
        <is>
          <r>
            <t xml:space="preserve">M</t>
          </r>
        </is>
      </c>
      <c r="F217" s="10" t="n">
        <v>5.0</v>
      </c>
      <c r="G217" s="11" t="n">
        <v>135.23</v>
      </c>
      <c r="H217" s="12" t="n">
        <f>ROUND(ROUND(F217,2)*ROUND(G217,2),2)</f>
        <v>676.15</v>
      </c>
    </row>
    <row r="218" customHeight="0" bestFit="1" ht="24">
      <c r="A218" s="7" t="inlineStr">
        <is>
          <r>
            <t xml:space="preserve">1.18.33</t>
          </r>
        </is>
      </c>
      <c r="B218" s="8" t="inlineStr">
        <is>
          <r>
            <t xml:space="preserve">99635</t>
          </r>
        </is>
      </c>
      <c r="C218" s="9" t="inlineStr">
        <is>
          <r>
            <t xml:space="preserve">VÁLVULA DE DESCARGA METÁLICA, BASE 1 1/2", ACABAMENTO METALICO CROMADO - FORNECIMENTO E INSTALAÇÃO. AF_08/2021</t>
          </r>
        </is>
      </c>
      <c r="D218" s="8" t="inlineStr">
        <is>
          <r>
            <t xml:space="preserve">SINAPI</t>
          </r>
        </is>
      </c>
      <c r="E218" s="8" t="inlineStr">
        <is>
          <r>
            <t xml:space="preserve">UN</t>
          </r>
        </is>
      </c>
      <c r="F218" s="10" t="n">
        <v>1.0</v>
      </c>
      <c r="G218" s="11" t="n">
        <v>630.94</v>
      </c>
      <c r="H218" s="12" t="n">
        <f>ROUND(ROUND(F218,2)*ROUND(G218,2),2)</f>
        <v>630.94</v>
      </c>
    </row>
    <row r="219" customHeight="0" bestFit="1" ht="24">
      <c r="A219" s="7" t="inlineStr">
        <is>
          <r>
            <t xml:space="preserve">1.18.34</t>
          </r>
        </is>
      </c>
      <c r="B219" s="8" t="inlineStr">
        <is>
          <r>
            <t xml:space="preserve">89373</t>
          </r>
        </is>
      </c>
      <c r="C219" s="9" t="inlineStr">
        <is>
          <r>
            <t xml:space="preserve">LUVA DE REDUÇÃO, PVC, SOLDÁVEL, DN 25MM X 20MM, INSTALADO EM RAMAL OU SUB-RAMAL DE ÁGUA - FORNECIMENTO E INSTALAÇÃO. AF_06/2022</t>
          </r>
        </is>
      </c>
      <c r="D219" s="8" t="inlineStr">
        <is>
          <r>
            <t xml:space="preserve">SINAPI</t>
          </r>
        </is>
      </c>
      <c r="E219" s="8" t="inlineStr">
        <is>
          <r>
            <t xml:space="preserve">UN</t>
          </r>
        </is>
      </c>
      <c r="F219" s="10" t="n">
        <v>7.0</v>
      </c>
      <c r="G219" s="11" t="n">
        <v>8.97</v>
      </c>
      <c r="H219" s="12" t="n">
        <f>ROUND(ROUND(F219,2)*ROUND(G219,2),2)</f>
        <v>62.79</v>
      </c>
    </row>
    <row r="220" customHeight="0" bestFit="1" ht="24">
      <c r="A220" s="7" t="inlineStr">
        <is>
          <r>
            <t xml:space="preserve">1.18.35</t>
          </r>
        </is>
      </c>
      <c r="B220" s="8" t="inlineStr">
        <is>
          <r>
            <t xml:space="preserve">89593</t>
          </r>
        </is>
      </c>
      <c r="C220" s="9" t="inlineStr">
        <is>
          <r>
            <t xml:space="preserve">LUVA COM ROSCA, PVC, SOLDÁVEL, DN 50MM X 1.1/2, INSTALADO EM PRUMADA DE ÁGUA - FORNECIMENTO E INSTALAÇÃO. AF_06/2022</t>
          </r>
        </is>
      </c>
      <c r="D220" s="8" t="inlineStr">
        <is>
          <r>
            <t xml:space="preserve">SINAPI</t>
          </r>
        </is>
      </c>
      <c r="E220" s="8" t="inlineStr">
        <is>
          <r>
            <t xml:space="preserve">UN</t>
          </r>
        </is>
      </c>
      <c r="F220" s="10" t="n">
        <v>2.0</v>
      </c>
      <c r="G220" s="11" t="n">
        <v>30.0</v>
      </c>
      <c r="H220" s="12" t="n">
        <f>ROUND(ROUND(F220,2)*ROUND(G220,2),2)</f>
        <v>60.0</v>
      </c>
    </row>
    <row r="221" customHeight="0" bestFit="1" ht="32">
      <c r="A221" s="7" t="inlineStr">
        <is>
          <r>
            <t xml:space="preserve">1.18.36</t>
          </r>
        </is>
      </c>
      <c r="B221" s="8" t="inlineStr">
        <is>
          <r>
            <t xml:space="preserve">94707</t>
          </r>
        </is>
      </c>
      <c r="C221" s="9" t="inlineStr">
        <is>
          <r>
            <t xml:space="preserve">ADAPTADOR COM FLANGE E ANEL DE VEDAÇÃO, PVC, SOLDÁVEL, DN 60 MM X 2", INSTALADO EM RESERVAÇÃO PREDIAL DE ÁGUA - FORNECIMENTO E INSTALAÇÃO. AF_04/2024</t>
          </r>
        </is>
      </c>
      <c r="D221" s="8" t="inlineStr">
        <is>
          <r>
            <t xml:space="preserve">SINAPI</t>
          </r>
        </is>
      </c>
      <c r="E221" s="8" t="inlineStr">
        <is>
          <r>
            <t xml:space="preserve">UN</t>
          </r>
        </is>
      </c>
      <c r="F221" s="10" t="n">
        <v>1.0</v>
      </c>
      <c r="G221" s="11" t="n">
        <v>69.33</v>
      </c>
      <c r="H221" s="12" t="n">
        <f>ROUND(ROUND(F221,2)*ROUND(G221,2),2)</f>
        <v>69.33</v>
      </c>
    </row>
    <row r="222" customHeight="0" bestFit="1" ht="32">
      <c r="A222" s="7" t="inlineStr">
        <is>
          <r>
            <t xml:space="preserve">1.18.37</t>
          </r>
        </is>
      </c>
      <c r="B222" s="8" t="inlineStr">
        <is>
          <r>
            <t xml:space="preserve">94656</t>
          </r>
        </is>
      </c>
      <c r="C222" s="9" t="inlineStr">
        <is>
          <r>
            <t xml:space="preserve">ADAPTADOR CURTO COM BOLSA E ROSCA PARA REGISTRO, PVC, SOLDÁVEL, DN 25 MM X 3/4", INSTALADO EM RESERVAÇÃO PREDIAL DE ÁGUA - FORNECIMENTO E INSTALAÇÃO. AF_04/2024</t>
          </r>
        </is>
      </c>
      <c r="D222" s="8" t="inlineStr">
        <is>
          <r>
            <t xml:space="preserve">SINAPI</t>
          </r>
        </is>
      </c>
      <c r="E222" s="8" t="inlineStr">
        <is>
          <r>
            <t xml:space="preserve">UN</t>
          </r>
        </is>
      </c>
      <c r="F222" s="10" t="n">
        <v>281.0</v>
      </c>
      <c r="G222" s="11" t="n">
        <v>4.28</v>
      </c>
      <c r="H222" s="12" t="n">
        <f>ROUND(ROUND(F222,2)*ROUND(G222,2),2)</f>
        <v>1202.68</v>
      </c>
    </row>
    <row r="223" customHeight="0" bestFit="1" ht="32">
      <c r="A223" s="7" t="inlineStr">
        <is>
          <r>
            <t xml:space="preserve">1.18.38</t>
          </r>
        </is>
      </c>
      <c r="B223" s="8" t="inlineStr">
        <is>
          <r>
            <t xml:space="preserve">104002</t>
          </r>
        </is>
      </c>
      <c r="C223" s="9" t="inlineStr">
        <is>
          <r>
            <t xml:space="preserve">ADAPTADOR CURTO COM BOLSA E ROSCA PARA REGISTRO, PVC, SOLDÁVEL, DN 50MM X 1.1/4", INSTALADO EM RAMAL DE DISTRIBUIÇÃO DE ÁGUA - FORNECIMENTO E INSTALAÇÃO. AF_06/2022</t>
          </r>
        </is>
      </c>
      <c r="D223" s="8" t="inlineStr">
        <is>
          <r>
            <t xml:space="preserve">SINAPI</t>
          </r>
        </is>
      </c>
      <c r="E223" s="8" t="inlineStr">
        <is>
          <r>
            <t xml:space="preserve">UN</t>
          </r>
        </is>
      </c>
      <c r="F223" s="10" t="n">
        <v>5.0</v>
      </c>
      <c r="G223" s="11" t="n">
        <v>21.44</v>
      </c>
      <c r="H223" s="12" t="n">
        <f>ROUND(ROUND(F223,2)*ROUND(G223,2),2)</f>
        <v>107.2</v>
      </c>
    </row>
    <row r="224" customHeight="0" bestFit="1" ht="24">
      <c r="A224" s="7" t="inlineStr">
        <is>
          <r>
            <t xml:space="preserve">1.18.39</t>
          </r>
        </is>
      </c>
      <c r="B224" s="8" t="inlineStr">
        <is>
          <r>
            <t xml:space="preserve">103959</t>
          </r>
        </is>
      </c>
      <c r="C224" s="9" t="inlineStr">
        <is>
          <r>
            <t xml:space="preserve">BUCHA DE REDUÇÃO, CURTA, PVC, SOLDÁVEL, DN 60 X 50 MM, INSTALADO EM PRUMADA DE ÁGUA - FORNECIMENTO E INSTALAÇÃO. AF_06/2022</t>
          </r>
        </is>
      </c>
      <c r="D224" s="8" t="inlineStr">
        <is>
          <r>
            <t xml:space="preserve">SINAPI</t>
          </r>
        </is>
      </c>
      <c r="E224" s="8" t="inlineStr">
        <is>
          <r>
            <t xml:space="preserve">UN</t>
          </r>
        </is>
      </c>
      <c r="F224" s="10" t="n">
        <v>4.0</v>
      </c>
      <c r="G224" s="11" t="n">
        <v>18.15</v>
      </c>
      <c r="H224" s="12" t="n">
        <f>ROUND(ROUND(F224,2)*ROUND(G224,2),2)</f>
        <v>72.6</v>
      </c>
    </row>
    <row r="225" customHeight="0" bestFit="1" ht="24">
      <c r="A225" s="7" t="inlineStr">
        <is>
          <r>
            <t xml:space="preserve">1.18.40</t>
          </r>
        </is>
      </c>
      <c r="B225" s="8" t="inlineStr">
        <is>
          <r>
            <t xml:space="preserve">103966</t>
          </r>
        </is>
      </c>
      <c r="C225" s="9" t="inlineStr">
        <is>
          <r>
            <t xml:space="preserve">BUCHA DE REDUÇÃO, LONGA, PVC, SOLDÁVEL, DN 50 X 25 MM, INSTALADO EM PRUMADA DE ÁGUA - FORNECIMENTO E INSTALAÇÃO. AF_06/2022</t>
          </r>
        </is>
      </c>
      <c r="D225" s="8" t="inlineStr">
        <is>
          <r>
            <t xml:space="preserve">SINAPI</t>
          </r>
        </is>
      </c>
      <c r="E225" s="8" t="inlineStr">
        <is>
          <r>
            <t xml:space="preserve">UN</t>
          </r>
        </is>
      </c>
      <c r="F225" s="10" t="n">
        <v>20.0</v>
      </c>
      <c r="G225" s="11" t="n">
        <v>11.73</v>
      </c>
      <c r="H225" s="12" t="n">
        <f>ROUND(ROUND(F225,2)*ROUND(G225,2),2)</f>
        <v>234.6</v>
      </c>
    </row>
    <row r="226" customHeight="0" bestFit="1" ht="24">
      <c r="A226" s="7" t="inlineStr">
        <is>
          <r>
            <t xml:space="preserve">1.18.41</t>
          </r>
        </is>
      </c>
      <c r="B226" s="8" t="inlineStr">
        <is>
          <r>
            <t xml:space="preserve">89490</t>
          </r>
        </is>
      </c>
      <c r="C226" s="9" t="inlineStr">
        <is>
          <r>
            <t xml:space="preserve">CURVA 45 GRAUS, PVC, SOLDÁVEL, DN 25MM, INSTALADO EM PRUMADA DE ÁGUA - FORNECIMENTO E INSTALAÇÃO. AF_06/2022</t>
          </r>
        </is>
      </c>
      <c r="D226" s="8" t="inlineStr">
        <is>
          <r>
            <t xml:space="preserve">SINAPI</t>
          </r>
        </is>
      </c>
      <c r="E226" s="8" t="inlineStr">
        <is>
          <r>
            <t xml:space="preserve">UN</t>
          </r>
        </is>
      </c>
      <c r="F226" s="10" t="n">
        <v>1.0</v>
      </c>
      <c r="G226" s="11" t="n">
        <v>8.86</v>
      </c>
      <c r="H226" s="12" t="n">
        <f>ROUND(ROUND(F226,2)*ROUND(G226,2),2)</f>
        <v>8.86</v>
      </c>
    </row>
    <row r="227" customHeight="0" bestFit="1" ht="24">
      <c r="A227" s="7" t="inlineStr">
        <is>
          <r>
            <t xml:space="preserve">1.18.42</t>
          </r>
        </is>
      </c>
      <c r="B227" s="8" t="inlineStr">
        <is>
          <r>
            <t xml:space="preserve">89489</t>
          </r>
        </is>
      </c>
      <c r="C227" s="9" t="inlineStr">
        <is>
          <r>
            <t xml:space="preserve">CURVA 90 GRAUS, PVC, SOLDÁVEL, DN 25MM, INSTALADO EM PRUMADA DE ÁGUA - FORNECIMENTO E INSTALAÇÃO. AF_06/2022</t>
          </r>
        </is>
      </c>
      <c r="D227" s="8" t="inlineStr">
        <is>
          <r>
            <t xml:space="preserve">SINAPI</t>
          </r>
        </is>
      </c>
      <c r="E227" s="8" t="inlineStr">
        <is>
          <r>
            <t xml:space="preserve">UN</t>
          </r>
        </is>
      </c>
      <c r="F227" s="10" t="n">
        <v>394.0</v>
      </c>
      <c r="G227" s="11" t="n">
        <v>9.52</v>
      </c>
      <c r="H227" s="12" t="n">
        <f>ROUND(ROUND(F227,2)*ROUND(G227,2),2)</f>
        <v>3750.88</v>
      </c>
    </row>
    <row r="228" customHeight="0" bestFit="1" ht="24">
      <c r="A228" s="7" t="inlineStr">
        <is>
          <r>
            <t xml:space="preserve">1.18.43</t>
          </r>
        </is>
      </c>
      <c r="B228" s="8" t="inlineStr">
        <is>
          <r>
            <t xml:space="preserve">89507</t>
          </r>
        </is>
      </c>
      <c r="C228" s="9" t="inlineStr">
        <is>
          <r>
            <t xml:space="preserve">CURVA 90 GRAUS, PVC, SOLDÁVEL, DN 60MM, INSTALADO EM PRUMADA DE ÁGUA - FORNECIMENTO E INSTALAÇÃO. AF_06/2022</t>
          </r>
        </is>
      </c>
      <c r="D228" s="8" t="inlineStr">
        <is>
          <r>
            <t xml:space="preserve">SINAPI</t>
          </r>
        </is>
      </c>
      <c r="E228" s="8" t="inlineStr">
        <is>
          <r>
            <t xml:space="preserve">UN</t>
          </r>
        </is>
      </c>
      <c r="F228" s="10" t="n">
        <v>10.0</v>
      </c>
      <c r="G228" s="11" t="n">
        <v>56.6</v>
      </c>
      <c r="H228" s="12" t="n">
        <f>ROUND(ROUND(F228,2)*ROUND(G228,2),2)</f>
        <v>566.0</v>
      </c>
    </row>
    <row r="229" customHeight="0" bestFit="1" ht="24">
      <c r="A229" s="7" t="inlineStr">
        <is>
          <r>
            <t xml:space="preserve">1.18.44</t>
          </r>
        </is>
      </c>
      <c r="B229" s="8" t="inlineStr">
        <is>
          <r>
            <t xml:space="preserve">89384</t>
          </r>
        </is>
      </c>
      <c r="C229" s="9" t="inlineStr">
        <is>
          <r>
            <t xml:space="preserve">CURVA DE TRANSPOSIÇÃO, PVC, SOLDÁVEL, DN 25MM, INSTALADO EM RAMAL OU SUB-RAMAL DE ÁGUA FORNECIMENTO E INSTALAÇÃO. AF_06/2022</t>
          </r>
        </is>
      </c>
      <c r="D229" s="8" t="inlineStr">
        <is>
          <r>
            <t xml:space="preserve">SINAPI</t>
          </r>
        </is>
      </c>
      <c r="E229" s="8" t="inlineStr">
        <is>
          <r>
            <t xml:space="preserve">UN</t>
          </r>
        </is>
      </c>
      <c r="F229" s="10" t="n">
        <v>3.0</v>
      </c>
      <c r="G229" s="11" t="n">
        <v>16.2</v>
      </c>
      <c r="H229" s="12" t="n">
        <f>ROUND(ROUND(F229,2)*ROUND(G229,2),2)</f>
        <v>48.6</v>
      </c>
    </row>
    <row r="230" customHeight="0" bestFit="1" ht="24">
      <c r="A230" s="7" t="inlineStr">
        <is>
          <r>
            <t xml:space="preserve">1.18.45</t>
          </r>
        </is>
      </c>
      <c r="B230" s="8" t="inlineStr">
        <is>
          <r>
            <t xml:space="preserve">89530</t>
          </r>
        </is>
      </c>
      <c r="C230" s="9" t="inlineStr">
        <is>
          <r>
            <t xml:space="preserve">LUVA DE CORRER, PVC, SOLDÁVEL, DN 25MM, INSTALADO EM PRUMADA DE ÁGUA - FORNECIMENTO E INSTALAÇÃO. AF_06/2022</t>
          </r>
        </is>
      </c>
      <c r="D230" s="8" t="inlineStr">
        <is>
          <r>
            <t xml:space="preserve">SINAPI</t>
          </r>
        </is>
      </c>
      <c r="E230" s="8" t="inlineStr">
        <is>
          <r>
            <t xml:space="preserve">UN</t>
          </r>
        </is>
      </c>
      <c r="F230" s="10" t="n">
        <v>138.0</v>
      </c>
      <c r="G230" s="11" t="n">
        <v>19.71</v>
      </c>
      <c r="H230" s="12" t="n">
        <f>ROUND(ROUND(F230,2)*ROUND(G230,2),2)</f>
        <v>2719.98</v>
      </c>
    </row>
    <row r="231" customHeight="0" bestFit="1" ht="24">
      <c r="A231" s="7" t="inlineStr">
        <is>
          <r>
            <t xml:space="preserve">1.18.46</t>
          </r>
        </is>
      </c>
      <c r="B231" s="8" t="inlineStr">
        <is>
          <r>
            <t xml:space="preserve">89577</t>
          </r>
        </is>
      </c>
      <c r="C231" s="9" t="inlineStr">
        <is>
          <r>
            <t xml:space="preserve">LUVA DE CORRER, PVC, SOLDÁVEL, DN 50MM, INSTALADO EM PRUMADA DE ÁGUA - FORNECIMENTO E INSTALAÇÃO. AF_06/2022</t>
          </r>
        </is>
      </c>
      <c r="D231" s="8" t="inlineStr">
        <is>
          <r>
            <t xml:space="preserve">SINAPI</t>
          </r>
        </is>
      </c>
      <c r="E231" s="8" t="inlineStr">
        <is>
          <r>
            <t xml:space="preserve">UN</t>
          </r>
        </is>
      </c>
      <c r="F231" s="10" t="n">
        <v>8.0</v>
      </c>
      <c r="G231" s="11" t="n">
        <v>44.37</v>
      </c>
      <c r="H231" s="12" t="n">
        <f>ROUND(ROUND(F231,2)*ROUND(G231,2),2)</f>
        <v>354.96</v>
      </c>
    </row>
    <row r="232" customHeight="0" bestFit="1" ht="24">
      <c r="A232" s="7" t="inlineStr">
        <is>
          <r>
            <t xml:space="preserve">1.18.47</t>
          </r>
        </is>
      </c>
      <c r="B232" s="8" t="inlineStr">
        <is>
          <r>
            <t xml:space="preserve">89356</t>
          </r>
        </is>
      </c>
      <c r="C232" s="9" t="inlineStr">
        <is>
          <r>
            <t xml:space="preserve">TUBO, PVC, SOLDÁVEL, DE 25MM, INSTALADO EM RAMAL OU SUB-RAMAL DE ÁGUA - FORNECIMENTO E INSTALAÇÃO. AF_06/2022</t>
          </r>
        </is>
      </c>
      <c r="D232" s="8" t="inlineStr">
        <is>
          <r>
            <t xml:space="preserve">SINAPI</t>
          </r>
        </is>
      </c>
      <c r="E232" s="8" t="inlineStr">
        <is>
          <r>
            <t xml:space="preserve">M</t>
          </r>
        </is>
      </c>
      <c r="F232" s="10" t="n">
        <v>1174.0</v>
      </c>
      <c r="G232" s="11" t="n">
        <v>30.34</v>
      </c>
      <c r="H232" s="12" t="n">
        <f>ROUND(ROUND(F232,2)*ROUND(G232,2),2)</f>
        <v>35619.16</v>
      </c>
    </row>
    <row r="233" customHeight="0" bestFit="1" ht="24">
      <c r="A233" s="7" t="inlineStr">
        <is>
          <r>
            <t xml:space="preserve">1.18.48</t>
          </r>
        </is>
      </c>
      <c r="B233" s="8" t="inlineStr">
        <is>
          <r>
            <t xml:space="preserve">103978</t>
          </r>
        </is>
      </c>
      <c r="C233" s="9" t="inlineStr">
        <is>
          <r>
            <t xml:space="preserve">TUBO, PVC, SOLDÁVEL, DE 40MM, INSTALADO EM RAMAL DE DISTRIBUIÇÃO DE ÁGUA - FORNECIMENTO E INSTALAÇÃO. AF_06/2022</t>
          </r>
        </is>
      </c>
      <c r="D233" s="8" t="inlineStr">
        <is>
          <r>
            <t xml:space="preserve">SINAPI</t>
          </r>
        </is>
      </c>
      <c r="E233" s="8" t="inlineStr">
        <is>
          <r>
            <t xml:space="preserve">M</t>
          </r>
        </is>
      </c>
      <c r="F233" s="10" t="n">
        <v>0.4</v>
      </c>
      <c r="G233" s="11" t="n">
        <v>33.09</v>
      </c>
      <c r="H233" s="12" t="n">
        <f>ROUND(ROUND(F233,2)*ROUND(G233,2),2)</f>
        <v>13.24</v>
      </c>
    </row>
    <row r="234" customHeight="0" bestFit="1" ht="24">
      <c r="A234" s="7" t="inlineStr">
        <is>
          <r>
            <t xml:space="preserve">1.18.49</t>
          </r>
        </is>
      </c>
      <c r="B234" s="8" t="inlineStr">
        <is>
          <r>
            <t xml:space="preserve">89450</t>
          </r>
        </is>
      </c>
      <c r="C234" s="9" t="inlineStr">
        <is>
          <r>
            <t xml:space="preserve">TUBO, PVC, SOLDÁVEL, DE 60MM, INSTALADO EM PRUMADA DE ÁGUA - FORNECIMENTO E INSTALAÇÃO. AF_06/2022</t>
          </r>
        </is>
      </c>
      <c r="D234" s="8" t="inlineStr">
        <is>
          <r>
            <t xml:space="preserve">SINAPI</t>
          </r>
        </is>
      </c>
      <c r="E234" s="8" t="inlineStr">
        <is>
          <r>
            <t xml:space="preserve">M</t>
          </r>
        </is>
      </c>
      <c r="F234" s="10" t="n">
        <v>164.1</v>
      </c>
      <c r="G234" s="11" t="n">
        <v>35.96</v>
      </c>
      <c r="H234" s="12" t="n">
        <f>ROUND(ROUND(F234,2)*ROUND(G234,2),2)</f>
        <v>5901.04</v>
      </c>
    </row>
    <row r="235" customHeight="0" bestFit="1" ht="24">
      <c r="A235" s="7" t="inlineStr">
        <is>
          <r>
            <t xml:space="preserve">1.18.50</t>
          </r>
        </is>
      </c>
      <c r="B235" s="8" t="inlineStr">
        <is>
          <r>
            <t xml:space="preserve">89869</t>
          </r>
        </is>
      </c>
      <c r="C235" s="9" t="inlineStr">
        <is>
          <r>
            <t xml:space="preserve">TE, PVC, SOLDÁVEL, DN 25MM, INSTALADO EM DRENO DE AR-CONDICIONADO - FORNECIMENTO E INSTALAÇÃO. AF_08/2022</t>
          </r>
        </is>
      </c>
      <c r="D235" s="8" t="inlineStr">
        <is>
          <r>
            <t xml:space="preserve">SINAPI</t>
          </r>
        </is>
      </c>
      <c r="E235" s="8" t="inlineStr">
        <is>
          <r>
            <t xml:space="preserve">UN</t>
          </r>
        </is>
      </c>
      <c r="F235" s="10" t="n">
        <v>118.0</v>
      </c>
      <c r="G235" s="11" t="n">
        <v>12.9</v>
      </c>
      <c r="H235" s="12" t="n">
        <f>ROUND(ROUND(F235,2)*ROUND(G235,2),2)</f>
        <v>1522.2</v>
      </c>
    </row>
    <row r="236" customHeight="0" bestFit="1" ht="20">
      <c r="A236" s="7" t="inlineStr">
        <is>
          <r>
            <t xml:space="preserve">1.18.51</t>
          </r>
        </is>
      </c>
      <c r="B236" s="8" t="inlineStr">
        <is>
          <r>
            <t xml:space="preserve">89628</t>
          </r>
        </is>
      </c>
      <c r="C236" s="9" t="inlineStr">
        <is>
          <r>
            <t xml:space="preserve">TE, PVC, SOLDÁVEL, DN 60MM, INSTALADO EM PRUMADA DE ÁGUA - FORNECIMENTO E INSTALAÇÃO. AF_06/2022</t>
          </r>
        </is>
      </c>
      <c r="D236" s="8" t="inlineStr">
        <is>
          <r>
            <t xml:space="preserve">SINAPI</t>
          </r>
        </is>
      </c>
      <c r="E236" s="8" t="inlineStr">
        <is>
          <r>
            <t xml:space="preserve">UN</t>
          </r>
        </is>
      </c>
      <c r="F236" s="10" t="n">
        <v>4.0</v>
      </c>
      <c r="G236" s="11" t="n">
        <v>57.97</v>
      </c>
      <c r="H236" s="12" t="n">
        <f>ROUND(ROUND(F236,2)*ROUND(G236,2),2)</f>
        <v>231.88</v>
      </c>
    </row>
    <row r="237" customHeight="0" bestFit="1" ht="24">
      <c r="A237" s="7" t="inlineStr">
        <is>
          <r>
            <t xml:space="preserve">1.18.52</t>
          </r>
        </is>
      </c>
      <c r="B237" s="8" t="inlineStr">
        <is>
          <r>
            <t xml:space="preserve">89627</t>
          </r>
        </is>
      </c>
      <c r="C237" s="9" t="inlineStr">
        <is>
          <r>
            <t xml:space="preserve">TÊ DE REDUÇÃO, PVC, SOLDÁVEL, DN 50MM X 25MM, INSTALADO EM PRUMADA DE ÁGUA - FORNECIMENTO E INSTALAÇÃO. AF_06/2022</t>
          </r>
        </is>
      </c>
      <c r="D237" s="8" t="inlineStr">
        <is>
          <r>
            <t xml:space="preserve">SINAPI</t>
          </r>
        </is>
      </c>
      <c r="E237" s="8" t="inlineStr">
        <is>
          <r>
            <t xml:space="preserve">UN</t>
          </r>
        </is>
      </c>
      <c r="F237" s="10" t="n">
        <v>73.0</v>
      </c>
      <c r="G237" s="11" t="n">
        <v>24.55</v>
      </c>
      <c r="H237" s="12" t="n">
        <f>ROUND(ROUND(F237,2)*ROUND(G237,2),2)</f>
        <v>1792.15</v>
      </c>
    </row>
    <row r="238" customHeight="0" bestFit="1" ht="20">
      <c r="A238" s="7" t="inlineStr">
        <is>
          <r>
            <t xml:space="preserve">1.18.53</t>
          </r>
        </is>
      </c>
      <c r="B238" s="8" t="inlineStr">
        <is>
          <r>
            <t xml:space="preserve">CPU3318</t>
          </r>
        </is>
      </c>
      <c r="C238" s="9" t="inlineStr">
        <is>
          <r>
            <t xml:space="preserve">TE REDUÇÃO 90 PVC SOLDAVEL MARROM 60X25MM - FORNECIMENTO E INSTALAÇÃO</t>
          </r>
        </is>
      </c>
      <c r="D238" s="8" t="inlineStr"/>
      <c r="E238" s="8" t="inlineStr">
        <is>
          <r>
            <t xml:space="preserve">UN</t>
          </r>
        </is>
      </c>
      <c r="F238" s="10" t="n">
        <v>23.0</v>
      </c>
      <c r="G238" s="11" t="n">
        <v>53.39</v>
      </c>
      <c r="H238" s="12" t="n">
        <f>ROUND(ROUND(F238,2)*ROUND(G238,2),2)</f>
        <v>1227.97</v>
      </c>
    </row>
    <row r="239" customHeight="0" bestFit="1" ht="20">
      <c r="A239" s="7" t="inlineStr">
        <is>
          <r>
            <t xml:space="preserve">1.18.54</t>
          </r>
        </is>
      </c>
      <c r="B239" s="8" t="inlineStr">
        <is>
          <r>
            <t xml:space="preserve">CPU3319</t>
          </r>
        </is>
      </c>
      <c r="C239" s="9" t="inlineStr">
        <is>
          <r>
            <t xml:space="preserve">TE DE REDUÇÃO 90 PVC SOLDAVEL 60 X 50 MM</t>
          </r>
        </is>
      </c>
      <c r="D239" s="8" t="inlineStr"/>
      <c r="E239" s="8" t="inlineStr">
        <is>
          <r>
            <t xml:space="preserve">UN</t>
          </r>
        </is>
      </c>
      <c r="F239" s="10" t="n">
        <v>6.0</v>
      </c>
      <c r="G239" s="11" t="n">
        <v>71.7</v>
      </c>
      <c r="H239" s="12" t="n">
        <f>ROUND(ROUND(F239,2)*ROUND(G239,2),2)</f>
        <v>430.2</v>
      </c>
    </row>
    <row r="240" customHeight="0" bestFit="1" ht="32">
      <c r="A240" s="7" t="inlineStr">
        <is>
          <r>
            <t xml:space="preserve">1.18.55</t>
          </r>
        </is>
      </c>
      <c r="B240" s="8" t="inlineStr">
        <is>
          <r>
            <t xml:space="preserve">89366</t>
          </r>
        </is>
      </c>
      <c r="C240" s="9" t="inlineStr">
        <is>
          <r>
            <t xml:space="preserve">JOELHO 90 GRAUS COM BUCHA DE LATÃO, PVC, SOLDÁVEL, DN 25MM, X 3/4 INSTALADO EM RAMAL OU SUB-RAMAL DE ÁGUA - FORNECIMENTO E INSTALAÇÃO. AF_06/2022</t>
          </r>
        </is>
      </c>
      <c r="D240" s="8" t="inlineStr">
        <is>
          <r>
            <t xml:space="preserve">SINAPI</t>
          </r>
        </is>
      </c>
      <c r="E240" s="8" t="inlineStr">
        <is>
          <r>
            <t xml:space="preserve">UN</t>
          </r>
        </is>
      </c>
      <c r="F240" s="10" t="n">
        <v>30.0</v>
      </c>
      <c r="G240" s="11" t="n">
        <v>20.37</v>
      </c>
      <c r="H240" s="12" t="n">
        <f>ROUND(ROUND(F240,2)*ROUND(G240,2),2)</f>
        <v>611.1</v>
      </c>
    </row>
    <row r="241" customHeight="0" bestFit="1" ht="32">
      <c r="A241" s="7" t="inlineStr">
        <is>
          <r>
            <t xml:space="preserve">1.18.56</t>
          </r>
        </is>
      </c>
      <c r="B241" s="8" t="inlineStr">
        <is>
          <r>
            <t xml:space="preserve">90373</t>
          </r>
        </is>
      </c>
      <c r="C241" s="9" t="inlineStr">
        <is>
          <r>
            <t xml:space="preserve">JOELHO 90 GRAUS COM BUCHA DE LATÃO, PVC, SOLDÁVEL, DN 25MM, X 1/2 INSTALADO EM RAMAL OU SUB-RAMAL DE ÁGUA - FORNECIMENTO E INSTALAÇÃO. AF_06/2022</t>
          </r>
        </is>
      </c>
      <c r="D241" s="8" t="inlineStr">
        <is>
          <r>
            <t xml:space="preserve">SINAPI</t>
          </r>
        </is>
      </c>
      <c r="E241" s="8" t="inlineStr">
        <is>
          <r>
            <t xml:space="preserve">UN</t>
          </r>
        </is>
      </c>
      <c r="F241" s="10" t="n">
        <v>213.0</v>
      </c>
      <c r="G241" s="11" t="n">
        <v>16.31</v>
      </c>
      <c r="H241" s="12" t="n">
        <f>ROUND(ROUND(F241,2)*ROUND(G241,2),2)</f>
        <v>3474.03</v>
      </c>
    </row>
    <row r="242" customHeight="0" bestFit="1" ht="32">
      <c r="A242" s="7" t="inlineStr">
        <is>
          <r>
            <t xml:space="preserve">1.18.57</t>
          </r>
        </is>
      </c>
      <c r="B242" s="8" t="inlineStr">
        <is>
          <r>
            <t xml:space="preserve">89396</t>
          </r>
        </is>
      </c>
      <c r="C242" s="9" t="inlineStr">
        <is>
          <r>
            <t xml:space="preserve">TÊ COM BUCHA DE LATÃO NA BOLSA CENTRAL, PVC, SOLDÁVEL, DN 25MM X 1/2, INSTALADO EM RAMAL OU SUB-RAMAL DE ÁGUA - FORNECIMENTO E INSTALAÇÃO. AF_06/2022</t>
          </r>
        </is>
      </c>
      <c r="D242" s="8" t="inlineStr">
        <is>
          <r>
            <t xml:space="preserve">SINAPI</t>
          </r>
        </is>
      </c>
      <c r="E242" s="8" t="inlineStr">
        <is>
          <r>
            <t xml:space="preserve">UN</t>
          </r>
        </is>
      </c>
      <c r="F242" s="10" t="n">
        <v>4.0</v>
      </c>
      <c r="G242" s="11" t="n">
        <v>25.5</v>
      </c>
      <c r="H242" s="12" t="n">
        <f>ROUND(ROUND(F242,2)*ROUND(G242,2),2)</f>
        <v>102.0</v>
      </c>
    </row>
    <row r="243" customHeight="0" bestFit="1" ht="20">
      <c r="A243" s="7" t="inlineStr">
        <is>
          <r>
            <t xml:space="preserve">1.18.58</t>
          </r>
        </is>
      </c>
      <c r="B243" s="8" t="inlineStr">
        <is>
          <r>
            <t xml:space="preserve">CPU3320</t>
          </r>
        </is>
      </c>
      <c r="C243" s="9" t="inlineStr">
        <is>
          <r>
            <t xml:space="preserve">RESERVATÓRIO EM POLIETILENO COM TAMPA DE ENCAIXAR - CAPACIDADE DE 10.000 LITROS</t>
          </r>
        </is>
      </c>
      <c r="D243" s="8" t="inlineStr"/>
      <c r="E243" s="8" t="inlineStr">
        <is>
          <r>
            <t xml:space="preserve">UN</t>
          </r>
        </is>
      </c>
      <c r="F243" s="10" t="n">
        <v>1.0</v>
      </c>
      <c r="G243" s="11" t="n">
        <v>7274.82</v>
      </c>
      <c r="H243" s="12" t="n">
        <f>ROUND(ROUND(F243,2)*ROUND(G243,2),2)</f>
        <v>7274.82</v>
      </c>
    </row>
    <row r="244" customHeight="0" bestFit="1" ht="32">
      <c r="A244" s="7" t="inlineStr">
        <is>
          <r>
            <t xml:space="preserve">1.18.59</t>
          </r>
        </is>
      </c>
      <c r="B244" s="8" t="inlineStr">
        <is>
          <r>
            <t xml:space="preserve">CPU3321</t>
          </r>
        </is>
      </c>
      <c r="C244" s="9" t="inlineStr">
        <is>
          <r>
            <t xml:space="preserve">FORNECIMENTO E INSTALAÇÃO DE RESERVATÓRIO METÁLICO TIPO TAÇA DE 10.000 LITROS PINTURA INTERNA E EXTERNA COM ESCADA DE ACESSO E BASE DE CONCRETO ARMADO - AREIA E BRITA COMERCIAIS</t>
          </r>
        </is>
      </c>
      <c r="D244" s="8" t="inlineStr"/>
      <c r="E244" s="8" t="inlineStr">
        <is>
          <r>
            <t xml:space="preserve">UN</t>
          </r>
        </is>
      </c>
      <c r="F244" s="10" t="n">
        <v>1.0</v>
      </c>
      <c r="G244" s="11" t="n">
        <v>33426.78</v>
      </c>
      <c r="H244" s="12" t="n">
        <f>ROUND(ROUND(F244,2)*ROUND(G244,2),2)</f>
        <v>33426.78</v>
      </c>
    </row>
    <row r="245" customHeight="0" bestFit="1" ht="20">
      <c r="A245" s="7" t="inlineStr">
        <is>
          <r>
            <t xml:space="preserve">1.18.60</t>
          </r>
        </is>
      </c>
      <c r="B245" s="8" t="inlineStr">
        <is>
          <r>
            <t xml:space="preserve">94499</t>
          </r>
        </is>
      </c>
      <c r="C245" s="9" t="inlineStr">
        <is>
          <r>
            <t xml:space="preserve">REGISTRO DE GAVETA BRUTO, LATÃO, ROSCÁVEL, 2 1/2" - FORNECIMENTO E INSTALAÇÃO. AF_08/2021</t>
          </r>
        </is>
      </c>
      <c r="D245" s="8" t="inlineStr">
        <is>
          <r>
            <t xml:space="preserve">SINAPI</t>
          </r>
        </is>
      </c>
      <c r="E245" s="8" t="inlineStr">
        <is>
          <r>
            <t xml:space="preserve">UN</t>
          </r>
        </is>
      </c>
      <c r="F245" s="10" t="n">
        <v>1.0</v>
      </c>
      <c r="G245" s="11" t="n">
        <v>343.57</v>
      </c>
      <c r="H245" s="12" t="n">
        <f>ROUND(ROUND(F245,2)*ROUND(G245,2),2)</f>
        <v>343.57</v>
      </c>
    </row>
    <row r="246" customHeight="0" bestFit="1" ht="24">
      <c r="A246" s="7" t="inlineStr">
        <is>
          <r>
            <t xml:space="preserve">1.18.61</t>
          </r>
        </is>
      </c>
      <c r="B246" s="8" t="inlineStr">
        <is>
          <r>
            <t xml:space="preserve">94713</t>
          </r>
        </is>
      </c>
      <c r="C246" s="9" t="inlineStr">
        <is>
          <r>
            <t xml:space="preserve">ADAPTADOR COM FLANGES LIVRES, PVC, SOLDÁVEL, DN 75 MM X 2 1/2", INSTALADO EM RESERVAÇÃO PREDIAL DE ÁGUA - FORNECIMENTO E INSTALAÇÃO. AF_04/2024</t>
          </r>
        </is>
      </c>
      <c r="D246" s="8" t="inlineStr">
        <is>
          <r>
            <t xml:space="preserve">SINAPI</t>
          </r>
        </is>
      </c>
      <c r="E246" s="8" t="inlineStr">
        <is>
          <r>
            <t xml:space="preserve">UN</t>
          </r>
        </is>
      </c>
      <c r="F246" s="10" t="n">
        <v>1.0</v>
      </c>
      <c r="G246" s="11" t="n">
        <v>288.13</v>
      </c>
      <c r="H246" s="12" t="n">
        <f>ROUND(ROUND(F246,2)*ROUND(G246,2),2)</f>
        <v>288.13</v>
      </c>
    </row>
    <row r="247" customHeight="0" bestFit="1" ht="32">
      <c r="A247" s="7" t="inlineStr">
        <is>
          <r>
            <t xml:space="preserve">1.18.62</t>
          </r>
        </is>
      </c>
      <c r="B247" s="8" t="inlineStr">
        <is>
          <r>
            <t xml:space="preserve">94666</t>
          </r>
        </is>
      </c>
      <c r="C247" s="9" t="inlineStr">
        <is>
          <r>
            <t xml:space="preserve">ADAPTADOR CURTO COM BOLSA E ROSCA PARA REGISTRO, PVC, SOLDÁVEL, DN 75 MM X 2 1/2", INSTALADO EM RESERVAÇÃO PREDIAL DE ÁGUA - FORNECIMENTO E INSTALAÇÃO. AF_04/2024</t>
          </r>
        </is>
      </c>
      <c r="D247" s="8" t="inlineStr">
        <is>
          <r>
            <t xml:space="preserve">SINAPI</t>
          </r>
        </is>
      </c>
      <c r="E247" s="8" t="inlineStr">
        <is>
          <r>
            <t xml:space="preserve">UN</t>
          </r>
        </is>
      </c>
      <c r="F247" s="10" t="n">
        <v>2.0</v>
      </c>
      <c r="G247" s="11" t="n">
        <v>39.71</v>
      </c>
      <c r="H247" s="12" t="n">
        <f>ROUND(ROUND(F247,2)*ROUND(G247,2),2)</f>
        <v>79.42</v>
      </c>
    </row>
    <row r="248" customHeight="0" bestFit="1" ht="24">
      <c r="A248" s="7" t="inlineStr">
        <is>
          <r>
            <t xml:space="preserve">1.18.63</t>
          </r>
        </is>
      </c>
      <c r="B248" s="8" t="inlineStr">
        <is>
          <r>
            <t xml:space="preserve">103972</t>
          </r>
        </is>
      </c>
      <c r="C248" s="9" t="inlineStr">
        <is>
          <r>
            <t xml:space="preserve">BUCHA DE REDUÇÃO, LONGA, PVC, SOLDÁVEL, DN 75 X 50 MM, INSTALADO EM PRUMADA DE ÁGUA - FORNECIMENTO E INSTALAÇÃO. AF_06/2022</t>
          </r>
        </is>
      </c>
      <c r="D248" s="8" t="inlineStr">
        <is>
          <r>
            <t xml:space="preserve">SINAPI</t>
          </r>
        </is>
      </c>
      <c r="E248" s="8" t="inlineStr">
        <is>
          <r>
            <t xml:space="preserve">UN</t>
          </r>
        </is>
      </c>
      <c r="F248" s="10" t="n">
        <v>3.0</v>
      </c>
      <c r="G248" s="11" t="n">
        <v>34.99</v>
      </c>
      <c r="H248" s="12" t="n">
        <f>ROUND(ROUND(F248,2)*ROUND(G248,2),2)</f>
        <v>104.97</v>
      </c>
    </row>
    <row r="249" customHeight="0" bestFit="1" ht="24">
      <c r="A249" s="7" t="inlineStr">
        <is>
          <r>
            <t xml:space="preserve">1.18.64</t>
          </r>
        </is>
      </c>
      <c r="B249" s="8" t="inlineStr">
        <is>
          <r>
            <t xml:space="preserve">94683</t>
          </r>
        </is>
      </c>
      <c r="C249" s="9" t="inlineStr">
        <is>
          <r>
            <t xml:space="preserve">CURVA 90 GRAUS, PVC, SOLDÁVEL, DN 75 MM, INSTALADO EM RESERVAÇÃO PREDIAL DE ÁGUA - FORNECIMENTO E INSTALAÇÃO. AF_04/2024</t>
          </r>
        </is>
      </c>
      <c r="D249" s="8" t="inlineStr">
        <is>
          <r>
            <t xml:space="preserve">SINAPI</t>
          </r>
        </is>
      </c>
      <c r="E249" s="8" t="inlineStr">
        <is>
          <r>
            <t xml:space="preserve">UN</t>
          </r>
        </is>
      </c>
      <c r="F249" s="10" t="n">
        <v>3.0</v>
      </c>
      <c r="G249" s="11" t="n">
        <v>89.79</v>
      </c>
      <c r="H249" s="12" t="n">
        <f>ROUND(ROUND(F249,2)*ROUND(G249,2),2)</f>
        <v>269.37</v>
      </c>
    </row>
    <row r="250" customHeight="0" bestFit="1" ht="24">
      <c r="A250" s="7" t="inlineStr">
        <is>
          <r>
            <t xml:space="preserve">1.18.65</t>
          </r>
        </is>
      </c>
      <c r="B250" s="8" t="inlineStr">
        <is>
          <r>
            <t xml:space="preserve">94653</t>
          </r>
        </is>
      </c>
      <c r="C250" s="9" t="inlineStr">
        <is>
          <r>
            <t xml:space="preserve">TUBO, PVC, SOLDÁVEL, DE 75MM, INSTALADO EM RESERVAÇÃO PREDIAL DE ÁGUA - FORNECIMENTO E INSTALAÇÃO. AF_04/2024</t>
          </r>
        </is>
      </c>
      <c r="D250" s="8" t="inlineStr">
        <is>
          <r>
            <t xml:space="preserve">SINAPI</t>
          </r>
        </is>
      </c>
      <c r="E250" s="8" t="inlineStr">
        <is>
          <r>
            <t xml:space="preserve">M</t>
          </r>
        </is>
      </c>
      <c r="F250" s="10" t="n">
        <v>68.2</v>
      </c>
      <c r="G250" s="11" t="n">
        <v>69.85</v>
      </c>
      <c r="H250" s="12" t="n">
        <f>ROUND(ROUND(F250,2)*ROUND(G250,2),2)</f>
        <v>4763.77</v>
      </c>
    </row>
    <row r="251" customHeight="0" bestFit="1" ht="20">
      <c r="A251" s="7" t="inlineStr">
        <is>
          <r>
            <t xml:space="preserve">1.18.66</t>
          </r>
        </is>
      </c>
      <c r="B251" s="8" t="inlineStr">
        <is>
          <r>
            <t xml:space="preserve">89629</t>
          </r>
        </is>
      </c>
      <c r="C251" s="9" t="inlineStr">
        <is>
          <r>
            <t xml:space="preserve">TE, PVC, SOLDÁVEL, DN 75MM, INSTALADO EM PRUMADA DE ÁGUA - FORNECIMENTO E INSTALAÇÃO. AF_06/2022</t>
          </r>
        </is>
      </c>
      <c r="D251" s="8" t="inlineStr">
        <is>
          <r>
            <t xml:space="preserve">SINAPI</t>
          </r>
        </is>
      </c>
      <c r="E251" s="8" t="inlineStr">
        <is>
          <r>
            <t xml:space="preserve">UN</t>
          </r>
        </is>
      </c>
      <c r="F251" s="10" t="n">
        <v>3.0</v>
      </c>
      <c r="G251" s="11" t="n">
        <v>97.16</v>
      </c>
      <c r="H251" s="12" t="n">
        <f>ROUND(ROUND(F251,2)*ROUND(G251,2),2)</f>
        <v>291.48</v>
      </c>
    </row>
    <row r="252" customHeight="0" bestFit="1" ht="24">
      <c r="A252" s="7" t="inlineStr">
        <is>
          <r>
            <t xml:space="preserve">1.18.67</t>
          </r>
        </is>
      </c>
      <c r="B252" s="8" t="inlineStr">
        <is>
          <r>
            <t xml:space="preserve">89630</t>
          </r>
        </is>
      </c>
      <c r="C252" s="9" t="inlineStr">
        <is>
          <r>
            <t xml:space="preserve">TE DE REDUÇÃO, PVC, SOLDÁVEL, DN 75MM X 50MM, INSTALADO EM PRUMADA DE ÁGUA - FORNECIMENTO E INSTALAÇÃO. AF_06/2022</t>
          </r>
        </is>
      </c>
      <c r="D252" s="8" t="inlineStr">
        <is>
          <r>
            <t xml:space="preserve">SINAPI</t>
          </r>
        </is>
      </c>
      <c r="E252" s="8" t="inlineStr">
        <is>
          <r>
            <t xml:space="preserve">UN</t>
          </r>
        </is>
      </c>
      <c r="F252" s="10" t="n">
        <v>3.0</v>
      </c>
      <c r="G252" s="11" t="n">
        <v>73.8</v>
      </c>
      <c r="H252" s="12" t="n">
        <f>ROUND(ROUND(F252,2)*ROUND(G252,2),2)</f>
        <v>221.4</v>
      </c>
    </row>
    <row r="253" customHeight="0" bestFit="1" ht="20">
      <c r="A253" s="7" t="inlineStr">
        <is>
          <r>
            <t xml:space="preserve">1.18.68</t>
          </r>
        </is>
      </c>
      <c r="B253" s="8" t="inlineStr">
        <is>
          <r>
            <t xml:space="preserve">CPU2568</t>
          </r>
        </is>
      </c>
      <c r="C253" s="9" t="inlineStr">
        <is>
          <r>
            <t xml:space="preserve">FILTRO 'Y' CORPO EM BRONZE, PRESSÃO DE SERVIÇO ATÉ 20,7 BAR (PN 20), DN=1 1/2'</t>
          </r>
        </is>
      </c>
      <c r="D253" s="8" t="inlineStr"/>
      <c r="E253" s="8" t="inlineStr">
        <is>
          <r>
            <t xml:space="preserve">UN</t>
          </r>
        </is>
      </c>
      <c r="F253" s="10" t="n">
        <v>1.0</v>
      </c>
      <c r="G253" s="11" t="n">
        <v>1159.7</v>
      </c>
      <c r="H253" s="12" t="n">
        <f>ROUND(ROUND(F253,2)*ROUND(G253,2),2)</f>
        <v>1159.7</v>
      </c>
    </row>
    <row r="254" customHeight="0" bestFit="1" ht="20">
      <c r="A254" s="7" t="inlineStr">
        <is>
          <r>
            <t xml:space="preserve">1.18.69</t>
          </r>
        </is>
      </c>
      <c r="B254" s="8" t="inlineStr">
        <is>
          <r>
            <t xml:space="preserve">94490</t>
          </r>
        </is>
      </c>
      <c r="C254" s="9" t="inlineStr">
        <is>
          <r>
            <t xml:space="preserve">REGISTRO DE ESFERA, PVC, SOLDÁVEL, COM VOLANTE, DN 32 MM - FORNECIMENTO E INSTALAÇÃO. AF_08/2021</t>
          </r>
        </is>
      </c>
      <c r="D254" s="8" t="inlineStr">
        <is>
          <r>
            <t xml:space="preserve">SINAPI</t>
          </r>
        </is>
      </c>
      <c r="E254" s="8" t="inlineStr">
        <is>
          <r>
            <t xml:space="preserve">UN</t>
          </r>
        </is>
      </c>
      <c r="F254" s="10" t="n">
        <v>2.0</v>
      </c>
      <c r="G254" s="11" t="n">
        <v>36.13</v>
      </c>
      <c r="H254" s="12" t="n">
        <f>ROUND(ROUND(F254,2)*ROUND(G254,2),2)</f>
        <v>72.26</v>
      </c>
    </row>
    <row r="255" customHeight="0" bestFit="1" ht="24">
      <c r="A255" s="7" t="inlineStr">
        <is>
          <r>
            <t xml:space="preserve">1.18.70</t>
          </r>
        </is>
      </c>
      <c r="B255" s="8" t="inlineStr">
        <is>
          <r>
            <t xml:space="preserve">99620</t>
          </r>
        </is>
      </c>
      <c r="C255" s="9" t="inlineStr">
        <is>
          <r>
            <t xml:space="preserve">VÁLVULA DE RETENÇÃO HORIZONTAL, DE BRONZE, ROSCÁVEL, 1" - FORNECIMENTO E INSTALAÇÃO. AF_08/2021</t>
          </r>
        </is>
      </c>
      <c r="D255" s="8" t="inlineStr">
        <is>
          <r>
            <t xml:space="preserve">SINAPI</t>
          </r>
        </is>
      </c>
      <c r="E255" s="8" t="inlineStr">
        <is>
          <r>
            <t xml:space="preserve">UN</t>
          </r>
        </is>
      </c>
      <c r="F255" s="10" t="n">
        <v>1.0</v>
      </c>
      <c r="G255" s="11" t="n">
        <v>239.54</v>
      </c>
      <c r="H255" s="12" t="n">
        <f>ROUND(ROUND(F255,2)*ROUND(G255,2),2)</f>
        <v>239.54</v>
      </c>
    </row>
    <row r="256" customHeight="0" bestFit="1" ht="32">
      <c r="A256" s="7" t="inlineStr">
        <is>
          <r>
            <t xml:space="preserve">1.18.71</t>
          </r>
        </is>
      </c>
      <c r="B256" s="8" t="inlineStr">
        <is>
          <r>
            <t xml:space="preserve">89436</t>
          </r>
        </is>
      </c>
      <c r="C256" s="9" t="inlineStr">
        <is>
          <r>
            <t xml:space="preserve">ADAPTADOR CURTO COM BOLSA E ROSCA PARA REGISTRO, PVC, SOLDÁVEL, DN 32MM X 1, INSTALADO EM RAMAL DE DISTRIBUIÇÃO DE ÁGUA - FORNECIMENTO E INSTALAÇÃO. AF_06/2022</t>
          </r>
        </is>
      </c>
      <c r="D256" s="8" t="inlineStr">
        <is>
          <r>
            <t xml:space="preserve">SINAPI</t>
          </r>
        </is>
      </c>
      <c r="E256" s="8" t="inlineStr">
        <is>
          <r>
            <t xml:space="preserve">UN</t>
          </r>
        </is>
      </c>
      <c r="F256" s="10" t="n">
        <v>4.0</v>
      </c>
      <c r="G256" s="11" t="n">
        <v>10.14</v>
      </c>
      <c r="H256" s="12" t="n">
        <f>ROUND(ROUND(F256,2)*ROUND(G256,2),2)</f>
        <v>40.56</v>
      </c>
    </row>
    <row r="257" customHeight="0" bestFit="1" ht="24">
      <c r="A257" s="7" t="inlineStr">
        <is>
          <r>
            <t xml:space="preserve">1.18.72</t>
          </r>
        </is>
      </c>
      <c r="B257" s="8" t="inlineStr">
        <is>
          <r>
            <t xml:space="preserve">103948</t>
          </r>
        </is>
      </c>
      <c r="C257" s="9" t="inlineStr">
        <is>
          <r>
            <t xml:space="preserve">BUCHA DE REDUÇÃO, CURTA, PVC, SOLDÁVEL, DN 32 X 25 MM, INSTALADO EM RAMAL OU SUB-RAMAL DE ÁGUA - FORNECIMENTO E INSTALAÇÃO. AF_06/2022</t>
          </r>
        </is>
      </c>
      <c r="D257" s="8" t="inlineStr">
        <is>
          <r>
            <t xml:space="preserve">SINAPI</t>
          </r>
        </is>
      </c>
      <c r="E257" s="8" t="inlineStr">
        <is>
          <r>
            <t xml:space="preserve">UN</t>
          </r>
        </is>
      </c>
      <c r="F257" s="10" t="n">
        <v>2.0</v>
      </c>
      <c r="G257" s="11" t="n">
        <v>9.88</v>
      </c>
      <c r="H257" s="12" t="n">
        <f>ROUND(ROUND(F257,2)*ROUND(G257,2),2)</f>
        <v>19.76</v>
      </c>
    </row>
    <row r="258" customHeight="0" bestFit="1" ht="24">
      <c r="A258" s="7" t="inlineStr">
        <is>
          <r>
            <t xml:space="preserve">1.18.73</t>
          </r>
        </is>
      </c>
      <c r="B258" s="8" t="inlineStr">
        <is>
          <r>
            <t xml:space="preserve">89415</t>
          </r>
        </is>
      </c>
      <c r="C258" s="9" t="inlineStr">
        <is>
          <r>
            <t xml:space="preserve">CURVA 90 GRAUS, PVC, SOLDÁVEL, DN 32MM, INSTALADO EM RAMAL DE DISTRIBUIÇÃO DE ÁGUA - FORNECIMENTO E INSTALAÇÃO. AF_06/2022</t>
          </r>
        </is>
      </c>
      <c r="D258" s="8" t="inlineStr">
        <is>
          <r>
            <t xml:space="preserve">SINAPI</t>
          </r>
        </is>
      </c>
      <c r="E258" s="8" t="inlineStr">
        <is>
          <r>
            <t xml:space="preserve">UN</t>
          </r>
        </is>
      </c>
      <c r="F258" s="10" t="n">
        <v>8.0</v>
      </c>
      <c r="G258" s="11" t="n">
        <v>20.31</v>
      </c>
      <c r="H258" s="12" t="n">
        <f>ROUND(ROUND(F258,2)*ROUND(G258,2),2)</f>
        <v>162.48</v>
      </c>
    </row>
    <row r="259" customHeight="0" bestFit="1" ht="24">
      <c r="A259" s="7" t="inlineStr">
        <is>
          <r>
            <t xml:space="preserve">1.18.74</t>
          </r>
        </is>
      </c>
      <c r="B259" s="8" t="inlineStr">
        <is>
          <r>
            <t xml:space="preserve">89357</t>
          </r>
        </is>
      </c>
      <c r="C259" s="9" t="inlineStr">
        <is>
          <r>
            <t xml:space="preserve">TUBO, PVC, SOLDÁVEL, DE 32MM, INSTALADO EM RAMAL OU SUB-RAMAL DE ÁGUA - FORNECIMENTO E INSTALAÇÃO. AF_06/2022</t>
          </r>
        </is>
      </c>
      <c r="D259" s="8" t="inlineStr">
        <is>
          <r>
            <t xml:space="preserve">SINAPI</t>
          </r>
        </is>
      </c>
      <c r="E259" s="8" t="inlineStr">
        <is>
          <r>
            <t xml:space="preserve">M</t>
          </r>
        </is>
      </c>
      <c r="F259" s="10" t="n">
        <v>158.5</v>
      </c>
      <c r="G259" s="11" t="n">
        <v>41.43</v>
      </c>
      <c r="H259" s="12" t="n">
        <f>ROUND(ROUND(F259,2)*ROUND(G259,2),2)</f>
        <v>6566.66</v>
      </c>
    </row>
    <row r="260" customHeight="0" bestFit="1" ht="24">
      <c r="A260" s="7" t="inlineStr">
        <is>
          <r>
            <t xml:space="preserve">1.18.75</t>
          </r>
        </is>
      </c>
      <c r="B260" s="8" t="inlineStr">
        <is>
          <r>
            <t xml:space="preserve">94690</t>
          </r>
        </is>
      </c>
      <c r="C260" s="9" t="inlineStr">
        <is>
          <r>
            <t xml:space="preserve">TÊ, PVC, SOLDÁVEL, DN 32 MM INSTALADO EM RESERVAÇÃO PREDIAL DE ÁGUA - FORNECIMENTO E INSTALAÇÃO. AF_04/2024</t>
          </r>
        </is>
      </c>
      <c r="D260" s="8" t="inlineStr">
        <is>
          <r>
            <t xml:space="preserve">SINAPI</t>
          </r>
        </is>
      </c>
      <c r="E260" s="8" t="inlineStr">
        <is>
          <r>
            <t xml:space="preserve">UN</t>
          </r>
        </is>
      </c>
      <c r="F260" s="10" t="n">
        <v>1.0</v>
      </c>
      <c r="G260" s="11" t="n">
        <v>13.68</v>
      </c>
      <c r="H260" s="12" t="n">
        <f>ROUND(ROUND(F260,2)*ROUND(G260,2),2)</f>
        <v>13.68</v>
      </c>
    </row>
    <row r="261" customHeight="0" bestFit="1" ht="24">
      <c r="A261" s="7" t="inlineStr">
        <is>
          <r>
            <t xml:space="preserve">1.18.76</t>
          </r>
        </is>
      </c>
      <c r="B261" s="8" t="inlineStr">
        <is>
          <r>
            <t xml:space="preserve">89400</t>
          </r>
        </is>
      </c>
      <c r="C261" s="9" t="inlineStr">
        <is>
          <r>
            <t xml:space="preserve">TÊ DE REDUÇÃO, PVC, SOLDÁVEL, DN 32MM X 25MM, INSTALADO EM RAMAL OU SUB-RAMAL DE ÁGUA - FORNECIMENTO E INSTALAÇÃO. AF_06/2022</t>
          </r>
        </is>
      </c>
      <c r="D261" s="8" t="inlineStr">
        <is>
          <r>
            <t xml:space="preserve">SINAPI</t>
          </r>
        </is>
      </c>
      <c r="E261" s="8" t="inlineStr">
        <is>
          <r>
            <t xml:space="preserve">UN</t>
          </r>
        </is>
      </c>
      <c r="F261" s="10" t="n">
        <v>7.0</v>
      </c>
      <c r="G261" s="11" t="n">
        <v>25.04</v>
      </c>
      <c r="H261" s="12" t="n">
        <f>ROUND(ROUND(F261,2)*ROUND(G261,2),2)</f>
        <v>175.28</v>
      </c>
    </row>
    <row r="262" customHeight="0" bestFit="1" ht="20">
      <c r="A262" s="7" t="inlineStr">
        <is>
          <r>
            <t xml:space="preserve">1.18.77</t>
          </r>
        </is>
      </c>
      <c r="B262" s="8" t="inlineStr">
        <is>
          <r>
            <t xml:space="preserve">CPU2906</t>
          </r>
        </is>
      </c>
      <c r="C262" s="9" t="inlineStr">
        <is>
          <r>
            <t xml:space="preserve">PRESSURIZADOR MAX PRESS 20E</t>
          </r>
        </is>
      </c>
      <c r="D262" s="8" t="inlineStr"/>
      <c r="E262" s="8" t="inlineStr">
        <is>
          <r>
            <t xml:space="preserve">UN</t>
          </r>
        </is>
      </c>
      <c r="F262" s="10" t="n">
        <v>1.0</v>
      </c>
      <c r="G262" s="11" t="n">
        <v>5056.86</v>
      </c>
      <c r="H262" s="12" t="n">
        <f>ROUND(ROUND(F262,2)*ROUND(G262,2),2)</f>
        <v>5056.86</v>
      </c>
    </row>
    <row r="263" customHeight="0" bestFit="1" ht="32">
      <c r="A263" s="7" t="inlineStr">
        <is>
          <r>
            <t xml:space="preserve">1.18.78</t>
          </r>
        </is>
      </c>
      <c r="B263" s="8" t="inlineStr">
        <is>
          <r>
            <t xml:space="preserve">CPU2570</t>
          </r>
        </is>
      </c>
      <c r="C263" s="9" t="inlineStr">
        <is>
          <r>
            <t xml:space="preserve">RESERVATÓRIO EM POLIETILENO DE ALTA DENSIDADE (CISTERNA) COM ANTIOXIDANTE E PROTEÇÃO CONTRA RAIOS ULTRAVIOLETA (UV) - CAPACIDADE DE 5.000 LITROS</t>
          </r>
        </is>
      </c>
      <c r="D263" s="8" t="inlineStr"/>
      <c r="E263" s="8" t="inlineStr">
        <is>
          <r>
            <t xml:space="preserve">CJ</t>
          </r>
        </is>
      </c>
      <c r="F263" s="10" t="n">
        <v>1.0</v>
      </c>
      <c r="G263" s="11" t="n">
        <v>3838.06</v>
      </c>
      <c r="H263" s="12" t="n">
        <f>ROUND(ROUND(F263,2)*ROUND(G263,2),2)</f>
        <v>3838.06</v>
      </c>
    </row>
    <row r="264" customHeight="0" bestFit="1" ht="32">
      <c r="A264" s="7" t="inlineStr">
        <is>
          <r>
            <t xml:space="preserve">1.18.79</t>
          </r>
        </is>
      </c>
      <c r="B264" s="8" t="inlineStr">
        <is>
          <r>
            <t xml:space="preserve">97903</t>
          </r>
        </is>
      </c>
      <c r="C264" s="9" t="inlineStr">
        <is>
          <r>
            <t xml:space="preserve">CAIXA ENTERRADA HIDRÁULICA RETANGULAR EM ALVENARIA COM TIJOLOS CERÂMICOS MACIÇOS, DIMENSÕES INTERNAS: 0,8X0,8X0,6 M PARA REDE DE ESGOTO. AF_12/2020</t>
          </r>
        </is>
      </c>
      <c r="D264" s="8" t="inlineStr">
        <is>
          <r>
            <t xml:space="preserve">SINAPI</t>
          </r>
        </is>
      </c>
      <c r="E264" s="8" t="inlineStr">
        <is>
          <r>
            <t xml:space="preserve">UN</t>
          </r>
        </is>
      </c>
      <c r="F264" s="10" t="n">
        <v>20.0</v>
      </c>
      <c r="G264" s="11" t="n">
        <v>1001.73</v>
      </c>
      <c r="H264" s="12" t="n">
        <f>ROUND(ROUND(F264,2)*ROUND(G264,2),2)</f>
        <v>20034.6</v>
      </c>
    </row>
    <row r="265" customHeight="0" bestFit="1" ht="32">
      <c r="A265" s="7" t="inlineStr">
        <is>
          <r>
            <t xml:space="preserve">1.18.80</t>
          </r>
        </is>
      </c>
      <c r="B265" s="8" t="inlineStr">
        <is>
          <r>
            <t xml:space="preserve">99253</t>
          </r>
        </is>
      </c>
      <c r="C265" s="9" t="inlineStr">
        <is>
          <r>
            <t xml:space="preserve">CAIXA ENTERRADA HIDRÁULICA RETANGULAR EM ALVENARIA COM TIJOLOS CERÂMICOS MACIÇOS, DIMENSÕES INTERNAS: 0,6X0,6X0,6 M PARA REDE DE DRENAGEM. AF_12/2020</t>
          </r>
        </is>
      </c>
      <c r="D265" s="8" t="inlineStr">
        <is>
          <r>
            <t xml:space="preserve">SINAPI</t>
          </r>
        </is>
      </c>
      <c r="E265" s="8" t="inlineStr">
        <is>
          <r>
            <t xml:space="preserve">UN</t>
          </r>
        </is>
      </c>
      <c r="F265" s="10" t="n">
        <v>6.0</v>
      </c>
      <c r="G265" s="11" t="n">
        <v>695.01</v>
      </c>
      <c r="H265" s="12" t="n">
        <f>ROUND(ROUND(F265,2)*ROUND(G265,2),2)</f>
        <v>4170.06</v>
      </c>
    </row>
    <row r="266" customHeight="0" bestFit="1" ht="32">
      <c r="A266" s="7" t="inlineStr">
        <is>
          <r>
            <t xml:space="preserve">1.18.81</t>
          </r>
        </is>
      </c>
      <c r="B266" s="8" t="inlineStr">
        <is>
          <r>
            <t xml:space="preserve">89707</t>
          </r>
        </is>
      </c>
      <c r="C266" s="9" t="inlineStr">
        <is>
          <r>
            <t xml:space="preserve">CAIXA SIFONADA, PVC, DN 100 X 100 X 50 MM, JUNTA ELÁSTICA, FORNECIDA E INSTALADA EM RAMAL DE DESCARGA OU EM RAMAL DE ESGOTO SANITÁRIO. AF_08/2022</t>
          </r>
        </is>
      </c>
      <c r="D266" s="8" t="inlineStr">
        <is>
          <r>
            <t xml:space="preserve">SINAPI</t>
          </r>
        </is>
      </c>
      <c r="E266" s="8" t="inlineStr">
        <is>
          <r>
            <t xml:space="preserve">UN</t>
          </r>
        </is>
      </c>
      <c r="F266" s="10" t="n">
        <v>68.0</v>
      </c>
      <c r="G266" s="11" t="n">
        <v>67.44</v>
      </c>
      <c r="H266" s="12" t="n">
        <f>ROUND(ROUND(F266,2)*ROUND(G266,2),2)</f>
        <v>4585.92</v>
      </c>
    </row>
    <row r="267" customHeight="0" bestFit="1" ht="32">
      <c r="A267" s="7" t="inlineStr">
        <is>
          <r>
            <t xml:space="preserve">1.18.82</t>
          </r>
        </is>
      </c>
      <c r="B267" s="8" t="inlineStr">
        <is>
          <r>
            <t xml:space="preserve">104328</t>
          </r>
        </is>
      </c>
      <c r="C267" s="9" t="inlineStr">
        <is>
          <r>
            <t xml:space="preserve">CAIXA SIFONADA, COM GRELHA QUADRADA, PVC, DN 150 X 150 X 50 MM, JUNTA SOLDÁVEL, FORNECIDA E INSTALADA EM RAMAL DE DESCARGA OU EM RAMAL DE ESGOTO SANITÁRIO. AF_08/2022</t>
          </r>
        </is>
      </c>
      <c r="D267" s="8" t="inlineStr">
        <is>
          <r>
            <t xml:space="preserve">SINAPI</t>
          </r>
        </is>
      </c>
      <c r="E267" s="8" t="inlineStr">
        <is>
          <r>
            <t xml:space="preserve">UN</t>
          </r>
        </is>
      </c>
      <c r="F267" s="10" t="n">
        <v>9.0</v>
      </c>
      <c r="G267" s="11" t="n">
        <v>100.04</v>
      </c>
      <c r="H267" s="12" t="n">
        <f>ROUND(ROUND(F267,2)*ROUND(G267,2),2)</f>
        <v>900.36</v>
      </c>
    </row>
    <row r="268" customHeight="0" bestFit="1" ht="32">
      <c r="A268" s="7" t="inlineStr">
        <is>
          <r>
            <t xml:space="preserve">1.18.83</t>
          </r>
        </is>
      </c>
      <c r="B268" s="8" t="inlineStr">
        <is>
          <r>
            <t xml:space="preserve">89708</t>
          </r>
        </is>
      </c>
      <c r="C268" s="9" t="inlineStr">
        <is>
          <r>
            <t xml:space="preserve">CAIXA SIFONADA, PVC, DN 150 X 185 X 75 MM, JUNTA ELÁSTICA, FORNECIDA E INSTALADA EM RAMAL DE DESCARGA OU EM RAMAL DE ESGOTO SANITÁRIO. AF_08/2022</t>
          </r>
        </is>
      </c>
      <c r="D268" s="8" t="inlineStr">
        <is>
          <r>
            <t xml:space="preserve">SINAPI</t>
          </r>
        </is>
      </c>
      <c r="E268" s="8" t="inlineStr">
        <is>
          <r>
            <t xml:space="preserve">UN</t>
          </r>
        </is>
      </c>
      <c r="F268" s="10" t="n">
        <v>5.0</v>
      </c>
      <c r="G268" s="11" t="n">
        <v>146.85</v>
      </c>
      <c r="H268" s="12" t="n">
        <f>ROUND(ROUND(F268,2)*ROUND(G268,2),2)</f>
        <v>734.25</v>
      </c>
    </row>
    <row r="269" customHeight="0" bestFit="1" ht="24">
      <c r="A269" s="7" t="inlineStr">
        <is>
          <r>
            <t xml:space="preserve">1.18.84</t>
          </r>
        </is>
      </c>
      <c r="B269" s="8" t="inlineStr">
        <is>
          <r>
            <t xml:space="preserve">89709</t>
          </r>
        </is>
      </c>
      <c r="C269" s="9" t="inlineStr">
        <is>
          <r>
            <t xml:space="preserve">RALO SIFONADO, PVC, DN 100 X 40 MM, JUNTA SOLDÁVEL, FORNECIDO E INSTALADO EM RAMAL DE DESCARGA OU EM RAMAL DE ESGOTO SANITÁRIO. AF_08/2022</t>
          </r>
        </is>
      </c>
      <c r="D269" s="8" t="inlineStr">
        <is>
          <r>
            <t xml:space="preserve">SINAPI</t>
          </r>
        </is>
      </c>
      <c r="E269" s="8" t="inlineStr">
        <is>
          <r>
            <t xml:space="preserve">UN</t>
          </r>
        </is>
      </c>
      <c r="F269" s="10" t="n">
        <v>4.0</v>
      </c>
      <c r="G269" s="11" t="n">
        <v>29.65</v>
      </c>
      <c r="H269" s="12" t="n">
        <f>ROUND(ROUND(F269,2)*ROUND(G269,2),2)</f>
        <v>118.6</v>
      </c>
    </row>
    <row r="270" customHeight="0" bestFit="1" ht="20">
      <c r="A270" s="7" t="inlineStr">
        <is>
          <r>
            <t xml:space="preserve">1.18.85</t>
          </r>
        </is>
      </c>
      <c r="B270" s="8" t="inlineStr">
        <is>
          <r>
            <t xml:space="preserve">86883</t>
          </r>
        </is>
      </c>
      <c r="C270" s="9" t="inlineStr">
        <is>
          <r>
            <t xml:space="preserve">SIFÃO DO TIPO FLEXÍVEL EM PVC 1 X 1.1/2 - FORNECIMENTO E INSTALAÇÃO. AF_01/2020</t>
          </r>
        </is>
      </c>
      <c r="D270" s="8" t="inlineStr">
        <is>
          <r>
            <t xml:space="preserve">SINAPI</t>
          </r>
        </is>
      </c>
      <c r="E270" s="8" t="inlineStr">
        <is>
          <r>
            <t xml:space="preserve">UN</t>
          </r>
        </is>
      </c>
      <c r="F270" s="10" t="n">
        <v>150.0</v>
      </c>
      <c r="G270" s="11" t="n">
        <v>15.07</v>
      </c>
      <c r="H270" s="12" t="n">
        <f>ROUND(ROUND(F270,2)*ROUND(G270,2),2)</f>
        <v>2260.5</v>
      </c>
    </row>
    <row r="271" customHeight="0" bestFit="1" ht="20">
      <c r="A271" s="7" t="inlineStr">
        <is>
          <r>
            <t xml:space="preserve">1.18.86</t>
          </r>
        </is>
      </c>
      <c r="B271" s="8" t="inlineStr">
        <is>
          <r>
            <t xml:space="preserve">86882</t>
          </r>
        </is>
      </c>
      <c r="C271" s="9" t="inlineStr">
        <is>
          <r>
            <t xml:space="preserve">SIFÃO DO TIPO GARRAFA/COPO EM PVC 1.1/4 X 1.1/2" - FORNECIMENTO E INSTALAÇÃO. AF_01/2020</t>
          </r>
        </is>
      </c>
      <c r="D271" s="8" t="inlineStr">
        <is>
          <r>
            <t xml:space="preserve">SINAPI</t>
          </r>
        </is>
      </c>
      <c r="E271" s="8" t="inlineStr">
        <is>
          <r>
            <t xml:space="preserve">UN</t>
          </r>
        </is>
      </c>
      <c r="F271" s="10" t="n">
        <v>9.0</v>
      </c>
      <c r="G271" s="11" t="n">
        <v>27.65</v>
      </c>
      <c r="H271" s="12" t="n">
        <f>ROUND(ROUND(F271,2)*ROUND(G271,2),2)</f>
        <v>248.85</v>
      </c>
    </row>
    <row r="272" customHeight="0" bestFit="1" ht="20">
      <c r="A272" s="7" t="inlineStr">
        <is>
          <r>
            <t xml:space="preserve">1.18.87</t>
          </r>
        </is>
      </c>
      <c r="B272" s="8" t="inlineStr">
        <is>
          <r>
            <t xml:space="preserve">CPU2573</t>
          </r>
        </is>
      </c>
      <c r="C272" s="9" t="inlineStr">
        <is>
          <r>
            <t xml:space="preserve">SIFÃO CROMADO 1 1/4" X 2" (INSTALADO)</t>
          </r>
        </is>
      </c>
      <c r="D272" s="8" t="inlineStr"/>
      <c r="E272" s="8" t="inlineStr">
        <is>
          <r>
            <t xml:space="preserve">UN</t>
          </r>
        </is>
      </c>
      <c r="F272" s="10" t="n">
        <v>1.0</v>
      </c>
      <c r="G272" s="11" t="n">
        <v>262.39</v>
      </c>
      <c r="H272" s="12" t="n">
        <f>ROUND(ROUND(F272,2)*ROUND(G272,2),2)</f>
        <v>262.39</v>
      </c>
    </row>
    <row r="273" customHeight="0" bestFit="1" ht="24">
      <c r="A273" s="7" t="inlineStr">
        <is>
          <r>
            <t xml:space="preserve">1.18.88</t>
          </r>
        </is>
      </c>
      <c r="B273" s="8" t="inlineStr">
        <is>
          <r>
            <t xml:space="preserve">86879</t>
          </r>
        </is>
      </c>
      <c r="C273" s="9" t="inlineStr">
        <is>
          <r>
            <t xml:space="preserve">VÁLVULA EM PLÁSTICO 1" PARA PIA, TANQUE OU LAVATÓRIO, COM OU SEM LADRÃO - FORNECIMENTO E INSTALAÇÃO. AF_01/2020</t>
          </r>
        </is>
      </c>
      <c r="D273" s="8" t="inlineStr">
        <is>
          <r>
            <t xml:space="preserve">SINAPI</t>
          </r>
        </is>
      </c>
      <c r="E273" s="8" t="inlineStr">
        <is>
          <r>
            <t xml:space="preserve">UN</t>
          </r>
        </is>
      </c>
      <c r="F273" s="10" t="n">
        <v>159.0</v>
      </c>
      <c r="G273" s="11" t="n">
        <v>12.21</v>
      </c>
      <c r="H273" s="12" t="n">
        <f>ROUND(ROUND(F273,2)*ROUND(G273,2),2)</f>
        <v>1941.39</v>
      </c>
    </row>
    <row r="274" customHeight="0" bestFit="1" ht="24">
      <c r="A274" s="7" t="inlineStr">
        <is>
          <r>
            <t xml:space="preserve">1.18.89</t>
          </r>
        </is>
      </c>
      <c r="B274" s="8" t="inlineStr">
        <is>
          <r>
            <t xml:space="preserve">104063</t>
          </r>
        </is>
      </c>
      <c r="C274" s="9" t="inlineStr">
        <is>
          <r>
            <t xml:space="preserve">CURVA LONGA, 45 GRAUS, PVC OCRE, JUNTA ELÁSTICA, DN 100 MM, PARA COLETOR PREDIAL DE ESGOTO. AF_06/2022</t>
          </r>
        </is>
      </c>
      <c r="D274" s="8" t="inlineStr">
        <is>
          <r>
            <t xml:space="preserve">SINAPI</t>
          </r>
        </is>
      </c>
      <c r="E274" s="8" t="inlineStr">
        <is>
          <r>
            <t xml:space="preserve">UN</t>
          </r>
        </is>
      </c>
      <c r="F274" s="10" t="n">
        <v>118.0</v>
      </c>
      <c r="G274" s="11" t="n">
        <v>83.65</v>
      </c>
      <c r="H274" s="12" t="n">
        <f>ROUND(ROUND(F274,2)*ROUND(G274,2),2)</f>
        <v>9870.7</v>
      </c>
    </row>
    <row r="275" customHeight="0" bestFit="1" ht="32">
      <c r="A275" s="7" t="inlineStr">
        <is>
          <r>
            <t xml:space="preserve">1.18.90</t>
          </r>
        </is>
      </c>
      <c r="B275" s="8" t="inlineStr">
        <is>
          <r>
            <t xml:space="preserve">89811</t>
          </r>
        </is>
      </c>
      <c r="C275" s="9" t="inlineStr">
        <is>
          <r>
            <t xml:space="preserve">CURVA CURTA 90 GRAUS, PVC, SERIE NORMAL, ESGOTO PREDIAL, DN 100 MM, JUNTA ELÁSTICA, FORNECIDO E INSTALADO EM PRUMADA DE ESGOTO SANITÁRIO OU VENTILAÇÃO. AF_08/2022</t>
          </r>
        </is>
      </c>
      <c r="D275" s="8" t="inlineStr">
        <is>
          <r>
            <t xml:space="preserve">SINAPI</t>
          </r>
        </is>
      </c>
      <c r="E275" s="8" t="inlineStr">
        <is>
          <r>
            <t xml:space="preserve">UN</t>
          </r>
        </is>
      </c>
      <c r="F275" s="10" t="n">
        <v>49.0</v>
      </c>
      <c r="G275" s="11" t="n">
        <v>56.2</v>
      </c>
      <c r="H275" s="12" t="n">
        <f>ROUND(ROUND(F275,2)*ROUND(G275,2),2)</f>
        <v>2753.8</v>
      </c>
    </row>
    <row r="276" customHeight="0" bestFit="1" ht="32">
      <c r="A276" s="7" t="inlineStr">
        <is>
          <r>
            <t xml:space="preserve">1.18.91</t>
          </r>
        </is>
      </c>
      <c r="B276" s="8" t="inlineStr">
        <is>
          <r>
            <t xml:space="preserve">89728</t>
          </r>
        </is>
      </c>
      <c r="C276" s="9" t="inlineStr">
        <is>
          <r>
            <t xml:space="preserve">CURVA CURTA 90 GRAUS, PVC, SERIE NORMAL, ESGOTO PREDIAL, DN 40 MM, JUNTA SOLDÁVEL, FORNECIDO E INSTALADO EM RAMAL DE DESCARGA OU RAMAL DE ESGOTO SANITÁRIO. AF_08/2022</t>
          </r>
        </is>
      </c>
      <c r="D276" s="8" t="inlineStr">
        <is>
          <r>
            <t xml:space="preserve">SINAPI</t>
          </r>
        </is>
      </c>
      <c r="E276" s="8" t="inlineStr">
        <is>
          <r>
            <t xml:space="preserve">UN</t>
          </r>
        </is>
      </c>
      <c r="F276" s="10" t="n">
        <v>232.0</v>
      </c>
      <c r="G276" s="11" t="n">
        <v>16.34</v>
      </c>
      <c r="H276" s="12" t="n">
        <f>ROUND(ROUND(F276,2)*ROUND(G276,2),2)</f>
        <v>3790.88</v>
      </c>
    </row>
    <row r="277" customHeight="0" bestFit="1" ht="32">
      <c r="A277" s="7" t="inlineStr">
        <is>
          <r>
            <t xml:space="preserve">1.18.92</t>
          </r>
        </is>
      </c>
      <c r="B277" s="8" t="inlineStr">
        <is>
          <r>
            <t xml:space="preserve">89726</t>
          </r>
        </is>
      </c>
      <c r="C277" s="9" t="inlineStr">
        <is>
          <r>
            <t xml:space="preserve">JOELHO 45 GRAUS, PVC, SERIE NORMAL, ESGOTO PREDIAL, DN 40 MM, JUNTA SOLDÁVEL, FORNECIDO E INSTALADO EM RAMAL DE DESCARGA OU RAMAL DE ESGOTO SANITÁRIO. AF_08/2022</t>
          </r>
        </is>
      </c>
      <c r="D277" s="8" t="inlineStr">
        <is>
          <r>
            <t xml:space="preserve">SINAPI</t>
          </r>
        </is>
      </c>
      <c r="E277" s="8" t="inlineStr">
        <is>
          <r>
            <t xml:space="preserve">UN</t>
          </r>
        </is>
      </c>
      <c r="F277" s="10" t="n">
        <v>179.0</v>
      </c>
      <c r="G277" s="11" t="n">
        <v>13.09</v>
      </c>
      <c r="H277" s="12" t="n">
        <f>ROUND(ROUND(F277,2)*ROUND(G277,2),2)</f>
        <v>2343.11</v>
      </c>
    </row>
    <row r="278" customHeight="0" bestFit="1" ht="32">
      <c r="A278" s="7" t="inlineStr">
        <is>
          <r>
            <t xml:space="preserve">1.18.93</t>
          </r>
        </is>
      </c>
      <c r="B278" s="8" t="inlineStr">
        <is>
          <r>
            <t xml:space="preserve">89732</t>
          </r>
        </is>
      </c>
      <c r="C278" s="9" t="inlineStr">
        <is>
          <r>
            <t xml:space="preserve">JOELHO 45 GRAUS, PVC, SERIE NORMAL, ESGOTO PREDIAL, DN 50 MM, JUNTA ELÁSTICA, FORNECIDO E INSTALADO EM RAMAL DE DESCARGA OU RAMAL DE ESGOTO SANITÁRIO. AF_08/2022</t>
          </r>
        </is>
      </c>
      <c r="D278" s="8" t="inlineStr">
        <is>
          <r>
            <t xml:space="preserve">SINAPI</t>
          </r>
        </is>
      </c>
      <c r="E278" s="8" t="inlineStr">
        <is>
          <r>
            <t xml:space="preserve">UN</t>
          </r>
        </is>
      </c>
      <c r="F278" s="10" t="n">
        <v>134.0</v>
      </c>
      <c r="G278" s="11" t="n">
        <v>20.9</v>
      </c>
      <c r="H278" s="12" t="n">
        <f>ROUND(ROUND(F278,2)*ROUND(G278,2),2)</f>
        <v>2800.6</v>
      </c>
    </row>
    <row r="279" customHeight="0" bestFit="1" ht="32">
      <c r="A279" s="7" t="inlineStr">
        <is>
          <r>
            <t xml:space="preserve">1.18.94</t>
          </r>
        </is>
      </c>
      <c r="B279" s="8" t="inlineStr">
        <is>
          <r>
            <t xml:space="preserve">89739</t>
          </r>
        </is>
      </c>
      <c r="C279" s="9" t="inlineStr">
        <is>
          <r>
            <t xml:space="preserve">JOELHO 45 GRAUS, PVC, SERIE NORMAL, ESGOTO PREDIAL, DN 75 MM, JUNTA ELÁSTICA, FORNECIDO E INSTALADO EM RAMAL DE DESCARGA OU RAMAL DE ESGOTO SANITÁRIO. AF_08/2022</t>
          </r>
        </is>
      </c>
      <c r="D279" s="8" t="inlineStr">
        <is>
          <r>
            <t xml:space="preserve">SINAPI</t>
          </r>
        </is>
      </c>
      <c r="E279" s="8" t="inlineStr">
        <is>
          <r>
            <t xml:space="preserve">UN</t>
          </r>
        </is>
      </c>
      <c r="F279" s="10" t="n">
        <v>14.0</v>
      </c>
      <c r="G279" s="11" t="n">
        <v>31.2</v>
      </c>
      <c r="H279" s="12" t="n">
        <f>ROUND(ROUND(F279,2)*ROUND(G279,2),2)</f>
        <v>436.8</v>
      </c>
    </row>
    <row r="280" customHeight="0" bestFit="1" ht="32">
      <c r="A280" s="7" t="inlineStr">
        <is>
          <r>
            <t xml:space="preserve">1.18.95</t>
          </r>
        </is>
      </c>
      <c r="B280" s="8" t="inlineStr">
        <is>
          <r>
            <t xml:space="preserve">89724</t>
          </r>
        </is>
      </c>
      <c r="C280" s="9" t="inlineStr">
        <is>
          <r>
            <t xml:space="preserve">JOELHO 90 GRAUS, PVC, SERIE NORMAL, ESGOTO PREDIAL, DN 40 MM, JUNTA SOLDÁVEL, FORNECIDO E INSTALADO EM RAMAL DE DESCARGA OU RAMAL DE ESGOTO SANITÁRIO. AF_08/2022</t>
          </r>
        </is>
      </c>
      <c r="D280" s="8" t="inlineStr">
        <is>
          <r>
            <t xml:space="preserve">SINAPI</t>
          </r>
        </is>
      </c>
      <c r="E280" s="8" t="inlineStr">
        <is>
          <r>
            <t xml:space="preserve">UN</t>
          </r>
        </is>
      </c>
      <c r="F280" s="10" t="n">
        <v>155.0</v>
      </c>
      <c r="G280" s="11" t="n">
        <v>12.82</v>
      </c>
      <c r="H280" s="12" t="n">
        <f>ROUND(ROUND(F280,2)*ROUND(G280,2),2)</f>
        <v>1987.1</v>
      </c>
    </row>
    <row r="281" customHeight="0" bestFit="1" ht="32">
      <c r="A281" s="7" t="inlineStr">
        <is>
          <r>
            <t xml:space="preserve">1.18.96</t>
          </r>
        </is>
      </c>
      <c r="B281" s="8" t="inlineStr">
        <is>
          <r>
            <t xml:space="preserve">89731</t>
          </r>
        </is>
      </c>
      <c r="C281" s="9" t="inlineStr">
        <is>
          <r>
            <t xml:space="preserve">JOELHO 90 GRAUS, PVC, SERIE NORMAL, ESGOTO PREDIAL, DN 50 MM, JUNTA ELÁSTICA, FORNECIDO E INSTALADO EM RAMAL DE DESCARGA OU RAMAL DE ESGOTO SANITÁRIO. AF_08/2022</t>
          </r>
        </is>
      </c>
      <c r="D281" s="8" t="inlineStr">
        <is>
          <r>
            <t xml:space="preserve">SINAPI</t>
          </r>
        </is>
      </c>
      <c r="E281" s="8" t="inlineStr">
        <is>
          <r>
            <t xml:space="preserve">UN</t>
          </r>
        </is>
      </c>
      <c r="F281" s="10" t="n">
        <v>192.0</v>
      </c>
      <c r="G281" s="11" t="n">
        <v>20.02</v>
      </c>
      <c r="H281" s="12" t="n">
        <f>ROUND(ROUND(F281,2)*ROUND(G281,2),2)</f>
        <v>3843.84</v>
      </c>
    </row>
    <row r="282" customHeight="0" bestFit="1" ht="32">
      <c r="A282" s="7" t="inlineStr">
        <is>
          <r>
            <t xml:space="preserve">1.18.97</t>
          </r>
        </is>
      </c>
      <c r="B282" s="8" t="inlineStr">
        <is>
          <r>
            <t xml:space="preserve">104345</t>
          </r>
        </is>
      </c>
      <c r="C282" s="9" t="inlineStr">
        <is>
          <r>
            <t xml:space="preserve">JUNÇÃO DE REDUÇÃO INVERTIDA, PVC, SÉRIE NORMAL, ESGOTO PREDIAL, DN 100 X 50 MM, JUNTA ELÁSTICA, FORNECIDO E INSTALADO EM RAMAL DE DESCARGA OU RAMAL DE ESGOTO SANITÁRIO. AF_08/2022</t>
          </r>
        </is>
      </c>
      <c r="D282" s="8" t="inlineStr">
        <is>
          <r>
            <t xml:space="preserve">SINAPI</t>
          </r>
        </is>
      </c>
      <c r="E282" s="8" t="inlineStr">
        <is>
          <r>
            <t xml:space="preserve">UN</t>
          </r>
        </is>
      </c>
      <c r="F282" s="10" t="n">
        <v>55.0</v>
      </c>
      <c r="G282" s="11" t="n">
        <v>55.75</v>
      </c>
      <c r="H282" s="12" t="n">
        <f>ROUND(ROUND(F282,2)*ROUND(G282,2),2)</f>
        <v>3066.25</v>
      </c>
    </row>
    <row r="283" customHeight="0" bestFit="1" ht="32">
      <c r="A283" s="7" t="inlineStr">
        <is>
          <r>
            <t xml:space="preserve">1.18.98</t>
          </r>
        </is>
      </c>
      <c r="B283" s="8" t="inlineStr">
        <is>
          <r>
            <t xml:space="preserve">104347</t>
          </r>
        </is>
      </c>
      <c r="C283" s="9" t="inlineStr">
        <is>
          <r>
            <t xml:space="preserve">JUNÇÃO DE REDUCAO INVERTIDA, PVC, SÉRIE NORMAL, ESGOTO PREDIAL, DN 100 X 75 MM, JUNTA ELÁSTICA, FORNECIDO E INSTALADO EM RAMAL DE DESCARGA OU RAMAL DE ESGOTO SANITÁRIO. AF_08/2022</t>
          </r>
        </is>
      </c>
      <c r="D283" s="8" t="inlineStr">
        <is>
          <r>
            <t xml:space="preserve">SINAPI</t>
          </r>
        </is>
      </c>
      <c r="E283" s="8" t="inlineStr">
        <is>
          <r>
            <t xml:space="preserve">UN</t>
          </r>
        </is>
      </c>
      <c r="F283" s="10" t="n">
        <v>2.0</v>
      </c>
      <c r="G283" s="11" t="n">
        <v>62.06</v>
      </c>
      <c r="H283" s="12" t="n">
        <f>ROUND(ROUND(F283,2)*ROUND(G283,2),2)</f>
        <v>124.12</v>
      </c>
    </row>
    <row r="284" customHeight="0" bestFit="1" ht="32">
      <c r="A284" s="7" t="inlineStr">
        <is>
          <r>
            <t xml:space="preserve">1.18.99</t>
          </r>
        </is>
      </c>
      <c r="B284" s="8" t="inlineStr">
        <is>
          <r>
            <t xml:space="preserve">89797</t>
          </r>
        </is>
      </c>
      <c r="C284" s="9" t="inlineStr">
        <is>
          <r>
            <t xml:space="preserve">JUNÇÃO SIMPLES, PVC, SERIE NORMAL, ESGOTO PREDIAL, DN 100 X 100 MM, JUNTA ELÁSTICA, FORNECIDO E INSTALADO EM RAMAL DE DESCARGA OU RAMAL DE ESGOTO SANITÁRIO. AF_08/2022</t>
          </r>
        </is>
      </c>
      <c r="D284" s="8" t="inlineStr">
        <is>
          <r>
            <t xml:space="preserve">SINAPI</t>
          </r>
        </is>
      </c>
      <c r="E284" s="8" t="inlineStr">
        <is>
          <r>
            <t xml:space="preserve">UN</t>
          </r>
        </is>
      </c>
      <c r="F284" s="10" t="n">
        <v>3.0</v>
      </c>
      <c r="G284" s="11" t="n">
        <v>66.56</v>
      </c>
      <c r="H284" s="12" t="n">
        <f>ROUND(ROUND(F284,2)*ROUND(G284,2),2)</f>
        <v>199.68</v>
      </c>
    </row>
    <row r="285" customHeight="0" bestFit="1" ht="32">
      <c r="A285" s="7" t="inlineStr">
        <is>
          <r>
            <t xml:space="preserve">1.18.100</t>
          </r>
        </is>
      </c>
      <c r="B285" s="8" t="inlineStr">
        <is>
          <r>
            <t xml:space="preserve">89783</t>
          </r>
        </is>
      </c>
      <c r="C285" s="9" t="inlineStr">
        <is>
          <r>
            <t xml:space="preserve">JUNÇÃO SIMPLES, PVC, SERIE NORMAL, ESGOTO PREDIAL, DN 40 MM, JUNTA SOLDÁVEL, FORNECIDO E INSTALADO EM RAMAL DE DESCARGA OU RAMAL DE ESGOTO SANITÁRIO. AF_08/2022</t>
          </r>
        </is>
      </c>
      <c r="D285" s="8" t="inlineStr">
        <is>
          <r>
            <t xml:space="preserve">SINAPI</t>
          </r>
        </is>
      </c>
      <c r="E285" s="8" t="inlineStr">
        <is>
          <r>
            <t xml:space="preserve">UN</t>
          </r>
        </is>
      </c>
      <c r="F285" s="10" t="n">
        <v>34.0</v>
      </c>
      <c r="G285" s="11" t="n">
        <v>18.58</v>
      </c>
      <c r="H285" s="12" t="n">
        <f>ROUND(ROUND(F285,2)*ROUND(G285,2),2)</f>
        <v>631.72</v>
      </c>
    </row>
    <row r="286" customHeight="0" bestFit="1" ht="32">
      <c r="A286" s="7" t="inlineStr">
        <is>
          <r>
            <t xml:space="preserve">1.18.101</t>
          </r>
        </is>
      </c>
      <c r="B286" s="8" t="inlineStr">
        <is>
          <r>
            <t xml:space="preserve">89785</t>
          </r>
        </is>
      </c>
      <c r="C286" s="9" t="inlineStr">
        <is>
          <r>
            <t xml:space="preserve">JUNÇÃO SIMPLES, PVC, SERIE NORMAL, ESGOTO PREDIAL, DN 50 X 50 MM, JUNTA ELÁSTICA, FORNECIDO E INSTALADO EM RAMAL DE DESCARGA OU RAMAL DE ESGOTO SANITÁRIO. AF_08/2022</t>
          </r>
        </is>
      </c>
      <c r="D286" s="8" t="inlineStr">
        <is>
          <r>
            <t xml:space="preserve">SINAPI</t>
          </r>
        </is>
      </c>
      <c r="E286" s="8" t="inlineStr">
        <is>
          <r>
            <t xml:space="preserve">UN</t>
          </r>
        </is>
      </c>
      <c r="F286" s="10" t="n">
        <v>2.0</v>
      </c>
      <c r="G286" s="11" t="n">
        <v>34.92</v>
      </c>
      <c r="H286" s="12" t="n">
        <f>ROUND(ROUND(F286,2)*ROUND(G286,2),2)</f>
        <v>69.84</v>
      </c>
    </row>
    <row r="287" customHeight="0" bestFit="1" ht="32">
      <c r="A287" s="7" t="inlineStr">
        <is>
          <r>
            <t xml:space="preserve">1.18.102</t>
          </r>
        </is>
      </c>
      <c r="B287" s="8" t="inlineStr">
        <is>
          <r>
            <t xml:space="preserve">104350</t>
          </r>
        </is>
      </c>
      <c r="C287" s="9" t="inlineStr">
        <is>
          <r>
            <t xml:space="preserve">JUNÇÃO DE REDUÇÃO INVERTIDA, PVC, SÉRIE NORMAL, ESGOTO PREDIAL, DN 75 X 50 MM, JUNTA ELÁSTICA, FORNECIDO E INSTALADO EM PRUMADA DE ESGOTO SANITÁRIO OU VENTILAÇÃO. AF_08/2022</t>
          </r>
        </is>
      </c>
      <c r="D287" s="8" t="inlineStr">
        <is>
          <r>
            <t xml:space="preserve">SINAPI</t>
          </r>
        </is>
      </c>
      <c r="E287" s="8" t="inlineStr">
        <is>
          <r>
            <t xml:space="preserve">UN</t>
          </r>
        </is>
      </c>
      <c r="F287" s="10" t="n">
        <v>11.0</v>
      </c>
      <c r="G287" s="11" t="n">
        <v>39.3</v>
      </c>
      <c r="H287" s="12" t="n">
        <f>ROUND(ROUND(F287,2)*ROUND(G287,2),2)</f>
        <v>432.3</v>
      </c>
    </row>
    <row r="288" customHeight="0" bestFit="1" ht="20">
      <c r="A288" s="7" t="inlineStr">
        <is>
          <r>
            <t xml:space="preserve">1.18.103</t>
          </r>
        </is>
      </c>
      <c r="B288" s="8" t="inlineStr">
        <is>
          <r>
            <t xml:space="preserve">CPU2688</t>
          </r>
        </is>
      </c>
      <c r="C288" s="9" t="inlineStr">
        <is>
          <r>
            <t xml:space="preserve">REDUCAO EXCENTRICA ESGOTO PVC 100x75mm</t>
          </r>
        </is>
      </c>
      <c r="D288" s="8" t="inlineStr"/>
      <c r="E288" s="8" t="inlineStr">
        <is>
          <r>
            <t xml:space="preserve">UN</t>
          </r>
        </is>
      </c>
      <c r="F288" s="10" t="n">
        <v>3.0</v>
      </c>
      <c r="G288" s="11" t="n">
        <v>29.25</v>
      </c>
      <c r="H288" s="12" t="n">
        <f>ROUND(ROUND(F288,2)*ROUND(G288,2),2)</f>
        <v>87.75</v>
      </c>
    </row>
    <row r="289" customHeight="0" bestFit="1" ht="24">
      <c r="A289" s="7" t="inlineStr">
        <is>
          <r>
            <t xml:space="preserve">1.18.104</t>
          </r>
        </is>
      </c>
      <c r="B289" s="8" t="inlineStr">
        <is>
          <r>
            <t xml:space="preserve">89549</t>
          </r>
        </is>
      </c>
      <c r="C289" s="9" t="inlineStr">
        <is>
          <r>
            <t xml:space="preserve">REDUÇÃO EXCÊNTRICA, PVC, SERIE R, ÁGUA PLUVIAL, DN 75 X 50 MM, JUNTA ELÁSTICA, FORNECIDO E INSTALADO EM RAMAL DE ENCAMINHAMENTO. AF_06/2022</t>
          </r>
        </is>
      </c>
      <c r="D289" s="8" t="inlineStr">
        <is>
          <r>
            <t xml:space="preserve">SINAPI</t>
          </r>
        </is>
      </c>
      <c r="E289" s="8" t="inlineStr">
        <is>
          <r>
            <t xml:space="preserve">UN</t>
          </r>
        </is>
      </c>
      <c r="F289" s="10" t="n">
        <v>10.0</v>
      </c>
      <c r="G289" s="11" t="n">
        <v>25.03</v>
      </c>
      <c r="H289" s="12" t="n">
        <f>ROUND(ROUND(F289,2)*ROUND(G289,2),2)</f>
        <v>250.3</v>
      </c>
    </row>
    <row r="290" customHeight="0" bestFit="1" ht="24">
      <c r="A290" s="7" t="inlineStr">
        <is>
          <r>
            <t xml:space="preserve">1.18.105</t>
          </r>
        </is>
      </c>
      <c r="B290" s="8" t="inlineStr">
        <is>
          <r>
            <t xml:space="preserve">CPU2574</t>
          </r>
        </is>
      </c>
      <c r="C290" s="9" t="inlineStr">
        <is>
          <r>
            <t xml:space="preserve">TUBO DE PVC RÍGIDO PXB COM VIROLA E ANEL DE BORRACHA, LINHA ESGOTO SÉRIE REFORÇADA 'R',DN=100 MM, INCLUSIVE CONEXÕES</t>
          </r>
        </is>
      </c>
      <c r="D290" s="8" t="inlineStr"/>
      <c r="E290" s="8" t="inlineStr">
        <is>
          <r>
            <t xml:space="preserve">M</t>
          </r>
        </is>
      </c>
      <c r="F290" s="10" t="n">
        <v>876.0</v>
      </c>
      <c r="G290" s="11" t="n">
        <v>77.29</v>
      </c>
      <c r="H290" s="12" t="n">
        <f>ROUND(ROUND(F290,2)*ROUND(G290,2),2)</f>
        <v>67706.04</v>
      </c>
    </row>
    <row r="291" customHeight="0" bestFit="1" ht="24">
      <c r="A291" s="7" t="inlineStr">
        <is>
          <r>
            <t xml:space="preserve">1.18.106</t>
          </r>
        </is>
      </c>
      <c r="B291" s="8" t="inlineStr">
        <is>
          <r>
            <t xml:space="preserve">CPU2575</t>
          </r>
        </is>
      </c>
      <c r="C291" s="9" t="inlineStr">
        <is>
          <r>
            <t xml:space="preserve">TUBO DE PVC RÍGIDO PXB COM VIROLA E ANEL DE BORRACHA, LINHA ESGOTO SÉRIE REFORÇADA 'R'. DN= 150 MM, INCLUSIVE CONEXÕES</t>
          </r>
        </is>
      </c>
      <c r="D291" s="8" t="inlineStr"/>
      <c r="E291" s="8" t="inlineStr">
        <is>
          <r>
            <t xml:space="preserve">M</t>
          </r>
        </is>
      </c>
      <c r="F291" s="10" t="n">
        <v>42.7</v>
      </c>
      <c r="G291" s="11" t="n">
        <v>162.05</v>
      </c>
      <c r="H291" s="12" t="n">
        <f>ROUND(ROUND(F291,2)*ROUND(G291,2),2)</f>
        <v>6919.54</v>
      </c>
    </row>
    <row r="292" customHeight="0" bestFit="1" ht="24">
      <c r="A292" s="7" t="inlineStr">
        <is>
          <r>
            <t xml:space="preserve">1.18.107</t>
          </r>
        </is>
      </c>
      <c r="B292" s="8" t="inlineStr">
        <is>
          <r>
            <t xml:space="preserve">CPU2576</t>
          </r>
        </is>
      </c>
      <c r="C292" s="9" t="inlineStr">
        <is>
          <r>
            <t xml:space="preserve">TUBO DE PVC RÍGIDO PXB COM VIROLA E ANEL DE BORRACHA, LINHA ESGOTO SÉRIE REFORÇADA 'R',DN=50 MM, INCLUSIVE CONEXÕES</t>
          </r>
        </is>
      </c>
      <c r="D292" s="8" t="inlineStr"/>
      <c r="E292" s="8" t="inlineStr">
        <is>
          <r>
            <t xml:space="preserve">M</t>
          </r>
        </is>
      </c>
      <c r="F292" s="10" t="n">
        <v>220.3</v>
      </c>
      <c r="G292" s="11" t="n">
        <v>35.07</v>
      </c>
      <c r="H292" s="12" t="n">
        <f>ROUND(ROUND(F292,2)*ROUND(G292,2),2)</f>
        <v>7725.92</v>
      </c>
    </row>
    <row r="293" customHeight="0" bestFit="1" ht="24">
      <c r="A293" s="7" t="inlineStr">
        <is>
          <r>
            <t xml:space="preserve">1.18.108</t>
          </r>
        </is>
      </c>
      <c r="B293" s="8" t="inlineStr">
        <is>
          <r>
            <t xml:space="preserve">CPU2577</t>
          </r>
        </is>
      </c>
      <c r="C293" s="9" t="inlineStr">
        <is>
          <r>
            <t xml:space="preserve">TUBO DE PVC RÍGIDO PXB COM VIROLA E ANEL DE BORRACHA, LINHA ESGOTO SÉRIE REFORÇADA 'R',DN=75 MM, INCLUSIVE CONEXÕES</t>
          </r>
        </is>
      </c>
      <c r="D293" s="8" t="inlineStr"/>
      <c r="E293" s="8" t="inlineStr">
        <is>
          <r>
            <t xml:space="preserve">M</t>
          </r>
        </is>
      </c>
      <c r="F293" s="10" t="n">
        <v>53.8</v>
      </c>
      <c r="G293" s="11" t="n">
        <v>40.17</v>
      </c>
      <c r="H293" s="12" t="n">
        <f>ROUND(ROUND(F293,2)*ROUND(G293,2),2)</f>
        <v>2161.15</v>
      </c>
    </row>
    <row r="294" customHeight="0" bestFit="1" ht="20">
      <c r="A294" s="7" t="inlineStr">
        <is>
          <r>
            <t xml:space="preserve">1.18.109</t>
          </r>
        </is>
      </c>
      <c r="B294" s="8" t="inlineStr">
        <is>
          <r>
            <t xml:space="preserve">CPU2578</t>
          </r>
        </is>
      </c>
      <c r="C294" s="9" t="inlineStr">
        <is>
          <r>
            <t xml:space="preserve">TUBO DE PVC RÍGIDO SOLDÁVEL MARROM, DN= MM, (1 1/4'), INCLUSIVE CONEXÕES</t>
          </r>
        </is>
      </c>
      <c r="D294" s="8" t="inlineStr"/>
      <c r="E294" s="8" t="inlineStr">
        <is>
          <r>
            <t xml:space="preserve">M</t>
          </r>
        </is>
      </c>
      <c r="F294" s="10" t="n">
        <v>344.2</v>
      </c>
      <c r="G294" s="11" t="n">
        <v>26.61</v>
      </c>
      <c r="H294" s="12" t="n">
        <f>ROUND(ROUND(F294,2)*ROUND(G294,2),2)</f>
        <v>9159.16</v>
      </c>
    </row>
    <row r="295" customHeight="0" bestFit="1" ht="24">
      <c r="A295" s="7" t="inlineStr">
        <is>
          <r>
            <t xml:space="preserve">1.18.110</t>
          </r>
        </is>
      </c>
      <c r="B295" s="8" t="inlineStr">
        <is>
          <r>
            <t xml:space="preserve">CPU2586</t>
          </r>
        </is>
      </c>
      <c r="C295" s="9" t="inlineStr">
        <is>
          <r>
            <t xml:space="preserve">TUBO DE PVC RÍGIDO, PONTAS LISAS, SOLDÁVEL, LINHA ESGOTO SÉRIE REFORÇADA 'R', DN=40 MM, INCLUSIVE CONEXÕES</t>
          </r>
        </is>
      </c>
      <c r="D295" s="8" t="inlineStr"/>
      <c r="E295" s="8" t="inlineStr">
        <is>
          <r>
            <t xml:space="preserve">M</t>
          </r>
        </is>
      </c>
      <c r="F295" s="10" t="n">
        <v>400.1</v>
      </c>
      <c r="G295" s="11" t="n">
        <v>23.15</v>
      </c>
      <c r="H295" s="12" t="n">
        <f>ROUND(ROUND(F295,2)*ROUND(G295,2),2)</f>
        <v>9262.32</v>
      </c>
    </row>
    <row r="296" customHeight="0" bestFit="1" ht="24">
      <c r="A296" s="7" t="inlineStr">
        <is>
          <r>
            <t xml:space="preserve">1.18.111</t>
          </r>
        </is>
      </c>
      <c r="B296" s="8" t="inlineStr">
        <is>
          <r>
            <t xml:space="preserve">CPU2579</t>
          </r>
        </is>
      </c>
      <c r="C296" s="9" t="inlineStr">
        <is>
          <r>
            <t xml:space="preserve">TUBO DE PVC RÍGIDO BRANCO, PONTAS LISAS, SOLDÁVEL, LINHA ESGOTO SÉRIE NORMAL, DN=40 MM, INCLUSIVE CONEXÕES</t>
          </r>
        </is>
      </c>
      <c r="D296" s="8" t="inlineStr"/>
      <c r="E296" s="8" t="inlineStr">
        <is>
          <r>
            <t xml:space="preserve">M</t>
          </r>
        </is>
      </c>
      <c r="F296" s="10" t="n">
        <v>93.0</v>
      </c>
      <c r="G296" s="11" t="n">
        <v>30.12</v>
      </c>
      <c r="H296" s="12" t="n">
        <f>ROUND(ROUND(F296,2)*ROUND(G296,2),2)</f>
        <v>2801.16</v>
      </c>
    </row>
    <row r="297" customHeight="0" bestFit="1" ht="32">
      <c r="A297" s="7" t="inlineStr">
        <is>
          <r>
            <t xml:space="preserve">1.18.112</t>
          </r>
        </is>
      </c>
      <c r="B297" s="8" t="inlineStr">
        <is>
          <r>
            <t xml:space="preserve">89782</t>
          </r>
        </is>
      </c>
      <c r="C297" s="9" t="inlineStr">
        <is>
          <r>
            <t xml:space="preserve">TE, PVC, SERIE NORMAL, ESGOTO PREDIAL, DN 40 X 40 MM, JUNTA SOLDÁVEL, FORNECIDO E INSTALADO EM RAMAL DE DESCARGA OU RAMAL DE ESGOTO SANITÁRIO. AF_08/2022</t>
          </r>
        </is>
      </c>
      <c r="D297" s="8" t="inlineStr">
        <is>
          <r>
            <t xml:space="preserve">SINAPI</t>
          </r>
        </is>
      </c>
      <c r="E297" s="8" t="inlineStr">
        <is>
          <r>
            <t xml:space="preserve">UN</t>
          </r>
        </is>
      </c>
      <c r="F297" s="10" t="n">
        <v>4.0</v>
      </c>
      <c r="G297" s="11" t="n">
        <v>18.46</v>
      </c>
      <c r="H297" s="12" t="n">
        <f>ROUND(ROUND(F297,2)*ROUND(G297,2),2)</f>
        <v>73.84</v>
      </c>
    </row>
    <row r="298" customHeight="0" bestFit="1" ht="24">
      <c r="A298" s="7" t="inlineStr">
        <is>
          <r>
            <t xml:space="preserve">1.18.113</t>
          </r>
        </is>
      </c>
      <c r="B298" s="8" t="inlineStr">
        <is>
          <r>
            <t xml:space="preserve">89373</t>
          </r>
        </is>
      </c>
      <c r="C298" s="9" t="inlineStr">
        <is>
          <r>
            <t xml:space="preserve">LUVA DE REDUÇÃO, PVC, SOLDÁVEL, DN 25MM X 20MM, INSTALADO EM RAMAL OU SUB-RAMAL DE ÁGUA - FORNECIMENTO E INSTALAÇÃO. AF_06/2022</t>
          </r>
        </is>
      </c>
      <c r="D298" s="8" t="inlineStr">
        <is>
          <r>
            <t xml:space="preserve">SINAPI</t>
          </r>
        </is>
      </c>
      <c r="E298" s="8" t="inlineStr">
        <is>
          <r>
            <t xml:space="preserve">UN</t>
          </r>
        </is>
      </c>
      <c r="F298" s="10" t="n">
        <v>69.0</v>
      </c>
      <c r="G298" s="11" t="n">
        <v>8.97</v>
      </c>
      <c r="H298" s="12" t="n">
        <f>ROUND(ROUND(F298,2)*ROUND(G298,2),2)</f>
        <v>618.93</v>
      </c>
    </row>
    <row r="299" customHeight="0" bestFit="1" ht="24">
      <c r="A299" s="7" t="inlineStr">
        <is>
          <r>
            <t xml:space="preserve">1.18.114</t>
          </r>
        </is>
      </c>
      <c r="B299" s="8" t="inlineStr">
        <is>
          <r>
            <t xml:space="preserve">104014</t>
          </r>
        </is>
      </c>
      <c r="C299" s="9" t="inlineStr">
        <is>
          <r>
            <t xml:space="preserve">BUCHA DE REDUÇÃO, LONGA, PVC, SOLDÁVEL, DN 40 X 25 MM, INSTALADO EM RAMAL DE DISTRIBUIÇÃO DE ÁGUA - FORNECIMENTO E INSTALAÇÃO. AF_06/2022</t>
          </r>
        </is>
      </c>
      <c r="D299" s="8" t="inlineStr">
        <is>
          <r>
            <t xml:space="preserve">SINAPI</t>
          </r>
        </is>
      </c>
      <c r="E299" s="8" t="inlineStr">
        <is>
          <r>
            <t xml:space="preserve">UN</t>
          </r>
        </is>
      </c>
      <c r="F299" s="10" t="n">
        <v>69.0</v>
      </c>
      <c r="G299" s="11" t="n">
        <v>13.36</v>
      </c>
      <c r="H299" s="12" t="n">
        <f>ROUND(ROUND(F299,2)*ROUND(G299,2),2)</f>
        <v>921.84</v>
      </c>
    </row>
    <row r="300" customHeight="0" bestFit="1" ht="24">
      <c r="A300" s="7" t="inlineStr">
        <is>
          <r>
            <t xml:space="preserve">1.18.115</t>
          </r>
        </is>
      </c>
      <c r="B300" s="8" t="inlineStr">
        <is>
          <r>
            <t xml:space="preserve">89384</t>
          </r>
        </is>
      </c>
      <c r="C300" s="9" t="inlineStr">
        <is>
          <r>
            <t xml:space="preserve">CURVA DE TRANSPOSIÇÃO, PVC, SOLDÁVEL, DN 25MM, INSTALADO EM RAMAL OU SUB-RAMAL DE ÁGUA FORNECIMENTO E INSTALAÇÃO. AF_06/2022</t>
          </r>
        </is>
      </c>
      <c r="D300" s="8" t="inlineStr">
        <is>
          <r>
            <t xml:space="preserve">SINAPI</t>
          </r>
        </is>
      </c>
      <c r="E300" s="8" t="inlineStr">
        <is>
          <r>
            <t xml:space="preserve">UN</t>
          </r>
        </is>
      </c>
      <c r="F300" s="10" t="n">
        <v>69.0</v>
      </c>
      <c r="G300" s="11" t="n">
        <v>16.2</v>
      </c>
      <c r="H300" s="12" t="n">
        <f>ROUND(ROUND(F300,2)*ROUND(G300,2),2)</f>
        <v>1117.8</v>
      </c>
    </row>
    <row r="301" customHeight="0" bestFit="1" ht="24">
      <c r="A301" s="7" t="inlineStr">
        <is>
          <r>
            <t xml:space="preserve">1.18.116</t>
          </r>
        </is>
      </c>
      <c r="B301" s="8" t="inlineStr">
        <is>
          <r>
            <t xml:space="preserve">89408</t>
          </r>
        </is>
      </c>
      <c r="C301" s="9" t="inlineStr">
        <is>
          <r>
            <t xml:space="preserve">JOELHO 90 GRAUS, PVC, SOLDÁVEL, DN 25MM, INSTALADO EM RAMAL DE DISTRIBUIÇÃO DE ÁGUA - FORNECIMENTO E INSTALAÇÃO. AF_06/2022</t>
          </r>
        </is>
      </c>
      <c r="D301" s="8" t="inlineStr">
        <is>
          <r>
            <t xml:space="preserve">SINAPI</t>
          </r>
        </is>
      </c>
      <c r="E301" s="8" t="inlineStr">
        <is>
          <r>
            <t xml:space="preserve">UN</t>
          </r>
        </is>
      </c>
      <c r="F301" s="10" t="n">
        <v>138.0</v>
      </c>
      <c r="G301" s="11" t="n">
        <v>10.99</v>
      </c>
      <c r="H301" s="12" t="n">
        <f>ROUND(ROUND(F301,2)*ROUND(G301,2),2)</f>
        <v>1516.62</v>
      </c>
    </row>
    <row r="302" customHeight="0" bestFit="1" ht="24">
      <c r="A302" s="7" t="inlineStr">
        <is>
          <r>
            <t xml:space="preserve">1.18.117</t>
          </r>
        </is>
      </c>
      <c r="B302" s="8" t="inlineStr">
        <is>
          <r>
            <t xml:space="preserve">89356</t>
          </r>
        </is>
      </c>
      <c r="C302" s="9" t="inlineStr">
        <is>
          <r>
            <t xml:space="preserve">TUBO, PVC, SOLDÁVEL, DE 25MM, INSTALADO EM RAMAL OU SUB-RAMAL DE ÁGUA - FORNECIMENTO E INSTALAÇÃO. AF_06/2022</t>
          </r>
        </is>
      </c>
      <c r="D302" s="8" t="inlineStr">
        <is>
          <r>
            <t xml:space="preserve">SINAPI</t>
          </r>
        </is>
      </c>
      <c r="E302" s="8" t="inlineStr">
        <is>
          <r>
            <t xml:space="preserve">M</t>
          </r>
        </is>
      </c>
      <c r="F302" s="10" t="n">
        <v>414.0</v>
      </c>
      <c r="G302" s="11" t="n">
        <v>30.34</v>
      </c>
      <c r="H302" s="12" t="n">
        <f>ROUND(ROUND(F302,2)*ROUND(G302,2),2)</f>
        <v>12560.76</v>
      </c>
    </row>
    <row r="303" customHeight="0" bestFit="1" ht="20">
      <c r="A303" s="7" t="inlineStr">
        <is>
          <r>
            <t xml:space="preserve">1.18.118</t>
          </r>
        </is>
      </c>
      <c r="B303" s="8" t="inlineStr">
        <is>
          <r>
            <t xml:space="preserve">CPU3083</t>
          </r>
        </is>
      </c>
      <c r="C303" s="9" t="inlineStr">
        <is>
          <r>
            <t xml:space="preserve">TUBO PVC RÍGIDO, TIPO COLETOR ESGOTO, JUNTA ELÁSTICA, DN=100 MM, INCLUSIVE CONEXÕES</t>
          </r>
        </is>
      </c>
      <c r="D303" s="8" t="inlineStr"/>
      <c r="E303" s="8" t="inlineStr">
        <is>
          <r>
            <t xml:space="preserve">M</t>
          </r>
        </is>
      </c>
      <c r="F303" s="10" t="n">
        <v>4.6</v>
      </c>
      <c r="G303" s="11" t="n">
        <v>71.24</v>
      </c>
      <c r="H303" s="12" t="n">
        <f>ROUND(ROUND(F303,2)*ROUND(G303,2),2)</f>
        <v>327.7</v>
      </c>
    </row>
    <row r="304" customHeight="0" bestFit="1" ht="24">
      <c r="A304" s="7" t="inlineStr">
        <is>
          <r>
            <t xml:space="preserve">1.18.119</t>
          </r>
        </is>
      </c>
      <c r="B304" s="8" t="inlineStr">
        <is>
          <r>
            <t xml:space="preserve">100324</t>
          </r>
        </is>
      </c>
      <c r="C304" s="9" t="inlineStr">
        <is>
          <r>
            <t xml:space="preserve">LASTRO COM MATERIAL GRANULAR (PEDRA BRITADA N.1 E PEDRA BRITADA N.2), APLICADO EM PISOS OU LAJES SOBRE SOLO, ESPESSURA DE *10 CM*. AF_01/2024</t>
          </r>
        </is>
      </c>
      <c r="D304" s="8" t="inlineStr">
        <is>
          <r>
            <t xml:space="preserve">SINAPI</t>
          </r>
        </is>
      </c>
      <c r="E304" s="8" t="inlineStr">
        <is>
          <r>
            <t xml:space="preserve">M3</t>
          </r>
        </is>
      </c>
      <c r="F304" s="10" t="n">
        <v>2.1</v>
      </c>
      <c r="G304" s="11" t="n">
        <v>235.89</v>
      </c>
      <c r="H304" s="12" t="n">
        <f>ROUND(ROUND(F304,2)*ROUND(G304,2),2)</f>
        <v>495.37</v>
      </c>
    </row>
    <row r="305" customHeight="0" bestFit="1" ht="24">
      <c r="A305" s="7" t="inlineStr">
        <is>
          <r>
            <t xml:space="preserve">1.18.120</t>
          </r>
        </is>
      </c>
      <c r="B305" s="8" t="inlineStr">
        <is>
          <r>
            <t xml:space="preserve">94962</t>
          </r>
        </is>
      </c>
      <c r="C305" s="9" t="inlineStr">
        <is>
          <r>
            <t xml:space="preserve">CONCRETO MAGRO PARA LASTRO, TRAÇO 1:4,5:4,5 (EM MASSA SECA DE CIMENTO/ AREIA MÉDIA/ BRITA 1) - PREPARO MECÂNICO COM BETONEIRA 400 L. AF_05/2021</t>
          </r>
        </is>
      </c>
      <c r="D305" s="8" t="inlineStr">
        <is>
          <r>
            <t xml:space="preserve">SINAPI</t>
          </r>
        </is>
      </c>
      <c r="E305" s="8" t="inlineStr">
        <is>
          <r>
            <t xml:space="preserve">M3</t>
          </r>
        </is>
      </c>
      <c r="F305" s="10" t="n">
        <v>0.2</v>
      </c>
      <c r="G305" s="11" t="n">
        <v>516.44</v>
      </c>
      <c r="H305" s="12" t="n">
        <f>ROUND(ROUND(F305,2)*ROUND(G305,2),2)</f>
        <v>103.29</v>
      </c>
    </row>
    <row r="306" customHeight="0" bestFit="1" ht="24">
      <c r="A306" s="7" t="inlineStr">
        <is>
          <r>
            <t xml:space="preserve">1.18.121</t>
          </r>
        </is>
      </c>
      <c r="B306" s="8" t="inlineStr">
        <is>
          <r>
            <t xml:space="preserve">98110</t>
          </r>
        </is>
      </c>
      <c r="C306" s="9" t="inlineStr">
        <is>
          <r>
            <t xml:space="preserve">CAIXA DE GORDURA PEQUENA (CAPACIDADE: 19 L), CIRCULAR, EM PVC, DIÂMETRO INTERNO= 0,3 M. AF_12/2020</t>
          </r>
        </is>
      </c>
      <c r="D306" s="8" t="inlineStr">
        <is>
          <r>
            <t xml:space="preserve">SINAPI</t>
          </r>
        </is>
      </c>
      <c r="E306" s="8" t="inlineStr">
        <is>
          <r>
            <t xml:space="preserve">UN</t>
          </r>
        </is>
      </c>
      <c r="F306" s="10" t="n">
        <v>4.0</v>
      </c>
      <c r="G306" s="11" t="n">
        <v>583.87</v>
      </c>
      <c r="H306" s="12" t="n">
        <f>ROUND(ROUND(F306,2)*ROUND(G306,2),2)</f>
        <v>2335.48</v>
      </c>
    </row>
    <row r="307" customHeight="0" bestFit="1" ht="20">
      <c r="A307" s="7" t="inlineStr">
        <is>
          <r>
            <t xml:space="preserve">1.18.122</t>
          </r>
        </is>
      </c>
      <c r="B307" s="8" t="inlineStr">
        <is>
          <r>
            <t xml:space="preserve">CPU3322</t>
          </r>
        </is>
      </c>
      <c r="C307" s="9" t="inlineStr">
        <is>
          <r>
            <t xml:space="preserve">CURVA 45 PVC ESGOTO LONGA 50mm</t>
          </r>
        </is>
      </c>
      <c r="D307" s="8" t="inlineStr"/>
      <c r="E307" s="8" t="inlineStr">
        <is>
          <r>
            <t xml:space="preserve">UN</t>
          </r>
        </is>
      </c>
      <c r="F307" s="10" t="n">
        <v>1.0</v>
      </c>
      <c r="G307" s="11" t="n">
        <v>27.85</v>
      </c>
      <c r="H307" s="12" t="n">
        <f>ROUND(ROUND(F307,2)*ROUND(G307,2),2)</f>
        <v>27.85</v>
      </c>
    </row>
    <row r="308" customHeight="0" bestFit="1" ht="20">
      <c r="A308" s="7" t="inlineStr">
        <is>
          <r>
            <t xml:space="preserve">1.18.123</t>
          </r>
        </is>
      </c>
      <c r="B308" s="8" t="inlineStr">
        <is>
          <r>
            <t xml:space="preserve">CPU2588</t>
          </r>
        </is>
      </c>
      <c r="C308" s="9" t="inlineStr">
        <is>
          <r>
            <t xml:space="preserve">ANEL DE BORRACHA PARA TUBO PVC SANITÁRIO D= 50MM</t>
          </r>
        </is>
      </c>
      <c r="D308" s="8" t="inlineStr"/>
      <c r="E308" s="8" t="inlineStr">
        <is>
          <r>
            <t xml:space="preserve">UN</t>
          </r>
        </is>
      </c>
      <c r="F308" s="10" t="n">
        <v>2.0</v>
      </c>
      <c r="G308" s="11" t="n">
        <v>6.51</v>
      </c>
      <c r="H308" s="12" t="n">
        <f>ROUND(ROUND(F308,2)*ROUND(G308,2),2)</f>
        <v>13.02</v>
      </c>
    </row>
    <row r="309" customHeight="0" bestFit="1" ht="24">
      <c r="A309" s="7" t="inlineStr">
        <is>
          <r>
            <t xml:space="preserve">1.18.124</t>
          </r>
        </is>
      </c>
      <c r="B309" s="8" t="inlineStr">
        <is>
          <r>
            <t xml:space="preserve">89520</t>
          </r>
        </is>
      </c>
      <c r="C309" s="9" t="inlineStr">
        <is>
          <r>
            <t xml:space="preserve">JOELHO 45 GRAUS, PVC, SERIE R, ÁGUA PLUVIAL, DN 50 MM, JUNTA ELÁSTICA, FORNECIDO E INSTALADO EM RAMAL DE ENCAMINHAMENTO. AF_06/2022</t>
          </r>
        </is>
      </c>
      <c r="D309" s="8" t="inlineStr">
        <is>
          <r>
            <t xml:space="preserve">SINAPI</t>
          </r>
        </is>
      </c>
      <c r="E309" s="8" t="inlineStr">
        <is>
          <r>
            <t xml:space="preserve">UN</t>
          </r>
        </is>
      </c>
      <c r="F309" s="10" t="n">
        <v>2.0</v>
      </c>
      <c r="G309" s="11" t="n">
        <v>21.25</v>
      </c>
      <c r="H309" s="12" t="n">
        <f>ROUND(ROUND(F309,2)*ROUND(G309,2),2)</f>
        <v>42.5</v>
      </c>
    </row>
    <row r="310" customHeight="0" bestFit="1" ht="24">
      <c r="A310" s="7" t="inlineStr">
        <is>
          <r>
            <t xml:space="preserve">1.18.125</t>
          </r>
        </is>
      </c>
      <c r="B310" s="8" t="inlineStr">
        <is>
          <r>
            <t xml:space="preserve">89512</t>
          </r>
        </is>
      </c>
      <c r="C310" s="9" t="inlineStr">
        <is>
          <r>
            <t xml:space="preserve">TUBO PVC, SÉRIE R, ÁGUA PLUVIAL, DN 100 MM, FORNECIDO E INSTALADO EM RAMAL DE ENCAMINHAMENTO. AF_06/2022</t>
          </r>
        </is>
      </c>
      <c r="D310" s="8" t="inlineStr">
        <is>
          <r>
            <t xml:space="preserve">SINAPI</t>
          </r>
        </is>
      </c>
      <c r="E310" s="8" t="inlineStr">
        <is>
          <r>
            <t xml:space="preserve">M</t>
          </r>
        </is>
      </c>
      <c r="F310" s="10" t="n">
        <v>0.2</v>
      </c>
      <c r="G310" s="11" t="n">
        <v>61.39</v>
      </c>
      <c r="H310" s="12" t="n">
        <f>ROUND(ROUND(F310,2)*ROUND(G310,2),2)</f>
        <v>12.28</v>
      </c>
    </row>
    <row r="311" customHeight="0" bestFit="1" ht="24">
      <c r="A311" s="7" t="inlineStr">
        <is>
          <r>
            <t xml:space="preserve">1.18.126</t>
          </r>
        </is>
      </c>
      <c r="B311" s="8" t="inlineStr">
        <is>
          <r>
            <t xml:space="preserve">89509</t>
          </r>
        </is>
      </c>
      <c r="C311" s="9" t="inlineStr">
        <is>
          <r>
            <t xml:space="preserve">TUBO PVC, SÉRIE R, ÁGUA PLUVIAL, DN 50 MM, FORNECIDO E INSTALADO EM RAMAL DE ENCAMINHAMENTO. AF_06/2022</t>
          </r>
        </is>
      </c>
      <c r="D311" s="8" t="inlineStr">
        <is>
          <r>
            <t xml:space="preserve">SINAPI</t>
          </r>
        </is>
      </c>
      <c r="E311" s="8" t="inlineStr">
        <is>
          <r>
            <t xml:space="preserve">M</t>
          </r>
        </is>
      </c>
      <c r="F311" s="10" t="n">
        <v>1.0</v>
      </c>
      <c r="G311" s="11" t="n">
        <v>28.4</v>
      </c>
      <c r="H311" s="12" t="n">
        <f>ROUND(ROUND(F311,2)*ROUND(G311,2),2)</f>
        <v>28.4</v>
      </c>
    </row>
    <row r="312" customHeight="0" bestFit="1" ht="20">
      <c r="A312" s="7" t="inlineStr">
        <is>
          <r>
            <t xml:space="preserve">1.18.127</t>
          </r>
        </is>
      </c>
      <c r="B312" s="8" t="inlineStr">
        <is>
          <r>
            <t xml:space="preserve">CPU2590</t>
          </r>
        </is>
      </c>
      <c r="C312" s="9" t="inlineStr">
        <is>
          <r>
            <t xml:space="preserve">CAIXA DE COLETORA DE TALVEGUE - CCRT 02 (PADRÃO DNIT)</t>
          </r>
        </is>
      </c>
      <c r="D312" s="8" t="inlineStr"/>
      <c r="E312" s="8" t="inlineStr">
        <is>
          <r>
            <t xml:space="preserve">UN</t>
          </r>
        </is>
      </c>
      <c r="F312" s="10" t="n">
        <v>1.0</v>
      </c>
      <c r="G312" s="11" t="n">
        <v>5400.44</v>
      </c>
      <c r="H312" s="12" t="n">
        <f>ROUND(ROUND(F312,2)*ROUND(G312,2),2)</f>
        <v>5400.44</v>
      </c>
    </row>
    <row r="313" customHeight="0" bestFit="1" ht="32">
      <c r="A313" s="7" t="inlineStr">
        <is>
          <r>
            <t xml:space="preserve">1.18.128</t>
          </r>
        </is>
      </c>
      <c r="B313" s="8" t="inlineStr">
        <is>
          <r>
            <t xml:space="preserve">89737</t>
          </r>
        </is>
      </c>
      <c r="C313" s="9" t="inlineStr">
        <is>
          <r>
            <t xml:space="preserve">JOELHO 90 GRAUS, PVC, SERIE NORMAL, ESGOTO PREDIAL, DN 75 MM, JUNTA ELÁSTICA, FORNECIDO E INSTALADO EM RAMAL DE DESCARGA OU RAMAL DE ESGOTO SANITÁRIO. AF_08/2022</t>
          </r>
        </is>
      </c>
      <c r="D313" s="8" t="inlineStr">
        <is>
          <r>
            <t xml:space="preserve">SINAPI</t>
          </r>
        </is>
      </c>
      <c r="E313" s="8" t="inlineStr">
        <is>
          <r>
            <t xml:space="preserve">UN</t>
          </r>
        </is>
      </c>
      <c r="F313" s="10" t="n">
        <v>12.0</v>
      </c>
      <c r="G313" s="11" t="n">
        <v>30.02</v>
      </c>
      <c r="H313" s="12" t="n">
        <f>ROUND(ROUND(F313,2)*ROUND(G313,2),2)</f>
        <v>360.24</v>
      </c>
    </row>
    <row r="314" customHeight="0" bestFit="1" ht="32">
      <c r="A314" s="7" t="inlineStr">
        <is>
          <r>
            <t xml:space="preserve">1.18.129</t>
          </r>
        </is>
      </c>
      <c r="B314" s="8" t="inlineStr">
        <is>
          <r>
            <t xml:space="preserve">89795</t>
          </r>
        </is>
      </c>
      <c r="C314" s="9" t="inlineStr">
        <is>
          <r>
            <t xml:space="preserve">JUNÇÃO SIMPLES, PVC, SERIE NORMAL, ESGOTO PREDIAL, DN 75 X 75 MM, JUNTA ELÁSTICA, FORNECIDO E INSTALADO EM RAMAL DE DESCARGA OU RAMAL DE ESGOTO SANITÁRIO. AF_08/2022</t>
          </r>
        </is>
      </c>
      <c r="D314" s="8" t="inlineStr">
        <is>
          <r>
            <t xml:space="preserve">SINAPI</t>
          </r>
        </is>
      </c>
      <c r="E314" s="8" t="inlineStr">
        <is>
          <r>
            <t xml:space="preserve">UN</t>
          </r>
        </is>
      </c>
      <c r="F314" s="10" t="n">
        <v>1.0</v>
      </c>
      <c r="G314" s="11" t="n">
        <v>53.23</v>
      </c>
      <c r="H314" s="12" t="n">
        <f>ROUND(ROUND(F314,2)*ROUND(G314,2),2)</f>
        <v>53.23</v>
      </c>
    </row>
    <row r="315" customHeight="0" bestFit="1" ht="32">
      <c r="A315" s="7" t="inlineStr">
        <is>
          <r>
            <t xml:space="preserve">1.18.130</t>
          </r>
        </is>
      </c>
      <c r="B315" s="8" t="inlineStr">
        <is>
          <r>
            <t xml:space="preserve">89754</t>
          </r>
        </is>
      </c>
      <c r="C315" s="9" t="inlineStr">
        <is>
          <r>
            <t xml:space="preserve">LUVA DE CORRER, PVC, SERIE NORMAL, ESGOTO PREDIAL, DN 50 MM, JUNTA ELÁSTICA, FORNECIDO E INSTALADO EM RAMAL DE DESCARGA OU RAMAL DE ESGOTO SANITÁRIO. AF_08/2022</t>
          </r>
        </is>
      </c>
      <c r="D315" s="8" t="inlineStr">
        <is>
          <r>
            <t xml:space="preserve">SINAPI</t>
          </r>
        </is>
      </c>
      <c r="E315" s="8" t="inlineStr">
        <is>
          <r>
            <t xml:space="preserve">UN</t>
          </r>
        </is>
      </c>
      <c r="F315" s="10" t="n">
        <v>1.0</v>
      </c>
      <c r="G315" s="11" t="n">
        <v>26.94</v>
      </c>
      <c r="H315" s="12" t="n">
        <f>ROUND(ROUND(F315,2)*ROUND(G315,2),2)</f>
        <v>26.94</v>
      </c>
    </row>
    <row r="316" customHeight="0" bestFit="1" ht="32">
      <c r="A316" s="7" t="inlineStr">
        <is>
          <r>
            <t xml:space="preserve">1.18.131</t>
          </r>
        </is>
      </c>
      <c r="B316" s="8" t="inlineStr">
        <is>
          <r>
            <t xml:space="preserve">104348</t>
          </r>
        </is>
      </c>
      <c r="C316" s="9" t="inlineStr">
        <is>
          <r>
            <t xml:space="preserve">TERMINAL DE VENTILAÇÃO, PVC, SÉRIE NORMAL, ESGOTO PREDIAL, DN 50 MM, JUNTA SOLDÁVEL, FORNECIDO E INSTALADO EM PRUMADA DE ESGOTO SANITÁRIO OU VENTILAÇÃO. AF_08/2022</t>
          </r>
        </is>
      </c>
      <c r="D316" s="8" t="inlineStr">
        <is>
          <r>
            <t xml:space="preserve">SINAPI</t>
          </r>
        </is>
      </c>
      <c r="E316" s="8" t="inlineStr">
        <is>
          <r>
            <t xml:space="preserve">UN</t>
          </r>
        </is>
      </c>
      <c r="F316" s="10" t="n">
        <v>65.0</v>
      </c>
      <c r="G316" s="11" t="n">
        <v>13.26</v>
      </c>
      <c r="H316" s="12" t="n">
        <f>ROUND(ROUND(F316,2)*ROUND(G316,2),2)</f>
        <v>861.9</v>
      </c>
    </row>
    <row r="317" customHeight="0" bestFit="1" ht="32">
      <c r="A317" s="7" t="inlineStr">
        <is>
          <r>
            <t xml:space="preserve">1.18.132</t>
          </r>
        </is>
      </c>
      <c r="B317" s="8" t="inlineStr">
        <is>
          <r>
            <t xml:space="preserve">104351</t>
          </r>
        </is>
      </c>
      <c r="C317" s="9" t="inlineStr">
        <is>
          <r>
            <t xml:space="preserve">TERMINAL DE VENTILAÇÃO, PVC, SÉRIE NORMAL, ESGOTO PREDIAL, DN 75 MM, JUNTA SOLDÁVEL, FORNECIDO E INSTALADO EM PRUMADA DE ESGOTO SANITÁRIO OU VENTILAÇÃO. AF_08/2022</t>
          </r>
        </is>
      </c>
      <c r="D317" s="8" t="inlineStr">
        <is>
          <r>
            <t xml:space="preserve">SINAPI</t>
          </r>
        </is>
      </c>
      <c r="E317" s="8" t="inlineStr">
        <is>
          <r>
            <t xml:space="preserve">UN</t>
          </r>
        </is>
      </c>
      <c r="F317" s="10" t="n">
        <v>9.0</v>
      </c>
      <c r="G317" s="11" t="n">
        <v>27.45</v>
      </c>
      <c r="H317" s="12" t="n">
        <f>ROUND(ROUND(F317,2)*ROUND(G317,2),2)</f>
        <v>247.05</v>
      </c>
    </row>
    <row r="318" customHeight="0" bestFit="1" ht="20">
      <c r="A318" s="7" t="inlineStr">
        <is>
          <r>
            <t xml:space="preserve">1.18.133</t>
          </r>
        </is>
      </c>
      <c r="B318" s="8" t="inlineStr">
        <is>
          <r>
            <t xml:space="preserve">CPU2587</t>
          </r>
        </is>
      </c>
      <c r="C318" s="9" t="inlineStr">
        <is>
          <r>
            <t xml:space="preserve">TUBO DE PVC RÍGIDO SOLDÁVEL MARROM, DN=75 MM, (2 1/2'), INCLUSIVE CONEXÕES</t>
          </r>
        </is>
      </c>
      <c r="D318" s="8" t="inlineStr"/>
      <c r="E318" s="8" t="inlineStr">
        <is>
          <r>
            <t xml:space="preserve">M</t>
          </r>
        </is>
      </c>
      <c r="F318" s="10" t="n">
        <v>46.0</v>
      </c>
      <c r="G318" s="11" t="n">
        <v>114.47</v>
      </c>
      <c r="H318" s="12" t="n">
        <f>ROUND(ROUND(F318,2)*ROUND(G318,2),2)</f>
        <v>5265.62</v>
      </c>
    </row>
    <row r="319" customHeight="0" bestFit="1" ht="32">
      <c r="A319" s="7" t="inlineStr">
        <is>
          <r>
            <t xml:space="preserve">1.18.134</t>
          </r>
        </is>
      </c>
      <c r="B319" s="8" t="inlineStr">
        <is>
          <r>
            <t xml:space="preserve">104354</t>
          </r>
        </is>
      </c>
      <c r="C319" s="9" t="inlineStr">
        <is>
          <r>
            <t xml:space="preserve">TE, PVC, SÉRIE NORMAL, ESGOTO PREDIAL, DN 100 X 75 MM, JUNTA ELÁSTICA, FORNECIDO E INSTALADO EM PRUMADA DE ESGOTO SANITÁRIO OU VENTILAÇÃO. AF_08/2022</t>
          </r>
        </is>
      </c>
      <c r="D319" s="8" t="inlineStr">
        <is>
          <r>
            <t xml:space="preserve">SINAPI</t>
          </r>
        </is>
      </c>
      <c r="E319" s="8" t="inlineStr">
        <is>
          <r>
            <t xml:space="preserve">UN</t>
          </r>
        </is>
      </c>
      <c r="F319" s="10" t="n">
        <v>2.0</v>
      </c>
      <c r="G319" s="11" t="n">
        <v>59.12</v>
      </c>
      <c r="H319" s="12" t="n">
        <f>ROUND(ROUND(F319,2)*ROUND(G319,2),2)</f>
        <v>118.24</v>
      </c>
    </row>
    <row r="320" customHeight="0" bestFit="1" ht="32">
      <c r="A320" s="7" t="inlineStr">
        <is>
          <r>
            <t xml:space="preserve">1.18.135</t>
          </r>
        </is>
      </c>
      <c r="B320" s="8" t="inlineStr">
        <is>
          <r>
            <t xml:space="preserve">89825</t>
          </r>
        </is>
      </c>
      <c r="C320" s="9" t="inlineStr">
        <is>
          <r>
            <t xml:space="preserve">TE, PVC, SERIE NORMAL, ESGOTO PREDIAL, DN 50 X 50 MM, JUNTA ELÁSTICA, FORNECIDO E INSTALADO EM PRUMADA DE ESGOTO SANITÁRIO OU VENTILAÇÃO. AF_08/2022</t>
          </r>
        </is>
      </c>
      <c r="D320" s="8" t="inlineStr">
        <is>
          <r>
            <t xml:space="preserve">SINAPI</t>
          </r>
        </is>
      </c>
      <c r="E320" s="8" t="inlineStr">
        <is>
          <r>
            <t xml:space="preserve">UN</t>
          </r>
        </is>
      </c>
      <c r="F320" s="10" t="n">
        <v>79.0</v>
      </c>
      <c r="G320" s="11" t="n">
        <v>23.09</v>
      </c>
      <c r="H320" s="12" t="n">
        <f>ROUND(ROUND(F320,2)*ROUND(G320,2),2)</f>
        <v>1824.11</v>
      </c>
    </row>
    <row r="321" customHeight="0" bestFit="1" ht="32">
      <c r="A321" s="7" t="inlineStr">
        <is>
          <r>
            <t xml:space="preserve">1.18.136</t>
          </r>
        </is>
      </c>
      <c r="B321" s="8" t="inlineStr">
        <is>
          <r>
            <t xml:space="preserve">89829</t>
          </r>
        </is>
      </c>
      <c r="C321" s="9" t="inlineStr">
        <is>
          <r>
            <t xml:space="preserve">TE, PVC, SERIE NORMAL, ESGOTO PREDIAL, DN 75 X 75 MM, JUNTA ELÁSTICA, FORNECIDO E INSTALADO EM PRUMADA DE ESGOTO SANITÁRIO OU VENTILAÇÃO. AF_08/2022</t>
          </r>
        </is>
      </c>
      <c r="D321" s="8" t="inlineStr">
        <is>
          <r>
            <t xml:space="preserve">SINAPI</t>
          </r>
        </is>
      </c>
      <c r="E321" s="8" t="inlineStr">
        <is>
          <r>
            <t xml:space="preserve">UN</t>
          </r>
        </is>
      </c>
      <c r="F321" s="10" t="n">
        <v>5.0</v>
      </c>
      <c r="G321" s="11" t="n">
        <v>47.31</v>
      </c>
      <c r="H321" s="12" t="n">
        <f>ROUND(ROUND(F321,2)*ROUND(G321,2),2)</f>
        <v>236.55</v>
      </c>
    </row>
    <row r="322" customHeight="0" bestFit="1" ht="32">
      <c r="A322" s="7" t="inlineStr">
        <is>
          <r>
            <t xml:space="preserve">1.18.137</t>
          </r>
        </is>
      </c>
      <c r="B322" s="8" t="inlineStr">
        <is>
          <r>
            <t xml:space="preserve">97961</t>
          </r>
        </is>
      </c>
      <c r="C322" s="9" t="inlineStr">
        <is>
          <r>
            <t xml:space="preserve">CAIXA PARA BOCA DE LOBO COMBINADA COM GRELHA RETANGULAR, EM ALVENARIA COM BLOCOS DE CONCRETO, DIMENSÕES INTERNAS: 1,3X1X1,2 M. AF_12/2020</t>
          </r>
        </is>
      </c>
      <c r="D322" s="8" t="inlineStr">
        <is>
          <r>
            <t xml:space="preserve">SINAPI</t>
          </r>
        </is>
      </c>
      <c r="E322" s="8" t="inlineStr">
        <is>
          <r>
            <t xml:space="preserve">UN</t>
          </r>
        </is>
      </c>
      <c r="F322" s="10" t="n">
        <v>4.0</v>
      </c>
      <c r="G322" s="11" t="n">
        <v>3250.25</v>
      </c>
      <c r="H322" s="12" t="n">
        <f>ROUND(ROUND(F322,2)*ROUND(G322,2),2)</f>
        <v>13001.0</v>
      </c>
    </row>
    <row r="323" customHeight="0" bestFit="1" ht="20">
      <c r="A323" s="7" t="inlineStr">
        <is>
          <r>
            <t xml:space="preserve">1.18.138</t>
          </r>
        </is>
      </c>
      <c r="B323" s="8" t="inlineStr">
        <is>
          <r>
            <t xml:space="preserve">CPU3323</t>
          </r>
        </is>
      </c>
      <c r="C323" s="9" t="inlineStr">
        <is>
          <r>
            <t xml:space="preserve">TUBO PVC RÍGIDO, TIPO COLETOR ESGOTO, JUNTA ELÁSTICA, DN=200MM, INCLUSIVE CONEXÕES</t>
          </r>
        </is>
      </c>
      <c r="D323" s="8" t="inlineStr"/>
      <c r="E323" s="8" t="inlineStr">
        <is>
          <r>
            <t xml:space="preserve">M</t>
          </r>
        </is>
      </c>
      <c r="F323" s="10" t="n">
        <v>261.1</v>
      </c>
      <c r="G323" s="11" t="n">
        <v>193.89</v>
      </c>
      <c r="H323" s="12" t="n">
        <f>ROUND(ROUND(F323,2)*ROUND(G323,2),2)</f>
        <v>50624.68</v>
      </c>
    </row>
    <row r="324" customHeight="0" bestFit="1" ht="20">
      <c r="A324" s="7" t="inlineStr">
        <is>
          <r>
            <t xml:space="preserve">1.18.139</t>
          </r>
        </is>
      </c>
      <c r="B324" s="8" t="inlineStr">
        <is>
          <r>
            <t xml:space="preserve">CPU3324</t>
          </r>
        </is>
      </c>
      <c r="C324" s="9" t="inlineStr">
        <is>
          <r>
            <t xml:space="preserve">TUBO PVC RÍGIDO, TIPO COLETOR ESGOTO, JUNTA ELÁSTICA, DN=250MM, INCLUSIVE CONEXÕES</t>
          </r>
        </is>
      </c>
      <c r="D324" s="8" t="inlineStr"/>
      <c r="E324" s="8" t="inlineStr">
        <is>
          <r>
            <t xml:space="preserve">M</t>
          </r>
        </is>
      </c>
      <c r="F324" s="10" t="n">
        <v>65.7</v>
      </c>
      <c r="G324" s="11" t="n">
        <v>300.74</v>
      </c>
      <c r="H324" s="12" t="n">
        <f>ROUND(ROUND(F324,2)*ROUND(G324,2),2)</f>
        <v>19758.62</v>
      </c>
    </row>
    <row r="325" customHeight="0" bestFit="1" ht="20">
      <c r="A325" s="7" t="inlineStr">
        <is>
          <r>
            <t xml:space="preserve">1.18.140</t>
          </r>
        </is>
      </c>
      <c r="B325" s="8" t="inlineStr">
        <is>
          <r>
            <t xml:space="preserve">CPU2839</t>
          </r>
        </is>
      </c>
      <c r="C325" s="9" t="inlineStr">
        <is>
          <r>
            <t xml:space="preserve">TUBO PVC RÍGIDO, TIPO COLETOR ESGOTO, JUNTA ELÁSTICA, DN=300MM, INCLUSIVE CONEXÕES</t>
          </r>
        </is>
      </c>
      <c r="D325" s="8" t="inlineStr"/>
      <c r="E325" s="8" t="inlineStr">
        <is>
          <r>
            <t xml:space="preserve">M</t>
          </r>
        </is>
      </c>
      <c r="F325" s="10" t="n">
        <v>16.0</v>
      </c>
      <c r="G325" s="11" t="n">
        <v>459.57</v>
      </c>
      <c r="H325" s="12" t="n">
        <f>ROUND(ROUND(F325,2)*ROUND(G325,2),2)</f>
        <v>7353.12</v>
      </c>
    </row>
    <row r="326" customHeight="0" bestFit="1" ht="40">
      <c r="A326" s="7" t="inlineStr">
        <is>
          <r>
            <t xml:space="preserve">1.18.141</t>
          </r>
        </is>
      </c>
      <c r="B326" s="8" t="inlineStr">
        <is>
          <r>
            <t xml:space="preserve">CPU2841</t>
          </r>
        </is>
      </c>
      <c r="C326" s="9" t="inlineStr">
        <is>
          <r>
            <t xml:space="preserve">CURVA DE 45° DE PVC RIGIDO, VINILFORT, COM 1 PONTA E 1 BOLSA, INCLUSIVE FORNECIMENTO DO MATERIAL PARA JUNTA (ANEL DE BORRACHA E LUBRIFICANTE) DIAMETRO DE 200MM, FORNECIMENTO E ASSENTAMENTO</t>
          </r>
        </is>
      </c>
      <c r="D326" s="8" t="inlineStr"/>
      <c r="E326" s="8" t="inlineStr">
        <is>
          <r>
            <t xml:space="preserve">UN</t>
          </r>
        </is>
      </c>
      <c r="F326" s="10" t="n">
        <v>9.0</v>
      </c>
      <c r="G326" s="11" t="n">
        <v>418.64</v>
      </c>
      <c r="H326" s="12" t="n">
        <f>ROUND(ROUND(F326,2)*ROUND(G326,2),2)</f>
        <v>3767.76</v>
      </c>
    </row>
    <row r="327" customHeight="0" bestFit="1" ht="20">
      <c r="A327" s="7" t="inlineStr">
        <is>
          <r>
            <t xml:space="preserve">1.18.142</t>
          </r>
        </is>
      </c>
      <c r="B327" s="8" t="inlineStr">
        <is>
          <r>
            <t xml:space="preserve">CPU2092</t>
          </r>
        </is>
      </c>
      <c r="C327" s="9" t="inlineStr">
        <is>
          <r>
            <t xml:space="preserve">CURVA PVC PARA REDE COLETOR ESGOTO, EB-644, 45 GR, 200 MM, COM JUNTA ELASTICA</t>
          </r>
        </is>
      </c>
      <c r="D327" s="8" t="inlineStr"/>
      <c r="E327" s="8" t="inlineStr">
        <is>
          <r>
            <t xml:space="preserve">UN</t>
          </r>
        </is>
      </c>
      <c r="F327" s="10" t="n">
        <v>32.0</v>
      </c>
      <c r="G327" s="11" t="n">
        <v>464.74</v>
      </c>
      <c r="H327" s="12" t="n">
        <f>ROUND(ROUND(F327,2)*ROUND(G327,2),2)</f>
        <v>14871.68</v>
      </c>
    </row>
    <row r="328" customHeight="0" bestFit="1" ht="20">
      <c r="A328" s="7" t="inlineStr">
        <is>
          <r>
            <t xml:space="preserve">1.18.143</t>
          </r>
        </is>
      </c>
      <c r="B328" s="8" t="inlineStr">
        <is>
          <r>
            <t xml:space="preserve">CPU2093</t>
          </r>
        </is>
      </c>
      <c r="C328" s="9" t="inlineStr">
        <is>
          <r>
            <t xml:space="preserve">CURVA PVC PARA REDE COLETOR ESGOTO, 90 GR, 250 MM, COM JUNTA ELASTICA.</t>
          </r>
        </is>
      </c>
      <c r="D328" s="8" t="inlineStr"/>
      <c r="E328" s="8" t="inlineStr">
        <is>
          <r>
            <t xml:space="preserve">UN</t>
          </r>
        </is>
      </c>
      <c r="F328" s="10" t="n">
        <v>3.0</v>
      </c>
      <c r="G328" s="11" t="n">
        <v>879.36</v>
      </c>
      <c r="H328" s="12" t="n">
        <f>ROUND(ROUND(F328,2)*ROUND(G328,2),2)</f>
        <v>2638.08</v>
      </c>
    </row>
    <row r="329" customHeight="0" bestFit="1" ht="24">
      <c r="A329" s="7" t="inlineStr">
        <is>
          <r>
            <t xml:space="preserve">1.18.144</t>
          </r>
        </is>
      </c>
      <c r="B329" s="8" t="inlineStr">
        <is>
          <r>
            <t xml:space="preserve">90696</t>
          </r>
        </is>
      </c>
      <c r="C329" s="9" t="inlineStr">
        <is>
          <r>
            <t xml:space="preserve">TUBO DE PVC PARA REDE COLETORA DE ESGOTO DE PAREDE MACIÇA, DN 200 MM, JUNTA ELÁSTICA - FORNECIMENTO E ASSENTAMENTO. AF_01/2021</t>
          </r>
        </is>
      </c>
      <c r="D329" s="8" t="inlineStr">
        <is>
          <r>
            <t xml:space="preserve">SINAPI</t>
          </r>
        </is>
      </c>
      <c r="E329" s="8" t="inlineStr">
        <is>
          <r>
            <t xml:space="preserve">M</t>
          </r>
        </is>
      </c>
      <c r="F329" s="10" t="n">
        <v>42.0</v>
      </c>
      <c r="G329" s="11" t="n">
        <v>176.26</v>
      </c>
      <c r="H329" s="12" t="n">
        <f>ROUND(ROUND(F329,2)*ROUND(G329,2),2)</f>
        <v>7402.92</v>
      </c>
    </row>
    <row r="330" customHeight="0" bestFit="1" ht="24">
      <c r="A330" s="7" t="inlineStr">
        <is>
          <r>
            <t xml:space="preserve">1.18.145</t>
          </r>
        </is>
      </c>
      <c r="B330" s="8" t="inlineStr">
        <is>
          <r>
            <t xml:space="preserve">90697</t>
          </r>
        </is>
      </c>
      <c r="C330" s="9" t="inlineStr">
        <is>
          <r>
            <t xml:space="preserve">TUBO DE PVC PARA REDE COLETORA DE ESGOTO DE PAREDE MACIÇA, DN 250 MM, JUNTA ELÁSTICA - FORNECIMENTO E ASSENTAMENTO. AF_01/2021</t>
          </r>
        </is>
      </c>
      <c r="D330" s="8" t="inlineStr">
        <is>
          <r>
            <t xml:space="preserve">SINAPI</t>
          </r>
        </is>
      </c>
      <c r="E330" s="8" t="inlineStr">
        <is>
          <r>
            <t xml:space="preserve">M</t>
          </r>
        </is>
      </c>
      <c r="F330" s="10" t="n">
        <v>11.4</v>
      </c>
      <c r="G330" s="11" t="n">
        <v>273.4</v>
      </c>
      <c r="H330" s="12" t="n">
        <f>ROUND(ROUND(F330,2)*ROUND(G330,2),2)</f>
        <v>3116.76</v>
      </c>
    </row>
    <row r="331" customHeight="0" bestFit="1" ht="20">
      <c r="A331" s="7" t="inlineStr">
        <is>
          <r>
            <t xml:space="preserve">1.18.146</t>
          </r>
        </is>
      </c>
      <c r="B331" s="8" t="inlineStr">
        <is>
          <r>
            <t xml:space="preserve">104072</t>
          </r>
        </is>
      </c>
      <c r="C331" s="9" t="inlineStr">
        <is>
          <r>
            <t xml:space="preserve">TÊ, PVC OCRE, JUNTA ELÁSTICA, DN 200 MM, PARA COLETOR PREDIAL DE ESGOTO. AF_06/2022</t>
          </r>
        </is>
      </c>
      <c r="D331" s="8" t="inlineStr">
        <is>
          <r>
            <t xml:space="preserve">SINAPI</t>
          </r>
        </is>
      </c>
      <c r="E331" s="8" t="inlineStr">
        <is>
          <r>
            <t xml:space="preserve">UN</t>
          </r>
        </is>
      </c>
      <c r="F331" s="10" t="n">
        <v>6.0</v>
      </c>
      <c r="G331" s="11" t="n">
        <v>350.84</v>
      </c>
      <c r="H331" s="12" t="n">
        <f>ROUND(ROUND(F331,2)*ROUND(G331,2),2)</f>
        <v>2105.04</v>
      </c>
    </row>
    <row r="332" customHeight="0" bestFit="1" ht="24">
      <c r="A332" s="7" t="inlineStr">
        <is>
          <r>
            <t xml:space="preserve">1.18.147</t>
          </r>
        </is>
      </c>
      <c r="B332" s="8" t="inlineStr">
        <is>
          <r>
            <t xml:space="preserve">89363</t>
          </r>
        </is>
      </c>
      <c r="C332" s="9" t="inlineStr">
        <is>
          <r>
            <t xml:space="preserve">JOELHO 45 GRAUS, PVC, SOLDÁVEL, DN 25MM, INSTALADO EM RAMAL OU SUB-RAMAL DE ÁGUA - FORNECIMENTO E INSTALAÇÃO. AF_06/2022</t>
          </r>
        </is>
      </c>
      <c r="D332" s="8" t="inlineStr">
        <is>
          <r>
            <t xml:space="preserve">SINAPI</t>
          </r>
        </is>
      </c>
      <c r="E332" s="8" t="inlineStr">
        <is>
          <r>
            <t xml:space="preserve">UN</t>
          </r>
        </is>
      </c>
      <c r="F332" s="10" t="n">
        <v>5.0</v>
      </c>
      <c r="G332" s="11" t="n">
        <v>13.01</v>
      </c>
      <c r="H332" s="12" t="n">
        <f>ROUND(ROUND(F332,2)*ROUND(G332,2),2)</f>
        <v>65.05</v>
      </c>
    </row>
    <row r="333" customHeight="0" bestFit="1" ht="24">
      <c r="A333" s="7" t="inlineStr">
        <is>
          <r>
            <t xml:space="preserve">1.18.148</t>
          </r>
        </is>
      </c>
      <c r="B333" s="8" t="inlineStr">
        <is>
          <r>
            <t xml:space="preserve">89408</t>
          </r>
        </is>
      </c>
      <c r="C333" s="9" t="inlineStr">
        <is>
          <r>
            <t xml:space="preserve">JOELHO 90 GRAUS, PVC, SOLDÁVEL, DN 25MM, INSTALADO EM RAMAL DE DISTRIBUIÇÃO DE ÁGUA - FORNECIMENTO E INSTALAÇÃO. AF_06/2022</t>
          </r>
        </is>
      </c>
      <c r="D333" s="8" t="inlineStr">
        <is>
          <r>
            <t xml:space="preserve">SINAPI</t>
          </r>
        </is>
      </c>
      <c r="E333" s="8" t="inlineStr">
        <is>
          <r>
            <t xml:space="preserve">UN</t>
          </r>
        </is>
      </c>
      <c r="F333" s="10" t="n">
        <v>38.0</v>
      </c>
      <c r="G333" s="11" t="n">
        <v>10.99</v>
      </c>
      <c r="H333" s="12" t="n">
        <f>ROUND(ROUND(F333,2)*ROUND(G333,2),2)</f>
        <v>417.62</v>
      </c>
    </row>
    <row r="334" customHeight="0" bestFit="1" ht="24">
      <c r="A334" s="7" t="inlineStr">
        <is>
          <r>
            <t xml:space="preserve">1.18.149</t>
          </r>
        </is>
      </c>
      <c r="B334" s="8" t="inlineStr">
        <is>
          <r>
            <t xml:space="preserve">89356</t>
          </r>
        </is>
      </c>
      <c r="C334" s="9" t="inlineStr">
        <is>
          <r>
            <t xml:space="preserve">TUBO, PVC, SOLDÁVEL, DE 25MM, INSTALADO EM RAMAL OU SUB-RAMAL DE ÁGUA - FORNECIMENTO E INSTALAÇÃO. AF_06/2022</t>
          </r>
        </is>
      </c>
      <c r="D334" s="8" t="inlineStr">
        <is>
          <r>
            <t xml:space="preserve">SINAPI</t>
          </r>
        </is>
      </c>
      <c r="E334" s="8" t="inlineStr">
        <is>
          <r>
            <t xml:space="preserve">M</t>
          </r>
        </is>
      </c>
      <c r="F334" s="10" t="n">
        <v>499.1</v>
      </c>
      <c r="G334" s="11" t="n">
        <v>30.34</v>
      </c>
      <c r="H334" s="12" t="n">
        <f>ROUND(ROUND(F334,2)*ROUND(G334,2),2)</f>
        <v>15142.69</v>
      </c>
    </row>
    <row r="335" customHeight="0" bestFit="1" ht="24">
      <c r="A335" s="7" t="inlineStr">
        <is>
          <r>
            <t xml:space="preserve">1.18.150</t>
          </r>
        </is>
      </c>
      <c r="B335" s="8" t="inlineStr">
        <is>
          <r>
            <t xml:space="preserve">89869</t>
          </r>
        </is>
      </c>
      <c r="C335" s="9" t="inlineStr">
        <is>
          <r>
            <t xml:space="preserve">TE, PVC, SOLDÁVEL, DN 25MM, INSTALADO EM DRENO DE AR-CONDICIONADO - FORNECIMENTO E INSTALAÇÃO. AF_08/2022</t>
          </r>
        </is>
      </c>
      <c r="D335" s="8" t="inlineStr">
        <is>
          <r>
            <t xml:space="preserve">SINAPI</t>
          </r>
        </is>
      </c>
      <c r="E335" s="8" t="inlineStr">
        <is>
          <r>
            <t xml:space="preserve">UN</t>
          </r>
        </is>
      </c>
      <c r="F335" s="10" t="n">
        <v>63.0</v>
      </c>
      <c r="G335" s="11" t="n">
        <v>12.9</v>
      </c>
      <c r="H335" s="12" t="n">
        <f>ROUND(ROUND(F335,2)*ROUND(G335,2),2)</f>
        <v>812.7</v>
      </c>
    </row>
    <row r="336" customHeight="0" bestFit="1" ht="24">
      <c r="A336" s="7" t="inlineStr">
        <is>
          <r>
            <t xml:space="preserve">1.18.151</t>
          </r>
        </is>
      </c>
      <c r="B336" s="8" t="inlineStr">
        <is>
          <r>
            <t xml:space="preserve">CPU2592</t>
          </r>
        </is>
      </c>
      <c r="C336" s="9" t="inlineStr">
        <is>
          <r>
            <t xml:space="preserve">PLACA DE SINALIZACAO, FOTOLUMINESCENTE, EM PVC, COM LOGOTIPO "CUIDADO RISCO DE CHOQUE ELÉTRICO" - PLACA E5</t>
          </r>
        </is>
      </c>
      <c r="D336" s="8" t="inlineStr"/>
      <c r="E336" s="8" t="inlineStr">
        <is>
          <r>
            <t xml:space="preserve">UN</t>
          </r>
        </is>
      </c>
      <c r="F336" s="10" t="n">
        <v>14.0</v>
      </c>
      <c r="G336" s="11" t="n">
        <v>23.01</v>
      </c>
      <c r="H336" s="12" t="n">
        <f>ROUND(ROUND(F336,2)*ROUND(G336,2),2)</f>
        <v>322.14</v>
      </c>
    </row>
    <row r="337" customHeight="0" bestFit="1" ht="24">
      <c r="A337" s="7" t="inlineStr">
        <is>
          <r>
            <t xml:space="preserve">1.18.152</t>
          </r>
        </is>
      </c>
      <c r="B337" s="8" t="inlineStr">
        <is>
          <r>
            <t xml:space="preserve">101910</t>
          </r>
        </is>
      </c>
      <c r="C337" s="9" t="inlineStr">
        <is>
          <r>
            <t xml:space="preserve">EXTINTOR DE INCÊNDIO PORTÁTIL COM CARGA DE PQS DE 8 KG, CLASSE BC - FORNECIMENTO E INSTALAÇÃO. AF_10/2020_PE</t>
          </r>
        </is>
      </c>
      <c r="D337" s="8" t="inlineStr">
        <is>
          <r>
            <t xml:space="preserve">SINAPI</t>
          </r>
        </is>
      </c>
      <c r="E337" s="8" t="inlineStr">
        <is>
          <r>
            <t xml:space="preserve">UN</t>
          </r>
        </is>
      </c>
      <c r="F337" s="10" t="n">
        <v>26.0</v>
      </c>
      <c r="G337" s="11" t="n">
        <v>459.45</v>
      </c>
      <c r="H337" s="12" t="n">
        <f>ROUND(ROUND(F337,2)*ROUND(G337,2),2)</f>
        <v>11945.7</v>
      </c>
    </row>
    <row r="338" customHeight="0" bestFit="1" ht="24">
      <c r="A338" s="7" t="inlineStr">
        <is>
          <r>
            <t xml:space="preserve">1.18.153</t>
          </r>
        </is>
      </c>
      <c r="B338" s="8" t="inlineStr">
        <is>
          <r>
            <t xml:space="preserve">CPU3325</t>
          </r>
        </is>
      </c>
      <c r="C338" s="9" t="inlineStr">
        <is>
          <r>
            <t xml:space="preserve">PLACA DE SINALIZAÇÃO EM PVC FOTOLUMINESCENTE (240X120MM), COM INDICAÇÃO DE ROTA DE EVACUAÇÃO E SAÍDA DE EMERGÊNCIA</t>
          </r>
        </is>
      </c>
      <c r="D338" s="8" t="inlineStr"/>
      <c r="E338" s="8" t="inlineStr">
        <is>
          <r>
            <t xml:space="preserve">UN</t>
          </r>
        </is>
      </c>
      <c r="F338" s="10" t="n">
        <v>21.0</v>
      </c>
      <c r="G338" s="11" t="n">
        <v>28.74</v>
      </c>
      <c r="H338" s="12" t="n">
        <f>ROUND(ROUND(F338,2)*ROUND(G338,2),2)</f>
        <v>603.54</v>
      </c>
    </row>
    <row r="339" customHeight="0" bestFit="1" ht="24">
      <c r="A339" s="7" t="inlineStr">
        <is>
          <r>
            <t xml:space="preserve">1.18.154</t>
          </r>
        </is>
      </c>
      <c r="B339" s="8" t="inlineStr">
        <is>
          <r>
            <t xml:space="preserve">CPU2593</t>
          </r>
        </is>
      </c>
      <c r="C339" s="9" t="inlineStr">
        <is>
          <r>
            <t xml:space="preserve">PLACA DE SINALIZACAO, FOLOLUMINESCENTE, EM PVC, COM LOGOTIPO "EXTINTOR DE INCÊNDIO PORTÁTIL"- PLACA E5</t>
          </r>
        </is>
      </c>
      <c r="D339" s="8" t="inlineStr"/>
      <c r="E339" s="8" t="inlineStr">
        <is>
          <r>
            <t xml:space="preserve">UN</t>
          </r>
        </is>
      </c>
      <c r="F339" s="10" t="n">
        <v>26.0</v>
      </c>
      <c r="G339" s="11" t="n">
        <v>21.37</v>
      </c>
      <c r="H339" s="12" t="n">
        <f>ROUND(ROUND(F339,2)*ROUND(G339,2),2)</f>
        <v>555.62</v>
      </c>
    </row>
    <row r="340" customHeight="0" bestFit="1" ht="24">
      <c r="A340" s="7" t="inlineStr">
        <is>
          <r>
            <t xml:space="preserve">1.18.155</t>
          </r>
        </is>
      </c>
      <c r="B340" s="8" t="inlineStr">
        <is>
          <r>
            <t xml:space="preserve">CPU3326</t>
          </r>
        </is>
      </c>
      <c r="C340" s="9" t="inlineStr">
        <is>
          <r>
            <t xml:space="preserve">PLACA DE SINALIZAÇÃO EM PVC FOTOLUMINESCENTE (200X200MM), COM INDICAÇÃO DE EQUIPAMENTO DE ALARME, DETECÇÃO E EXTINÇÃO DE INCÊNDIO</t>
          </r>
        </is>
      </c>
      <c r="D340" s="8" t="inlineStr"/>
      <c r="E340" s="8" t="inlineStr">
        <is>
          <r>
            <t xml:space="preserve">UN</t>
          </r>
        </is>
      </c>
      <c r="F340" s="10" t="n">
        <v>7.0</v>
      </c>
      <c r="G340" s="11" t="n">
        <v>25.8</v>
      </c>
      <c r="H340" s="12" t="n">
        <f>ROUND(ROUND(F340,2)*ROUND(G340,2),2)</f>
        <v>180.6</v>
      </c>
    </row>
    <row r="341" customHeight="0" bestFit="1" ht="20">
      <c r="A341" s="7" t="inlineStr">
        <is>
          <r>
            <t xml:space="preserve">1.18.156</t>
          </r>
        </is>
      </c>
      <c r="B341" s="8" t="inlineStr">
        <is>
          <r>
            <t xml:space="preserve">102494</t>
          </r>
        </is>
      </c>
      <c r="C341" s="9" t="inlineStr">
        <is>
          <r>
            <t xml:space="preserve">PINTURA DE PISO COM TINTA EPÓXI, APLICAÇÃO MANUAL, 2 DEMÃOS, INCLUSO PRIMER EPÓXI. AF_05/2021</t>
          </r>
        </is>
      </c>
      <c r="D341" s="8" t="inlineStr">
        <is>
          <r>
            <t xml:space="preserve">SINAPI</t>
          </r>
        </is>
      </c>
      <c r="E341" s="8" t="inlineStr">
        <is>
          <r>
            <t xml:space="preserve">M2</t>
          </r>
        </is>
      </c>
      <c r="F341" s="10" t="n">
        <v>7.0</v>
      </c>
      <c r="G341" s="11" t="n">
        <v>88.31</v>
      </c>
      <c r="H341" s="12" t="n">
        <f>ROUND(ROUND(F341,2)*ROUND(G341,2),2)</f>
        <v>618.17</v>
      </c>
    </row>
    <row r="342" customHeight="0" bestFit="1" ht="20">
      <c r="A342" s="7" t="inlineStr">
        <is>
          <r>
            <t xml:space="preserve">1.18.157</t>
          </r>
        </is>
      </c>
      <c r="B342" s="8" t="inlineStr">
        <is>
          <r>
            <t xml:space="preserve">CPU2594</t>
          </r>
        </is>
      </c>
      <c r="C342" s="9" t="inlineStr">
        <is>
          <r>
            <t xml:space="preserve">PLACA DE SINALIZAÇÃO EM PVC PARA AMBIENTES</t>
          </r>
        </is>
      </c>
      <c r="D342" s="8" t="inlineStr"/>
      <c r="E342" s="8" t="inlineStr">
        <is>
          <r>
            <t xml:space="preserve">UN</t>
          </r>
        </is>
      </c>
      <c r="F342" s="10" t="n">
        <v>1.0</v>
      </c>
      <c r="G342" s="11" t="n">
        <v>27.16</v>
      </c>
      <c r="H342" s="12" t="n">
        <f>ROUND(ROUND(F342,2)*ROUND(G342,2),2)</f>
        <v>27.16</v>
      </c>
    </row>
    <row r="343" customHeight="0" bestFit="1" ht="32">
      <c r="A343" s="7" t="inlineStr">
        <is>
          <r>
            <t xml:space="preserve">1.18.158</t>
          </r>
        </is>
      </c>
      <c r="B343" s="8" t="inlineStr">
        <is>
          <r>
            <t xml:space="preserve">CPU2595</t>
          </r>
        </is>
      </c>
      <c r="C343" s="9" t="inlineStr">
        <is>
          <r>
            <t xml:space="preserve">PLACA DE SINALIZAÇÃO DE SEGURANCA CONTRA INCENDIO, FOTOLUMINESCENTE, RETANGULAR, *20 X 40* CM, EM PVC *2* MM ANTI-CHAMAS (SIMBOLOS, CORES E PICTOGRAMAS CONFORME NBR 13434)</t>
          </r>
        </is>
      </c>
      <c r="D343" s="8" t="inlineStr"/>
      <c r="E343" s="8" t="inlineStr">
        <is>
          <r>
            <t xml:space="preserve">UN</t>
          </r>
        </is>
      </c>
      <c r="F343" s="10" t="n">
        <v>61.0</v>
      </c>
      <c r="G343" s="11" t="n">
        <v>33.65</v>
      </c>
      <c r="H343" s="12" t="n">
        <f>ROUND(ROUND(F343,2)*ROUND(G343,2),2)</f>
        <v>2052.65</v>
      </c>
    </row>
    <row r="344" customHeight="0" bestFit="1" ht="20">
      <c r="A344" s="7" t="inlineStr">
        <is>
          <r>
            <t xml:space="preserve">1.18.159</t>
          </r>
        </is>
      </c>
      <c r="B344" s="8" t="inlineStr">
        <is>
          <r>
            <t xml:space="preserve">CPU3227</t>
          </r>
        </is>
      </c>
      <c r="C344" s="9" t="inlineStr">
        <is>
          <r>
            <t xml:space="preserve">PLACA DE SINALIZAÇÃO, FOTOLUMINESCENTE, EM PVC, ROTA DE FUGA</t>
          </r>
        </is>
      </c>
      <c r="D344" s="8" t="inlineStr"/>
      <c r="E344" s="8" t="inlineStr">
        <is>
          <r>
            <t xml:space="preserve">UN</t>
          </r>
        </is>
      </c>
      <c r="F344" s="10" t="n">
        <v>42.0</v>
      </c>
      <c r="G344" s="11" t="n">
        <v>18.23</v>
      </c>
      <c r="H344" s="12" t="n">
        <f>ROUND(ROUND(F344,2)*ROUND(G344,2),2)</f>
        <v>765.66</v>
      </c>
    </row>
    <row r="345" customHeight="0" bestFit="1" ht="20">
      <c r="A345" s="7" t="inlineStr">
        <is>
          <r>
            <t xml:space="preserve">1.18.160</t>
          </r>
        </is>
      </c>
      <c r="B345" s="8" t="inlineStr">
        <is>
          <r>
            <t xml:space="preserve">CPU2596</t>
          </r>
        </is>
      </c>
      <c r="C345" s="9" t="inlineStr">
        <is>
          <r>
            <t xml:space="preserve">PLACA DE SINALIZAÇÃO EM PVC, COM INDICAÇÃO DE PROIBIÇÃO NORMATIVA</t>
          </r>
        </is>
      </c>
      <c r="D345" s="8" t="inlineStr"/>
      <c r="E345" s="8" t="inlineStr">
        <is>
          <r>
            <t xml:space="preserve">UN</t>
          </r>
        </is>
      </c>
      <c r="F345" s="10" t="n">
        <v>8.0</v>
      </c>
      <c r="G345" s="11" t="n">
        <v>122.08</v>
      </c>
      <c r="H345" s="12" t="n">
        <f>ROUND(ROUND(F345,2)*ROUND(G345,2),2)</f>
        <v>976.64</v>
      </c>
    </row>
    <row r="346" customHeight="0" bestFit="1" ht="20">
      <c r="A346" s="7" t="inlineStr">
        <is>
          <r>
            <t xml:space="preserve">1.18.161</t>
          </r>
        </is>
      </c>
      <c r="B346" s="8" t="inlineStr">
        <is>
          <r>
            <t xml:space="preserve">CPU2848</t>
          </r>
        </is>
      </c>
      <c r="C346" s="9" t="inlineStr">
        <is>
          <r>
            <t xml:space="preserve">DETECTOR ÓTICO DE FUMAÇA COM BASE ENDEREÇÁVEL</t>
          </r>
        </is>
      </c>
      <c r="D346" s="8" t="inlineStr"/>
      <c r="E346" s="8" t="inlineStr">
        <is>
          <r>
            <t xml:space="preserve">UN</t>
          </r>
        </is>
      </c>
      <c r="F346" s="10" t="n">
        <v>283.0</v>
      </c>
      <c r="G346" s="11" t="n">
        <v>426.33</v>
      </c>
      <c r="H346" s="12" t="n">
        <f>ROUND(ROUND(F346,2)*ROUND(G346,2),2)</f>
        <v>120651.39</v>
      </c>
    </row>
    <row r="347" customHeight="0" bestFit="1" ht="32">
      <c r="A347" s="7" t="inlineStr">
        <is>
          <r>
            <t xml:space="preserve">1.18.162</t>
          </r>
        </is>
      </c>
      <c r="B347" s="8" t="inlineStr">
        <is>
          <r>
            <t xml:space="preserve">CPU2849</t>
          </r>
        </is>
      </c>
      <c r="C347" s="9" t="inlineStr">
        <is>
          <r>
            <t xml:space="preserve">CENTRAL DE ALARME ENDEREÇÁVEL DE INCENDIO COM SISTEMA P/ ATÉ 250 DISPOSITIVOS, MARCAL VERIN OU SIMILAR, MODELO VRE-250 C/ BATERIA DE 12V E 7 AMPARES</t>
          </r>
        </is>
      </c>
      <c r="D347" s="8" t="inlineStr"/>
      <c r="E347" s="8" t="inlineStr">
        <is>
          <r>
            <t xml:space="preserve">UN</t>
          </r>
        </is>
      </c>
      <c r="F347" s="10" t="n">
        <v>1.0</v>
      </c>
      <c r="G347" s="11" t="n">
        <v>8164.21</v>
      </c>
      <c r="H347" s="12" t="n">
        <f>ROUND(ROUND(F347,2)*ROUND(G347,2),2)</f>
        <v>8164.21</v>
      </c>
    </row>
    <row r="348" customHeight="0" bestFit="1" ht="20">
      <c r="A348" s="7" t="inlineStr">
        <is>
          <r>
            <t xml:space="preserve">1.18.163</t>
          </r>
        </is>
      </c>
      <c r="B348" s="8" t="inlineStr">
        <is>
          <r>
            <t xml:space="preserve">CPU2850</t>
          </r>
        </is>
      </c>
      <c r="C348" s="9" t="inlineStr">
        <is>
          <r>
            <t xml:space="preserve">AVISADOR SONORO TIPO SIRENE PARA INCÊNDIO</t>
          </r>
        </is>
      </c>
      <c r="D348" s="8" t="inlineStr"/>
      <c r="E348" s="8" t="inlineStr">
        <is>
          <r>
            <t xml:space="preserve">UN</t>
          </r>
        </is>
      </c>
      <c r="F348" s="10" t="n">
        <v>5.0</v>
      </c>
      <c r="G348" s="11" t="n">
        <v>547.08</v>
      </c>
      <c r="H348" s="12" t="n">
        <f>ROUND(ROUND(F348,2)*ROUND(G348,2),2)</f>
        <v>2735.4</v>
      </c>
    </row>
    <row r="349" customHeight="0" bestFit="1" ht="20">
      <c r="A349" s="7" t="inlineStr">
        <is>
          <r>
            <t xml:space="preserve">1.18.164</t>
          </r>
        </is>
      </c>
      <c r="B349" s="8" t="inlineStr">
        <is>
          <r>
            <t xml:space="preserve">CPU2851</t>
          </r>
        </is>
      </c>
      <c r="C349" s="9" t="inlineStr">
        <is>
          <r>
            <t xml:space="preserve">ACIONADOR MANUAL QUEBRA-VIDRO ENDEREÇÁVEL</t>
          </r>
        </is>
      </c>
      <c r="D349" s="8" t="inlineStr"/>
      <c r="E349" s="8" t="inlineStr">
        <is>
          <r>
            <t xml:space="preserve">UN</t>
          </r>
        </is>
      </c>
      <c r="F349" s="10" t="n">
        <v>15.0</v>
      </c>
      <c r="G349" s="11" t="n">
        <v>188.33</v>
      </c>
      <c r="H349" s="12" t="n">
        <f>ROUND(ROUND(F349,2)*ROUND(G349,2),2)</f>
        <v>2824.95</v>
      </c>
    </row>
    <row r="350" customHeight="0" bestFit="1" ht="24">
      <c r="A350" s="7" t="inlineStr">
        <is>
          <r>
            <t xml:space="preserve">1.18.165</t>
          </r>
        </is>
      </c>
      <c r="B350" s="8" t="inlineStr">
        <is>
          <r>
            <t xml:space="preserve">101798</t>
          </r>
        </is>
      </c>
      <c r="C350" s="9" t="inlineStr">
        <is>
          <r>
            <t xml:space="preserve">TAMPA PARA CAIXA TIPO R1, EM FERRO FUNDIDO, DIMENSÕES INTERNAS: 0,40 X 0,60 M - FORNECIMENTO E INSTALAÇÃO. AF_12/2020</t>
          </r>
        </is>
      </c>
      <c r="D350" s="8" t="inlineStr">
        <is>
          <r>
            <t xml:space="preserve">SINAPI</t>
          </r>
        </is>
      </c>
      <c r="E350" s="8" t="inlineStr">
        <is>
          <r>
            <t xml:space="preserve">UN</t>
          </r>
        </is>
      </c>
      <c r="F350" s="10" t="n">
        <v>1.0</v>
      </c>
      <c r="G350" s="11" t="n">
        <v>406.14</v>
      </c>
      <c r="H350" s="12" t="n">
        <f>ROUND(ROUND(F350,2)*ROUND(G350,2),2)</f>
        <v>406.14</v>
      </c>
    </row>
    <row r="351" customHeight="0" bestFit="1" ht="32">
      <c r="A351" s="7" t="inlineStr">
        <is>
          <r>
            <t xml:space="preserve">1.18.166</t>
          </r>
        </is>
      </c>
      <c r="B351" s="8" t="inlineStr">
        <is>
          <r>
            <t xml:space="preserve">101912</t>
          </r>
        </is>
      </c>
      <c r="C351" s="9" t="inlineStr">
        <is>
          <r>
            <t xml:space="preserve">ABRIGO PARA HIDRANTE, 75X45X17CM, COM REGISTRO GLOBO ANGULAR 45 GRAUS 2 1/2", ADAPTADOR STORZ 2 1/2", MANGUEIRA DE INCÊNDIO 15M 2 1/2" E ESGUICHO EM LATÃO 2 1/2" - FORNECIMENTO E INSTALAÇÃO. AF_10/2020</t>
          </r>
        </is>
      </c>
      <c r="D351" s="8" t="inlineStr">
        <is>
          <r>
            <t xml:space="preserve">SINAPI</t>
          </r>
        </is>
      </c>
      <c r="E351" s="8" t="inlineStr">
        <is>
          <r>
            <t xml:space="preserve">UN</t>
          </r>
        </is>
      </c>
      <c r="F351" s="10" t="n">
        <v>9.0</v>
      </c>
      <c r="G351" s="11" t="n">
        <v>2798.06</v>
      </c>
      <c r="H351" s="12" t="n">
        <f>ROUND(ROUND(F351,2)*ROUND(G351,2),2)</f>
        <v>25182.54</v>
      </c>
    </row>
    <row r="352" customHeight="0" bestFit="1" ht="24">
      <c r="A352" s="7" t="inlineStr">
        <is>
          <r>
            <t xml:space="preserve">1.18.167</t>
          </r>
        </is>
      </c>
      <c r="B352" s="8" t="inlineStr">
        <is>
          <r>
            <t xml:space="preserve">105167</t>
          </r>
        </is>
      </c>
      <c r="C352" s="9" t="inlineStr">
        <is>
          <r>
            <t xml:space="preserve">UNIÃO FLANGE, PPR, COM PARAFUSOS, DN 40 MM, INSTALADO EM RESERVAÇÃO PREDIAL DE ÁGUA - FORNECIMENTO E INSTALAÇÃO. AF_04/2024</t>
          </r>
        </is>
      </c>
      <c r="D352" s="8" t="inlineStr">
        <is>
          <r>
            <t xml:space="preserve">SINAPI</t>
          </r>
        </is>
      </c>
      <c r="E352" s="8" t="inlineStr">
        <is>
          <r>
            <t xml:space="preserve">UN</t>
          </r>
        </is>
      </c>
      <c r="F352" s="10" t="n">
        <v>1.0</v>
      </c>
      <c r="G352" s="11" t="n">
        <v>269.49</v>
      </c>
      <c r="H352" s="12" t="n">
        <f>ROUND(ROUND(F352,2)*ROUND(G352,2),2)</f>
        <v>269.49</v>
      </c>
    </row>
    <row r="353" customHeight="0" bestFit="1" ht="20">
      <c r="A353" s="7" t="inlineStr">
        <is>
          <r>
            <t xml:space="preserve">1.18.168</t>
          </r>
        </is>
      </c>
      <c r="B353" s="8" t="inlineStr">
        <is>
          <r>
            <t xml:space="preserve">CPU3277</t>
          </r>
        </is>
      </c>
      <c r="C353" s="9" t="inlineStr">
        <is>
          <r>
            <t xml:space="preserve">CONJUNTO MOTOR-BOMBA (CENTRÍFUGA) 7,5 CV, MULTIESTÁGIO, HMAN=30 A 80 MCA, Q = 21,6 A 12,0 M³/H</t>
          </r>
        </is>
      </c>
      <c r="D353" s="8" t="inlineStr"/>
      <c r="E353" s="8" t="inlineStr">
        <is>
          <r>
            <t xml:space="preserve">UN</t>
          </r>
        </is>
      </c>
      <c r="F353" s="10" t="n">
        <v>2.0</v>
      </c>
      <c r="G353" s="11" t="n">
        <v>3278.23</v>
      </c>
      <c r="H353" s="12" t="n">
        <f>ROUND(ROUND(F353,2)*ROUND(G353,2),2)</f>
        <v>6556.46</v>
      </c>
    </row>
    <row r="354" customHeight="0" bestFit="1" ht="20">
      <c r="A354" s="7" t="inlineStr">
        <is>
          <r>
            <t xml:space="preserve">1.18.169</t>
          </r>
        </is>
      </c>
      <c r="B354" s="8" t="inlineStr">
        <is>
          <r>
            <t xml:space="preserve">94499</t>
          </r>
        </is>
      </c>
      <c r="C354" s="9" t="inlineStr">
        <is>
          <r>
            <t xml:space="preserve">REGISTRO DE GAVETA BRUTO, LATÃO, ROSCÁVEL, 2 1/2" - FORNECIMENTO E INSTALAÇÃO. AF_08/2021</t>
          </r>
        </is>
      </c>
      <c r="D354" s="8" t="inlineStr">
        <is>
          <r>
            <t xml:space="preserve">SINAPI</t>
          </r>
        </is>
      </c>
      <c r="E354" s="8" t="inlineStr">
        <is>
          <r>
            <t xml:space="preserve">UN</t>
          </r>
        </is>
      </c>
      <c r="F354" s="10" t="n">
        <v>2.0</v>
      </c>
      <c r="G354" s="11" t="n">
        <v>343.57</v>
      </c>
      <c r="H354" s="12" t="n">
        <f>ROUND(ROUND(F354,2)*ROUND(G354,2),2)</f>
        <v>687.14</v>
      </c>
    </row>
    <row r="355" customHeight="0" bestFit="1" ht="24">
      <c r="A355" s="7" t="inlineStr">
        <is>
          <r>
            <t xml:space="preserve">1.18.170</t>
          </r>
        </is>
      </c>
      <c r="B355" s="8" t="inlineStr">
        <is>
          <r>
            <t xml:space="preserve">99624</t>
          </r>
        </is>
      </c>
      <c r="C355" s="9" t="inlineStr">
        <is>
          <r>
            <t xml:space="preserve">VÁLVULA DE RETENÇÃO HORIZONTAL, DE BRONZE, ROSCÁVEL, 2 1/2" - FORNECIMENTO E INSTALAÇÃO. AF_08/2021</t>
          </r>
        </is>
      </c>
      <c r="D355" s="8" t="inlineStr">
        <is>
          <r>
            <t xml:space="preserve">SINAPI</t>
          </r>
        </is>
      </c>
      <c r="E355" s="8" t="inlineStr">
        <is>
          <r>
            <t xml:space="preserve">UN</t>
          </r>
        </is>
      </c>
      <c r="F355" s="10" t="n">
        <v>1.0</v>
      </c>
      <c r="G355" s="11" t="n">
        <v>799.9</v>
      </c>
      <c r="H355" s="12" t="n">
        <f>ROUND(ROUND(F355,2)*ROUND(G355,2),2)</f>
        <v>799.9</v>
      </c>
    </row>
    <row r="356" customHeight="0" bestFit="1" ht="24">
      <c r="A356" s="7" t="inlineStr">
        <is>
          <r>
            <t xml:space="preserve">1.18.171</t>
          </r>
        </is>
      </c>
      <c r="B356" s="8" t="inlineStr">
        <is>
          <r>
            <t xml:space="preserve">97495</t>
          </r>
        </is>
      </c>
      <c r="C356" s="9" t="inlineStr">
        <is>
          <r>
            <t xml:space="preserve">TÊ, EM AÇO, CONEXÃO SOLDADA, DN 65 (2 1/2"), INSTALADO EM REDE DE ALIMENTAÇÃO PARA HIDRANTE - FORNECIMENTO E INSTALAÇÃO. AF_10/2020</t>
          </r>
        </is>
      </c>
      <c r="D356" s="8" t="inlineStr">
        <is>
          <r>
            <t xml:space="preserve">SINAPI</t>
          </r>
        </is>
      </c>
      <c r="E356" s="8" t="inlineStr">
        <is>
          <r>
            <t xml:space="preserve">UN</t>
          </r>
        </is>
      </c>
      <c r="F356" s="10" t="n">
        <v>1.0</v>
      </c>
      <c r="G356" s="11" t="n">
        <v>596.6</v>
      </c>
      <c r="H356" s="12" t="n">
        <f>ROUND(ROUND(F356,2)*ROUND(G356,2),2)</f>
        <v>596.6</v>
      </c>
    </row>
    <row r="357" customHeight="0" bestFit="1" ht="20">
      <c r="A357" s="7" t="inlineStr">
        <is>
          <r>
            <t xml:space="preserve">1.18.172</t>
          </r>
        </is>
      </c>
      <c r="B357" s="8" t="inlineStr">
        <is>
          <r>
            <t xml:space="preserve">101917</t>
          </r>
        </is>
      </c>
      <c r="C357" s="9" t="inlineStr">
        <is>
          <r>
            <t xml:space="preserve">MANÔMETRO 0 A 200 PSI (0 A 14 KGF/CM2), D = 50MM - FORNECIMENTO E INSTALAÇÃO. AF_10/2020</t>
          </r>
        </is>
      </c>
      <c r="D357" s="8" t="inlineStr">
        <is>
          <r>
            <t xml:space="preserve">SINAPI</t>
          </r>
        </is>
      </c>
      <c r="E357" s="8" t="inlineStr">
        <is>
          <r>
            <t xml:space="preserve">UN</t>
          </r>
        </is>
      </c>
      <c r="F357" s="10" t="n">
        <v>42.0</v>
      </c>
      <c r="G357" s="11" t="n">
        <v>231.77</v>
      </c>
      <c r="H357" s="12" t="n">
        <f>ROUND(ROUND(F357,2)*ROUND(G357,2),2)</f>
        <v>9734.34</v>
      </c>
    </row>
    <row r="358" customHeight="0" bestFit="1" ht="20">
      <c r="A358" s="7" t="inlineStr">
        <is>
          <r>
            <t xml:space="preserve">1.18.173</t>
          </r>
        </is>
      </c>
      <c r="B358" s="8" t="inlineStr">
        <is>
          <r>
            <t xml:space="preserve">CPU3393</t>
          </r>
        </is>
      </c>
      <c r="C358" s="9" t="inlineStr">
        <is>
          <r>
            <t xml:space="preserve">VALVULA GLOBO 150 ROSCA BRONZE 1 1/4""</t>
          </r>
        </is>
      </c>
      <c r="D358" s="8" t="inlineStr"/>
      <c r="E358" s="8" t="inlineStr">
        <is>
          <r>
            <t xml:space="preserve">UN</t>
          </r>
        </is>
      </c>
      <c r="F358" s="10" t="n">
        <v>2.0</v>
      </c>
      <c r="G358" s="11" t="n">
        <v>154.19</v>
      </c>
      <c r="H358" s="12" t="n">
        <f>ROUND(ROUND(F358,2)*ROUND(G358,2),2)</f>
        <v>308.38</v>
      </c>
    </row>
    <row r="359" customHeight="0" bestFit="1" ht="24">
      <c r="A359" s="7" t="inlineStr">
        <is>
          <r>
            <t xml:space="preserve">1.18.174</t>
          </r>
        </is>
      </c>
      <c r="B359" s="8" t="inlineStr">
        <is>
          <r>
            <t xml:space="preserve">97492</t>
          </r>
        </is>
      </c>
      <c r="C359" s="9" t="inlineStr">
        <is>
          <r>
            <t xml:space="preserve">TÊ, EM AÇO, CONEXÃO SOLDADA, DN 32 (1 1/4"), INSTALADO EM REDE DE ALIMENTAÇÃO PARA HIDRANTE - FORNECIMENTO E INSTALAÇÃO. AF_10/2020</t>
          </r>
        </is>
      </c>
      <c r="D359" s="8" t="inlineStr">
        <is>
          <r>
            <t xml:space="preserve">SINAPI</t>
          </r>
        </is>
      </c>
      <c r="E359" s="8" t="inlineStr">
        <is>
          <r>
            <t xml:space="preserve">UN</t>
          </r>
        </is>
      </c>
      <c r="F359" s="10" t="n">
        <v>2.0</v>
      </c>
      <c r="G359" s="11" t="n">
        <v>163.67</v>
      </c>
      <c r="H359" s="12" t="n">
        <f>ROUND(ROUND(F359,2)*ROUND(G359,2),2)</f>
        <v>327.34</v>
      </c>
    </row>
    <row r="360" customHeight="0" bestFit="1" ht="32">
      <c r="A360" s="7" t="inlineStr">
        <is>
          <r>
            <t xml:space="preserve">1.18.175</t>
          </r>
        </is>
      </c>
      <c r="B360" s="8" t="inlineStr">
        <is>
          <r>
            <t xml:space="preserve">92893</t>
          </r>
        </is>
      </c>
      <c r="C360" s="9" t="inlineStr">
        <is>
          <r>
            <t xml:space="preserve">UNIÃO, EM FERRO GALVANIZADO, DN 32 (1 1/4"), CONEXÃO ROSQUEADA, INSTALADO EM REDE DE ALIMENTAÇÃO PARA HIDRANTE - FORNECIMENTO E INSTALAÇÃO. AF_10/2020</t>
          </r>
        </is>
      </c>
      <c r="D360" s="8" t="inlineStr">
        <is>
          <r>
            <t xml:space="preserve">SINAPI</t>
          </r>
        </is>
      </c>
      <c r="E360" s="8" t="inlineStr">
        <is>
          <r>
            <t xml:space="preserve">UN</t>
          </r>
        </is>
      </c>
      <c r="F360" s="10" t="n">
        <v>2.0</v>
      </c>
      <c r="G360" s="11" t="n">
        <v>105.02</v>
      </c>
      <c r="H360" s="12" t="n">
        <f>ROUND(ROUND(F360,2)*ROUND(G360,2),2)</f>
        <v>210.04</v>
      </c>
    </row>
    <row r="361" customHeight="0" bestFit="1" ht="20">
      <c r="A361" s="7" t="inlineStr">
        <is>
          <r>
            <t xml:space="preserve">1.18.176</t>
          </r>
        </is>
      </c>
      <c r="B361" s="8" t="inlineStr">
        <is>
          <r>
            <t xml:space="preserve">CPU2856</t>
          </r>
        </is>
      </c>
      <c r="C361" s="9" t="inlineStr">
        <is>
          <r>
            <t xml:space="preserve">PRESSOSTATO ALTA/BAIXA COM REARME MANUAL REF. KP15</t>
          </r>
        </is>
      </c>
      <c r="D361" s="8" t="inlineStr"/>
      <c r="E361" s="8" t="inlineStr">
        <is>
          <r>
            <t xml:space="preserve">UN</t>
          </r>
        </is>
      </c>
      <c r="F361" s="10" t="n">
        <v>1.0</v>
      </c>
      <c r="G361" s="11" t="n">
        <v>637.09</v>
      </c>
      <c r="H361" s="12" t="n">
        <f>ROUND(ROUND(F361,2)*ROUND(G361,2),2)</f>
        <v>637.09</v>
      </c>
    </row>
    <row r="362" customHeight="0" bestFit="1" ht="32">
      <c r="A362" s="7" t="inlineStr">
        <is>
          <r>
            <t xml:space="preserve">1.18.177</t>
          </r>
        </is>
      </c>
      <c r="B362" s="8" t="inlineStr">
        <is>
          <r>
            <t xml:space="preserve">92336</t>
          </r>
        </is>
      </c>
      <c r="C362" s="9" t="inlineStr">
        <is>
          <r>
            <t xml:space="preserve">TUBO DE AÇO GALVANIZADO COM COSTURA, CLASSE MÉDIA, CONEXÃO RANHURADA, DN 65 (2 1/2"), INSTALADO EM PRUMADAS - FORNECIMENTO E INSTALAÇÃO. AF_10/2020</t>
          </r>
        </is>
      </c>
      <c r="D362" s="8" t="inlineStr">
        <is>
          <r>
            <t xml:space="preserve">SINAPI</t>
          </r>
        </is>
      </c>
      <c r="E362" s="8" t="inlineStr">
        <is>
          <r>
            <t xml:space="preserve">M</t>
          </r>
        </is>
      </c>
      <c r="F362" s="10" t="n">
        <v>228.0</v>
      </c>
      <c r="G362" s="11" t="n">
        <v>135.23</v>
      </c>
      <c r="H362" s="12" t="n">
        <f>ROUND(ROUND(F362,2)*ROUND(G362,2),2)</f>
        <v>30832.44</v>
      </c>
    </row>
    <row r="363" customHeight="0" bestFit="1" ht="32">
      <c r="A363" s="7" t="inlineStr">
        <is>
          <r>
            <t xml:space="preserve">1.18.178</t>
          </r>
        </is>
      </c>
      <c r="B363" s="8" t="inlineStr">
        <is>
          <r>
            <t xml:space="preserve">92364</t>
          </r>
        </is>
      </c>
      <c r="C363" s="9" t="inlineStr">
        <is>
          <r>
            <t xml:space="preserve">TUBO DE AÇO GALVANIZADO COM COSTURA, CLASSE MÉDIA, DN 32 (1 1/4"), CONEXÃO ROSQUEADA, INSTALADO EM REDE DE ALIMENTAÇÃO PARA HIDRANTE - FORNECIMENTO E INSTALAÇÃO. AF_10/2020</t>
          </r>
        </is>
      </c>
      <c r="D363" s="8" t="inlineStr">
        <is>
          <r>
            <t xml:space="preserve">SINAPI</t>
          </r>
        </is>
      </c>
      <c r="E363" s="8" t="inlineStr">
        <is>
          <r>
            <t xml:space="preserve">M</t>
          </r>
        </is>
      </c>
      <c r="F363" s="10" t="n">
        <v>6.0</v>
      </c>
      <c r="G363" s="11" t="n">
        <v>67.05</v>
      </c>
      <c r="H363" s="12" t="n">
        <f>ROUND(ROUND(F363,2)*ROUND(G363,2),2)</f>
        <v>402.3</v>
      </c>
    </row>
    <row r="364" customHeight="0" bestFit="1" ht="40">
      <c r="A364" s="7" t="inlineStr">
        <is>
          <r>
            <t xml:space="preserve">1.18.179</t>
          </r>
        </is>
      </c>
      <c r="B364" s="8" t="inlineStr">
        <is>
          <r>
            <t xml:space="preserve">96765</t>
          </r>
        </is>
      </c>
      <c r="C364" s="9" t="inlineStr">
        <is>
          <r>
            <t xml:space="preserve">ABRIGO PARA HIDRANTE, 90X60X17CM, COM REGISTRO GLOBO ANGULAR 45 GRAUS 2 1/2", ADAPTADOR STORZ 2 1/2", MANGUEIRA DE INCÊNDIO 20M, REDUÇÃO 2 1/2" X 1 1/2" E ESGUICHO EM LATÃO 1 1/2" - FORNECIMENTO E INSTALAÇÃO. AF_10/2020</t>
          </r>
        </is>
      </c>
      <c r="D364" s="8" t="inlineStr">
        <is>
          <r>
            <t xml:space="preserve">SINAPI</t>
          </r>
        </is>
      </c>
      <c r="E364" s="8" t="inlineStr">
        <is>
          <r>
            <t xml:space="preserve">UN</t>
          </r>
        </is>
      </c>
      <c r="F364" s="10" t="n">
        <v>7.0</v>
      </c>
      <c r="G364" s="11" t="n">
        <v>2302.32</v>
      </c>
      <c r="H364" s="12" t="n">
        <f>ROUND(ROUND(F364,2)*ROUND(G364,2),2)</f>
        <v>16116.24</v>
      </c>
    </row>
    <row r="365" customHeight="0" bestFit="1" ht="24">
      <c r="A365" s="7" t="inlineStr">
        <is>
          <r>
            <t xml:space="preserve">1.18.180</t>
          </r>
        </is>
      </c>
      <c r="B365" s="8" t="inlineStr">
        <is>
          <r>
            <t xml:space="preserve">97440</t>
          </r>
        </is>
      </c>
      <c r="C365" s="9" t="inlineStr">
        <is>
          <r>
            <t xml:space="preserve">TÊ, EM AÇO, CONEXÃO RANHURADA, DN 65 (2 1/2"), INSTALADO EM PRUMADAS - FORNECIMENTO E INSTALAÇÃO. AF_10/2020</t>
          </r>
        </is>
      </c>
      <c r="D365" s="8" t="inlineStr">
        <is>
          <r>
            <t xml:space="preserve">SINAPI</t>
          </r>
        </is>
      </c>
      <c r="E365" s="8" t="inlineStr">
        <is>
          <r>
            <t xml:space="preserve">UN</t>
          </r>
        </is>
      </c>
      <c r="F365" s="10" t="n">
        <v>7.0</v>
      </c>
      <c r="G365" s="11" t="n">
        <v>190.79</v>
      </c>
      <c r="H365" s="12" t="n">
        <f>ROUND(ROUND(F365,2)*ROUND(G365,2),2)</f>
        <v>1335.53</v>
      </c>
    </row>
    <row r="366" customHeight="0" bestFit="1" ht="24">
      <c r="A366" s="7" t="inlineStr">
        <is>
          <r>
            <t xml:space="preserve">1.18.181</t>
          </r>
        </is>
      </c>
      <c r="B366" s="8" t="inlineStr">
        <is>
          <r>
            <t xml:space="preserve">97436</t>
          </r>
        </is>
      </c>
      <c r="C366" s="9" t="inlineStr">
        <is>
          <r>
            <t xml:space="preserve">CURVA 90 GRAUS, EM AÇO, CONEXÃO RANHURADA, DN 65 (2 1/2"), INSTALADO EM PRUMADAS - FORNECIMENTO E INSTALAÇÃO. AF_10/2020</t>
          </r>
        </is>
      </c>
      <c r="D366" s="8" t="inlineStr">
        <is>
          <r>
            <t xml:space="preserve">SINAPI</t>
          </r>
        </is>
      </c>
      <c r="E366" s="8" t="inlineStr">
        <is>
          <r>
            <t xml:space="preserve">UN</t>
          </r>
        </is>
      </c>
      <c r="F366" s="10" t="n">
        <v>23.0</v>
      </c>
      <c r="G366" s="11" t="n">
        <v>127.74</v>
      </c>
      <c r="H366" s="12" t="n">
        <f>ROUND(ROUND(F366,2)*ROUND(G366,2),2)</f>
        <v>2938.02</v>
      </c>
    </row>
    <row r="367" customHeight="0" bestFit="1" ht="24">
      <c r="A367" s="7" t="inlineStr">
        <is>
          <r>
            <t xml:space="preserve">1.18.182</t>
          </r>
        </is>
      </c>
      <c r="B367" s="8" t="inlineStr">
        <is>
          <r>
            <t xml:space="preserve">97431</t>
          </r>
        </is>
      </c>
      <c r="C367" s="9" t="inlineStr">
        <is>
          <r>
            <t xml:space="preserve">ACOPLAMENTO RÍGIDO EM AÇO, CONEXÃO RANHURADA, DN 65 (2 1/2"), INSTALADO EM PRUMADAS - FORNECIMENTO E INSTALAÇÃO. AF_10/2020</t>
          </r>
        </is>
      </c>
      <c r="D367" s="8" t="inlineStr">
        <is>
          <r>
            <t xml:space="preserve">SINAPI</t>
          </r>
        </is>
      </c>
      <c r="E367" s="8" t="inlineStr">
        <is>
          <r>
            <t xml:space="preserve">UN</t>
          </r>
        </is>
      </c>
      <c r="F367" s="10" t="n">
        <v>94.0</v>
      </c>
      <c r="G367" s="11" t="n">
        <v>53.89</v>
      </c>
      <c r="H367" s="12" t="n">
        <f>ROUND(ROUND(F367,2)*ROUND(G367,2),2)</f>
        <v>5065.66</v>
      </c>
    </row>
    <row r="368" customHeight="0" bestFit="1" ht="24">
      <c r="A368" s="7" t="inlineStr">
        <is>
          <r>
            <t xml:space="preserve">1.18.183</t>
          </r>
        </is>
      </c>
      <c r="B368" s="8" t="inlineStr">
        <is>
          <r>
            <t xml:space="preserve">97430</t>
          </r>
        </is>
      </c>
      <c r="C368" s="9" t="inlineStr">
        <is>
          <r>
            <t xml:space="preserve">ACOPLAMENTO RÍGIDO EM AÇO, CONEXÃO RANHURADA, DN 50 (2"), INSTALADO EM PRUMADAS - FORNECIMENTO E INSTALAÇÃO. AF_10/2020</t>
          </r>
        </is>
      </c>
      <c r="D368" s="8" t="inlineStr">
        <is>
          <r>
            <t xml:space="preserve">SINAPI</t>
          </r>
        </is>
      </c>
      <c r="E368" s="8" t="inlineStr">
        <is>
          <r>
            <t xml:space="preserve">UN</t>
          </r>
        </is>
      </c>
      <c r="F368" s="10" t="n">
        <v>1.0</v>
      </c>
      <c r="G368" s="11" t="n">
        <v>48.15</v>
      </c>
      <c r="H368" s="12" t="n">
        <f>ROUND(ROUND(F368,2)*ROUND(G368,2),2)</f>
        <v>48.15</v>
      </c>
    </row>
    <row r="369" customHeight="1" ht="20">
      <c r="A369" s="5" t="inlineStr">
        <is>
          <r>
            <t xml:space="preserve">1.19</t>
          </r>
        </is>
      </c>
      <c r="B369" s="5" t="inlineStr">
        <is>
          <r>
            <t xml:space="preserve">INSTALAÇÕES ELÉTRICAS</t>
          </r>
        </is>
      </c>
      <c r="C369" s="5" t="inlineStr"/>
      <c r="D369" s="5" t="inlineStr"/>
      <c r="E369" s="5" t="inlineStr"/>
      <c r="F369" s="5" t="inlineStr"/>
      <c r="G369" s="5" t="inlineStr"/>
      <c r="H369" s="6" t="n">
        <f>ROUND(SUM(H370:H523),2)</f>
        <v>1824503.37</v>
      </c>
    </row>
    <row r="370" customHeight="0" bestFit="1" ht="20">
      <c r="A370" s="7" t="inlineStr">
        <is>
          <r>
            <t xml:space="preserve">1.19.1</t>
          </r>
        </is>
      </c>
      <c r="B370" s="8" t="inlineStr">
        <is>
          <r>
            <t xml:space="preserve">CPU2602</t>
          </r>
        </is>
      </c>
      <c r="C370" s="9" t="inlineStr">
        <is>
          <r>
            <t xml:space="preserve">BUCHA COM ARRUELA EM LIGA ESPECIAL ZAMAK P/ELETRODUTO 32MM, D = 1 1/4''</t>
          </r>
        </is>
      </c>
      <c r="D370" s="8" t="inlineStr"/>
      <c r="E370" s="8" t="inlineStr">
        <is>
          <r>
            <t xml:space="preserve">UN</t>
          </r>
        </is>
      </c>
      <c r="F370" s="10" t="n">
        <v>1.0</v>
      </c>
      <c r="G370" s="11" t="n">
        <v>2.58</v>
      </c>
      <c r="H370" s="12" t="n">
        <f>ROUND(ROUND(F370,2)*ROUND(G370,2),2)</f>
        <v>2.58</v>
      </c>
    </row>
    <row r="371" customHeight="0" bestFit="1" ht="24">
      <c r="A371" s="7" t="inlineStr">
        <is>
          <r>
            <t xml:space="preserve">1.19.2</t>
          </r>
        </is>
      </c>
      <c r="B371" s="8" t="inlineStr">
        <is>
          <r>
            <t xml:space="preserve">91940</t>
          </r>
        </is>
      </c>
      <c r="C371" s="9" t="inlineStr">
        <is>
          <r>
            <t xml:space="preserve">CAIXA RETANGULAR 4" X 2" MÉDIA (1,30 M DO PISO), PVC, INSTALADA EM PAREDE - FORNECIMENTO E INSTALAÇÃO. AF_03/2023</t>
          </r>
        </is>
      </c>
      <c r="D371" s="8" t="inlineStr">
        <is>
          <r>
            <t xml:space="preserve">SINAPI</t>
          </r>
        </is>
      </c>
      <c r="E371" s="8" t="inlineStr">
        <is>
          <r>
            <t xml:space="preserve">UN</t>
          </r>
        </is>
      </c>
      <c r="F371" s="10" t="n">
        <v>1190.0</v>
      </c>
      <c r="G371" s="11" t="n">
        <v>22.54</v>
      </c>
      <c r="H371" s="12" t="n">
        <f>ROUND(ROUND(F371,2)*ROUND(G371,2),2)</f>
        <v>26822.6</v>
      </c>
    </row>
    <row r="372" customHeight="0" bestFit="1" ht="24">
      <c r="A372" s="7" t="inlineStr">
        <is>
          <r>
            <t xml:space="preserve">1.19.3</t>
          </r>
        </is>
      </c>
      <c r="B372" s="8" t="inlineStr">
        <is>
          <r>
            <t xml:space="preserve">91943</t>
          </r>
        </is>
      </c>
      <c r="C372" s="9" t="inlineStr">
        <is>
          <r>
            <t xml:space="preserve">CAIXA RETANGULAR 4" X 4" MÉDIA (1,30 M DO PISO), PVC, INSTALADA EM PAREDE - FORNECIMENTO E INSTALAÇÃO. AF_03/2023</t>
          </r>
        </is>
      </c>
      <c r="D372" s="8" t="inlineStr">
        <is>
          <r>
            <t xml:space="preserve">SINAPI</t>
          </r>
        </is>
      </c>
      <c r="E372" s="8" t="inlineStr">
        <is>
          <r>
            <t xml:space="preserve">UN</t>
          </r>
        </is>
      </c>
      <c r="F372" s="10" t="n">
        <v>2.0</v>
      </c>
      <c r="G372" s="11" t="n">
        <v>25.6</v>
      </c>
      <c r="H372" s="12" t="n">
        <f>ROUND(ROUND(F372,2)*ROUND(G372,2),2)</f>
        <v>51.2</v>
      </c>
    </row>
    <row r="373" customHeight="0" bestFit="1" ht="20">
      <c r="A373" s="7" t="inlineStr">
        <is>
          <r>
            <t xml:space="preserve">1.19.4</t>
          </r>
        </is>
      </c>
      <c r="B373" s="8" t="inlineStr">
        <is>
          <r>
            <t xml:space="preserve">91937</t>
          </r>
        </is>
      </c>
      <c r="C373" s="9" t="inlineStr">
        <is>
          <r>
            <t xml:space="preserve">CAIXA OCTOGONAL 3" X 3", PVC, INSTALADA EM LAJE - FORNECIMENTO E INSTALAÇÃO. AF_03/2023</t>
          </r>
        </is>
      </c>
      <c r="D373" s="8" t="inlineStr">
        <is>
          <r>
            <t xml:space="preserve">SINAPI</t>
          </r>
        </is>
      </c>
      <c r="E373" s="8" t="inlineStr">
        <is>
          <r>
            <t xml:space="preserve">UN</t>
          </r>
        </is>
      </c>
      <c r="F373" s="10" t="n">
        <v>628.0</v>
      </c>
      <c r="G373" s="11" t="n">
        <v>18.83</v>
      </c>
      <c r="H373" s="12" t="n">
        <f>ROUND(ROUND(F373,2)*ROUND(G373,2),2)</f>
        <v>11825.24</v>
      </c>
    </row>
    <row r="374" customHeight="0" bestFit="1" ht="24">
      <c r="A374" s="7" t="inlineStr">
        <is>
          <r>
            <t xml:space="preserve">1.19.5</t>
          </r>
        </is>
      </c>
      <c r="B374" s="8" t="inlineStr">
        <is>
          <r>
            <t xml:space="preserve">92868</t>
          </r>
        </is>
      </c>
      <c r="C374" s="9" t="inlineStr">
        <is>
          <r>
            <t xml:space="preserve">CAIXA RETANGULAR 4" X 2" MÉDIA (1,30 M DO PISO), METÁLICA, INSTALADA EM PAREDE - FORNECIMENTO E INSTALAÇÃO. AF_03/2023</t>
          </r>
        </is>
      </c>
      <c r="D374" s="8" t="inlineStr">
        <is>
          <r>
            <t xml:space="preserve">SINAPI</t>
          </r>
        </is>
      </c>
      <c r="E374" s="8" t="inlineStr">
        <is>
          <r>
            <t xml:space="preserve">UN</t>
          </r>
        </is>
      </c>
      <c r="F374" s="10" t="n">
        <v>35.0</v>
      </c>
      <c r="G374" s="11" t="n">
        <v>21.97</v>
      </c>
      <c r="H374" s="12" t="n">
        <f>ROUND(ROUND(F374,2)*ROUND(G374,2),2)</f>
        <v>768.95</v>
      </c>
    </row>
    <row r="375" customHeight="0" bestFit="1" ht="32">
      <c r="A375" s="7" t="inlineStr">
        <is>
          <r>
            <t xml:space="preserve">1.19.6</t>
          </r>
        </is>
      </c>
      <c r="B375" s="8" t="inlineStr">
        <is>
          <r>
            <t xml:space="preserve">91920</t>
          </r>
        </is>
      </c>
      <c r="C375" s="9" t="inlineStr">
        <is>
          <r>
            <t xml:space="preserve">CURVA 90 GRAUS PARA ELETRODUTO, PVC, ROSCÁVEL, DN 40 MM (1 1/4"), PARA CIRCUITOS TERMINAIS, INSTALADA EM PAREDE - FORNECIMENTO E INSTALAÇÃO. AF_03/2023</t>
          </r>
        </is>
      </c>
      <c r="D375" s="8" t="inlineStr">
        <is>
          <r>
            <t xml:space="preserve">SINAPI</t>
          </r>
        </is>
      </c>
      <c r="E375" s="8" t="inlineStr">
        <is>
          <r>
            <t xml:space="preserve">UN</t>
          </r>
        </is>
      </c>
      <c r="F375" s="10" t="n">
        <v>1.0</v>
      </c>
      <c r="G375" s="11" t="n">
        <v>28.92</v>
      </c>
      <c r="H375" s="12" t="n">
        <f>ROUND(ROUND(F375,2)*ROUND(G375,2),2)</f>
        <v>28.92</v>
      </c>
    </row>
    <row r="376" customHeight="0" bestFit="1" ht="20">
      <c r="A376" s="7" t="inlineStr">
        <is>
          <r>
            <t xml:space="preserve">1.19.7</t>
          </r>
        </is>
      </c>
      <c r="B376" s="8" t="inlineStr">
        <is>
          <r>
            <t xml:space="preserve">CPU2604</t>
          </r>
        </is>
      </c>
      <c r="C376" s="9" t="inlineStr">
        <is>
          <r>
            <t xml:space="preserve">LEITOS - PORCA E ARRUELA 3/8''</t>
          </r>
        </is>
      </c>
      <c r="D376" s="8" t="inlineStr"/>
      <c r="E376" s="8" t="inlineStr">
        <is>
          <r>
            <t xml:space="preserve">UN</t>
          </r>
        </is>
      </c>
      <c r="F376" s="10" t="n">
        <v>473.0</v>
      </c>
      <c r="G376" s="11" t="n">
        <v>7.88</v>
      </c>
      <c r="H376" s="12" t="n">
        <f>ROUND(ROUND(F376,2)*ROUND(G376,2),2)</f>
        <v>3727.24</v>
      </c>
    </row>
    <row r="377" customHeight="0" bestFit="1" ht="20">
      <c r="A377" s="7" t="inlineStr">
        <is>
          <r>
            <t xml:space="preserve">1.19.8</t>
          </r>
        </is>
      </c>
      <c r="B377" s="8" t="inlineStr">
        <is>
          <r>
            <t xml:space="preserve">CPU2859</t>
          </r>
        </is>
      </c>
      <c r="C377" s="9" t="inlineStr">
        <is>
          <r>
            <t xml:space="preserve">FORNECIMENTO E INSTALAÇÃO DE BUCHA DE NYLON S10</t>
          </r>
        </is>
      </c>
      <c r="D377" s="8" t="inlineStr"/>
      <c r="E377" s="8" t="inlineStr">
        <is>
          <r>
            <t xml:space="preserve">UN</t>
          </r>
        </is>
      </c>
      <c r="F377" s="10" t="n">
        <v>4.0</v>
      </c>
      <c r="G377" s="11" t="n">
        <v>7.18</v>
      </c>
      <c r="H377" s="12" t="n">
        <f>ROUND(ROUND(F377,2)*ROUND(G377,2),2)</f>
        <v>28.72</v>
      </c>
    </row>
    <row r="378" customHeight="0" bestFit="1" ht="20">
      <c r="A378" s="7" t="inlineStr">
        <is>
          <r>
            <t xml:space="preserve">1.19.9</t>
          </r>
        </is>
      </c>
      <c r="B378" s="8" t="inlineStr">
        <is>
          <r>
            <t xml:space="preserve">CPU3329</t>
          </r>
        </is>
      </c>
      <c r="C378" s="9" t="inlineStr">
        <is>
          <r>
            <t xml:space="preserve">BRAÇADEIRA METÁLICA TIPO ''U'' DIAM. 1.1/2''</t>
          </r>
        </is>
      </c>
      <c r="D378" s="8" t="inlineStr"/>
      <c r="E378" s="8" t="inlineStr">
        <is>
          <r>
            <t xml:space="preserve">UN</t>
          </r>
        </is>
      </c>
      <c r="F378" s="10" t="n">
        <v>4.0</v>
      </c>
      <c r="G378" s="11" t="n">
        <v>11.23</v>
      </c>
      <c r="H378" s="12" t="n">
        <f>ROUND(ROUND(F378,2)*ROUND(G378,2),2)</f>
        <v>44.92</v>
      </c>
    </row>
    <row r="379" customHeight="0" bestFit="1" ht="20">
      <c r="A379" s="7" t="inlineStr">
        <is>
          <r>
            <t xml:space="preserve">1.19.10</t>
          </r>
        </is>
      </c>
      <c r="B379" s="8" t="inlineStr">
        <is>
          <r>
            <t xml:space="preserve">CPU2605</t>
          </r>
        </is>
      </c>
      <c r="C379" s="9" t="inlineStr">
        <is>
          <r>
            <t xml:space="preserve">CHUMBADOR CB 3/8''X2.1/2'' + PARAFUSO</t>
          </r>
        </is>
      </c>
      <c r="D379" s="8" t="inlineStr"/>
      <c r="E379" s="8" t="inlineStr">
        <is>
          <r>
            <t xml:space="preserve">UN</t>
          </r>
        </is>
      </c>
      <c r="F379" s="10" t="n">
        <v>473.0</v>
      </c>
      <c r="G379" s="11" t="n">
        <v>4.3</v>
      </c>
      <c r="H379" s="12" t="n">
        <f>ROUND(ROUND(F379,2)*ROUND(G379,2),2)</f>
        <v>2033.9</v>
      </c>
    </row>
    <row r="380" customHeight="0" bestFit="1" ht="20">
      <c r="A380" s="7" t="inlineStr">
        <is>
          <r>
            <t xml:space="preserve">1.19.11</t>
          </r>
        </is>
      </c>
      <c r="B380" s="8" t="inlineStr">
        <is>
          <r>
            <t xml:space="preserve">CPU2860</t>
          </r>
        </is>
      </c>
      <c r="C380" s="9" t="inlineStr">
        <is>
          <r>
            <t xml:space="preserve">FORNECIMENTO E INSTALAÇÃO DE PARAFUSO CABEÇA LENTILHA 5/16'' X 1/2''</t>
          </r>
        </is>
      </c>
      <c r="D380" s="8" t="inlineStr"/>
      <c r="E380" s="8" t="inlineStr">
        <is>
          <r>
            <t xml:space="preserve">UN</t>
          </r>
        </is>
      </c>
      <c r="F380" s="10" t="n">
        <v>4.0</v>
      </c>
      <c r="G380" s="11" t="n">
        <v>7.05</v>
      </c>
      <c r="H380" s="12" t="n">
        <f>ROUND(ROUND(F380,2)*ROUND(G380,2),2)</f>
        <v>28.2</v>
      </c>
    </row>
    <row r="381" customHeight="0" bestFit="1" ht="20">
      <c r="A381" s="7" t="inlineStr">
        <is>
          <r>
            <t xml:space="preserve">1.19.12</t>
          </r>
        </is>
      </c>
      <c r="B381" s="8" t="inlineStr">
        <is>
          <r>
            <t xml:space="preserve">CPU2606</t>
          </r>
        </is>
      </c>
      <c r="C381" s="9" t="inlineStr">
        <is>
          <r>
            <t xml:space="preserve">PARAFUSO LENTILHA 42X13MM COM PORCA E ARRUELA</t>
          </r>
        </is>
      </c>
      <c r="D381" s="8" t="inlineStr"/>
      <c r="E381" s="8" t="inlineStr">
        <is>
          <r>
            <t xml:space="preserve">UN</t>
          </r>
        </is>
      </c>
      <c r="F381" s="10" t="n">
        <v>1808.0</v>
      </c>
      <c r="G381" s="11" t="n">
        <v>1.34</v>
      </c>
      <c r="H381" s="12" t="n">
        <f>ROUND(ROUND(F381,2)*ROUND(G381,2),2)</f>
        <v>2422.72</v>
      </c>
    </row>
    <row r="382" customHeight="0" bestFit="1" ht="20">
      <c r="A382" s="7" t="inlineStr">
        <is>
          <r>
            <t xml:space="preserve">1.19.13</t>
          </r>
        </is>
      </c>
      <c r="B382" s="8" t="inlineStr">
        <is>
          <r>
            <t xml:space="preserve">CPU2607</t>
          </r>
        </is>
      </c>
      <c r="C382" s="9" t="inlineStr">
        <is>
          <r>
            <t xml:space="preserve">SUPORTE PARA FIXAÇÃO FITA ALUMÍNIO OU CABO COBRE NU</t>
          </r>
        </is>
      </c>
      <c r="D382" s="8" t="inlineStr"/>
      <c r="E382" s="8" t="inlineStr">
        <is>
          <r>
            <t xml:space="preserve">UN</t>
          </r>
        </is>
      </c>
      <c r="F382" s="10" t="n">
        <v>473.0</v>
      </c>
      <c r="G382" s="11" t="n">
        <v>33.32</v>
      </c>
      <c r="H382" s="12" t="n">
        <f>ROUND(ROUND(F382,2)*ROUND(G382,2),2)</f>
        <v>15760.36</v>
      </c>
    </row>
    <row r="383" customHeight="0" bestFit="1" ht="20">
      <c r="A383" s="7" t="inlineStr">
        <is>
          <r>
            <t xml:space="preserve">1.19.14</t>
          </r>
        </is>
      </c>
      <c r="B383" s="8" t="inlineStr">
        <is>
          <r>
            <t xml:space="preserve">CPU2608</t>
          </r>
        </is>
      </c>
      <c r="C383" s="9" t="inlineStr">
        <is>
          <r>
            <t xml:space="preserve">VERGALHAO AÇO GALV C/OM ROSCA TOTAL PARA PERFILADO 1/4''</t>
          </r>
        </is>
      </c>
      <c r="D383" s="8" t="inlineStr"/>
      <c r="E383" s="8" t="inlineStr">
        <is>
          <r>
            <t xml:space="preserve">M</t>
          </r>
        </is>
      </c>
      <c r="F383" s="10" t="n">
        <v>477.0</v>
      </c>
      <c r="G383" s="11" t="n">
        <v>27.22</v>
      </c>
      <c r="H383" s="12" t="n">
        <f>ROUND(ROUND(F383,2)*ROUND(G383,2),2)</f>
        <v>12983.94</v>
      </c>
    </row>
    <row r="384" customHeight="0" bestFit="1" ht="24">
      <c r="A384" s="7" t="inlineStr">
        <is>
          <r>
            <t xml:space="preserve">1.19.15</t>
          </r>
        </is>
      </c>
      <c r="B384" s="8" t="inlineStr">
        <is>
          <r>
            <t xml:space="preserve">91933</t>
          </r>
        </is>
      </c>
      <c r="C384" s="9" t="inlineStr">
        <is>
          <r>
            <t xml:space="preserve">CABO DE COBRE FLEXÍVEL ISOLADO, 10 MM², ANTI-CHAMA 0,6/1,0 KV, PARA CIRCUITOS TERMINAIS - FORNECIMENTO E INSTALAÇÃO. AF_03/2023</t>
          </r>
        </is>
      </c>
      <c r="D384" s="8" t="inlineStr">
        <is>
          <r>
            <t xml:space="preserve">SINAPI</t>
          </r>
        </is>
      </c>
      <c r="E384" s="8" t="inlineStr">
        <is>
          <r>
            <t xml:space="preserve">M</t>
          </r>
        </is>
      </c>
      <c r="F384" s="10" t="n">
        <v>806.1</v>
      </c>
      <c r="G384" s="11" t="n">
        <v>21.35</v>
      </c>
      <c r="H384" s="12" t="n">
        <f>ROUND(ROUND(F384,2)*ROUND(G384,2),2)</f>
        <v>17210.24</v>
      </c>
    </row>
    <row r="385" customHeight="0" bestFit="1" ht="32">
      <c r="A385" s="7" t="inlineStr">
        <is>
          <r>
            <t xml:space="preserve">1.19.16</t>
          </r>
        </is>
      </c>
      <c r="B385" s="8" t="inlineStr">
        <is>
          <r>
            <t xml:space="preserve">92994</t>
          </r>
        </is>
      </c>
      <c r="C385" s="9" t="inlineStr">
        <is>
          <r>
            <t xml:space="preserve">CABO DE COBRE FLEXÍVEL ISOLADO, 120 MM², ANTI-CHAMA 0,6/1,0 KV, PARA REDE ENTERRADA DE DISTRIBUIÇÃO DE ENERGIA ELÉTRICA - FORNECIMENTO E INSTALAÇÃO. AF_12/2021</t>
          </r>
        </is>
      </c>
      <c r="D385" s="8" t="inlineStr">
        <is>
          <r>
            <t xml:space="preserve">SINAPI</t>
          </r>
        </is>
      </c>
      <c r="E385" s="8" t="inlineStr">
        <is>
          <r>
            <t xml:space="preserve">M</t>
          </r>
        </is>
      </c>
      <c r="F385" s="10" t="n">
        <v>1178.4</v>
      </c>
      <c r="G385" s="11" t="n">
        <v>171.76</v>
      </c>
      <c r="H385" s="12" t="n">
        <f>ROUND(ROUND(F385,2)*ROUND(G385,2),2)</f>
        <v>202401.98</v>
      </c>
    </row>
    <row r="386" customHeight="0" bestFit="1" ht="24">
      <c r="A386" s="7" t="inlineStr">
        <is>
          <r>
            <t xml:space="preserve">1.19.17</t>
          </r>
        </is>
      </c>
      <c r="B386" s="8" t="inlineStr">
        <is>
          <r>
            <t xml:space="preserve">91935</t>
          </r>
        </is>
      </c>
      <c r="C386" s="9" t="inlineStr">
        <is>
          <r>
            <t xml:space="preserve">CABO DE COBRE FLEXÍVEL ISOLADO, 16 MM², ANTI-CHAMA 0,6/1,0 KV, PARA CIRCUITOS TERMINAIS - FORNECIMENTO E INSTALAÇÃO. AF_03/2023</t>
          </r>
        </is>
      </c>
      <c r="D386" s="8" t="inlineStr">
        <is>
          <r>
            <t xml:space="preserve">SINAPI</t>
          </r>
        </is>
      </c>
      <c r="E386" s="8" t="inlineStr">
        <is>
          <r>
            <t xml:space="preserve">M</t>
          </r>
        </is>
      </c>
      <c r="F386" s="10" t="n">
        <v>639.9</v>
      </c>
      <c r="G386" s="11" t="n">
        <v>33.5</v>
      </c>
      <c r="H386" s="12" t="n">
        <f>ROUND(ROUND(F386,2)*ROUND(G386,2),2)</f>
        <v>21436.65</v>
      </c>
    </row>
    <row r="387" customHeight="0" bestFit="1" ht="32">
      <c r="A387" s="7" t="inlineStr">
        <is>
          <r>
            <t xml:space="preserve">1.19.18</t>
          </r>
        </is>
      </c>
      <c r="B387" s="8" t="inlineStr">
        <is>
          <r>
            <t xml:space="preserve">93000</t>
          </r>
        </is>
      </c>
      <c r="C387" s="9" t="inlineStr">
        <is>
          <r>
            <t xml:space="preserve">CABO DE COBRE FLEXÍVEL ISOLADO, 240 MM², ANTI-CHAMA 0,6/1,0 KV, PARA REDE ENTERRADA DE DISTRIBUIÇÃO DE ENERGIA ELÉTRICA - FORNECIMENTO E INSTALAÇÃO. AF_12/2021</t>
          </r>
        </is>
      </c>
      <c r="D387" s="8" t="inlineStr">
        <is>
          <r>
            <t xml:space="preserve">SINAPI</t>
          </r>
        </is>
      </c>
      <c r="E387" s="8" t="inlineStr">
        <is>
          <r>
            <t xml:space="preserve">M</t>
          </r>
        </is>
      </c>
      <c r="F387" s="10" t="n">
        <v>734.0</v>
      </c>
      <c r="G387" s="11" t="n">
        <v>337.25</v>
      </c>
      <c r="H387" s="12" t="n">
        <f>ROUND(ROUND(F387,2)*ROUND(G387,2),2)</f>
        <v>247541.5</v>
      </c>
    </row>
    <row r="388" customHeight="0" bestFit="1" ht="32">
      <c r="A388" s="7" t="inlineStr">
        <is>
          <r>
            <t xml:space="preserve">1.19.19</t>
          </r>
        </is>
      </c>
      <c r="B388" s="8" t="inlineStr">
        <is>
          <r>
            <t xml:space="preserve">92984</t>
          </r>
        </is>
      </c>
      <c r="C388" s="9" t="inlineStr">
        <is>
          <r>
            <t xml:space="preserve">CABO DE COBRE FLEXÍVEL ISOLADO, 25 MM², ANTI-CHAMA 0,6/1,0 KV, PARA REDE ENTERRADA DE DISTRIBUIÇÃO DE ENERGIA ELÉTRICA - FORNECIMENTO E INSTALAÇÃO. AF_12/2021</t>
          </r>
        </is>
      </c>
      <c r="D388" s="8" t="inlineStr">
        <is>
          <r>
            <t xml:space="preserve">SINAPI</t>
          </r>
        </is>
      </c>
      <c r="E388" s="8" t="inlineStr">
        <is>
          <r>
            <t xml:space="preserve">M</t>
          </r>
        </is>
      </c>
      <c r="F388" s="10" t="n">
        <v>607.0</v>
      </c>
      <c r="G388" s="11" t="n">
        <v>36.76</v>
      </c>
      <c r="H388" s="12" t="n">
        <f>ROUND(ROUND(F388,2)*ROUND(G388,2),2)</f>
        <v>22313.32</v>
      </c>
    </row>
    <row r="389" customHeight="0" bestFit="1" ht="32">
      <c r="A389" s="7" t="inlineStr">
        <is>
          <r>
            <t xml:space="preserve">1.19.20</t>
          </r>
        </is>
      </c>
      <c r="B389" s="8" t="inlineStr">
        <is>
          <r>
            <t xml:space="preserve">92986</t>
          </r>
        </is>
      </c>
      <c r="C389" s="9" t="inlineStr">
        <is>
          <r>
            <t xml:space="preserve">CABO DE COBRE FLEXÍVEL ISOLADO, 35 MM², ANTI-CHAMA 0,6/1,0 KV, PARA REDE ENTERRADA DE DISTRIBUIÇÃO DE ENERGIA ELÉTRICA - FORNECIMENTO E INSTALAÇÃO. AF_12/2021</t>
          </r>
        </is>
      </c>
      <c r="D389" s="8" t="inlineStr">
        <is>
          <r>
            <t xml:space="preserve">SINAPI</t>
          </r>
        </is>
      </c>
      <c r="E389" s="8" t="inlineStr">
        <is>
          <r>
            <t xml:space="preserve">M</t>
          </r>
        </is>
      </c>
      <c r="F389" s="10" t="n">
        <v>200.2</v>
      </c>
      <c r="G389" s="11" t="n">
        <v>50.83</v>
      </c>
      <c r="H389" s="12" t="n">
        <f>ROUND(ROUND(F389,2)*ROUND(G389,2),2)</f>
        <v>10176.17</v>
      </c>
    </row>
    <row r="390" customHeight="0" bestFit="1" ht="32">
      <c r="A390" s="7" t="inlineStr">
        <is>
          <r>
            <t xml:space="preserve">1.19.21</t>
          </r>
        </is>
      </c>
      <c r="B390" s="8" t="inlineStr">
        <is>
          <r>
            <t xml:space="preserve">92988</t>
          </r>
        </is>
      </c>
      <c r="C390" s="9" t="inlineStr">
        <is>
          <r>
            <t xml:space="preserve">CABO DE COBRE FLEXÍVEL ISOLADO, 50 MM², ANTI-CHAMA 0,6/1,0 KV, PARA REDE ENTERRADA DE DISTRIBUIÇÃO DE ENERGIA ELÉTRICA - FORNECIMENTO E INSTALAÇÃO. AF_12/2021</t>
          </r>
        </is>
      </c>
      <c r="D390" s="8" t="inlineStr">
        <is>
          <r>
            <t xml:space="preserve">SINAPI</t>
          </r>
        </is>
      </c>
      <c r="E390" s="8" t="inlineStr">
        <is>
          <r>
            <t xml:space="preserve">M</t>
          </r>
        </is>
      </c>
      <c r="F390" s="10" t="n">
        <v>380.0</v>
      </c>
      <c r="G390" s="11" t="n">
        <v>73.8</v>
      </c>
      <c r="H390" s="12" t="n">
        <f>ROUND(ROUND(F390,2)*ROUND(G390,2),2)</f>
        <v>28044.0</v>
      </c>
    </row>
    <row r="391" customHeight="0" bestFit="1" ht="32">
      <c r="A391" s="7" t="inlineStr">
        <is>
          <r>
            <t xml:space="preserve">1.19.22</t>
          </r>
        </is>
      </c>
      <c r="B391" s="8" t="inlineStr">
        <is>
          <r>
            <t xml:space="preserve">92990</t>
          </r>
        </is>
      </c>
      <c r="C391" s="9" t="inlineStr">
        <is>
          <r>
            <t xml:space="preserve">CABO DE COBRE FLEXÍVEL ISOLADO, 70 MM², ANTI-CHAMA 0,6/1,0 KV, PARA REDE ENTERRADA DE DISTRIBUIÇÃO DE ENERGIA ELÉTRICA - FORNECIMENTO E INSTALAÇÃO. AF_12/2021</t>
          </r>
        </is>
      </c>
      <c r="D391" s="8" t="inlineStr">
        <is>
          <r>
            <t xml:space="preserve">SINAPI</t>
          </r>
        </is>
      </c>
      <c r="E391" s="8" t="inlineStr">
        <is>
          <r>
            <t xml:space="preserve">M</t>
          </r>
        </is>
      </c>
      <c r="F391" s="10" t="n">
        <v>88.7</v>
      </c>
      <c r="G391" s="11" t="n">
        <v>102.2</v>
      </c>
      <c r="H391" s="12" t="n">
        <f>ROUND(ROUND(F391,2)*ROUND(G391,2),2)</f>
        <v>9065.14</v>
      </c>
    </row>
    <row r="392" customHeight="0" bestFit="1" ht="32">
      <c r="A392" s="7" t="inlineStr">
        <is>
          <r>
            <t xml:space="preserve">1.19.23</t>
          </r>
        </is>
      </c>
      <c r="B392" s="8" t="inlineStr">
        <is>
          <r>
            <t xml:space="preserve">92998</t>
          </r>
        </is>
      </c>
      <c r="C392" s="9" t="inlineStr">
        <is>
          <r>
            <t xml:space="preserve">CABO DE COBRE FLEXÍVEL ISOLADO, 185 MM², ANTI-CHAMA 0,6/1,0 KV, PARA REDE ENTERRADA DE DISTRIBUIÇÃO DE ENERGIA ELÉTRICA - FORNECIMENTO E INSTALAÇÃO. AF_12/2021</t>
          </r>
        </is>
      </c>
      <c r="D392" s="8" t="inlineStr">
        <is>
          <r>
            <t xml:space="preserve">SINAPI</t>
          </r>
        </is>
      </c>
      <c r="E392" s="8" t="inlineStr">
        <is>
          <r>
            <t xml:space="preserve">M</t>
          </r>
        </is>
      </c>
      <c r="F392" s="10" t="n">
        <v>52.5</v>
      </c>
      <c r="G392" s="11" t="n">
        <v>254.7</v>
      </c>
      <c r="H392" s="12" t="n">
        <f>ROUND(ROUND(F392,2)*ROUND(G392,2),2)</f>
        <v>13371.75</v>
      </c>
    </row>
    <row r="393" customHeight="0" bestFit="1" ht="32">
      <c r="A393" s="7" t="inlineStr">
        <is>
          <r>
            <t xml:space="preserve">1.19.24</t>
          </r>
        </is>
      </c>
      <c r="B393" s="8" t="inlineStr">
        <is>
          <r>
            <t xml:space="preserve">92992</t>
          </r>
        </is>
      </c>
      <c r="C393" s="9" t="inlineStr">
        <is>
          <r>
            <t xml:space="preserve">CABO DE COBRE FLEXÍVEL ISOLADO, 95 MM², ANTI-CHAMA 0,6/1,0 KV, PARA REDE ENTERRADA DE DISTRIBUIÇÃO DE ENERGIA ELÉTRICA - FORNECIMENTO E INSTALAÇÃO. AF_12/2021</t>
          </r>
        </is>
      </c>
      <c r="D393" s="8" t="inlineStr">
        <is>
          <r>
            <t xml:space="preserve">SINAPI</t>
          </r>
        </is>
      </c>
      <c r="E393" s="8" t="inlineStr">
        <is>
          <r>
            <t xml:space="preserve">M</t>
          </r>
        </is>
      </c>
      <c r="F393" s="10" t="n">
        <v>17.5</v>
      </c>
      <c r="G393" s="11" t="n">
        <v>132.17</v>
      </c>
      <c r="H393" s="12" t="n">
        <f>ROUND(ROUND(F393,2)*ROUND(G393,2),2)</f>
        <v>2312.98</v>
      </c>
    </row>
    <row r="394" customHeight="0" bestFit="1" ht="24">
      <c r="A394" s="7" t="inlineStr">
        <is>
          <r>
            <t xml:space="preserve">1.19.25</t>
          </r>
        </is>
      </c>
      <c r="B394" s="8" t="inlineStr">
        <is>
          <r>
            <t xml:space="preserve">91924</t>
          </r>
        </is>
      </c>
      <c r="C394" s="9" t="inlineStr">
        <is>
          <r>
            <t xml:space="preserve">CABO DE COBRE FLEXÍVEL ISOLADO, 1,5 MM², ANTI-CHAMA 450/750 V, PARA CIRCUITOS TERMINAIS - FORNECIMENTO E INSTALAÇÃO. AF_03/2023</t>
          </r>
        </is>
      </c>
      <c r="D394" s="8" t="inlineStr">
        <is>
          <r>
            <t xml:space="preserve">SINAPI</t>
          </r>
        </is>
      </c>
      <c r="E394" s="8" t="inlineStr">
        <is>
          <r>
            <t xml:space="preserve">M</t>
          </r>
        </is>
      </c>
      <c r="F394" s="10" t="n">
        <v>421.0</v>
      </c>
      <c r="G394" s="11" t="n">
        <v>3.94</v>
      </c>
      <c r="H394" s="12" t="n">
        <f>ROUND(ROUND(F394,2)*ROUND(G394,2),2)</f>
        <v>1658.74</v>
      </c>
    </row>
    <row r="395" customHeight="0" bestFit="1" ht="24">
      <c r="A395" s="7" t="inlineStr">
        <is>
          <r>
            <t xml:space="preserve">1.19.26</t>
          </r>
        </is>
      </c>
      <c r="B395" s="8" t="inlineStr">
        <is>
          <r>
            <t xml:space="preserve">91926</t>
          </r>
        </is>
      </c>
      <c r="C395" s="9" t="inlineStr">
        <is>
          <r>
            <t xml:space="preserve">CABO DE COBRE FLEXÍVEL ISOLADO, 2,5 MM², ANTI-CHAMA 450/750 V, PARA CIRCUITOS TERMINAIS - FORNECIMENTO E INSTALAÇÃO. AF_03/2023</t>
          </r>
        </is>
      </c>
      <c r="D395" s="8" t="inlineStr">
        <is>
          <r>
            <t xml:space="preserve">SINAPI</t>
          </r>
        </is>
      </c>
      <c r="E395" s="8" t="inlineStr">
        <is>
          <r>
            <t xml:space="preserve">M</t>
          </r>
        </is>
      </c>
      <c r="F395" s="10" t="n">
        <v>37120.7</v>
      </c>
      <c r="G395" s="11" t="n">
        <v>5.7</v>
      </c>
      <c r="H395" s="12" t="n">
        <f>ROUND(ROUND(F395,2)*ROUND(G395,2),2)</f>
        <v>211587.99</v>
      </c>
    </row>
    <row r="396" customHeight="0" bestFit="1" ht="24">
      <c r="A396" s="7" t="inlineStr">
        <is>
          <r>
            <t xml:space="preserve">1.19.27</t>
          </r>
        </is>
      </c>
      <c r="B396" s="8" t="inlineStr">
        <is>
          <r>
            <t xml:space="preserve">91928</t>
          </r>
        </is>
      </c>
      <c r="C396" s="9" t="inlineStr">
        <is>
          <r>
            <t xml:space="preserve">CABO DE COBRE FLEXÍVEL ISOLADO, 4 MM², ANTI-CHAMA 450/750 V, PARA CIRCUITOS TERMINAIS - FORNECIMENTO E INSTALAÇÃO. AF_03/2023</t>
          </r>
        </is>
      </c>
      <c r="D396" s="8" t="inlineStr">
        <is>
          <r>
            <t xml:space="preserve">SINAPI</t>
          </r>
        </is>
      </c>
      <c r="E396" s="8" t="inlineStr">
        <is>
          <r>
            <t xml:space="preserve">M</t>
          </r>
        </is>
      </c>
      <c r="F396" s="10" t="n">
        <v>412.8</v>
      </c>
      <c r="G396" s="11" t="n">
        <v>8.83</v>
      </c>
      <c r="H396" s="12" t="n">
        <f>ROUND(ROUND(F396,2)*ROUND(G396,2),2)</f>
        <v>3645.02</v>
      </c>
    </row>
    <row r="397" customHeight="0" bestFit="1" ht="24">
      <c r="A397" s="7" t="inlineStr">
        <is>
          <r>
            <t xml:space="preserve">1.19.28</t>
          </r>
        </is>
      </c>
      <c r="B397" s="8" t="inlineStr">
        <is>
          <r>
            <t xml:space="preserve">91930</t>
          </r>
        </is>
      </c>
      <c r="C397" s="9" t="inlineStr">
        <is>
          <r>
            <t xml:space="preserve">CABO DE COBRE FLEXÍVEL ISOLADO, 6 MM², ANTI-CHAMA 450/750 V, PARA CIRCUITOS TERMINAIS - FORNECIMENTO E INSTALAÇÃO. AF_03/2023</t>
          </r>
        </is>
      </c>
      <c r="D397" s="8" t="inlineStr">
        <is>
          <r>
            <t xml:space="preserve">SINAPI</t>
          </r>
        </is>
      </c>
      <c r="E397" s="8" t="inlineStr">
        <is>
          <r>
            <t xml:space="preserve">M</t>
          </r>
        </is>
      </c>
      <c r="F397" s="10" t="n">
        <v>267.0</v>
      </c>
      <c r="G397" s="11" t="n">
        <v>12.35</v>
      </c>
      <c r="H397" s="12" t="n">
        <f>ROUND(ROUND(F397,2)*ROUND(G397,2),2)</f>
        <v>3297.45</v>
      </c>
    </row>
    <row r="398" customHeight="0" bestFit="1" ht="24">
      <c r="A398" s="7" t="inlineStr">
        <is>
          <r>
            <t xml:space="preserve">1.19.29</t>
          </r>
        </is>
      </c>
      <c r="B398" s="8" t="inlineStr">
        <is>
          <r>
            <t xml:space="preserve">91932</t>
          </r>
        </is>
      </c>
      <c r="C398" s="9" t="inlineStr">
        <is>
          <r>
            <t xml:space="preserve">CABO DE COBRE FLEXÍVEL ISOLADO, 10 MM², ANTI-CHAMA 450/750 V, PARA CIRCUITOS TERMINAIS - FORNECIMENTO E INSTALAÇÃO. AF_03/2023</t>
          </r>
        </is>
      </c>
      <c r="D398" s="8" t="inlineStr">
        <is>
          <r>
            <t xml:space="preserve">SINAPI</t>
          </r>
        </is>
      </c>
      <c r="E398" s="8" t="inlineStr">
        <is>
          <r>
            <t xml:space="preserve">M</t>
          </r>
        </is>
      </c>
      <c r="F398" s="10" t="n">
        <v>13.2</v>
      </c>
      <c r="G398" s="11" t="n">
        <v>22.14</v>
      </c>
      <c r="H398" s="12" t="n">
        <f>ROUND(ROUND(F398,2)*ROUND(G398,2),2)</f>
        <v>292.25</v>
      </c>
    </row>
    <row r="399" customHeight="0" bestFit="1" ht="20">
      <c r="A399" s="7" t="inlineStr">
        <is>
          <r>
            <t xml:space="preserve">1.19.30</t>
          </r>
        </is>
      </c>
      <c r="B399" s="8" t="inlineStr">
        <is>
          <r>
            <t xml:space="preserve">CPU2611</t>
          </r>
        </is>
      </c>
      <c r="C399" s="9" t="inlineStr">
        <is>
          <r>
            <t xml:space="preserve">CAIXA DE PASSAGEM DE AÇO C/ TAMPA APARAFUSADA 302X302X120</t>
          </r>
        </is>
      </c>
      <c r="D399" s="8" t="inlineStr"/>
      <c r="E399" s="8" t="inlineStr">
        <is>
          <r>
            <t xml:space="preserve">UN</t>
          </r>
        </is>
      </c>
      <c r="F399" s="10" t="n">
        <v>15.0</v>
      </c>
      <c r="G399" s="11" t="n">
        <v>110.71</v>
      </c>
      <c r="H399" s="12" t="n">
        <f>ROUND(ROUND(F399,2)*ROUND(G399,2),2)</f>
        <v>1660.65</v>
      </c>
    </row>
    <row r="400" customHeight="0" bestFit="1" ht="24">
      <c r="A400" s="7" t="inlineStr">
        <is>
          <r>
            <t xml:space="preserve">1.19.31</t>
          </r>
        </is>
      </c>
      <c r="B400" s="8" t="inlineStr">
        <is>
          <r>
            <t xml:space="preserve">91983</t>
          </r>
        </is>
      </c>
      <c r="C400" s="9" t="inlineStr">
        <is>
          <r>
            <t xml:space="preserve">DIMMER ROTATIVO (1 MÓDULO), 220V/600W, INCLUINDO SUPORTE E PLACA - FORNECIMENTO E INSTALAÇÃO. AF_03/2023</t>
          </r>
        </is>
      </c>
      <c r="D400" s="8" t="inlineStr">
        <is>
          <r>
            <t xml:space="preserve">SINAPI</t>
          </r>
        </is>
      </c>
      <c r="E400" s="8" t="inlineStr">
        <is>
          <r>
            <t xml:space="preserve">UN</t>
          </r>
        </is>
      </c>
      <c r="F400" s="10" t="n">
        <v>1.0</v>
      </c>
      <c r="G400" s="11" t="n">
        <v>120.73</v>
      </c>
      <c r="H400" s="12" t="n">
        <f>ROUND(ROUND(F400,2)*ROUND(G400,2),2)</f>
        <v>120.73</v>
      </c>
    </row>
    <row r="401" customHeight="0" bestFit="1" ht="24">
      <c r="A401" s="7" t="inlineStr">
        <is>
          <r>
            <t xml:space="preserve">1.19.32</t>
          </r>
        </is>
      </c>
      <c r="B401" s="8" t="inlineStr">
        <is>
          <r>
            <t xml:space="preserve">91963</t>
          </r>
        </is>
      </c>
      <c r="C401" s="9" t="inlineStr">
        <is>
          <r>
            <t xml:space="preserve">INTERRUPTOR SIMPLES (1 MÓDULO) COM INTERRUPTOR PARALELO (2 MÓDULOS), 10A/250V, INCLUINDO SUPORTE E PLACA - FORNECIMENTO E INSTALAÇÃO. AF_03/2023</t>
          </r>
        </is>
      </c>
      <c r="D401" s="8" t="inlineStr">
        <is>
          <r>
            <t xml:space="preserve">SINAPI</t>
          </r>
        </is>
      </c>
      <c r="E401" s="8" t="inlineStr">
        <is>
          <r>
            <t xml:space="preserve">UN</t>
          </r>
        </is>
      </c>
      <c r="F401" s="10" t="n">
        <v>2.0</v>
      </c>
      <c r="G401" s="11" t="n">
        <v>93.49</v>
      </c>
      <c r="H401" s="12" t="n">
        <f>ROUND(ROUND(F401,2)*ROUND(G401,2),2)</f>
        <v>186.98</v>
      </c>
    </row>
    <row r="402" customHeight="0" bestFit="1" ht="32">
      <c r="A402" s="7" t="inlineStr">
        <is>
          <r>
            <t xml:space="preserve">1.19.33</t>
          </r>
        </is>
      </c>
      <c r="B402" s="8" t="inlineStr">
        <is>
          <r>
            <t xml:space="preserve">91965</t>
          </r>
        </is>
      </c>
      <c r="C402" s="9" t="inlineStr">
        <is>
          <r>
            <t xml:space="preserve">INTERRUPTOR SIMPLES (2 MÓDULOS) COM INTERRUPTOR PARALELO (1 MÓDULO), 10A/250V, INCLUINDO SUPORTE E PLACA - FORNECIMENTO E INSTALAÇÃO. AF_03/2023</t>
          </r>
        </is>
      </c>
      <c r="D402" s="8" t="inlineStr">
        <is>
          <r>
            <t xml:space="preserve">SINAPI</t>
          </r>
        </is>
      </c>
      <c r="E402" s="8" t="inlineStr">
        <is>
          <r>
            <t xml:space="preserve">UN</t>
          </r>
        </is>
      </c>
      <c r="F402" s="10" t="n">
        <v>1.0</v>
      </c>
      <c r="G402" s="11" t="n">
        <v>85.26</v>
      </c>
      <c r="H402" s="12" t="n">
        <f>ROUND(ROUND(F402,2)*ROUND(G402,2),2)</f>
        <v>85.26</v>
      </c>
    </row>
    <row r="403" customHeight="0" bestFit="1" ht="24">
      <c r="A403" s="7" t="inlineStr">
        <is>
          <r>
            <t xml:space="preserve">1.19.34</t>
          </r>
        </is>
      </c>
      <c r="B403" s="8" t="inlineStr">
        <is>
          <r>
            <t xml:space="preserve">91961</t>
          </r>
        </is>
      </c>
      <c r="C403" s="9" t="inlineStr">
        <is>
          <r>
            <t xml:space="preserve">INTERRUPTOR PARALELO (2 MÓDULOS), 10A/250V, INCLUINDO SUPORTE E PLACA - FORNECIMENTO E INSTALAÇÃO. AF_03/2023</t>
          </r>
        </is>
      </c>
      <c r="D403" s="8" t="inlineStr">
        <is>
          <r>
            <t xml:space="preserve">SINAPI</t>
          </r>
        </is>
      </c>
      <c r="E403" s="8" t="inlineStr">
        <is>
          <r>
            <t xml:space="preserve">UN</t>
          </r>
        </is>
      </c>
      <c r="F403" s="10" t="n">
        <v>19.0</v>
      </c>
      <c r="G403" s="11" t="n">
        <v>73.88</v>
      </c>
      <c r="H403" s="12" t="n">
        <f>ROUND(ROUND(F403,2)*ROUND(G403,2),2)</f>
        <v>1403.72</v>
      </c>
    </row>
    <row r="404" customHeight="0" bestFit="1" ht="24">
      <c r="A404" s="7" t="inlineStr">
        <is>
          <r>
            <t xml:space="preserve">1.19.35</t>
          </r>
        </is>
      </c>
      <c r="B404" s="8" t="inlineStr">
        <is>
          <r>
            <t xml:space="preserve">91979</t>
          </r>
        </is>
      </c>
      <c r="C404" s="9" t="inlineStr">
        <is>
          <r>
            <t xml:space="preserve">INTERRUPTOR INTERMEDIÁRIO (1 MÓDULO), 10A/250V, INCLUINDO SUPORTE E PLACA - FORNECIMENTO E INSTALAÇÃO. AF_03/2023</t>
          </r>
        </is>
      </c>
      <c r="D404" s="8" t="inlineStr">
        <is>
          <r>
            <t xml:space="preserve">SINAPI</t>
          </r>
        </is>
      </c>
      <c r="E404" s="8" t="inlineStr">
        <is>
          <r>
            <t xml:space="preserve">UN</t>
          </r>
        </is>
      </c>
      <c r="F404" s="10" t="n">
        <v>9.0</v>
      </c>
      <c r="G404" s="11" t="n">
        <v>63.71</v>
      </c>
      <c r="H404" s="12" t="n">
        <f>ROUND(ROUND(F404,2)*ROUND(G404,2),2)</f>
        <v>573.39</v>
      </c>
    </row>
    <row r="405" customHeight="0" bestFit="1" ht="24">
      <c r="A405" s="7" t="inlineStr">
        <is>
          <r>
            <t xml:space="preserve">1.19.36</t>
          </r>
        </is>
      </c>
      <c r="B405" s="8" t="inlineStr">
        <is>
          <r>
            <t xml:space="preserve">91955</t>
          </r>
        </is>
      </c>
      <c r="C405" s="9" t="inlineStr">
        <is>
          <r>
            <t xml:space="preserve">INTERRUPTOR PARALELO (1 MÓDULO), 10A/250V, INCLUINDO SUPORTE E PLACA - FORNECIMENTO E INSTALAÇÃO. AF_03/2023</t>
          </r>
        </is>
      </c>
      <c r="D405" s="8" t="inlineStr">
        <is>
          <r>
            <t xml:space="preserve">SINAPI</t>
          </r>
        </is>
      </c>
      <c r="E405" s="8" t="inlineStr">
        <is>
          <r>
            <t xml:space="preserve">UN</t>
          </r>
        </is>
      </c>
      <c r="F405" s="10" t="n">
        <v>65.0</v>
      </c>
      <c r="G405" s="11" t="n">
        <v>45.98</v>
      </c>
      <c r="H405" s="12" t="n">
        <f>ROUND(ROUND(F405,2)*ROUND(G405,2),2)</f>
        <v>2988.7</v>
      </c>
    </row>
    <row r="406" customHeight="0" bestFit="1" ht="24">
      <c r="A406" s="7" t="inlineStr">
        <is>
          <r>
            <t xml:space="preserve">1.19.37</t>
          </r>
        </is>
      </c>
      <c r="B406" s="8" t="inlineStr">
        <is>
          <r>
            <t xml:space="preserve">91969</t>
          </r>
        </is>
      </c>
      <c r="C406" s="9" t="inlineStr">
        <is>
          <r>
            <t xml:space="preserve">INTERRUPTOR PARALELO (3 MÓDULOS), 10A/250V, INCLUINDO SUPORTE E PLACA - FORNECIMENTO E INSTALAÇÃO. AF_03/2023</t>
          </r>
        </is>
      </c>
      <c r="D406" s="8" t="inlineStr">
        <is>
          <r>
            <t xml:space="preserve">SINAPI</t>
          </r>
        </is>
      </c>
      <c r="E406" s="8" t="inlineStr">
        <is>
          <r>
            <t xml:space="preserve">UN</t>
          </r>
        </is>
      </c>
      <c r="F406" s="10" t="n">
        <v>4.0</v>
      </c>
      <c r="G406" s="11" t="n">
        <v>101.72</v>
      </c>
      <c r="H406" s="12" t="n">
        <f>ROUND(ROUND(F406,2)*ROUND(G406,2),2)</f>
        <v>406.88</v>
      </c>
    </row>
    <row r="407" customHeight="0" bestFit="1" ht="24">
      <c r="A407" s="7" t="inlineStr">
        <is>
          <r>
            <t xml:space="preserve">1.19.38</t>
          </r>
        </is>
      </c>
      <c r="B407" s="8" t="inlineStr">
        <is>
          <r>
            <t xml:space="preserve">91953</t>
          </r>
        </is>
      </c>
      <c r="C407" s="9" t="inlineStr">
        <is>
          <r>
            <t xml:space="preserve">INTERRUPTOR SIMPLES (1 MÓDULO), 10A/250V, INCLUINDO SUPORTE E PLACA - FORNECIMENTO E INSTALAÇÃO. AF_03/2023</t>
          </r>
        </is>
      </c>
      <c r="D407" s="8" t="inlineStr">
        <is>
          <r>
            <t xml:space="preserve">SINAPI</t>
          </r>
        </is>
      </c>
      <c r="E407" s="8" t="inlineStr">
        <is>
          <r>
            <t xml:space="preserve">UN</t>
          </r>
        </is>
      </c>
      <c r="F407" s="10" t="n">
        <v>126.0</v>
      </c>
      <c r="G407" s="11" t="n">
        <v>37.76</v>
      </c>
      <c r="H407" s="12" t="n">
        <f>ROUND(ROUND(F407,2)*ROUND(G407,2),2)</f>
        <v>4757.76</v>
      </c>
    </row>
    <row r="408" customHeight="0" bestFit="1" ht="20">
      <c r="A408" s="7" t="inlineStr">
        <is>
          <r>
            <t xml:space="preserve">1.19.39</t>
          </r>
        </is>
      </c>
      <c r="B408" s="8" t="inlineStr">
        <is>
          <r>
            <t xml:space="preserve">CPU2613</t>
          </r>
        </is>
      </c>
      <c r="C408" s="9" t="inlineStr">
        <is>
          <r>
            <t xml:space="preserve">PLACA COM UM FURO IMPERIA BRANCO IRIEL P/ SAÍDA CABO DE SOM</t>
          </r>
        </is>
      </c>
      <c r="D408" s="8" t="inlineStr"/>
      <c r="E408" s="8" t="inlineStr">
        <is>
          <r>
            <t xml:space="preserve">UN</t>
          </r>
        </is>
      </c>
      <c r="F408" s="10" t="n">
        <v>49.0</v>
      </c>
      <c r="G408" s="11" t="n">
        <v>6.2</v>
      </c>
      <c r="H408" s="12" t="n">
        <f>ROUND(ROUND(F408,2)*ROUND(G408,2),2)</f>
        <v>303.8</v>
      </c>
    </row>
    <row r="409" customHeight="0" bestFit="1" ht="20">
      <c r="A409" s="7" t="inlineStr">
        <is>
          <r>
            <t xml:space="preserve">1.19.40</t>
          </r>
        </is>
      </c>
      <c r="B409" s="8" t="inlineStr">
        <is>
          <r>
            <t xml:space="preserve">CPU2614</t>
          </r>
        </is>
      </c>
      <c r="C409" s="9" t="inlineStr">
        <is>
          <r>
            <t xml:space="preserve">PLACA (ESPELHO) 1 POSTO HORIZONTAL 4X2 PIAL PLUS</t>
          </r>
        </is>
      </c>
      <c r="D409" s="8" t="inlineStr"/>
      <c r="E409" s="8" t="inlineStr">
        <is>
          <r>
            <t xml:space="preserve">UN</t>
          </r>
        </is>
      </c>
      <c r="F409" s="10" t="n">
        <v>622.0</v>
      </c>
      <c r="G409" s="11" t="n">
        <v>6.05</v>
      </c>
      <c r="H409" s="12" t="n">
        <f>ROUND(ROUND(F409,2)*ROUND(G409,2),2)</f>
        <v>3763.1</v>
      </c>
    </row>
    <row r="410" customHeight="0" bestFit="1" ht="20">
      <c r="A410" s="7" t="inlineStr">
        <is>
          <r>
            <t xml:space="preserve">1.19.41</t>
          </r>
        </is>
      </c>
      <c r="B410" s="8" t="inlineStr">
        <is>
          <r>
            <t xml:space="preserve">CPU3330</t>
          </r>
        </is>
      </c>
      <c r="C410" s="9" t="inlineStr">
        <is>
          <r>
            <t xml:space="preserve">PLACA PLÁSTICA DE 2 POSTOS DLT (REF. 6487 31 PIAL LEGRAND OU SIMILAR)</t>
          </r>
        </is>
      </c>
      <c r="D410" s="8" t="inlineStr"/>
      <c r="E410" s="8" t="inlineStr">
        <is>
          <r>
            <t xml:space="preserve">UN</t>
          </r>
        </is>
      </c>
      <c r="F410" s="10" t="n">
        <v>293.0</v>
      </c>
      <c r="G410" s="11" t="n">
        <v>11.26</v>
      </c>
      <c r="H410" s="12" t="n">
        <f>ROUND(ROUND(F410,2)*ROUND(G410,2),2)</f>
        <v>3299.18</v>
      </c>
    </row>
    <row r="411" customHeight="0" bestFit="1" ht="24">
      <c r="A411" s="7" t="inlineStr">
        <is>
          <r>
            <t xml:space="preserve">1.19.42</t>
          </r>
        </is>
      </c>
      <c r="B411" s="8" t="inlineStr">
        <is>
          <r>
            <t xml:space="preserve">91996</t>
          </r>
        </is>
      </c>
      <c r="C411" s="9" t="inlineStr">
        <is>
          <r>
            <t xml:space="preserve">TOMADA MÉDIA DE EMBUTIR (1 MÓDULO), 2P+T 10 A, INCLUINDO SUPORTE E PLACA - FORNECIMENTO E INSTALAÇÃO. AF_03/2023</t>
          </r>
        </is>
      </c>
      <c r="D411" s="8" t="inlineStr">
        <is>
          <r>
            <t xml:space="preserve">SINAPI</t>
          </r>
        </is>
      </c>
      <c r="E411" s="8" t="inlineStr">
        <is>
          <r>
            <t xml:space="preserve">UN</t>
          </r>
        </is>
      </c>
      <c r="F411" s="10" t="n">
        <v>58.0</v>
      </c>
      <c r="G411" s="11" t="n">
        <v>44.63</v>
      </c>
      <c r="H411" s="12" t="n">
        <f>ROUND(ROUND(F411,2)*ROUND(G411,2),2)</f>
        <v>2588.54</v>
      </c>
    </row>
    <row r="412" customHeight="0" bestFit="1" ht="32">
      <c r="A412" s="7" t="inlineStr">
        <is>
          <r>
            <t xml:space="preserve">1.19.43</t>
          </r>
        </is>
      </c>
      <c r="B412" s="8" t="inlineStr">
        <is>
          <r>
            <t xml:space="preserve">91973</t>
          </r>
        </is>
      </c>
      <c r="C412" s="9" t="inlineStr">
        <is>
          <r>
            <t xml:space="preserve">INTERRUPTOR SIMPLES (2 MÓDULOS) COM INTERRUPTOR PARALELO (2 MÓDULOS), 10A/250V, INCLUINDO SUPORTE E PLACA - FORNECIMENTO E INSTALAÇÃO. AF_03/2023</t>
          </r>
        </is>
      </c>
      <c r="D412" s="8" t="inlineStr">
        <is>
          <r>
            <t xml:space="preserve">SINAPI</t>
          </r>
        </is>
      </c>
      <c r="E412" s="8" t="inlineStr">
        <is>
          <r>
            <t xml:space="preserve">UN</t>
          </r>
        </is>
      </c>
      <c r="F412" s="10" t="n">
        <v>2.0</v>
      </c>
      <c r="G412" s="11" t="n">
        <v>119.93</v>
      </c>
      <c r="H412" s="12" t="n">
        <f>ROUND(ROUND(F412,2)*ROUND(G412,2),2)</f>
        <v>239.86</v>
      </c>
    </row>
    <row r="413" customHeight="0" bestFit="1" ht="20">
      <c r="A413" s="7" t="inlineStr">
        <is>
          <r>
            <t xml:space="preserve">1.19.44</t>
          </r>
        </is>
      </c>
      <c r="B413" s="8" t="inlineStr">
        <is>
          <r>
            <t xml:space="preserve">CPU3331</t>
          </r>
        </is>
      </c>
      <c r="C413" s="9" t="inlineStr">
        <is>
          <r>
            <t xml:space="preserve">PLACA PIAL 10X10CM 4 MODULOS</t>
          </r>
        </is>
      </c>
      <c r="D413" s="8" t="inlineStr"/>
      <c r="E413" s="8" t="inlineStr">
        <is>
          <r>
            <t xml:space="preserve">UN</t>
          </r>
        </is>
      </c>
      <c r="F413" s="10" t="n">
        <v>1.0</v>
      </c>
      <c r="G413" s="11" t="n">
        <v>10.36</v>
      </c>
      <c r="H413" s="12" t="n">
        <f>ROUND(ROUND(F413,2)*ROUND(G413,2),2)</f>
        <v>10.36</v>
      </c>
    </row>
    <row r="414" customHeight="0" bestFit="1" ht="20">
      <c r="A414" s="7" t="inlineStr">
        <is>
          <r>
            <t xml:space="preserve">1.19.45</t>
          </r>
        </is>
      </c>
      <c r="B414" s="8" t="inlineStr">
        <is>
          <r>
            <t xml:space="preserve">CPU3332</t>
          </r>
        </is>
      </c>
      <c r="C414" s="9" t="inlineStr">
        <is>
          <r>
            <t xml:space="preserve">MICROVENTILADOR VENTOKIT MODELO NM 280</t>
          </r>
        </is>
      </c>
      <c r="D414" s="8" t="inlineStr"/>
      <c r="E414" s="8" t="inlineStr">
        <is>
          <r>
            <t xml:space="preserve">UN</t>
          </r>
        </is>
      </c>
      <c r="F414" s="10" t="n">
        <v>2.0</v>
      </c>
      <c r="G414" s="11" t="n">
        <v>313.87</v>
      </c>
      <c r="H414" s="12" t="n">
        <f>ROUND(ROUND(F414,2)*ROUND(G414,2),2)</f>
        <v>627.74</v>
      </c>
    </row>
    <row r="415" customHeight="0" bestFit="1" ht="24">
      <c r="A415" s="7" t="inlineStr">
        <is>
          <r>
            <t xml:space="preserve">1.19.46</t>
          </r>
        </is>
      </c>
      <c r="B415" s="8" t="inlineStr">
        <is>
          <r>
            <t xml:space="preserve">92028</t>
          </r>
        </is>
      </c>
      <c r="C415" s="9" t="inlineStr">
        <is>
          <r>
            <t xml:space="preserve">INTERRUPTOR PARALELO (1 MÓDULO) COM 1 TOMADA DE EMBUTIR 2P+T 10 A, SEM SUPORTE E SEM PLACA - FORNECIMENTO E INSTALAÇÃO. AF_03/2023</t>
          </r>
        </is>
      </c>
      <c r="D415" s="8" t="inlineStr">
        <is>
          <r>
            <t xml:space="preserve">SINAPI</t>
          </r>
        </is>
      </c>
      <c r="E415" s="8" t="inlineStr">
        <is>
          <r>
            <t xml:space="preserve">UN</t>
          </r>
        </is>
      </c>
      <c r="F415" s="10" t="n">
        <v>1.0</v>
      </c>
      <c r="G415" s="11" t="n">
        <v>58.63</v>
      </c>
      <c r="H415" s="12" t="n">
        <f>ROUND(ROUND(F415,2)*ROUND(G415,2),2)</f>
        <v>58.63</v>
      </c>
    </row>
    <row r="416" customHeight="0" bestFit="1" ht="24">
      <c r="A416" s="7" t="inlineStr">
        <is>
          <r>
            <t xml:space="preserve">1.19.47</t>
          </r>
        </is>
      </c>
      <c r="B416" s="8" t="inlineStr">
        <is>
          <r>
            <t xml:space="preserve">92022</t>
          </r>
        </is>
      </c>
      <c r="C416" s="9" t="inlineStr">
        <is>
          <r>
            <t xml:space="preserve">INTERRUPTOR SIMPLES (1 MÓDULO) COM 1 TOMADA DE EMBUTIR 2P+T 10 A, SEM SUPORTE E SEM PLACA - FORNECIMENTO E INSTALAÇÃO. AF_03/2023</t>
          </r>
        </is>
      </c>
      <c r="D416" s="8" t="inlineStr">
        <is>
          <r>
            <t xml:space="preserve">SINAPI</t>
          </r>
        </is>
      </c>
      <c r="E416" s="8" t="inlineStr">
        <is>
          <r>
            <t xml:space="preserve">UN</t>
          </r>
        </is>
      </c>
      <c r="F416" s="10" t="n">
        <v>32.0</v>
      </c>
      <c r="G416" s="11" t="n">
        <v>50.34</v>
      </c>
      <c r="H416" s="12" t="n">
        <f>ROUND(ROUND(F416,2)*ROUND(G416,2),2)</f>
        <v>1610.88</v>
      </c>
    </row>
    <row r="417" customHeight="0" bestFit="1" ht="24">
      <c r="A417" s="7" t="inlineStr">
        <is>
          <r>
            <t xml:space="preserve">1.19.48</t>
          </r>
        </is>
      </c>
      <c r="B417" s="8" t="inlineStr">
        <is>
          <r>
            <t xml:space="preserve">92026</t>
          </r>
        </is>
      </c>
      <c r="C417" s="9" t="inlineStr">
        <is>
          <r>
            <t xml:space="preserve">INTERRUPTOR SIMPLES (2 MÓDULOS) COM 1 TOMADA DE EMBUTIR 2P+T 10 A, SEM SUPORTE E SEM PLACA - FORNECIMENTO E INSTALAÇÃO. AF_03/2023</t>
          </r>
        </is>
      </c>
      <c r="D417" s="8" t="inlineStr">
        <is>
          <r>
            <t xml:space="preserve">SINAPI</t>
          </r>
        </is>
      </c>
      <c r="E417" s="8" t="inlineStr">
        <is>
          <r>
            <t xml:space="preserve">UN</t>
          </r>
        </is>
      </c>
      <c r="F417" s="10" t="n">
        <v>1.0</v>
      </c>
      <c r="G417" s="11" t="n">
        <v>70.01</v>
      </c>
      <c r="H417" s="12" t="n">
        <f>ROUND(ROUND(F417,2)*ROUND(G417,2),2)</f>
        <v>70.01</v>
      </c>
    </row>
    <row r="418" customHeight="0" bestFit="1" ht="24">
      <c r="A418" s="7" t="inlineStr">
        <is>
          <r>
            <t xml:space="preserve">1.19.49</t>
          </r>
        </is>
      </c>
      <c r="B418" s="8" t="inlineStr">
        <is>
          <r>
            <t xml:space="preserve">92002</t>
          </r>
        </is>
      </c>
      <c r="C418" s="9" t="inlineStr">
        <is>
          <r>
            <t xml:space="preserve">TOMADA MÉDIA DE EMBUTIR (2 MÓDULOS), 2P+T 10 A, SEM SUPORTE E SEM PLACA - FORNECIMENTO E INSTALAÇÃO. AF_03/2023</t>
          </r>
        </is>
      </c>
      <c r="D418" s="8" t="inlineStr">
        <is>
          <r>
            <t xml:space="preserve">SINAPI</t>
          </r>
        </is>
      </c>
      <c r="E418" s="8" t="inlineStr">
        <is>
          <r>
            <t xml:space="preserve">UN</t>
          </r>
        </is>
      </c>
      <c r="F418" s="10" t="n">
        <v>231.0</v>
      </c>
      <c r="G418" s="11" t="n">
        <v>57.28</v>
      </c>
      <c r="H418" s="12" t="n">
        <f>ROUND(ROUND(F418,2)*ROUND(G418,2),2)</f>
        <v>13231.68</v>
      </c>
    </row>
    <row r="419" customHeight="0" bestFit="1" ht="24">
      <c r="A419" s="7" t="inlineStr">
        <is>
          <r>
            <t xml:space="preserve">1.19.50</t>
          </r>
        </is>
      </c>
      <c r="B419" s="8" t="inlineStr">
        <is>
          <r>
            <t xml:space="preserve">92003</t>
          </r>
        </is>
      </c>
      <c r="C419" s="9" t="inlineStr">
        <is>
          <r>
            <t xml:space="preserve">TOMADA MÉDIA DE EMBUTIR (2 MÓDULOS), 2P+T 20 A, SEM SUPORTE E SEM PLACA - FORNECIMENTO E INSTALAÇÃO. AF_03/2023</t>
          </r>
        </is>
      </c>
      <c r="D419" s="8" t="inlineStr">
        <is>
          <r>
            <t xml:space="preserve">SINAPI</t>
          </r>
        </is>
      </c>
      <c r="E419" s="8" t="inlineStr">
        <is>
          <r>
            <t xml:space="preserve">UN</t>
          </r>
        </is>
      </c>
      <c r="F419" s="10" t="n">
        <v>61.0</v>
      </c>
      <c r="G419" s="11" t="n">
        <v>62.5</v>
      </c>
      <c r="H419" s="12" t="n">
        <f>ROUND(ROUND(F419,2)*ROUND(G419,2),2)</f>
        <v>3812.5</v>
      </c>
    </row>
    <row r="420" customHeight="0" bestFit="1" ht="24">
      <c r="A420" s="7" t="inlineStr">
        <is>
          <r>
            <t xml:space="preserve">1.19.51</t>
          </r>
        </is>
      </c>
      <c r="B420" s="8" t="inlineStr">
        <is>
          <r>
            <t xml:space="preserve">92018</t>
          </r>
        </is>
      </c>
      <c r="C420" s="9" t="inlineStr">
        <is>
          <r>
            <t xml:space="preserve">TOMADA BAIXA DE EMBUTIR (4 MÓDULOS), 2P+T 10 A, SEM SUPORTE E SEM PLACA - FORNECIMENTO E INSTALAÇÃO. AF_03/2023</t>
          </r>
        </is>
      </c>
      <c r="D420" s="8" t="inlineStr">
        <is>
          <r>
            <t xml:space="preserve">SINAPI</t>
          </r>
        </is>
      </c>
      <c r="E420" s="8" t="inlineStr">
        <is>
          <r>
            <t xml:space="preserve">UN</t>
          </r>
        </is>
      </c>
      <c r="F420" s="10" t="n">
        <v>1.0</v>
      </c>
      <c r="G420" s="11" t="n">
        <v>90.65</v>
      </c>
      <c r="H420" s="12" t="n">
        <f>ROUND(ROUND(F420,2)*ROUND(G420,2),2)</f>
        <v>90.65</v>
      </c>
    </row>
    <row r="421" customHeight="0" bestFit="1" ht="24">
      <c r="A421" s="7" t="inlineStr">
        <is>
          <r>
            <t xml:space="preserve">1.19.52</t>
          </r>
        </is>
      </c>
      <c r="B421" s="8" t="inlineStr">
        <is>
          <r>
            <t xml:space="preserve">91994</t>
          </r>
        </is>
      </c>
      <c r="C421" s="9" t="inlineStr">
        <is>
          <r>
            <t xml:space="preserve">TOMADA MÉDIA DE EMBUTIR (1 MÓDULO), 2P+T 10 A, SEM SUPORTE E SEM PLACA - FORNECIMENTO E INSTALAÇÃO. AF_03/2023</t>
          </r>
        </is>
      </c>
      <c r="D421" s="8" t="inlineStr">
        <is>
          <r>
            <t xml:space="preserve">SINAPI</t>
          </r>
        </is>
      </c>
      <c r="E421" s="8" t="inlineStr">
        <is>
          <r>
            <t xml:space="preserve">UN</t>
          </r>
        </is>
      </c>
      <c r="F421" s="10" t="n">
        <v>439.0</v>
      </c>
      <c r="G421" s="11" t="n">
        <v>30.73</v>
      </c>
      <c r="H421" s="12" t="n">
        <f>ROUND(ROUND(F421,2)*ROUND(G421,2),2)</f>
        <v>13490.47</v>
      </c>
    </row>
    <row r="422" customHeight="0" bestFit="1" ht="24">
      <c r="A422" s="7" t="inlineStr">
        <is>
          <r>
            <t xml:space="preserve">1.19.53</t>
          </r>
        </is>
      </c>
      <c r="B422" s="8" t="inlineStr">
        <is>
          <r>
            <t xml:space="preserve">91995</t>
          </r>
        </is>
      </c>
      <c r="C422" s="9" t="inlineStr">
        <is>
          <r>
            <t xml:space="preserve">TOMADA MÉDIA DE EMBUTIR (1 MÓDULO), 2P+T 20 A, SEM SUPORTE E SEM PLACA - FORNECIMENTO E INSTALAÇÃO. AF_03/2023</t>
          </r>
        </is>
      </c>
      <c r="D422" s="8" t="inlineStr">
        <is>
          <r>
            <t xml:space="preserve">SINAPI</t>
          </r>
        </is>
      </c>
      <c r="E422" s="8" t="inlineStr">
        <is>
          <r>
            <t xml:space="preserve">UN</t>
          </r>
        </is>
      </c>
      <c r="F422" s="10" t="n">
        <v>149.0</v>
      </c>
      <c r="G422" s="11" t="n">
        <v>33.35</v>
      </c>
      <c r="H422" s="12" t="n">
        <f>ROUND(ROUND(F422,2)*ROUND(G422,2),2)</f>
        <v>4969.15</v>
      </c>
    </row>
    <row r="423" customHeight="0" bestFit="1" ht="24">
      <c r="A423" s="7" t="inlineStr">
        <is>
          <r>
            <t xml:space="preserve">1.19.54</t>
          </r>
        </is>
      </c>
      <c r="B423" s="8" t="inlineStr">
        <is>
          <r>
            <t xml:space="preserve">101632</t>
          </r>
        </is>
      </c>
      <c r="C423" s="9" t="inlineStr">
        <is>
          <r>
            <t xml:space="preserve">RELÉ FOTOELÉTRICO PARA COMANDO DE ILUMINAÇÃO EXTERNA 1000 W - FORNECIMENTO E INSTALAÇÃO. AF_02/2025</t>
          </r>
        </is>
      </c>
      <c r="D423" s="8" t="inlineStr">
        <is>
          <r>
            <t xml:space="preserve">SINAPI</t>
          </r>
        </is>
      </c>
      <c r="E423" s="8" t="inlineStr">
        <is>
          <r>
            <t xml:space="preserve">UN</t>
          </r>
        </is>
      </c>
      <c r="F423" s="10" t="n">
        <v>9.0</v>
      </c>
      <c r="G423" s="11" t="n">
        <v>40.15</v>
      </c>
      <c r="H423" s="12" t="n">
        <f>ROUND(ROUND(F423,2)*ROUND(G423,2),2)</f>
        <v>361.35</v>
      </c>
    </row>
    <row r="424" customHeight="0" bestFit="1" ht="20">
      <c r="A424" s="7" t="inlineStr">
        <is>
          <r>
            <t xml:space="preserve">1.19.55</t>
          </r>
        </is>
      </c>
      <c r="B424" s="8" t="inlineStr">
        <is>
          <r>
            <t xml:space="preserve">CPU2616</t>
          </r>
        </is>
      </c>
      <c r="C424" s="9" t="inlineStr">
        <is>
          <r>
            <t xml:space="preserve">RELÉ DE TEMPO ELETRÔNICO DE 3 ATÉ 30S - 220V - 50/60HZ</t>
          </r>
        </is>
      </c>
      <c r="D424" s="8" t="inlineStr"/>
      <c r="E424" s="8" t="inlineStr">
        <is>
          <r>
            <t xml:space="preserve">UN</t>
          </r>
        </is>
      </c>
      <c r="F424" s="10" t="n">
        <v>9.0</v>
      </c>
      <c r="G424" s="11" t="n">
        <v>150.52</v>
      </c>
      <c r="H424" s="12" t="n">
        <f>ROUND(ROUND(F424,2)*ROUND(G424,2),2)</f>
        <v>1354.68</v>
      </c>
    </row>
    <row r="425" customHeight="0" bestFit="1" ht="20">
      <c r="A425" s="7" t="inlineStr">
        <is>
          <r>
            <t xml:space="preserve">1.19.56</t>
          </r>
        </is>
      </c>
      <c r="B425" s="8" t="inlineStr">
        <is>
          <r>
            <t xml:space="preserve">93662</t>
          </r>
        </is>
      </c>
      <c r="C425" s="9" t="inlineStr">
        <is>
          <r>
            <t xml:space="preserve">DISJUNTOR BIPOLAR TIPO DIN, CORRENTE NOMINAL DE 20A - FORNECIMENTO E INSTALAÇÃO. AF_07/2025</t>
          </r>
        </is>
      </c>
      <c r="D425" s="8" t="inlineStr">
        <is>
          <r>
            <t xml:space="preserve">SINAPI</t>
          </r>
        </is>
      </c>
      <c r="E425" s="8" t="inlineStr">
        <is>
          <r>
            <t xml:space="preserve">UN</t>
          </r>
        </is>
      </c>
      <c r="F425" s="10" t="n">
        <v>130.0</v>
      </c>
      <c r="G425" s="11" t="n">
        <v>73.54</v>
      </c>
      <c r="H425" s="12" t="n">
        <f>ROUND(ROUND(F425,2)*ROUND(G425,2),2)</f>
        <v>9560.2</v>
      </c>
    </row>
    <row r="426" customHeight="0" bestFit="1" ht="20">
      <c r="A426" s="7" t="inlineStr">
        <is>
          <r>
            <t xml:space="preserve">1.19.57</t>
          </r>
        </is>
      </c>
      <c r="B426" s="8" t="inlineStr">
        <is>
          <r>
            <t xml:space="preserve">93663</t>
          </r>
        </is>
      </c>
      <c r="C426" s="9" t="inlineStr">
        <is>
          <r>
            <t xml:space="preserve">DISJUNTOR BIPOLAR TIPO DIN, CORRENTE NOMINAL DE 25A - FORNECIMENTO E INSTALAÇÃO. AF_07/2025</t>
          </r>
        </is>
      </c>
      <c r="D426" s="8" t="inlineStr">
        <is>
          <r>
            <t xml:space="preserve">SINAPI</t>
          </r>
        </is>
      </c>
      <c r="E426" s="8" t="inlineStr">
        <is>
          <r>
            <t xml:space="preserve">UN</t>
          </r>
        </is>
      </c>
      <c r="F426" s="10" t="n">
        <v>6.0</v>
      </c>
      <c r="G426" s="11" t="n">
        <v>75.85</v>
      </c>
      <c r="H426" s="12" t="n">
        <f>ROUND(ROUND(F426,2)*ROUND(G426,2),2)</f>
        <v>455.1</v>
      </c>
    </row>
    <row r="427" customHeight="0" bestFit="1" ht="20">
      <c r="A427" s="7" t="inlineStr">
        <is>
          <r>
            <t xml:space="preserve">1.19.58</t>
          </r>
        </is>
      </c>
      <c r="B427" s="8" t="inlineStr">
        <is>
          <r>
            <t xml:space="preserve">93664</t>
          </r>
        </is>
      </c>
      <c r="C427" s="9" t="inlineStr">
        <is>
          <r>
            <t xml:space="preserve">DISJUNTOR BIPOLAR TIPO DIN, CORRENTE NOMINAL DE 32A - FORNECIMENTO E INSTALAÇÃO. AF_07/2025</t>
          </r>
        </is>
      </c>
      <c r="D427" s="8" t="inlineStr">
        <is>
          <r>
            <t xml:space="preserve">SINAPI</t>
          </r>
        </is>
      </c>
      <c r="E427" s="8" t="inlineStr">
        <is>
          <r>
            <t xml:space="preserve">UN</t>
          </r>
        </is>
      </c>
      <c r="F427" s="10" t="n">
        <v>1.0</v>
      </c>
      <c r="G427" s="11" t="n">
        <v>79.58</v>
      </c>
      <c r="H427" s="12" t="n">
        <f>ROUND(ROUND(F427,2)*ROUND(G427,2),2)</f>
        <v>79.58</v>
      </c>
    </row>
    <row r="428" customHeight="0" bestFit="1" ht="20">
      <c r="A428" s="7" t="inlineStr">
        <is>
          <r>
            <t xml:space="preserve">1.19.59</t>
          </r>
        </is>
      </c>
      <c r="B428" s="8" t="inlineStr">
        <is>
          <r>
            <t xml:space="preserve">93665</t>
          </r>
        </is>
      </c>
      <c r="C428" s="9" t="inlineStr">
        <is>
          <r>
            <t xml:space="preserve">DISJUNTOR BIPOLAR TIPO DIN, CORRENTE NOMINAL DE 40A - FORNECIMENTO E INSTALAÇÃO. AF_07/2025</t>
          </r>
        </is>
      </c>
      <c r="D428" s="8" t="inlineStr">
        <is>
          <r>
            <t xml:space="preserve">SINAPI</t>
          </r>
        </is>
      </c>
      <c r="E428" s="8" t="inlineStr">
        <is>
          <r>
            <t xml:space="preserve">UN</t>
          </r>
        </is>
      </c>
      <c r="F428" s="10" t="n">
        <v>7.0</v>
      </c>
      <c r="G428" s="11" t="n">
        <v>84.37</v>
      </c>
      <c r="H428" s="12" t="n">
        <f>ROUND(ROUND(F428,2)*ROUND(G428,2),2)</f>
        <v>590.59</v>
      </c>
    </row>
    <row r="429" customHeight="0" bestFit="1" ht="20">
      <c r="A429" s="7" t="inlineStr">
        <is>
          <r>
            <t xml:space="preserve">1.19.60</t>
          </r>
        </is>
      </c>
      <c r="B429" s="8" t="inlineStr">
        <is>
          <r>
            <t xml:space="preserve">93667</t>
          </r>
        </is>
      </c>
      <c r="C429" s="9" t="inlineStr">
        <is>
          <r>
            <t xml:space="preserve">DISJUNTOR TRIPOLAR TIPO DIN, CORRENTE NOMINAL DE 10A - FORNECIMENTO E INSTALAÇÃO. AF_07/2025</t>
          </r>
        </is>
      </c>
      <c r="D429" s="8" t="inlineStr">
        <is>
          <r>
            <t xml:space="preserve">SINAPI</t>
          </r>
        </is>
      </c>
      <c r="E429" s="8" t="inlineStr">
        <is>
          <r>
            <t xml:space="preserve">UN</t>
          </r>
        </is>
      </c>
      <c r="F429" s="10" t="n">
        <v>1.0</v>
      </c>
      <c r="G429" s="11" t="n">
        <v>89.28</v>
      </c>
      <c r="H429" s="12" t="n">
        <f>ROUND(ROUND(F429,2)*ROUND(G429,2),2)</f>
        <v>89.28</v>
      </c>
    </row>
    <row r="430" customHeight="0" bestFit="1" ht="20">
      <c r="A430" s="7" t="inlineStr">
        <is>
          <r>
            <t xml:space="preserve">1.19.61</t>
          </r>
        </is>
      </c>
      <c r="B430" s="8" t="inlineStr">
        <is>
          <r>
            <t xml:space="preserve">CPU2693</t>
          </r>
        </is>
      </c>
      <c r="C430" s="9" t="inlineStr">
        <is>
          <r>
            <t xml:space="preserve">DISJUNTOR DIN TRIPOLAR 100A CURVA C STECK</t>
          </r>
        </is>
      </c>
      <c r="D430" s="8" t="inlineStr"/>
      <c r="E430" s="8" t="inlineStr">
        <is>
          <r>
            <t xml:space="preserve">UN</t>
          </r>
        </is>
      </c>
      <c r="F430" s="10" t="n">
        <v>4.0</v>
      </c>
      <c r="G430" s="11" t="n">
        <v>178.15</v>
      </c>
      <c r="H430" s="12" t="n">
        <f>ROUND(ROUND(F430,2)*ROUND(G430,2),2)</f>
        <v>712.6</v>
      </c>
    </row>
    <row r="431" customHeight="0" bestFit="1" ht="24">
      <c r="A431" s="7" t="inlineStr">
        <is>
          <r>
            <t xml:space="preserve">1.19.62</t>
          </r>
        </is>
      </c>
      <c r="B431" s="8" t="inlineStr">
        <is>
          <r>
            <t xml:space="preserve">101895</t>
          </r>
        </is>
      </c>
      <c r="C431" s="9" t="inlineStr">
        <is>
          <r>
            <t xml:space="preserve">DISJUNTOR TERMOMAGNÉTICO TRIPOLAR, CORRENTE NOMINAL DE 125A - FORNECIMENTO E INSTALAÇÃO. AF_07/2025</t>
          </r>
        </is>
      </c>
      <c r="D431" s="8" t="inlineStr">
        <is>
          <r>
            <t xml:space="preserve">SINAPI</t>
          </r>
        </is>
      </c>
      <c r="E431" s="8" t="inlineStr">
        <is>
          <r>
            <t xml:space="preserve">UN</t>
          </r>
        </is>
      </c>
      <c r="F431" s="10" t="n">
        <v>6.0</v>
      </c>
      <c r="G431" s="11" t="n">
        <v>530.29</v>
      </c>
      <c r="H431" s="12" t="n">
        <f>ROUND(ROUND(F431,2)*ROUND(G431,2),2)</f>
        <v>3181.74</v>
      </c>
    </row>
    <row r="432" customHeight="0" bestFit="1" ht="20">
      <c r="A432" s="7" t="inlineStr">
        <is>
          <r>
            <t xml:space="preserve">1.19.63</t>
          </r>
        </is>
      </c>
      <c r="B432" s="8" t="inlineStr">
        <is>
          <r>
            <t xml:space="preserve">93669</t>
          </r>
        </is>
      </c>
      <c r="C432" s="9" t="inlineStr">
        <is>
          <r>
            <t xml:space="preserve">DISJUNTOR TRIPOLAR TIPO DIN, CORRENTE NOMINAL DE 20A - FORNECIMENTO E INSTALAÇÃO. AF_07/2025</t>
          </r>
        </is>
      </c>
      <c r="D432" s="8" t="inlineStr">
        <is>
          <r>
            <t xml:space="preserve">SINAPI</t>
          </r>
        </is>
      </c>
      <c r="E432" s="8" t="inlineStr">
        <is>
          <r>
            <t xml:space="preserve">UN</t>
          </r>
        </is>
      </c>
      <c r="F432" s="10" t="n">
        <v>17.0</v>
      </c>
      <c r="G432" s="11" t="n">
        <v>92.75</v>
      </c>
      <c r="H432" s="12" t="n">
        <f>ROUND(ROUND(F432,2)*ROUND(G432,2),2)</f>
        <v>1576.75</v>
      </c>
    </row>
    <row r="433" customHeight="0" bestFit="1" ht="20">
      <c r="A433" s="7" t="inlineStr">
        <is>
          <r>
            <t xml:space="preserve">1.19.64</t>
          </r>
        </is>
      </c>
      <c r="B433" s="8" t="inlineStr">
        <is>
          <r>
            <t xml:space="preserve">93672</t>
          </r>
        </is>
      </c>
      <c r="C433" s="9" t="inlineStr">
        <is>
          <r>
            <t xml:space="preserve">DISJUNTOR TRIPOLAR TIPO DIN, CORRENTE NOMINAL DE 40A - FORNECIMENTO E INSTALAÇÃO. AF_07/2025</t>
          </r>
        </is>
      </c>
      <c r="D433" s="8" t="inlineStr">
        <is>
          <r>
            <t xml:space="preserve">SINAPI</t>
          </r>
        </is>
      </c>
      <c r="E433" s="8" t="inlineStr">
        <is>
          <r>
            <t xml:space="preserve">UN</t>
          </r>
        </is>
      </c>
      <c r="F433" s="10" t="n">
        <v>16.0</v>
      </c>
      <c r="G433" s="11" t="n">
        <v>110.46</v>
      </c>
      <c r="H433" s="12" t="n">
        <f>ROUND(ROUND(F433,2)*ROUND(G433,2),2)</f>
        <v>1767.36</v>
      </c>
    </row>
    <row r="434" customHeight="0" bestFit="1" ht="20">
      <c r="A434" s="7" t="inlineStr">
        <is>
          <r>
            <t xml:space="preserve">1.19.65</t>
          </r>
        </is>
      </c>
      <c r="B434" s="8" t="inlineStr">
        <is>
          <r>
            <t xml:space="preserve">CPU2869</t>
          </r>
        </is>
      </c>
      <c r="C434" s="9" t="inlineStr">
        <is>
          <r>
            <t xml:space="preserve">DISJUNTOR TERMOMANÉTICO TRIPOLAR 63 A COM CAIXA MOLDADA 10 KA</t>
          </r>
        </is>
      </c>
      <c r="D434" s="8" t="inlineStr"/>
      <c r="E434" s="8" t="inlineStr">
        <is>
          <r>
            <t xml:space="preserve">UN</t>
          </r>
        </is>
      </c>
      <c r="F434" s="10" t="n">
        <v>10.0</v>
      </c>
      <c r="G434" s="11" t="n">
        <v>769.84</v>
      </c>
      <c r="H434" s="12" t="n">
        <f>ROUND(ROUND(F434,2)*ROUND(G434,2),2)</f>
        <v>7698.4</v>
      </c>
    </row>
    <row r="435" customHeight="0" bestFit="1" ht="20">
      <c r="A435" s="7" t="inlineStr">
        <is>
          <r>
            <t xml:space="preserve">1.19.66</t>
          </r>
        </is>
      </c>
      <c r="B435" s="8" t="inlineStr">
        <is>
          <r>
            <t xml:space="preserve">CPU3118</t>
          </r>
        </is>
      </c>
      <c r="C435" s="9" t="inlineStr">
        <is>
          <r>
            <t xml:space="preserve">DISJUNTOR TERMOMAGNÉTICO TRIPOLAR 70 A, PADRÃO DIN (EUROPEU - LINHA BRANCA), CURVA C, 10KA</t>
          </r>
        </is>
      </c>
      <c r="D435" s="8" t="inlineStr"/>
      <c r="E435" s="8" t="inlineStr">
        <is>
          <r>
            <t xml:space="preserve">UN</t>
          </r>
        </is>
      </c>
      <c r="F435" s="10" t="n">
        <v>2.0</v>
      </c>
      <c r="G435" s="11" t="n">
        <v>213.63</v>
      </c>
      <c r="H435" s="12" t="n">
        <f>ROUND(ROUND(F435,2)*ROUND(G435,2),2)</f>
        <v>427.26</v>
      </c>
    </row>
    <row r="436" customHeight="0" bestFit="1" ht="24">
      <c r="A436" s="7" t="inlineStr">
        <is>
          <r>
            <t xml:space="preserve">1.19.67</t>
          </r>
        </is>
      </c>
      <c r="B436" s="8" t="inlineStr">
        <is>
          <r>
            <t xml:space="preserve">101894</t>
          </r>
        </is>
      </c>
      <c r="C436" s="9" t="inlineStr">
        <is>
          <r>
            <t xml:space="preserve">DISJUNTOR TRIPOLAR TIPO NEMA, CORRENTE NOMINAL DE 60 ATÉ 100A - FORNECIMENTO E INSTALAÇÃO. AF_07/2025</t>
          </r>
        </is>
      </c>
      <c r="D436" s="8" t="inlineStr">
        <is>
          <r>
            <t xml:space="preserve">SINAPI</t>
          </r>
        </is>
      </c>
      <c r="E436" s="8" t="inlineStr">
        <is>
          <r>
            <t xml:space="preserve">UN</t>
          </r>
        </is>
      </c>
      <c r="F436" s="10" t="n">
        <v>6.0</v>
      </c>
      <c r="G436" s="11" t="n">
        <v>196.23</v>
      </c>
      <c r="H436" s="12" t="n">
        <f>ROUND(ROUND(F436,2)*ROUND(G436,2),2)</f>
        <v>1177.38</v>
      </c>
    </row>
    <row r="437" customHeight="0" bestFit="1" ht="20">
      <c r="A437" s="7" t="inlineStr">
        <is>
          <r>
            <t xml:space="preserve">1.19.68</t>
          </r>
        </is>
      </c>
      <c r="B437" s="8" t="inlineStr">
        <is>
          <r>
            <t xml:space="preserve">93654</t>
          </r>
        </is>
      </c>
      <c r="C437" s="9" t="inlineStr">
        <is>
          <r>
            <t xml:space="preserve">DISJUNTOR MONOPOLAR TIPO DIN, CORRENTE NOMINAL DE 16A - FORNECIMENTO E INSTALAÇÃO. AF_07/2025</t>
          </r>
        </is>
      </c>
      <c r="D437" s="8" t="inlineStr">
        <is>
          <r>
            <t xml:space="preserve">SINAPI</t>
          </r>
        </is>
      </c>
      <c r="E437" s="8" t="inlineStr">
        <is>
          <r>
            <t xml:space="preserve">UN</t>
          </r>
        </is>
      </c>
      <c r="F437" s="10" t="n">
        <v>10.0</v>
      </c>
      <c r="G437" s="11" t="n">
        <v>14.79</v>
      </c>
      <c r="H437" s="12" t="n">
        <f>ROUND(ROUND(F437,2)*ROUND(G437,2),2)</f>
        <v>147.9</v>
      </c>
    </row>
    <row r="438" customHeight="0" bestFit="1" ht="20">
      <c r="A438" s="7" t="inlineStr">
        <is>
          <r>
            <t xml:space="preserve">1.19.69</t>
          </r>
        </is>
      </c>
      <c r="B438" s="8" t="inlineStr">
        <is>
          <r>
            <t xml:space="preserve">93655</t>
          </r>
        </is>
      </c>
      <c r="C438" s="9" t="inlineStr">
        <is>
          <r>
            <t xml:space="preserve">DISJUNTOR MONOPOLAR TIPO DIN, CORRENTE NOMINAL DE 20A - FORNECIMENTO E INSTALAÇÃO. AF_07/2025</t>
          </r>
        </is>
      </c>
      <c r="D438" s="8" t="inlineStr">
        <is>
          <r>
            <t xml:space="preserve">SINAPI</t>
          </r>
        </is>
      </c>
      <c r="E438" s="8" t="inlineStr">
        <is>
          <r>
            <t xml:space="preserve">UN</t>
          </r>
        </is>
      </c>
      <c r="F438" s="10" t="n">
        <v>158.0</v>
      </c>
      <c r="G438" s="11" t="n">
        <v>15.96</v>
      </c>
      <c r="H438" s="12" t="n">
        <f>ROUND(ROUND(F438,2)*ROUND(G438,2),2)</f>
        <v>2521.68</v>
      </c>
    </row>
    <row r="439" customHeight="0" bestFit="1" ht="24">
      <c r="A439" s="7" t="inlineStr">
        <is>
          <r>
            <t xml:space="preserve">1.19.70</t>
          </r>
        </is>
      </c>
      <c r="B439" s="8" t="inlineStr">
        <is>
          <r>
            <t xml:space="preserve">101896</t>
          </r>
        </is>
      </c>
      <c r="C439" s="9" t="inlineStr">
        <is>
          <r>
            <t xml:space="preserve">DISJUNTOR TERMOMAGNÉTICO TRIPOLAR, CORRENTE NOMINAL DE 200A - FORNECIMENTO E INSTALAÇÃO. AF_07/2025</t>
          </r>
        </is>
      </c>
      <c r="D439" s="8" t="inlineStr">
        <is>
          <r>
            <t xml:space="preserve">SINAPI</t>
          </r>
        </is>
      </c>
      <c r="E439" s="8" t="inlineStr">
        <is>
          <r>
            <t xml:space="preserve">UN</t>
          </r>
        </is>
      </c>
      <c r="F439" s="10" t="n">
        <v>2.0</v>
      </c>
      <c r="G439" s="11" t="n">
        <v>794.21</v>
      </c>
      <c r="H439" s="12" t="n">
        <f>ROUND(ROUND(F439,2)*ROUND(G439,2),2)</f>
        <v>1588.42</v>
      </c>
    </row>
    <row r="440" customHeight="0" bestFit="1" ht="24">
      <c r="A440" s="7" t="inlineStr">
        <is>
          <r>
            <t xml:space="preserve">1.19.71</t>
          </r>
        </is>
      </c>
      <c r="B440" s="8" t="inlineStr">
        <is>
          <r>
            <t xml:space="preserve">101898</t>
          </r>
        </is>
      </c>
      <c r="C440" s="9" t="inlineStr">
        <is>
          <r>
            <t xml:space="preserve">DISJUNTOR TERMOMAGNÉTICO TRIPOLAR, CORRENTE NOMINAL DE 400A - FORNECIMENTO E INSTALAÇÃO. AF_07/2025</t>
          </r>
        </is>
      </c>
      <c r="D440" s="8" t="inlineStr">
        <is>
          <r>
            <t xml:space="preserve">SINAPI</t>
          </r>
        </is>
      </c>
      <c r="E440" s="8" t="inlineStr">
        <is>
          <r>
            <t xml:space="preserve">UN</t>
          </r>
        </is>
      </c>
      <c r="F440" s="10" t="n">
        <v>2.0</v>
      </c>
      <c r="G440" s="11" t="n">
        <v>1691.28</v>
      </c>
      <c r="H440" s="12" t="n">
        <f>ROUND(ROUND(F440,2)*ROUND(G440,2),2)</f>
        <v>3382.56</v>
      </c>
    </row>
    <row r="441" customHeight="0" bestFit="1" ht="24">
      <c r="A441" s="7" t="inlineStr">
        <is>
          <r>
            <t xml:space="preserve">1.19.72</t>
          </r>
        </is>
      </c>
      <c r="B441" s="8" t="inlineStr">
        <is>
          <r>
            <t xml:space="preserve">CPU3333</t>
          </r>
        </is>
      </c>
      <c r="C441" s="9" t="inlineStr">
        <is>
          <r>
            <t xml:space="preserve">DISJUNTOR EM CAIXA MOLDADA, TÉRMICO E MAGNÉTICO AJUSTÁVEIS, TRIPOLAR 1250/690V, FAIXA DE AJUSTE DE 800 ATÉ 1250A</t>
          </r>
        </is>
      </c>
      <c r="D441" s="8" t="inlineStr"/>
      <c r="E441" s="8" t="inlineStr">
        <is>
          <r>
            <t xml:space="preserve">UN</t>
          </r>
        </is>
      </c>
      <c r="F441" s="10" t="n">
        <v>5.0</v>
      </c>
      <c r="G441" s="11" t="n">
        <v>18708.95</v>
      </c>
      <c r="H441" s="12" t="n">
        <f>ROUND(ROUND(F441,2)*ROUND(G441,2),2)</f>
        <v>93544.75</v>
      </c>
    </row>
    <row r="442" customHeight="0" bestFit="1" ht="24">
      <c r="A442" s="7" t="inlineStr">
        <is>
          <r>
            <t xml:space="preserve">1.19.73</t>
          </r>
        </is>
      </c>
      <c r="B442" s="8" t="inlineStr">
        <is>
          <r>
            <t xml:space="preserve">CPU3334</t>
          </r>
        </is>
      </c>
      <c r="C442" s="9" t="inlineStr">
        <is>
          <r>
            <t xml:space="preserve">DISJUNTOR SÉRIE UNIVERSAL, EM CAIXA MOLDADA, TÉRMICO FIXO E MAGNÉTICO AJUSTÁVEL, TRIPOLAR 600V, CORRENTE DE 500 A ATÉ 630A</t>
          </r>
        </is>
      </c>
      <c r="D442" s="8" t="inlineStr"/>
      <c r="E442" s="8" t="inlineStr">
        <is>
          <r>
            <t xml:space="preserve">UN</t>
          </r>
        </is>
      </c>
      <c r="F442" s="10" t="n">
        <v>2.0</v>
      </c>
      <c r="G442" s="11" t="n">
        <v>4388.86</v>
      </c>
      <c r="H442" s="12" t="n">
        <f>ROUND(ROUND(F442,2)*ROUND(G442,2),2)</f>
        <v>8777.72</v>
      </c>
    </row>
    <row r="443" customHeight="0" bestFit="1" ht="20">
      <c r="A443" s="7" t="inlineStr">
        <is>
          <r>
            <t xml:space="preserve">1.19.74</t>
          </r>
        </is>
      </c>
      <c r="B443" s="8" t="inlineStr">
        <is>
          <r>
            <t xml:space="preserve">CPU3335</t>
          </r>
        </is>
      </c>
      <c r="C443" s="9" t="inlineStr">
        <is>
          <r>
            <t xml:space="preserve">DISPOSITIVO PROTETOR DE SURTO 220V OU 127V, 40 KA, TRIFÁSICO</t>
          </r>
        </is>
      </c>
      <c r="D443" s="8" t="inlineStr"/>
      <c r="E443" s="8" t="inlineStr">
        <is>
          <r>
            <t xml:space="preserve">UN</t>
          </r>
        </is>
      </c>
      <c r="F443" s="10" t="n">
        <v>4.0</v>
      </c>
      <c r="G443" s="11" t="n">
        <v>161.05</v>
      </c>
      <c r="H443" s="12" t="n">
        <f>ROUND(ROUND(F443,2)*ROUND(G443,2),2)</f>
        <v>644.2</v>
      </c>
    </row>
    <row r="444" customHeight="0" bestFit="1" ht="20">
      <c r="A444" s="7" t="inlineStr">
        <is>
          <r>
            <t xml:space="preserve">1.19.75</t>
          </r>
        </is>
      </c>
      <c r="B444" s="8" t="inlineStr">
        <is>
          <r>
            <t xml:space="preserve">CPU2618</t>
          </r>
        </is>
      </c>
      <c r="C444" s="9" t="inlineStr">
        <is>
          <r>
            <t xml:space="preserve">DISPOSITIVO PROTETOR DE SURTO 220V OU 127V, 20 KA, TRIFÁSICO</t>
          </r>
        </is>
      </c>
      <c r="D444" s="8" t="inlineStr"/>
      <c r="E444" s="8" t="inlineStr">
        <is>
          <r>
            <t xml:space="preserve">UN</t>
          </r>
        </is>
      </c>
      <c r="F444" s="10" t="n">
        <v>94.0</v>
      </c>
      <c r="G444" s="11" t="n">
        <v>94.36</v>
      </c>
      <c r="H444" s="12" t="n">
        <f>ROUND(ROUND(F444,2)*ROUND(G444,2),2)</f>
        <v>8869.84</v>
      </c>
    </row>
    <row r="445" customHeight="0" bestFit="1" ht="24">
      <c r="A445" s="7" t="inlineStr">
        <is>
          <r>
            <t xml:space="preserve">1.19.76</t>
          </r>
        </is>
      </c>
      <c r="B445" s="8" t="inlineStr">
        <is>
          <r>
            <t xml:space="preserve">CPU2619</t>
          </r>
        </is>
      </c>
      <c r="C445" s="9" t="inlineStr">
        <is>
          <r>
            <t xml:space="preserve">DISPOSITIVO DE PROTEÇÃO CONTRA SURTO, 1 POLO, SUPORTABILIDADE &amp;LT;=4KV, UN ATÉ 240V/415V, IIMP=60KA, CURVA DE ENSAIO 10/350uS - CLASSE 1</t>
          </r>
        </is>
      </c>
      <c r="D445" s="8" t="inlineStr"/>
      <c r="E445" s="8" t="inlineStr">
        <is>
          <r>
            <t xml:space="preserve">UN</t>
          </r>
        </is>
      </c>
      <c r="F445" s="10" t="n">
        <v>8.0</v>
      </c>
      <c r="G445" s="11" t="n">
        <v>105.91</v>
      </c>
      <c r="H445" s="12" t="n">
        <f>ROUND(ROUND(F445,2)*ROUND(G445,2),2)</f>
        <v>847.28</v>
      </c>
    </row>
    <row r="446" customHeight="0" bestFit="1" ht="20">
      <c r="A446" s="7" t="inlineStr">
        <is>
          <r>
            <t xml:space="preserve">1.19.77</t>
          </r>
        </is>
      </c>
      <c r="B446" s="8" t="inlineStr">
        <is>
          <r>
            <t xml:space="preserve">CPU2872</t>
          </r>
        </is>
      </c>
      <c r="C446" s="9" t="inlineStr">
        <is>
          <r>
            <t xml:space="preserve">INTERRUPTOR DIFERENCIAL BIPOLAR DR 25A, 30MA 6KA</t>
          </r>
        </is>
      </c>
      <c r="D446" s="8" t="inlineStr"/>
      <c r="E446" s="8" t="inlineStr">
        <is>
          <r>
            <t xml:space="preserve">UN</t>
          </r>
        </is>
      </c>
      <c r="F446" s="10" t="n">
        <v>47.0</v>
      </c>
      <c r="G446" s="11" t="n">
        <v>196.11</v>
      </c>
      <c r="H446" s="12" t="n">
        <f>ROUND(ROUND(F446,2)*ROUND(G446,2),2)</f>
        <v>9217.17</v>
      </c>
    </row>
    <row r="447" customHeight="0" bestFit="1" ht="24">
      <c r="A447" s="7" t="inlineStr">
        <is>
          <r>
            <t xml:space="preserve">1.19.78</t>
          </r>
        </is>
      </c>
      <c r="B447" s="8" t="inlineStr">
        <is>
          <r>
            <t xml:space="preserve">CPU2620</t>
          </r>
        </is>
      </c>
      <c r="C447" s="9" t="inlineStr">
        <is>
          <r>
            <t xml:space="preserve">INTERRUPTOR DIFERENCIAL BIPOLAR DR 40A, 30MA? 6KA, REFERÊNCIA SIEMENS, SHNEIDER, WEG OU EQUIVALENTE</t>
          </r>
        </is>
      </c>
      <c r="D447" s="8" t="inlineStr"/>
      <c r="E447" s="8" t="inlineStr">
        <is>
          <r>
            <t xml:space="preserve">UN</t>
          </r>
        </is>
      </c>
      <c r="F447" s="10" t="n">
        <v>5.0</v>
      </c>
      <c r="G447" s="11" t="n">
        <v>196.11</v>
      </c>
      <c r="H447" s="12" t="n">
        <f>ROUND(ROUND(F447,2)*ROUND(G447,2),2)</f>
        <v>980.55</v>
      </c>
    </row>
    <row r="448" customHeight="0" bestFit="1" ht="20">
      <c r="A448" s="7" t="inlineStr">
        <is>
          <r>
            <t xml:space="preserve">1.19.79</t>
          </r>
        </is>
      </c>
      <c r="B448" s="8" t="inlineStr">
        <is>
          <r>
            <t xml:space="preserve">CPU2621</t>
          </r>
        </is>
      </c>
      <c r="C448" s="9" t="inlineStr">
        <is>
          <r>
            <t xml:space="preserve">DISPOSITIVO DIFERENCIAL DR ALTA SENSIB. (30MA) TETRAPOLAR 25A</t>
          </r>
        </is>
      </c>
      <c r="D448" s="8" t="inlineStr"/>
      <c r="E448" s="8" t="inlineStr">
        <is>
          <r>
            <t xml:space="preserve">UN</t>
          </r>
        </is>
      </c>
      <c r="F448" s="10" t="n">
        <v>1.0</v>
      </c>
      <c r="G448" s="11" t="n">
        <v>270.3</v>
      </c>
      <c r="H448" s="12" t="n">
        <f>ROUND(ROUND(F448,2)*ROUND(G448,2),2)</f>
        <v>270.3</v>
      </c>
    </row>
    <row r="449" customHeight="0" bestFit="1" ht="20">
      <c r="A449" s="7" t="inlineStr">
        <is>
          <r>
            <t xml:space="preserve">1.19.80</t>
          </r>
        </is>
      </c>
      <c r="B449" s="8" t="inlineStr">
        <is>
          <r>
            <t xml:space="preserve">CPU2622</t>
          </r>
        </is>
      </c>
      <c r="C449" s="9" t="inlineStr">
        <is>
          <r>
            <t xml:space="preserve">DISPOSITIVO DR TETRAPOLAR 100A, TIPO AC, 30MA</t>
          </r>
        </is>
      </c>
      <c r="D449" s="8" t="inlineStr"/>
      <c r="E449" s="8" t="inlineStr">
        <is>
          <r>
            <t xml:space="preserve">UN</t>
          </r>
        </is>
      </c>
      <c r="F449" s="10" t="n">
        <v>9.0</v>
      </c>
      <c r="G449" s="11" t="n">
        <v>434.68</v>
      </c>
      <c r="H449" s="12" t="n">
        <f>ROUND(ROUND(F449,2)*ROUND(G449,2),2)</f>
        <v>3912.12</v>
      </c>
    </row>
    <row r="450" customHeight="0" bestFit="1" ht="20">
      <c r="A450" s="7" t="inlineStr">
        <is>
          <r>
            <t xml:space="preserve">1.19.81</t>
          </r>
        </is>
      </c>
      <c r="B450" s="8" t="inlineStr">
        <is>
          <r>
            <t xml:space="preserve">CPU2623</t>
          </r>
        </is>
      </c>
      <c r="C450" s="9" t="inlineStr">
        <is>
          <r>
            <t xml:space="preserve">SAÍDA PARA ELETRODUTO MG2982 HORIZONTAL</t>
          </r>
        </is>
      </c>
      <c r="D450" s="8" t="inlineStr"/>
      <c r="E450" s="8" t="inlineStr">
        <is>
          <r>
            <t xml:space="preserve">UN</t>
          </r>
        </is>
      </c>
      <c r="F450" s="10" t="n">
        <v>38.0</v>
      </c>
      <c r="G450" s="11" t="n">
        <v>10.96</v>
      </c>
      <c r="H450" s="12" t="n">
        <f>ROUND(ROUND(F450,2)*ROUND(G450,2),2)</f>
        <v>416.48</v>
      </c>
    </row>
    <row r="451" customHeight="0" bestFit="1" ht="20">
      <c r="A451" s="7" t="inlineStr">
        <is>
          <r>
            <t xml:space="preserve">1.19.82</t>
          </r>
        </is>
      </c>
      <c r="B451" s="8" t="inlineStr">
        <is>
          <r>
            <t xml:space="preserve">CPU2624</t>
          </r>
        </is>
      </c>
      <c r="C451" s="9" t="inlineStr">
        <is>
          <r>
            <t xml:space="preserve">SAÍDA HORIZONTAL PARA ELETROCALHA 1 1/4''</t>
          </r>
        </is>
      </c>
      <c r="D451" s="8" t="inlineStr"/>
      <c r="E451" s="8" t="inlineStr">
        <is>
          <r>
            <t xml:space="preserve">UN</t>
          </r>
        </is>
      </c>
      <c r="F451" s="10" t="n">
        <v>126.0</v>
      </c>
      <c r="G451" s="11" t="n">
        <v>17.16</v>
      </c>
      <c r="H451" s="12" t="n">
        <f>ROUND(ROUND(F451,2)*ROUND(G451,2),2)</f>
        <v>2162.16</v>
      </c>
    </row>
    <row r="452" customHeight="0" bestFit="1" ht="24">
      <c r="A452" s="7" t="inlineStr">
        <is>
          <r>
            <t xml:space="preserve">1.19.83</t>
          </r>
        </is>
      </c>
      <c r="B452" s="8" t="inlineStr">
        <is>
          <r>
            <t xml:space="preserve">CPU3336</t>
          </r>
        </is>
      </c>
      <c r="C452" s="9" t="inlineStr">
        <is>
          <r>
            <t xml:space="preserve">CRUZETA HORIZONTAL, 90° PARA ELETROCALHA PERFURADA OU LISA, 400X100MM. FORNECIMENTO E COLOCAÇÃO</t>
          </r>
        </is>
      </c>
      <c r="D452" s="8" t="inlineStr"/>
      <c r="E452" s="8" t="inlineStr">
        <is>
          <r>
            <t xml:space="preserve">UN</t>
          </r>
        </is>
      </c>
      <c r="F452" s="10" t="n">
        <v>1.0</v>
      </c>
      <c r="G452" s="11" t="n">
        <v>200.13</v>
      </c>
      <c r="H452" s="12" t="n">
        <f>ROUND(ROUND(F452,2)*ROUND(G452,2),2)</f>
        <v>200.13</v>
      </c>
    </row>
    <row r="453" customHeight="0" bestFit="1" ht="20">
      <c r="A453" s="7" t="inlineStr">
        <is>
          <r>
            <t xml:space="preserve">1.19.84</t>
          </r>
        </is>
      </c>
      <c r="B453" s="8" t="inlineStr">
        <is>
          <r>
            <t xml:space="preserve">CPU2625</t>
          </r>
        </is>
      </c>
      <c r="C453" s="9" t="inlineStr">
        <is>
          <r>
            <t xml:space="preserve">CURVA DE INVERSÃO PARA ELETROCALHA 100X100MM CHAPA 20</t>
          </r>
        </is>
      </c>
      <c r="D453" s="8" t="inlineStr"/>
      <c r="E453" s="8" t="inlineStr">
        <is>
          <r>
            <t xml:space="preserve">UN</t>
          </r>
        </is>
      </c>
      <c r="F453" s="10" t="n">
        <v>9.0</v>
      </c>
      <c r="G453" s="11" t="n">
        <v>46.39</v>
      </c>
      <c r="H453" s="12" t="n">
        <f>ROUND(ROUND(F453,2)*ROUND(G453,2),2)</f>
        <v>417.51</v>
      </c>
    </row>
    <row r="454" customHeight="0" bestFit="1" ht="20">
      <c r="A454" s="7" t="inlineStr">
        <is>
          <r>
            <t xml:space="preserve">1.19.85</t>
          </r>
        </is>
      </c>
      <c r="B454" s="8" t="inlineStr">
        <is>
          <r>
            <t xml:space="preserve">CPU2626</t>
          </r>
        </is>
      </c>
      <c r="C454" s="9" t="inlineStr">
        <is>
          <r>
            <t xml:space="preserve">ELETROCALHA PERFURADA TIPO ''U'' 100X100 CHAPA 22 SEM TAMPA</t>
          </r>
        </is>
      </c>
      <c r="D454" s="8" t="inlineStr"/>
      <c r="E454" s="8" t="inlineStr">
        <is>
          <r>
            <t xml:space="preserve">M</t>
          </r>
        </is>
      </c>
      <c r="F454" s="10" t="n">
        <v>429.8</v>
      </c>
      <c r="G454" s="11" t="n">
        <v>103.4</v>
      </c>
      <c r="H454" s="12" t="n">
        <f>ROUND(ROUND(F454,2)*ROUND(G454,2),2)</f>
        <v>44441.32</v>
      </c>
    </row>
    <row r="455" customHeight="0" bestFit="1" ht="20">
      <c r="A455" s="7" t="inlineStr">
        <is>
          <r>
            <t xml:space="preserve">1.19.86</t>
          </r>
        </is>
      </c>
      <c r="B455" s="8" t="inlineStr">
        <is>
          <r>
            <t xml:space="preserve">CPU3338</t>
          </r>
        </is>
      </c>
      <c r="C455" s="9" t="inlineStr">
        <is>
          <r>
            <t xml:space="preserve">ELETROCALHA PERFURADA TIPO ''U'' 200X100 CHAPA 24 SEM TAMPA</t>
          </r>
        </is>
      </c>
      <c r="D455" s="8" t="inlineStr"/>
      <c r="E455" s="8" t="inlineStr">
        <is>
          <r>
            <t xml:space="preserve">M</t>
          </r>
        </is>
      </c>
      <c r="F455" s="10" t="n">
        <v>48.5</v>
      </c>
      <c r="G455" s="11" t="n">
        <v>120.63</v>
      </c>
      <c r="H455" s="12" t="n">
        <f>ROUND(ROUND(F455,2)*ROUND(G455,2),2)</f>
        <v>5850.56</v>
      </c>
    </row>
    <row r="456" customHeight="0" bestFit="1" ht="20">
      <c r="A456" s="7" t="inlineStr">
        <is>
          <r>
            <t xml:space="preserve">1.19.87</t>
          </r>
        </is>
      </c>
      <c r="B456" s="8" t="inlineStr">
        <is>
          <r>
            <t xml:space="preserve">CPU3339</t>
          </r>
        </is>
      </c>
      <c r="C456" s="9" t="inlineStr">
        <is>
          <r>
            <t xml:space="preserve">ELETROCALHA PERFURADA TIPO ''U'' 300X100 CHAPA 24 SEM TAMPA</t>
          </r>
        </is>
      </c>
      <c r="D456" s="8" t="inlineStr"/>
      <c r="E456" s="8" t="inlineStr">
        <is>
          <r>
            <t xml:space="preserve">M</t>
          </r>
        </is>
      </c>
      <c r="F456" s="10" t="n">
        <v>72.6</v>
      </c>
      <c r="G456" s="11" t="n">
        <v>185.72</v>
      </c>
      <c r="H456" s="12" t="n">
        <f>ROUND(ROUND(F456,2)*ROUND(G456,2),2)</f>
        <v>13483.27</v>
      </c>
    </row>
    <row r="457" customHeight="0" bestFit="1" ht="20">
      <c r="A457" s="7" t="inlineStr">
        <is>
          <r>
            <t xml:space="preserve">1.19.88</t>
          </r>
        </is>
      </c>
      <c r="B457" s="8" t="inlineStr">
        <is>
          <r>
            <t xml:space="preserve">CPU3340</t>
          </r>
        </is>
      </c>
      <c r="C457" s="9" t="inlineStr">
        <is>
          <r>
            <t xml:space="preserve">ELETROCALHA PERFURADA TIPO ''U'' 400X100 CHAPA 18 SEM TAMPA</t>
          </r>
        </is>
      </c>
      <c r="D457" s="8" t="inlineStr"/>
      <c r="E457" s="8" t="inlineStr">
        <is>
          <r>
            <t xml:space="preserve">M</t>
          </r>
        </is>
      </c>
      <c r="F457" s="10" t="n">
        <v>4.2</v>
      </c>
      <c r="G457" s="11" t="n">
        <v>105.5</v>
      </c>
      <c r="H457" s="12" t="n">
        <f>ROUND(ROUND(F457,2)*ROUND(G457,2),2)</f>
        <v>443.1</v>
      </c>
    </row>
    <row r="458" customHeight="0" bestFit="1" ht="24">
      <c r="A458" s="7" t="inlineStr">
        <is>
          <r>
            <t xml:space="preserve">1.19.89</t>
          </r>
        </is>
      </c>
      <c r="B458" s="8" t="inlineStr">
        <is>
          <r>
            <t xml:space="preserve">CPU3341</t>
          </r>
        </is>
      </c>
      <c r="C458" s="9" t="inlineStr">
        <is>
          <r>
            <t xml:space="preserve">REDUÇÃO CONCENTRICA, PARA ELETROCALHA PERFURADA OU LISA, 200X100MM. FORNECIMENTO E COLOCAÇÃO</t>
          </r>
        </is>
      </c>
      <c r="D458" s="8" t="inlineStr"/>
      <c r="E458" s="8" t="inlineStr">
        <is>
          <r>
            <t xml:space="preserve">UN</t>
          </r>
        </is>
      </c>
      <c r="F458" s="10" t="n">
        <v>1.0</v>
      </c>
      <c r="G458" s="11" t="n">
        <v>51.54</v>
      </c>
      <c r="H458" s="12" t="n">
        <f>ROUND(ROUND(F458,2)*ROUND(G458,2),2)</f>
        <v>51.54</v>
      </c>
    </row>
    <row r="459" customHeight="0" bestFit="1" ht="24">
      <c r="A459" s="7" t="inlineStr">
        <is>
          <r>
            <t xml:space="preserve">1.19.90</t>
          </r>
        </is>
      </c>
      <c r="B459" s="8" t="inlineStr">
        <is>
          <r>
            <t xml:space="preserve">CPU3342</t>
          </r>
        </is>
      </c>
      <c r="C459" s="9" t="inlineStr">
        <is>
          <r>
            <t xml:space="preserve">REDUÇÃO CONCENTRICA, PARA ELETROCALHA PERFURADA OU LISA, 300X100MM. FORNECIMENTO E COLOCAÇÃO</t>
          </r>
        </is>
      </c>
      <c r="D459" s="8" t="inlineStr"/>
      <c r="E459" s="8" t="inlineStr">
        <is>
          <r>
            <t xml:space="preserve">UN</t>
          </r>
        </is>
      </c>
      <c r="F459" s="10" t="n">
        <v>1.0</v>
      </c>
      <c r="G459" s="11" t="n">
        <v>90.8</v>
      </c>
      <c r="H459" s="12" t="n">
        <f>ROUND(ROUND(F459,2)*ROUND(G459,2),2)</f>
        <v>90.8</v>
      </c>
    </row>
    <row r="460" customHeight="0" bestFit="1" ht="20">
      <c r="A460" s="7" t="inlineStr">
        <is>
          <r>
            <t xml:space="preserve">1.19.91</t>
          </r>
        </is>
      </c>
      <c r="B460" s="8" t="inlineStr">
        <is>
          <r>
            <t xml:space="preserve">CPU3343</t>
          </r>
        </is>
      </c>
      <c r="C460" s="9" t="inlineStr">
        <is>
          <r>
            <t xml:space="preserve">REDUÇÃO CONCÊNTRICA 400X50MM / 100X50MM PARA ELETROCALHA METÁLICA (REF. MOPA OU SIMILAR)</t>
          </r>
        </is>
      </c>
      <c r="D460" s="8" t="inlineStr"/>
      <c r="E460" s="8" t="inlineStr">
        <is>
          <r>
            <t xml:space="preserve">UN</t>
          </r>
        </is>
      </c>
      <c r="F460" s="10" t="n">
        <v>3.0</v>
      </c>
      <c r="G460" s="11" t="n">
        <v>103.32</v>
      </c>
      <c r="H460" s="12" t="n">
        <f>ROUND(ROUND(F460,2)*ROUND(G460,2),2)</f>
        <v>309.96</v>
      </c>
    </row>
    <row r="461" customHeight="0" bestFit="1" ht="20">
      <c r="A461" s="7" t="inlineStr">
        <is>
          <r>
            <t xml:space="preserve">1.19.92</t>
          </r>
        </is>
      </c>
      <c r="B461" s="8" t="inlineStr">
        <is>
          <r>
            <t xml:space="preserve">CPU3328</t>
          </r>
        </is>
      </c>
      <c r="C461" s="9" t="inlineStr">
        <is>
          <r>
            <t xml:space="preserve">REDUÇÃO CONCÊNTRICA 200X100X50MM PARA ELETROCALHA METÁLICA (REF.MOPA OU SIMILAR)</t>
          </r>
        </is>
      </c>
      <c r="D461" s="8" t="inlineStr"/>
      <c r="E461" s="8" t="inlineStr">
        <is>
          <r>
            <t xml:space="preserve">UN</t>
          </r>
        </is>
      </c>
      <c r="F461" s="10" t="n">
        <v>2.0</v>
      </c>
      <c r="G461" s="11" t="n">
        <v>49.57</v>
      </c>
      <c r="H461" s="12" t="n">
        <f>ROUND(ROUND(F461,2)*ROUND(G461,2),2)</f>
        <v>99.14</v>
      </c>
    </row>
    <row r="462" customHeight="0" bestFit="1" ht="20">
      <c r="A462" s="7" t="inlineStr">
        <is>
          <r>
            <t xml:space="preserve">1.19.93</t>
          </r>
        </is>
      </c>
      <c r="B462" s="8" t="inlineStr">
        <is>
          <r>
            <t xml:space="preserve">CPU2627</t>
          </r>
        </is>
      </c>
      <c r="C462" s="9" t="inlineStr">
        <is>
          <r>
            <t xml:space="preserve">SUPORTE VERTICAL 150X150MM PARA FIXAÇÃO DE ELETROCALHA METÁLICA (REF.: MOPA OU SIMILAR)</t>
          </r>
        </is>
      </c>
      <c r="D462" s="8" t="inlineStr"/>
      <c r="E462" s="8" t="inlineStr">
        <is>
          <r>
            <t xml:space="preserve">UN</t>
          </r>
        </is>
      </c>
      <c r="F462" s="10" t="n">
        <v>425.0</v>
      </c>
      <c r="G462" s="11" t="n">
        <v>33.06</v>
      </c>
      <c r="H462" s="12" t="n">
        <f>ROUND(ROUND(F462,2)*ROUND(G462,2),2)</f>
        <v>14050.5</v>
      </c>
    </row>
    <row r="463" customHeight="0" bestFit="1" ht="20">
      <c r="A463" s="7" t="inlineStr">
        <is>
          <r>
            <t xml:space="preserve">1.19.94</t>
          </r>
        </is>
      </c>
      <c r="B463" s="8" t="inlineStr">
        <is>
          <r>
            <t xml:space="preserve">CPU3344</t>
          </r>
        </is>
      </c>
      <c r="C463" s="9" t="inlineStr">
        <is>
          <r>
            <t xml:space="preserve">SUPORTE VERTICAL 200X150MM PARA FIXAÇÃO DE ELETROCALHA METÁLICA (REF.: MOPA OU SIMILAR)</t>
          </r>
        </is>
      </c>
      <c r="D463" s="8" t="inlineStr"/>
      <c r="E463" s="8" t="inlineStr">
        <is>
          <r>
            <t xml:space="preserve">UN</t>
          </r>
        </is>
      </c>
      <c r="F463" s="10" t="n">
        <v>52.0</v>
      </c>
      <c r="G463" s="11" t="n">
        <v>49.57</v>
      </c>
      <c r="H463" s="12" t="n">
        <f>ROUND(ROUND(F463,2)*ROUND(G463,2),2)</f>
        <v>2577.64</v>
      </c>
    </row>
    <row r="464" customHeight="0" bestFit="1" ht="20">
      <c r="A464" s="7" t="inlineStr">
        <is>
          <r>
            <t xml:space="preserve">1.19.95</t>
          </r>
        </is>
      </c>
      <c r="B464" s="8" t="inlineStr">
        <is>
          <r>
            <t xml:space="preserve">CPU2628</t>
          </r>
        </is>
      </c>
      <c r="C464" s="9" t="inlineStr">
        <is>
          <r>
            <t xml:space="preserve">TE VERTICAL DE SUBIDA PARA ELETROCALHA 100X100 CHAPA 20</t>
          </r>
        </is>
      </c>
      <c r="D464" s="8" t="inlineStr"/>
      <c r="E464" s="8" t="inlineStr">
        <is>
          <r>
            <t xml:space="preserve">UN</t>
          </r>
        </is>
      </c>
      <c r="F464" s="10" t="n">
        <v>31.0</v>
      </c>
      <c r="G464" s="11" t="n">
        <v>55.78</v>
      </c>
      <c r="H464" s="12" t="n">
        <f>ROUND(ROUND(F464,2)*ROUND(G464,2),2)</f>
        <v>1729.18</v>
      </c>
    </row>
    <row r="465" customHeight="0" bestFit="1" ht="20">
      <c r="A465" s="7" t="inlineStr">
        <is>
          <r>
            <t xml:space="preserve">1.19.96</t>
          </r>
        </is>
      </c>
      <c r="B465" s="8" t="inlineStr">
        <is>
          <r>
            <t xml:space="preserve">CPU3345</t>
          </r>
        </is>
      </c>
      <c r="C465" s="9" t="inlineStr">
        <is>
          <r>
            <t xml:space="preserve">TE HORIZONTAL, 90°, PARA ELETROCALHA PERFURADA OU LISA, 200X100MM, FORNECIMENTO E COLOCAÇÃO</t>
          </r>
        </is>
      </c>
      <c r="D465" s="8" t="inlineStr"/>
      <c r="E465" s="8" t="inlineStr">
        <is>
          <r>
            <t xml:space="preserve">UN</t>
          </r>
        </is>
      </c>
      <c r="F465" s="10" t="n">
        <v>2.0</v>
      </c>
      <c r="G465" s="11" t="n">
        <v>105.67</v>
      </c>
      <c r="H465" s="12" t="n">
        <f>ROUND(ROUND(F465,2)*ROUND(G465,2),2)</f>
        <v>211.34</v>
      </c>
    </row>
    <row r="466" customHeight="0" bestFit="1" ht="20">
      <c r="A466" s="7" t="inlineStr">
        <is>
          <r>
            <t xml:space="preserve">1.19.97</t>
          </r>
        </is>
      </c>
      <c r="B466" s="8" t="inlineStr">
        <is>
          <r>
            <t xml:space="preserve">CPU2630</t>
          </r>
        </is>
      </c>
      <c r="C466" s="9" t="inlineStr">
        <is>
          <r>
            <t xml:space="preserve">EMENDA PARA ELETROCALHA TIPO U 100X100</t>
          </r>
        </is>
      </c>
      <c r="D466" s="8" t="inlineStr"/>
      <c r="E466" s="8" t="inlineStr">
        <is>
          <r>
            <t xml:space="preserve">UN</t>
          </r>
        </is>
      </c>
      <c r="F466" s="10" t="n">
        <v>424.0</v>
      </c>
      <c r="G466" s="11" t="n">
        <v>17.69</v>
      </c>
      <c r="H466" s="12" t="n">
        <f>ROUND(ROUND(F466,2)*ROUND(G466,2),2)</f>
        <v>7500.56</v>
      </c>
    </row>
    <row r="467" customHeight="0" bestFit="1" ht="20">
      <c r="A467" s="7" t="inlineStr">
        <is>
          <r>
            <t xml:space="preserve">1.19.98</t>
          </r>
        </is>
      </c>
      <c r="B467" s="8" t="inlineStr">
        <is>
          <r>
            <t xml:space="preserve">CPU2670</t>
          </r>
        </is>
      </c>
      <c r="C467" s="9" t="inlineStr">
        <is>
          <r>
            <t xml:space="preserve">EMENDA INTERNA PATA ELETROCALHA 50X50</t>
          </r>
        </is>
      </c>
      <c r="D467" s="8" t="inlineStr"/>
      <c r="E467" s="8" t="inlineStr">
        <is>
          <r>
            <t xml:space="preserve">UN</t>
          </r>
        </is>
      </c>
      <c r="F467" s="10" t="n">
        <v>28.0</v>
      </c>
      <c r="G467" s="11" t="n">
        <v>9.33</v>
      </c>
      <c r="H467" s="12" t="n">
        <f>ROUND(ROUND(F467,2)*ROUND(G467,2),2)</f>
        <v>261.24</v>
      </c>
    </row>
    <row r="468" customHeight="0" bestFit="1" ht="24">
      <c r="A468" s="7" t="inlineStr">
        <is>
          <r>
            <t xml:space="preserve">1.19.99</t>
          </r>
        </is>
      </c>
      <c r="B468" s="8" t="inlineStr">
        <is>
          <r>
            <t xml:space="preserve">CPU3347</t>
          </r>
        </is>
      </c>
      <c r="C468" s="9" t="inlineStr">
        <is>
          <r>
            <t xml:space="preserve">TAMPA DE ENCAIXE PARA REDUÇÃO CONCÊNTRICA 200X75MM PARA 100X75MM, ZINCADA, PARA ELETROCALHA METÁLICA</t>
          </r>
        </is>
      </c>
      <c r="D468" s="8" t="inlineStr"/>
      <c r="E468" s="8" t="inlineStr">
        <is>
          <r>
            <t xml:space="preserve">UN</t>
          </r>
        </is>
      </c>
      <c r="F468" s="10" t="n">
        <v>1.0</v>
      </c>
      <c r="G468" s="11" t="n">
        <v>26.7</v>
      </c>
      <c r="H468" s="12" t="n">
        <f>ROUND(ROUND(F468,2)*ROUND(G468,2),2)</f>
        <v>26.7</v>
      </c>
    </row>
    <row r="469" customHeight="0" bestFit="1" ht="20">
      <c r="A469" s="7" t="inlineStr">
        <is>
          <r>
            <t xml:space="preserve">1.19.100</t>
          </r>
        </is>
      </c>
      <c r="B469" s="8" t="inlineStr">
        <is>
          <r>
            <t xml:space="preserve">CPU2878</t>
          </r>
        </is>
      </c>
      <c r="C469" s="9" t="inlineStr">
        <is>
          <r>
            <t xml:space="preserve">TAMPA DE ENCAIXE PARA ELETROCALHA, GALVANIZADA A FOGO, L=100MM</t>
          </r>
        </is>
      </c>
      <c r="D469" s="8" t="inlineStr"/>
      <c r="E469" s="8" t="inlineStr">
        <is>
          <r>
            <t xml:space="preserve">UN</t>
          </r>
        </is>
      </c>
      <c r="F469" s="10" t="n">
        <v>49.7</v>
      </c>
      <c r="G469" s="11" t="n">
        <v>6.75</v>
      </c>
      <c r="H469" s="12" t="n">
        <f>ROUND(ROUND(F469,2)*ROUND(G469,2),2)</f>
        <v>335.48</v>
      </c>
    </row>
    <row r="470" customHeight="0" bestFit="1" ht="20">
      <c r="A470" s="7" t="inlineStr">
        <is>
          <r>
            <t xml:space="preserve">1.19.101</t>
          </r>
        </is>
      </c>
      <c r="B470" s="8" t="inlineStr">
        <is>
          <r>
            <t xml:space="preserve">CPU2936</t>
          </r>
        </is>
      </c>
      <c r="C470" s="9" t="inlineStr">
        <is>
          <r>
            <t xml:space="preserve">TAMPA DE ENCAIXE PARA ELETROCALHA, GALVANIZADA A FOGO, L=200MM</t>
          </r>
        </is>
      </c>
      <c r="D470" s="8" t="inlineStr"/>
      <c r="E470" s="8" t="inlineStr">
        <is>
          <r>
            <t xml:space="preserve">M</t>
          </r>
        </is>
      </c>
      <c r="F470" s="10" t="n">
        <v>25.2</v>
      </c>
      <c r="G470" s="11" t="n">
        <v>23.91</v>
      </c>
      <c r="H470" s="12" t="n">
        <f>ROUND(ROUND(F470,2)*ROUND(G470,2),2)</f>
        <v>602.53</v>
      </c>
    </row>
    <row r="471" customHeight="0" bestFit="1" ht="20">
      <c r="A471" s="7" t="inlineStr">
        <is>
          <r>
            <t xml:space="preserve">1.19.102</t>
          </r>
        </is>
      </c>
      <c r="B471" s="8" t="inlineStr">
        <is>
          <r>
            <t xml:space="preserve">CPU3273</t>
          </r>
        </is>
      </c>
      <c r="C471" s="9" t="inlineStr">
        <is>
          <r>
            <t xml:space="preserve">TAMPA DE ENCAIXE PARA ELETROCALHA, GALVANIZADA A FOGO, L=300MM</t>
          </r>
        </is>
      </c>
      <c r="D471" s="8" t="inlineStr"/>
      <c r="E471" s="8" t="inlineStr">
        <is>
          <r>
            <t xml:space="preserve">M</t>
          </r>
        </is>
      </c>
      <c r="F471" s="10" t="n">
        <v>65.1</v>
      </c>
      <c r="G471" s="11" t="n">
        <v>94.41</v>
      </c>
      <c r="H471" s="12" t="n">
        <f>ROUND(ROUND(F471,2)*ROUND(G471,2),2)</f>
        <v>6146.09</v>
      </c>
    </row>
    <row r="472" customHeight="0" bestFit="1" ht="20">
      <c r="A472" s="7" t="inlineStr">
        <is>
          <r>
            <t xml:space="preserve">1.19.103</t>
          </r>
        </is>
      </c>
      <c r="B472" s="8" t="inlineStr">
        <is>
          <r>
            <t xml:space="preserve">CPU2928</t>
          </r>
        </is>
      </c>
      <c r="C472" s="9" t="inlineStr">
        <is>
          <r>
            <t xml:space="preserve">TAMPA DE ENCAIXE PARA ELETROCALHA, GALVANIZADA A FOGO, L=400MM</t>
          </r>
        </is>
      </c>
      <c r="D472" s="8" t="inlineStr"/>
      <c r="E472" s="8" t="inlineStr">
        <is>
          <r>
            <t xml:space="preserve">M</t>
          </r>
        </is>
      </c>
      <c r="F472" s="10" t="n">
        <v>4.2</v>
      </c>
      <c r="G472" s="11" t="n">
        <v>214.27</v>
      </c>
      <c r="H472" s="12" t="n">
        <f>ROUND(ROUND(F472,2)*ROUND(G472,2),2)</f>
        <v>899.93</v>
      </c>
    </row>
    <row r="473" customHeight="0" bestFit="1" ht="24">
      <c r="A473" s="7" t="inlineStr">
        <is>
          <r>
            <t xml:space="preserve">1.19.104</t>
          </r>
        </is>
      </c>
      <c r="B473" s="8" t="inlineStr">
        <is>
          <r>
            <t xml:space="preserve">CPU2631</t>
          </r>
        </is>
      </c>
      <c r="C473" s="9" t="inlineStr">
        <is>
          <r>
            <t xml:space="preserve">TERMINAL DE FECHAMENTO LISO, PARA ELETROCALHA PERFURADA OU LISA, 100X100MM. FORNECIMENTO E COLOCAÇÃO</t>
          </r>
        </is>
      </c>
      <c r="D473" s="8" t="inlineStr"/>
      <c r="E473" s="8" t="inlineStr">
        <is>
          <r>
            <t xml:space="preserve">UN</t>
          </r>
        </is>
      </c>
      <c r="F473" s="10" t="n">
        <v>6.0</v>
      </c>
      <c r="G473" s="11" t="n">
        <v>32.02</v>
      </c>
      <c r="H473" s="12" t="n">
        <f>ROUND(ROUND(F473,2)*ROUND(G473,2),2)</f>
        <v>192.12</v>
      </c>
    </row>
    <row r="474" customHeight="0" bestFit="1" ht="20">
      <c r="A474" s="7" t="inlineStr">
        <is>
          <r>
            <t xml:space="preserve">1.19.105</t>
          </r>
        </is>
      </c>
      <c r="B474" s="8" t="inlineStr">
        <is>
          <r>
            <t xml:space="preserve">CPU3203</t>
          </r>
        </is>
      </c>
      <c r="C474" s="9" t="inlineStr">
        <is>
          <r>
            <t xml:space="preserve">CURVA HORIZONTAL 200X100MM PARA ELETROCALHA METÁLICA, COM ÂNGULO 90°</t>
          </r>
        </is>
      </c>
      <c r="D474" s="8" t="inlineStr"/>
      <c r="E474" s="8" t="inlineStr">
        <is>
          <r>
            <t xml:space="preserve">UN</t>
          </r>
        </is>
      </c>
      <c r="F474" s="10" t="n">
        <v>1.0</v>
      </c>
      <c r="G474" s="11" t="n">
        <v>67.63</v>
      </c>
      <c r="H474" s="12" t="n">
        <f>ROUND(ROUND(F474,2)*ROUND(G474,2),2)</f>
        <v>67.63</v>
      </c>
    </row>
    <row r="475" customHeight="0" bestFit="1" ht="24">
      <c r="A475" s="7" t="inlineStr">
        <is>
          <r>
            <t xml:space="preserve">1.19.106</t>
          </r>
        </is>
      </c>
      <c r="B475" s="8" t="inlineStr">
        <is>
          <r>
            <t xml:space="preserve">91837</t>
          </r>
        </is>
      </c>
      <c r="C475" s="9" t="inlineStr">
        <is>
          <r>
            <t xml:space="preserve">ELETRODUTO FLEXÍVEL CORRUGADO REFORÇADO, PVC, DN 32 MM (1"), PARA CIRCUITOS TERMINAIS, INSTALADO EM FORRO - FORNECIMENTO E INSTALAÇÃO. AF_03/2023</t>
          </r>
        </is>
      </c>
      <c r="D475" s="8" t="inlineStr">
        <is>
          <r>
            <t xml:space="preserve">SINAPI</t>
          </r>
        </is>
      </c>
      <c r="E475" s="8" t="inlineStr">
        <is>
          <r>
            <t xml:space="preserve">M</t>
          </r>
        </is>
      </c>
      <c r="F475" s="10" t="n">
        <v>683.0</v>
      </c>
      <c r="G475" s="11" t="n">
        <v>33.49</v>
      </c>
      <c r="H475" s="12" t="n">
        <f>ROUND(ROUND(F475,2)*ROUND(G475,2),2)</f>
        <v>22873.67</v>
      </c>
    </row>
    <row r="476" customHeight="0" bestFit="1" ht="24">
      <c r="A476" s="7" t="inlineStr">
        <is>
          <r>
            <t xml:space="preserve">1.19.107</t>
          </r>
        </is>
      </c>
      <c r="B476" s="8" t="inlineStr">
        <is>
          <r>
            <t xml:space="preserve">91835</t>
          </r>
        </is>
      </c>
      <c r="C476" s="9" t="inlineStr">
        <is>
          <r>
            <t xml:space="preserve">ELETRODUTO FLEXÍVEL CORRUGADO REFORÇADO, PVC, DN 25 MM (3/4"), PARA CIRCUITOS TERMINAIS, INSTALADO EM FORRO - FORNECIMENTO E INSTALAÇÃO. AF_03/2023</t>
          </r>
        </is>
      </c>
      <c r="D476" s="8" t="inlineStr">
        <is>
          <r>
            <t xml:space="preserve">SINAPI</t>
          </r>
        </is>
      </c>
      <c r="E476" s="8" t="inlineStr">
        <is>
          <r>
            <t xml:space="preserve">M</t>
          </r>
        </is>
      </c>
      <c r="F476" s="10" t="n">
        <v>4905.8</v>
      </c>
      <c r="G476" s="11" t="n">
        <v>27.93</v>
      </c>
      <c r="H476" s="12" t="n">
        <f>ROUND(ROUND(F476,2)*ROUND(G476,2),2)</f>
        <v>137018.99</v>
      </c>
    </row>
    <row r="477" customHeight="0" bestFit="1" ht="24">
      <c r="A477" s="7" t="inlineStr">
        <is>
          <r>
            <t xml:space="preserve">1.19.108</t>
          </r>
        </is>
      </c>
      <c r="B477" s="8" t="inlineStr">
        <is>
          <r>
            <t xml:space="preserve">93008</t>
          </r>
        </is>
      </c>
      <c r="C477" s="9" t="inlineStr">
        <is>
          <r>
            <t xml:space="preserve">ELETRODUTO RÍGIDO ROSCÁVEL, PVC, DN 50 MM (1 1/2"), PARA REDE ENTERRADA DE DISTRIBUIÇÃO DE ENERGIA ELÉTRICA - FORNECIMENTO E INSTALAÇÃO. AF_12/2021</t>
          </r>
        </is>
      </c>
      <c r="D477" s="8" t="inlineStr">
        <is>
          <r>
            <t xml:space="preserve">SINAPI</t>
          </r>
        </is>
      </c>
      <c r="E477" s="8" t="inlineStr">
        <is>
          <r>
            <t xml:space="preserve">M</t>
          </r>
        </is>
      </c>
      <c r="F477" s="10" t="n">
        <v>249.1</v>
      </c>
      <c r="G477" s="11" t="n">
        <v>21.77</v>
      </c>
      <c r="H477" s="12" t="n">
        <f>ROUND(ROUND(F477,2)*ROUND(G477,2),2)</f>
        <v>5422.91</v>
      </c>
    </row>
    <row r="478" customHeight="0" bestFit="1" ht="24">
      <c r="A478" s="7" t="inlineStr">
        <is>
          <r>
            <t xml:space="preserve">1.19.109</t>
          </r>
        </is>
      </c>
      <c r="B478" s="8" t="inlineStr">
        <is>
          <r>
            <t xml:space="preserve">91865</t>
          </r>
        </is>
      </c>
      <c r="C478" s="9" t="inlineStr">
        <is>
          <r>
            <t xml:space="preserve">ELETRODUTO RÍGIDO ROSCÁVEL, PVC, DN 40 MM (1 1/4"), PARA CIRCUITOS TERMINAIS, INSTALADO EM FORRO - FORNECIMENTO E INSTALAÇÃO. AF_03/2023</t>
          </r>
        </is>
      </c>
      <c r="D478" s="8" t="inlineStr">
        <is>
          <r>
            <t xml:space="preserve">SINAPI</t>
          </r>
        </is>
      </c>
      <c r="E478" s="8" t="inlineStr">
        <is>
          <r>
            <t xml:space="preserve">M</t>
          </r>
        </is>
      </c>
      <c r="F478" s="10" t="n">
        <v>641.0</v>
      </c>
      <c r="G478" s="11" t="n">
        <v>22.89</v>
      </c>
      <c r="H478" s="12" t="n">
        <f>ROUND(ROUND(F478,2)*ROUND(G478,2),2)</f>
        <v>14672.49</v>
      </c>
    </row>
    <row r="479" customHeight="0" bestFit="1" ht="24">
      <c r="A479" s="7" t="inlineStr">
        <is>
          <r>
            <t xml:space="preserve">1.19.110</t>
          </r>
        </is>
      </c>
      <c r="B479" s="8" t="inlineStr">
        <is>
          <r>
            <t xml:space="preserve">93012</t>
          </r>
        </is>
      </c>
      <c r="C479" s="9" t="inlineStr">
        <is>
          <r>
            <t xml:space="preserve">ELETRODUTO RÍGIDO ROSCÁVEL, PVC, DN 110 MM (4"), PARA REDE ENTERRADA DE DISTRIBUIÇÃO DE ENERGIA ELÉTRICA - FORNECIMENTO E INSTALAÇÃO. AF_12/2021</t>
          </r>
        </is>
      </c>
      <c r="D479" s="8" t="inlineStr">
        <is>
          <r>
            <t xml:space="preserve">SINAPI</t>
          </r>
        </is>
      </c>
      <c r="E479" s="8" t="inlineStr">
        <is>
          <r>
            <t xml:space="preserve">M</t>
          </r>
        </is>
      </c>
      <c r="F479" s="10" t="n">
        <v>363.2</v>
      </c>
      <c r="G479" s="11" t="n">
        <v>81.33</v>
      </c>
      <c r="H479" s="12" t="n">
        <f>ROUND(ROUND(F479,2)*ROUND(G479,2),2)</f>
        <v>29539.06</v>
      </c>
    </row>
    <row r="480" customHeight="0" bestFit="1" ht="20">
      <c r="A480" s="7" t="inlineStr">
        <is>
          <r>
            <t xml:space="preserve">1.19.111</t>
          </r>
        </is>
      </c>
      <c r="B480" s="8" t="inlineStr">
        <is>
          <r>
            <t xml:space="preserve">CPU2632</t>
          </r>
        </is>
      </c>
      <c r="C480" s="9" t="inlineStr">
        <is>
          <r>
            <t xml:space="preserve">ELETRODUTO GALVANIZADO CONFORME NBR13057 - 1 1/4' COM ACESSÓRIOS</t>
          </r>
        </is>
      </c>
      <c r="D480" s="8" t="inlineStr"/>
      <c r="E480" s="8" t="inlineStr">
        <is>
          <r>
            <t xml:space="preserve">M</t>
          </r>
        </is>
      </c>
      <c r="F480" s="10" t="n">
        <v>1.0</v>
      </c>
      <c r="G480" s="11" t="n">
        <v>128.05</v>
      </c>
      <c r="H480" s="12" t="n">
        <f>ROUND(ROUND(F480,2)*ROUND(G480,2),2)</f>
        <v>128.05</v>
      </c>
    </row>
    <row r="481" customHeight="0" bestFit="1" ht="20">
      <c r="A481" s="7" t="inlineStr">
        <is>
          <r>
            <t xml:space="preserve">1.19.112</t>
          </r>
        </is>
      </c>
      <c r="B481" s="8" t="inlineStr">
        <is>
          <r>
            <t xml:space="preserve">101538</t>
          </r>
        </is>
      </c>
      <c r="C481" s="9" t="inlineStr">
        <is>
          <r>
            <t xml:space="preserve">ARMAÇÃO SECUNDÁRIA, COM 1 ESTRIBO E 1 ISOLADOR - FORNECIMENTO E INSTALAÇÃO. AF_07/2020</t>
          </r>
        </is>
      </c>
      <c r="D481" s="8" t="inlineStr">
        <is>
          <r>
            <t xml:space="preserve">SINAPI</t>
          </r>
        </is>
      </c>
      <c r="E481" s="8" t="inlineStr">
        <is>
          <r>
            <t xml:space="preserve">UN</t>
          </r>
        </is>
      </c>
      <c r="F481" s="10" t="n">
        <v>2.0</v>
      </c>
      <c r="G481" s="11" t="n">
        <v>52.05</v>
      </c>
      <c r="H481" s="12" t="n">
        <f>ROUND(ROUND(F481,2)*ROUND(G481,2),2)</f>
        <v>104.1</v>
      </c>
    </row>
    <row r="482" customHeight="0" bestFit="1" ht="20">
      <c r="A482" s="7" t="inlineStr">
        <is>
          <r>
            <t xml:space="preserve">1.19.113</t>
          </r>
        </is>
      </c>
      <c r="B482" s="8" t="inlineStr">
        <is>
          <r>
            <t xml:space="preserve">97361</t>
          </r>
        </is>
      </c>
      <c r="C482" s="9" t="inlineStr">
        <is>
          <r>
            <t xml:space="preserve">QUADRO DE MEDIÇÃO GERAL DE ENERGIA COM 16 MEDIDORES - FORNECIMENTO E INSTALAÇÃO. AF_07/2025</t>
          </r>
        </is>
      </c>
      <c r="D482" s="8" t="inlineStr">
        <is>
          <r>
            <t xml:space="preserve">SINAPI</t>
          </r>
        </is>
      </c>
      <c r="E482" s="8" t="inlineStr">
        <is>
          <r>
            <t xml:space="preserve">UN</t>
          </r>
        </is>
      </c>
      <c r="F482" s="10" t="n">
        <v>1.0</v>
      </c>
      <c r="G482" s="11" t="n">
        <v>9335.78</v>
      </c>
      <c r="H482" s="12" t="n">
        <f>ROUND(ROUND(F482,2)*ROUND(G482,2),2)</f>
        <v>9335.78</v>
      </c>
    </row>
    <row r="483" customHeight="0" bestFit="1" ht="32">
      <c r="A483" s="7" t="inlineStr">
        <is>
          <r>
            <t xml:space="preserve">1.19.114</t>
          </r>
        </is>
      </c>
      <c r="B483" s="8" t="inlineStr">
        <is>
          <r>
            <t xml:space="preserve">101883</t>
          </r>
        </is>
      </c>
      <c r="C483" s="9" t="inlineStr">
        <is>
          <r>
            <t xml:space="preserve">QUADRO DE DISTRIBUIÇÃO DE ENERGIA EM CHAPA DE AÇO GALVANIZADO, DE EMBUTIR, COM BARRAMENTO TRIFÁSICO, PARA 18 DISJUNTORES DIN 100A - FORNECIMENTO E INSTALAÇÃO. AF_07/2025</t>
          </r>
        </is>
      </c>
      <c r="D483" s="8" t="inlineStr">
        <is>
          <r>
            <t xml:space="preserve">SINAPI</t>
          </r>
        </is>
      </c>
      <c r="E483" s="8" t="inlineStr">
        <is>
          <r>
            <t xml:space="preserve">UN</t>
          </r>
        </is>
      </c>
      <c r="F483" s="10" t="n">
        <v>1.0</v>
      </c>
      <c r="G483" s="11" t="n">
        <v>624.67</v>
      </c>
      <c r="H483" s="12" t="n">
        <f>ROUND(ROUND(F483,2)*ROUND(G483,2),2)</f>
        <v>624.67</v>
      </c>
    </row>
    <row r="484" customHeight="0" bestFit="1" ht="32">
      <c r="A484" s="7" t="inlineStr">
        <is>
          <r>
            <t xml:space="preserve">1.19.115</t>
          </r>
        </is>
      </c>
      <c r="B484" s="8" t="inlineStr">
        <is>
          <r>
            <t xml:space="preserve">101879</t>
          </r>
        </is>
      </c>
      <c r="C484" s="9" t="inlineStr">
        <is>
          <r>
            <t xml:space="preserve">QUADRO DE DISTRIBUIÇÃO DE ENERGIA EM CHAPA DE AÇO GALVANIZADO, DE EMBUTIR, COM BARRAMENTO TRIFÁSICO, PARA 24 DISJUNTORES DIN 100A - FORNECIMENTO E INSTALAÇÃO. AF_07/2025</t>
          </r>
        </is>
      </c>
      <c r="D484" s="8" t="inlineStr">
        <is>
          <r>
            <t xml:space="preserve">SINAPI</t>
          </r>
        </is>
      </c>
      <c r="E484" s="8" t="inlineStr">
        <is>
          <r>
            <t xml:space="preserve">UN</t>
          </r>
        </is>
      </c>
      <c r="F484" s="10" t="n">
        <v>1.0</v>
      </c>
      <c r="G484" s="11" t="n">
        <v>651.35</v>
      </c>
      <c r="H484" s="12" t="n">
        <f>ROUND(ROUND(F484,2)*ROUND(G484,2),2)</f>
        <v>651.35</v>
      </c>
    </row>
    <row r="485" customHeight="0" bestFit="1" ht="32">
      <c r="A485" s="7" t="inlineStr">
        <is>
          <r>
            <t xml:space="preserve">1.19.116</t>
          </r>
        </is>
      </c>
      <c r="B485" s="8" t="inlineStr">
        <is>
          <r>
            <t xml:space="preserve">101881</t>
          </r>
        </is>
      </c>
      <c r="C485" s="9" t="inlineStr">
        <is>
          <r>
            <t xml:space="preserve">QUADRO DE DISTRIBUIÇÃO DE ENERGIA EM CHAPA DE AÇO GALVANIZADO, DE EMBUTIR, COM BARRAMENTO TRIFÁSICO, PARA 40 DISJUNTORES DIN 100A - FORNECIMENTO E INSTALAÇÃO. AF_07/2025</t>
          </r>
        </is>
      </c>
      <c r="D485" s="8" t="inlineStr">
        <is>
          <r>
            <t xml:space="preserve">SINAPI</t>
          </r>
        </is>
      </c>
      <c r="E485" s="8" t="inlineStr">
        <is>
          <r>
            <t xml:space="preserve">UN</t>
          </r>
        </is>
      </c>
      <c r="F485" s="10" t="n">
        <v>9.0</v>
      </c>
      <c r="G485" s="11" t="n">
        <v>1041.72</v>
      </c>
      <c r="H485" s="12" t="n">
        <f>ROUND(ROUND(F485,2)*ROUND(G485,2),2)</f>
        <v>9375.48</v>
      </c>
    </row>
    <row r="486" customHeight="0" bestFit="1" ht="32">
      <c r="A486" s="7" t="inlineStr">
        <is>
          <r>
            <t xml:space="preserve">1.19.117</t>
          </r>
        </is>
      </c>
      <c r="B486" s="8" t="inlineStr">
        <is>
          <r>
            <t xml:space="preserve">CPU3349</t>
          </r>
        </is>
      </c>
      <c r="C486" s="9" t="inlineStr">
        <is>
          <r>
            <t xml:space="preserve">QFAC II - QUADRO / PAINEL EM CHAPA DE AÇO COM PINTURA ELETROSTÁTICA A PÓ POLIESTER NA COR BEGE, GRAU DE PROTEÇÃO IP 54, COM BARRAMENTO, SEM DISJUNTORES - 1000X800X220MM</t>
          </r>
        </is>
      </c>
      <c r="D486" s="8" t="inlineStr"/>
      <c r="E486" s="8" t="inlineStr">
        <is>
          <r>
            <t xml:space="preserve">UN</t>
          </r>
        </is>
      </c>
      <c r="F486" s="10" t="n">
        <v>2.0</v>
      </c>
      <c r="G486" s="11" t="n">
        <v>3116.19</v>
      </c>
      <c r="H486" s="12" t="n">
        <f>ROUND(ROUND(F486,2)*ROUND(G486,2),2)</f>
        <v>6232.38</v>
      </c>
    </row>
    <row r="487" customHeight="0" bestFit="1" ht="32">
      <c r="A487" s="7" t="inlineStr">
        <is>
          <r>
            <t xml:space="preserve">1.19.118</t>
          </r>
        </is>
      </c>
      <c r="B487" s="8" t="inlineStr">
        <is>
          <r>
            <t xml:space="preserve">101880</t>
          </r>
        </is>
      </c>
      <c r="C487" s="9" t="inlineStr">
        <is>
          <r>
            <t xml:space="preserve">QUADRO DE DISTRIBUIÇÃO DE ENERGIA EM CHAPA DE AÇO GALVANIZADO, DE EMBUTIR, COM BARRAMENTO TRIFÁSICO, PARA 30 DISJUNTORES DIN 150A - FORNECIMENTO E INSTALAÇÃO. AF_07/2025</t>
          </r>
        </is>
      </c>
      <c r="D487" s="8" t="inlineStr">
        <is>
          <r>
            <t xml:space="preserve">SINAPI</t>
          </r>
        </is>
      </c>
      <c r="E487" s="8" t="inlineStr">
        <is>
          <r>
            <t xml:space="preserve">UN</t>
          </r>
        </is>
      </c>
      <c r="F487" s="10" t="n">
        <v>3.0</v>
      </c>
      <c r="G487" s="11" t="n">
        <v>758.73</v>
      </c>
      <c r="H487" s="12" t="n">
        <f>ROUND(ROUND(F487,2)*ROUND(G487,2),2)</f>
        <v>2276.19</v>
      </c>
    </row>
    <row r="488" customHeight="0" bestFit="1" ht="32">
      <c r="A488" s="7" t="inlineStr">
        <is>
          <r>
            <t xml:space="preserve">1.19.119</t>
          </r>
        </is>
      </c>
      <c r="B488" s="8" t="inlineStr">
        <is>
          <r>
            <t xml:space="preserve">CPU2884</t>
          </r>
        </is>
      </c>
      <c r="C488" s="9" t="inlineStr">
        <is>
          <r>
            <t xml:space="preserve">QFAC - QUADRO / PAINEL EM CHAPA DE AÇO COM PINTURA ELETROSTÁTICA A PÓ POLIESTER NA COR BEGE, GRAU DE PROTEÇÃO IP 54, COM BARRAMENTO, SEM DISJUNTORES - 1500X1000X350MM</t>
          </r>
        </is>
      </c>
      <c r="D488" s="8" t="inlineStr"/>
      <c r="E488" s="8" t="inlineStr">
        <is>
          <r>
            <t xml:space="preserve">UN</t>
          </r>
        </is>
      </c>
      <c r="F488" s="10" t="n">
        <v>1.0</v>
      </c>
      <c r="G488" s="11" t="n">
        <v>7952.12</v>
      </c>
      <c r="H488" s="12" t="n">
        <f>ROUND(ROUND(F488,2)*ROUND(G488,2),2)</f>
        <v>7952.12</v>
      </c>
    </row>
    <row r="489" customHeight="0" bestFit="1" ht="24">
      <c r="A489" s="7" t="inlineStr">
        <is>
          <r>
            <t xml:space="preserve">1.19.120</t>
          </r>
        </is>
      </c>
      <c r="B489" s="8" t="inlineStr">
        <is>
          <r>
            <t xml:space="preserve">CPU2695</t>
          </r>
        </is>
      </c>
      <c r="C489" s="9" t="inlineStr">
        <is>
          <r>
            <t xml:space="preserve">QUADRO DE DISTRIBUIÇÃO DE EMBUTIR, EM CHAPA DE AÇO, PARA ATÉ 70 DISJUNTORES, COM BARRAMENTO, PADRÃO DIN, EXCLUSIVE DISJUNTORES</t>
          </r>
        </is>
      </c>
      <c r="D489" s="8" t="inlineStr"/>
      <c r="E489" s="8" t="inlineStr">
        <is>
          <r>
            <t xml:space="preserve">UN</t>
          </r>
        </is>
      </c>
      <c r="F489" s="10" t="n">
        <v>1.0</v>
      </c>
      <c r="G489" s="11" t="n">
        <v>3041.71</v>
      </c>
      <c r="H489" s="12" t="n">
        <f>ROUND(ROUND(F489,2)*ROUND(G489,2),2)</f>
        <v>3041.71</v>
      </c>
    </row>
    <row r="490" customHeight="0" bestFit="1" ht="40">
      <c r="A490" s="7" t="inlineStr">
        <is>
          <r>
            <t xml:space="preserve">1.19.121</t>
          </r>
        </is>
      </c>
      <c r="B490" s="8" t="inlineStr">
        <is>
          <r>
            <t xml:space="preserve">CPU3350</t>
          </r>
        </is>
      </c>
      <c r="C490" s="9" t="inlineStr">
        <is>
          <r>
            <t xml:space="preserve">QD- QUADRO / PAINEL EM CHAPA GALVANIZADA E PINTURA ELETROSTÁTICA NA COR BEGE, SEM DISJUNTORES, COM (BARRAMENTOS, ISOLADOR, PARAFUSOS, CONECTOR ESPELHO E MONTAGEM) - 1400X800X300MM</t>
          </r>
        </is>
      </c>
      <c r="D490" s="8" t="inlineStr"/>
      <c r="E490" s="8" t="inlineStr">
        <is>
          <r>
            <t xml:space="preserve">UN</t>
          </r>
        </is>
      </c>
      <c r="F490" s="10" t="n">
        <v>4.0</v>
      </c>
      <c r="G490" s="11" t="n">
        <v>7920.44</v>
      </c>
      <c r="H490" s="12" t="n">
        <f>ROUND(ROUND(F490,2)*ROUND(G490,2),2)</f>
        <v>31681.76</v>
      </c>
    </row>
    <row r="491" customHeight="0" bestFit="1" ht="20">
      <c r="A491" s="7" t="inlineStr">
        <is>
          <r>
            <t xml:space="preserve">1.19.122</t>
          </r>
        </is>
      </c>
      <c r="B491" s="8" t="inlineStr">
        <is>
          <r>
            <t xml:space="preserve">CPU3351</t>
          </r>
        </is>
      </c>
      <c r="C491" s="9" t="inlineStr">
        <is>
          <r>
            <t xml:space="preserve">QUADRO DISTRIBUIÇÃO EMBUTIR PARA 60 SEM BARRAMENTO TIGRE</t>
          </r>
        </is>
      </c>
      <c r="D491" s="8" t="inlineStr"/>
      <c r="E491" s="8" t="inlineStr">
        <is>
          <r>
            <t xml:space="preserve">UN</t>
          </r>
        </is>
      </c>
      <c r="F491" s="10" t="n">
        <v>1.0</v>
      </c>
      <c r="G491" s="11" t="n">
        <v>965.54</v>
      </c>
      <c r="H491" s="12" t="n">
        <f>ROUND(ROUND(F491,2)*ROUND(G491,2),2)</f>
        <v>965.54</v>
      </c>
    </row>
    <row r="492" customHeight="0" bestFit="1" ht="40">
      <c r="A492" s="7" t="inlineStr">
        <is>
          <r>
            <t xml:space="preserve">1.19.123</t>
          </r>
        </is>
      </c>
      <c r="B492" s="8" t="inlineStr">
        <is>
          <r>
            <t xml:space="preserve">CPU3111</t>
          </r>
        </is>
      </c>
      <c r="C492" s="9" t="inlineStr">
        <is>
          <r>
            <t xml:space="preserve">QUADRO DISTRIB. ENERGIA, EMBUTIDO OU SEMI EMBUTIDO, CAPAC. P 54 DISJ. DIN, C/ BARRAM TRIF.100A BARRA, NEUTRO E TERRA, FAB. EM CHAPA DE AÇO 12 USG COM PORTA, ESPELHO, TRINCO COM FECHAD CH YALE</t>
          </r>
        </is>
      </c>
      <c r="D492" s="8" t="inlineStr"/>
      <c r="E492" s="8" t="inlineStr">
        <is>
          <r>
            <t xml:space="preserve">UN</t>
          </r>
        </is>
      </c>
      <c r="F492" s="10" t="n">
        <v>3.0</v>
      </c>
      <c r="G492" s="11" t="n">
        <v>2141.25</v>
      </c>
      <c r="H492" s="12" t="n">
        <f>ROUND(ROUND(F492,2)*ROUND(G492,2),2)</f>
        <v>6423.75</v>
      </c>
    </row>
    <row r="493" customHeight="0" bestFit="1" ht="24">
      <c r="A493" s="7" t="inlineStr">
        <is>
          <r>
            <t xml:space="preserve">1.19.124</t>
          </r>
        </is>
      </c>
      <c r="B493" s="8" t="inlineStr">
        <is>
          <r>
            <t xml:space="preserve">91934</t>
          </r>
        </is>
      </c>
      <c r="C493" s="9" t="inlineStr">
        <is>
          <r>
            <t xml:space="preserve">CABO DE COBRE FLEXÍVEL ISOLADO, 16 MM², ANTI-CHAMA 450/750 V, PARA CIRCUITOS TERMINAIS - FORNECIMENTO E INSTALAÇÃO. AF_03/2023</t>
          </r>
        </is>
      </c>
      <c r="D493" s="8" t="inlineStr">
        <is>
          <r>
            <t xml:space="preserve">SINAPI</t>
          </r>
        </is>
      </c>
      <c r="E493" s="8" t="inlineStr">
        <is>
          <r>
            <t xml:space="preserve">M</t>
          </r>
        </is>
      </c>
      <c r="F493" s="10" t="n">
        <v>62.0</v>
      </c>
      <c r="G493" s="11" t="n">
        <v>31.97</v>
      </c>
      <c r="H493" s="12" t="n">
        <f>ROUND(ROUND(F493,2)*ROUND(G493,2),2)</f>
        <v>1982.14</v>
      </c>
    </row>
    <row r="494" customHeight="0" bestFit="1" ht="20">
      <c r="A494" s="7" t="inlineStr">
        <is>
          <r>
            <t xml:space="preserve">1.19.125</t>
          </r>
        </is>
      </c>
      <c r="B494" s="8" t="inlineStr">
        <is>
          <r>
            <t xml:space="preserve">CPU2612</t>
          </r>
        </is>
      </c>
      <c r="C494" s="9" t="inlineStr">
        <is>
          <r>
            <t xml:space="preserve">CAIXA DE PASSAGEM CH. DE AÇO C/ TAMPA APARAF. 200X200X100 PISO</t>
          </r>
        </is>
      </c>
      <c r="D494" s="8" t="inlineStr"/>
      <c r="E494" s="8" t="inlineStr">
        <is>
          <r>
            <t xml:space="preserve">UN</t>
          </r>
        </is>
      </c>
      <c r="F494" s="10" t="n">
        <v>3.0</v>
      </c>
      <c r="G494" s="11" t="n">
        <v>87.82</v>
      </c>
      <c r="H494" s="12" t="n">
        <f>ROUND(ROUND(F494,2)*ROUND(G494,2),2)</f>
        <v>263.46</v>
      </c>
    </row>
    <row r="495" customHeight="0" bestFit="1" ht="20">
      <c r="A495" s="7" t="inlineStr">
        <is>
          <r>
            <t xml:space="preserve">1.19.126</t>
          </r>
        </is>
      </c>
      <c r="B495" s="8" t="inlineStr">
        <is>
          <r>
            <t xml:space="preserve">CPU3177</t>
          </r>
        </is>
      </c>
      <c r="C495" s="9" t="inlineStr">
        <is>
          <r>
            <t xml:space="preserve">CAIXA DE PASSAGEM ELETRICA 40X40CM COM TAMPÃO FERRO FUNDIDO</t>
          </r>
        </is>
      </c>
      <c r="D495" s="8" t="inlineStr"/>
      <c r="E495" s="8" t="inlineStr">
        <is>
          <r>
            <t xml:space="preserve">UN</t>
          </r>
        </is>
      </c>
      <c r="F495" s="10" t="n">
        <v>4.0</v>
      </c>
      <c r="G495" s="11" t="n">
        <v>481.93</v>
      </c>
      <c r="H495" s="12" t="n">
        <f>ROUND(ROUND(F495,2)*ROUND(G495,2),2)</f>
        <v>1927.72</v>
      </c>
    </row>
    <row r="496" customHeight="0" bestFit="1" ht="24">
      <c r="A496" s="7" t="inlineStr">
        <is>
          <r>
            <t xml:space="preserve">1.19.127</t>
          </r>
        </is>
      </c>
      <c r="B496" s="8" t="inlineStr">
        <is>
          <r>
            <t xml:space="preserve">93011</t>
          </r>
        </is>
      </c>
      <c r="C496" s="9" t="inlineStr">
        <is>
          <r>
            <t xml:space="preserve">ELETRODUTO RÍGIDO ROSCÁVEL, PVC, DN 85 MM (3"), PARA REDE ENTERRADA DE DISTRIBUIÇÃO DE ENERGIA ELÉTRICA - FORNECIMENTO E INSTALAÇÃO. AF_12/2021</t>
          </r>
        </is>
      </c>
      <c r="D496" s="8" t="inlineStr">
        <is>
          <r>
            <t xml:space="preserve">SINAPI</t>
          </r>
        </is>
      </c>
      <c r="E496" s="8" t="inlineStr">
        <is>
          <r>
            <t xml:space="preserve">M</t>
          </r>
        </is>
      </c>
      <c r="F496" s="10" t="n">
        <v>1.1</v>
      </c>
      <c r="G496" s="11" t="n">
        <v>54.02</v>
      </c>
      <c r="H496" s="12" t="n">
        <f>ROUND(ROUND(F496,2)*ROUND(G496,2),2)</f>
        <v>59.42</v>
      </c>
    </row>
    <row r="497" customHeight="0" bestFit="1" ht="24">
      <c r="A497" s="7" t="inlineStr">
        <is>
          <r>
            <t xml:space="preserve">1.19.128</t>
          </r>
        </is>
      </c>
      <c r="B497" s="8" t="inlineStr">
        <is>
          <r>
            <t xml:space="preserve">CPU2633</t>
          </r>
        </is>
      </c>
      <c r="C497" s="9" t="inlineStr">
        <is>
          <r>
            <t xml:space="preserve">LUMINÁRIA DE EMERGÊNCIA, DE SOBREPOR, TIPO BLOCO AUTÔNOMO, COM AUTONOMIA DE 1H, MODELO LLE-LLEDDF, DA KBR OU SI</t>
          </r>
        </is>
      </c>
      <c r="D497" s="8" t="inlineStr"/>
      <c r="E497" s="8" t="inlineStr">
        <is>
          <r>
            <t xml:space="preserve">UN</t>
          </r>
        </is>
      </c>
      <c r="F497" s="10" t="n">
        <v>1.0</v>
      </c>
      <c r="G497" s="11" t="n">
        <v>211.05</v>
      </c>
      <c r="H497" s="12" t="n">
        <f>ROUND(ROUND(F497,2)*ROUND(G497,2),2)</f>
        <v>211.05</v>
      </c>
    </row>
    <row r="498" customHeight="0" bestFit="1" ht="32">
      <c r="A498" s="7" t="inlineStr">
        <is>
          <r>
            <t xml:space="preserve">1.19.129</t>
          </r>
        </is>
      </c>
      <c r="B498" s="8" t="inlineStr">
        <is>
          <r>
            <t xml:space="preserve">CPU2648</t>
          </r>
        </is>
      </c>
      <c r="C498" s="9" t="inlineStr">
        <is>
          <r>
            <t xml:space="preserve">BLOCO AUTÔNOMO DE ILUMINAÇÃO DE EMERGÊNCIA LED, COM AUTONOMIA MÍNIMA DE 3 HORAS, FLUXO LUMINOSO DE 2.000 ATÉ 3.000 LÚMENS, EQUIPADO COM 2 FARÓIS</t>
          </r>
        </is>
      </c>
      <c r="D498" s="8" t="inlineStr"/>
      <c r="E498" s="8" t="inlineStr">
        <is>
          <r>
            <t xml:space="preserve">UN</t>
          </r>
        </is>
      </c>
      <c r="F498" s="10" t="n">
        <v>148.0</v>
      </c>
      <c r="G498" s="11" t="n">
        <v>280.04</v>
      </c>
      <c r="H498" s="12" t="n">
        <f>ROUND(ROUND(F498,2)*ROUND(G498,2),2)</f>
        <v>41445.92</v>
      </c>
    </row>
    <row r="499" customHeight="0" bestFit="1" ht="20">
      <c r="A499" s="7" t="inlineStr">
        <is>
          <r>
            <t xml:space="preserve">1.19.130</t>
          </r>
        </is>
      </c>
      <c r="B499" s="8" t="inlineStr">
        <is>
          <r>
            <t xml:space="preserve">CPU3352</t>
          </r>
        </is>
      </c>
      <c r="C499" s="9" t="inlineStr">
        <is>
          <r>
            <t xml:space="preserve">LUMINÁRIA COM CORPO EM TUBO DE ALUMÍNIO TIPO BALIZADOR PARA USO EXTERNO</t>
          </r>
        </is>
      </c>
      <c r="D499" s="8" t="inlineStr"/>
      <c r="E499" s="8" t="inlineStr">
        <is>
          <r>
            <t xml:space="preserve">UN</t>
          </r>
        </is>
      </c>
      <c r="F499" s="10" t="n">
        <v>19.0</v>
      </c>
      <c r="G499" s="11" t="n">
        <v>163.47</v>
      </c>
      <c r="H499" s="12" t="n">
        <f>ROUND(ROUND(F499,2)*ROUND(G499,2),2)</f>
        <v>3105.93</v>
      </c>
    </row>
    <row r="500" customHeight="0" bestFit="1" ht="20">
      <c r="A500" s="7" t="inlineStr">
        <is>
          <r>
            <t xml:space="preserve">1.19.131</t>
          </r>
        </is>
      </c>
      <c r="B500" s="8" t="inlineStr">
        <is>
          <r>
            <t xml:space="preserve">CPU3353</t>
          </r>
        </is>
      </c>
      <c r="C500" s="9" t="inlineStr">
        <is>
          <r>
            <t xml:space="preserve">FONTE DE ALIMENTAÇÃO P/ FITA LED, ENTRADA BIVOLT 110/220 5A</t>
          </r>
        </is>
      </c>
      <c r="D500" s="8" t="inlineStr"/>
      <c r="E500" s="8" t="inlineStr">
        <is>
          <r>
            <t xml:space="preserve">UN</t>
          </r>
        </is>
      </c>
      <c r="F500" s="10" t="n">
        <v>8.0</v>
      </c>
      <c r="G500" s="11" t="n">
        <v>97.76</v>
      </c>
      <c r="H500" s="12" t="n">
        <f>ROUND(ROUND(F500,2)*ROUND(G500,2),2)</f>
        <v>782.08</v>
      </c>
    </row>
    <row r="501" customHeight="0" bestFit="1" ht="20">
      <c r="A501" s="7" t="inlineStr">
        <is>
          <r>
            <t xml:space="preserve">1.19.132</t>
          </r>
        </is>
      </c>
      <c r="B501" s="8" t="inlineStr">
        <is>
          <r>
            <t xml:space="preserve">CPU2635</t>
          </r>
        </is>
      </c>
      <c r="C501" s="9" t="inlineStr">
        <is>
          <r>
            <t xml:space="preserve">SOQUETE OU BOCAL DE PORCELANA E27 DE TEMPO, REF. MT-2233, MARCA DECORLUX OU SIMILAR</t>
          </r>
        </is>
      </c>
      <c r="D501" s="8" t="inlineStr"/>
      <c r="E501" s="8" t="inlineStr">
        <is>
          <r>
            <t xml:space="preserve">UN</t>
          </r>
        </is>
      </c>
      <c r="F501" s="10" t="n">
        <v>628.0</v>
      </c>
      <c r="G501" s="11" t="n">
        <v>17.59</v>
      </c>
      <c r="H501" s="12" t="n">
        <f>ROUND(ROUND(F501,2)*ROUND(G501,2),2)</f>
        <v>11046.52</v>
      </c>
    </row>
    <row r="502" customHeight="0" bestFit="1" ht="20">
      <c r="A502" s="7" t="inlineStr">
        <is>
          <r>
            <t xml:space="preserve">1.19.133</t>
          </r>
        </is>
      </c>
      <c r="B502" s="8" t="inlineStr">
        <is>
          <r>
            <t xml:space="preserve">CPU2645</t>
          </r>
        </is>
      </c>
      <c r="C502" s="9" t="inlineStr">
        <is>
          <r>
            <t xml:space="preserve">ARANDELA LED 18W BRANCO FRIO TIPO TARTARUGA</t>
          </r>
        </is>
      </c>
      <c r="D502" s="8" t="inlineStr"/>
      <c r="E502" s="8" t="inlineStr">
        <is>
          <r>
            <t xml:space="preserve">UN</t>
          </r>
        </is>
      </c>
      <c r="F502" s="10" t="n">
        <v>13.0</v>
      </c>
      <c r="G502" s="11" t="n">
        <v>120.47</v>
      </c>
      <c r="H502" s="12" t="n">
        <f>ROUND(ROUND(F502,2)*ROUND(G502,2),2)</f>
        <v>1566.11</v>
      </c>
    </row>
    <row r="503" customHeight="0" bestFit="1" ht="24">
      <c r="A503" s="7" t="inlineStr">
        <is>
          <r>
            <t xml:space="preserve">1.19.134</t>
          </r>
        </is>
      </c>
      <c r="B503" s="8" t="inlineStr">
        <is>
          <r>
            <t xml:space="preserve">97607</t>
          </r>
        </is>
      </c>
      <c r="C503" s="9" t="inlineStr">
        <is>
          <r>
            <t xml:space="preserve">LUMINÁRIA ARANDELA TIPO TARTARUGA, DE SOBREPOR, COM 1 LÂMPADA LED DE 6 W, SEM REATOR - FORNECIMENTO E INSTALAÇÃO. AF_09/2024</t>
          </r>
        </is>
      </c>
      <c r="D503" s="8" t="inlineStr">
        <is>
          <r>
            <t xml:space="preserve">SINAPI</t>
          </r>
        </is>
      </c>
      <c r="E503" s="8" t="inlineStr">
        <is>
          <r>
            <t xml:space="preserve">UN</t>
          </r>
        </is>
      </c>
      <c r="F503" s="10" t="n">
        <v>32.0</v>
      </c>
      <c r="G503" s="11" t="n">
        <v>120.47</v>
      </c>
      <c r="H503" s="12" t="n">
        <f>ROUND(ROUND(F503,2)*ROUND(G503,2),2)</f>
        <v>3855.04</v>
      </c>
    </row>
    <row r="504" customHeight="0" bestFit="1" ht="20">
      <c r="A504" s="7" t="inlineStr">
        <is>
          <r>
            <t xml:space="preserve">1.19.135</t>
          </r>
        </is>
      </c>
      <c r="B504" s="8" t="inlineStr">
        <is>
          <r>
            <t xml:space="preserve">CPU3354</t>
          </r>
        </is>
      </c>
      <c r="C504" s="9" t="inlineStr">
        <is>
          <r>
            <t xml:space="preserve">LUMINÁRIA FLAT STH7940/40 LED 36W 4000K BIVOLT 120CM STELLA</t>
          </r>
        </is>
      </c>
      <c r="D504" s="8" t="inlineStr"/>
      <c r="E504" s="8" t="inlineStr">
        <is>
          <r>
            <t xml:space="preserve">UN</t>
          </r>
        </is>
      </c>
      <c r="F504" s="10" t="n">
        <v>376.0</v>
      </c>
      <c r="G504" s="11" t="n">
        <v>99.86</v>
      </c>
      <c r="H504" s="12" t="n">
        <f>ROUND(ROUND(F504,2)*ROUND(G504,2),2)</f>
        <v>37547.36</v>
      </c>
    </row>
    <row r="505" customHeight="0" bestFit="1" ht="20">
      <c r="A505" s="7" t="inlineStr">
        <is>
          <r>
            <t xml:space="preserve">1.19.136</t>
          </r>
        </is>
      </c>
      <c r="B505" s="8" t="inlineStr">
        <is>
          <r>
            <t xml:space="preserve">CPU3355</t>
          </r>
        </is>
      </c>
      <c r="C505" s="9" t="inlineStr">
        <is>
          <r>
            <t xml:space="preserve">PLAFON PLAFON 25W LED SOBREPOR BRANCO NEUTRO</t>
          </r>
        </is>
      </c>
      <c r="D505" s="8" t="inlineStr"/>
      <c r="E505" s="8" t="inlineStr">
        <is>
          <r>
            <t xml:space="preserve">UN</t>
          </r>
        </is>
      </c>
      <c r="F505" s="10" t="n">
        <v>64.0</v>
      </c>
      <c r="G505" s="11" t="n">
        <v>112.75</v>
      </c>
      <c r="H505" s="12" t="n">
        <f>ROUND(ROUND(F505,2)*ROUND(G505,2),2)</f>
        <v>7216.0</v>
      </c>
    </row>
    <row r="506" customHeight="0" bestFit="1" ht="24">
      <c r="A506" s="7" t="inlineStr">
        <is>
          <r>
            <t xml:space="preserve">1.19.137</t>
          </r>
        </is>
      </c>
      <c r="B506" s="8" t="inlineStr">
        <is>
          <r>
            <t xml:space="preserve">CPU3155</t>
          </r>
        </is>
      </c>
      <c r="C506" s="9" t="inlineStr">
        <is>
          <r>
            <t xml:space="preserve">LUMINÁRIA LED RETANGULAR DE SOBREPOR COM DIFUSOR TRANSLÚCIDO, 400K, FLUXO LUMINOSO DE 3690 A 4800 LM, POTÊNCIA DE 35W A 41 W</t>
          </r>
        </is>
      </c>
      <c r="D506" s="8" t="inlineStr"/>
      <c r="E506" s="8" t="inlineStr">
        <is>
          <r>
            <t xml:space="preserve">UN</t>
          </r>
        </is>
      </c>
      <c r="F506" s="10" t="n">
        <v>160.0</v>
      </c>
      <c r="G506" s="11" t="n">
        <v>610.04</v>
      </c>
      <c r="H506" s="12" t="n">
        <f>ROUND(ROUND(F506,2)*ROUND(G506,2),2)</f>
        <v>97606.4</v>
      </c>
    </row>
    <row r="507" customHeight="0" bestFit="1" ht="20">
      <c r="A507" s="7" t="inlineStr">
        <is>
          <r>
            <t xml:space="preserve">1.19.138</t>
          </r>
        </is>
      </c>
      <c r="B507" s="8" t="inlineStr">
        <is>
          <r>
            <t xml:space="preserve">CPU3356</t>
          </r>
        </is>
      </c>
      <c r="C507" s="9" t="inlineStr">
        <is>
          <r>
            <t xml:space="preserve">LUMINÁRIA - PERFIL LED EMBUTIR SLIM 2M P/ FITA LED COMPLETA</t>
          </r>
        </is>
      </c>
      <c r="D507" s="8" t="inlineStr"/>
      <c r="E507" s="8" t="inlineStr">
        <is>
          <r>
            <t xml:space="preserve">UN</t>
          </r>
        </is>
      </c>
      <c r="F507" s="10" t="n">
        <v>10.5</v>
      </c>
      <c r="G507" s="11" t="n">
        <v>149.02</v>
      </c>
      <c r="H507" s="12" t="n">
        <f>ROUND(ROUND(F507,2)*ROUND(G507,2),2)</f>
        <v>1564.71</v>
      </c>
    </row>
    <row r="508" customHeight="0" bestFit="1" ht="20">
      <c r="A508" s="7" t="inlineStr">
        <is>
          <r>
            <t xml:space="preserve">1.19.139</t>
          </r>
        </is>
      </c>
      <c r="B508" s="8" t="inlineStr">
        <is>
          <r>
            <t xml:space="preserve">CPU3357</t>
          </r>
        </is>
      </c>
      <c r="C508" s="9" t="inlineStr">
        <is>
          <r>
            <t xml:space="preserve">LAMPADA BULBO LED A125 120W 6500K 48LHP85FK000 ELGIN</t>
          </r>
        </is>
      </c>
      <c r="D508" s="8" t="inlineStr"/>
      <c r="E508" s="8" t="inlineStr">
        <is>
          <r>
            <t xml:space="preserve">UN</t>
          </r>
        </is>
      </c>
      <c r="F508" s="10" t="n">
        <v>20.0</v>
      </c>
      <c r="G508" s="11" t="n">
        <v>243.77</v>
      </c>
      <c r="H508" s="12" t="n">
        <f>ROUND(ROUND(F508,2)*ROUND(G508,2),2)</f>
        <v>4875.4</v>
      </c>
    </row>
    <row r="509" customHeight="0" bestFit="1" ht="20">
      <c r="A509" s="7" t="inlineStr">
        <is>
          <r>
            <t xml:space="preserve">1.19.140</t>
          </r>
        </is>
      </c>
      <c r="B509" s="8" t="inlineStr">
        <is>
          <r>
            <t xml:space="preserve">CPU3358</t>
          </r>
        </is>
      </c>
      <c r="C509" s="9" t="inlineStr">
        <is>
          <r>
            <t xml:space="preserve">REFLETOR SLIM LED 50W DE POTÊNCIA, BRANCO FRIO, 6500K, AUTOVOLT, MARCA G-LIGHT OU SIMILAR</t>
          </r>
        </is>
      </c>
      <c r="D509" s="8" t="inlineStr"/>
      <c r="E509" s="8" t="inlineStr">
        <is>
          <r>
            <t xml:space="preserve">UN</t>
          </r>
        </is>
      </c>
      <c r="F509" s="10" t="n">
        <v>24.0</v>
      </c>
      <c r="G509" s="11" t="n">
        <v>66.63</v>
      </c>
      <c r="H509" s="12" t="n">
        <f>ROUND(ROUND(F509,2)*ROUND(G509,2),2)</f>
        <v>1599.12</v>
      </c>
    </row>
    <row r="510" customHeight="0" bestFit="1" ht="24">
      <c r="A510" s="7" t="inlineStr">
        <is>
          <r>
            <t xml:space="preserve">1.19.141</t>
          </r>
        </is>
      </c>
      <c r="B510" s="8" t="inlineStr">
        <is>
          <r>
            <t xml:space="preserve">CPU3359</t>
          </r>
        </is>
      </c>
      <c r="C510" s="9" t="inlineStr">
        <is>
          <r>
            <t xml:space="preserve">LUMINÁRIA LED REDONDA DE SOBREPOR COM DIFUSOR TRANSLÚCIDO, 4000K, FLUXO LUMINOSO DE 1900 A 2000LM, POTÊNCIA DE 17 W A 19 W</t>
          </r>
        </is>
      </c>
      <c r="D510" s="8" t="inlineStr"/>
      <c r="E510" s="8" t="inlineStr">
        <is>
          <r>
            <t xml:space="preserve">UN</t>
          </r>
        </is>
      </c>
      <c r="F510" s="10" t="n">
        <v>8.0</v>
      </c>
      <c r="G510" s="11" t="n">
        <v>153.07</v>
      </c>
      <c r="H510" s="12" t="n">
        <f>ROUND(ROUND(F510,2)*ROUND(G510,2),2)</f>
        <v>1224.56</v>
      </c>
    </row>
    <row r="511" customHeight="0" bestFit="1" ht="24">
      <c r="A511" s="7" t="inlineStr">
        <is>
          <r>
            <t xml:space="preserve">1.19.142</t>
          </r>
        </is>
      </c>
      <c r="B511" s="8" t="inlineStr">
        <is>
          <r>
            <t xml:space="preserve">CPU2649</t>
          </r>
        </is>
      </c>
      <c r="C511" s="9" t="inlineStr">
        <is>
          <r>
            <t xml:space="preserve">CAIXA DE EQUIPOTENCIALIZAÇÃO EM AÇO 200X200X90MM, PARA EMBUTIR COM TAMPA, COM 9 TERMINAIS, REF: TEL-901 OU SIMILAR (SPDA)</t>
          </r>
        </is>
      </c>
      <c r="D511" s="8" t="inlineStr"/>
      <c r="E511" s="8" t="inlineStr">
        <is>
          <r>
            <t xml:space="preserve">UN</t>
          </r>
        </is>
      </c>
      <c r="F511" s="10" t="n">
        <v>2.0</v>
      </c>
      <c r="G511" s="11" t="n">
        <v>462.64</v>
      </c>
      <c r="H511" s="12" t="n">
        <f>ROUND(ROUND(F511,2)*ROUND(G511,2),2)</f>
        <v>925.28</v>
      </c>
    </row>
    <row r="512" customHeight="0" bestFit="1" ht="24">
      <c r="A512" s="7" t="inlineStr">
        <is>
          <r>
            <t xml:space="preserve">1.19.143</t>
          </r>
        </is>
      </c>
      <c r="B512" s="8" t="inlineStr">
        <is>
          <r>
            <t xml:space="preserve">101801</t>
          </r>
        </is>
      </c>
      <c r="C512" s="9" t="inlineStr">
        <is>
          <r>
            <t xml:space="preserve">CAIXA COM GRELHA RETANGULAR DE FERRO FUNDIDO, EM ALVENARIA COM BLOCOS DE CONCRETO, DIMENSÕES INTERNAS: 0,30 X 1,00 X 1,00. AF_12/2020</t>
          </r>
        </is>
      </c>
      <c r="D512" s="8" t="inlineStr">
        <is>
          <r>
            <t xml:space="preserve">SINAPI</t>
          </r>
        </is>
      </c>
      <c r="E512" s="8" t="inlineStr">
        <is>
          <r>
            <t xml:space="preserve">UN</t>
          </r>
        </is>
      </c>
      <c r="F512" s="10" t="n">
        <v>22.0</v>
      </c>
      <c r="G512" s="11" t="n">
        <v>1320.32</v>
      </c>
      <c r="H512" s="12" t="n">
        <f>ROUND(ROUND(F512,2)*ROUND(G512,2),2)</f>
        <v>29047.04</v>
      </c>
    </row>
    <row r="513" customHeight="0" bestFit="1" ht="20">
      <c r="A513" s="7" t="inlineStr">
        <is>
          <r>
            <t xml:space="preserve">1.19.144</t>
          </r>
        </is>
      </c>
      <c r="B513" s="8" t="inlineStr">
        <is>
          <r>
            <t xml:space="preserve">98111</t>
          </r>
        </is>
      </c>
      <c r="C513" s="9" t="inlineStr">
        <is>
          <r>
            <t xml:space="preserve">CAIXA DE INSPEÇÃO PARA ATERRAMENTO, CIRCULAR, EM POLIETILENO, DIÂMETRO INTERNO = 0,3 M. AF_12/2020</t>
          </r>
        </is>
      </c>
      <c r="D513" s="8" t="inlineStr">
        <is>
          <r>
            <t xml:space="preserve">SINAPI</t>
          </r>
        </is>
      </c>
      <c r="E513" s="8" t="inlineStr">
        <is>
          <r>
            <t xml:space="preserve">UN</t>
          </r>
        </is>
      </c>
      <c r="F513" s="10" t="n">
        <v>21.0</v>
      </c>
      <c r="G513" s="11" t="n">
        <v>77.7</v>
      </c>
      <c r="H513" s="12" t="n">
        <f>ROUND(ROUND(F513,2)*ROUND(G513,2),2)</f>
        <v>1631.7</v>
      </c>
    </row>
    <row r="514" customHeight="0" bestFit="1" ht="20">
      <c r="A514" s="7" t="inlineStr">
        <is>
          <r>
            <t xml:space="preserve">1.19.145</t>
          </r>
        </is>
      </c>
      <c r="B514" s="8" t="inlineStr">
        <is>
          <r>
            <t xml:space="preserve">96986</t>
          </r>
        </is>
      </c>
      <c r="C514" s="9" t="inlineStr">
        <is>
          <r>
            <t xml:space="preserve">HASTE DE ATERRAMENTO, DIÂMETRO 3/4", COM 3 METROS - FORNECIMENTO E INSTALAÇÃO. AF_08/2023</t>
          </r>
        </is>
      </c>
      <c r="D514" s="8" t="inlineStr">
        <is>
          <r>
            <t xml:space="preserve">SINAPI</t>
          </r>
        </is>
      </c>
      <c r="E514" s="8" t="inlineStr">
        <is>
          <r>
            <t xml:space="preserve">UN</t>
          </r>
        </is>
      </c>
      <c r="F514" s="10" t="n">
        <v>7.33</v>
      </c>
      <c r="G514" s="11" t="n">
        <v>122.23</v>
      </c>
      <c r="H514" s="12" t="n">
        <f>ROUND(ROUND(F514,2)*ROUND(G514,2),2)</f>
        <v>895.95</v>
      </c>
    </row>
    <row r="515" customHeight="0" bestFit="1" ht="20">
      <c r="A515" s="7" t="inlineStr">
        <is>
          <r>
            <t xml:space="preserve">1.19.146</t>
          </r>
        </is>
      </c>
      <c r="B515" s="8" t="inlineStr">
        <is>
          <r>
            <t xml:space="preserve">96989</t>
          </r>
        </is>
      </c>
      <c r="C515" s="9" t="inlineStr">
        <is>
          <r>
            <t xml:space="preserve">CAPTOR TIPO FRANKLIN PARA SPDA - FORNECIMENTO E INSTALAÇÃO. AF_08/2023</t>
          </r>
        </is>
      </c>
      <c r="D515" s="8" t="inlineStr">
        <is>
          <r>
            <t xml:space="preserve">SINAPI</t>
          </r>
        </is>
      </c>
      <c r="E515" s="8" t="inlineStr">
        <is>
          <r>
            <t xml:space="preserve">UN</t>
          </r>
        </is>
      </c>
      <c r="F515" s="10" t="n">
        <v>1.0</v>
      </c>
      <c r="G515" s="11" t="n">
        <v>173.55</v>
      </c>
      <c r="H515" s="12" t="n">
        <f>ROUND(ROUND(F515,2)*ROUND(G515,2),2)</f>
        <v>173.55</v>
      </c>
    </row>
    <row r="516" customHeight="0" bestFit="1" ht="20">
      <c r="A516" s="7" t="inlineStr">
        <is>
          <r>
            <t xml:space="preserve">1.19.147</t>
          </r>
        </is>
      </c>
      <c r="B516" s="8" t="inlineStr">
        <is>
          <r>
            <t xml:space="preserve">96988</t>
          </r>
        </is>
      </c>
      <c r="C516" s="9" t="inlineStr">
        <is>
          <r>
            <t xml:space="preserve">MASTRO 1 ½", COM 3 METROS, PARA SPDA - FORNECIMENTO E INSTALAÇÃO. AF_08/2023</t>
          </r>
        </is>
      </c>
      <c r="D516" s="8" t="inlineStr">
        <is>
          <r>
            <t xml:space="preserve">SINAPI</t>
          </r>
        </is>
      </c>
      <c r="E516" s="8" t="inlineStr">
        <is>
          <r>
            <t xml:space="preserve">UN</t>
          </r>
        </is>
      </c>
      <c r="F516" s="10" t="n">
        <v>1.0</v>
      </c>
      <c r="G516" s="11" t="n">
        <v>207.37</v>
      </c>
      <c r="H516" s="12" t="n">
        <f>ROUND(ROUND(F516,2)*ROUND(G516,2),2)</f>
        <v>207.37</v>
      </c>
    </row>
    <row r="517" customHeight="0" bestFit="1" ht="20">
      <c r="A517" s="7" t="inlineStr">
        <is>
          <r>
            <t xml:space="preserve">1.19.148</t>
          </r>
        </is>
      </c>
      <c r="B517" s="8" t="inlineStr">
        <is>
          <r>
            <t xml:space="preserve">104746</t>
          </r>
        </is>
      </c>
      <c r="C517" s="9" t="inlineStr">
        <is>
          <r>
            <t xml:space="preserve">MINI CAPTOR PARA SPDA - FORNECIMENTO E INSTALAÇÃO. AF_08/2023</t>
          </r>
        </is>
      </c>
      <c r="D517" s="8" t="inlineStr">
        <is>
          <r>
            <t xml:space="preserve">SINAPI</t>
          </r>
        </is>
      </c>
      <c r="E517" s="8" t="inlineStr">
        <is>
          <r>
            <t xml:space="preserve">UN</t>
          </r>
        </is>
      </c>
      <c r="F517" s="10" t="n">
        <v>107.0</v>
      </c>
      <c r="G517" s="11" t="n">
        <v>34.47</v>
      </c>
      <c r="H517" s="12" t="n">
        <f>ROUND(ROUND(F517,2)*ROUND(G517,2),2)</f>
        <v>3688.29</v>
      </c>
    </row>
    <row r="518" customHeight="0" bestFit="1" ht="20">
      <c r="A518" s="7" t="inlineStr">
        <is>
          <r>
            <t xml:space="preserve">1.19.149</t>
          </r>
        </is>
      </c>
      <c r="B518" s="8" t="inlineStr">
        <is>
          <r>
            <t xml:space="preserve">96987</t>
          </r>
        </is>
      </c>
      <c r="C518" s="9" t="inlineStr">
        <is>
          <r>
            <t xml:space="preserve">BASE METÁLICA PARA MASTRO 1 ½" PARA SPDA - FORNECIMENTO E INSTALAÇÃO. AF_08/2023</t>
          </r>
        </is>
      </c>
      <c r="D518" s="8" t="inlineStr">
        <is>
          <r>
            <t xml:space="preserve">SINAPI</t>
          </r>
        </is>
      </c>
      <c r="E518" s="8" t="inlineStr">
        <is>
          <r>
            <t xml:space="preserve">UN</t>
          </r>
        </is>
      </c>
      <c r="F518" s="10" t="n">
        <v>1.0</v>
      </c>
      <c r="G518" s="11" t="n">
        <v>157.22</v>
      </c>
      <c r="H518" s="12" t="n">
        <f>ROUND(ROUND(F518,2)*ROUND(G518,2),2)</f>
        <v>157.22</v>
      </c>
    </row>
    <row r="519" customHeight="0" bestFit="1" ht="20">
      <c r="A519" s="7" t="inlineStr">
        <is>
          <r>
            <t xml:space="preserve">1.19.150</t>
          </r>
        </is>
      </c>
      <c r="B519" s="8" t="inlineStr">
        <is>
          <r>
            <t xml:space="preserve">101663</t>
          </r>
        </is>
      </c>
      <c r="C519" s="9" t="inlineStr">
        <is>
          <r>
            <t xml:space="preserve">ABRAÇADEIRA DE FIXAÇÃO DE BRAÇOS DE LUMINÁRIAS DE 2" - FORNECIMENTO E INSTALAÇÃO. AF_02/2025</t>
          </r>
        </is>
      </c>
      <c r="D519" s="8" t="inlineStr">
        <is>
          <r>
            <t xml:space="preserve">SINAPI</t>
          </r>
        </is>
      </c>
      <c r="E519" s="8" t="inlineStr">
        <is>
          <r>
            <t xml:space="preserve">UN</t>
          </r>
        </is>
      </c>
      <c r="F519" s="10" t="n">
        <v>11.0</v>
      </c>
      <c r="G519" s="11" t="n">
        <v>34.5</v>
      </c>
      <c r="H519" s="12" t="n">
        <f>ROUND(ROUND(F519,2)*ROUND(G519,2),2)</f>
        <v>379.5</v>
      </c>
    </row>
    <row r="520" customHeight="0" bestFit="1" ht="20">
      <c r="A520" s="7" t="inlineStr">
        <is>
          <r>
            <t xml:space="preserve">1.19.151</t>
          </r>
        </is>
      </c>
      <c r="B520" s="8" t="inlineStr">
        <is>
          <r>
            <t xml:space="preserve">CPU2650</t>
          </r>
        </is>
      </c>
      <c r="C520" s="9" t="inlineStr">
        <is>
          <r>
            <t xml:space="preserve">CABO DE COBRE NU MEIO DURO 7 FIOS 35MM2</t>
          </r>
        </is>
      </c>
      <c r="D520" s="8" t="inlineStr"/>
      <c r="E520" s="8" t="inlineStr">
        <is>
          <r>
            <t xml:space="preserve">M</t>
          </r>
        </is>
      </c>
      <c r="F520" s="10" t="n">
        <v>959.0</v>
      </c>
      <c r="G520" s="11" t="n">
        <v>54.97</v>
      </c>
      <c r="H520" s="12" t="n">
        <f>ROUND(ROUND(F520,2)*ROUND(G520,2),2)</f>
        <v>52716.23</v>
      </c>
    </row>
    <row r="521" customHeight="0" bestFit="1" ht="20">
      <c r="A521" s="7" t="inlineStr">
        <is>
          <r>
            <t xml:space="preserve">1.19.152</t>
          </r>
        </is>
      </c>
      <c r="B521" s="8" t="inlineStr">
        <is>
          <r>
            <t xml:space="preserve">CPU2651</t>
          </r>
        </is>
      </c>
      <c r="C521" s="9" t="inlineStr">
        <is>
          <r>
            <t xml:space="preserve">CABO DE COBRE NU MEIO DURO 7 FIOS 50MM2</t>
          </r>
        </is>
      </c>
      <c r="D521" s="8" t="inlineStr"/>
      <c r="E521" s="8" t="inlineStr">
        <is>
          <r>
            <t xml:space="preserve">M</t>
          </r>
        </is>
      </c>
      <c r="F521" s="10" t="n">
        <v>357.7</v>
      </c>
      <c r="G521" s="11" t="n">
        <v>78.94</v>
      </c>
      <c r="H521" s="12" t="n">
        <f>ROUND(ROUND(F521,2)*ROUND(G521,2),2)</f>
        <v>28236.84</v>
      </c>
    </row>
    <row r="522" customHeight="0" bestFit="1" ht="24">
      <c r="A522" s="7" t="inlineStr">
        <is>
          <r>
            <t xml:space="preserve">1.19.153</t>
          </r>
        </is>
      </c>
      <c r="B522" s="8" t="inlineStr">
        <is>
          <r>
            <t xml:space="preserve">96984</t>
          </r>
        </is>
      </c>
      <c r="C522" s="9" t="inlineStr">
        <is>
          <r>
            <t xml:space="preserve">ELETRODUTO PVC RÍGIDO, DIÂMETRO 40MM, COM 3 METROS, PARA SPDA - FORNECIMENTO E INSTALAÇÃO. AF_08/2023</t>
          </r>
        </is>
      </c>
      <c r="D522" s="8" t="inlineStr">
        <is>
          <r>
            <t xml:space="preserve">SINAPI</t>
          </r>
        </is>
      </c>
      <c r="E522" s="8" t="inlineStr">
        <is>
          <r>
            <t xml:space="preserve">UN</t>
          </r>
        </is>
      </c>
      <c r="F522" s="10" t="n">
        <v>33.0</v>
      </c>
      <c r="G522" s="11" t="n">
        <v>71.64</v>
      </c>
      <c r="H522" s="12" t="n">
        <f>ROUND(ROUND(F522,2)*ROUND(G522,2),2)</f>
        <v>2364.12</v>
      </c>
    </row>
    <row r="523" customHeight="0" bestFit="1" ht="20">
      <c r="A523" s="7" t="inlineStr">
        <is>
          <r>
            <t xml:space="preserve">1.19.154</t>
          </r>
        </is>
      </c>
      <c r="B523" s="8" t="inlineStr">
        <is>
          <r>
            <t xml:space="preserve">101548</t>
          </r>
        </is>
      </c>
      <c r="C523" s="9" t="inlineStr">
        <is>
          <r>
            <t xml:space="preserve">ISOLADOR, TIPO ROLDANA, PARA BAIXA TENSÃO - FORNECIMENTO E INSTALAÇÃO. AF_07/2020</t>
          </r>
        </is>
      </c>
      <c r="D523" s="8" t="inlineStr">
        <is>
          <r>
            <t xml:space="preserve">SINAPI</t>
          </r>
        </is>
      </c>
      <c r="E523" s="8" t="inlineStr">
        <is>
          <r>
            <t xml:space="preserve">UN</t>
          </r>
        </is>
      </c>
      <c r="F523" s="10" t="n">
        <v>38.0</v>
      </c>
      <c r="G523" s="11" t="n">
        <v>9.01</v>
      </c>
      <c r="H523" s="12" t="n">
        <f>ROUND(ROUND(F523,2)*ROUND(G523,2),2)</f>
        <v>342.38</v>
      </c>
    </row>
    <row r="524" customHeight="1" ht="20">
      <c r="A524" s="5" t="inlineStr">
        <is>
          <r>
            <t xml:space="preserve">1.20</t>
          </r>
        </is>
      </c>
      <c r="B524" s="5" t="inlineStr">
        <is>
          <r>
            <t xml:space="preserve">CLIMATIZAÇÃO</t>
          </r>
        </is>
      </c>
      <c r="C524" s="5" t="inlineStr"/>
      <c r="D524" s="5" t="inlineStr"/>
      <c r="E524" s="5" t="inlineStr"/>
      <c r="F524" s="5" t="inlineStr"/>
      <c r="G524" s="5" t="inlineStr"/>
      <c r="H524" s="6" t="n">
        <f>ROUND(SUM(H525:H613),2)</f>
        <v>3693617.56</v>
      </c>
    </row>
    <row r="525" customHeight="0" bestFit="1" ht="20">
      <c r="A525" s="7" t="inlineStr">
        <is>
          <r>
            <t xml:space="preserve">1.20.1</t>
          </r>
        </is>
      </c>
      <c r="B525" s="8" t="inlineStr">
        <is>
          <r>
            <t xml:space="preserve">CPU3360</t>
          </r>
        </is>
      </c>
      <c r="C525" s="9" t="inlineStr">
        <is>
          <r>
            <t xml:space="preserve">COLARINHO PARA DUTO FLEXIVEL COM REGISTRO 6""(150MM)</t>
          </r>
        </is>
      </c>
      <c r="D525" s="8" t="inlineStr"/>
      <c r="E525" s="8" t="inlineStr">
        <is>
          <r>
            <t xml:space="preserve">UN</t>
          </r>
        </is>
      </c>
      <c r="F525" s="10" t="n">
        <v>33.0</v>
      </c>
      <c r="G525" s="11" t="n">
        <v>81.58</v>
      </c>
      <c r="H525" s="12" t="n">
        <f>ROUND(ROUND(F525,2)*ROUND(G525,2),2)</f>
        <v>2692.14</v>
      </c>
    </row>
    <row r="526" customHeight="0" bestFit="1" ht="20">
      <c r="A526" s="7" t="inlineStr">
        <is>
          <r>
            <t xml:space="preserve">1.20.2</t>
          </r>
        </is>
      </c>
      <c r="B526" s="8" t="inlineStr">
        <is>
          <r>
            <t xml:space="preserve">CPU2978</t>
          </r>
        </is>
      </c>
      <c r="C526" s="9" t="inlineStr">
        <is>
          <r>
            <t xml:space="preserve">COLARINHO PARA DUTO FLEXIVEL COM REGISTRO 5""(125MM)</t>
          </r>
        </is>
      </c>
      <c r="D526" s="8" t="inlineStr"/>
      <c r="E526" s="8" t="inlineStr">
        <is>
          <r>
            <t xml:space="preserve">UN</t>
          </r>
        </is>
      </c>
      <c r="F526" s="10" t="n">
        <v>65.0</v>
      </c>
      <c r="G526" s="11" t="n">
        <v>48.17</v>
      </c>
      <c r="H526" s="12" t="n">
        <f>ROUND(ROUND(F526,2)*ROUND(G526,2),2)</f>
        <v>3131.05</v>
      </c>
    </row>
    <row r="527" customHeight="0" bestFit="1" ht="20">
      <c r="A527" s="7" t="inlineStr">
        <is>
          <r>
            <t xml:space="preserve">1.20.3</t>
          </r>
        </is>
      </c>
      <c r="B527" s="8" t="inlineStr">
        <is>
          <r>
            <t xml:space="preserve">CPU2979</t>
          </r>
        </is>
      </c>
      <c r="C527" s="9" t="inlineStr">
        <is>
          <r>
            <t xml:space="preserve">COLARINHO PARA DUTO FLEXIVEL COM REGISTRO 12""(300MM)</t>
          </r>
        </is>
      </c>
      <c r="D527" s="8" t="inlineStr"/>
      <c r="E527" s="8" t="inlineStr">
        <is>
          <r>
            <t xml:space="preserve">UN</t>
          </r>
        </is>
      </c>
      <c r="F527" s="10" t="n">
        <v>19.0</v>
      </c>
      <c r="G527" s="11" t="n">
        <v>85.92</v>
      </c>
      <c r="H527" s="12" t="n">
        <f>ROUND(ROUND(F527,2)*ROUND(G527,2),2)</f>
        <v>1632.48</v>
      </c>
    </row>
    <row r="528" customHeight="0" bestFit="1" ht="20">
      <c r="A528" s="7" t="inlineStr">
        <is>
          <r>
            <t xml:space="preserve">1.20.4</t>
          </r>
        </is>
      </c>
      <c r="B528" s="8" t="inlineStr">
        <is>
          <r>
            <t xml:space="preserve">CPU3361</t>
          </r>
        </is>
      </c>
      <c r="C528" s="9" t="inlineStr">
        <is>
          <r>
            <t xml:space="preserve">COLARINHO EM CHAPA AÇO GALV, C/REGISTRO BORBOLETA 250MM 10""</t>
          </r>
        </is>
      </c>
      <c r="D528" s="8" t="inlineStr"/>
      <c r="E528" s="8" t="inlineStr">
        <is>
          <r>
            <t xml:space="preserve">UN</t>
          </r>
        </is>
      </c>
      <c r="F528" s="10" t="n">
        <v>16.0</v>
      </c>
      <c r="G528" s="11" t="n">
        <v>97.05</v>
      </c>
      <c r="H528" s="12" t="n">
        <f>ROUND(ROUND(F528,2)*ROUND(G528,2),2)</f>
        <v>1552.8</v>
      </c>
    </row>
    <row r="529" customHeight="0" bestFit="1" ht="20">
      <c r="A529" s="7" t="inlineStr">
        <is>
          <r>
            <t xml:space="preserve">1.20.5</t>
          </r>
        </is>
      </c>
      <c r="B529" s="8" t="inlineStr">
        <is>
          <r>
            <t xml:space="preserve">CPU2800</t>
          </r>
        </is>
      </c>
      <c r="C529" s="9" t="inlineStr">
        <is>
          <r>
            <t xml:space="preserve">COLARINHO EM CHAPA AÇO GALV, C/REGISTRO BORBOLETA 200MM 8""</t>
          </r>
        </is>
      </c>
      <c r="D529" s="8" t="inlineStr"/>
      <c r="E529" s="8" t="inlineStr">
        <is>
          <r>
            <t xml:space="preserve">UN</t>
          </r>
        </is>
      </c>
      <c r="F529" s="10" t="n">
        <v>20.0</v>
      </c>
      <c r="G529" s="11" t="n">
        <v>94.53</v>
      </c>
      <c r="H529" s="12" t="n">
        <f>ROUND(ROUND(F529,2)*ROUND(G529,2),2)</f>
        <v>1890.6</v>
      </c>
    </row>
    <row r="530" customHeight="0" bestFit="1" ht="20">
      <c r="A530" s="7" t="inlineStr">
        <is>
          <r>
            <t xml:space="preserve">1.20.6</t>
          </r>
        </is>
      </c>
      <c r="B530" s="8" t="inlineStr">
        <is>
          <r>
            <t xml:space="preserve">CPU2803</t>
          </r>
        </is>
      </c>
      <c r="C530" s="9" t="inlineStr">
        <is>
          <r>
            <t xml:space="preserve">DAMPER LAMINAS APOSTAS PARA REGULAGEM DE VAZÃO 200X200MM</t>
          </r>
        </is>
      </c>
      <c r="D530" s="8" t="inlineStr"/>
      <c r="E530" s="8" t="inlineStr">
        <is>
          <r>
            <t xml:space="preserve">UN</t>
          </r>
        </is>
      </c>
      <c r="F530" s="10" t="n">
        <v>6.0</v>
      </c>
      <c r="G530" s="11" t="n">
        <v>438.41</v>
      </c>
      <c r="H530" s="12" t="n">
        <f>ROUND(ROUND(F530,2)*ROUND(G530,2),2)</f>
        <v>2630.46</v>
      </c>
    </row>
    <row r="531" customHeight="0" bestFit="1" ht="20">
      <c r="A531" s="7" t="inlineStr">
        <is>
          <r>
            <t xml:space="preserve">1.20.7</t>
          </r>
        </is>
      </c>
      <c r="B531" s="8" t="inlineStr">
        <is>
          <r>
            <t xml:space="preserve">CPU3362</t>
          </r>
        </is>
      </c>
      <c r="C531" s="9" t="inlineStr">
        <is>
          <r>
            <t xml:space="preserve">DAMPER LAMINAS APOSTAS P/REGULAGEM DE VAZAO 350X250MM</t>
          </r>
        </is>
      </c>
      <c r="D531" s="8" t="inlineStr"/>
      <c r="E531" s="8" t="inlineStr">
        <is>
          <r>
            <t xml:space="preserve">UN</t>
          </r>
        </is>
      </c>
      <c r="F531" s="10" t="n">
        <v>14.0</v>
      </c>
      <c r="G531" s="11" t="n">
        <v>486.17</v>
      </c>
      <c r="H531" s="12" t="n">
        <f>ROUND(ROUND(F531,2)*ROUND(G531,2),2)</f>
        <v>6806.38</v>
      </c>
    </row>
    <row r="532" customHeight="0" bestFit="1" ht="20">
      <c r="A532" s="7" t="inlineStr">
        <is>
          <r>
            <t xml:space="preserve">1.20.8</t>
          </r>
        </is>
      </c>
      <c r="B532" s="8" t="inlineStr">
        <is>
          <r>
            <t xml:space="preserve">CPU2768</t>
          </r>
        </is>
      </c>
      <c r="C532" s="9" t="inlineStr">
        <is>
          <r>
            <t xml:space="preserve">ABRAÇADEIRA METALICA TIPO "U" DIAM. 1. 1/4"</t>
          </r>
        </is>
      </c>
      <c r="D532" s="8" t="inlineStr"/>
      <c r="E532" s="8" t="inlineStr">
        <is>
          <r>
            <t xml:space="preserve">UN</t>
          </r>
        </is>
      </c>
      <c r="F532" s="10" t="n">
        <v>9.0</v>
      </c>
      <c r="G532" s="11" t="n">
        <v>5.32</v>
      </c>
      <c r="H532" s="12" t="n">
        <f>ROUND(ROUND(F532,2)*ROUND(G532,2),2)</f>
        <v>47.88</v>
      </c>
    </row>
    <row r="533" customHeight="0" bestFit="1" ht="20">
      <c r="A533" s="7" t="inlineStr">
        <is>
          <r>
            <t xml:space="preserve">1.20.9</t>
          </r>
        </is>
      </c>
      <c r="B533" s="8" t="inlineStr">
        <is>
          <r>
            <t xml:space="preserve">CPU3363</t>
          </r>
        </is>
      </c>
      <c r="C533" s="9" t="inlineStr">
        <is>
          <r>
            <t xml:space="preserve">DAMPER COM ATUADOR ELETRICO NMB24-3 BELIMO</t>
          </r>
        </is>
      </c>
      <c r="D533" s="8" t="inlineStr"/>
      <c r="E533" s="8" t="inlineStr">
        <is>
          <r>
            <t xml:space="preserve">UN</t>
          </r>
        </is>
      </c>
      <c r="F533" s="10" t="n">
        <v>8.0</v>
      </c>
      <c r="G533" s="11" t="n">
        <v>1927.85</v>
      </c>
      <c r="H533" s="12" t="n">
        <f>ROUND(ROUND(F533,2)*ROUND(G533,2),2)</f>
        <v>15422.8</v>
      </c>
    </row>
    <row r="534" customHeight="0" bestFit="1" ht="20">
      <c r="A534" s="7" t="inlineStr">
        <is>
          <r>
            <t xml:space="preserve">1.20.10</t>
          </r>
        </is>
      </c>
      <c r="B534" s="8" t="inlineStr">
        <is>
          <r>
            <t xml:space="preserve">CPU3364</t>
          </r>
        </is>
      </c>
      <c r="C534" s="9" t="inlineStr">
        <is>
          <r>
            <t xml:space="preserve">DUMPER DE LAMINAS APOSTAS PARA REGULAGEM DE VAZÃO 650X400mm</t>
          </r>
        </is>
      </c>
      <c r="D534" s="8" t="inlineStr"/>
      <c r="E534" s="8" t="inlineStr">
        <is>
          <r>
            <t xml:space="preserve">UN</t>
          </r>
        </is>
      </c>
      <c r="F534" s="10" t="n">
        <v>3.0</v>
      </c>
      <c r="G534" s="11" t="n">
        <v>1024.17</v>
      </c>
      <c r="H534" s="12" t="n">
        <f>ROUND(ROUND(F534,2)*ROUND(G534,2),2)</f>
        <v>3072.51</v>
      </c>
    </row>
    <row r="535" customHeight="0" bestFit="1" ht="24">
      <c r="A535" s="7" t="inlineStr">
        <is>
          <r>
            <t xml:space="preserve">1.20.11</t>
          </r>
        </is>
      </c>
      <c r="B535" s="8" t="inlineStr">
        <is>
          <r>
            <t xml:space="preserve">91341</t>
          </r>
        </is>
      </c>
      <c r="C535" s="9" t="inlineStr">
        <is>
          <r>
            <t xml:space="preserve">PORTA EM ALUMÍNIO DE ABRIR TIPO VENEZIANA COM GUARNIÇÃO, FIXAÇÃO COM PARAFUSOS - FORNECIMENTO E INSTALAÇÃO. AF_12/2019</t>
          </r>
        </is>
      </c>
      <c r="D535" s="8" t="inlineStr">
        <is>
          <r>
            <t xml:space="preserve">SINAPI</t>
          </r>
        </is>
      </c>
      <c r="E535" s="8" t="inlineStr">
        <is>
          <r>
            <t xml:space="preserve">M2</t>
          </r>
        </is>
      </c>
      <c r="F535" s="10" t="n">
        <v>5.74</v>
      </c>
      <c r="G535" s="11" t="n">
        <v>794.32</v>
      </c>
      <c r="H535" s="12" t="n">
        <f>ROUND(ROUND(F535,2)*ROUND(G535,2),2)</f>
        <v>4559.4</v>
      </c>
    </row>
    <row r="536" customHeight="0" bestFit="1" ht="56">
      <c r="A536" s="7" t="inlineStr">
        <is>
          <r>
            <t xml:space="preserve">1.20.12</t>
          </r>
        </is>
      </c>
      <c r="B536" s="8" t="inlineStr">
        <is>
          <r>
            <t xml:space="preserve">CPU3365</t>
          </r>
        </is>
      </c>
      <c r="C536" s="9" t="inlineStr">
        <is>
          <r>
            <t xml:space="preserve">DUTO PARA CONDICIONAMENTO DE AR, CHAVETADO EM CHAPA DE AÇO GALVANIZADO, NAS DIVERSAS BITOLAS, CONRFOME ABNT NBR 16401, ISOLADO COM MANTA DE VIDRO, REVESTIDA COM FOLHA DE ALUMINIO, INCLUINDO CINTAS, FITAS SUPORTES PINTADOS, DIFUSORES E GRELHAS EM ALUMINIO EXTRUDADO E DEMAIS ITENS NECESSARIOS. FORNECIMENTO E COLOCAÇÃO</t>
          </r>
        </is>
      </c>
      <c r="D536" s="8" t="inlineStr"/>
      <c r="E536" s="8" t="inlineStr">
        <is>
          <r>
            <t xml:space="preserve">UN</t>
          </r>
        </is>
      </c>
      <c r="F536" s="10" t="n">
        <v>5564.0</v>
      </c>
      <c r="G536" s="11" t="n">
        <v>84.53</v>
      </c>
      <c r="H536" s="12" t="n">
        <f>ROUND(ROUND(F536,2)*ROUND(G536,2),2)</f>
        <v>470324.92</v>
      </c>
    </row>
    <row r="537" customHeight="0" bestFit="1" ht="48">
      <c r="A537" s="7" t="inlineStr">
        <is>
          <r>
            <t xml:space="preserve">1.20.13</t>
          </r>
        </is>
      </c>
      <c r="B537" s="8" t="inlineStr">
        <is>
          <r>
            <t xml:space="preserve">CPU2656</t>
          </r>
        </is>
      </c>
      <c r="C537" s="9" t="inlineStr">
        <is>
          <r>
            <t xml:space="preserve">DUTO PARA EXAUSTÃO DE AR/VENTILAÇÃO, CHAVETADO EM CHAPA DE AÇO GALVANIZADO, NAS DIVERSAS BITOLAS, CONFORME ABNT NBR 16401, INCLUSIVE SUPORTES PINTADOS, GRELHAS, DIFUSORES EM ALUMÍNIO EXTRUDADO E DEMAIS ITENS NECESSÁRIOS. FORNECIMENTO E COLOCAÇÃO.</t>
          </r>
        </is>
      </c>
      <c r="D537" s="8" t="inlineStr"/>
      <c r="E537" s="8" t="inlineStr">
        <is>
          <r>
            <t xml:space="preserve">UN</t>
          </r>
        </is>
      </c>
      <c r="F537" s="10" t="n">
        <v>2866.0</v>
      </c>
      <c r="G537" s="11" t="n">
        <v>76.25</v>
      </c>
      <c r="H537" s="12" t="n">
        <f>ROUND(ROUND(F537,2)*ROUND(G537,2),2)</f>
        <v>218532.5</v>
      </c>
    </row>
    <row r="538" customHeight="0" bestFit="1" ht="20">
      <c r="A538" s="7" t="inlineStr">
        <is>
          <r>
            <t xml:space="preserve">1.20.14</t>
          </r>
        </is>
      </c>
      <c r="B538" s="8" t="inlineStr">
        <is>
          <r>
            <t xml:space="preserve">CPU3157</t>
          </r>
        </is>
      </c>
      <c r="C538" s="9" t="inlineStr">
        <is>
          <r>
            <t xml:space="preserve">DUTO FLEXIVEL DE ALUMINIO C/ ISOLAM. TERM.LA VIDRO 150MM 6""</t>
          </r>
        </is>
      </c>
      <c r="D538" s="8" t="inlineStr"/>
      <c r="E538" s="8" t="inlineStr">
        <is>
          <r>
            <t xml:space="preserve">M</t>
          </r>
        </is>
      </c>
      <c r="F538" s="10" t="n">
        <v>36.0</v>
      </c>
      <c r="G538" s="11" t="n">
        <v>48.68</v>
      </c>
      <c r="H538" s="12" t="n">
        <f>ROUND(ROUND(F538,2)*ROUND(G538,2),2)</f>
        <v>1752.48</v>
      </c>
    </row>
    <row r="539" customHeight="0" bestFit="1" ht="20">
      <c r="A539" s="7" t="inlineStr">
        <is>
          <r>
            <t xml:space="preserve">1.20.15</t>
          </r>
        </is>
      </c>
      <c r="B539" s="8" t="inlineStr">
        <is>
          <r>
            <t xml:space="preserve">CPU2698</t>
          </r>
        </is>
      </c>
      <c r="C539" s="9" t="inlineStr">
        <is>
          <r>
            <t xml:space="preserve">DUTO FLEXIVEL DE ALUMINIO C/ ISOLAM. TERM.LA VIDRO 125MM 5""</t>
          </r>
        </is>
      </c>
      <c r="D539" s="8" t="inlineStr"/>
      <c r="E539" s="8" t="inlineStr">
        <is>
          <r>
            <t xml:space="preserve">M</t>
          </r>
        </is>
      </c>
      <c r="F539" s="10" t="n">
        <v>138.0</v>
      </c>
      <c r="G539" s="11" t="n">
        <v>45.21</v>
      </c>
      <c r="H539" s="12" t="n">
        <f>ROUND(ROUND(F539,2)*ROUND(G539,2),2)</f>
        <v>6238.98</v>
      </c>
    </row>
    <row r="540" customHeight="0" bestFit="1" ht="20">
      <c r="A540" s="7" t="inlineStr">
        <is>
          <r>
            <t xml:space="preserve">1.20.16</t>
          </r>
        </is>
      </c>
      <c r="B540" s="8" t="inlineStr">
        <is>
          <r>
            <t xml:space="preserve">CPU2981</t>
          </r>
        </is>
      </c>
      <c r="C540" s="9" t="inlineStr">
        <is>
          <r>
            <t xml:space="preserve">DUTO FELXIVEL DE ALUMINIO C/ISOLAM. TERM.LA VIDRO 263mm 10""</t>
          </r>
        </is>
      </c>
      <c r="D540" s="8" t="inlineStr"/>
      <c r="E540" s="8" t="inlineStr">
        <is>
          <r>
            <t xml:space="preserve">M</t>
          </r>
        </is>
      </c>
      <c r="F540" s="10" t="n">
        <v>166.0</v>
      </c>
      <c r="G540" s="11" t="n">
        <v>75.18</v>
      </c>
      <c r="H540" s="12" t="n">
        <f>ROUND(ROUND(F540,2)*ROUND(G540,2),2)</f>
        <v>12479.88</v>
      </c>
    </row>
    <row r="541" customHeight="0" bestFit="1" ht="20">
      <c r="A541" s="7" t="inlineStr">
        <is>
          <r>
            <t xml:space="preserve">1.20.17</t>
          </r>
        </is>
      </c>
      <c r="B541" s="8" t="inlineStr">
        <is>
          <r>
            <t xml:space="preserve">CPU3366</t>
          </r>
        </is>
      </c>
      <c r="C541" s="9" t="inlineStr">
        <is>
          <r>
            <t xml:space="preserve">DUTO FLEXIVEL DE ALUMINIO C/ ISOLAM. TERM.LA VIDRO 263mm 10""</t>
          </r>
        </is>
      </c>
      <c r="D541" s="8" t="inlineStr"/>
      <c r="E541" s="8" t="inlineStr">
        <is>
          <r>
            <t xml:space="preserve">M</t>
          </r>
        </is>
      </c>
      <c r="F541" s="10" t="n">
        <v>16.0</v>
      </c>
      <c r="G541" s="11" t="n">
        <v>65.81</v>
      </c>
      <c r="H541" s="12" t="n">
        <f>ROUND(ROUND(F541,2)*ROUND(G541,2),2)</f>
        <v>1052.96</v>
      </c>
    </row>
    <row r="542" customHeight="0" bestFit="1" ht="20">
      <c r="A542" s="7" t="inlineStr">
        <is>
          <r>
            <t xml:space="preserve">1.20.18</t>
          </r>
        </is>
      </c>
      <c r="B542" s="8" t="inlineStr">
        <is>
          <r>
            <t xml:space="preserve">CPU2805</t>
          </r>
        </is>
      </c>
      <c r="C542" s="9" t="inlineStr">
        <is>
          <r>
            <t xml:space="preserve">DUTO FLEXIVEL DE ALUMINIO C/ ISOLAM. TERM.LA VIDRO 209MM 8""</t>
          </r>
        </is>
      </c>
      <c r="D542" s="8" t="inlineStr"/>
      <c r="E542" s="8" t="inlineStr">
        <is>
          <r>
            <t xml:space="preserve">M</t>
          </r>
        </is>
      </c>
      <c r="F542" s="10" t="n">
        <v>42.0</v>
      </c>
      <c r="G542" s="11" t="n">
        <v>58.93</v>
      </c>
      <c r="H542" s="12" t="n">
        <f>ROUND(ROUND(F542,2)*ROUND(G542,2),2)</f>
        <v>2475.06</v>
      </c>
    </row>
    <row r="543" customHeight="0" bestFit="1" ht="20">
      <c r="A543" s="7" t="inlineStr">
        <is>
          <r>
            <t xml:space="preserve">1.20.19</t>
          </r>
        </is>
      </c>
      <c r="B543" s="8" t="inlineStr">
        <is>
          <r>
            <t xml:space="preserve">CPU2810</t>
          </r>
        </is>
      </c>
      <c r="C543" s="9" t="inlineStr">
        <is>
          <r>
            <t xml:space="preserve">TUBO DE AÇO CARBONO PRETO SEM COSTURA SCHEDULE 40, DN=4"- INCLUSIVE CONEXÕES</t>
          </r>
        </is>
      </c>
      <c r="D543" s="8" t="inlineStr"/>
      <c r="E543" s="8" t="inlineStr">
        <is>
          <r>
            <t xml:space="preserve">M</t>
          </r>
        </is>
      </c>
      <c r="F543" s="10" t="n">
        <v>116.0</v>
      </c>
      <c r="G543" s="11" t="n">
        <v>601.74</v>
      </c>
      <c r="H543" s="12" t="n">
        <f>ROUND(ROUND(F543,2)*ROUND(G543,2),2)</f>
        <v>69801.84</v>
      </c>
    </row>
    <row r="544" customHeight="0" bestFit="1" ht="20">
      <c r="A544" s="7" t="inlineStr">
        <is>
          <r>
            <t xml:space="preserve">1.20.20</t>
          </r>
        </is>
      </c>
      <c r="B544" s="8" t="inlineStr">
        <is>
          <r>
            <t xml:space="preserve">CPU2811</t>
          </r>
        </is>
      </c>
      <c r="C544" s="9" t="inlineStr">
        <is>
          <r>
            <t xml:space="preserve">TUBO DE AÇO CARBONO PRETO SEM COSTURA SCHEDULE 40, DN=3"- INCLUSIVE CONEXÕES</t>
          </r>
        </is>
      </c>
      <c r="D544" s="8" t="inlineStr"/>
      <c r="E544" s="8" t="inlineStr">
        <is>
          <r>
            <t xml:space="preserve">M</t>
          </r>
        </is>
      </c>
      <c r="F544" s="10" t="n">
        <v>58.0</v>
      </c>
      <c r="G544" s="11" t="n">
        <v>427.86</v>
      </c>
      <c r="H544" s="12" t="n">
        <f>ROUND(ROUND(F544,2)*ROUND(G544,2),2)</f>
        <v>24815.88</v>
      </c>
    </row>
    <row r="545" customHeight="0" bestFit="1" ht="32">
      <c r="A545" s="7" t="inlineStr">
        <is>
          <r>
            <t xml:space="preserve">1.20.21</t>
          </r>
        </is>
      </c>
      <c r="B545" s="8" t="inlineStr">
        <is>
          <r>
            <t xml:space="preserve">92655</t>
          </r>
        </is>
      </c>
      <c r="C545" s="9" t="inlineStr">
        <is>
          <r>
            <t xml:space="preserve">TUBO DE AÇO GALVANIZADO COM COSTURA, CLASSE MÉDIA, CONEXÃO ROSQUEADA, DN 65 (2 1/2"), INSTALADO EM REDE DE ALIMENTAÇÃO PARA SPRINKLER - FORNECIMENTO E INSTALAÇÃO. AF_10/2020</t>
          </r>
        </is>
      </c>
      <c r="D545" s="8" t="inlineStr">
        <is>
          <r>
            <t xml:space="preserve">SINAPI</t>
          </r>
        </is>
      </c>
      <c r="E545" s="8" t="inlineStr">
        <is>
          <r>
            <t xml:space="preserve">M</t>
          </r>
        </is>
      </c>
      <c r="F545" s="10" t="n">
        <v>74.0</v>
      </c>
      <c r="G545" s="11" t="n">
        <v>137.77</v>
      </c>
      <c r="H545" s="12" t="n">
        <f>ROUND(ROUND(F545,2)*ROUND(G545,2),2)</f>
        <v>10194.98</v>
      </c>
    </row>
    <row r="546" customHeight="0" bestFit="1" ht="32">
      <c r="A546" s="7" t="inlineStr">
        <is>
          <r>
            <t xml:space="preserve">1.20.22</t>
          </r>
        </is>
      </c>
      <c r="B546" s="8" t="inlineStr">
        <is>
          <r>
            <t xml:space="preserve">92654</t>
          </r>
        </is>
      </c>
      <c r="C546" s="9" t="inlineStr">
        <is>
          <r>
            <t xml:space="preserve">TUBO DE AÇO GALVANIZADO COM COSTURA, CLASSE MÉDIA, CONEXÃO ROSQUEADA, DN 50 (2"), INSTALADO EM REDE DE ALIMENTAÇÃO PARA SPRINKLER - FORNECIMENTO E INSTALAÇÃO. AF_10/2020</t>
          </r>
        </is>
      </c>
      <c r="D546" s="8" t="inlineStr">
        <is>
          <r>
            <t xml:space="preserve">SINAPI</t>
          </r>
        </is>
      </c>
      <c r="E546" s="8" t="inlineStr">
        <is>
          <r>
            <t xml:space="preserve">M</t>
          </r>
        </is>
      </c>
      <c r="F546" s="10" t="n">
        <v>234.0</v>
      </c>
      <c r="G546" s="11" t="n">
        <v>113.29</v>
      </c>
      <c r="H546" s="12" t="n">
        <f>ROUND(ROUND(F546,2)*ROUND(G546,2),2)</f>
        <v>26509.86</v>
      </c>
    </row>
    <row r="547" customHeight="0" bestFit="1" ht="32">
      <c r="A547" s="7" t="inlineStr">
        <is>
          <r>
            <t xml:space="preserve">1.20.23</t>
          </r>
        </is>
      </c>
      <c r="B547" s="8" t="inlineStr">
        <is>
          <r>
            <t xml:space="preserve">92653</t>
          </r>
        </is>
      </c>
      <c r="C547" s="9" t="inlineStr">
        <is>
          <r>
            <t xml:space="preserve">TUBO DE AÇO GALVANIZADO COM COSTURA, CLASSE MÉDIA, CONEXÃO ROSQUEADA, DN 40 (1 1/2"), INSTALADO EM REDE DE ALIMENTAÇÃO PARA SPRINKLER - FORNECIMENTO E INSTALAÇÃO. AF_10/2020</t>
          </r>
        </is>
      </c>
      <c r="D547" s="8" t="inlineStr">
        <is>
          <r>
            <t xml:space="preserve">SINAPI</t>
          </r>
        </is>
      </c>
      <c r="E547" s="8" t="inlineStr">
        <is>
          <r>
            <t xml:space="preserve">M</t>
          </r>
        </is>
      </c>
      <c r="F547" s="10" t="n">
        <v>246.0</v>
      </c>
      <c r="G547" s="11" t="n">
        <v>83.43</v>
      </c>
      <c r="H547" s="12" t="n">
        <f>ROUND(ROUND(F547,2)*ROUND(G547,2),2)</f>
        <v>20523.78</v>
      </c>
    </row>
    <row r="548" customHeight="0" bestFit="1" ht="32">
      <c r="A548" s="7" t="inlineStr">
        <is>
          <r>
            <t xml:space="preserve">1.20.24</t>
          </r>
        </is>
      </c>
      <c r="B548" s="8" t="inlineStr">
        <is>
          <r>
            <t xml:space="preserve">92652</t>
          </r>
        </is>
      </c>
      <c r="C548" s="9" t="inlineStr">
        <is>
          <r>
            <t xml:space="preserve">TUBO DE AÇO GALVANIZADO COM COSTURA, CLASSE MÉDIA, CONEXÃO ROSQUEADA, DN 32 (1 1/4"), INSTALADO EM REDE DE ALIMENTAÇÃO PARA SPRINKLER - FORNECIMENTO E INSTALAÇÃO. AF_10/2020</t>
          </r>
        </is>
      </c>
      <c r="D548" s="8" t="inlineStr">
        <is>
          <r>
            <t xml:space="preserve">SINAPI</t>
          </r>
        </is>
      </c>
      <c r="E548" s="8" t="inlineStr">
        <is>
          <r>
            <t xml:space="preserve">M</t>
          </r>
        </is>
      </c>
      <c r="F548" s="10" t="n">
        <v>120.0</v>
      </c>
      <c r="G548" s="11" t="n">
        <v>73.37</v>
      </c>
      <c r="H548" s="12" t="n">
        <f>ROUND(ROUND(F548,2)*ROUND(G548,2),2)</f>
        <v>8804.4</v>
      </c>
    </row>
    <row r="549" customHeight="0" bestFit="1" ht="32">
      <c r="A549" s="7" t="inlineStr">
        <is>
          <r>
            <t xml:space="preserve">1.20.25</t>
          </r>
        </is>
      </c>
      <c r="B549" s="8" t="inlineStr">
        <is>
          <r>
            <t xml:space="preserve">97535</t>
          </r>
        </is>
      </c>
      <c r="C549" s="9" t="inlineStr">
        <is>
          <r>
            <t xml:space="preserve">TUBO DE AÇO GALVANIZADO COM COSTURA, CLASSE MÉDIA, CONEXÃO ROSQUEADA, DN 25 (1"), INSTALADO EM REDE DE ALIMENTAÇÃO PARA SPRINKLER - FORNECIMENTO E INSTALAÇÃO. AF_10/2020</t>
          </r>
        </is>
      </c>
      <c r="D549" s="8" t="inlineStr">
        <is>
          <r>
            <t xml:space="preserve">SINAPI</t>
          </r>
        </is>
      </c>
      <c r="E549" s="8" t="inlineStr">
        <is>
          <r>
            <t xml:space="preserve">M</t>
          </r>
        </is>
      </c>
      <c r="F549" s="10" t="n">
        <v>214.0</v>
      </c>
      <c r="G549" s="11" t="n">
        <v>60.89</v>
      </c>
      <c r="H549" s="12" t="n">
        <f>ROUND(ROUND(F549,2)*ROUND(G549,2),2)</f>
        <v>13030.46</v>
      </c>
    </row>
    <row r="550" customHeight="0" bestFit="1" ht="32">
      <c r="A550" s="7" t="inlineStr">
        <is>
          <r>
            <t xml:space="preserve">1.20.26</t>
          </r>
        </is>
      </c>
      <c r="B550" s="8" t="inlineStr">
        <is>
          <r>
            <t xml:space="preserve">92688</t>
          </r>
        </is>
      </c>
      <c r="C550" s="9" t="inlineStr">
        <is>
          <r>
            <t xml:space="preserve">TUBO DE AÇO GALVANIZADO COM COSTURA, CLASSE MÉDIA, CONEXÃO ROSQUEADA, DN 20 (3/4"), INSTALADO EM RAMAIS E SUB-RAMAIS DE GÁS - FORNECIMENTO E INSTALAÇÃO. AF_10/2020</t>
          </r>
        </is>
      </c>
      <c r="D550" s="8" t="inlineStr">
        <is>
          <r>
            <t xml:space="preserve">SINAPI</t>
          </r>
        </is>
      </c>
      <c r="E550" s="8" t="inlineStr">
        <is>
          <r>
            <t xml:space="preserve">M</t>
          </r>
        </is>
      </c>
      <c r="F550" s="10" t="n">
        <v>1242.0</v>
      </c>
      <c r="G550" s="11" t="n">
        <v>48.95</v>
      </c>
      <c r="H550" s="12" t="n">
        <f>ROUND(ROUND(F550,2)*ROUND(G550,2),2)</f>
        <v>60795.9</v>
      </c>
    </row>
    <row r="551" customHeight="0" bestFit="1" ht="20">
      <c r="A551" s="7" t="inlineStr">
        <is>
          <r>
            <t xml:space="preserve">1.20.27</t>
          </r>
        </is>
      </c>
      <c r="B551" s="8" t="inlineStr">
        <is>
          <r>
            <t xml:space="preserve">CPU3367</t>
          </r>
        </is>
      </c>
      <c r="C551" s="9" t="inlineStr">
        <is>
          <r>
            <t xml:space="preserve">FORNECIMENTO E INSTALAÇÃO DE TUBO DE BORRACHA ELASTOMÉRICA ARMAFLEX M-60 O 2</t>
          </r>
        </is>
      </c>
      <c r="D551" s="8" t="inlineStr"/>
      <c r="E551" s="8" t="inlineStr">
        <is>
          <r>
            <t xml:space="preserve">UN</t>
          </r>
        </is>
      </c>
      <c r="F551" s="10" t="n">
        <v>500.0</v>
      </c>
      <c r="G551" s="11" t="n">
        <v>58.23</v>
      </c>
      <c r="H551" s="12" t="n">
        <f>ROUND(ROUND(F551,2)*ROUND(G551,2),2)</f>
        <v>29115.0</v>
      </c>
    </row>
    <row r="552" customHeight="0" bestFit="1" ht="20">
      <c r="A552" s="7" t="inlineStr">
        <is>
          <r>
            <t xml:space="preserve">1.20.28</t>
          </r>
        </is>
      </c>
      <c r="B552" s="8" t="inlineStr">
        <is>
          <r>
            <t xml:space="preserve">CPU3368</t>
          </r>
        </is>
      </c>
      <c r="C552" s="9" t="inlineStr">
        <is>
          <r>
            <t xml:space="preserve">FORNECIMENTO E INSTALAÇÃO DE TUBO DE BORRACHA ELASTOMÉRICA ARMAFLEX M-48 O 11/2</t>
          </r>
        </is>
      </c>
      <c r="D552" s="8" t="inlineStr"/>
      <c r="E552" s="8" t="inlineStr">
        <is>
          <r>
            <t xml:space="preserve">UN</t>
          </r>
        </is>
      </c>
      <c r="F552" s="10" t="n">
        <v>250.0</v>
      </c>
      <c r="G552" s="11" t="n">
        <v>49.71</v>
      </c>
      <c r="H552" s="12" t="n">
        <f>ROUND(ROUND(F552,2)*ROUND(G552,2),2)</f>
        <v>12427.5</v>
      </c>
    </row>
    <row r="553" customHeight="0" bestFit="1" ht="20">
      <c r="A553" s="7" t="inlineStr">
        <is>
          <r>
            <t xml:space="preserve">1.20.29</t>
          </r>
        </is>
      </c>
      <c r="B553" s="8" t="inlineStr">
        <is>
          <r>
            <t xml:space="preserve">CPU3369</t>
          </r>
        </is>
      </c>
      <c r="C553" s="9" t="inlineStr">
        <is>
          <r>
            <t xml:space="preserve">FORNECIMENTO E INSTALAÇÃO DE TUBO DE BORRACHA ELASTOMÉRICA ARMAFLEX M-42 O 11/4</t>
          </r>
        </is>
      </c>
      <c r="D553" s="8" t="inlineStr"/>
      <c r="E553" s="8" t="inlineStr">
        <is>
          <r>
            <t xml:space="preserve">UN</t>
          </r>
        </is>
      </c>
      <c r="F553" s="10" t="n">
        <v>130.0</v>
      </c>
      <c r="G553" s="11" t="n">
        <v>47.05</v>
      </c>
      <c r="H553" s="12" t="n">
        <f>ROUND(ROUND(F553,2)*ROUND(G553,2),2)</f>
        <v>6116.5</v>
      </c>
    </row>
    <row r="554" customHeight="0" bestFit="1" ht="20">
      <c r="A554" s="7" t="inlineStr">
        <is>
          <r>
            <t xml:space="preserve">1.20.30</t>
          </r>
        </is>
      </c>
      <c r="B554" s="8" t="inlineStr">
        <is>
          <r>
            <t xml:space="preserve">CPU3370</t>
          </r>
        </is>
      </c>
      <c r="C554" s="9" t="inlineStr">
        <is>
          <r>
            <t xml:space="preserve">FORNECIMENTO E INSTALAÇÃO DE TUBO DE BORRACHA ELASTOMÉRICA ARMAFLEX M-35 O 1</t>
          </r>
        </is>
      </c>
      <c r="D554" s="8" t="inlineStr"/>
      <c r="E554" s="8" t="inlineStr">
        <is>
          <r>
            <t xml:space="preserve">M</t>
          </r>
        </is>
      </c>
      <c r="F554" s="10" t="n">
        <v>220.0</v>
      </c>
      <c r="G554" s="11" t="n">
        <v>111.56</v>
      </c>
      <c r="H554" s="12" t="n">
        <f>ROUND(ROUND(F554,2)*ROUND(G554,2),2)</f>
        <v>24543.2</v>
      </c>
    </row>
    <row r="555" customHeight="0" bestFit="1" ht="20">
      <c r="A555" s="7" t="inlineStr">
        <is>
          <r>
            <t xml:space="preserve">1.20.31</t>
          </r>
        </is>
      </c>
      <c r="B555" s="8" t="inlineStr">
        <is>
          <r>
            <t xml:space="preserve">CPU3371</t>
          </r>
        </is>
      </c>
      <c r="C555" s="9" t="inlineStr">
        <is>
          <r>
            <t xml:space="preserve">FORNECIMENTO E INSTALAÇÃO DE TUBO DE BORRACHA ELASTOMÉRICA ARMAFLEX M-28 O 3/4</t>
          </r>
        </is>
      </c>
      <c r="D555" s="8" t="inlineStr"/>
      <c r="E555" s="8" t="inlineStr">
        <is>
          <r>
            <t xml:space="preserve">M</t>
          </r>
        </is>
      </c>
      <c r="F555" s="10" t="n">
        <v>1350.0</v>
      </c>
      <c r="G555" s="11" t="n">
        <v>107.55</v>
      </c>
      <c r="H555" s="12" t="n">
        <f>ROUND(ROUND(F555,2)*ROUND(G555,2),2)</f>
        <v>145192.5</v>
      </c>
    </row>
    <row r="556" customHeight="0" bestFit="1" ht="20">
      <c r="A556" s="7" t="inlineStr">
        <is>
          <r>
            <t xml:space="preserve">1.20.32</t>
          </r>
        </is>
      </c>
      <c r="B556" s="8" t="inlineStr">
        <is>
          <r>
            <t xml:space="preserve">CPU2982</t>
          </r>
        </is>
      </c>
      <c r="C556" s="9" t="inlineStr">
        <is>
          <r>
            <t xml:space="preserve">VÁLVULA ESFERA MOTORIZADA DE DUAS VIAS DE ATUADOR PROPORCIONAL DIÂMETRO 2" A 21/2"</t>
          </r>
        </is>
      </c>
      <c r="D556" s="8" t="inlineStr"/>
      <c r="E556" s="8" t="inlineStr">
        <is>
          <r>
            <t xml:space="preserve">UN</t>
          </r>
        </is>
      </c>
      <c r="F556" s="10" t="n">
        <v>1.0</v>
      </c>
      <c r="G556" s="11" t="n">
        <v>2701.37</v>
      </c>
      <c r="H556" s="12" t="n">
        <f>ROUND(ROUND(F556,2)*ROUND(G556,2),2)</f>
        <v>2701.37</v>
      </c>
    </row>
    <row r="557" customHeight="0" bestFit="1" ht="20">
      <c r="A557" s="7" t="inlineStr">
        <is>
          <r>
            <t xml:space="preserve">1.20.33</t>
          </r>
        </is>
      </c>
      <c r="B557" s="8" t="inlineStr">
        <is>
          <r>
            <t xml:space="preserve">CPU3373</t>
          </r>
        </is>
      </c>
      <c r="C557" s="9" t="inlineStr">
        <is>
          <r>
            <t xml:space="preserve">ATUADOR DE DAMPER ON/OFF E FLOATING DE 5NM BELIMO</t>
          </r>
        </is>
      </c>
      <c r="D557" s="8" t="inlineStr"/>
      <c r="E557" s="8" t="inlineStr">
        <is>
          <r>
            <t xml:space="preserve">UN</t>
          </r>
        </is>
      </c>
      <c r="F557" s="10" t="n">
        <v>2.0</v>
      </c>
      <c r="G557" s="11" t="n">
        <v>1304.62</v>
      </c>
      <c r="H557" s="12" t="n">
        <f>ROUND(ROUND(F557,2)*ROUND(G557,2),2)</f>
        <v>2609.24</v>
      </c>
    </row>
    <row r="558" customHeight="0" bestFit="1" ht="20">
      <c r="A558" s="7" t="inlineStr">
        <is>
          <r>
            <t xml:space="preserve">1.20.34</t>
          </r>
        </is>
      </c>
      <c r="B558" s="8" t="inlineStr">
        <is>
          <r>
            <t xml:space="preserve">CPU2826</t>
          </r>
        </is>
      </c>
      <c r="C558" s="9" t="inlineStr">
        <is>
          <r>
            <t xml:space="preserve">VÁLVULA MOTORIZADA ESFERA, COM DUAS VIAS ATUADOR FLOATING, DIÂMETRO 3/4" A 1 1/2"</t>
          </r>
        </is>
      </c>
      <c r="D558" s="8" t="inlineStr"/>
      <c r="E558" s="8" t="inlineStr">
        <is>
          <r>
            <t xml:space="preserve">UN</t>
          </r>
        </is>
      </c>
      <c r="F558" s="10" t="n">
        <v>5.0</v>
      </c>
      <c r="G558" s="11" t="n">
        <v>3069.67</v>
      </c>
      <c r="H558" s="12" t="n">
        <f>ROUND(ROUND(F558,2)*ROUND(G558,2),2)</f>
        <v>15348.35</v>
      </c>
    </row>
    <row r="559" customHeight="0" bestFit="1" ht="20">
      <c r="A559" s="7" t="inlineStr">
        <is>
          <r>
            <t xml:space="preserve">1.20.35</t>
          </r>
        </is>
      </c>
      <c r="B559" s="8" t="inlineStr">
        <is>
          <r>
            <t xml:space="preserve">CPU3375</t>
          </r>
        </is>
      </c>
      <c r="C559" s="9" t="inlineStr">
        <is>
          <r>
            <t xml:space="preserve">VALVULA DE CONTROLE TP.CARTUCHO 2 VIAS 1"" + ATUADOR HONEYWELL</t>
          </r>
        </is>
      </c>
      <c r="D559" s="8" t="inlineStr"/>
      <c r="E559" s="8" t="inlineStr">
        <is>
          <r>
            <t xml:space="preserve">UN</t>
          </r>
        </is>
      </c>
      <c r="F559" s="10" t="n">
        <v>93.0</v>
      </c>
      <c r="G559" s="11" t="n">
        <v>861.51</v>
      </c>
      <c r="H559" s="12" t="n">
        <f>ROUND(ROUND(F559,2)*ROUND(G559,2),2)</f>
        <v>80120.43</v>
      </c>
    </row>
    <row r="560" customHeight="0" bestFit="1" ht="20">
      <c r="A560" s="7" t="inlineStr">
        <is>
          <r>
            <t xml:space="preserve">1.20.36</t>
          </r>
        </is>
      </c>
      <c r="B560" s="8" t="inlineStr">
        <is>
          <r>
            <t xml:space="preserve">CPU3376</t>
          </r>
        </is>
      </c>
      <c r="C560" s="9" t="inlineStr">
        <is>
          <r>
            <t xml:space="preserve">VALVULA ESFERA ROSCA BRONZE 2""</t>
          </r>
        </is>
      </c>
      <c r="D560" s="8" t="inlineStr"/>
      <c r="E560" s="8" t="inlineStr">
        <is>
          <r>
            <t xml:space="preserve">UN</t>
          </r>
        </is>
      </c>
      <c r="F560" s="10" t="n">
        <v>36.0</v>
      </c>
      <c r="G560" s="11" t="n">
        <v>267.59</v>
      </c>
      <c r="H560" s="12" t="n">
        <f>ROUND(ROUND(F560,2)*ROUND(G560,2),2)</f>
        <v>9633.24</v>
      </c>
    </row>
    <row r="561" customHeight="0" bestFit="1" ht="20">
      <c r="A561" s="7" t="inlineStr">
        <is>
          <r>
            <t xml:space="preserve">1.20.37</t>
          </r>
        </is>
      </c>
      <c r="B561" s="8" t="inlineStr">
        <is>
          <r>
            <t xml:space="preserve">CPU3377</t>
          </r>
        </is>
      </c>
      <c r="C561" s="9" t="inlineStr">
        <is>
          <r>
            <t xml:space="preserve">VALVULA ESFERA ROSCA BRONZE 1""</t>
          </r>
        </is>
      </c>
      <c r="D561" s="8" t="inlineStr"/>
      <c r="E561" s="8" t="inlineStr">
        <is>
          <r>
            <t xml:space="preserve">UN</t>
          </r>
        </is>
      </c>
      <c r="F561" s="10" t="n">
        <v>32.0</v>
      </c>
      <c r="G561" s="11" t="n">
        <v>98.37</v>
      </c>
      <c r="H561" s="12" t="n">
        <f>ROUND(ROUND(F561,2)*ROUND(G561,2),2)</f>
        <v>3147.84</v>
      </c>
    </row>
    <row r="562" customHeight="0" bestFit="1" ht="20">
      <c r="A562" s="7" t="inlineStr">
        <is>
          <r>
            <t xml:space="preserve">1.20.38</t>
          </r>
        </is>
      </c>
      <c r="B562" s="8" t="inlineStr">
        <is>
          <r>
            <t xml:space="preserve">CPU3378</t>
          </r>
        </is>
      </c>
      <c r="C562" s="9" t="inlineStr">
        <is>
          <r>
            <t xml:space="preserve">VALVULA ESFERA BORBOLETA BRONZE 3/4""</t>
          </r>
        </is>
      </c>
      <c r="D562" s="8" t="inlineStr"/>
      <c r="E562" s="8" t="inlineStr">
        <is>
          <r>
            <t xml:space="preserve">UN</t>
          </r>
        </is>
      </c>
      <c r="F562" s="10" t="n">
        <v>176.0</v>
      </c>
      <c r="G562" s="11" t="n">
        <v>112.36</v>
      </c>
      <c r="H562" s="12" t="n">
        <f>ROUND(ROUND(F562,2)*ROUND(G562,2),2)</f>
        <v>19775.36</v>
      </c>
    </row>
    <row r="563" customHeight="0" bestFit="1" ht="20">
      <c r="A563" s="7" t="inlineStr">
        <is>
          <r>
            <t xml:space="preserve">1.20.39</t>
          </r>
        </is>
      </c>
      <c r="B563" s="8" t="inlineStr">
        <is>
          <r>
            <t xml:space="preserve">CPU2702</t>
          </r>
        </is>
      </c>
      <c r="C563" s="9" t="inlineStr">
        <is>
          <r>
            <t xml:space="preserve">FILTRO Y EM BRONZE, COM ROSCA BSP O 4"</t>
          </r>
        </is>
      </c>
      <c r="D563" s="8" t="inlineStr"/>
      <c r="E563" s="8" t="inlineStr">
        <is>
          <r>
            <t xml:space="preserve">UN</t>
          </r>
        </is>
      </c>
      <c r="F563" s="10" t="n">
        <v>1.0</v>
      </c>
      <c r="G563" s="11" t="n">
        <v>1355.68</v>
      </c>
      <c r="H563" s="12" t="n">
        <f>ROUND(ROUND(F563,2)*ROUND(G563,2),2)</f>
        <v>1355.68</v>
      </c>
    </row>
    <row r="564" customHeight="0" bestFit="1" ht="20">
      <c r="A564" s="7" t="inlineStr">
        <is>
          <r>
            <t xml:space="preserve">1.20.40</t>
          </r>
        </is>
      </c>
      <c r="B564" s="8" t="inlineStr">
        <is>
          <r>
            <t xml:space="preserve">CPU2568</t>
          </r>
        </is>
      </c>
      <c r="C564" s="9" t="inlineStr">
        <is>
          <r>
            <t xml:space="preserve">FILTRO 'Y' CORPO EM BRONZE, PRESSÃO DE SERVIÇO ATÉ 20,7 BAR (PN 20), DN=1 1/2'</t>
          </r>
        </is>
      </c>
      <c r="D564" s="8" t="inlineStr"/>
      <c r="E564" s="8" t="inlineStr">
        <is>
          <r>
            <t xml:space="preserve">UN</t>
          </r>
        </is>
      </c>
      <c r="F564" s="10" t="n">
        <v>100.0</v>
      </c>
      <c r="G564" s="11" t="n">
        <v>1159.7</v>
      </c>
      <c r="H564" s="12" t="n">
        <f>ROUND(ROUND(F564,2)*ROUND(G564,2),2)</f>
        <v>115970.0</v>
      </c>
    </row>
    <row r="565" customHeight="0" bestFit="1" ht="20">
      <c r="A565" s="7" t="inlineStr">
        <is>
          <r>
            <t xml:space="preserve">1.20.41</t>
          </r>
        </is>
      </c>
      <c r="B565" s="8" t="inlineStr">
        <is>
          <r>
            <t xml:space="preserve">101917</t>
          </r>
        </is>
      </c>
      <c r="C565" s="9" t="inlineStr">
        <is>
          <r>
            <t xml:space="preserve">MANÔMETRO 0 A 200 PSI (0 A 14 KGF/CM2), D = 50MM - FORNECIMENTO E INSTALAÇÃO. AF_10/2020</t>
          </r>
        </is>
      </c>
      <c r="D565" s="8" t="inlineStr">
        <is>
          <r>
            <t xml:space="preserve">SINAPI</t>
          </r>
        </is>
      </c>
      <c r="E565" s="8" t="inlineStr">
        <is>
          <r>
            <t xml:space="preserve">UN</t>
          </r>
        </is>
      </c>
      <c r="F565" s="10" t="n">
        <v>42.0</v>
      </c>
      <c r="G565" s="11" t="n">
        <v>231.77</v>
      </c>
      <c r="H565" s="12" t="n">
        <f>ROUND(ROUND(F565,2)*ROUND(G565,2),2)</f>
        <v>9734.34</v>
      </c>
    </row>
    <row r="566" customHeight="0" bestFit="1" ht="20">
      <c r="A566" s="7" t="inlineStr">
        <is>
          <r>
            <t xml:space="preserve">1.20.42</t>
          </r>
        </is>
      </c>
      <c r="B566" s="8" t="inlineStr">
        <is>
          <r>
            <t xml:space="preserve">CPU3379</t>
          </r>
        </is>
      </c>
      <c r="C566" s="9" t="inlineStr">
        <is>
          <r>
            <t xml:space="preserve">TERMOMETRO CAPELA RETO 0 A 50 GRAUS HASTE 50MM</t>
          </r>
        </is>
      </c>
      <c r="D566" s="8" t="inlineStr"/>
      <c r="E566" s="8" t="inlineStr">
        <is>
          <r>
            <t xml:space="preserve">UN</t>
          </r>
        </is>
      </c>
      <c r="F566" s="10" t="n">
        <v>42.0</v>
      </c>
      <c r="G566" s="11" t="n">
        <v>199.69</v>
      </c>
      <c r="H566" s="12" t="n">
        <f>ROUND(ROUND(F566,2)*ROUND(G566,2),2)</f>
        <v>8386.98</v>
      </c>
    </row>
    <row r="567" customHeight="0" bestFit="1" ht="20">
      <c r="A567" s="7" t="inlineStr">
        <is>
          <r>
            <t xml:space="preserve">1.20.43</t>
          </r>
        </is>
      </c>
      <c r="B567" s="8" t="inlineStr">
        <is>
          <r>
            <t xml:space="preserve">CPU2831</t>
          </r>
        </is>
      </c>
      <c r="C567" s="9" t="inlineStr">
        <is>
          <r>
            <t xml:space="preserve">SIFÃO TIPO TROMBETA DE LATÃO 1/2"</t>
          </r>
        </is>
      </c>
      <c r="D567" s="8" t="inlineStr"/>
      <c r="E567" s="8" t="inlineStr">
        <is>
          <r>
            <t xml:space="preserve">UN</t>
          </r>
        </is>
      </c>
      <c r="F567" s="10" t="n">
        <v>42.0</v>
      </c>
      <c r="G567" s="11" t="n">
        <v>239.77</v>
      </c>
      <c r="H567" s="12" t="n">
        <f>ROUND(ROUND(F567,2)*ROUND(G567,2),2)</f>
        <v>10070.34</v>
      </c>
    </row>
    <row r="568" customHeight="0" bestFit="1" ht="32">
      <c r="A568" s="7" t="inlineStr">
        <is>
          <r>
            <t xml:space="preserve">1.20.44</t>
          </r>
        </is>
      </c>
      <c r="B568" s="8" t="inlineStr">
        <is>
          <r>
            <t xml:space="preserve">90460</t>
          </r>
        </is>
      </c>
      <c r="C568" s="9" t="inlineStr">
        <is>
          <r>
            <t xml:space="preserve">SUPORTE PARA 2 TUBOS HORIZONTAIS, ESPAÇADO A CADA 56 CM, EM PERFILADO COM COMPRIMENTO DE 25 CM FIXADO EM LAJE, POR METRO DE TUBULAÇÃO FIXADA. AF_09/2023</t>
          </r>
        </is>
      </c>
      <c r="D568" s="8" t="inlineStr">
        <is>
          <r>
            <t xml:space="preserve">SINAPI</t>
          </r>
        </is>
      </c>
      <c r="E568" s="8" t="inlineStr">
        <is>
          <r>
            <t xml:space="preserve">M</t>
          </r>
        </is>
      </c>
      <c r="F568" s="10" t="n">
        <v>980.0</v>
      </c>
      <c r="G568" s="11" t="n">
        <v>35.79</v>
      </c>
      <c r="H568" s="12" t="n">
        <f>ROUND(ROUND(F568,2)*ROUND(G568,2),2)</f>
        <v>35074.2</v>
      </c>
    </row>
    <row r="569" customHeight="0" bestFit="1" ht="20">
      <c r="A569" s="7" t="inlineStr">
        <is>
          <r>
            <t xml:space="preserve">1.20.45</t>
          </r>
        </is>
      </c>
      <c r="B569" s="8" t="inlineStr">
        <is>
          <r>
            <t xml:space="preserve">CPU2832</t>
          </r>
        </is>
      </c>
      <c r="C569" s="9" t="inlineStr">
        <is>
          <r>
            <t xml:space="preserve">PROTEÇÃO PARA ISOLAMENTO TÉRMICO EM ALUMÍNIO</t>
          </r>
        </is>
      </c>
      <c r="D569" s="8" t="inlineStr"/>
      <c r="E569" s="8" t="inlineStr">
        <is>
          <r>
            <t xml:space="preserve">M2</t>
          </r>
        </is>
      </c>
      <c r="F569" s="10" t="n">
        <v>28.0</v>
      </c>
      <c r="G569" s="11" t="n">
        <v>52.43</v>
      </c>
      <c r="H569" s="12" t="n">
        <f>ROUND(ROUND(F569,2)*ROUND(G569,2),2)</f>
        <v>1468.04</v>
      </c>
    </row>
    <row r="570" customHeight="0" bestFit="1" ht="24">
      <c r="A570" s="7" t="inlineStr">
        <is>
          <r>
            <t xml:space="preserve">1.20.46</t>
          </r>
        </is>
      </c>
      <c r="B570" s="8" t="inlineStr">
        <is>
          <r>
            <t xml:space="preserve">102622</t>
          </r>
        </is>
      </c>
      <c r="C570" s="9" t="inlineStr">
        <is>
          <r>
            <t xml:space="preserve">CAIXA D´ÁGUA EM POLIETILENO, 500 LITROS (INCLUSOS TUBOS, CONEXÕES E TORNEIRA DE BÓIA) - FORNECIMENTO E INSTALAÇÃO. AF_06/2021</t>
          </r>
        </is>
      </c>
      <c r="D570" s="8" t="inlineStr">
        <is>
          <r>
            <t xml:space="preserve">SINAPI</t>
          </r>
        </is>
      </c>
      <c r="E570" s="8" t="inlineStr">
        <is>
          <r>
            <t xml:space="preserve">UN</t>
          </r>
        </is>
      </c>
      <c r="F570" s="10" t="n">
        <v>1.0</v>
      </c>
      <c r="G570" s="11" t="n">
        <v>705.84</v>
      </c>
      <c r="H570" s="12" t="n">
        <f>ROUND(ROUND(F570,2)*ROUND(G570,2),2)</f>
        <v>705.84</v>
      </c>
    </row>
    <row r="571" customHeight="0" bestFit="1" ht="24">
      <c r="A571" s="7" t="inlineStr">
        <is>
          <r>
            <t xml:space="preserve">1.20.47</t>
          </r>
        </is>
      </c>
      <c r="B571" s="8" t="inlineStr">
        <is>
          <r>
            <t xml:space="preserve">CPU3380</t>
          </r>
        </is>
      </c>
      <c r="C571" s="9" t="inlineStr">
        <is>
          <r>
            <t xml:space="preserve">RESFRIADORA DE LÍQUIDOS (CHILLER), COM COMPRESSOR E CONDENSAÇÃO Á AR, CAPACIDADE DE 120 TR</t>
          </r>
        </is>
      </c>
      <c r="D571" s="8" t="inlineStr"/>
      <c r="E571" s="8" t="inlineStr">
        <is>
          <r>
            <t xml:space="preserve">UN</t>
          </r>
        </is>
      </c>
      <c r="F571" s="10" t="n">
        <v>1.0</v>
      </c>
      <c r="G571" s="11" t="n">
        <v>715306.8</v>
      </c>
      <c r="H571" s="12" t="n">
        <f>ROUND(ROUND(F571,2)*ROUND(G571,2),2)</f>
        <v>715306.8</v>
      </c>
    </row>
    <row r="572" customHeight="0" bestFit="1" ht="24">
      <c r="A572" s="7" t="inlineStr">
        <is>
          <r>
            <t xml:space="preserve">1.20.48</t>
          </r>
        </is>
      </c>
      <c r="B572" s="8" t="inlineStr">
        <is>
          <r>
            <t xml:space="preserve">CPU3381</t>
          </r>
        </is>
      </c>
      <c r="C572" s="9" t="inlineStr">
        <is>
          <r>
            <t xml:space="preserve">RESFRIADORA DE LÍQUIDOS (CHILLER), COM COMPRESSOR E CONDENSAÇÃO Á AR, CAPACIDADE DE 80 TR</t>
          </r>
        </is>
      </c>
      <c r="D572" s="8" t="inlineStr"/>
      <c r="E572" s="8" t="inlineStr">
        <is>
          <r>
            <t xml:space="preserve">UN</t>
          </r>
        </is>
      </c>
      <c r="F572" s="10" t="n">
        <v>1.0</v>
      </c>
      <c r="G572" s="11" t="n">
        <v>463738.07</v>
      </c>
      <c r="H572" s="12" t="n">
        <f>ROUND(ROUND(F572,2)*ROUND(G572,2),2)</f>
        <v>463738.07</v>
      </c>
    </row>
    <row r="573" customHeight="0" bestFit="1" ht="20">
      <c r="A573" s="7" t="inlineStr">
        <is>
          <r>
            <t xml:space="preserve">1.20.49</t>
          </r>
        </is>
      </c>
      <c r="B573" s="8" t="inlineStr">
        <is>
          <r>
            <t xml:space="preserve">CPU3382</t>
          </r>
        </is>
      </c>
      <c r="C573" s="9" t="inlineStr">
        <is>
          <r>
            <t xml:space="preserve">CONJUNTO MOTO-BOMBA (CENTRÍFUGA) 15 CV, MONOESTÁGIO, HMAN=30 A 60 MCA, Q=82 A 20 M³/H</t>
          </r>
        </is>
      </c>
      <c r="D573" s="8" t="inlineStr"/>
      <c r="E573" s="8" t="inlineStr">
        <is>
          <r>
            <t xml:space="preserve">UN</t>
          </r>
        </is>
      </c>
      <c r="F573" s="10" t="n">
        <v>3.0</v>
      </c>
      <c r="G573" s="11" t="n">
        <v>4765.15</v>
      </c>
      <c r="H573" s="12" t="n">
        <f>ROUND(ROUND(F573,2)*ROUND(G573,2),2)</f>
        <v>14295.45</v>
      </c>
    </row>
    <row r="574" customHeight="0" bestFit="1" ht="64">
      <c r="A574" s="7" t="inlineStr">
        <is>
          <r>
            <t xml:space="preserve">1.20.50</t>
          </r>
        </is>
      </c>
      <c r="B574" s="8" t="inlineStr">
        <is>
          <r>
            <t xml:space="preserve">CPU2139</t>
          </r>
        </is>
      </c>
      <c r="C574" s="9" t="inlineStr">
        <is>
          <r>
            <t xml:space="preserve">CONDICIONADOR DE AR DE EXPANSÃO INDIRETA DO TIPO FAN COLL, COM MÓDULO DE VENTILAÇÃO, MÓDULO SERPENTINA ACOPLADO E MÓDULO CAIXA DE MISTURA COM FILTROS. CAPACIDADE NOMINAL DE 4,0TR. SERPENTINA COM 06 FILAS. FILTRAGEM GO. VENTILADOR TIPO SIROCO COM VAZÃO DE AR DE 1.800M³/H A 60HZ. PRESSÃO ESTÁTICA DE 10mmca. TENSÃO ELETRICA CONFORME LOCAL. - FORNECIMENTO E INSTALAÇÃO</t>
          </r>
        </is>
      </c>
      <c r="D574" s="8" t="inlineStr"/>
      <c r="E574" s="8" t="inlineStr">
        <is>
          <r>
            <t xml:space="preserve">UN</t>
          </r>
        </is>
      </c>
      <c r="F574" s="10" t="n">
        <v>1.0</v>
      </c>
      <c r="G574" s="11" t="n">
        <v>15733.32</v>
      </c>
      <c r="H574" s="12" t="n">
        <f>ROUND(ROUND(F574,2)*ROUND(G574,2),2)</f>
        <v>15733.32</v>
      </c>
    </row>
    <row r="575" customHeight="0" bestFit="1" ht="20">
      <c r="A575" s="7" t="inlineStr">
        <is>
          <r>
            <t xml:space="preserve">1.20.51</t>
          </r>
        </is>
      </c>
      <c r="B575" s="8" t="inlineStr">
        <is>
          <r>
            <t xml:space="preserve">CPU3383</t>
          </r>
        </is>
      </c>
      <c r="C575" s="9" t="inlineStr">
        <is>
          <r>
            <t xml:space="preserve">TRATAMENTO DE AR (FAN-COIL) TIPO AIR HANDLING UNIT DE CONCEPÇÃO MODULAR, CAPACIDADE DE 10 TR</t>
          </r>
        </is>
      </c>
      <c r="D575" s="8" t="inlineStr"/>
      <c r="E575" s="8" t="inlineStr">
        <is>
          <r>
            <t xml:space="preserve">UN</t>
          </r>
        </is>
      </c>
      <c r="F575" s="10" t="n">
        <v>1.0</v>
      </c>
      <c r="G575" s="11" t="n">
        <v>38013.7</v>
      </c>
      <c r="H575" s="12" t="n">
        <f>ROUND(ROUND(F575,2)*ROUND(G575,2),2)</f>
        <v>38013.7</v>
      </c>
    </row>
    <row r="576" customHeight="0" bestFit="1" ht="72">
      <c r="A576" s="7" t="inlineStr">
        <is>
          <r>
            <t xml:space="preserve">1.20.52</t>
          </r>
        </is>
      </c>
      <c r="B576" s="8" t="inlineStr">
        <is>
          <r>
            <t xml:space="preserve">CPU2141</t>
          </r>
        </is>
      </c>
      <c r="C576" s="9" t="inlineStr">
        <is>
          <r>
            <t xml:space="preserve">CONDICIONADOR DE AR DE EXPANSÃO INDIRETA DO TIPO FAN COIL, COM MÓDULO DE VENTILAÇÃO, MÓDULO SERPENTINA COM AQUECIMENTO ACOPLADO E MÓDULO CAIXA DE MISTURA COM FILTROS. CAPACIDADE NOMINAL DE 2,0 TR. SERPENTINA COM 06 FILAS. AQUECIMENTO DE 3,0KW EM 02 ESTÁGIOS. FILTRAGEM G4+F8. VENTILADOR TIPO LIMIT LOAD COM VAZÃO DE AR DE 1.500 M³/H A 60HZ. PRESSÃO ESTÁTICA DE 60mmca. TENSÃO ELÉTRICA CONFORME LOCAL. -FORNECIMENTO E INSTALAÇÃO</t>
          </r>
        </is>
      </c>
      <c r="D576" s="8" t="inlineStr"/>
      <c r="E576" s="8" t="inlineStr">
        <is>
          <r>
            <t xml:space="preserve">UN</t>
          </r>
        </is>
      </c>
      <c r="F576" s="10" t="n">
        <v>2.0</v>
      </c>
      <c r="G576" s="11" t="n">
        <v>13854.54</v>
      </c>
      <c r="H576" s="12" t="n">
        <f>ROUND(ROUND(F576,2)*ROUND(G576,2),2)</f>
        <v>27709.08</v>
      </c>
    </row>
    <row r="577" customHeight="0" bestFit="1" ht="72">
      <c r="A577" s="7" t="inlineStr">
        <is>
          <r>
            <t xml:space="preserve">1.20.53</t>
          </r>
        </is>
      </c>
      <c r="B577" s="8" t="inlineStr">
        <is>
          <r>
            <t xml:space="preserve">CPU2142</t>
          </r>
        </is>
      </c>
      <c r="C577" s="9" t="inlineStr">
        <is>
          <r>
            <t xml:space="preserve">CONDICIONADOR DE AR EXPANSÃO INDIRETA DO TIPO FAN COIL, COM MÓDULO DE VENTILAÇÃO, MÓDULO SERPENTIA COM AQUECIMENTO ACOPLADO E MÓDULO CAIXA DE MISTURA COM FILTROS. CAPACIDADE NOMINAL DE 2,0 TR. SERPENTINA COM 6 FILAS. AQUECIMENTO DE 3,0KW EM 02 ESTÁGIOS. FILTRAGEM G4+F8. VENTILADOR TIPO LIMIT LOAD COM VAZÃO DE AR DE 1.250 M³/H A 60HZ. PRESSÃO ESTÁTICA DE 60 mmca. TENSÃO ELÉTRICA CONFORME LOCAL. - FORNECIMENTO E INSTALAÇÃO</t>
          </r>
        </is>
      </c>
      <c r="D577" s="8" t="inlineStr"/>
      <c r="E577" s="8" t="inlineStr">
        <is>
          <r>
            <t xml:space="preserve">UN</t>
          </r>
        </is>
      </c>
      <c r="F577" s="10" t="n">
        <v>6.0</v>
      </c>
      <c r="G577" s="11" t="n">
        <v>13854.54</v>
      </c>
      <c r="H577" s="12" t="n">
        <f>ROUND(ROUND(F577,2)*ROUND(G577,2),2)</f>
        <v>83127.24</v>
      </c>
    </row>
    <row r="578" customHeight="0" bestFit="1" ht="72">
      <c r="A578" s="7" t="inlineStr">
        <is>
          <r>
            <t xml:space="preserve">1.20.54</t>
          </r>
        </is>
      </c>
      <c r="B578" s="8" t="inlineStr">
        <is>
          <r>
            <t xml:space="preserve">CPU2143</t>
          </r>
        </is>
      </c>
      <c r="C578" s="9" t="inlineStr">
        <is>
          <r>
            <t xml:space="preserve">CONDICIONADOR DE AR EXPANSÃO INDIRETA DO TIPO FAN COIL, COM MÓDULO DE VENTILAÇÃO, MÓDULO SERPENTIA COM AQUECIMENTO ACOPLADO E MÓDULO CAIXA DE MISTURA COM FILTROS. CAPACIDADE NOMINAL DE 3,0 TR. SERPENTINA COM 6 FILAS. AQUECIMENTO DE 3,0KW EM 02 ESTÁGIOS. FILTRAGEM G4+F8. VENTILADOR TIPO LIMIT LOAD COM VAZÃO DE AR DE 2.400 M³/H A 60HZ. PRESSÃO ESTÁTICA DE 70 mmca. TENSÃO ELÉTRICA CONFORME LOCAL. - FORNECIMENTO E INSTALAÇÃO</t>
          </r>
        </is>
      </c>
      <c r="D578" s="8" t="inlineStr"/>
      <c r="E578" s="8" t="inlineStr">
        <is>
          <r>
            <t xml:space="preserve">UN</t>
          </r>
        </is>
      </c>
      <c r="F578" s="10" t="n">
        <v>1.0</v>
      </c>
      <c r="G578" s="11" t="n">
        <v>15291.18</v>
      </c>
      <c r="H578" s="12" t="n">
        <f>ROUND(ROUND(F578,2)*ROUND(G578,2),2)</f>
        <v>15291.18</v>
      </c>
    </row>
    <row r="579" customHeight="0" bestFit="1" ht="72">
      <c r="A579" s="7" t="inlineStr">
        <is>
          <r>
            <t xml:space="preserve">1.20.55</t>
          </r>
        </is>
      </c>
      <c r="B579" s="8" t="inlineStr">
        <is>
          <r>
            <t xml:space="preserve">CPU2144</t>
          </r>
        </is>
      </c>
      <c r="C579" s="9" t="inlineStr">
        <is>
          <r>
            <t xml:space="preserve">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2.800 M³/H A 60HZ. PRESSÃO ESTÁTICA DE 50 mmca. TENSÃO ELÉTRICA CONFORME LOCAL. - FORNECIMENTO E INSTALAÇÃO</t>
          </r>
        </is>
      </c>
      <c r="D579" s="8" t="inlineStr"/>
      <c r="E579" s="8" t="inlineStr">
        <is>
          <r>
            <t xml:space="preserve">UN</t>
          </r>
        </is>
      </c>
      <c r="F579" s="10" t="n">
        <v>1.0</v>
      </c>
      <c r="G579" s="11" t="n">
        <v>15317.55</v>
      </c>
      <c r="H579" s="12" t="n">
        <f>ROUND(ROUND(F579,2)*ROUND(G579,2),2)</f>
        <v>15317.55</v>
      </c>
    </row>
    <row r="580" customHeight="0" bestFit="1" ht="72">
      <c r="A580" s="7" t="inlineStr">
        <is>
          <r>
            <t xml:space="preserve">1.20.56</t>
          </r>
        </is>
      </c>
      <c r="B580" s="8" t="inlineStr">
        <is>
          <r>
            <t xml:space="preserve">CPU2145</t>
          </r>
        </is>
      </c>
      <c r="C580" s="9" t="inlineStr">
        <is>
          <r>
            <t xml:space="preserve">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2.800 M³/H A 60HZ. PRESSÃO ESTÁTICA DE 60 mmca. TENSÃO ELÉTRICA CONFORME LOCAL. - FORNECIMENTO E INSTALAÇÃO</t>
          </r>
        </is>
      </c>
      <c r="D580" s="8" t="inlineStr"/>
      <c r="E580" s="8" t="inlineStr">
        <is>
          <r>
            <t xml:space="preserve">UN</t>
          </r>
        </is>
      </c>
      <c r="F580" s="10" t="n">
        <v>1.0</v>
      </c>
      <c r="G580" s="11" t="n">
        <v>15317.55</v>
      </c>
      <c r="H580" s="12" t="n">
        <f>ROUND(ROUND(F580,2)*ROUND(G580,2),2)</f>
        <v>15317.55</v>
      </c>
    </row>
    <row r="581" customHeight="0" bestFit="1" ht="72">
      <c r="A581" s="7" t="inlineStr">
        <is>
          <r>
            <t xml:space="preserve">1.20.57</t>
          </r>
        </is>
      </c>
      <c r="B581" s="8" t="inlineStr">
        <is>
          <r>
            <t xml:space="preserve">CPU2146</t>
          </r>
        </is>
      </c>
      <c r="C581" s="9" t="inlineStr">
        <is>
          <r>
            <t xml:space="preserve">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3.000 M³/H A 60HZ. PRESSÃO ESTÁTICA DE 70 mmca. TENSÃO ELÉTRICA CONFORME LOCAL. - FORNECIMENTO E INSTALAÇÃO</t>
          </r>
        </is>
      </c>
      <c r="D581" s="8" t="inlineStr"/>
      <c r="E581" s="8" t="inlineStr">
        <is>
          <r>
            <t xml:space="preserve">UN</t>
          </r>
        </is>
      </c>
      <c r="F581" s="10" t="n">
        <v>1.0</v>
      </c>
      <c r="G581" s="11" t="n">
        <v>15317.55</v>
      </c>
      <c r="H581" s="12" t="n">
        <f>ROUND(ROUND(F581,2)*ROUND(G581,2),2)</f>
        <v>15317.55</v>
      </c>
    </row>
    <row r="582" customHeight="0" bestFit="1" ht="20">
      <c r="A582" s="7" t="inlineStr">
        <is>
          <r>
            <t xml:space="preserve">1.20.58</t>
          </r>
        </is>
      </c>
      <c r="B582" s="8" t="inlineStr">
        <is>
          <r>
            <t xml:space="preserve">CPU3384</t>
          </r>
        </is>
      </c>
      <c r="C582" s="9" t="inlineStr">
        <is>
          <r>
            <t xml:space="preserve">TRATAMENTO DE AR (FAN-COIL) TIPO AIR HANDLING UNIT DE CONCEPÇÃO MODULAR, CAPACIDADE DE 6 TR</t>
          </r>
        </is>
      </c>
      <c r="D582" s="8" t="inlineStr"/>
      <c r="E582" s="8" t="inlineStr">
        <is>
          <r>
            <t xml:space="preserve">UN</t>
          </r>
        </is>
      </c>
      <c r="F582" s="10" t="n">
        <v>5.0</v>
      </c>
      <c r="G582" s="11" t="n">
        <v>38013.7</v>
      </c>
      <c r="H582" s="12" t="n">
        <f>ROUND(ROUND(F582,2)*ROUND(G582,2),2)</f>
        <v>190068.5</v>
      </c>
    </row>
    <row r="583" customHeight="0" bestFit="1" ht="72">
      <c r="A583" s="7" t="inlineStr">
        <is>
          <r>
            <t xml:space="preserve">1.20.59</t>
          </r>
        </is>
      </c>
      <c r="B583" s="8" t="inlineStr">
        <is>
          <r>
            <t xml:space="preserve">CPU2150 </t>
          </r>
        </is>
      </c>
      <c r="C583" s="9" t="inlineStr">
        <is>
          <r>
            <t xml:space="preserve">CONDICIONADOR DE AR EXPANSÃO INDIRETA DO TIPO FAN COIL, COM MÓDULO DE VENTILAÇÃO, MÓDULO SERPENTIA COM AQUECIMENTO ACOPLADO E MÓDULO CAIXA DE MISTURA COM FILTROS. CAPACIDADE NOMINAL DE 8,0 TR. SERPENTINA COM 6 FILAS. AQUECIMENTO DE 9,0KW EM 02 ESTÁGIOS. FILTRAGEM G4+F8. VENTILADOR TIPO LIMIT LOAD COM VAZÃO DE AR DE 6.000 M³/H A 60HZ. PRESSÃO ESTÁTICA DE 80 mmca. TENSÃO ELÉTRICA CONFORME LOCAL. - FORNECIMENTO E INSTALAÇÃO</t>
          </r>
        </is>
      </c>
      <c r="D583" s="8" t="inlineStr"/>
      <c r="E583" s="8" t="inlineStr">
        <is>
          <r>
            <t xml:space="preserve">UN</t>
          </r>
        </is>
      </c>
      <c r="F583" s="10" t="n">
        <v>1.0</v>
      </c>
      <c r="G583" s="11" t="n">
        <v>27697.12</v>
      </c>
      <c r="H583" s="12" t="n">
        <f>ROUND(ROUND(F583,2)*ROUND(G583,2),2)</f>
        <v>27697.12</v>
      </c>
    </row>
    <row r="584" customHeight="0" bestFit="1" ht="72">
      <c r="A584" s="7" t="inlineStr">
        <is>
          <r>
            <t xml:space="preserve">1.20.60</t>
          </r>
        </is>
      </c>
      <c r="B584" s="8" t="inlineStr">
        <is>
          <r>
            <t xml:space="preserve">CPU2151</t>
          </r>
        </is>
      </c>
      <c r="C584" s="9" t="inlineStr">
        <is>
          <r>
            <t xml:space="preserve">CONDICIONADOR DE AR EXPANSÃO INDIRETA DO TIPO FAN COIL, COM MÓDULO DE VENTILAÇÃO, MÓDULO SERPENTIA COM AQUECIMENTO ACOPLADO E MÓDULO CAIXA DE MISTURA COM FILTROS. CAPACIDADE NOMINAL DE 14,0 TR. SERPENTINA COM 6 FILAS. AQUECIMENTO DE 12,0KW EM 02 ESTÁGIOS. FILTRAGEM G4+F8. VENTILADOR TIPO LIMIT LOAD COM VAZÃO DE AR DE 8.400 M³/H A 60HZ. PRESSÃO ESTÁTICA DE 70 mmca. TENSÃO ELÉTRICA CONFORME LOCAL. - FORNECIMENTO E INSTALAÇÃO</t>
          </r>
        </is>
      </c>
      <c r="D584" s="8" t="inlineStr"/>
      <c r="E584" s="8" t="inlineStr">
        <is>
          <r>
            <t xml:space="preserve">UN</t>
          </r>
        </is>
      </c>
      <c r="F584" s="10" t="n">
        <v>1.0</v>
      </c>
      <c r="G584" s="11" t="n">
        <v>32309.99</v>
      </c>
      <c r="H584" s="12" t="n">
        <f>ROUND(ROUND(F584,2)*ROUND(G584,2),2)</f>
        <v>32309.99</v>
      </c>
    </row>
    <row r="585" customHeight="0" bestFit="1" ht="48">
      <c r="A585" s="7" t="inlineStr">
        <is>
          <r>
            <t xml:space="preserve">1.20.61</t>
          </r>
        </is>
      </c>
      <c r="B585" s="8" t="inlineStr">
        <is>
          <r>
            <t xml:space="preserve">CPU2152</t>
          </r>
        </is>
      </c>
      <c r="C585" s="9" t="inlineStr">
        <is>
          <r>
            <t xml:space="preserve">CONDICIONADOR DE AR EXPANSÃO INDIRETA DO TIPO FANCOLETE HIDRÔNICO, MODELO BUILT-IN (DUTADO). CAPACIDADE MÍNIMA DE 9.00 BTU/H, VAZÃO DE ÁGUA GELADA DE 0,14 L/MIN, CONEXÃO 3/4", COM CONTROLE REMOTO. TENSÃO ELÉTRICA CONFORME LOCAL. - FORNECIMENTO E INSTALAÇÃO</t>
          </r>
        </is>
      </c>
      <c r="D585" s="8" t="inlineStr"/>
      <c r="E585" s="8" t="inlineStr">
        <is>
          <r>
            <t xml:space="preserve">UN</t>
          </r>
        </is>
      </c>
      <c r="F585" s="10" t="n">
        <v>1.0</v>
      </c>
      <c r="G585" s="11" t="n">
        <v>3929.79</v>
      </c>
      <c r="H585" s="12" t="n">
        <f>ROUND(ROUND(F585,2)*ROUND(G585,2),2)</f>
        <v>3929.79</v>
      </c>
    </row>
    <row r="586" customHeight="0" bestFit="1" ht="48">
      <c r="A586" s="7" t="inlineStr">
        <is>
          <r>
            <t xml:space="preserve">1.20.62</t>
          </r>
        </is>
      </c>
      <c r="B586" s="8" t="inlineStr">
        <is>
          <r>
            <t xml:space="preserve">CPU2153</t>
          </r>
        </is>
      </c>
      <c r="C586" s="9" t="inlineStr">
        <is>
          <r>
            <t xml:space="preserve">CONDICIONADOR DE AR EXPANSÃO INDIRETA DO TIPO FANCOLETE HIDRÔNICO, MODELO BUILT-IN (DUTADO). CAPACIDADE MÍNIMA DE 18.000 BTU/H, VAZÃO DE ÁGUA GELADA DE 0,26 L/MIN, CONEXÃO 3/4", COM CONTROLE REMOTO. TENSÃO ELÉTRICA CONFORME LOCAL. - FORNECIMENTO E INSTALAÇÃO</t>
          </r>
        </is>
      </c>
      <c r="D586" s="8" t="inlineStr"/>
      <c r="E586" s="8" t="inlineStr">
        <is>
          <r>
            <t xml:space="preserve">UN</t>
          </r>
        </is>
      </c>
      <c r="F586" s="10" t="n">
        <v>1.0</v>
      </c>
      <c r="G586" s="11" t="n">
        <v>5340.6</v>
      </c>
      <c r="H586" s="12" t="n">
        <f>ROUND(ROUND(F586,2)*ROUND(G586,2),2)</f>
        <v>5340.6</v>
      </c>
    </row>
    <row r="587" customHeight="0" bestFit="1" ht="48">
      <c r="A587" s="7" t="inlineStr">
        <is>
          <r>
            <t xml:space="preserve">1.20.63</t>
          </r>
        </is>
      </c>
      <c r="B587" s="8" t="inlineStr">
        <is>
          <r>
            <t xml:space="preserve">CPU2154</t>
          </r>
        </is>
      </c>
      <c r="C587" s="9" t="inlineStr">
        <is>
          <r>
            <t xml:space="preserve">CONDICIONADOR DE AR EXPANSÃO INDIRETA DO TIPO FANCOLETE HIDRÔNICO, MODELO BUILT-IN (DUTADO). CAPACIDADE MÍNIMA DE 24.000 BTU/H, VAZÃO DE ÁGUA GELADA DE 0,34 L/MIN, CONEXÃO 3/4", COM CONTROLE REMOTO. TENSÃO ELÉTRICA CONFORME LOCAL. - FORNECIMENTO E INSTALAÇÃO</t>
          </r>
        </is>
      </c>
      <c r="D587" s="8" t="inlineStr"/>
      <c r="E587" s="8" t="inlineStr">
        <is>
          <r>
            <t xml:space="preserve">UN</t>
          </r>
        </is>
      </c>
      <c r="F587" s="10" t="n">
        <v>2.0</v>
      </c>
      <c r="G587" s="11" t="n">
        <v>6876.76</v>
      </c>
      <c r="H587" s="12" t="n">
        <f>ROUND(ROUND(F587,2)*ROUND(G587,2),2)</f>
        <v>13753.52</v>
      </c>
    </row>
    <row r="588" customHeight="0" bestFit="1" ht="48">
      <c r="A588" s="7" t="inlineStr">
        <is>
          <r>
            <t xml:space="preserve">1.20.64</t>
          </r>
        </is>
      </c>
      <c r="B588" s="8" t="inlineStr">
        <is>
          <r>
            <t xml:space="preserve">CPU2155</t>
          </r>
        </is>
      </c>
      <c r="C588" s="9" t="inlineStr">
        <is>
          <r>
            <t xml:space="preserve">CONDICIONADOR DE AR EXPANSÃO INDIRETA DO TIPO FANCOLETE HIDRÔNICO, MODELO BUILT-IN (DUTADO). CAPACIDADE MÍNIMA DE 47.800 BTU/H, VAZÃO DE ÁGUA GELADA DE 0,71 L/MIN, CONEXÃO 3/4", COM CONTROLE REMOTO. TENSÃO ELÉTRICA CONFORME LOCAL. - FORNECIMENTO E INSTALAÇÃO</t>
          </r>
        </is>
      </c>
      <c r="D588" s="8" t="inlineStr"/>
      <c r="E588" s="8" t="inlineStr">
        <is>
          <r>
            <t xml:space="preserve">UN</t>
          </r>
        </is>
      </c>
      <c r="F588" s="10" t="n">
        <v>2.0</v>
      </c>
      <c r="G588" s="11" t="n">
        <v>11330.56</v>
      </c>
      <c r="H588" s="12" t="n">
        <f>ROUND(ROUND(F588,2)*ROUND(G588,2),2)</f>
        <v>22661.12</v>
      </c>
    </row>
    <row r="589" customHeight="0" bestFit="1" ht="48">
      <c r="A589" s="7" t="inlineStr">
        <is>
          <r>
            <t xml:space="preserve">1.20.65</t>
          </r>
        </is>
      </c>
      <c r="B589" s="8" t="inlineStr">
        <is>
          <r>
            <t xml:space="preserve">CPU2156</t>
          </r>
        </is>
      </c>
      <c r="C589" s="9" t="inlineStr">
        <is>
          <r>
            <t xml:space="preserve">CONDICIONADOR DE AR EXPANSÃO INDIRETA DO TIPO FANCOLETE HIDRÔNICO, MODELO BUILT-IN (DUTADO). CAPACIDADE MÍNIMA DE 10.000 BTU/H, VAZÃO DE ÁGUA GELADA DE 0,13 L/MIN, CONEXÃO 3/4", COM CONTROLE REMOTO. TENSÃO ELÉTRICA CONFORME LOCAL. - FORNECIMENTO E INSTALAÇÃO</t>
          </r>
        </is>
      </c>
      <c r="D589" s="8" t="inlineStr"/>
      <c r="E589" s="8" t="inlineStr">
        <is>
          <r>
            <t xml:space="preserve">UN</t>
          </r>
        </is>
      </c>
      <c r="F589" s="10" t="n">
        <v>39.0</v>
      </c>
      <c r="G589" s="11" t="n">
        <v>4325.19</v>
      </c>
      <c r="H589" s="12" t="n">
        <f>ROUND(ROUND(F589,2)*ROUND(G589,2),2)</f>
        <v>168682.41</v>
      </c>
    </row>
    <row r="590" customHeight="0" bestFit="1" ht="48">
      <c r="A590" s="7" t="inlineStr">
        <is>
          <r>
            <t xml:space="preserve">1.20.66</t>
          </r>
        </is>
      </c>
      <c r="B590" s="8" t="inlineStr">
        <is>
          <r>
            <t xml:space="preserve">CPU2157</t>
          </r>
        </is>
      </c>
      <c r="C590" s="9" t="inlineStr">
        <is>
          <r>
            <t xml:space="preserve">CONDICIONADOR DE AR EXPANSÃO INDIRETA DO TIPO FANCOLETE HIDRÔNICO, MODELO BUILT-IN (DUTADO). CAPACIDADE MÍNIMA DE 11.500 BTU/H, VAZÃO DE ÁGUA GELADA DE 0,14 L/MIN, CONEXÃO 3/4", COM CONTROLE REMOTO. TENSÃO ELÉTRICA CONFORME LOCAL. - FORNECIMENTO E INSTALAÇÃO</t>
          </r>
        </is>
      </c>
      <c r="D590" s="8" t="inlineStr"/>
      <c r="E590" s="8" t="inlineStr">
        <is>
          <r>
            <t xml:space="preserve">UN</t>
          </r>
        </is>
      </c>
      <c r="F590" s="10" t="n">
        <v>11.0</v>
      </c>
      <c r="G590" s="11" t="n">
        <v>5692.82</v>
      </c>
      <c r="H590" s="12" t="n">
        <f>ROUND(ROUND(F590,2)*ROUND(G590,2),2)</f>
        <v>62621.02</v>
      </c>
    </row>
    <row r="591" customHeight="0" bestFit="1" ht="48">
      <c r="A591" s="7" t="inlineStr">
        <is>
          <r>
            <t xml:space="preserve">1.20.67</t>
          </r>
        </is>
      </c>
      <c r="B591" s="8" t="inlineStr">
        <is>
          <r>
            <t xml:space="preserve">CPU2158</t>
          </r>
        </is>
      </c>
      <c r="C591" s="9" t="inlineStr">
        <is>
          <r>
            <t xml:space="preserve">CONDICIONADOR DE AR EXPANSÃO INDIRETA DO TIPO FANCOLETE HIDRÔNICO, MODELO BUILT-IN (DUTADO). CAPACIDADE MÍNIMA DE 13.000 BTU/H, VAZÃO DE ÁGUA GELADA DE 0,19 L/MIN, CONEXÃO 3/4", COM CONTROLE REMOTO. TENSÃO ELÉTRICA CONFORME LOCAL. - FORNECIMENTO E INSTALAÇÃO</t>
          </r>
        </is>
      </c>
      <c r="D591" s="8" t="inlineStr"/>
      <c r="E591" s="8" t="inlineStr">
        <is>
          <r>
            <t xml:space="preserve">UN</t>
          </r>
        </is>
      </c>
      <c r="F591" s="10" t="n">
        <v>6.0</v>
      </c>
      <c r="G591" s="11" t="n">
        <v>5429.21</v>
      </c>
      <c r="H591" s="12" t="n">
        <f>ROUND(ROUND(F591,2)*ROUND(G591,2),2)</f>
        <v>32575.26</v>
      </c>
    </row>
    <row r="592" customHeight="0" bestFit="1" ht="48">
      <c r="A592" s="7" t="inlineStr">
        <is>
          <r>
            <t xml:space="preserve">1.20.68</t>
          </r>
        </is>
      </c>
      <c r="B592" s="8" t="inlineStr">
        <is>
          <r>
            <t xml:space="preserve">CPU2159</t>
          </r>
        </is>
      </c>
      <c r="C592" s="9" t="inlineStr">
        <is>
          <r>
            <t xml:space="preserve">CONDICIONADOR DE AR EXPANSÃO INDIRETA DO TIPO FANCOLETE HIDRÔNICO, MODELO BUILT-IN (DUTADO). CAPACIDADE MÍNIMA DE 15.000 BTU/H, VAZÃO DE ÁGUA GELADA DE 0,21 L/MIN, CONEXÃO 3/4", COM CONTROLE REMOTO. TENSÃO ELÉTRICA CONFORME LOCAL. - FORNECIMENTO E INSTALAÇÃO</t>
          </r>
        </is>
      </c>
      <c r="D592" s="8" t="inlineStr"/>
      <c r="E592" s="8" t="inlineStr">
        <is>
          <r>
            <t xml:space="preserve">UN</t>
          </r>
        </is>
      </c>
      <c r="F592" s="10" t="n">
        <v>1.0</v>
      </c>
      <c r="G592" s="11" t="n">
        <v>5692.82</v>
      </c>
      <c r="H592" s="12" t="n">
        <f>ROUND(ROUND(F592,2)*ROUND(G592,2),2)</f>
        <v>5692.82</v>
      </c>
    </row>
    <row r="593" customHeight="0" bestFit="1" ht="48">
      <c r="A593" s="7" t="inlineStr">
        <is>
          <r>
            <t xml:space="preserve">1.20.69</t>
          </r>
        </is>
      </c>
      <c r="B593" s="8" t="inlineStr">
        <is>
          <r>
            <t xml:space="preserve">CPU2160</t>
          </r>
        </is>
      </c>
      <c r="C593" s="9" t="inlineStr">
        <is>
          <r>
            <t xml:space="preserve">CONDICIONADOR DE AR EXPANSÃO INDIRETA DO TIPO FANCOLETE HIDRÔNICO, MODELO BUILT-IN (DUTADO). CAPACIDADE MÍNIMA DE 16.500 BTU/H, VAZÃO DE ÁGUA GELADA DE 0,24 L/MIN, CONEXÃO 3/4", COM CONTROLE REMOTO. TENSÃO ELÉTRICA CONFORME LOCAL. - FORNECIMENTO E INSTALAÇÃO</t>
          </r>
        </is>
      </c>
      <c r="D593" s="8" t="inlineStr"/>
      <c r="E593" s="8" t="inlineStr">
        <is>
          <r>
            <t xml:space="preserve">UN</t>
          </r>
        </is>
      </c>
      <c r="F593" s="10" t="n">
        <v>10.0</v>
      </c>
      <c r="G593" s="11" t="n">
        <v>5692.82</v>
      </c>
      <c r="H593" s="12" t="n">
        <f>ROUND(ROUND(F593,2)*ROUND(G593,2),2)</f>
        <v>56928.2</v>
      </c>
    </row>
    <row r="594" customHeight="0" bestFit="1" ht="48">
      <c r="A594" s="7" t="inlineStr">
        <is>
          <r>
            <t xml:space="preserve">1.20.70</t>
          </r>
        </is>
      </c>
      <c r="B594" s="8" t="inlineStr">
        <is>
          <r>
            <t xml:space="preserve">CPU2161</t>
          </r>
        </is>
      </c>
      <c r="C594" s="9" t="inlineStr">
        <is>
          <r>
            <t xml:space="preserve">CONDICIONADOR DE AR EXPANSÃO INDIRETA DO TIPO FANCOLETE HIDRÔNICO, MODELO BUILT-IN (DUTADO). CAPACIDADE MÍNIMA DE 18.000 BTU/H, VAZÃO DE ÁGUA GELADA DE 0,21 L/MIN, CONEXÃO 3/4", COM CONTROLE REMOTO. TENSÃO ELÉTRICA CONFORME LOCAL. - FORNECIMENTO E INSTALAÇÃO</t>
          </r>
        </is>
      </c>
      <c r="D594" s="8" t="inlineStr"/>
      <c r="E594" s="8" t="inlineStr">
        <is>
          <r>
            <t xml:space="preserve">UN</t>
          </r>
        </is>
      </c>
      <c r="F594" s="10" t="n">
        <v>2.0</v>
      </c>
      <c r="G594" s="11" t="n">
        <v>6220.03</v>
      </c>
      <c r="H594" s="12" t="n">
        <f>ROUND(ROUND(F594,2)*ROUND(G594,2),2)</f>
        <v>12440.06</v>
      </c>
    </row>
    <row r="595" customHeight="0" bestFit="1" ht="48">
      <c r="A595" s="7" t="inlineStr">
        <is>
          <r>
            <t xml:space="preserve">1.20.71</t>
          </r>
        </is>
      </c>
      <c r="B595" s="8" t="inlineStr">
        <is>
          <r>
            <t xml:space="preserve">CPU2162</t>
          </r>
        </is>
      </c>
      <c r="C595" s="9" t="inlineStr">
        <is>
          <r>
            <t xml:space="preserve">CONDICIONADOR DE AR EXPANSÃO INDIRETA DO TIPO FANCOLETE HIDRÔNICO, MODELO BUILT-IN (DUTADO). CAPACIDADE MÍNIMA DE 24.000 BTU/H, VAZÃO DE ÁGUA GELADA DE 0,32 L/MIN, CONEXÃO 3/4", COM CONTROLE REMOTO. TENSÃO ELÉTRICA CONFORME LOCAL. - FORNECIMENTO E INSTALAÇÃO</t>
          </r>
        </is>
      </c>
      <c r="D595" s="8" t="inlineStr"/>
      <c r="E595" s="8" t="inlineStr">
        <is>
          <r>
            <t xml:space="preserve">UN</t>
          </r>
        </is>
      </c>
      <c r="F595" s="10" t="n">
        <v>3.0</v>
      </c>
      <c r="G595" s="11" t="n">
        <v>6839.49</v>
      </c>
      <c r="H595" s="12" t="n">
        <f>ROUND(ROUND(F595,2)*ROUND(G595,2),2)</f>
        <v>20518.47</v>
      </c>
    </row>
    <row r="596" customHeight="0" bestFit="1" ht="48">
      <c r="A596" s="7" t="inlineStr">
        <is>
          <r>
            <t xml:space="preserve">1.20.72</t>
          </r>
        </is>
      </c>
      <c r="B596" s="8" t="inlineStr">
        <is>
          <r>
            <t xml:space="preserve">CPU2163</t>
          </r>
        </is>
      </c>
      <c r="C596" s="9" t="inlineStr">
        <is>
          <r>
            <t xml:space="preserve">CONDICIONADOR DE AR EXPANSÃO INDIRETA DO TIPO FANCOLETE HIDRÔNICO, MODELO BUILT-IN (DUTADO). CAPACIDADE MÍNIMA DE 30.000 BTU/H, VAZÃO DE ÁGUA GELADA DE 0,42 L/MIN, CONEXÃO 3/4", COM CONTROLE REMOTO. TENSÃO ELÉTRICA CONFORME LOCAL. - FORNECIMENTO E INSTALAÇÃO</t>
          </r>
        </is>
      </c>
      <c r="D596" s="8" t="inlineStr"/>
      <c r="E596" s="8" t="inlineStr">
        <is>
          <r>
            <t xml:space="preserve">UN</t>
          </r>
        </is>
      </c>
      <c r="F596" s="10" t="n">
        <v>2.0</v>
      </c>
      <c r="G596" s="11" t="n">
        <v>8358.03</v>
      </c>
      <c r="H596" s="12" t="n">
        <f>ROUND(ROUND(F596,2)*ROUND(G596,2),2)</f>
        <v>16716.06</v>
      </c>
    </row>
    <row r="597" customHeight="0" bestFit="1" ht="56">
      <c r="A597" s="7" t="inlineStr">
        <is>
          <r>
            <t xml:space="preserve">1.20.73</t>
          </r>
        </is>
      </c>
      <c r="B597" s="8" t="inlineStr">
        <is>
          <r>
            <t xml:space="preserve">CPU2164</t>
          </r>
        </is>
      </c>
      <c r="C597" s="9" t="inlineStr">
        <is>
          <r>
            <t xml:space="preserve">EXAUSTOR CETRIFUGO COM VAZÃO DE 300M³/H E P.E. DE 35mmca, MONTADO EM BASE ÚNICA COM MOTOR ELÉTRICO TRIFÁSICO DE NO MÁXIMO 0,15 KW E 04 PÓLOS, COXINS DE BORRACHA, PROTETOR DE EIXOS E CORREIAS, TELA DE DESCARGA, LIGAÇÕES COM FLANGE, IDENTIFICAÇÃO EM PLACA DE ALUMINIO. - FORNECIMENTO E INSTALAÇÃO</t>
          </r>
        </is>
      </c>
      <c r="D597" s="8" t="inlineStr"/>
      <c r="E597" s="8" t="inlineStr">
        <is>
          <r>
            <t xml:space="preserve">UN</t>
          </r>
        </is>
      </c>
      <c r="F597" s="10" t="n">
        <v>1.0</v>
      </c>
      <c r="G597" s="11" t="n">
        <v>3499.14</v>
      </c>
      <c r="H597" s="12" t="n">
        <f>ROUND(ROUND(F597,2)*ROUND(G597,2),2)</f>
        <v>3499.14</v>
      </c>
    </row>
    <row r="598" customHeight="0" bestFit="1" ht="56">
      <c r="A598" s="7" t="inlineStr">
        <is>
          <r>
            <t xml:space="preserve">1.20.74</t>
          </r>
        </is>
      </c>
      <c r="B598" s="8" t="inlineStr">
        <is>
          <r>
            <t xml:space="preserve">CPU2165</t>
          </r>
        </is>
      </c>
      <c r="C598" s="9" t="inlineStr">
        <is>
          <r>
            <t xml:space="preserve">EXAUSTOR CETRIFUGO COM VAZÃO DE 450M³/H E P.E. DE 40mmca, MONTADO EM BASE ÚNICA COM MOTOR ELÉTRICO TRIFÁSICO DE NO MÁXIMO 0,2 KW E 04 PÓLOS, COXINS DE BORRACHA, PROTETOR DE EIXOS E CORREIAS, TELA DE DESCARGA, LIGAÇÕES COM FLANGE, IDENTIFICAÇÃO EM PLACA DE ALUMINIO. - FORNECIMENTO E INSTALAÇÃO</t>
          </r>
        </is>
      </c>
      <c r="D598" s="8" t="inlineStr"/>
      <c r="E598" s="8" t="inlineStr">
        <is>
          <r>
            <t xml:space="preserve">UN</t>
          </r>
        </is>
      </c>
      <c r="F598" s="10" t="n">
        <v>1.0</v>
      </c>
      <c r="G598" s="11" t="n">
        <v>3499.14</v>
      </c>
      <c r="H598" s="12" t="n">
        <f>ROUND(ROUND(F598,2)*ROUND(G598,2),2)</f>
        <v>3499.14</v>
      </c>
    </row>
    <row r="599" customHeight="0" bestFit="1" ht="56">
      <c r="A599" s="7" t="inlineStr">
        <is>
          <r>
            <t xml:space="preserve">1.20.75</t>
          </r>
        </is>
      </c>
      <c r="B599" s="8" t="inlineStr">
        <is>
          <r>
            <t xml:space="preserve">CPU2166</t>
          </r>
        </is>
      </c>
      <c r="C599" s="9" t="inlineStr">
        <is>
          <r>
            <t xml:space="preserve">EXAUSTOR CETRIFUGO COM VAZÃO DE 450M³/H E P.E. DE 25mmca, MONTADO EM BASE ÚNICA COM MOTOR ELÉTRICO TRIFÁSICO DE NO MÁXIMO 0,2 KW E 04 PÓLOS, COXINS DE BORRACHA, PROTETOR DE EIXOS E CORREIAS, TELA DE DESCARGA, LIGAÇÕES COM FLANGE, IDENTIFICAÇÃO EM PLACA DE ALUMINIO. - FORNECIMENTO E INSTALAÇÃO</t>
          </r>
        </is>
      </c>
      <c r="D599" s="8" t="inlineStr"/>
      <c r="E599" s="8" t="inlineStr">
        <is>
          <r>
            <t xml:space="preserve">UN</t>
          </r>
        </is>
      </c>
      <c r="F599" s="10" t="n">
        <v>1.0</v>
      </c>
      <c r="G599" s="11" t="n">
        <v>3499.14</v>
      </c>
      <c r="H599" s="12" t="n">
        <f>ROUND(ROUND(F599,2)*ROUND(G599,2),2)</f>
        <v>3499.14</v>
      </c>
    </row>
    <row r="600" customHeight="0" bestFit="1" ht="56">
      <c r="A600" s="7" t="inlineStr">
        <is>
          <r>
            <t xml:space="preserve">1.20.76</t>
          </r>
        </is>
      </c>
      <c r="B600" s="8" t="inlineStr">
        <is>
          <r>
            <t xml:space="preserve">CPU2167</t>
          </r>
        </is>
      </c>
      <c r="C600" s="9" t="inlineStr">
        <is>
          <r>
            <t xml:space="preserve">EXAUSTOR CETRIFUGO COM VAZÃO DE 500M³/H E P.E. DE 55mmca, MONTADO EM BASE ÚNICA COM MOTOR ELÉTRICO TRIFÁSICO DE NO MÁXIMO 0,25 KW E 04 PÓLOS, COXINS DE BORRACHA, PROTETOR DE EIXOS E CORREIAS, TELA DE DESCARGA, LIGAÇÕES COM FLANGE, IDENTIFICAÇÃO EM PLACA DE ALUMINIO. - FORNECIMENTO E INSTALAÇÃO</t>
          </r>
        </is>
      </c>
      <c r="D600" s="8" t="inlineStr"/>
      <c r="E600" s="8" t="inlineStr">
        <is>
          <r>
            <t xml:space="preserve">UN</t>
          </r>
        </is>
      </c>
      <c r="F600" s="10" t="n">
        <v>1.0</v>
      </c>
      <c r="G600" s="11" t="n">
        <v>3499.14</v>
      </c>
      <c r="H600" s="12" t="n">
        <f>ROUND(ROUND(F600,2)*ROUND(G600,2),2)</f>
        <v>3499.14</v>
      </c>
    </row>
    <row r="601" customHeight="0" bestFit="1" ht="56">
      <c r="A601" s="7" t="inlineStr">
        <is>
          <r>
            <t xml:space="preserve">1.20.77</t>
          </r>
        </is>
      </c>
      <c r="B601" s="8" t="inlineStr">
        <is>
          <r>
            <t xml:space="preserve">CPU2168</t>
          </r>
        </is>
      </c>
      <c r="C601" s="9" t="inlineStr">
        <is>
          <r>
            <t xml:space="preserve">EXAUSTOR CETRIFUGO COM VAZÃO DE 650M³/H E P.E. DE 45mmca, MONTADO EM BASE ÚNICA COM MOTOR ELÉTRICO TRIFÁSICO DE NO MÁXIMO 0,25 KW E 04 PÓLOS, COXINS DE BORRACHA, PROTETOR DE EIXOS E CORREIAS, TELA DE DESCARGA, LIGAÇÕES COM FLANGE, IDENTIFICAÇÃO EM PLACA DE ALUMINIO. - FORNECIMENTO E INSTALAÇÃO</t>
          </r>
        </is>
      </c>
      <c r="D601" s="8" t="inlineStr"/>
      <c r="E601" s="8" t="inlineStr">
        <is>
          <r>
            <t xml:space="preserve">UN</t>
          </r>
        </is>
      </c>
      <c r="F601" s="10" t="n">
        <v>1.0</v>
      </c>
      <c r="G601" s="11" t="n">
        <v>3499.14</v>
      </c>
      <c r="H601" s="12" t="n">
        <f>ROUND(ROUND(F601,2)*ROUND(G601,2),2)</f>
        <v>3499.14</v>
      </c>
    </row>
    <row r="602" customHeight="0" bestFit="1" ht="56">
      <c r="A602" s="7" t="inlineStr">
        <is>
          <r>
            <t xml:space="preserve">1.20.78</t>
          </r>
        </is>
      </c>
      <c r="B602" s="8" t="inlineStr">
        <is>
          <r>
            <t xml:space="preserve">CPU2169</t>
          </r>
        </is>
      </c>
      <c r="C602" s="9" t="inlineStr">
        <is>
          <r>
            <t xml:space="preserve">EXAUSTOR CETRIFUGO COM VAZÃO DE 900M³/H E P.E. DE 45mmca, MONTADO EM BASE ÚNICA COM MOTOR ELÉTRICO TRIFÁSICO DE NO MÁXIMO 0,35 KW E 04 PÓLOS, COXINS DE BORRACHA, PROTETOR DE EIXOS E CORREIAS, TELA DE DESCARGA, LIGAÇÕES COM FLANGE, IDENTIFICAÇÃO EM PLACA DE ALUMINIO. - FORNECIMENTO E INSTALAÇÃO</t>
          </r>
        </is>
      </c>
      <c r="D602" s="8" t="inlineStr"/>
      <c r="E602" s="8" t="inlineStr">
        <is>
          <r>
            <t xml:space="preserve">UN</t>
          </r>
        </is>
      </c>
      <c r="F602" s="10" t="n">
        <v>1.0</v>
      </c>
      <c r="G602" s="11" t="n">
        <v>3499.14</v>
      </c>
      <c r="H602" s="12" t="n">
        <f>ROUND(ROUND(F602,2)*ROUND(G602,2),2)</f>
        <v>3499.14</v>
      </c>
    </row>
    <row r="603" customHeight="0" bestFit="1" ht="56">
      <c r="A603" s="7" t="inlineStr">
        <is>
          <r>
            <t xml:space="preserve">1.20.79</t>
          </r>
        </is>
      </c>
      <c r="B603" s="8" t="inlineStr">
        <is>
          <r>
            <t xml:space="preserve">CPU2170</t>
          </r>
        </is>
      </c>
      <c r="C603" s="9" t="inlineStr">
        <is>
          <r>
            <t xml:space="preserve">EXAUSTOR CETRIFUGO COM VAZÃO DE 1.200M³/H E P.E. DE 60mmca, MONTADO EM BASE ÚNICA COM MOTOR ELÉTRICO TRIFÁSICO DE NO MÁXIMO 0,75 KW E 04 PÓLOS, COXINS DE BORRACHA, PROTETOR DE EIXOS E CORREIAS, TELA DE DESCARGA, LIGAÇÕES COM FLANGE, IDENTIFICAÇÃO EM PLACA DE ALUMINIO. - FORNECIMENTO E INSTALAÇÃO</t>
          </r>
        </is>
      </c>
      <c r="D603" s="8" t="inlineStr"/>
      <c r="E603" s="8" t="inlineStr">
        <is>
          <r>
            <t xml:space="preserve">UN</t>
          </r>
        </is>
      </c>
      <c r="F603" s="10" t="n">
        <v>1.0</v>
      </c>
      <c r="G603" s="11" t="n">
        <v>4364.73</v>
      </c>
      <c r="H603" s="12" t="n">
        <f>ROUND(ROUND(F603,2)*ROUND(G603,2),2)</f>
        <v>4364.73</v>
      </c>
    </row>
    <row r="604" customHeight="0" bestFit="1" ht="56">
      <c r="A604" s="7" t="inlineStr">
        <is>
          <r>
            <t xml:space="preserve">1.20.80</t>
          </r>
        </is>
      </c>
      <c r="B604" s="8" t="inlineStr">
        <is>
          <r>
            <t xml:space="preserve">CPU2171</t>
          </r>
        </is>
      </c>
      <c r="C604" s="9" t="inlineStr">
        <is>
          <r>
            <t xml:space="preserve">EXAUSTOR CETRIFUGO COM VAZÃO DE 1.600M³/H E P.E. DE 30mmca, MONTADO EM BASE ÚNICA COM MOTOR ELÉTRICO TRIFÁSICO DE NO MÁXIMO 0,75 KW E 04 PÓLOS, COXINS DE BORRACHA, PROTETOR DE EIXOS E CORREIAS, TELA DE DESCARGA, LIGAÇÕES COM FLANGE, IDENTIFICAÇÃO EM PLACA DE ALUMINIO. - FORNECIMENTO E INSTALAÇÃO</t>
          </r>
        </is>
      </c>
      <c r="D604" s="8" t="inlineStr"/>
      <c r="E604" s="8" t="inlineStr">
        <is>
          <r>
            <t xml:space="preserve">UN</t>
          </r>
        </is>
      </c>
      <c r="F604" s="10" t="n">
        <v>1.0</v>
      </c>
      <c r="G604" s="11" t="n">
        <v>4588.79</v>
      </c>
      <c r="H604" s="12" t="n">
        <f>ROUND(ROUND(F604,2)*ROUND(G604,2),2)</f>
        <v>4588.79</v>
      </c>
    </row>
    <row r="605" customHeight="0" bestFit="1" ht="56">
      <c r="A605" s="7" t="inlineStr">
        <is>
          <r>
            <t xml:space="preserve">1.20.81</t>
          </r>
        </is>
      </c>
      <c r="B605" s="8" t="inlineStr">
        <is>
          <r>
            <t xml:space="preserve">CPU2172</t>
          </r>
        </is>
      </c>
      <c r="C605" s="9" t="inlineStr">
        <is>
          <r>
            <t xml:space="preserve">EXAUSTOR CETRIFUGO COM VAZÃO DE 2.950M³/H E P.E. DE 45mmca, MONTADO EM BASE ÚNICA COM MOTOR ELÉTRICO TRIFÁSICO DE NO MÁXIMO 1,5 KW E 04 PÓLOS, COXINS DE BORRACHA, PROTETOR DE EIXOS E CORREIAS, TELA DE DESCARGA, LIGAÇÕES COM FLANGE, IDENTIFICAÇÃO EM PLACA DE ALUMINIO. - FORNECIMENTO E INSTALAÇÃO</t>
          </r>
        </is>
      </c>
      <c r="D605" s="8" t="inlineStr"/>
      <c r="E605" s="8" t="inlineStr">
        <is>
          <r>
            <t xml:space="preserve">UN</t>
          </r>
        </is>
      </c>
      <c r="F605" s="10" t="n">
        <v>1.0</v>
      </c>
      <c r="G605" s="11" t="n">
        <v>6928.13</v>
      </c>
      <c r="H605" s="12" t="n">
        <f>ROUND(ROUND(F605,2)*ROUND(G605,2),2)</f>
        <v>6928.13</v>
      </c>
    </row>
    <row r="606" customHeight="0" bestFit="1" ht="56">
      <c r="A606" s="7" t="inlineStr">
        <is>
          <r>
            <t xml:space="preserve">1.20.82</t>
          </r>
        </is>
      </c>
      <c r="B606" s="8" t="inlineStr">
        <is>
          <r>
            <t xml:space="preserve">CPU2173</t>
          </r>
        </is>
      </c>
      <c r="C606" s="9" t="inlineStr">
        <is>
          <r>
            <t xml:space="preserve">EXAUSTOR CETRIFUGO COM VAZÃO DE 3.250M³/H E P.E. DE 45mmca, MONTADO EM BASE ÚNICA COM MOTOR ELÉTRICO TRIFÁSICO DE NO MÁXIMO 2,5 KW E 04 PÓLOS, COXINS DE BORRACHA, PROTETOR DE EIXOS E CORREIAS, TELA DE DESCARGA, LIGAÇÕES COM FLANGE, IDENTIFICAÇÃO EM PLACA DE ALUMINIO. - FORNECIMENTO E INSTALAÇÃO</t>
          </r>
        </is>
      </c>
      <c r="D606" s="8" t="inlineStr"/>
      <c r="E606" s="8" t="inlineStr">
        <is>
          <r>
            <t xml:space="preserve">UN</t>
          </r>
        </is>
      </c>
      <c r="F606" s="10" t="n">
        <v>1.0</v>
      </c>
      <c r="G606" s="11" t="n">
        <v>6928.13</v>
      </c>
      <c r="H606" s="12" t="n">
        <f>ROUND(ROUND(F606,2)*ROUND(G606,2),2)</f>
        <v>6928.13</v>
      </c>
    </row>
    <row r="607" customHeight="0" bestFit="1" ht="56">
      <c r="A607" s="7" t="inlineStr">
        <is>
          <r>
            <t xml:space="preserve">1.20.83</t>
          </r>
        </is>
      </c>
      <c r="B607" s="8" t="inlineStr">
        <is>
          <r>
            <t xml:space="preserve">CPU2174</t>
          </r>
        </is>
      </c>
      <c r="C607" s="9" t="inlineStr">
        <is>
          <r>
            <t xml:space="preserve">EXAUSTOR CETRIFUGO COM VAZÃO DE 8.400M³/H E P.E. DE 40mmca, MONTADO EM BASE ÚNICA COM MOTOR ELÉTRICO TRIFÁSICO DE NO MÁXIMO 5,0 KW E 04 PÓLOS, COXINS DE BORRACHA, PROTETOR DE EIXOS E CORREIAS, TELA DE DESCARGA, LIGAÇÕES COM FLANGE, IDENTIFICAÇÃO EM PLACA DE ALUMINIO. - FORNECIMENTO E INSTALAÇÃO</t>
          </r>
        </is>
      </c>
      <c r="D607" s="8" t="inlineStr"/>
      <c r="E607" s="8" t="inlineStr">
        <is>
          <r>
            <t xml:space="preserve">UN</t>
          </r>
        </is>
      </c>
      <c r="F607" s="10" t="n">
        <v>1.0</v>
      </c>
      <c r="G607" s="11" t="n">
        <v>9792.19</v>
      </c>
      <c r="H607" s="12" t="n">
        <f>ROUND(ROUND(F607,2)*ROUND(G607,2),2)</f>
        <v>9792.19</v>
      </c>
    </row>
    <row r="608" customHeight="0" bestFit="1" ht="40">
      <c r="A608" s="7" t="inlineStr">
        <is>
          <r>
            <t xml:space="preserve">1.20.84</t>
          </r>
        </is>
      </c>
      <c r="B608" s="8" t="inlineStr">
        <is>
          <r>
            <t xml:space="preserve">CPU2175</t>
          </r>
        </is>
      </c>
      <c r="C608" s="9" t="inlineStr">
        <is>
          <r>
            <t xml:space="preserve">CAIXA DE VENTILAÇÃO COM VAZÃO DE 300M³/H E P.E DE 30mmca, COM FILTRO G4 ACOPLADO, MOTOR ELÉTRICO TRIFÁSICO DE NO MÁXIMO 0,3KW E 4 PÓLOS, TELA DE ASPIRAÇÃO, FLANGES PARA MONTAGEM DOS DUTOS. - FORNECIMENTO E INSTALAÇÃO</t>
          </r>
        </is>
      </c>
      <c r="D608" s="8" t="inlineStr"/>
      <c r="E608" s="8" t="inlineStr">
        <is>
          <r>
            <t xml:space="preserve">UN</t>
          </r>
        </is>
      </c>
      <c r="F608" s="10" t="n">
        <v>1.0</v>
      </c>
      <c r="G608" s="11" t="n">
        <v>3283.63</v>
      </c>
      <c r="H608" s="12" t="n">
        <f>ROUND(ROUND(F608,2)*ROUND(G608,2),2)</f>
        <v>3283.63</v>
      </c>
    </row>
    <row r="609" customHeight="0" bestFit="1" ht="40">
      <c r="A609" s="7" t="inlineStr">
        <is>
          <r>
            <t xml:space="preserve">1.20.85</t>
          </r>
        </is>
      </c>
      <c r="B609" s="8" t="inlineStr">
        <is>
          <r>
            <t xml:space="preserve">CPU2176</t>
          </r>
        </is>
      </c>
      <c r="C609" s="9" t="inlineStr">
        <is>
          <r>
            <t xml:space="preserve">CAIXA DE VENTILAÇÃO COM VAZÃO DE 500M³/H E P.E DE 30mmca, COM FILTRO G4 ACOPLADO, MOTOR ELÉTRICO TRIFÁSICO DE NO MÁXIMO 0,5KW E 4 PÓLOS, TELA DE ASPIRAÇÃO, FLANGES PARA MONTAGEM DOS DUTOS. - FORNECIMENTO E INSTALAÇÃO</t>
          </r>
        </is>
      </c>
      <c r="D609" s="8" t="inlineStr"/>
      <c r="E609" s="8" t="inlineStr">
        <is>
          <r>
            <t xml:space="preserve">UN</t>
          </r>
        </is>
      </c>
      <c r="F609" s="10" t="n">
        <v>1.0</v>
      </c>
      <c r="G609" s="11" t="n">
        <v>3670.48</v>
      </c>
      <c r="H609" s="12" t="n">
        <f>ROUND(ROUND(F609,2)*ROUND(G609,2),2)</f>
        <v>3670.48</v>
      </c>
    </row>
    <row r="610" customHeight="0" bestFit="1" ht="40">
      <c r="A610" s="7" t="inlineStr">
        <is>
          <r>
            <t xml:space="preserve">1.20.86</t>
          </r>
        </is>
      </c>
      <c r="B610" s="8" t="inlineStr">
        <is>
          <r>
            <t xml:space="preserve">CPU2177</t>
          </r>
        </is>
      </c>
      <c r="C610" s="9" t="inlineStr">
        <is>
          <r>
            <t xml:space="preserve">CAIXA DE VENTILAÇÃO COM VAZÃO DE 650M³/H E P.E DE 40mmca, COM FILTRO G4 ACOPLADO, MOTOR ELÉTRICO TRIFÁSICO DE NO MÁXIMO 1,0KW E 04 PÓLOS, TELA DE ASPIRAÇÃO, FLANGES PARA MONTAGEM DOS DUTOS. - FORNECIMENTO E INSTALAÇÃO</t>
          </r>
        </is>
      </c>
      <c r="D610" s="8" t="inlineStr"/>
      <c r="E610" s="8" t="inlineStr">
        <is>
          <r>
            <t xml:space="preserve">UN</t>
          </r>
        </is>
      </c>
      <c r="F610" s="10" t="n">
        <v>1.0</v>
      </c>
      <c r="G610" s="11" t="n">
        <v>3670.48</v>
      </c>
      <c r="H610" s="12" t="n">
        <f>ROUND(ROUND(F610,2)*ROUND(G610,2),2)</f>
        <v>3670.48</v>
      </c>
    </row>
    <row r="611" customHeight="0" bestFit="1" ht="40">
      <c r="A611" s="7" t="inlineStr">
        <is>
          <r>
            <t xml:space="preserve">1.20.87</t>
          </r>
        </is>
      </c>
      <c r="B611" s="8" t="inlineStr">
        <is>
          <r>
            <t xml:space="preserve">CPU2178</t>
          </r>
        </is>
      </c>
      <c r="C611" s="9" t="inlineStr">
        <is>
          <r>
            <t xml:space="preserve">CAIXA DE VENTILAÇÃO COM VAZÃO DE 1.100M³/H E P.E DE 45mmca, COM FILTRO G4 ACOPLADO, MOTOR ELÉTRICO TRIFÁSICO DE NO MÁXIMO 2,0KW E 04 PÓLOS, TELA DE ASPIRAÇÃO, FLANGES PARA MONTAGEM DOS DUTOS. - FORNECIMENTO E INSTALAÇÃO</t>
          </r>
        </is>
      </c>
      <c r="D611" s="8" t="inlineStr"/>
      <c r="E611" s="8" t="inlineStr">
        <is>
          <r>
            <t xml:space="preserve">UN</t>
          </r>
        </is>
      </c>
      <c r="F611" s="10" t="n">
        <v>1.0</v>
      </c>
      <c r="G611" s="11" t="n">
        <v>3934.08</v>
      </c>
      <c r="H611" s="12" t="n">
        <f>ROUND(ROUND(F611,2)*ROUND(G611,2),2)</f>
        <v>3934.08</v>
      </c>
    </row>
    <row r="612" customHeight="0" bestFit="1" ht="40">
      <c r="A612" s="7" t="inlineStr">
        <is>
          <r>
            <t xml:space="preserve">1.20.88</t>
          </r>
        </is>
      </c>
      <c r="B612" s="8" t="inlineStr">
        <is>
          <r>
            <t xml:space="preserve">CPU2179</t>
          </r>
        </is>
      </c>
      <c r="C612" s="9" t="inlineStr">
        <is>
          <r>
            <t xml:space="preserve">CAIXA DE VENTILAÇÃO COM VAZÃO DE 1.500M³/H E P.E DE 50mmca, COM FILTRO G4 ACOPLADO, MOTOR ELÉTRICO TRIFÁSICO DE NO MÁXIMO 2,5KW E 04 PÓLOS, TELA DE ASPIRAÇÃO, FLANGES PARA MONTAGEM DOS DUTOS. - FORNECIMENTO E INSTALAÇÃO</t>
          </r>
        </is>
      </c>
      <c r="D612" s="8" t="inlineStr"/>
      <c r="E612" s="8" t="inlineStr">
        <is>
          <r>
            <t xml:space="preserve">UN</t>
          </r>
        </is>
      </c>
      <c r="F612" s="10" t="n">
        <v>1.0</v>
      </c>
      <c r="G612" s="11" t="n">
        <v>4586.66</v>
      </c>
      <c r="H612" s="12" t="n">
        <f>ROUND(ROUND(F612,2)*ROUND(G612,2),2)</f>
        <v>4586.66</v>
      </c>
    </row>
    <row r="613" customHeight="0" bestFit="1" ht="40">
      <c r="A613" s="7" t="inlineStr">
        <is>
          <r>
            <t xml:space="preserve">1.20.89</t>
          </r>
        </is>
      </c>
      <c r="B613" s="8" t="inlineStr">
        <is>
          <r>
            <t xml:space="preserve">CPU2180</t>
          </r>
        </is>
      </c>
      <c r="C613" s="9" t="inlineStr">
        <is>
          <r>
            <t xml:space="preserve">CAIXA DE VENTILAÇÃO COM VAZÃO DE 2.200M³/H E P.E DE 45mmca, COM FILTRO G4 ACOPLADO, MOTOR ELÉTRICO TRIFÁSICO DE NO MÁXIMO 2,5KW E 04 PÓLOS, TELA DE ASPIRAÇÃO, FLANGES PARA MONTAGEM DOS DUTOS. - FORNECIMENTO E INSTALAÇÃO</t>
          </r>
        </is>
      </c>
      <c r="D613" s="8" t="inlineStr"/>
      <c r="E613" s="8" t="inlineStr">
        <is>
          <r>
            <t xml:space="preserve">UN</t>
          </r>
        </is>
      </c>
      <c r="F613" s="10" t="n">
        <v>1.0</v>
      </c>
      <c r="G613" s="11" t="n">
        <v>5504.66</v>
      </c>
      <c r="H613" s="12" t="n">
        <f>ROUND(ROUND(F613,2)*ROUND(G613,2),2)</f>
        <v>5504.66</v>
      </c>
    </row>
    <row r="614" customHeight="1" ht="20">
      <c r="A614" s="5" t="inlineStr">
        <is>
          <r>
            <t xml:space="preserve">1.21</t>
          </r>
        </is>
      </c>
      <c r="B614" s="5" t="inlineStr">
        <is>
          <r>
            <t xml:space="preserve">DADOS E VOZ</t>
          </r>
        </is>
      </c>
      <c r="C614" s="5" t="inlineStr"/>
      <c r="D614" s="5" t="inlineStr"/>
      <c r="E614" s="5" t="inlineStr"/>
      <c r="F614" s="5" t="inlineStr"/>
      <c r="G614" s="5" t="inlineStr"/>
      <c r="H614" s="6" t="n">
        <f>ROUND(SUM(H615:H621),2)</f>
        <v>59880.52</v>
      </c>
    </row>
    <row r="615" customHeight="0" bestFit="1" ht="20">
      <c r="A615" s="7" t="inlineStr">
        <is>
          <r>
            <t xml:space="preserve">1.21.1</t>
          </r>
        </is>
      </c>
      <c r="B615" s="8" t="inlineStr">
        <is>
          <r>
            <t xml:space="preserve">98307</t>
          </r>
        </is>
      </c>
      <c r="C615" s="9" t="inlineStr">
        <is>
          <r>
            <t xml:space="preserve">TOMADA DE REDE RJ45 - FORNECIMENTO E INSTALAÇÃO. AF_08/2025</t>
          </r>
        </is>
      </c>
      <c r="D615" s="8" t="inlineStr">
        <is>
          <r>
            <t xml:space="preserve">SINAPI</t>
          </r>
        </is>
      </c>
      <c r="E615" s="8" t="inlineStr">
        <is>
          <r>
            <t xml:space="preserve">UN</t>
          </r>
        </is>
      </c>
      <c r="F615" s="10" t="n">
        <v>264.0</v>
      </c>
      <c r="G615" s="11" t="n">
        <v>68.5</v>
      </c>
      <c r="H615" s="12" t="n">
        <f>ROUND(ROUND(F615,2)*ROUND(G615,2),2)</f>
        <v>18084.0</v>
      </c>
    </row>
    <row r="616" customHeight="0" bestFit="1" ht="20">
      <c r="A616" s="7" t="inlineStr">
        <is>
          <r>
            <t xml:space="preserve">1.21.2</t>
          </r>
        </is>
      </c>
      <c r="B616" s="8" t="inlineStr">
        <is>
          <r>
            <t xml:space="preserve">CPU2672</t>
          </r>
        </is>
      </c>
      <c r="C616" s="9" t="inlineStr">
        <is>
          <r>
            <t xml:space="preserve">TOMADA PARA TV, TIPO PINO JACK, COM PLACA</t>
          </r>
        </is>
      </c>
      <c r="D616" s="8" t="inlineStr"/>
      <c r="E616" s="8" t="inlineStr">
        <is>
          <r>
            <t xml:space="preserve">UN</t>
          </r>
        </is>
      </c>
      <c r="F616" s="10" t="n">
        <v>136.0</v>
      </c>
      <c r="G616" s="11" t="n">
        <v>32.23</v>
      </c>
      <c r="H616" s="12" t="n">
        <f>ROUND(ROUND(F616,2)*ROUND(G616,2),2)</f>
        <v>4383.28</v>
      </c>
    </row>
    <row r="617" customHeight="0" bestFit="1" ht="20">
      <c r="A617" s="7" t="inlineStr">
        <is>
          <r>
            <t xml:space="preserve">1.21.3</t>
          </r>
        </is>
      </c>
      <c r="B617" s="8" t="inlineStr">
        <is>
          <r>
            <t xml:space="preserve">CPU2623</t>
          </r>
        </is>
      </c>
      <c r="C617" s="9" t="inlineStr">
        <is>
          <r>
            <t xml:space="preserve">SAIDA PARA ELETRODUTO MG2982 HORIZONTAL</t>
          </r>
        </is>
      </c>
      <c r="D617" s="8" t="inlineStr"/>
      <c r="E617" s="8" t="inlineStr">
        <is>
          <r>
            <t xml:space="preserve">UN</t>
          </r>
        </is>
      </c>
      <c r="F617" s="10" t="n">
        <v>14.0</v>
      </c>
      <c r="G617" s="11" t="n">
        <v>10.96</v>
      </c>
      <c r="H617" s="12" t="n">
        <f>ROUND(ROUND(F617,2)*ROUND(G617,2),2)</f>
        <v>153.44</v>
      </c>
    </row>
    <row r="618" customHeight="0" bestFit="1" ht="20">
      <c r="A618" s="7" t="inlineStr">
        <is>
          <r>
            <t xml:space="preserve">1.21.4</t>
          </r>
        </is>
      </c>
      <c r="B618" s="8" t="inlineStr">
        <is>
          <r>
            <t xml:space="preserve">CPU3385</t>
          </r>
        </is>
      </c>
      <c r="C618" s="9" t="inlineStr">
        <is>
          <r>
            <t xml:space="preserve">COTOVELO RETO, PARA ELETROCALHA PERFURADA OU LISA, 100X100MM. FORNECIMENTO E COLOCAÇÃO</t>
          </r>
        </is>
      </c>
      <c r="D618" s="8" t="inlineStr"/>
      <c r="E618" s="8" t="inlineStr">
        <is>
          <r>
            <t xml:space="preserve">UN</t>
          </r>
        </is>
      </c>
      <c r="F618" s="10" t="n">
        <v>5.0</v>
      </c>
      <c r="G618" s="11" t="n">
        <v>47.52</v>
      </c>
      <c r="H618" s="12" t="n">
        <f>ROUND(ROUND(F618,2)*ROUND(G618,2),2)</f>
        <v>237.6</v>
      </c>
    </row>
    <row r="619" customHeight="0" bestFit="1" ht="20">
      <c r="A619" s="7" t="inlineStr">
        <is>
          <r>
            <t xml:space="preserve">1.21.5</t>
          </r>
        </is>
      </c>
      <c r="B619" s="8" t="inlineStr">
        <is>
          <r>
            <t xml:space="preserve">CPU2626</t>
          </r>
        </is>
      </c>
      <c r="C619" s="9" t="inlineStr">
        <is>
          <r>
            <t xml:space="preserve">ELETROCALHA PERFURADA TIPO ''U'' 100X100 CHAPA 22 SEM TAMPA</t>
          </r>
        </is>
      </c>
      <c r="D619" s="8" t="inlineStr"/>
      <c r="E619" s="8" t="inlineStr">
        <is>
          <r>
            <t xml:space="preserve">M</t>
          </r>
        </is>
      </c>
      <c r="F619" s="10" t="n">
        <v>296.6</v>
      </c>
      <c r="G619" s="11" t="n">
        <v>103.4</v>
      </c>
      <c r="H619" s="12" t="n">
        <f>ROUND(ROUND(F619,2)*ROUND(G619,2),2)</f>
        <v>30668.44</v>
      </c>
    </row>
    <row r="620" customHeight="0" bestFit="1" ht="20">
      <c r="A620" s="7" t="inlineStr">
        <is>
          <r>
            <t xml:space="preserve">1.21.6</t>
          </r>
        </is>
      </c>
      <c r="B620" s="8" t="inlineStr">
        <is>
          <r>
            <t xml:space="preserve">CPU3386</t>
          </r>
        </is>
      </c>
      <c r="C620" s="9" t="inlineStr">
        <is>
          <r>
            <t xml:space="preserve">SUPORTE PARA ELETROCALHA, GALVANIZADO A FOGO, 100X100 MM</t>
          </r>
        </is>
      </c>
      <c r="D620" s="8" t="inlineStr"/>
      <c r="E620" s="8" t="inlineStr">
        <is>
          <r>
            <t xml:space="preserve">UN</t>
          </r>
        </is>
      </c>
      <c r="F620" s="10" t="n">
        <v>236.0</v>
      </c>
      <c r="G620" s="11" t="n">
        <v>26.38</v>
      </c>
      <c r="H620" s="12" t="n">
        <f>ROUND(ROUND(F620,2)*ROUND(G620,2),2)</f>
        <v>6225.68</v>
      </c>
    </row>
    <row r="621" customHeight="0" bestFit="1" ht="24">
      <c r="A621" s="7" t="inlineStr">
        <is>
          <r>
            <t xml:space="preserve">1.21.7</t>
          </r>
        </is>
      </c>
      <c r="B621" s="8" t="inlineStr">
        <is>
          <r>
            <t xml:space="preserve">CPU2631</t>
          </r>
        </is>
      </c>
      <c r="C621" s="9" t="inlineStr">
        <is>
          <r>
            <t xml:space="preserve">TERMINAL DE FECHAMENTO LISO, PARA ELETROCALHA PERFURADA OU LISA, 100X100MM. FORNECIMENTO E COLOCAÇÃO</t>
          </r>
        </is>
      </c>
      <c r="D621" s="8" t="inlineStr"/>
      <c r="E621" s="8" t="inlineStr">
        <is>
          <r>
            <t xml:space="preserve">UN</t>
          </r>
        </is>
      </c>
      <c r="F621" s="10" t="n">
        <v>4.0</v>
      </c>
      <c r="G621" s="11" t="n">
        <v>32.02</v>
      </c>
      <c r="H621" s="12" t="n">
        <f>ROUND(ROUND(F621,2)*ROUND(G621,2),2)</f>
        <v>128.08</v>
      </c>
    </row>
    <row r="622" customHeight="1" ht="20">
      <c r="A622" s="5" t="inlineStr">
        <is>
          <r>
            <t xml:space="preserve">1.22</t>
          </r>
        </is>
      </c>
      <c r="B622" s="5" t="inlineStr">
        <is>
          <r>
            <t xml:space="preserve">GASES MEDICINAIS</t>
          </r>
        </is>
      </c>
      <c r="C622" s="5" t="inlineStr"/>
      <c r="D622" s="5" t="inlineStr"/>
      <c r="E622" s="5" t="inlineStr"/>
      <c r="F622" s="5" t="inlineStr"/>
      <c r="G622" s="5" t="inlineStr"/>
      <c r="H622" s="6" t="n">
        <f>ROUND(SUM(H623:H644),2)</f>
        <v>385096.32</v>
      </c>
    </row>
    <row r="623" customHeight="0" bestFit="1" ht="32">
      <c r="A623" s="7" t="inlineStr">
        <is>
          <r>
            <t xml:space="preserve">1.22.1</t>
          </r>
        </is>
      </c>
      <c r="B623" s="8" t="inlineStr">
        <is>
          <r>
            <t xml:space="preserve">103835</t>
          </r>
        </is>
      </c>
      <c r="C623" s="9" t="inlineStr">
        <is>
          <r>
            <t xml:space="preserve">TUBO EM COBRE RÍGIDO, DN 15 MM, CLASSE A, SEM ISOLAMENTO, INSTALADO EM RAMAL E SUB-RAMAL DE GÁS MEDICINAL - FORNECIMENTO E INSTALAÇÃO. AF_04/2022</t>
          </r>
        </is>
      </c>
      <c r="D623" s="8" t="inlineStr">
        <is>
          <r>
            <t xml:space="preserve">SINAPI</t>
          </r>
        </is>
      </c>
      <c r="E623" s="8" t="inlineStr">
        <is>
          <r>
            <t xml:space="preserve">M</t>
          </r>
        </is>
      </c>
      <c r="F623" s="10" t="n">
        <v>700.0</v>
      </c>
      <c r="G623" s="11" t="n">
        <v>81.09</v>
      </c>
      <c r="H623" s="12" t="n">
        <f>ROUND(ROUND(F623,2)*ROUND(G623,2),2)</f>
        <v>56763.0</v>
      </c>
    </row>
    <row r="624" customHeight="0" bestFit="1" ht="32">
      <c r="A624" s="7" t="inlineStr">
        <is>
          <r>
            <t xml:space="preserve">1.22.2</t>
          </r>
        </is>
      </c>
      <c r="B624" s="8" t="inlineStr">
        <is>
          <r>
            <t xml:space="preserve">103836</t>
          </r>
        </is>
      </c>
      <c r="C624" s="9" t="inlineStr">
        <is>
          <r>
            <t xml:space="preserve">TUBO EM COBRE RÍGIDO, DN 22 MM, CLASSE A, SEM ISOLAMENTO, INSTALADO EM RAMAL E SUB-RAMAL DE GÁS MEDICINAL - FORNECIMENTO E INSTALAÇÃO. AF_04/2022</t>
          </r>
        </is>
      </c>
      <c r="D624" s="8" t="inlineStr">
        <is>
          <r>
            <t xml:space="preserve">SINAPI</t>
          </r>
        </is>
      </c>
      <c r="E624" s="8" t="inlineStr">
        <is>
          <r>
            <t xml:space="preserve">M</t>
          </r>
        </is>
      </c>
      <c r="F624" s="10" t="n">
        <v>220.0</v>
      </c>
      <c r="G624" s="11" t="n">
        <v>125.83</v>
      </c>
      <c r="H624" s="12" t="n">
        <f>ROUND(ROUND(F624,2)*ROUND(G624,2),2)</f>
        <v>27682.6</v>
      </c>
    </row>
    <row r="625" customHeight="0" bestFit="1" ht="24">
      <c r="A625" s="7" t="inlineStr">
        <is>
          <r>
            <t xml:space="preserve">1.22.3</t>
          </r>
        </is>
      </c>
      <c r="B625" s="8" t="inlineStr">
        <is>
          <r>
            <t xml:space="preserve">103865</t>
          </r>
        </is>
      </c>
      <c r="C625" s="9" t="inlineStr">
        <is>
          <r>
            <t xml:space="preserve">TÊ EM COBRE, DN 15 MM, SEM ANEL DE SOLDA, INSTALADO EM RAMAL E SUB-RAMAL DE GÁS MEDICINAL - FORNECIMENTO E INSTALAÇÃO. AF_04/2022</t>
          </r>
        </is>
      </c>
      <c r="D625" s="8" t="inlineStr">
        <is>
          <r>
            <t xml:space="preserve">SINAPI</t>
          </r>
        </is>
      </c>
      <c r="E625" s="8" t="inlineStr">
        <is>
          <r>
            <t xml:space="preserve">UN</t>
          </r>
        </is>
      </c>
      <c r="F625" s="10" t="n">
        <v>82.0</v>
      </c>
      <c r="G625" s="11" t="n">
        <v>30.63</v>
      </c>
      <c r="H625" s="12" t="n">
        <f>ROUND(ROUND(F625,2)*ROUND(G625,2),2)</f>
        <v>2511.66</v>
      </c>
    </row>
    <row r="626" customHeight="0" bestFit="1" ht="24">
      <c r="A626" s="7" t="inlineStr">
        <is>
          <r>
            <t xml:space="preserve">1.22.4</t>
          </r>
        </is>
      </c>
      <c r="B626" s="8" t="inlineStr">
        <is>
          <r>
            <t xml:space="preserve">103866</t>
          </r>
        </is>
      </c>
      <c r="C626" s="9" t="inlineStr">
        <is>
          <r>
            <t xml:space="preserve">TÊ EM COBRE, DN 22 MM, SEM ANEL DE SOLDA, INSTALADO EM RAMAL E SUB-RAMAL DE GÁS MEDICINAL - FORNECIMENTO E INSTALAÇÃO. AF_04/2022</t>
          </r>
        </is>
      </c>
      <c r="D626" s="8" t="inlineStr">
        <is>
          <r>
            <t xml:space="preserve">SINAPI</t>
          </r>
        </is>
      </c>
      <c r="E626" s="8" t="inlineStr">
        <is>
          <r>
            <t xml:space="preserve">UN</t>
          </r>
        </is>
      </c>
      <c r="F626" s="10" t="n">
        <v>1.0</v>
      </c>
      <c r="G626" s="11" t="n">
        <v>48.63</v>
      </c>
      <c r="H626" s="12" t="n">
        <f>ROUND(ROUND(F626,2)*ROUND(G626,2),2)</f>
        <v>48.63</v>
      </c>
    </row>
    <row r="627" customHeight="0" bestFit="1" ht="32">
      <c r="A627" s="7" t="inlineStr">
        <is>
          <r>
            <t xml:space="preserve">1.22.5</t>
          </r>
        </is>
      </c>
      <c r="B627" s="8" t="inlineStr">
        <is>
          <r>
            <t xml:space="preserve">103856</t>
          </r>
        </is>
      </c>
      <c r="C627" s="9" t="inlineStr">
        <is>
          <r>
            <t xml:space="preserve">BUCHA DE REDUÇÃO EM COBRE, DN 22 MM X 15 MM, SEM ANEL DE SOLDA, PONTA X BOLSA, INSTALADO EM RAMAL E SUB-RAMAL DE GÁS MEDICINAL - FORNECIMENTO E INSTALAÇÃO. AF_04/2022</t>
          </r>
        </is>
      </c>
      <c r="D627" s="8" t="inlineStr">
        <is>
          <r>
            <t xml:space="preserve">SINAPI</t>
          </r>
        </is>
      </c>
      <c r="E627" s="8" t="inlineStr">
        <is>
          <r>
            <t xml:space="preserve">UN</t>
          </r>
        </is>
      </c>
      <c r="F627" s="10" t="n">
        <v>9.0</v>
      </c>
      <c r="G627" s="11" t="n">
        <v>20.85</v>
      </c>
      <c r="H627" s="12" t="n">
        <f>ROUND(ROUND(F627,2)*ROUND(G627,2),2)</f>
        <v>187.65</v>
      </c>
    </row>
    <row r="628" customHeight="0" bestFit="1" ht="24">
      <c r="A628" s="7" t="inlineStr">
        <is>
          <r>
            <t xml:space="preserve">1.22.6</t>
          </r>
        </is>
      </c>
      <c r="B628" s="8" t="inlineStr">
        <is>
          <r>
            <t xml:space="preserve">103847</t>
          </r>
        </is>
      </c>
      <c r="C628" s="9" t="inlineStr">
        <is>
          <r>
            <t xml:space="preserve">LUVA EM COBRE, DN 15 MM, SEM ANEL DE SOLDA, INSTALADO EM RAMAL E SUB-RAMAL DE GÁS MEDICINAL - FORNECIMENTO E INSTALAÇÃO. AF_04/2022</t>
          </r>
        </is>
      </c>
      <c r="D628" s="8" t="inlineStr">
        <is>
          <r>
            <t xml:space="preserve">SINAPI</t>
          </r>
        </is>
      </c>
      <c r="E628" s="8" t="inlineStr">
        <is>
          <r>
            <t xml:space="preserve">UN</t>
          </r>
        </is>
      </c>
      <c r="F628" s="10" t="n">
        <v>40.0</v>
      </c>
      <c r="G628" s="11" t="n">
        <v>14.8</v>
      </c>
      <c r="H628" s="12" t="n">
        <f>ROUND(ROUND(F628,2)*ROUND(G628,2),2)</f>
        <v>592.0</v>
      </c>
    </row>
    <row r="629" customHeight="0" bestFit="1" ht="24">
      <c r="A629" s="7" t="inlineStr">
        <is>
          <r>
            <t xml:space="preserve">1.22.7</t>
          </r>
        </is>
      </c>
      <c r="B629" s="8" t="inlineStr">
        <is>
          <r>
            <t xml:space="preserve">103852</t>
          </r>
        </is>
      </c>
      <c r="C629" s="9" t="inlineStr">
        <is>
          <r>
            <t xml:space="preserve">LUVA EM COBRE, DN 22 MM, SEM ANEL DE SOLDA, INSTALADO EM RAMAL E SUB-RAMAL DE GÁS MEDICINAL - FORNECIMENTO E INSTALAÇÃO. AF_04/2022</t>
          </r>
        </is>
      </c>
      <c r="D629" s="8" t="inlineStr">
        <is>
          <r>
            <t xml:space="preserve">SINAPI</t>
          </r>
        </is>
      </c>
      <c r="E629" s="8" t="inlineStr">
        <is>
          <r>
            <t xml:space="preserve">UN</t>
          </r>
        </is>
      </c>
      <c r="F629" s="10" t="n">
        <v>40.0</v>
      </c>
      <c r="G629" s="11" t="n">
        <v>22.31</v>
      </c>
      <c r="H629" s="12" t="n">
        <f>ROUND(ROUND(F629,2)*ROUND(G629,2),2)</f>
        <v>892.4</v>
      </c>
    </row>
    <row r="630" customHeight="0" bestFit="1" ht="24">
      <c r="A630" s="7" t="inlineStr">
        <is>
          <r>
            <t xml:space="preserve">1.22.8</t>
          </r>
        </is>
      </c>
      <c r="B630" s="8" t="inlineStr">
        <is>
          <r>
            <t xml:space="preserve">103838</t>
          </r>
        </is>
      </c>
      <c r="C630" s="9" t="inlineStr">
        <is>
          <r>
            <t xml:space="preserve">COTOVELO EM COBRE, DN 15 MM, 90 GRAUS, SEM ANEL DE SOLDA, INSTALADO EM RAMAL E SUB-RAMAL DE GÁS MEDICINAL - FORNECIMENTO E INSTALAÇÃO. AF_04/2022</t>
          </r>
        </is>
      </c>
      <c r="D630" s="8" t="inlineStr">
        <is>
          <r>
            <t xml:space="preserve">SINAPI</t>
          </r>
        </is>
      </c>
      <c r="E630" s="8" t="inlineStr">
        <is>
          <r>
            <t xml:space="preserve">UN</t>
          </r>
        </is>
      </c>
      <c r="F630" s="10" t="n">
        <v>280.0</v>
      </c>
      <c r="G630" s="11" t="n">
        <v>22.67</v>
      </c>
      <c r="H630" s="12" t="n">
        <f>ROUND(ROUND(F630,2)*ROUND(G630,2),2)</f>
        <v>6347.6</v>
      </c>
    </row>
    <row r="631" customHeight="0" bestFit="1" ht="24">
      <c r="A631" s="7" t="inlineStr">
        <is>
          <r>
            <t xml:space="preserve">1.22.9</t>
          </r>
        </is>
      </c>
      <c r="B631" s="8" t="inlineStr">
        <is>
          <r>
            <t xml:space="preserve">103841</t>
          </r>
        </is>
      </c>
      <c r="C631" s="9" t="inlineStr">
        <is>
          <r>
            <t xml:space="preserve">COTOVELO EM COBRE, DN 22 MM, 90 GRAUS, SEM ANEL DE SOLDA, INSTALADO EM RAMAL E SUB-RAMAL DE GÁS MEDICINAL - FORNECIMENTO E INSTALAÇÃO. AF_04/2022</t>
          </r>
        </is>
      </c>
      <c r="D631" s="8" t="inlineStr">
        <is>
          <r>
            <t xml:space="preserve">SINAPI</t>
          </r>
        </is>
      </c>
      <c r="E631" s="8" t="inlineStr">
        <is>
          <r>
            <t xml:space="preserve">UN</t>
          </r>
        </is>
      </c>
      <c r="F631" s="10" t="n">
        <v>20.0</v>
      </c>
      <c r="G631" s="11" t="n">
        <v>36.75</v>
      </c>
      <c r="H631" s="12" t="n">
        <f>ROUND(ROUND(F631,2)*ROUND(G631,2),2)</f>
        <v>735.0</v>
      </c>
    </row>
    <row r="632" customHeight="0" bestFit="1" ht="32">
      <c r="A632" s="7" t="inlineStr">
        <is>
          <r>
            <t xml:space="preserve">1.22.10</t>
          </r>
        </is>
      </c>
      <c r="B632" s="8" t="inlineStr">
        <is>
          <r>
            <t xml:space="preserve">103851</t>
          </r>
        </is>
      </c>
      <c r="C632" s="9" t="inlineStr">
        <is>
          <r>
            <t xml:space="preserve">CONECTOR EM BRONZE/LATÃO, DN 15 MM X 1/2", SEM ANEL DE SOLDA, BOLSA X ROSCA F, INSTALADO EM RAMAL E SUB-RAMAL DE GÁS MEDICINAL - FORNECIMENTO E INSTALAÇÃO. AF_04/2022</t>
          </r>
        </is>
      </c>
      <c r="D632" s="8" t="inlineStr">
        <is>
          <r>
            <t xml:space="preserve">SINAPI</t>
          </r>
        </is>
      </c>
      <c r="E632" s="8" t="inlineStr">
        <is>
          <r>
            <t xml:space="preserve">UN</t>
          </r>
        </is>
      </c>
      <c r="F632" s="10" t="n">
        <v>66.0</v>
      </c>
      <c r="G632" s="11" t="n">
        <v>25.7</v>
      </c>
      <c r="H632" s="12" t="n">
        <f>ROUND(ROUND(F632,2)*ROUND(G632,2),2)</f>
        <v>1696.2</v>
      </c>
    </row>
    <row r="633" customHeight="0" bestFit="1" ht="20">
      <c r="A633" s="7" t="inlineStr">
        <is>
          <r>
            <t xml:space="preserve">1.22.11</t>
          </r>
        </is>
      </c>
      <c r="B633" s="8" t="inlineStr">
        <is>
          <r>
            <t xml:space="preserve">95248</t>
          </r>
        </is>
      </c>
      <c r="C633" s="9" t="inlineStr">
        <is>
          <r>
            <t xml:space="preserve">VÁLVULA DE ESFERA BRUTA, BRONZE, ROSCÁVEL, 1/2" - FORNECIMENTO E INSTALAÇÃO. AF_08/2021</t>
          </r>
        </is>
      </c>
      <c r="D633" s="8" t="inlineStr">
        <is>
          <r>
            <t xml:space="preserve">SINAPI</t>
          </r>
        </is>
      </c>
      <c r="E633" s="8" t="inlineStr">
        <is>
          <r>
            <t xml:space="preserve">UN</t>
          </r>
        </is>
      </c>
      <c r="F633" s="10" t="n">
        <v>83.0</v>
      </c>
      <c r="G633" s="11" t="n">
        <v>61.59</v>
      </c>
      <c r="H633" s="12" t="n">
        <f>ROUND(ROUND(F633,2)*ROUND(G633,2),2)</f>
        <v>5111.97</v>
      </c>
    </row>
    <row r="634" customHeight="0" bestFit="1" ht="20">
      <c r="A634" s="7" t="inlineStr">
        <is>
          <r>
            <t xml:space="preserve">1.22.12</t>
          </r>
        </is>
      </c>
      <c r="B634" s="8" t="inlineStr">
        <is>
          <r>
            <t xml:space="preserve">CPU3123</t>
          </r>
        </is>
      </c>
      <c r="C634" s="9" t="inlineStr">
        <is>
          <r>
            <t xml:space="preserve">CAIXA COM REGULADOR 2º ESTÁGIO (INSTALADO GÁS)</t>
          </r>
        </is>
      </c>
      <c r="D634" s="8" t="inlineStr"/>
      <c r="E634" s="8" t="inlineStr">
        <is>
          <r>
            <t xml:space="preserve">UN</t>
          </r>
        </is>
      </c>
      <c r="F634" s="10" t="n">
        <v>3.0</v>
      </c>
      <c r="G634" s="11" t="n">
        <v>569.61</v>
      </c>
      <c r="H634" s="12" t="n">
        <f>ROUND(ROUND(F634,2)*ROUND(G634,2),2)</f>
        <v>1708.83</v>
      </c>
    </row>
    <row r="635" customHeight="0" bestFit="1" ht="24">
      <c r="A635" s="7" t="inlineStr">
        <is>
          <r>
            <t xml:space="preserve">1.22.13</t>
          </r>
        </is>
      </c>
      <c r="B635" s="8" t="inlineStr">
        <is>
          <r>
            <t xml:space="preserve">CPU3122</t>
          </r>
        </is>
      </c>
      <c r="C635" s="9" t="inlineStr">
        <is>
          <r>
            <t xml:space="preserve">PAINEL DE ALARME MEDICINAL AR COMPRIMIDO, OXIDO NITROSO, DIOXIDO DE CARBONO, OXIGÊNIO E VACUO - FORNECIMENTO E ASSENTAMENTO</t>
          </r>
        </is>
      </c>
      <c r="D635" s="8" t="inlineStr"/>
      <c r="E635" s="8" t="inlineStr">
        <is>
          <r>
            <t xml:space="preserve">UN</t>
          </r>
        </is>
      </c>
      <c r="F635" s="10" t="n">
        <v>2.0</v>
      </c>
      <c r="G635" s="11" t="n">
        <v>2382.59</v>
      </c>
      <c r="H635" s="12" t="n">
        <f>ROUND(ROUND(F635,2)*ROUND(G635,2),2)</f>
        <v>4765.18</v>
      </c>
    </row>
    <row r="636" customHeight="0" bestFit="1" ht="32">
      <c r="A636" s="7" t="inlineStr">
        <is>
          <r>
            <t xml:space="preserve">1.22.14</t>
          </r>
        </is>
      </c>
      <c r="B636" s="8" t="inlineStr">
        <is>
          <r>
            <t xml:space="preserve">CPU3187</t>
          </r>
        </is>
      </c>
      <c r="C636" s="9" t="inlineStr">
        <is>
          <r>
            <t xml:space="preserve">RÉGUA P/GÁS MEDICINAL EM ALUMÍNIO, DIMENSÕES: 850x220x70MM, COM: 01 PONTO P/ OXIGÊNIO, 01 PONTO P/AR COMPRIMIDO, 01 PONTO P/ VÁCUO, 01 PONTO P/ ÓXIDO NITROSO, 08 TOMADAS ELÉTRICAS</t>
          </r>
        </is>
      </c>
      <c r="D636" s="8" t="inlineStr"/>
      <c r="E636" s="8" t="inlineStr">
        <is>
          <r>
            <t xml:space="preserve">UN</t>
          </r>
        </is>
      </c>
      <c r="F636" s="10" t="n">
        <v>21.0</v>
      </c>
      <c r="G636" s="11" t="n">
        <v>1391.9</v>
      </c>
      <c r="H636" s="12" t="n">
        <f>ROUND(ROUND(F636,2)*ROUND(G636,2),2)</f>
        <v>29229.9</v>
      </c>
    </row>
    <row r="637" customHeight="0" bestFit="1" ht="20">
      <c r="A637" s="7" t="inlineStr">
        <is>
          <r>
            <t xml:space="preserve">1.22.15</t>
          </r>
        </is>
      </c>
      <c r="B637" s="8" t="inlineStr">
        <is>
          <r>
            <t xml:space="preserve">CPU2424</t>
          </r>
        </is>
      </c>
      <c r="C637" s="9" t="inlineStr">
        <is>
          <r>
            <t xml:space="preserve">POSTO DE CONSUMO DE 02 OU AR VÁCUO OU N20</t>
          </r>
        </is>
      </c>
      <c r="D637" s="8" t="inlineStr"/>
      <c r="E637" s="8" t="inlineStr">
        <is>
          <r>
            <t xml:space="preserve">UN</t>
          </r>
        </is>
      </c>
      <c r="F637" s="10" t="n">
        <v>2.0</v>
      </c>
      <c r="G637" s="11" t="n">
        <v>144.42</v>
      </c>
      <c r="H637" s="12" t="n">
        <f>ROUND(ROUND(F637,2)*ROUND(G637,2),2)</f>
        <v>288.84</v>
      </c>
    </row>
    <row r="638" customHeight="0" bestFit="1" ht="24">
      <c r="A638" s="7" t="inlineStr">
        <is>
          <r>
            <t xml:space="preserve">1.22.16</t>
          </r>
        </is>
      </c>
      <c r="B638" s="8" t="inlineStr">
        <is>
          <r>
            <t xml:space="preserve">CPU3387</t>
          </r>
        </is>
      </c>
      <c r="C638" s="9" t="inlineStr">
        <is>
          <r>
            <t xml:space="preserve">CENTRAL MANIFOLD PARA CILINDROS 4X4 PARA OXIGÊNIO, AR COMPREMIDO E ÓXIDO NITROSO COM SERPENTINA E SEM VÁLVULA DE ALTA PRESSÃO</t>
          </r>
        </is>
      </c>
      <c r="D638" s="8" t="inlineStr"/>
      <c r="E638" s="8" t="inlineStr">
        <is>
          <r>
            <t xml:space="preserve">UN</t>
          </r>
        </is>
      </c>
      <c r="F638" s="10" t="n">
        <v>2.0</v>
      </c>
      <c r="G638" s="11" t="n">
        <v>2650.37</v>
      </c>
      <c r="H638" s="12" t="n">
        <f>ROUND(ROUND(F638,2)*ROUND(G638,2),2)</f>
        <v>5300.74</v>
      </c>
    </row>
    <row r="639" customHeight="0" bestFit="1" ht="32">
      <c r="A639" s="7" t="inlineStr">
        <is>
          <r>
            <t xml:space="preserve">1.22.17</t>
          </r>
        </is>
      </c>
      <c r="B639" s="8" t="inlineStr">
        <is>
          <r>
            <t xml:space="preserve">97330</t>
          </r>
        </is>
      </c>
      <c r="C639" s="9" t="inlineStr">
        <is>
          <r>
            <t xml:space="preserve">TUBO EM COBRE FLEXÍVEL, DN 5/8", COM ISOLAMENTO, INSTALADO EM RAMAL DE ALIMENTAÇÃO DE AR-CONDICIONADO - FORNECIMENTO E INSTALAÇÃO. AF_07/2025</t>
          </r>
        </is>
      </c>
      <c r="D639" s="8" t="inlineStr">
        <is>
          <r>
            <t xml:space="preserve">SINAPI</t>
          </r>
        </is>
      </c>
      <c r="E639" s="8" t="inlineStr">
        <is>
          <r>
            <t xml:space="preserve">M</t>
          </r>
        </is>
      </c>
      <c r="F639" s="10" t="n">
        <v>20.0</v>
      </c>
      <c r="G639" s="11" t="n">
        <v>86.78</v>
      </c>
      <c r="H639" s="12" t="n">
        <f>ROUND(ROUND(F639,2)*ROUND(G639,2),2)</f>
        <v>1735.6</v>
      </c>
    </row>
    <row r="640" customHeight="0" bestFit="1" ht="20">
      <c r="A640" s="7" t="inlineStr">
        <is>
          <r>
            <t xml:space="preserve">1.22.18</t>
          </r>
        </is>
      </c>
      <c r="B640" s="8" t="inlineStr">
        <is>
          <r>
            <t xml:space="preserve">CPU3161</t>
          </r>
        </is>
      </c>
      <c r="C640" s="9" t="inlineStr">
        <is>
          <r>
            <t xml:space="preserve">CORRENTE GALVANIZADA</t>
          </r>
        </is>
      </c>
      <c r="D640" s="8" t="inlineStr"/>
      <c r="E640" s="8" t="inlineStr">
        <is>
          <r>
            <t xml:space="preserve">M</t>
          </r>
        </is>
      </c>
      <c r="F640" s="10" t="n">
        <v>4.0</v>
      </c>
      <c r="G640" s="11" t="n">
        <v>32.56</v>
      </c>
      <c r="H640" s="12" t="n">
        <f>ROUND(ROUND(F640,2)*ROUND(G640,2),2)</f>
        <v>130.24</v>
      </c>
    </row>
    <row r="641" customHeight="0" bestFit="1" ht="24">
      <c r="A641" s="7" t="inlineStr">
        <is>
          <r>
            <t xml:space="preserve">1.22.19</t>
          </r>
        </is>
      </c>
      <c r="B641" s="8" t="inlineStr">
        <is>
          <r>
            <t xml:space="preserve">100862</t>
          </r>
        </is>
      </c>
      <c r="C641" s="9" t="inlineStr">
        <is>
          <r>
            <t xml:space="preserve">SUPORTE MÃO FRANCESA EM ACO, ABAS IGUAIS 40 CM, CAPACIDADE MINIMA 70 KG, BRANCO - FORNECIMENTO E INSTALAÇÃO. AF_01/2020</t>
          </r>
        </is>
      </c>
      <c r="D641" s="8" t="inlineStr">
        <is>
          <r>
            <t xml:space="preserve">SINAPI</t>
          </r>
        </is>
      </c>
      <c r="E641" s="8" t="inlineStr">
        <is>
          <r>
            <t xml:space="preserve">UN</t>
          </r>
        </is>
      </c>
      <c r="F641" s="10" t="n">
        <v>8.0</v>
      </c>
      <c r="G641" s="11" t="n">
        <v>48.76</v>
      </c>
      <c r="H641" s="12" t="n">
        <f>ROUND(ROUND(F641,2)*ROUND(G641,2),2)</f>
        <v>390.08</v>
      </c>
    </row>
    <row r="642" customHeight="0" bestFit="1" ht="64">
      <c r="A642" s="7" t="inlineStr">
        <is>
          <r>
            <t xml:space="preserve">1.22.20</t>
          </r>
        </is>
      </c>
      <c r="B642" s="8" t="inlineStr">
        <is>
          <r>
            <t xml:space="preserve">CPU3388</t>
          </r>
        </is>
      </c>
      <c r="C642" s="9" t="inlineStr">
        <is>
          <r>
            <t xml:space="preserve">CENTRAL DE AR COMPRMIDO MEDICINAL, ISENTO DE OLEO, SISTEMA DUPLEX, COM RESERVATÓRIO HORIZONTAL OU VERTICAL, VAZÃO APROX, 20M 3/H, 02 (DOIS) COMPRESSORES COM POTÊNCIA MÉDIA DE APROX. 5 HP, CAPACIDADE DO RESERVATORIO DE APROX.500 LITROS, INCLUSIVE FILTROS, SECADORES, PAINÉL ELETRICO, CONFORME RDC-50 ANVISA/MINISTRE RIO DA SAUDE E ABNT NBR 12188. FORNEC. E ASSENT.</t>
          </r>
        </is>
      </c>
      <c r="D642" s="8" t="inlineStr"/>
      <c r="E642" s="8" t="inlineStr">
        <is>
          <r>
            <t xml:space="preserve">UN</t>
          </r>
        </is>
      </c>
      <c r="F642" s="10" t="n">
        <v>1.0</v>
      </c>
      <c r="G642" s="11" t="n">
        <v>150955.4</v>
      </c>
      <c r="H642" s="12" t="n">
        <f>ROUND(ROUND(F642,2)*ROUND(G642,2),2)</f>
        <v>150955.4</v>
      </c>
    </row>
    <row r="643" customHeight="0" bestFit="1" ht="64">
      <c r="A643" s="7" t="inlineStr">
        <is>
          <r>
            <t xml:space="preserve">1.22.21</t>
          </r>
        </is>
      </c>
      <c r="B643" s="8" t="inlineStr">
        <is>
          <r>
            <t xml:space="preserve">CPU3389</t>
          </r>
        </is>
      </c>
      <c r="C643" s="9" t="inlineStr">
        <is>
          <r>
            <t xml:space="preserve">CENTRAL DE VACUO MEDICINAL, ISENTO DE ÓLEO, SISTEMA DUPLEX, C/RESERVATÓRIO HORIZONTAL, VAZÃO APROX. 26M3/H, 02 (DUAS) MOTO-BOMBAS DE VACUO POTENCIA MÉDIA APROX.03HP, CAPAC. RESERVATÓRIO APR OX.400 LITROS, INCL.FILTROS, SECADORES, PAINEL ELETRICO, CONFORME RDC-50 ANVISA/ MINISTERIO DA SAUDE E ABNT NBR 12188. FORNECIMENTO E ASSENTAMENTO.</t>
          </r>
        </is>
      </c>
      <c r="D643" s="8" t="inlineStr"/>
      <c r="E643" s="8" t="inlineStr">
        <is>
          <r>
            <t xml:space="preserve">UN</t>
          </r>
        </is>
      </c>
      <c r="F643" s="10" t="n">
        <v>1.0</v>
      </c>
      <c r="G643" s="11" t="n">
        <v>85971.8</v>
      </c>
      <c r="H643" s="12" t="n">
        <f>ROUND(ROUND(F643,2)*ROUND(G643,2),2)</f>
        <v>85971.8</v>
      </c>
    </row>
    <row r="644" customHeight="0" bestFit="1" ht="48">
      <c r="A644" s="7" t="inlineStr">
        <is>
          <r>
            <t xml:space="preserve">1.22.22</t>
          </r>
        </is>
      </c>
      <c r="B644" s="8" t="inlineStr">
        <is>
          <r>
            <t xml:space="preserve">91179</t>
          </r>
        </is>
      </c>
      <c r="C644" s="9" t="inlineStr">
        <is>
          <r>
            <t xml:space="preserve">FIXAÇÃO DE TUBOS HORIZONTAIS DE PVC ÁGUA/PVC ESGOTO/PVC PLUVIAL/CPVC/PPR/COBRE OU AÇO, DIÂMETROS MENORES OU IGUAIS A 40 MM, COM ABRAÇADEIRA METÁLICA RÍGIDA TIPO D COM PARAFUSO DE FIXAÇÃO 1 1/4", FIXADA DIRETAMENTE NA LAJE OU PAREDE. AF_09/2023</t>
          </r>
        </is>
      </c>
      <c r="D644" s="8" t="inlineStr">
        <is>
          <r>
            <t xml:space="preserve">SINAPI</t>
          </r>
        </is>
      </c>
      <c r="E644" s="8" t="inlineStr">
        <is>
          <r>
            <t xml:space="preserve">M</t>
          </r>
        </is>
      </c>
      <c r="F644" s="10" t="n">
        <v>70.0</v>
      </c>
      <c r="G644" s="11" t="n">
        <v>29.3</v>
      </c>
      <c r="H644" s="12" t="n">
        <f>ROUND(ROUND(F644,2)*ROUND(G644,2),2)</f>
        <v>2051.0</v>
      </c>
    </row>
    <row r="645" customHeight="1" ht="20">
      <c r="A645" s="5" t="inlineStr">
        <is>
          <r>
            <t xml:space="preserve">1.23</t>
          </r>
        </is>
      </c>
      <c r="B645" s="5" t="inlineStr">
        <is>
          <r>
            <t xml:space="preserve">URBANIZAÇÃO</t>
          </r>
        </is>
      </c>
      <c r="C645" s="5" t="inlineStr"/>
      <c r="D645" s="5" t="inlineStr"/>
      <c r="E645" s="5" t="inlineStr"/>
      <c r="F645" s="5" t="inlineStr"/>
      <c r="G645" s="5" t="inlineStr"/>
      <c r="H645" s="6" t="n">
        <f>ROUND(SUM(H646:H649),2)</f>
        <v>110426.04</v>
      </c>
    </row>
    <row r="646" customHeight="0" bestFit="1" ht="24">
      <c r="A646" s="7" t="inlineStr">
        <is>
          <r>
            <t xml:space="preserve">1.23.1</t>
          </r>
        </is>
      </c>
      <c r="B646" s="8" t="inlineStr">
        <is>
          <r>
            <t xml:space="preserve">104658</t>
          </r>
        </is>
      </c>
      <c r="C646" s="9" t="inlineStr">
        <is>
          <r>
            <t xml:space="preserve">PISO PODOTÁTIL DE ALERTA OU DIRECIONAL, DE CONCRETO, ASSENTADO SOBRE ARGAMASSA. AF_03/2024</t>
          </r>
        </is>
      </c>
      <c r="D646" s="8" t="inlineStr">
        <is>
          <r>
            <t xml:space="preserve">SINAPI</t>
          </r>
        </is>
      </c>
      <c r="E646" s="8" t="inlineStr">
        <is>
          <r>
            <t xml:space="preserve">M2</t>
          </r>
        </is>
      </c>
      <c r="F646" s="10" t="n">
        <v>6.32</v>
      </c>
      <c r="G646" s="11" t="n">
        <v>191.08</v>
      </c>
      <c r="H646" s="12" t="n">
        <f>ROUND(ROUND(F646,2)*ROUND(G646,2),2)</f>
        <v>1207.63</v>
      </c>
    </row>
    <row r="647" customHeight="0" bestFit="1" ht="20">
      <c r="A647" s="7" t="inlineStr">
        <is>
          <r>
            <t xml:space="preserve">1.23.2</t>
          </r>
        </is>
      </c>
      <c r="B647" s="8" t="inlineStr">
        <is>
          <r>
            <t xml:space="preserve">CPU3390</t>
          </r>
        </is>
      </c>
      <c r="C647" s="9" t="inlineStr">
        <is>
          <r>
            <t xml:space="preserve">PLATAFORMA ELEVAT. TRANSPORTE VERTICAL DESNIVEL DE 2 ATÉ 4M</t>
          </r>
        </is>
      </c>
      <c r="D647" s="8" t="inlineStr"/>
      <c r="E647" s="8" t="inlineStr">
        <is>
          <r>
            <t xml:space="preserve">UN</t>
          </r>
        </is>
      </c>
      <c r="F647" s="10" t="n">
        <v>1.0</v>
      </c>
      <c r="G647" s="11" t="n">
        <v>88690.58</v>
      </c>
      <c r="H647" s="12" t="n">
        <f>ROUND(ROUND(F647,2)*ROUND(G647,2),2)</f>
        <v>88690.58</v>
      </c>
    </row>
    <row r="648" customHeight="0" bestFit="1" ht="20">
      <c r="A648" s="7" t="inlineStr">
        <is>
          <r>
            <t xml:space="preserve">1.23.3</t>
          </r>
        </is>
      </c>
      <c r="B648" s="8" t="inlineStr">
        <is>
          <r>
            <t xml:space="preserve">103946</t>
          </r>
        </is>
      </c>
      <c r="C648" s="9" t="inlineStr">
        <is>
          <r>
            <t xml:space="preserve">PLANTIO DE GRAMA ESMERALDA OU SÃO CARLOS OU CURITIBANA, EM PLACAS. AF_07/2024</t>
          </r>
        </is>
      </c>
      <c r="D648" s="8" t="inlineStr">
        <is>
          <r>
            <t xml:space="preserve">SINAPI</t>
          </r>
        </is>
      </c>
      <c r="E648" s="8" t="inlineStr">
        <is>
          <r>
            <t xml:space="preserve">M2</t>
          </r>
        </is>
      </c>
      <c r="F648" s="10" t="n">
        <v>683.2</v>
      </c>
      <c r="G648" s="11" t="n">
        <v>22.77</v>
      </c>
      <c r="H648" s="12" t="n">
        <f>ROUND(ROUND(F648,2)*ROUND(G648,2),2)</f>
        <v>15556.46</v>
      </c>
    </row>
    <row r="649" customHeight="0" bestFit="1" ht="20">
      <c r="A649" s="7" t="inlineStr">
        <is>
          <r>
            <t xml:space="preserve">1.23.4</t>
          </r>
        </is>
      </c>
      <c r="B649" s="8" t="inlineStr">
        <is>
          <r>
            <t xml:space="preserve">CPU2674</t>
          </r>
        </is>
      </c>
      <c r="C649" s="9" t="inlineStr">
        <is>
          <r>
            <t xml:space="preserve">LETRA CAIXA INOX ESCOVADO COLOCADA</t>
          </r>
        </is>
      </c>
      <c r="D649" s="8" t="inlineStr"/>
      <c r="E649" s="8" t="inlineStr">
        <is>
          <r>
            <t xml:space="preserve">M</t>
          </r>
        </is>
      </c>
      <c r="F649" s="10" t="n">
        <v>8.25</v>
      </c>
      <c r="G649" s="11" t="n">
        <v>602.59</v>
      </c>
      <c r="H649" s="12" t="n">
        <f>ROUND(ROUND(F649,2)*ROUND(G649,2),2)</f>
        <v>4971.37</v>
      </c>
    </row>
    <row r="650" customHeight="1" ht="20">
      <c r="A650" s="5" t="inlineStr">
        <is>
          <r>
            <t xml:space="preserve">1.24</t>
          </r>
        </is>
      </c>
      <c r="B650" s="5" t="inlineStr">
        <is>
          <r>
            <t xml:space="preserve">SERVIÇOS COMPLEMENTARES</t>
          </r>
        </is>
      </c>
      <c r="C650" s="5" t="inlineStr"/>
      <c r="D650" s="5" t="inlineStr"/>
      <c r="E650" s="5" t="inlineStr"/>
      <c r="F650" s="5" t="inlineStr"/>
      <c r="G650" s="5" t="inlineStr"/>
      <c r="H650" s="6" t="n">
        <f>ROUND(SUM(H651:H654),2)</f>
        <v>91260.24</v>
      </c>
    </row>
    <row r="651" customHeight="0" bestFit="1" ht="20">
      <c r="A651" s="7" t="inlineStr">
        <is>
          <r>
            <t xml:space="preserve">1.24.1</t>
          </r>
        </is>
      </c>
      <c r="B651" s="8" t="inlineStr">
        <is>
          <r>
            <t xml:space="preserve">CPU2675</t>
          </r>
        </is>
      </c>
      <c r="C651" s="9" t="inlineStr">
        <is>
          <r>
            <t xml:space="preserve">LIMPEZA/REMOÇÃO DE TINTAS EM PISOS E REVESTIMENTOS</t>
          </r>
        </is>
      </c>
      <c r="D651" s="8" t="inlineStr"/>
      <c r="E651" s="8" t="inlineStr">
        <is>
          <r>
            <t xml:space="preserve">M2</t>
          </r>
        </is>
      </c>
      <c r="F651" s="10" t="n">
        <v>3213.0</v>
      </c>
      <c r="G651" s="11" t="n">
        <v>16.23</v>
      </c>
      <c r="H651" s="12" t="n">
        <f>ROUND(ROUND(F651,2)*ROUND(G651,2),2)</f>
        <v>52146.99</v>
      </c>
    </row>
    <row r="652" customHeight="0" bestFit="1" ht="20">
      <c r="A652" s="7" t="inlineStr">
        <is>
          <r>
            <t xml:space="preserve">1.24.2</t>
          </r>
        </is>
      </c>
      <c r="B652" s="8" t="inlineStr">
        <is>
          <r>
            <t xml:space="preserve">C4919</t>
          </r>
        </is>
      </c>
      <c r="C652" s="9" t="inlineStr">
        <is>
          <r>
            <t xml:space="preserve">LIMPEZA MECANIZADA DE TERRENO COM REMOCAO DE CAMADA VEGETAL, UTILIZANDO TRATOR DE ESTEIRAS</t>
          </r>
        </is>
      </c>
      <c r="D652" s="8" t="inlineStr">
        <is>
          <r>
            <t xml:space="preserve">SEINFRA</t>
          </r>
        </is>
      </c>
      <c r="E652" s="8" t="inlineStr">
        <is>
          <r>
            <t xml:space="preserve">M2</t>
          </r>
        </is>
      </c>
      <c r="F652" s="10" t="n">
        <v>5500.0</v>
      </c>
      <c r="G652" s="11" t="n">
        <v>0.28</v>
      </c>
      <c r="H652" s="12" t="n">
        <f>ROUND(ROUND(F652,2)*ROUND(G652,2),2)</f>
        <v>1540.0</v>
      </c>
    </row>
    <row r="653" customHeight="0" bestFit="1" ht="20">
      <c r="A653" s="7" t="inlineStr">
        <is>
          <r>
            <t xml:space="preserve">1.24.3</t>
          </r>
        </is>
      </c>
      <c r="B653" s="8" t="inlineStr">
        <is>
          <r>
            <t xml:space="preserve">C0710</t>
          </r>
        </is>
      </c>
      <c r="C653" s="9" t="inlineStr">
        <is>
          <r>
            <t xml:space="preserve">CARGA MECANIZADA DE TERRA EM CAMINHÃO BASCULANTE</t>
          </r>
        </is>
      </c>
      <c r="D653" s="8" t="inlineStr">
        <is>
          <r>
            <t xml:space="preserve">SEINFRA</t>
          </r>
        </is>
      </c>
      <c r="E653" s="8" t="inlineStr">
        <is>
          <r>
            <t xml:space="preserve">M3</t>
          </r>
        </is>
      </c>
      <c r="F653" s="10" t="n">
        <v>715.0</v>
      </c>
      <c r="G653" s="11" t="n">
        <v>5.32</v>
      </c>
      <c r="H653" s="12" t="n">
        <f>ROUND(ROUND(F653,2)*ROUND(G653,2),2)</f>
        <v>3803.8</v>
      </c>
    </row>
    <row r="654" customHeight="0" bestFit="1" ht="20">
      <c r="A654" s="7" t="inlineStr">
        <is>
          <r>
            <t xml:space="preserve">1.24.4</t>
          </r>
        </is>
      </c>
      <c r="B654" s="8" t="inlineStr">
        <is>
          <r>
            <t xml:space="preserve">C2530</t>
          </r>
        </is>
      </c>
      <c r="C654" s="9" t="inlineStr">
        <is>
          <r>
            <t xml:space="preserve">TRANSPORTE DE MATERIAL, EXCETO ROCHA EM CAMINHÃO ATÉ 10KM</t>
          </r>
        </is>
      </c>
      <c r="D654" s="8" t="inlineStr">
        <is>
          <r>
            <t xml:space="preserve">SEINFRA</t>
          </r>
        </is>
      </c>
      <c r="E654" s="8" t="inlineStr">
        <is>
          <r>
            <t xml:space="preserve">M3</t>
          </r>
        </is>
      </c>
      <c r="F654" s="10" t="n">
        <v>715.0</v>
      </c>
      <c r="G654" s="11" t="n">
        <v>47.23</v>
      </c>
      <c r="H654" s="12" t="n">
        <f>ROUND(ROUND(F654,2)*ROUND(G654,2),2)</f>
        <v>33769.45</v>
      </c>
    </row>
    <row r="655" customHeight="1" ht="20">
      <c r="A655" s="5" t="inlineStr">
        <is>
          <r>
            <t xml:space="preserve">1.25</t>
          </r>
        </is>
      </c>
      <c r="B655" s="5" t="inlineStr">
        <is>
          <r>
            <t xml:space="preserve">COBERTURA METÁLICA</t>
          </r>
        </is>
      </c>
      <c r="C655" s="5" t="inlineStr"/>
      <c r="D655" s="5" t="inlineStr"/>
      <c r="E655" s="5" t="inlineStr"/>
      <c r="F655" s="5" t="inlineStr"/>
      <c r="G655" s="5" t="inlineStr"/>
      <c r="H655" s="6" t="n">
        <f>ROUND(SUM(H656:H694),2)</f>
        <v>488014.95</v>
      </c>
    </row>
    <row r="656" customHeight="0" bestFit="1" ht="32">
      <c r="A656" s="7" t="inlineStr">
        <is>
          <r>
            <t xml:space="preserve">1.25.1</t>
          </r>
        </is>
      </c>
      <c r="B656" s="8" t="inlineStr">
        <is>
          <r>
            <t xml:space="preserve">CP07456596</t>
          </r>
        </is>
      </c>
      <c r="C656" s="9" t="inlineStr">
        <is>
          <r>
            <t xml:space="preserve">VIGA METÁLICA EM PERFIL LAMINADO OU SOLDADO EM AÇO ESTRUTURAL, COM CONEXÕES SOLDADAS, INCLUSOS MÃO DE OBRA, TRANSPORTE E IÇAMENTO UTILIZADO GUINDASTE - FORNECIMENTO E INSTALAÇÃO.</t>
          </r>
        </is>
      </c>
      <c r="D656" s="8" t="inlineStr"/>
      <c r="E656" s="8" t="inlineStr">
        <is>
          <r>
            <t xml:space="preserve">KG</t>
          </r>
        </is>
      </c>
      <c r="F656" s="10" t="n">
        <v>3019.46</v>
      </c>
      <c r="G656" s="11" t="n">
        <v>19.06</v>
      </c>
      <c r="H656" s="12" t="n">
        <f>ROUND(ROUND(F656,2)*ROUND(G656,2),2)</f>
        <v>57550.91</v>
      </c>
    </row>
    <row r="657" customHeight="0" bestFit="1" ht="40">
      <c r="A657" s="7" t="inlineStr">
        <is>
          <r>
            <t xml:space="preserve">1.25.2</t>
          </r>
        </is>
      </c>
      <c r="B657" s="8" t="inlineStr">
        <is>
          <r>
            <t xml:space="preserve">104314</t>
          </r>
        </is>
      </c>
      <c r="C657" s="9" t="inlineStr">
        <is>
          <r>
            <t xml:space="preserve">TRAMA DE AÇO COMPOSTA POR TERÇAS PARA TELHADOS DE ATÉ 2 ÁGUAS PARA TELHA ONDULADA DE FIBROCIMENTO, METÁLICA, PLÁSTICA OU TERMOACÚSTICA, INCLUSO TRANSPORTE VERTICAL (EM KG). AF_07/2019</t>
          </r>
        </is>
      </c>
      <c r="D657" s="8" t="inlineStr">
        <is>
          <r>
            <t xml:space="preserve">SINAPI</t>
          </r>
        </is>
      </c>
      <c r="E657" s="8" t="inlineStr">
        <is>
          <r>
            <t xml:space="preserve">KG</t>
          </r>
        </is>
      </c>
      <c r="F657" s="10" t="n">
        <v>5448.36</v>
      </c>
      <c r="G657" s="11" t="n">
        <v>13.35</v>
      </c>
      <c r="H657" s="12" t="n">
        <f>ROUND(ROUND(F657,2)*ROUND(G657,2),2)</f>
        <v>72735.61</v>
      </c>
    </row>
    <row r="658" customHeight="0" bestFit="1" ht="32">
      <c r="A658" s="7" t="inlineStr">
        <is>
          <r>
            <t xml:space="preserve">1.25.3</t>
          </r>
        </is>
      </c>
      <c r="B658" s="8" t="inlineStr">
        <is>
          <r>
            <t xml:space="preserve">C5216</t>
          </r>
        </is>
      </c>
      <c r="C658" s="9" t="inlineStr">
        <is>
          <r>
            <t xml:space="preserve">ESTRUTURA TRELIÇADA DE COBERTURA, TIPO FINK, COM LIGAÇÕES SOLDADAS, INCLUSOS PERFIS METÁLICOS, CHAPAS METÁLICAS, TRANSPORTE COM GUINDASTE, JATEAMENTO E PINTURA</t>
          </r>
        </is>
      </c>
      <c r="D658" s="8" t="inlineStr">
        <is>
          <r>
            <t xml:space="preserve">SEINFRA</t>
          </r>
        </is>
      </c>
      <c r="E658" s="8" t="inlineStr">
        <is>
          <r>
            <t xml:space="preserve">KG</t>
          </r>
        </is>
      </c>
      <c r="F658" s="10" t="n">
        <v>511.66</v>
      </c>
      <c r="G658" s="11" t="n">
        <v>22.09</v>
      </c>
      <c r="H658" s="12" t="n">
        <f>ROUND(ROUND(F658,2)*ROUND(G658,2),2)</f>
        <v>11302.57</v>
      </c>
    </row>
    <row r="659" customHeight="0" bestFit="1" ht="20">
      <c r="A659" s="7" t="inlineStr">
        <is>
          <r>
            <t xml:space="preserve">1.25.4</t>
          </r>
        </is>
      </c>
      <c r="B659" s="8" t="inlineStr">
        <is>
          <r>
            <t xml:space="preserve">C5095</t>
          </r>
        </is>
      </c>
      <c r="C659" s="9" t="inlineStr">
        <is>
          <r>
            <t xml:space="preserve">FORNECIMENTO E COLOCAÇÃO DE CANTONEIRA EM AÇO (1 1/2 "X 1 1/2" X 3/16")</t>
          </r>
        </is>
      </c>
      <c r="D659" s="8" t="inlineStr">
        <is>
          <r>
            <t xml:space="preserve">SEINFRA</t>
          </r>
        </is>
      </c>
      <c r="E659" s="8" t="inlineStr">
        <is>
          <r>
            <t xml:space="preserve">M</t>
          </r>
        </is>
      </c>
      <c r="F659" s="10" t="n">
        <v>332.98</v>
      </c>
      <c r="G659" s="11" t="n">
        <v>44.19</v>
      </c>
      <c r="H659" s="12" t="n">
        <f>ROUND(ROUND(F659,2)*ROUND(G659,2),2)</f>
        <v>14714.39</v>
      </c>
    </row>
    <row r="660" customHeight="0" bestFit="1" ht="40">
      <c r="A660" s="7" t="inlineStr">
        <is>
          <r>
            <t xml:space="preserve">1.25.5</t>
          </r>
        </is>
      </c>
      <c r="B660" s="8" t="inlineStr">
        <is>
          <r>
            <t xml:space="preserve">CP21832710</t>
          </r>
        </is>
      </c>
      <c r="C660" s="9" t="inlineStr">
        <is>
          <r>
            <t xml:space="preserve">CONTRAVENTAMENTO COM CORDOALHA CP-190, COM CONEXÕES SOLDADAS, INCLUSOS MÃO DE OBRA, TRANSPORTE E IÇAMENTO UTILIZANDO GUINDASTE, PARA EDIFÍCIOS DE 3 A 5 PAVIMENTOS - FORNECIMENTO E INSTALAÇÃO.</t>
          </r>
        </is>
      </c>
      <c r="D660" s="8" t="inlineStr"/>
      <c r="E660" s="8" t="inlineStr">
        <is>
          <r>
            <t xml:space="preserve">KG</t>
          </r>
        </is>
      </c>
      <c r="F660" s="10" t="n">
        <v>1251.11</v>
      </c>
      <c r="G660" s="11" t="n">
        <v>36.21</v>
      </c>
      <c r="H660" s="12" t="n">
        <f>ROUND(ROUND(F660,2)*ROUND(G660,2),2)</f>
        <v>45302.69</v>
      </c>
    </row>
    <row r="661" customHeight="0" bestFit="1" ht="20">
      <c r="A661" s="7" t="inlineStr">
        <is>
          <r>
            <t xml:space="preserve">1.25.6</t>
          </r>
        </is>
      </c>
      <c r="B661" s="8" t="inlineStr">
        <is>
          <r>
            <t xml:space="preserve">C3467</t>
          </r>
        </is>
      </c>
      <c r="C661" s="9" t="inlineStr">
        <is>
          <r>
            <t xml:space="preserve">FORNECIMENTO E COLOCAÇÃO DE CHUMBADOR PARABOULT DE 3/4" a 1"</t>
          </r>
        </is>
      </c>
      <c r="D661" s="8" t="inlineStr">
        <is>
          <r>
            <t xml:space="preserve">SEINFRA</t>
          </r>
        </is>
      </c>
      <c r="E661" s="8" t="inlineStr">
        <is>
          <r>
            <t xml:space="preserve">UN</t>
          </r>
        </is>
      </c>
      <c r="F661" s="10" t="n">
        <v>400.0</v>
      </c>
      <c r="G661" s="11" t="n">
        <v>118.21</v>
      </c>
      <c r="H661" s="12" t="n">
        <f>ROUND(ROUND(F661,2)*ROUND(G661,2),2)</f>
        <v>47284.0</v>
      </c>
    </row>
    <row r="662" customHeight="0" bestFit="1" ht="20">
      <c r="A662" s="7" t="inlineStr">
        <is>
          <r>
            <t xml:space="preserve">1.25.7</t>
          </r>
        </is>
      </c>
      <c r="B662" s="8" t="inlineStr">
        <is>
          <r>
            <t xml:space="preserve">I9529</t>
          </r>
        </is>
      </c>
      <c r="C662" s="9" t="inlineStr">
        <is>
          <r>
            <t xml:space="preserve">CHAPA DE AÇO GROSSA, ASTM A36, 5/16" ( 8,00MM - 62,72 KG/M2)</t>
          </r>
        </is>
      </c>
      <c r="D662" s="8" t="inlineStr">
        <is>
          <r>
            <t xml:space="preserve">SEINFRA</t>
          </r>
        </is>
      </c>
      <c r="E662" s="8" t="inlineStr">
        <is>
          <r>
            <t xml:space="preserve">KG</t>
          </r>
        </is>
      </c>
      <c r="F662" s="10" t="n">
        <v>377.1</v>
      </c>
      <c r="G662" s="11" t="n">
        <v>10.23</v>
      </c>
      <c r="H662" s="12" t="n">
        <f>ROUND(ROUND(F662,2)*ROUND(G662,2),2)</f>
        <v>3857.73</v>
      </c>
    </row>
    <row r="663" customHeight="0" bestFit="1" ht="20">
      <c r="A663" s="7" t="inlineStr">
        <is>
          <r>
            <t xml:space="preserve">1.25.8</t>
          </r>
        </is>
      </c>
      <c r="B663" s="8" t="inlineStr">
        <is>
          <r>
            <t xml:space="preserve">88278</t>
          </r>
        </is>
      </c>
      <c r="C663" s="9" t="inlineStr">
        <is>
          <r>
            <t xml:space="preserve">MONTADOR DE ESTRUTURAS METÁLICAS COM ENCARGOS COMPLEMENTARES</t>
          </r>
        </is>
      </c>
      <c r="D663" s="8" t="inlineStr">
        <is>
          <r>
            <t xml:space="preserve">SINAPI</t>
          </r>
        </is>
      </c>
      <c r="E663" s="8" t="inlineStr">
        <is>
          <r>
            <t xml:space="preserve">H</t>
          </r>
        </is>
      </c>
      <c r="F663" s="10" t="n">
        <v>56.57</v>
      </c>
      <c r="G663" s="11" t="n">
        <v>33.14</v>
      </c>
      <c r="H663" s="12" t="n">
        <f>ROUND(ROUND(F663,2)*ROUND(G663,2),2)</f>
        <v>1874.73</v>
      </c>
    </row>
    <row r="664" customHeight="0" bestFit="1" ht="20">
      <c r="A664" s="7" t="inlineStr">
        <is>
          <r>
            <t xml:space="preserve">1.25.9</t>
          </r>
        </is>
      </c>
      <c r="B664" s="8" t="inlineStr">
        <is>
          <r>
            <t xml:space="preserve">88240</t>
          </r>
        </is>
      </c>
      <c r="C664" s="9" t="inlineStr">
        <is>
          <r>
            <t xml:space="preserve">AJUDANTE DE ESTRUTURA METÁLICA COM ENCARGOS COMPLEMENTARES</t>
          </r>
        </is>
      </c>
      <c r="D664" s="8" t="inlineStr">
        <is>
          <r>
            <t xml:space="preserve">SINAPI</t>
          </r>
        </is>
      </c>
      <c r="E664" s="8" t="inlineStr">
        <is>
          <r>
            <t xml:space="preserve">H</t>
          </r>
        </is>
      </c>
      <c r="F664" s="10" t="n">
        <v>56.57</v>
      </c>
      <c r="G664" s="11" t="n">
        <v>28.38</v>
      </c>
      <c r="H664" s="12" t="n">
        <f>ROUND(ROUND(F664,2)*ROUND(G664,2),2)</f>
        <v>1605.46</v>
      </c>
    </row>
    <row r="665" customHeight="0" bestFit="1" ht="20">
      <c r="A665" s="7" t="inlineStr">
        <is>
          <r>
            <t xml:space="preserve">1.25.10</t>
          </r>
        </is>
      </c>
      <c r="B665" s="8" t="inlineStr">
        <is>
          <r>
            <t xml:space="preserve">C2040</t>
          </r>
        </is>
      </c>
      <c r="C665" s="9" t="inlineStr">
        <is>
          <r>
            <t xml:space="preserve">PINTURA C/ PRIMER EPOXI EM ESTRUTURA DE AÇO CARBONO 25 MICRA C/REVÓLVER</t>
          </r>
        </is>
      </c>
      <c r="D665" s="8" t="inlineStr">
        <is>
          <r>
            <t xml:space="preserve">SEINFRA</t>
          </r>
        </is>
      </c>
      <c r="E665" s="8" t="inlineStr">
        <is>
          <r>
            <t xml:space="preserve">M2</t>
          </r>
        </is>
      </c>
      <c r="F665" s="10" t="n">
        <v>888.62</v>
      </c>
      <c r="G665" s="11" t="n">
        <v>14.57</v>
      </c>
      <c r="H665" s="12" t="n">
        <f>ROUND(ROUND(F665,2)*ROUND(G665,2),2)</f>
        <v>12947.19</v>
      </c>
    </row>
    <row r="666" customHeight="0" bestFit="1" ht="20">
      <c r="A666" s="7" t="inlineStr">
        <is>
          <r>
            <t xml:space="preserve">1.25.11</t>
          </r>
        </is>
      </c>
      <c r="B666" s="8" t="inlineStr">
        <is>
          <r>
            <t xml:space="preserve">C1281</t>
          </r>
        </is>
      </c>
      <c r="C666" s="9" t="inlineStr">
        <is>
          <r>
            <t xml:space="preserve">ESMALTE SINTÉTICO EM ESTRUTURA DE AÇO CARBONO 50 MICRA C/REVÓLVER</t>
          </r>
        </is>
      </c>
      <c r="D666" s="8" t="inlineStr">
        <is>
          <r>
            <t xml:space="preserve">SEINFRA</t>
          </r>
        </is>
      </c>
      <c r="E666" s="8" t="inlineStr">
        <is>
          <r>
            <t xml:space="preserve">M2</t>
          </r>
        </is>
      </c>
      <c r="F666" s="10" t="n">
        <v>888.62</v>
      </c>
      <c r="G666" s="11" t="n">
        <v>14.25</v>
      </c>
      <c r="H666" s="12" t="n">
        <f>ROUND(ROUND(F666,2)*ROUND(G666,2),2)</f>
        <v>12662.84</v>
      </c>
    </row>
    <row r="667" customHeight="0" bestFit="1" ht="20">
      <c r="A667" s="7" t="inlineStr">
        <is>
          <r>
            <t xml:space="preserve">1.25.12</t>
          </r>
        </is>
      </c>
      <c r="B667" s="8" t="inlineStr">
        <is>
          <r>
            <t xml:space="preserve">C0083</t>
          </r>
        </is>
      </c>
      <c r="C667" s="9" t="inlineStr">
        <is>
          <r>
            <t xml:space="preserve">ANDAIME METÁLICO DE ENCAIXE P/FACHADAS-LOCAÇÃO MENSAL</t>
          </r>
        </is>
      </c>
      <c r="D667" s="8" t="inlineStr">
        <is>
          <r>
            <t xml:space="preserve">SEINFRA</t>
          </r>
        </is>
      </c>
      <c r="E667" s="8" t="inlineStr">
        <is>
          <r>
            <t xml:space="preserve">M2</t>
          </r>
        </is>
      </c>
      <c r="F667" s="10" t="n">
        <v>888.62</v>
      </c>
      <c r="G667" s="11" t="n">
        <v>9.35</v>
      </c>
      <c r="H667" s="12" t="n">
        <f>ROUND(ROUND(F667,2)*ROUND(G667,2),2)</f>
        <v>8308.6</v>
      </c>
    </row>
    <row r="668" customHeight="0" bestFit="1" ht="20">
      <c r="A668" s="7" t="inlineStr">
        <is>
          <r>
            <t xml:space="preserve">1.25.13</t>
          </r>
        </is>
      </c>
      <c r="B668" s="8" t="inlineStr">
        <is>
          <r>
            <t xml:space="preserve">C4554</t>
          </r>
        </is>
      </c>
      <c r="C668" s="9" t="inlineStr">
        <is>
          <r>
            <t xml:space="preserve">TELHA DE ALUMÍNIO, TRAPEZOIDAL e = 0,7mm</t>
          </r>
        </is>
      </c>
      <c r="D668" s="8" t="inlineStr">
        <is>
          <r>
            <t xml:space="preserve">SEINFRA</t>
          </r>
        </is>
      </c>
      <c r="E668" s="8" t="inlineStr">
        <is>
          <r>
            <t xml:space="preserve">M2</t>
          </r>
        </is>
      </c>
      <c r="F668" s="10" t="n">
        <v>888.62</v>
      </c>
      <c r="G668" s="11" t="n">
        <v>83.18</v>
      </c>
      <c r="H668" s="12" t="n">
        <f>ROUND(ROUND(F668,2)*ROUND(G668,2),2)</f>
        <v>73915.41</v>
      </c>
    </row>
    <row r="669" customHeight="0" bestFit="1" ht="20">
      <c r="A669" s="7" t="inlineStr">
        <is>
          <r>
            <t xml:space="preserve">1.25.14</t>
          </r>
        </is>
      </c>
      <c r="B669" s="8" t="inlineStr">
        <is>
          <r>
            <t xml:space="preserve">C1004</t>
          </r>
        </is>
      </c>
      <c r="C669" s="9" t="inlineStr">
        <is>
          <r>
            <t xml:space="preserve">CUMEEIRA TIPO ONDULINE EM ESTRUTURA METÁLICA</t>
          </r>
        </is>
      </c>
      <c r="D669" s="8" t="inlineStr">
        <is>
          <r>
            <t xml:space="preserve">SEINFRA</t>
          </r>
        </is>
      </c>
      <c r="E669" s="8" t="inlineStr">
        <is>
          <r>
            <t xml:space="preserve">M</t>
          </r>
        </is>
      </c>
      <c r="F669" s="10" t="n">
        <v>66.0</v>
      </c>
      <c r="G669" s="11" t="n">
        <v>86.07</v>
      </c>
      <c r="H669" s="12" t="n">
        <f>ROUND(ROUND(F669,2)*ROUND(G669,2),2)</f>
        <v>5680.62</v>
      </c>
    </row>
    <row r="670" customHeight="0" bestFit="1" ht="24">
      <c r="A670" s="7" t="inlineStr">
        <is>
          <r>
            <t xml:space="preserve">1.25.15</t>
          </r>
        </is>
      </c>
      <c r="B670" s="8" t="inlineStr">
        <is>
          <r>
            <t xml:space="preserve">94231</t>
          </r>
        </is>
      </c>
      <c r="C670" s="9" t="inlineStr">
        <is>
          <r>
            <t xml:space="preserve">RUFO EM CHAPA DE AÇO GALVANIZADO NÚMERO 24, CORTE DE 25 CM, INCLUSO TRANSPORTE VERTICAL. AF_07/2019</t>
          </r>
        </is>
      </c>
      <c r="D670" s="8" t="inlineStr">
        <is>
          <r>
            <t xml:space="preserve">SINAPI</t>
          </r>
        </is>
      </c>
      <c r="E670" s="8" t="inlineStr">
        <is>
          <r>
            <t xml:space="preserve">M</t>
          </r>
        </is>
      </c>
      <c r="F670" s="10" t="n">
        <v>80.6</v>
      </c>
      <c r="G670" s="11" t="n">
        <v>61.65</v>
      </c>
      <c r="H670" s="12" t="n">
        <f>ROUND(ROUND(F670,2)*ROUND(G670,2),2)</f>
        <v>4968.99</v>
      </c>
    </row>
    <row r="671" customHeight="0" bestFit="1" ht="40">
      <c r="A671" s="7" t="inlineStr">
        <is>
          <r>
            <t xml:space="preserve">1.25.16</t>
          </r>
        </is>
      </c>
      <c r="B671" s="8" t="inlineStr">
        <is>
          <r>
            <t xml:space="preserve">CP05607653</t>
          </r>
        </is>
      </c>
      <c r="C671" s="9" t="inlineStr">
        <is>
          <r>
            <t xml:space="preserve">VIGA OU PILAR TUBULAR EM PERFIL LAMINADO OU SOLDADO EM AÇO ESTRUTURAL, COM CONEXÕES SOLDADAS, INCLUSOS MÃO DE OBRA, TRNASPORTE E IÇAMENTO UTILIZANDO GUINDASTE - FORNECIMENTO E INSTALAÇÃO. AF_01/2020_PA (BASE: 100764)</t>
          </r>
        </is>
      </c>
      <c r="D671" s="8" t="inlineStr"/>
      <c r="E671" s="8" t="inlineStr">
        <is>
          <r>
            <t xml:space="preserve">KG</t>
          </r>
        </is>
      </c>
      <c r="F671" s="10" t="n">
        <v>1688.81</v>
      </c>
      <c r="G671" s="11" t="n">
        <v>18.81</v>
      </c>
      <c r="H671" s="12" t="n">
        <f>ROUND(ROUND(F671,2)*ROUND(G671,2),2)</f>
        <v>31766.52</v>
      </c>
    </row>
    <row r="672" customHeight="0" bestFit="1" ht="20">
      <c r="A672" s="7" t="inlineStr">
        <is>
          <r>
            <t xml:space="preserve">1.25.17</t>
          </r>
        </is>
      </c>
      <c r="B672" s="8" t="inlineStr">
        <is>
          <r>
            <t xml:space="preserve">00039746</t>
          </r>
        </is>
      </c>
      <c r="C672" s="9" t="inlineStr">
        <is>
          <r>
            <t xml:space="preserve">CHUMBADOR DE ACO GALVANIZADO, 1" X 600 MM, PARA POSTES DE ACO COM BASE, INCLUSO PORCA E ARRUELA</t>
          </r>
        </is>
      </c>
      <c r="D672" s="8" t="inlineStr">
        <is>
          <r>
            <t xml:space="preserve">SINAPI</t>
          </r>
        </is>
      </c>
      <c r="E672" s="8" t="inlineStr">
        <is>
          <r>
            <t xml:space="preserve">UN</t>
          </r>
        </is>
      </c>
      <c r="F672" s="10" t="n">
        <v>32.0</v>
      </c>
      <c r="G672" s="11" t="n">
        <v>136.38</v>
      </c>
      <c r="H672" s="12" t="n">
        <f>ROUND(ROUND(F672,2)*ROUND(G672,2),2)</f>
        <v>4364.16</v>
      </c>
    </row>
    <row r="673" customHeight="0" bestFit="1" ht="20">
      <c r="A673" s="7" t="inlineStr">
        <is>
          <r>
            <t xml:space="preserve">1.25.18</t>
          </r>
        </is>
      </c>
      <c r="B673" s="8" t="inlineStr">
        <is>
          <r>
            <t xml:space="preserve">I13305</t>
          </r>
        </is>
      </c>
      <c r="C673" s="9" t="inlineStr">
        <is>
          <r>
            <t xml:space="preserve">CHAPA DE ACO GROSSA, ASTM A36, E = 5/8 " (15,88 MM) 124,49 KG/M2</t>
          </r>
        </is>
      </c>
      <c r="D673" s="8" t="inlineStr">
        <is>
          <r>
            <t xml:space="preserve">SEINFRA</t>
          </r>
        </is>
      </c>
      <c r="E673" s="8" t="inlineStr">
        <is>
          <r>
            <t xml:space="preserve">KG</t>
          </r>
        </is>
      </c>
      <c r="F673" s="10" t="n">
        <v>90.43</v>
      </c>
      <c r="G673" s="11" t="n">
        <v>10.23</v>
      </c>
      <c r="H673" s="12" t="n">
        <f>ROUND(ROUND(F673,2)*ROUND(G673,2),2)</f>
        <v>925.1</v>
      </c>
    </row>
    <row r="674" customHeight="0" bestFit="1" ht="20">
      <c r="A674" s="7" t="inlineStr">
        <is>
          <r>
            <t xml:space="preserve">1.25.19</t>
          </r>
        </is>
      </c>
      <c r="B674" s="8" t="inlineStr">
        <is>
          <r>
            <t xml:space="preserve">88278</t>
          </r>
        </is>
      </c>
      <c r="C674" s="9" t="inlineStr">
        <is>
          <r>
            <t xml:space="preserve">MONTADOR DE ESTRUTURAS METÁLICAS COM ENCARGOS COMPLEMENTARES</t>
          </r>
        </is>
      </c>
      <c r="D674" s="8" t="inlineStr">
        <is>
          <r>
            <t xml:space="preserve">SINAPI</t>
          </r>
        </is>
      </c>
      <c r="E674" s="8" t="inlineStr">
        <is>
          <r>
            <t xml:space="preserve">H</t>
          </r>
        </is>
      </c>
      <c r="F674" s="10" t="n">
        <v>18.09</v>
      </c>
      <c r="G674" s="11" t="n">
        <v>33.14</v>
      </c>
      <c r="H674" s="12" t="n">
        <f>ROUND(ROUND(F674,2)*ROUND(G674,2),2)</f>
        <v>599.5</v>
      </c>
    </row>
    <row r="675" customHeight="0" bestFit="1" ht="20">
      <c r="A675" s="7" t="inlineStr">
        <is>
          <r>
            <t xml:space="preserve">1.25.20</t>
          </r>
        </is>
      </c>
      <c r="B675" s="8" t="inlineStr">
        <is>
          <r>
            <t xml:space="preserve">88240</t>
          </r>
        </is>
      </c>
      <c r="C675" s="9" t="inlineStr">
        <is>
          <r>
            <t xml:space="preserve">AJUDANTE DE ESTRUTURA METÁLICA COM ENCARGOS COMPLEMENTARES</t>
          </r>
        </is>
      </c>
      <c r="D675" s="8" t="inlineStr">
        <is>
          <r>
            <t xml:space="preserve">SINAPI</t>
          </r>
        </is>
      </c>
      <c r="E675" s="8" t="inlineStr">
        <is>
          <r>
            <t xml:space="preserve">H</t>
          </r>
        </is>
      </c>
      <c r="F675" s="10" t="n">
        <v>18.09</v>
      </c>
      <c r="G675" s="11" t="n">
        <v>28.38</v>
      </c>
      <c r="H675" s="12" t="n">
        <f>ROUND(ROUND(F675,2)*ROUND(G675,2),2)</f>
        <v>513.39</v>
      </c>
    </row>
    <row r="676" customHeight="0" bestFit="1" ht="20">
      <c r="A676" s="7" t="inlineStr">
        <is>
          <r>
            <t xml:space="preserve">1.25.21</t>
          </r>
        </is>
      </c>
      <c r="B676" s="8" t="inlineStr">
        <is>
          <r>
            <t xml:space="preserve">C2040</t>
          </r>
        </is>
      </c>
      <c r="C676" s="9" t="inlineStr">
        <is>
          <r>
            <t xml:space="preserve">PINTURA C/ PRIMER EPOXI EM ESTRUTURA DE AÇO CARBONO 25 MICRA C/REVÓLVER</t>
          </r>
        </is>
      </c>
      <c r="D676" s="8" t="inlineStr">
        <is>
          <r>
            <t xml:space="preserve">SEINFRA</t>
          </r>
        </is>
      </c>
      <c r="E676" s="8" t="inlineStr">
        <is>
          <r>
            <t xml:space="preserve">M2</t>
          </r>
        </is>
      </c>
      <c r="F676" s="10" t="n">
        <v>78.42</v>
      </c>
      <c r="G676" s="11" t="n">
        <v>14.57</v>
      </c>
      <c r="H676" s="12" t="n">
        <f>ROUND(ROUND(F676,2)*ROUND(G676,2),2)</f>
        <v>1142.58</v>
      </c>
    </row>
    <row r="677" customHeight="0" bestFit="1" ht="20">
      <c r="A677" s="7" t="inlineStr">
        <is>
          <r>
            <t xml:space="preserve">1.25.22</t>
          </r>
        </is>
      </c>
      <c r="B677" s="8" t="inlineStr">
        <is>
          <r>
            <t xml:space="preserve">C1281</t>
          </r>
        </is>
      </c>
      <c r="C677" s="9" t="inlineStr">
        <is>
          <r>
            <t xml:space="preserve">ESMALTE SINTÉTICO EM ESTRUTURA DE AÇO CARBONO 50 MICRA C/REVÓLVER</t>
          </r>
        </is>
      </c>
      <c r="D677" s="8" t="inlineStr">
        <is>
          <r>
            <t xml:space="preserve">SEINFRA</t>
          </r>
        </is>
      </c>
      <c r="E677" s="8" t="inlineStr">
        <is>
          <r>
            <t xml:space="preserve">M2</t>
          </r>
        </is>
      </c>
      <c r="F677" s="10" t="n">
        <v>78.42</v>
      </c>
      <c r="G677" s="11" t="n">
        <v>14.25</v>
      </c>
      <c r="H677" s="12" t="n">
        <f>ROUND(ROUND(F677,2)*ROUND(G677,2),2)</f>
        <v>1117.49</v>
      </c>
    </row>
    <row r="678" customHeight="0" bestFit="1" ht="20">
      <c r="A678" s="7" t="inlineStr">
        <is>
          <r>
            <t xml:space="preserve">1.25.23</t>
          </r>
        </is>
      </c>
      <c r="B678" s="8" t="inlineStr">
        <is>
          <r>
            <t xml:space="preserve">C0083</t>
          </r>
        </is>
      </c>
      <c r="C678" s="9" t="inlineStr">
        <is>
          <r>
            <t xml:space="preserve">ANDAIME METÁLICO DE ENCAIXE P/FACHADAS-LOCAÇÃO MENSAL</t>
          </r>
        </is>
      </c>
      <c r="D678" s="8" t="inlineStr">
        <is>
          <r>
            <t xml:space="preserve">SEINFRA</t>
          </r>
        </is>
      </c>
      <c r="E678" s="8" t="inlineStr">
        <is>
          <r>
            <t xml:space="preserve">M2</t>
          </r>
        </is>
      </c>
      <c r="F678" s="10" t="n">
        <v>78.42</v>
      </c>
      <c r="G678" s="11" t="n">
        <v>9.35</v>
      </c>
      <c r="H678" s="12" t="n">
        <f>ROUND(ROUND(F678,2)*ROUND(G678,2),2)</f>
        <v>733.23</v>
      </c>
    </row>
    <row r="679" customHeight="0" bestFit="1" ht="20">
      <c r="A679" s="7" t="inlineStr">
        <is>
          <r>
            <t xml:space="preserve">1.25.24</t>
          </r>
        </is>
      </c>
      <c r="B679" s="8" t="inlineStr">
        <is>
          <r>
            <t xml:space="preserve">C0769</t>
          </r>
        </is>
      </c>
      <c r="C679" s="9" t="inlineStr">
        <is>
          <r>
            <t xml:space="preserve">CHAPA POLICARBONATO ALVEOLAR CRISTAL ESP.= 6mm</t>
          </r>
        </is>
      </c>
      <c r="D679" s="8" t="inlineStr">
        <is>
          <r>
            <t xml:space="preserve">SEINFRA</t>
          </r>
        </is>
      </c>
      <c r="E679" s="8" t="inlineStr">
        <is>
          <r>
            <t xml:space="preserve">M2</t>
          </r>
        </is>
      </c>
      <c r="F679" s="10" t="n">
        <v>78.42</v>
      </c>
      <c r="G679" s="11" t="n">
        <v>161.32</v>
      </c>
      <c r="H679" s="12" t="n">
        <f>ROUND(ROUND(F679,2)*ROUND(G679,2),2)</f>
        <v>12650.71</v>
      </c>
    </row>
    <row r="680" customHeight="0" bestFit="1" ht="20">
      <c r="A680" s="7" t="inlineStr">
        <is>
          <r>
            <t xml:space="preserve">1.25.25</t>
          </r>
        </is>
      </c>
      <c r="B680" s="8" t="inlineStr">
        <is>
          <r>
            <t xml:space="preserve">00040552</t>
          </r>
        </is>
      </c>
      <c r="C680" s="9" t="inlineStr">
        <is>
          <r>
            <t xml:space="preserve">PARAFUSO, AUTOATARRAXANTE, CABECA CHATA, FENDA SIMPLES, EM ACO ZINCADO, 1/4" (6,35 MM) X 25 MM</t>
          </r>
        </is>
      </c>
      <c r="D680" s="8" t="inlineStr">
        <is>
          <r>
            <t xml:space="preserve">SINAPI</t>
          </r>
        </is>
      </c>
      <c r="E680" s="8" t="inlineStr">
        <is>
          <r>
            <t xml:space="preserve">CENTO</t>
          </r>
        </is>
      </c>
      <c r="F680" s="10" t="n">
        <v>2.0</v>
      </c>
      <c r="G680" s="11" t="n">
        <v>78.14</v>
      </c>
      <c r="H680" s="12" t="n">
        <f>ROUND(ROUND(F680,2)*ROUND(G680,2),2)</f>
        <v>156.28</v>
      </c>
    </row>
    <row r="681" customHeight="0" bestFit="1" ht="20">
      <c r="A681" s="7" t="inlineStr">
        <is>
          <r>
            <t xml:space="preserve">1.25.26</t>
          </r>
        </is>
      </c>
      <c r="B681" s="8" t="inlineStr">
        <is>
          <r>
            <t xml:space="preserve">00039961</t>
          </r>
        </is>
      </c>
      <c r="C681" s="9" t="inlineStr">
        <is>
          <r>
            <t xml:space="preserve">SILICONE ACETICO USO GERAL INCOLOR 280 G</t>
          </r>
        </is>
      </c>
      <c r="D681" s="8" t="inlineStr">
        <is>
          <r>
            <t xml:space="preserve">SINAPI</t>
          </r>
        </is>
      </c>
      <c r="E681" s="8" t="inlineStr">
        <is>
          <r>
            <t xml:space="preserve">UN</t>
          </r>
        </is>
      </c>
      <c r="F681" s="10" t="n">
        <v>7.84</v>
      </c>
      <c r="G681" s="11" t="n">
        <v>32.0</v>
      </c>
      <c r="H681" s="12" t="n">
        <f>ROUND(ROUND(F681,2)*ROUND(G681,2),2)</f>
        <v>250.88</v>
      </c>
    </row>
    <row r="682" customHeight="0" bestFit="1" ht="20">
      <c r="A682" s="7" t="inlineStr">
        <is>
          <r>
            <t xml:space="preserve">1.25.27</t>
          </r>
        </is>
      </c>
      <c r="B682" s="8" t="inlineStr">
        <is>
          <r>
            <t xml:space="preserve">88316</t>
          </r>
        </is>
      </c>
      <c r="C682" s="9" t="inlineStr">
        <is>
          <r>
            <t xml:space="preserve">SERVENTE COM ENCARGOS COMPLEMENTARES</t>
          </r>
        </is>
      </c>
      <c r="D682" s="8" t="inlineStr">
        <is>
          <r>
            <t xml:space="preserve">SINAPI</t>
          </r>
        </is>
      </c>
      <c r="E682" s="8" t="inlineStr">
        <is>
          <r>
            <t xml:space="preserve">H</t>
          </r>
        </is>
      </c>
      <c r="F682" s="10" t="n">
        <v>24.0</v>
      </c>
      <c r="G682" s="11" t="n">
        <v>28.35</v>
      </c>
      <c r="H682" s="12" t="n">
        <f>ROUND(ROUND(F682,2)*ROUND(G682,2),2)</f>
        <v>680.4</v>
      </c>
    </row>
    <row r="683" customHeight="0" bestFit="1" ht="40">
      <c r="A683" s="7" t="inlineStr">
        <is>
          <r>
            <t xml:space="preserve">1.25.28</t>
          </r>
        </is>
      </c>
      <c r="B683" s="8" t="inlineStr">
        <is>
          <r>
            <t xml:space="preserve">CP05607653</t>
          </r>
        </is>
      </c>
      <c r="C683" s="9" t="inlineStr">
        <is>
          <r>
            <t xml:space="preserve">VIGA OU PILAR TUBULAR EM PERFIL LAMINADO OU SOLDADO EM AÇO ESTRUTURAL, COM CONEXÕES SOLDADAS, INCLUSOS MÃO DE OBRA, TRANSPORTE E IÇAMENTO UTILIZANDO GUINDASTE - FORNECIMENTO E INSTALAÇÃO. AF_01/2020_ PA (BASE: 100764)</t>
          </r>
        </is>
      </c>
      <c r="D683" s="8" t="inlineStr"/>
      <c r="E683" s="8" t="inlineStr">
        <is>
          <r>
            <t xml:space="preserve">KG</t>
          </r>
        </is>
      </c>
      <c r="F683" s="10" t="n">
        <v>2244.7</v>
      </c>
      <c r="G683" s="11" t="n">
        <v>18.81</v>
      </c>
      <c r="H683" s="12" t="n">
        <f>ROUND(ROUND(F683,2)*ROUND(G683,2),2)</f>
        <v>42222.81</v>
      </c>
    </row>
    <row r="684" customHeight="0" bestFit="1" ht="20">
      <c r="A684" s="7" t="inlineStr">
        <is>
          <r>
            <t xml:space="preserve">1.25.29</t>
          </r>
        </is>
      </c>
      <c r="B684" s="8" t="inlineStr">
        <is>
          <r>
            <t xml:space="preserve">C3467</t>
          </r>
        </is>
      </c>
      <c r="C684" s="9" t="inlineStr">
        <is>
          <r>
            <t xml:space="preserve">FORNECIMENTO E COLOCAÇÃO DE CHUMBADOR PARABOULT DE 3/4" a 1"</t>
          </r>
        </is>
      </c>
      <c r="D684" s="8" t="inlineStr">
        <is>
          <r>
            <t xml:space="preserve">SEINFRA</t>
          </r>
        </is>
      </c>
      <c r="E684" s="8" t="inlineStr">
        <is>
          <r>
            <t xml:space="preserve">UN</t>
          </r>
        </is>
      </c>
      <c r="F684" s="10" t="n">
        <v>24.0</v>
      </c>
      <c r="G684" s="11" t="n">
        <v>118.21</v>
      </c>
      <c r="H684" s="12" t="n">
        <f>ROUND(ROUND(F684,2)*ROUND(G684,2),2)</f>
        <v>2837.04</v>
      </c>
    </row>
    <row r="685" customHeight="0" bestFit="1" ht="20">
      <c r="A685" s="7" t="inlineStr">
        <is>
          <r>
            <t xml:space="preserve">1.25.30</t>
          </r>
        </is>
      </c>
      <c r="B685" s="8" t="inlineStr">
        <is>
          <r>
            <t xml:space="preserve">I13305</t>
          </r>
        </is>
      </c>
      <c r="C685" s="9" t="inlineStr">
        <is>
          <r>
            <t xml:space="preserve">CHAPA DE ACO GROSSA, ASTM A36, E = 5/8 " (15,88 MM) 124,49 KG/M2</t>
          </r>
        </is>
      </c>
      <c r="D685" s="8" t="inlineStr">
        <is>
          <r>
            <t xml:space="preserve">SEINFRA</t>
          </r>
        </is>
      </c>
      <c r="E685" s="8" t="inlineStr">
        <is>
          <r>
            <t xml:space="preserve">KG</t>
          </r>
        </is>
      </c>
      <c r="F685" s="10" t="n">
        <v>145.07</v>
      </c>
      <c r="G685" s="11" t="n">
        <v>10.23</v>
      </c>
      <c r="H685" s="12" t="n">
        <f>ROUND(ROUND(F685,2)*ROUND(G685,2),2)</f>
        <v>1484.07</v>
      </c>
    </row>
    <row r="686" customHeight="0" bestFit="1" ht="20">
      <c r="A686" s="7" t="inlineStr">
        <is>
          <r>
            <t xml:space="preserve">1.25.31</t>
          </r>
        </is>
      </c>
      <c r="B686" s="8" t="inlineStr">
        <is>
          <r>
            <t xml:space="preserve">88278</t>
          </r>
        </is>
      </c>
      <c r="C686" s="9" t="inlineStr">
        <is>
          <r>
            <t xml:space="preserve">MONTADOR DE ESTRUTURAS METÁLICAS COM ENCARGOS COMPLEMENTARES</t>
          </r>
        </is>
      </c>
      <c r="D686" s="8" t="inlineStr">
        <is>
          <r>
            <t xml:space="preserve">SINAPI</t>
          </r>
        </is>
      </c>
      <c r="E686" s="8" t="inlineStr">
        <is>
          <r>
            <t xml:space="preserve">H</t>
          </r>
        </is>
      </c>
      <c r="F686" s="10" t="n">
        <v>21.76</v>
      </c>
      <c r="G686" s="11" t="n">
        <v>33.14</v>
      </c>
      <c r="H686" s="12" t="n">
        <f>ROUND(ROUND(F686,2)*ROUND(G686,2),2)</f>
        <v>721.13</v>
      </c>
    </row>
    <row r="687" customHeight="0" bestFit="1" ht="20">
      <c r="A687" s="7" t="inlineStr">
        <is>
          <r>
            <t xml:space="preserve">1.25.32</t>
          </r>
        </is>
      </c>
      <c r="B687" s="8" t="inlineStr">
        <is>
          <r>
            <t xml:space="preserve">88240</t>
          </r>
        </is>
      </c>
      <c r="C687" s="9" t="inlineStr">
        <is>
          <r>
            <t xml:space="preserve">AJUDANTE DE ESTRUTURA METÁLICA COM ENCARGOS COMPLEMENTARES</t>
          </r>
        </is>
      </c>
      <c r="D687" s="8" t="inlineStr">
        <is>
          <r>
            <t xml:space="preserve">SINAPI</t>
          </r>
        </is>
      </c>
      <c r="E687" s="8" t="inlineStr">
        <is>
          <r>
            <t xml:space="preserve">H</t>
          </r>
        </is>
      </c>
      <c r="F687" s="10" t="n">
        <v>21.76</v>
      </c>
      <c r="G687" s="11" t="n">
        <v>28.38</v>
      </c>
      <c r="H687" s="12" t="n">
        <f>ROUND(ROUND(F687,2)*ROUND(G687,2),2)</f>
        <v>617.55</v>
      </c>
    </row>
    <row r="688" customHeight="0" bestFit="1" ht="20">
      <c r="A688" s="7" t="inlineStr">
        <is>
          <r>
            <t xml:space="preserve">1.25.33</t>
          </r>
        </is>
      </c>
      <c r="B688" s="8" t="inlineStr">
        <is>
          <r>
            <t xml:space="preserve">C2040</t>
          </r>
        </is>
      </c>
      <c r="C688" s="9" t="inlineStr">
        <is>
          <r>
            <t xml:space="preserve">PINTURA C/ PRIMER EPOXI EM ESTRUTURA DE AÇO CARBONO 25 MICRA C/REVÓLVER</t>
          </r>
        </is>
      </c>
      <c r="D688" s="8" t="inlineStr">
        <is>
          <r>
            <t xml:space="preserve">SEINFRA</t>
          </r>
        </is>
      </c>
      <c r="E688" s="8" t="inlineStr">
        <is>
          <r>
            <t xml:space="preserve">M2</t>
          </r>
        </is>
      </c>
      <c r="F688" s="10" t="n">
        <v>49.28</v>
      </c>
      <c r="G688" s="11" t="n">
        <v>14.57</v>
      </c>
      <c r="H688" s="12" t="n">
        <f>ROUND(ROUND(F688,2)*ROUND(G688,2),2)</f>
        <v>718.01</v>
      </c>
    </row>
    <row r="689" customHeight="0" bestFit="1" ht="20">
      <c r="A689" s="7" t="inlineStr">
        <is>
          <r>
            <t xml:space="preserve">1.25.34</t>
          </r>
        </is>
      </c>
      <c r="B689" s="8" t="inlineStr">
        <is>
          <r>
            <t xml:space="preserve">C1281</t>
          </r>
        </is>
      </c>
      <c r="C689" s="9" t="inlineStr">
        <is>
          <r>
            <t xml:space="preserve">ESMALTE SINTÉTICO EM ESTRUTURA DE AÇO CARBONO 50 MICRA C/REVÓLVER</t>
          </r>
        </is>
      </c>
      <c r="D689" s="8" t="inlineStr">
        <is>
          <r>
            <t xml:space="preserve">SEINFRA</t>
          </r>
        </is>
      </c>
      <c r="E689" s="8" t="inlineStr">
        <is>
          <r>
            <t xml:space="preserve">M2</t>
          </r>
        </is>
      </c>
      <c r="F689" s="10" t="n">
        <v>49.28</v>
      </c>
      <c r="G689" s="11" t="n">
        <v>14.25</v>
      </c>
      <c r="H689" s="12" t="n">
        <f>ROUND(ROUND(F689,2)*ROUND(G689,2),2)</f>
        <v>702.24</v>
      </c>
    </row>
    <row r="690" customHeight="0" bestFit="1" ht="20">
      <c r="A690" s="7" t="inlineStr">
        <is>
          <r>
            <t xml:space="preserve">1.25.35</t>
          </r>
        </is>
      </c>
      <c r="B690" s="8" t="inlineStr">
        <is>
          <r>
            <t xml:space="preserve">C0083</t>
          </r>
        </is>
      </c>
      <c r="C690" s="9" t="inlineStr">
        <is>
          <r>
            <t xml:space="preserve">ANDAIME METÁLICO DE ENCAIXE P/FACHADAS-LOCAÇÃO MENSAL</t>
          </r>
        </is>
      </c>
      <c r="D690" s="8" t="inlineStr">
        <is>
          <r>
            <t xml:space="preserve">SEINFRA</t>
          </r>
        </is>
      </c>
      <c r="E690" s="8" t="inlineStr">
        <is>
          <r>
            <t xml:space="preserve">M2</t>
          </r>
        </is>
      </c>
      <c r="F690" s="10" t="n">
        <v>49.28</v>
      </c>
      <c r="G690" s="11" t="n">
        <v>9.35</v>
      </c>
      <c r="H690" s="12" t="n">
        <f>ROUND(ROUND(F690,2)*ROUND(G690,2),2)</f>
        <v>460.77</v>
      </c>
    </row>
    <row r="691" customHeight="0" bestFit="1" ht="20">
      <c r="A691" s="7" t="inlineStr">
        <is>
          <r>
            <t xml:space="preserve">1.25.36</t>
          </r>
        </is>
      </c>
      <c r="B691" s="8" t="inlineStr">
        <is>
          <r>
            <t xml:space="preserve">C0769</t>
          </r>
        </is>
      </c>
      <c r="C691" s="9" t="inlineStr">
        <is>
          <r>
            <t xml:space="preserve">CHAPA POLICARBONATO ALVEOLAR CRISTAL ESP.= 6mm</t>
          </r>
        </is>
      </c>
      <c r="D691" s="8" t="inlineStr">
        <is>
          <r>
            <t xml:space="preserve">SEINFRA</t>
          </r>
        </is>
      </c>
      <c r="E691" s="8" t="inlineStr">
        <is>
          <r>
            <t xml:space="preserve">M2</t>
          </r>
        </is>
      </c>
      <c r="F691" s="10" t="n">
        <v>49.28</v>
      </c>
      <c r="G691" s="11" t="n">
        <v>161.32</v>
      </c>
      <c r="H691" s="12" t="n">
        <f>ROUND(ROUND(F691,2)*ROUND(G691,2),2)</f>
        <v>7949.85</v>
      </c>
    </row>
    <row r="692" customHeight="0" bestFit="1" ht="20">
      <c r="A692" s="7" t="inlineStr">
        <is>
          <r>
            <t xml:space="preserve">1.25.37</t>
          </r>
        </is>
      </c>
      <c r="B692" s="8" t="inlineStr">
        <is>
          <r>
            <t xml:space="preserve">00040552</t>
          </r>
        </is>
      </c>
      <c r="C692" s="9" t="inlineStr">
        <is>
          <r>
            <t xml:space="preserve">PARAFUSO, AUTOATARRAXANTE, CABECA CHATA, FENDA SIMPLES, EM ACO ZINCADO, 1/4" (6,35 MM) X 25 MM</t>
          </r>
        </is>
      </c>
      <c r="D692" s="8" t="inlineStr">
        <is>
          <r>
            <t xml:space="preserve">SINAPI</t>
          </r>
        </is>
      </c>
      <c r="E692" s="8" t="inlineStr">
        <is>
          <r>
            <t xml:space="preserve">CENTO</t>
          </r>
        </is>
      </c>
      <c r="F692" s="10" t="n">
        <v>1.0</v>
      </c>
      <c r="G692" s="11" t="n">
        <v>78.14</v>
      </c>
      <c r="H692" s="12" t="n">
        <f>ROUND(ROUND(F692,2)*ROUND(G692,2),2)</f>
        <v>78.14</v>
      </c>
    </row>
    <row r="693" customHeight="0" bestFit="1" ht="20">
      <c r="A693" s="7" t="inlineStr">
        <is>
          <r>
            <t xml:space="preserve">1.25.38</t>
          </r>
        </is>
      </c>
      <c r="B693" s="8" t="inlineStr">
        <is>
          <r>
            <t xml:space="preserve">00039961</t>
          </r>
        </is>
      </c>
      <c r="C693" s="9" t="inlineStr">
        <is>
          <r>
            <t xml:space="preserve">SILICONE ACETICO USO GERAL INCOLOR 280 G</t>
          </r>
        </is>
      </c>
      <c r="D693" s="8" t="inlineStr">
        <is>
          <r>
            <t xml:space="preserve">SINAPI</t>
          </r>
        </is>
      </c>
      <c r="E693" s="8" t="inlineStr">
        <is>
          <r>
            <t xml:space="preserve">UN</t>
          </r>
        </is>
      </c>
      <c r="F693" s="10" t="n">
        <v>4.93</v>
      </c>
      <c r="G693" s="11" t="n">
        <v>32.0</v>
      </c>
      <c r="H693" s="12" t="n">
        <f>ROUND(ROUND(F693,2)*ROUND(G693,2),2)</f>
        <v>157.76</v>
      </c>
    </row>
    <row r="694" customHeight="0" bestFit="1" ht="20">
      <c r="A694" s="7" t="inlineStr">
        <is>
          <r>
            <t xml:space="preserve">1.25.39</t>
          </r>
        </is>
      </c>
      <c r="B694" s="8" t="inlineStr">
        <is>
          <r>
            <t xml:space="preserve">88316</t>
          </r>
        </is>
      </c>
      <c r="C694" s="9" t="inlineStr">
        <is>
          <r>
            <t xml:space="preserve">SERVENTE COM ENCARGOS COMPLEMENTARES</t>
          </r>
        </is>
      </c>
      <c r="D694" s="8" t="inlineStr">
        <is>
          <r>
            <t xml:space="preserve">SINAPI</t>
          </r>
        </is>
      </c>
      <c r="E694" s="8" t="inlineStr">
        <is>
          <r>
            <t xml:space="preserve">H</t>
          </r>
        </is>
      </c>
      <c r="F694" s="10" t="n">
        <v>16.0</v>
      </c>
      <c r="G694" s="11" t="n">
        <v>28.35</v>
      </c>
      <c r="H694" s="12" t="n">
        <f>ROUND(ROUND(F694,2)*ROUND(G694,2),2)</f>
        <v>453.6</v>
      </c>
    </row>
    <row r="695" customHeight="1" ht="20">
      <c r="A695" s="5" t="inlineStr">
        <is>
          <r>
            <t xml:space="preserve">2</t>
          </r>
        </is>
      </c>
      <c r="B695" s="5" t="inlineStr">
        <is>
          <r>
            <t xml:space="preserve">LOTE 02 - ITENS FINANCIÁVEIS</t>
          </r>
        </is>
      </c>
      <c r="C695" s="5" t="inlineStr"/>
      <c r="D695" s="5" t="inlineStr"/>
      <c r="E695" s="5" t="inlineStr"/>
      <c r="F695" s="5" t="inlineStr"/>
      <c r="G695" s="5" t="inlineStr"/>
      <c r="H695" s="6" t="n">
        <f>ROUND(H696+H721+H723+H727+H769,2)</f>
        <v>1915207.51</v>
      </c>
    </row>
    <row r="696" customHeight="1" ht="20">
      <c r="A696" s="5" t="inlineStr">
        <is>
          <r>
            <t xml:space="preserve">2.1</t>
          </r>
        </is>
      </c>
      <c r="B696" s="5" t="inlineStr">
        <is>
          <r>
            <t xml:space="preserve">CONTENÇÃO</t>
          </r>
        </is>
      </c>
      <c r="C696" s="5" t="inlineStr"/>
      <c r="D696" s="5" t="inlineStr"/>
      <c r="E696" s="5" t="inlineStr"/>
      <c r="F696" s="5" t="inlineStr"/>
      <c r="G696" s="5" t="inlineStr"/>
      <c r="H696" s="6" t="n">
        <f>ROUND(H697+H704+H715,2)</f>
        <v>794172.57</v>
      </c>
    </row>
    <row r="697" customHeight="1" ht="20">
      <c r="A697" s="5" t="inlineStr">
        <is>
          <r>
            <t xml:space="preserve">2.1.1</t>
          </r>
        </is>
      </c>
      <c r="B697" s="5" t="inlineStr">
        <is>
          <r>
            <t xml:space="preserve">MURO DE CONTENÇÃO</t>
          </r>
        </is>
      </c>
      <c r="C697" s="5" t="inlineStr"/>
      <c r="D697" s="5" t="inlineStr"/>
      <c r="E697" s="5" t="inlineStr"/>
      <c r="F697" s="5" t="inlineStr"/>
      <c r="G697" s="5" t="inlineStr"/>
      <c r="H697" s="6" t="n">
        <f>ROUND(SUM(H698:H703),2)</f>
        <v>35269.46</v>
      </c>
    </row>
    <row r="698" customHeight="0" bestFit="1" ht="24">
      <c r="A698" s="7" t="inlineStr">
        <is>
          <r>
            <t xml:space="preserve">2.1.1.1</t>
          </r>
        </is>
      </c>
      <c r="B698" s="8" t="inlineStr">
        <is>
          <r>
            <t xml:space="preserve">89478</t>
          </r>
        </is>
      </c>
      <c r="C698" s="9" t="inlineStr">
        <is>
          <r>
            <t xml:space="preserve">ALVENARIA DE BLOCOS DE CONCRETO ESTRUTURAL 14X19X29 CM (ESPESSURA 14 CM), FBK = 4,5 MPA, UTILIZANDO COLHER DE PEDREIRO. AF_10/2022</t>
          </r>
        </is>
      </c>
      <c r="D698" s="8" t="inlineStr">
        <is>
          <r>
            <t xml:space="preserve">SINAPI</t>
          </r>
        </is>
      </c>
      <c r="E698" s="8" t="inlineStr">
        <is>
          <r>
            <t xml:space="preserve">M2</t>
          </r>
        </is>
      </c>
      <c r="F698" s="10" t="n">
        <v>35.38</v>
      </c>
      <c r="G698" s="11" t="n">
        <v>174.78</v>
      </c>
      <c r="H698" s="12" t="n">
        <f>ROUND(ROUND(F698,2)*ROUND(G698,2),2)</f>
        <v>6183.72</v>
      </c>
    </row>
    <row r="699" customHeight="0" bestFit="1" ht="20">
      <c r="A699" s="7" t="inlineStr">
        <is>
          <r>
            <t xml:space="preserve">2.1.1.2</t>
          </r>
        </is>
      </c>
      <c r="B699" s="8" t="inlineStr">
        <is>
          <r>
            <t xml:space="preserve">C0216</t>
          </r>
        </is>
      </c>
      <c r="C699" s="9" t="inlineStr">
        <is>
          <r>
            <t xml:space="preserve">ARMADURA CA-50A MÉDIA D= 6,3 A 10,0mm</t>
          </r>
        </is>
      </c>
      <c r="D699" s="8" t="inlineStr">
        <is>
          <r>
            <t xml:space="preserve">SEINFRA</t>
          </r>
        </is>
      </c>
      <c r="E699" s="8" t="inlineStr">
        <is>
          <r>
            <t xml:space="preserve">KG</t>
          </r>
        </is>
      </c>
      <c r="F699" s="10" t="n">
        <v>473.86</v>
      </c>
      <c r="G699" s="11" t="n">
        <v>14.84</v>
      </c>
      <c r="H699" s="12" t="n">
        <f>ROUND(ROUND(F699,2)*ROUND(G699,2),2)</f>
        <v>7032.08</v>
      </c>
    </row>
    <row r="700" customHeight="0" bestFit="1" ht="32">
      <c r="A700" s="7" t="inlineStr">
        <is>
          <r>
            <t xml:space="preserve">2.1.1.3</t>
          </r>
        </is>
      </c>
      <c r="B700" s="8" t="inlineStr">
        <is>
          <r>
            <t xml:space="preserve">CP0032JN</t>
          </r>
        </is>
      </c>
      <c r="C700" s="9" t="inlineStr">
        <is>
          <r>
            <t xml:space="preserve">BARBACÃ C/ TUBO PVC ESGOTO 150mm, INCLUSIVE GEOTÊXTIL NÃO-TECIDO 100% POLIÉSTER COM RESISTÊNCIA A TRAÇÃO LONGITUDINAL MÍNIMA DE 8KN/m (BIDIM RT-08 OU SIMILAR) E BRITA</t>
          </r>
        </is>
      </c>
      <c r="D700" s="8" t="inlineStr"/>
      <c r="E700" s="8" t="inlineStr">
        <is>
          <r>
            <t xml:space="preserve">M</t>
          </r>
        </is>
      </c>
      <c r="F700" s="10" t="n">
        <v>155.28</v>
      </c>
      <c r="G700" s="11" t="n">
        <v>53.13</v>
      </c>
      <c r="H700" s="12" t="n">
        <f>ROUND(ROUND(F700,2)*ROUND(G700,2),2)</f>
        <v>8250.03</v>
      </c>
    </row>
    <row r="701" customHeight="0" bestFit="1" ht="20">
      <c r="A701" s="7" t="inlineStr">
        <is>
          <r>
            <t xml:space="preserve">2.1.1.4</t>
          </r>
        </is>
      </c>
      <c r="B701" s="8" t="inlineStr">
        <is>
          <r>
            <t xml:space="preserve">89993</t>
          </r>
        </is>
      </c>
      <c r="C701" s="9" t="inlineStr">
        <is>
          <r>
            <t xml:space="preserve">GRAUTEAMENTO VERTICAL EM ALVENARIA ESTRUTURAL. AF_09/2021</t>
          </r>
        </is>
      </c>
      <c r="D701" s="8" t="inlineStr">
        <is>
          <r>
            <t xml:space="preserve">SINAPI</t>
          </r>
        </is>
      </c>
      <c r="E701" s="8" t="inlineStr">
        <is>
          <r>
            <t xml:space="preserve">M3</t>
          </r>
        </is>
      </c>
      <c r="F701" s="10" t="n">
        <v>8.4</v>
      </c>
      <c r="G701" s="11" t="n">
        <v>1328.47</v>
      </c>
      <c r="H701" s="12" t="n">
        <f>ROUND(ROUND(F701,2)*ROUND(G701,2),2)</f>
        <v>11159.15</v>
      </c>
    </row>
    <row r="702" customHeight="0" bestFit="1" ht="24">
      <c r="A702" s="7" t="inlineStr">
        <is>
          <r>
            <t xml:space="preserve">2.1.1.5</t>
          </r>
        </is>
      </c>
      <c r="B702" s="8" t="inlineStr">
        <is>
          <r>
            <t xml:space="preserve">104179</t>
          </r>
        </is>
      </c>
      <c r="C702" s="9" t="inlineStr">
        <is>
          <r>
            <t xml:space="preserve">CAP, PVC, SERIE R, ÁGUA PLUVIAL, DN 150 MM, JUNTA ELÁSTICA, FORNECIDO E INSTALADO EM RAMAL DE ENCAMINHAMENTO. AF_06/2022</t>
          </r>
        </is>
      </c>
      <c r="D702" s="8" t="inlineStr">
        <is>
          <r>
            <t xml:space="preserve">SINAPI</t>
          </r>
        </is>
      </c>
      <c r="E702" s="8" t="inlineStr">
        <is>
          <r>
            <t xml:space="preserve">UN</t>
          </r>
        </is>
      </c>
      <c r="F702" s="10" t="n">
        <v>6.0</v>
      </c>
      <c r="G702" s="11" t="n">
        <v>104.56</v>
      </c>
      <c r="H702" s="12" t="n">
        <f>ROUND(ROUND(F702,2)*ROUND(G702,2),2)</f>
        <v>627.36</v>
      </c>
    </row>
    <row r="703" customHeight="0" bestFit="1" ht="32">
      <c r="A703" s="7" t="inlineStr">
        <is>
          <r>
            <t xml:space="preserve">2.1.1.6</t>
          </r>
        </is>
      </c>
      <c r="B703" s="8" t="inlineStr">
        <is>
          <r>
            <t xml:space="preserve">89701</t>
          </r>
        </is>
      </c>
      <c r="C703" s="9" t="inlineStr">
        <is>
          <r>
            <t xml:space="preserve">TÊ, PVC, SERIE R, ÁGUA PLUVIAL, DN 150 X 150 MM, JUNTA ELÁSTICA, FORNECIDO E INSTALADO EM CONDUTORES VERTICAIS DE ÁGUAS PLUVIAIS. AF_06/2022</t>
          </r>
        </is>
      </c>
      <c r="D703" s="8" t="inlineStr">
        <is>
          <r>
            <t xml:space="preserve">SINAPI</t>
          </r>
        </is>
      </c>
      <c r="E703" s="8" t="inlineStr">
        <is>
          <r>
            <t xml:space="preserve">UN</t>
          </r>
        </is>
      </c>
      <c r="F703" s="10" t="n">
        <v>8.0</v>
      </c>
      <c r="G703" s="11" t="n">
        <v>252.14</v>
      </c>
      <c r="H703" s="12" t="n">
        <f>ROUND(ROUND(F703,2)*ROUND(G703,2),2)</f>
        <v>2017.12</v>
      </c>
    </row>
    <row r="704" customHeight="1" ht="20">
      <c r="A704" s="5" t="inlineStr">
        <is>
          <r>
            <t xml:space="preserve">2.1.2</t>
          </r>
        </is>
      </c>
      <c r="B704" s="5" t="inlineStr">
        <is>
          <r>
            <t xml:space="preserve">ESTRUTURA CONTENÇÃO</t>
          </r>
        </is>
      </c>
      <c r="C704" s="5" t="inlineStr"/>
      <c r="D704" s="5" t="inlineStr"/>
      <c r="E704" s="5" t="inlineStr"/>
      <c r="F704" s="5" t="inlineStr"/>
      <c r="G704" s="5" t="inlineStr"/>
      <c r="H704" s="6" t="n">
        <f>ROUND(SUM(H705:H714),2)</f>
        <v>744602.22</v>
      </c>
    </row>
    <row r="705" customHeight="0" bestFit="1" ht="20">
      <c r="A705" s="7" t="inlineStr">
        <is>
          <r>
            <t xml:space="preserve">2.1.2.1</t>
          </r>
        </is>
      </c>
      <c r="B705" s="8" t="inlineStr">
        <is>
          <r>
            <t xml:space="preserve">C0216</t>
          </r>
        </is>
      </c>
      <c r="C705" s="9" t="inlineStr">
        <is>
          <r>
            <t xml:space="preserve">ARMADURA CA-50A MÉDIA D= 6,3 A 10,0mm</t>
          </r>
        </is>
      </c>
      <c r="D705" s="8" t="inlineStr">
        <is>
          <r>
            <t xml:space="preserve">SEINFRA</t>
          </r>
        </is>
      </c>
      <c r="E705" s="8" t="inlineStr">
        <is>
          <r>
            <t xml:space="preserve">KG</t>
          </r>
        </is>
      </c>
      <c r="F705" s="10" t="n">
        <v>10987.9</v>
      </c>
      <c r="G705" s="11" t="n">
        <v>14.84</v>
      </c>
      <c r="H705" s="12" t="n">
        <f>ROUND(ROUND(F705,2)*ROUND(G705,2),2)</f>
        <v>163060.44</v>
      </c>
    </row>
    <row r="706" customHeight="0" bestFit="1" ht="20">
      <c r="A706" s="7" t="inlineStr">
        <is>
          <r>
            <t xml:space="preserve">2.1.2.2</t>
          </r>
        </is>
      </c>
      <c r="B706" s="8" t="inlineStr">
        <is>
          <r>
            <t xml:space="preserve">C0215</t>
          </r>
        </is>
      </c>
      <c r="C706" s="9" t="inlineStr">
        <is>
          <r>
            <t xml:space="preserve">ARMADURA CA-50A GROSSA D= 12,5 A 25,0mm</t>
          </r>
        </is>
      </c>
      <c r="D706" s="8" t="inlineStr">
        <is>
          <r>
            <t xml:space="preserve">SEINFRA</t>
          </r>
        </is>
      </c>
      <c r="E706" s="8" t="inlineStr">
        <is>
          <r>
            <t xml:space="preserve">KG</t>
          </r>
        </is>
      </c>
      <c r="F706" s="10" t="n">
        <v>3023.58</v>
      </c>
      <c r="G706" s="11" t="n">
        <v>16.2</v>
      </c>
      <c r="H706" s="12" t="n">
        <f>ROUND(ROUND(F706,2)*ROUND(G706,2),2)</f>
        <v>48982.0</v>
      </c>
    </row>
    <row r="707" customHeight="0" bestFit="1" ht="20">
      <c r="A707" s="7" t="inlineStr">
        <is>
          <r>
            <t xml:space="preserve">2.1.2.3</t>
          </r>
        </is>
      </c>
      <c r="B707" s="8" t="inlineStr">
        <is>
          <r>
            <t xml:space="preserve">C0217</t>
          </r>
        </is>
      </c>
      <c r="C707" s="9" t="inlineStr">
        <is>
          <r>
            <t xml:space="preserve">ARMADURA CA-60 FINA D=3,40 A 6,40mm</t>
          </r>
        </is>
      </c>
      <c r="D707" s="8" t="inlineStr">
        <is>
          <r>
            <t xml:space="preserve">SEINFRA</t>
          </r>
        </is>
      </c>
      <c r="E707" s="8" t="inlineStr">
        <is>
          <r>
            <t xml:space="preserve">KG</t>
          </r>
        </is>
      </c>
      <c r="F707" s="10" t="n">
        <v>2172.1</v>
      </c>
      <c r="G707" s="11" t="n">
        <v>14.95</v>
      </c>
      <c r="H707" s="12" t="n">
        <f>ROUND(ROUND(F707,2)*ROUND(G707,2),2)</f>
        <v>32472.9</v>
      </c>
    </row>
    <row r="708" customHeight="0" bestFit="1" ht="20">
      <c r="A708" s="7" t="inlineStr">
        <is>
          <r>
            <t xml:space="preserve">2.1.2.4</t>
          </r>
        </is>
      </c>
      <c r="B708" s="8" t="inlineStr">
        <is>
          <r>
            <t xml:space="preserve">C1399</t>
          </r>
        </is>
      </c>
      <c r="C708" s="9" t="inlineStr">
        <is>
          <r>
            <t xml:space="preserve">FORMA PLANA CHAPA COMPENSADA PLASTIFICADA, ESP.= 12mm UTIL. 5X</t>
          </r>
        </is>
      </c>
      <c r="D708" s="8" t="inlineStr">
        <is>
          <r>
            <t xml:space="preserve">SEINFRA</t>
          </r>
        </is>
      </c>
      <c r="E708" s="8" t="inlineStr">
        <is>
          <r>
            <t xml:space="preserve">M2</t>
          </r>
        </is>
      </c>
      <c r="F708" s="10" t="n">
        <v>1208.4</v>
      </c>
      <c r="G708" s="11" t="n">
        <v>156.33</v>
      </c>
      <c r="H708" s="12" t="n">
        <f>ROUND(ROUND(F708,2)*ROUND(G708,2),2)</f>
        <v>188909.17</v>
      </c>
    </row>
    <row r="709" customHeight="0" bestFit="1" ht="24">
      <c r="A709" s="7" t="inlineStr">
        <is>
          <r>
            <t xml:space="preserve">2.1.2.5</t>
          </r>
        </is>
      </c>
      <c r="B709" s="8" t="inlineStr">
        <is>
          <r>
            <t xml:space="preserve">98555</t>
          </r>
        </is>
      </c>
      <c r="C709" s="9" t="inlineStr">
        <is>
          <r>
            <t xml:space="preserve">IMPERMEABILIZAÇÃO DE SUPERFÍCIE COM ARGAMASSA POLIMÉRICA / MEMBRANA ACRÍLICA, 3 DEMÃOS. AF_09/2023</t>
          </r>
        </is>
      </c>
      <c r="D709" s="8" t="inlineStr">
        <is>
          <r>
            <t xml:space="preserve">SINAPI</t>
          </r>
        </is>
      </c>
      <c r="E709" s="8" t="inlineStr">
        <is>
          <r>
            <t xml:space="preserve">M2</t>
          </r>
        </is>
      </c>
      <c r="F709" s="10" t="n">
        <v>1208.4</v>
      </c>
      <c r="G709" s="11" t="n">
        <v>42.13</v>
      </c>
      <c r="H709" s="12" t="n">
        <f>ROUND(ROUND(F709,2)*ROUND(G709,2),2)</f>
        <v>50909.89</v>
      </c>
    </row>
    <row r="710" customHeight="0" bestFit="1" ht="24">
      <c r="A710" s="7" t="inlineStr">
        <is>
          <r>
            <t xml:space="preserve">2.1.2.6</t>
          </r>
        </is>
      </c>
      <c r="B710" s="8" t="inlineStr">
        <is>
          <r>
            <t xml:space="preserve">96619</t>
          </r>
        </is>
      </c>
      <c r="C710" s="9" t="inlineStr">
        <is>
          <r>
            <t xml:space="preserve">LASTRO DE CONCRETO MAGRO, APLICADO EM BLOCOS DE COROAMENTO OU SAPATAS, ESPESSURA DE 5 CM. AF_01/2024</t>
          </r>
        </is>
      </c>
      <c r="D710" s="8" t="inlineStr">
        <is>
          <r>
            <t xml:space="preserve">SINAPI</t>
          </r>
        </is>
      </c>
      <c r="E710" s="8" t="inlineStr">
        <is>
          <r>
            <t xml:space="preserve">M2</t>
          </r>
        </is>
      </c>
      <c r="F710" s="10" t="n">
        <v>85.63</v>
      </c>
      <c r="G710" s="11" t="n">
        <v>51.18</v>
      </c>
      <c r="H710" s="12" t="n">
        <f>ROUND(ROUND(F710,2)*ROUND(G710,2),2)</f>
        <v>4382.54</v>
      </c>
    </row>
    <row r="711" customHeight="0" bestFit="1" ht="32">
      <c r="A711" s="7" t="inlineStr">
        <is>
          <r>
            <t xml:space="preserve">2.1.2.7</t>
          </r>
        </is>
      </c>
      <c r="B711" s="8" t="inlineStr">
        <is>
          <r>
            <t xml:space="preserve">96557</t>
          </r>
        </is>
      </c>
      <c r="C711" s="9" t="inlineStr">
        <is>
          <r>
            <t xml:space="preserve">CONCRETAGEM DE BLOCO DE COROAMENTO OU VIGA BALDRAME, FCK 30 MPA, COM USO DE BOMBA - LANÇAMENTO, ADENSAMENTO E ACABAMENTO. AF_01/2024</t>
          </r>
        </is>
      </c>
      <c r="D711" s="8" t="inlineStr">
        <is>
          <r>
            <t xml:space="preserve">SINAPI</t>
          </r>
        </is>
      </c>
      <c r="E711" s="8" t="inlineStr">
        <is>
          <r>
            <t xml:space="preserve">M3</t>
          </r>
        </is>
      </c>
      <c r="F711" s="10" t="n">
        <v>80.1</v>
      </c>
      <c r="G711" s="11" t="n">
        <v>842.42</v>
      </c>
      <c r="H711" s="12" t="n">
        <f>ROUND(ROUND(F711,2)*ROUND(G711,2),2)</f>
        <v>67477.84</v>
      </c>
    </row>
    <row r="712" customHeight="0" bestFit="1" ht="20">
      <c r="A712" s="7" t="inlineStr">
        <is>
          <r>
            <t xml:space="preserve">2.1.2.8</t>
          </r>
        </is>
      </c>
      <c r="B712" s="8" t="inlineStr">
        <is>
          <r>
            <t xml:space="preserve">C0844</t>
          </r>
        </is>
      </c>
      <c r="C712" s="9" t="inlineStr">
        <is>
          <r>
            <t xml:space="preserve">CONCRETO P/VIBR., FCK 30 MPa COM AGREGADO ADQUIRIDO</t>
          </r>
        </is>
      </c>
      <c r="D712" s="8" t="inlineStr">
        <is>
          <r>
            <t xml:space="preserve">SEINFRA</t>
          </r>
        </is>
      </c>
      <c r="E712" s="8" t="inlineStr">
        <is>
          <r>
            <t xml:space="preserve">M3</t>
          </r>
        </is>
      </c>
      <c r="F712" s="10" t="n">
        <v>158.05</v>
      </c>
      <c r="G712" s="11" t="n">
        <v>702.89</v>
      </c>
      <c r="H712" s="12" t="n">
        <f>ROUND(ROUND(F712,2)*ROUND(G712,2),2)</f>
        <v>111091.76</v>
      </c>
    </row>
    <row r="713" customHeight="0" bestFit="1" ht="20">
      <c r="A713" s="7" t="inlineStr">
        <is>
          <r>
            <t xml:space="preserve">2.1.2.9</t>
          </r>
        </is>
      </c>
      <c r="B713" s="8" t="inlineStr">
        <is>
          <r>
            <t xml:space="preserve">C1604</t>
          </r>
        </is>
      </c>
      <c r="C713" s="9" t="inlineStr">
        <is>
          <r>
            <t xml:space="preserve">LANÇAMENTO E APLICAÇÃO DE CONCRETO S/ ELEVAÇÃO</t>
          </r>
        </is>
      </c>
      <c r="D713" s="8" t="inlineStr">
        <is>
          <r>
            <t xml:space="preserve">SEINFRA</t>
          </r>
        </is>
      </c>
      <c r="E713" s="8" t="inlineStr">
        <is>
          <r>
            <t xml:space="preserve">M3</t>
          </r>
        </is>
      </c>
      <c r="F713" s="10" t="n">
        <v>208.75</v>
      </c>
      <c r="G713" s="11" t="n">
        <v>210.93</v>
      </c>
      <c r="H713" s="12" t="n">
        <f>ROUND(ROUND(F713,2)*ROUND(G713,2),2)</f>
        <v>44031.64</v>
      </c>
    </row>
    <row r="714" customHeight="0" bestFit="1" ht="20">
      <c r="A714" s="7" t="inlineStr">
        <is>
          <r>
            <t xml:space="preserve">2.1.2.10</t>
          </r>
        </is>
      </c>
      <c r="B714" s="8" t="inlineStr">
        <is>
          <r>
            <t xml:space="preserve">C0843</t>
          </r>
        </is>
      </c>
      <c r="C714" s="9" t="inlineStr">
        <is>
          <r>
            <t xml:space="preserve">CONCRETO P/VIBR., FCK 25 MPa COM AGREGADO ADQUIRIDO</t>
          </r>
        </is>
      </c>
      <c r="D714" s="8" t="inlineStr">
        <is>
          <r>
            <t xml:space="preserve">SEINFRA</t>
          </r>
        </is>
      </c>
      <c r="E714" s="8" t="inlineStr">
        <is>
          <r>
            <t xml:space="preserve">M3</t>
          </r>
        </is>
      </c>
      <c r="F714" s="10" t="n">
        <v>50.7</v>
      </c>
      <c r="G714" s="11" t="n">
        <v>656.49</v>
      </c>
      <c r="H714" s="12" t="n">
        <f>ROUND(ROUND(F714,2)*ROUND(G714,2),2)</f>
        <v>33284.04</v>
      </c>
    </row>
    <row r="715" customHeight="1" ht="20">
      <c r="A715" s="5" t="inlineStr">
        <is>
          <r>
            <t xml:space="preserve">2.1.3</t>
          </r>
        </is>
      </c>
      <c r="B715" s="5" t="inlineStr">
        <is>
          <r>
            <t xml:space="preserve">RAMPA</t>
          </r>
        </is>
      </c>
      <c r="C715" s="5" t="inlineStr"/>
      <c r="D715" s="5" t="inlineStr"/>
      <c r="E715" s="5" t="inlineStr"/>
      <c r="F715" s="5" t="inlineStr"/>
      <c r="G715" s="5" t="inlineStr"/>
      <c r="H715" s="6" t="n">
        <f>ROUND(SUM(H716:H720),2)</f>
        <v>14300.89</v>
      </c>
    </row>
    <row r="716" customHeight="0" bestFit="1" ht="20">
      <c r="A716" s="7" t="inlineStr">
        <is>
          <r>
            <t xml:space="preserve">2.1.3.1</t>
          </r>
        </is>
      </c>
      <c r="B716" s="8" t="inlineStr">
        <is>
          <r>
            <t xml:space="preserve">C0216</t>
          </r>
        </is>
      </c>
      <c r="C716" s="9" t="inlineStr">
        <is>
          <r>
            <t xml:space="preserve">ARMADURA CA-50A MÉDIA D= 6,3 A 10,0mm</t>
          </r>
        </is>
      </c>
      <c r="D716" s="8" t="inlineStr">
        <is>
          <r>
            <t xml:space="preserve">SEINFRA</t>
          </r>
        </is>
      </c>
      <c r="E716" s="8" t="inlineStr">
        <is>
          <r>
            <t xml:space="preserve">KG</t>
          </r>
        </is>
      </c>
      <c r="F716" s="10" t="n">
        <v>157.0</v>
      </c>
      <c r="G716" s="11" t="n">
        <v>14.84</v>
      </c>
      <c r="H716" s="12" t="n">
        <f>ROUND(ROUND(F716,2)*ROUND(G716,2),2)</f>
        <v>2329.88</v>
      </c>
    </row>
    <row r="717" customHeight="0" bestFit="1" ht="20">
      <c r="A717" s="7" t="inlineStr">
        <is>
          <r>
            <t xml:space="preserve">2.1.3.2</t>
          </r>
        </is>
      </c>
      <c r="B717" s="8" t="inlineStr">
        <is>
          <r>
            <t xml:space="preserve">C0217</t>
          </r>
        </is>
      </c>
      <c r="C717" s="9" t="inlineStr">
        <is>
          <r>
            <t xml:space="preserve">ARMADURA CA-60 FINA D=3,40 A 6,40mm</t>
          </r>
        </is>
      </c>
      <c r="D717" s="8" t="inlineStr">
        <is>
          <r>
            <t xml:space="preserve">SEINFRA</t>
          </r>
        </is>
      </c>
      <c r="E717" s="8" t="inlineStr">
        <is>
          <r>
            <t xml:space="preserve">KG</t>
          </r>
        </is>
      </c>
      <c r="F717" s="10" t="n">
        <v>46.9</v>
      </c>
      <c r="G717" s="11" t="n">
        <v>14.95</v>
      </c>
      <c r="H717" s="12" t="n">
        <f>ROUND(ROUND(F717,2)*ROUND(G717,2),2)</f>
        <v>701.16</v>
      </c>
    </row>
    <row r="718" customHeight="0" bestFit="1" ht="32">
      <c r="A718" s="7" t="inlineStr">
        <is>
          <r>
            <t xml:space="preserve">2.1.3.3</t>
          </r>
        </is>
      </c>
      <c r="B718" s="8" t="inlineStr">
        <is>
          <r>
            <t xml:space="preserve">96557</t>
          </r>
        </is>
      </c>
      <c r="C718" s="9" t="inlineStr">
        <is>
          <r>
            <t xml:space="preserve">CONCRETAGEM DE BLOCO DE COROAMENTO OU VIGA BALDRAME, FCK 30 MPA, COM USO DE BOMBA - LANÇAMENTO, ADENSAMENTO E ACABAMENTO. AF_01/2024</t>
          </r>
        </is>
      </c>
      <c r="D718" s="8" t="inlineStr">
        <is>
          <r>
            <t xml:space="preserve">SINAPI</t>
          </r>
        </is>
      </c>
      <c r="E718" s="8" t="inlineStr">
        <is>
          <r>
            <t xml:space="preserve">M3</t>
          </r>
        </is>
      </c>
      <c r="F718" s="10" t="n">
        <v>3.52</v>
      </c>
      <c r="G718" s="11" t="n">
        <v>842.42</v>
      </c>
      <c r="H718" s="12" t="n">
        <f>ROUND(ROUND(F718,2)*ROUND(G718,2),2)</f>
        <v>2965.32</v>
      </c>
    </row>
    <row r="719" customHeight="0" bestFit="1" ht="20">
      <c r="A719" s="7" t="inlineStr">
        <is>
          <r>
            <t xml:space="preserve">2.1.3.4</t>
          </r>
        </is>
      </c>
      <c r="B719" s="8" t="inlineStr">
        <is>
          <r>
            <t xml:space="preserve">C0843</t>
          </r>
        </is>
      </c>
      <c r="C719" s="9" t="inlineStr">
        <is>
          <r>
            <t xml:space="preserve">CONCRETO P/VIBR., FCK 25 MPa COM AGREGADO ADQUIRIDO</t>
          </r>
        </is>
      </c>
      <c r="D719" s="8" t="inlineStr">
        <is>
          <r>
            <t xml:space="preserve">SEINFRA</t>
          </r>
        </is>
      </c>
      <c r="E719" s="8" t="inlineStr">
        <is>
          <r>
            <t xml:space="preserve">M3</t>
          </r>
        </is>
      </c>
      <c r="F719" s="10" t="n">
        <v>3.52</v>
      </c>
      <c r="G719" s="11" t="n">
        <v>656.49</v>
      </c>
      <c r="H719" s="12" t="n">
        <f>ROUND(ROUND(F719,2)*ROUND(G719,2),2)</f>
        <v>2310.84</v>
      </c>
    </row>
    <row r="720" customHeight="0" bestFit="1" ht="20">
      <c r="A720" s="7" t="inlineStr">
        <is>
          <r>
            <t xml:space="preserve">2.1.3.5</t>
          </r>
        </is>
      </c>
      <c r="B720" s="8" t="inlineStr">
        <is>
          <r>
            <t xml:space="preserve">C1399</t>
          </r>
        </is>
      </c>
      <c r="C720" s="9" t="inlineStr">
        <is>
          <r>
            <t xml:space="preserve">FORMA PLANA CHAPA COMPENSADA PLASTIFICADA, ESP.= 12mm UTIL. 5X</t>
          </r>
        </is>
      </c>
      <c r="D720" s="8" t="inlineStr">
        <is>
          <r>
            <t xml:space="preserve">SEINFRA</t>
          </r>
        </is>
      </c>
      <c r="E720" s="8" t="inlineStr">
        <is>
          <r>
            <t xml:space="preserve">M2</t>
          </r>
        </is>
      </c>
      <c r="F720" s="10" t="n">
        <v>38.34</v>
      </c>
      <c r="G720" s="11" t="n">
        <v>156.33</v>
      </c>
      <c r="H720" s="12" t="n">
        <f>ROUND(ROUND(F720,2)*ROUND(G720,2),2)</f>
        <v>5993.69</v>
      </c>
    </row>
    <row r="721" customHeight="1" ht="20">
      <c r="A721" s="5" t="inlineStr">
        <is>
          <r>
            <t xml:space="preserve">2.2</t>
          </r>
        </is>
      </c>
      <c r="B721" s="5" t="inlineStr">
        <is>
          <r>
            <t xml:space="preserve">SUBESTAÇÃO</t>
          </r>
        </is>
      </c>
      <c r="C721" s="5" t="inlineStr"/>
      <c r="D721" s="5" t="inlineStr"/>
      <c r="E721" s="5" t="inlineStr"/>
      <c r="F721" s="5" t="inlineStr"/>
      <c r="G721" s="5" t="inlineStr"/>
      <c r="H721" s="6" t="n">
        <f>ROUND(SUM(H722:H722),2)</f>
        <v>257135.2</v>
      </c>
    </row>
    <row r="722" customHeight="0" bestFit="1" ht="20">
      <c r="A722" s="7" t="inlineStr">
        <is>
          <r>
            <t xml:space="preserve">2.2.1</t>
          </r>
        </is>
      </c>
      <c r="B722" s="8" t="inlineStr">
        <is>
          <r>
            <t xml:space="preserve">CP-34663569</t>
          </r>
        </is>
      </c>
      <c r="C722" s="9" t="inlineStr">
        <is>
          <r>
            <t xml:space="preserve">SUBESTAÇÃO TRIFÁSICA ABRIGADA, CLASSE DE TENSÃO 13,8 KV, POTÊNCIA 100KVA</t>
          </r>
        </is>
      </c>
      <c r="D722" s="8" t="inlineStr"/>
      <c r="E722" s="8" t="inlineStr">
        <is>
          <r>
            <t xml:space="preserve">UN</t>
          </r>
        </is>
      </c>
      <c r="F722" s="10" t="n">
        <v>1.0</v>
      </c>
      <c r="G722" s="11" t="n">
        <v>257135.2</v>
      </c>
      <c r="H722" s="12" t="n">
        <f>ROUND(ROUND(F722,2)*ROUND(G722,2),2)</f>
        <v>257135.2</v>
      </c>
    </row>
    <row r="723" customHeight="1" ht="20">
      <c r="A723" s="5" t="inlineStr">
        <is>
          <r>
            <t xml:space="preserve">2.3</t>
          </r>
        </is>
      </c>
      <c r="B723" s="5" t="inlineStr">
        <is>
          <r>
            <t xml:space="preserve">MOVIMENTO DE TERRA</t>
          </r>
        </is>
      </c>
      <c r="C723" s="5" t="inlineStr"/>
      <c r="D723" s="5" t="inlineStr"/>
      <c r="E723" s="5" t="inlineStr"/>
      <c r="F723" s="5" t="inlineStr"/>
      <c r="G723" s="5" t="inlineStr"/>
      <c r="H723" s="6" t="n">
        <f>ROUND(SUM(H724:H726),2)</f>
        <v>426014.29</v>
      </c>
    </row>
    <row r="724" customHeight="0" bestFit="1" ht="20">
      <c r="A724" s="7" t="inlineStr">
        <is>
          <r>
            <t xml:space="preserve">2.3.1</t>
          </r>
        </is>
      </c>
      <c r="B724" s="8" t="inlineStr">
        <is>
          <r>
            <t xml:space="preserve">C0928</t>
          </r>
        </is>
      </c>
      <c r="C724" s="9" t="inlineStr">
        <is>
          <r>
            <t xml:space="preserve">CORTE E ATERRO COMPENSADO S/CONTROLE DO GRAU DE COMPACTAÇÃO</t>
          </r>
        </is>
      </c>
      <c r="D724" s="8" t="inlineStr">
        <is>
          <r>
            <t xml:space="preserve">SEINFRA</t>
          </r>
        </is>
      </c>
      <c r="E724" s="8" t="inlineStr">
        <is>
          <r>
            <t xml:space="preserve">M3</t>
          </r>
        </is>
      </c>
      <c r="F724" s="10" t="n">
        <v>5379.31</v>
      </c>
      <c r="G724" s="11" t="n">
        <v>10.88</v>
      </c>
      <c r="H724" s="12" t="n">
        <f>ROUND(ROUND(F724,2)*ROUND(G724,2),2)</f>
        <v>58526.89</v>
      </c>
    </row>
    <row r="725" customHeight="0" bestFit="1" ht="20">
      <c r="A725" s="7" t="inlineStr">
        <is>
          <r>
            <t xml:space="preserve">2.3.2</t>
          </r>
        </is>
      </c>
      <c r="B725" s="8" t="inlineStr">
        <is>
          <r>
            <t xml:space="preserve">C0710</t>
          </r>
        </is>
      </c>
      <c r="C725" s="9" t="inlineStr">
        <is>
          <r>
            <t xml:space="preserve">CARGA MECANIZADA DE TERRA EM CAMINHÃO BASCULANTE</t>
          </r>
        </is>
      </c>
      <c r="D725" s="8" t="inlineStr">
        <is>
          <r>
            <t xml:space="preserve">SEINFRA</t>
          </r>
        </is>
      </c>
      <c r="E725" s="8" t="inlineStr">
        <is>
          <r>
            <t xml:space="preserve">M3</t>
          </r>
        </is>
      </c>
      <c r="F725" s="10" t="n">
        <v>6993.1</v>
      </c>
      <c r="G725" s="11" t="n">
        <v>5.32</v>
      </c>
      <c r="H725" s="12" t="n">
        <f>ROUND(ROUND(F725,2)*ROUND(G725,2),2)</f>
        <v>37203.29</v>
      </c>
    </row>
    <row r="726" customHeight="0" bestFit="1" ht="20">
      <c r="A726" s="7" t="inlineStr">
        <is>
          <r>
            <t xml:space="preserve">2.3.3</t>
          </r>
        </is>
      </c>
      <c r="B726" s="8" t="inlineStr">
        <is>
          <r>
            <t xml:space="preserve">C2530</t>
          </r>
        </is>
      </c>
      <c r="C726" s="9" t="inlineStr">
        <is>
          <r>
            <t xml:space="preserve">TRANSPORTE DE MATERIAL, EXCETO ROCHA EM CAMINHÃO ATÉ 10KM</t>
          </r>
        </is>
      </c>
      <c r="D726" s="8" t="inlineStr">
        <is>
          <r>
            <t xml:space="preserve">SEINFRA</t>
          </r>
        </is>
      </c>
      <c r="E726" s="8" t="inlineStr">
        <is>
          <r>
            <t xml:space="preserve">M3</t>
          </r>
        </is>
      </c>
      <c r="F726" s="10" t="n">
        <v>6993.1</v>
      </c>
      <c r="G726" s="11" t="n">
        <v>47.23</v>
      </c>
      <c r="H726" s="12" t="n">
        <f>ROUND(ROUND(F726,2)*ROUND(G726,2),2)</f>
        <v>330284.11</v>
      </c>
    </row>
    <row r="727" customHeight="1" ht="20">
      <c r="A727" s="5" t="inlineStr">
        <is>
          <r>
            <t xml:space="preserve">2.4</t>
          </r>
        </is>
      </c>
      <c r="B727" s="5" t="inlineStr">
        <is>
          <r>
            <t xml:space="preserve">ESTAÇÃO DE TRATAMENTO DE ESGOTO (ETE)</t>
          </r>
        </is>
      </c>
      <c r="C727" s="5" t="inlineStr"/>
      <c r="D727" s="5" t="inlineStr"/>
      <c r="E727" s="5" t="inlineStr"/>
      <c r="F727" s="5" t="inlineStr"/>
      <c r="G727" s="5" t="inlineStr"/>
      <c r="H727" s="6" t="n">
        <f>ROUND(SUM(H728:H768),2)</f>
        <v>425941.35</v>
      </c>
    </row>
    <row r="728" customHeight="0" bestFit="1" ht="24">
      <c r="A728" s="7" t="inlineStr">
        <is>
          <r>
            <t xml:space="preserve">2.4.1</t>
          </r>
        </is>
      </c>
      <c r="B728" s="8" t="inlineStr">
        <is>
          <r>
            <t xml:space="preserve">99059</t>
          </r>
        </is>
      </c>
      <c r="C728" s="9" t="inlineStr">
        <is>
          <r>
            <t xml:space="preserve">LOCAÇÃO CONVENCIONAL DE OBRA, UTILIZANDO GABARITO DE TÁBUAS CORRIDAS PONTALETADAS A CADA 2,00M - 2 UTILIZAÇÕES. AF_03/2024</t>
          </r>
        </is>
      </c>
      <c r="D728" s="8" t="inlineStr">
        <is>
          <r>
            <t xml:space="preserve">SINAPI</t>
          </r>
        </is>
      </c>
      <c r="E728" s="8" t="inlineStr">
        <is>
          <r>
            <t xml:space="preserve">M</t>
          </r>
        </is>
      </c>
      <c r="F728" s="10" t="n">
        <v>42.1</v>
      </c>
      <c r="G728" s="11" t="n">
        <v>83.8</v>
      </c>
      <c r="H728" s="12" t="n">
        <f>ROUND(ROUND(F728,2)*ROUND(G728,2),2)</f>
        <v>3527.98</v>
      </c>
    </row>
    <row r="729" customHeight="0" bestFit="1" ht="20">
      <c r="A729" s="7" t="inlineStr">
        <is>
          <r>
            <t xml:space="preserve">2.4.2</t>
          </r>
        </is>
      </c>
      <c r="B729" s="8" t="inlineStr">
        <is>
          <r>
            <t xml:space="preserve">93358</t>
          </r>
        </is>
      </c>
      <c r="C729" s="9" t="inlineStr">
        <is>
          <r>
            <t xml:space="preserve">ESCAVAÇÃO MANUAL DE VALA. AF_09/2024</t>
          </r>
        </is>
      </c>
      <c r="D729" s="8" t="inlineStr">
        <is>
          <r>
            <t xml:space="preserve">SINAPI</t>
          </r>
        </is>
      </c>
      <c r="E729" s="8" t="inlineStr">
        <is>
          <r>
            <t xml:space="preserve">M3</t>
          </r>
        </is>
      </c>
      <c r="F729" s="10" t="n">
        <v>46.16</v>
      </c>
      <c r="G729" s="11" t="n">
        <v>112.14</v>
      </c>
      <c r="H729" s="12" t="n">
        <f>ROUND(ROUND(F729,2)*ROUND(G729,2),2)</f>
        <v>5176.38</v>
      </c>
    </row>
    <row r="730" customHeight="0" bestFit="1" ht="20">
      <c r="A730" s="7" t="inlineStr">
        <is>
          <r>
            <t xml:space="preserve">2.4.3</t>
          </r>
        </is>
      </c>
      <c r="B730" s="8" t="inlineStr">
        <is>
          <r>
            <t xml:space="preserve">93382</t>
          </r>
        </is>
      </c>
      <c r="C730" s="9" t="inlineStr">
        <is>
          <r>
            <t xml:space="preserve">REATERRO MANUAL DE VALAS, COM COMPACTADOR DE SOLOS DE PERCUSSÃO. AF_08/2023</t>
          </r>
        </is>
      </c>
      <c r="D730" s="8" t="inlineStr">
        <is>
          <r>
            <t xml:space="preserve">SINAPI</t>
          </r>
        </is>
      </c>
      <c r="E730" s="8" t="inlineStr">
        <is>
          <r>
            <t xml:space="preserve">M3</t>
          </r>
        </is>
      </c>
      <c r="F730" s="10" t="n">
        <v>14.51</v>
      </c>
      <c r="G730" s="11" t="n">
        <v>34.92</v>
      </c>
      <c r="H730" s="12" t="n">
        <f>ROUND(ROUND(F730,2)*ROUND(G730,2),2)</f>
        <v>506.69</v>
      </c>
    </row>
    <row r="731" customHeight="0" bestFit="1" ht="32">
      <c r="A731" s="7" t="inlineStr">
        <is>
          <r>
            <t xml:space="preserve">2.4.4</t>
          </r>
        </is>
      </c>
      <c r="B731" s="8" t="inlineStr">
        <is>
          <r>
            <t xml:space="preserve">101166</t>
          </r>
        </is>
      </c>
      <c r="C731" s="9" t="inlineStr">
        <is>
          <r>
            <t xml:space="preserve">ALVENARIA DE EMBASAMENTO COM BLOCO ESTRUTURAL DE CERÂMICA, DE 14X19X29CM E ARGAMASSA DE ASSENTAMENTO COM PREPARO EM BETONEIRA. AF_05/2020</t>
          </r>
        </is>
      </c>
      <c r="D731" s="8" t="inlineStr">
        <is>
          <r>
            <t xml:space="preserve">SINAPI</t>
          </r>
        </is>
      </c>
      <c r="E731" s="8" t="inlineStr">
        <is>
          <r>
            <t xml:space="preserve">M3</t>
          </r>
        </is>
      </c>
      <c r="F731" s="10" t="n">
        <v>6.11</v>
      </c>
      <c r="G731" s="11" t="n">
        <v>847.0</v>
      </c>
      <c r="H731" s="12" t="n">
        <f>ROUND(ROUND(F731,2)*ROUND(G731,2),2)</f>
        <v>5175.17</v>
      </c>
    </row>
    <row r="732" customHeight="0" bestFit="1" ht="32">
      <c r="A732" s="7" t="inlineStr">
        <is>
          <r>
            <t xml:space="preserve">2.4.5</t>
          </r>
        </is>
      </c>
      <c r="B732" s="8" t="inlineStr">
        <is>
          <r>
            <t xml:space="preserve">100982</t>
          </r>
        </is>
      </c>
      <c r="C732" s="9" t="inlineStr">
        <is>
          <r>
            <t xml:space="preserve">CARGA, MANOBRA E DESCARGA DE ENTULHO EM CAMINHÃO BASCULANTE 10 M³ - CARGA COM ESCAVADEIRA HIDRÁULICA (CAÇAMBA DE 0,80 M³ / 111 HP) E DESCARGA LIVRE (UNIDADE: M3). AF_07/2020</t>
          </r>
        </is>
      </c>
      <c r="D732" s="8" t="inlineStr">
        <is>
          <r>
            <t xml:space="preserve">SINAPI</t>
          </r>
        </is>
      </c>
      <c r="E732" s="8" t="inlineStr">
        <is>
          <r>
            <t xml:space="preserve">M3</t>
          </r>
        </is>
      </c>
      <c r="F732" s="10" t="n">
        <v>41.15</v>
      </c>
      <c r="G732" s="11" t="n">
        <v>11.34</v>
      </c>
      <c r="H732" s="12" t="n">
        <f>ROUND(ROUND(F732,2)*ROUND(G732,2),2)</f>
        <v>466.64</v>
      </c>
    </row>
    <row r="733" customHeight="0" bestFit="1" ht="24">
      <c r="A733" s="7" t="inlineStr">
        <is>
          <r>
            <t xml:space="preserve">2.4.6</t>
          </r>
        </is>
      </c>
      <c r="B733" s="8" t="inlineStr">
        <is>
          <r>
            <t xml:space="preserve">96535</t>
          </r>
        </is>
      </c>
      <c r="C733" s="9" t="inlineStr">
        <is>
          <r>
            <t xml:space="preserve">FABRICAÇÃO, MONTAGEM E DESMONTAGEM DE FÔRMA PARA SAPATA, EM MADEIRA SERRADA, E=25 MM, 4 UTILIZAÇÕES. AF_01/2024</t>
          </r>
        </is>
      </c>
      <c r="D733" s="8" t="inlineStr">
        <is>
          <r>
            <t xml:space="preserve">SINAPI</t>
          </r>
        </is>
      </c>
      <c r="E733" s="8" t="inlineStr">
        <is>
          <r>
            <t xml:space="preserve">M2</t>
          </r>
        </is>
      </c>
      <c r="F733" s="10" t="n">
        <v>53.6</v>
      </c>
      <c r="G733" s="11" t="n">
        <v>179.78</v>
      </c>
      <c r="H733" s="12" t="n">
        <f>ROUND(ROUND(F733,2)*ROUND(G733,2),2)</f>
        <v>9636.21</v>
      </c>
    </row>
    <row r="734" customHeight="0" bestFit="1" ht="24">
      <c r="A734" s="7" t="inlineStr">
        <is>
          <r>
            <t xml:space="preserve">2.4.7</t>
          </r>
        </is>
      </c>
      <c r="B734" s="8" t="inlineStr">
        <is>
          <r>
            <t xml:space="preserve">96535</t>
          </r>
        </is>
      </c>
      <c r="C734" s="9" t="inlineStr">
        <is>
          <r>
            <t xml:space="preserve">FABRICAÇÃO, MONTAGEM E DESMONTAGEM DE FÔRMA PARA SAPATA, EM MADEIRA SERRADA, E=25 MM, 4 UTILIZAÇÕES. AF_01/2024</t>
          </r>
        </is>
      </c>
      <c r="D734" s="8" t="inlineStr">
        <is>
          <r>
            <t xml:space="preserve">SINAPI</t>
          </r>
        </is>
      </c>
      <c r="E734" s="8" t="inlineStr">
        <is>
          <r>
            <t xml:space="preserve">M2</t>
          </r>
        </is>
      </c>
      <c r="F734" s="10" t="n">
        <v>27.7</v>
      </c>
      <c r="G734" s="11" t="n">
        <v>179.78</v>
      </c>
      <c r="H734" s="12" t="n">
        <f>ROUND(ROUND(F734,2)*ROUND(G734,2),2)</f>
        <v>4979.91</v>
      </c>
    </row>
    <row r="735" customHeight="0" bestFit="1" ht="24">
      <c r="A735" s="7" t="inlineStr">
        <is>
          <r>
            <t xml:space="preserve">2.4.8</t>
          </r>
        </is>
      </c>
      <c r="B735" s="8" t="inlineStr">
        <is>
          <r>
            <t xml:space="preserve">92772</t>
          </r>
        </is>
      </c>
      <c r="C735" s="9" t="inlineStr">
        <is>
          <r>
            <t xml:space="preserve">ARMAÇÃO DE LAJE DE ESTRUTURA CONVENCIONAL DE CONCRETO ARMADO UTILIZANDO AÇO CA-50 DE 12,5 MM - MONTAGEM. AF_06/2022</t>
          </r>
        </is>
      </c>
      <c r="D735" s="8" t="inlineStr">
        <is>
          <r>
            <t xml:space="preserve">SINAPI</t>
          </r>
        </is>
      </c>
      <c r="E735" s="8" t="inlineStr">
        <is>
          <r>
            <t xml:space="preserve">KG</t>
          </r>
        </is>
      </c>
      <c r="F735" s="10" t="n">
        <v>124.75</v>
      </c>
      <c r="G735" s="11" t="n">
        <v>9.82</v>
      </c>
      <c r="H735" s="12" t="n">
        <f>ROUND(ROUND(F735,2)*ROUND(G735,2),2)</f>
        <v>1225.05</v>
      </c>
    </row>
    <row r="736" customHeight="0" bestFit="1" ht="20">
      <c r="A736" s="7" t="inlineStr">
        <is>
          <r>
            <t xml:space="preserve">2.4.9</t>
          </r>
        </is>
      </c>
      <c r="B736" s="8" t="inlineStr">
        <is>
          <r>
            <t xml:space="preserve">C0843</t>
          </r>
        </is>
      </c>
      <c r="C736" s="9" t="inlineStr">
        <is>
          <r>
            <t xml:space="preserve">CONCRETO P/VIBR., FCK 25 MPa COM AGREGADO ADQUIRIDO</t>
          </r>
        </is>
      </c>
      <c r="D736" s="8" t="inlineStr">
        <is>
          <r>
            <t xml:space="preserve">SEINFRA</t>
          </r>
        </is>
      </c>
      <c r="E736" s="8" t="inlineStr">
        <is>
          <r>
            <t xml:space="preserve">M3</t>
          </r>
        </is>
      </c>
      <c r="F736" s="10" t="n">
        <v>3.39</v>
      </c>
      <c r="G736" s="11" t="n">
        <v>656.49</v>
      </c>
      <c r="H736" s="12" t="n">
        <f>ROUND(ROUND(F736,2)*ROUND(G736,2),2)</f>
        <v>2225.5</v>
      </c>
    </row>
    <row r="737" customHeight="0" bestFit="1" ht="20">
      <c r="A737" s="7" t="inlineStr">
        <is>
          <r>
            <t xml:space="preserve">2.4.10</t>
          </r>
        </is>
      </c>
      <c r="B737" s="8" t="inlineStr">
        <is>
          <r>
            <t xml:space="preserve">C0844</t>
          </r>
        </is>
      </c>
      <c r="C737" s="9" t="inlineStr">
        <is>
          <r>
            <t xml:space="preserve">CONCRETO P/VIBR., FCK 30 MPa COM AGREGADO ADQUIRIDO</t>
          </r>
        </is>
      </c>
      <c r="D737" s="8" t="inlineStr">
        <is>
          <r>
            <t xml:space="preserve">SEINFRA</t>
          </r>
        </is>
      </c>
      <c r="E737" s="8" t="inlineStr">
        <is>
          <r>
            <t xml:space="preserve">M3</t>
          </r>
        </is>
      </c>
      <c r="F737" s="10" t="n">
        <v>6.55</v>
      </c>
      <c r="G737" s="11" t="n">
        <v>702.89</v>
      </c>
      <c r="H737" s="12" t="n">
        <f>ROUND(ROUND(F737,2)*ROUND(G737,2),2)</f>
        <v>4603.93</v>
      </c>
    </row>
    <row r="738" customHeight="0" bestFit="1" ht="24">
      <c r="A738" s="7" t="inlineStr">
        <is>
          <r>
            <t xml:space="preserve">2.4.11</t>
          </r>
        </is>
      </c>
      <c r="B738" s="8" t="inlineStr">
        <is>
          <r>
            <t xml:space="preserve">103670</t>
          </r>
        </is>
      </c>
      <c r="C738" s="9" t="inlineStr">
        <is>
          <r>
            <t xml:space="preserve">LANÇAMENTO COM USO DE BALDES, ADENSAMENTO E ACABAMENTO DE CONCRETO EM ESTRUTURAS. AF_02/2022</t>
          </r>
        </is>
      </c>
      <c r="D738" s="8" t="inlineStr">
        <is>
          <r>
            <t xml:space="preserve">SINAPI</t>
          </r>
        </is>
      </c>
      <c r="E738" s="8" t="inlineStr">
        <is>
          <r>
            <t xml:space="preserve">M3</t>
          </r>
        </is>
      </c>
      <c r="F738" s="10" t="n">
        <v>9.94</v>
      </c>
      <c r="G738" s="11" t="n">
        <v>391.6</v>
      </c>
      <c r="H738" s="12" t="n">
        <f>ROUND(ROUND(F738,2)*ROUND(G738,2),2)</f>
        <v>3892.5</v>
      </c>
    </row>
    <row r="739" customHeight="0" bestFit="1" ht="24">
      <c r="A739" s="7" t="inlineStr">
        <is>
          <r>
            <t xml:space="preserve">2.4.12</t>
          </r>
        </is>
      </c>
      <c r="B739" s="8" t="inlineStr">
        <is>
          <r>
            <t xml:space="preserve">96624</t>
          </r>
        </is>
      </c>
      <c r="C739" s="9" t="inlineStr">
        <is>
          <r>
            <t xml:space="preserve">LASTRO COM MATERIAL GRANULAR (PEDRA BRITADA N.2), APLICADO EM PISOS OU LAJES SOBRE SOLO, ESPESSURA DE *10 CM*. AF_01/2024</t>
          </r>
        </is>
      </c>
      <c r="D739" s="8" t="inlineStr">
        <is>
          <r>
            <t xml:space="preserve">SINAPI</t>
          </r>
        </is>
      </c>
      <c r="E739" s="8" t="inlineStr">
        <is>
          <r>
            <t xml:space="preserve">M3</t>
          </r>
        </is>
      </c>
      <c r="F739" s="10" t="n">
        <v>5.28</v>
      </c>
      <c r="G739" s="11" t="n">
        <v>236.31</v>
      </c>
      <c r="H739" s="12" t="n">
        <f>ROUND(ROUND(F739,2)*ROUND(G739,2),2)</f>
        <v>1247.72</v>
      </c>
    </row>
    <row r="740" customHeight="0" bestFit="1" ht="20">
      <c r="A740" s="7" t="inlineStr">
        <is>
          <r>
            <t xml:space="preserve">2.4.13</t>
          </r>
        </is>
      </c>
      <c r="B740" s="8" t="inlineStr">
        <is>
          <r>
            <t xml:space="preserve">97113</t>
          </r>
        </is>
      </c>
      <c r="C740" s="9" t="inlineStr">
        <is>
          <r>
            <t xml:space="preserve">APLICAÇÃO DE LONA PLÁSTICA PARA EXECUÇÃO DE PAVIMENTOS DE CONCRETO. AF_04/2022</t>
          </r>
        </is>
      </c>
      <c r="D740" s="8" t="inlineStr">
        <is>
          <r>
            <t xml:space="preserve">SINAPI</t>
          </r>
        </is>
      </c>
      <c r="E740" s="8" t="inlineStr">
        <is>
          <r>
            <t xml:space="preserve">M2</t>
          </r>
        </is>
      </c>
      <c r="F740" s="10" t="n">
        <v>10.88</v>
      </c>
      <c r="G740" s="11" t="n">
        <v>2.48</v>
      </c>
      <c r="H740" s="12" t="n">
        <f>ROUND(ROUND(F740,2)*ROUND(G740,2),2)</f>
        <v>26.98</v>
      </c>
    </row>
    <row r="741" customHeight="0" bestFit="1" ht="24">
      <c r="A741" s="7" t="inlineStr">
        <is>
          <r>
            <t xml:space="preserve">2.4.14</t>
          </r>
        </is>
      </c>
      <c r="B741" s="8" t="inlineStr">
        <is>
          <r>
            <t xml:space="preserve">95241</t>
          </r>
        </is>
      </c>
      <c r="C741" s="9" t="inlineStr">
        <is>
          <r>
            <t xml:space="preserve">LASTRO DE CONCRETO MAGRO, APLICADO EM PISOS, LAJES SOBRE SOLO OU RADIERS, ESPESSURA DE 5 CM. AF_01/2024</t>
          </r>
        </is>
      </c>
      <c r="D741" s="8" t="inlineStr">
        <is>
          <r>
            <t xml:space="preserve">SINAPI</t>
          </r>
        </is>
      </c>
      <c r="E741" s="8" t="inlineStr">
        <is>
          <r>
            <t xml:space="preserve">M2</t>
          </r>
        </is>
      </c>
      <c r="F741" s="10" t="n">
        <v>12.41</v>
      </c>
      <c r="G741" s="11" t="n">
        <v>47.2</v>
      </c>
      <c r="H741" s="12" t="n">
        <f>ROUND(ROUND(F741,2)*ROUND(G741,2),2)</f>
        <v>585.75</v>
      </c>
    </row>
    <row r="742" customHeight="0" bestFit="1" ht="32">
      <c r="A742" s="7" t="inlineStr">
        <is>
          <r>
            <t xml:space="preserve">2.4.15</t>
          </r>
        </is>
      </c>
      <c r="B742" s="8" t="inlineStr">
        <is>
          <r>
            <t xml:space="preserve">87273</t>
          </r>
        </is>
      </c>
      <c r="C742" s="9" t="inlineStr">
        <is>
          <r>
            <t xml:space="preserve">REVESTIMENTO CERÂMICO PARA PAREDES INTERNAS COM PLACAS TIPO ESMALTADA DE DIMENSÕES 33X45 CM APLICADAS NA ALTURA INTEIRA DAS PAREDES. AF_02/2023_PE</t>
          </r>
        </is>
      </c>
      <c r="D742" s="8" t="inlineStr">
        <is>
          <r>
            <t xml:space="preserve">SINAPI</t>
          </r>
        </is>
      </c>
      <c r="E742" s="8" t="inlineStr">
        <is>
          <r>
            <t xml:space="preserve">M2</t>
          </r>
        </is>
      </c>
      <c r="F742" s="10" t="n">
        <v>44.65</v>
      </c>
      <c r="G742" s="11" t="n">
        <v>90.1</v>
      </c>
      <c r="H742" s="12" t="n">
        <f>ROUND(ROUND(F742,2)*ROUND(G742,2),2)</f>
        <v>4022.97</v>
      </c>
    </row>
    <row r="743" customHeight="0" bestFit="1" ht="24">
      <c r="A743" s="7" t="inlineStr">
        <is>
          <r>
            <t xml:space="preserve">2.4.16</t>
          </r>
        </is>
      </c>
      <c r="B743" s="8" t="inlineStr">
        <is>
          <r>
            <t xml:space="preserve">87250</t>
          </r>
        </is>
      </c>
      <c r="C743" s="9" t="inlineStr">
        <is>
          <r>
            <t xml:space="preserve">REVESTIMENTO CERÂMICO PARA PISO COM PLACAS TIPO ESMALTADA DE DIMENSÕES 45X45 CM APLICADA EM AMBIENTES DE ÁREA ENTRE 5 M2 E 10 M2. AF_02/2023_PE</t>
          </r>
        </is>
      </c>
      <c r="D743" s="8" t="inlineStr">
        <is>
          <r>
            <t xml:space="preserve">SINAPI</t>
          </r>
        </is>
      </c>
      <c r="E743" s="8" t="inlineStr">
        <is>
          <r>
            <t xml:space="preserve">M2</t>
          </r>
        </is>
      </c>
      <c r="F743" s="10" t="n">
        <v>10.88</v>
      </c>
      <c r="G743" s="11" t="n">
        <v>85.09</v>
      </c>
      <c r="H743" s="12" t="n">
        <f>ROUND(ROUND(F743,2)*ROUND(G743,2),2)</f>
        <v>925.78</v>
      </c>
    </row>
    <row r="744" customHeight="0" bestFit="1" ht="32">
      <c r="A744" s="7" t="inlineStr">
        <is>
          <r>
            <t xml:space="preserve">2.4.17</t>
          </r>
        </is>
      </c>
      <c r="B744" s="8" t="inlineStr">
        <is>
          <r>
            <t xml:space="preserve">103370</t>
          </r>
        </is>
      </c>
      <c r="C744" s="9" t="inlineStr">
        <is>
          <r>
            <t xml:space="preserve">ALVENARIA DE VEDAÇÃO DE BLOCOS CERÂMICOS FURADOS NA HORIZONTAL DE 19X19X39 CM (ESPESSURA 19 CM) E ARGAMASSA DE ASSENTAMENTO COM PREPARO EM BETONEIRA. AF_12/2021</t>
          </r>
        </is>
      </c>
      <c r="D744" s="8" t="inlineStr">
        <is>
          <r>
            <t xml:space="preserve">SINAPI</t>
          </r>
        </is>
      </c>
      <c r="E744" s="8" t="inlineStr">
        <is>
          <r>
            <t xml:space="preserve">M2</t>
          </r>
        </is>
      </c>
      <c r="F744" s="10" t="n">
        <v>106.42</v>
      </c>
      <c r="G744" s="11" t="n">
        <v>110.94</v>
      </c>
      <c r="H744" s="12" t="n">
        <f>ROUND(ROUND(F744,2)*ROUND(G744,2),2)</f>
        <v>11806.23</v>
      </c>
    </row>
    <row r="745" customHeight="0" bestFit="1" ht="32">
      <c r="A745" s="7" t="inlineStr">
        <is>
          <r>
            <t xml:space="preserve">2.4.18</t>
          </r>
        </is>
      </c>
      <c r="B745" s="8" t="inlineStr">
        <is>
          <r>
            <t xml:space="preserve">87878</t>
          </r>
        </is>
      </c>
      <c r="C745" s="9" t="inlineStr">
        <is>
          <r>
            <t xml:space="preserve">CHAPISCO APLICADO EM ALVENARIAS E ESTRUTURAS DE CONCRETO INTERNAS, COM COLHER DE PEDREIRO. ARGAMASSA TRAÇO 1:3 COM PREPARO MANUAL. AF_10/2022</t>
          </r>
        </is>
      </c>
      <c r="D745" s="8" t="inlineStr">
        <is>
          <r>
            <t xml:space="preserve">SINAPI</t>
          </r>
        </is>
      </c>
      <c r="E745" s="8" t="inlineStr">
        <is>
          <r>
            <t xml:space="preserve">M2</t>
          </r>
        </is>
      </c>
      <c r="F745" s="10" t="n">
        <v>153.09</v>
      </c>
      <c r="G745" s="11" t="n">
        <v>6.32</v>
      </c>
      <c r="H745" s="12" t="n">
        <f>ROUND(ROUND(F745,2)*ROUND(G745,2),2)</f>
        <v>967.53</v>
      </c>
    </row>
    <row r="746" customHeight="0" bestFit="1" ht="32">
      <c r="A746" s="7" t="inlineStr">
        <is>
          <r>
            <t xml:space="preserve">2.4.19</t>
          </r>
        </is>
      </c>
      <c r="B746" s="8" t="inlineStr">
        <is>
          <r>
            <t xml:space="preserve">87529</t>
          </r>
        </is>
      </c>
      <c r="C746" s="9" t="inlineStr">
        <is>
          <r>
            <t xml:space="preserve">MASSA ÚNICA, EM ARGAMASSA TRAÇO 1:2:8, PREPARO MECÂNICO, APLICADA MANUALMENTE EM PAREDES INTERNAS DE AMBIENTES COM ÁREA ENTRE 5M² E 10M², E = 17,5MM, COM TALISCAS. AF_03/2024</t>
          </r>
        </is>
      </c>
      <c r="D746" s="8" t="inlineStr">
        <is>
          <r>
            <t xml:space="preserve">SINAPI</t>
          </r>
        </is>
      </c>
      <c r="E746" s="8" t="inlineStr">
        <is>
          <r>
            <t xml:space="preserve">M2</t>
          </r>
        </is>
      </c>
      <c r="F746" s="10" t="n">
        <v>153.09</v>
      </c>
      <c r="G746" s="11" t="n">
        <v>48.0</v>
      </c>
      <c r="H746" s="12" t="n">
        <f>ROUND(ROUND(F746,2)*ROUND(G746,2),2)</f>
        <v>7348.32</v>
      </c>
    </row>
    <row r="747" customHeight="0" bestFit="1" ht="20">
      <c r="A747" s="7" t="inlineStr">
        <is>
          <r>
            <t xml:space="preserve">2.4.20</t>
          </r>
        </is>
      </c>
      <c r="B747" s="8" t="inlineStr">
        <is>
          <r>
            <t xml:space="preserve">88489</t>
          </r>
        </is>
      </c>
      <c r="C747" s="9" t="inlineStr">
        <is>
          <r>
            <t xml:space="preserve">PINTURA LÁTEX ACRÍLICA PREMIUM, APLICAÇÃO MANUAL EM PAREDES, DUAS DEMÃOS. AF_04/2023</t>
          </r>
        </is>
      </c>
      <c r="D747" s="8" t="inlineStr">
        <is>
          <r>
            <t xml:space="preserve">SINAPI</t>
          </r>
        </is>
      </c>
      <c r="E747" s="8" t="inlineStr">
        <is>
          <r>
            <t xml:space="preserve">M2</t>
          </r>
        </is>
      </c>
      <c r="F747" s="10" t="n">
        <v>93.69</v>
      </c>
      <c r="G747" s="11" t="n">
        <v>16.32</v>
      </c>
      <c r="H747" s="12" t="n">
        <f>ROUND(ROUND(F747,2)*ROUND(G747,2),2)</f>
        <v>1529.02</v>
      </c>
    </row>
    <row r="748" customHeight="0" bestFit="1" ht="20">
      <c r="A748" s="7" t="inlineStr">
        <is>
          <r>
            <t xml:space="preserve">2.4.21</t>
          </r>
        </is>
      </c>
      <c r="B748" s="8" t="inlineStr">
        <is>
          <r>
            <t xml:space="preserve">88415</t>
          </r>
        </is>
      </c>
      <c r="C748" s="9" t="inlineStr">
        <is>
          <r>
            <t xml:space="preserve">APLICAÇÃO MANUAL DE FUNDO SELADOR ACRÍLICO EM PAREDES EXTERNAS DE CASAS. AF_03/2024</t>
          </r>
        </is>
      </c>
      <c r="D748" s="8" t="inlineStr">
        <is>
          <r>
            <t xml:space="preserve">SINAPI</t>
          </r>
        </is>
      </c>
      <c r="E748" s="8" t="inlineStr">
        <is>
          <r>
            <t xml:space="preserve">M2</t>
          </r>
        </is>
      </c>
      <c r="F748" s="10" t="n">
        <v>93.69</v>
      </c>
      <c r="G748" s="11" t="n">
        <v>6.78</v>
      </c>
      <c r="H748" s="12" t="n">
        <f>ROUND(ROUND(F748,2)*ROUND(G748,2),2)</f>
        <v>635.22</v>
      </c>
    </row>
    <row r="749" customHeight="0" bestFit="1" ht="24">
      <c r="A749" s="7" t="inlineStr">
        <is>
          <r>
            <t xml:space="preserve">2.4.22</t>
          </r>
        </is>
      </c>
      <c r="B749" s="8" t="inlineStr">
        <is>
          <r>
            <t xml:space="preserve">88423</t>
          </r>
        </is>
      </c>
      <c r="C749" s="9" t="inlineStr">
        <is>
          <r>
            <t xml:space="preserve">APLICAÇÃO MANUAL DE PINTURA COM TINTA TEXTURIZADA ACRÍLICA EM PAREDES EXTERNAS DE CASAS, UMA COR. AF_03/2024</t>
          </r>
        </is>
      </c>
      <c r="D749" s="8" t="inlineStr">
        <is>
          <r>
            <t xml:space="preserve">SINAPI</t>
          </r>
        </is>
      </c>
      <c r="E749" s="8" t="inlineStr">
        <is>
          <r>
            <t xml:space="preserve">M2</t>
          </r>
        </is>
      </c>
      <c r="F749" s="10" t="n">
        <v>93.69</v>
      </c>
      <c r="G749" s="11" t="n">
        <v>26.6</v>
      </c>
      <c r="H749" s="12" t="n">
        <f>ROUND(ROUND(F749,2)*ROUND(G749,2),2)</f>
        <v>2492.15</v>
      </c>
    </row>
    <row r="750" customHeight="0" bestFit="1" ht="24">
      <c r="A750" s="7" t="inlineStr">
        <is>
          <r>
            <t xml:space="preserve">2.4.23</t>
          </r>
        </is>
      </c>
      <c r="B750" s="8" t="inlineStr">
        <is>
          <r>
            <t xml:space="preserve">91341</t>
          </r>
        </is>
      </c>
      <c r="C750" s="9" t="inlineStr">
        <is>
          <r>
            <t xml:space="preserve">PORTA EM ALUMÍNIO DE ABRIR TIPO VENEZIANA COM GUARNIÇÃO, FIXAÇÃO COM PARAFUSOS - FORNECIMENTO E INSTALAÇÃO. AF_12/2019</t>
          </r>
        </is>
      </c>
      <c r="D750" s="8" t="inlineStr">
        <is>
          <r>
            <t xml:space="preserve">SINAPI</t>
          </r>
        </is>
      </c>
      <c r="E750" s="8" t="inlineStr">
        <is>
          <r>
            <t xml:space="preserve">M2</t>
          </r>
        </is>
      </c>
      <c r="F750" s="10" t="n">
        <v>3.78</v>
      </c>
      <c r="G750" s="11" t="n">
        <v>794.32</v>
      </c>
      <c r="H750" s="12" t="n">
        <f>ROUND(ROUND(F750,2)*ROUND(G750,2),2)</f>
        <v>3002.53</v>
      </c>
    </row>
    <row r="751" customHeight="0" bestFit="1" ht="32">
      <c r="A751" s="7" t="inlineStr">
        <is>
          <r>
            <t xml:space="preserve">2.4.24</t>
          </r>
        </is>
      </c>
      <c r="B751" s="8" t="inlineStr">
        <is>
          <r>
            <t xml:space="preserve">101161</t>
          </r>
        </is>
      </c>
      <c r="C751" s="9" t="inlineStr">
        <is>
          <r>
            <t xml:space="preserve">ALVENARIA DE VEDAÇÃO COM ELEMENTO VAZADO DE CONCRETO (COBOGÓ) DE 7X50X50CM E ARGAMASSA DE ASSENTAMENTO COM PREPARO EM BETONEIRA. AF_05/2020</t>
          </r>
        </is>
      </c>
      <c r="D751" s="8" t="inlineStr">
        <is>
          <r>
            <t xml:space="preserve">SINAPI</t>
          </r>
        </is>
      </c>
      <c r="E751" s="8" t="inlineStr">
        <is>
          <r>
            <t xml:space="preserve">M2</t>
          </r>
        </is>
      </c>
      <c r="F751" s="10" t="n">
        <v>2.4</v>
      </c>
      <c r="G751" s="11" t="n">
        <v>295.93</v>
      </c>
      <c r="H751" s="12" t="n">
        <f>ROUND(ROUND(F751,2)*ROUND(G751,2),2)</f>
        <v>710.23</v>
      </c>
    </row>
    <row r="752" customHeight="0" bestFit="1" ht="48">
      <c r="A752" s="7" t="inlineStr">
        <is>
          <r>
            <t xml:space="preserve">2.4.25</t>
          </r>
        </is>
      </c>
      <c r="B752" s="8" t="inlineStr">
        <is>
          <r>
            <t xml:space="preserve">C4852</t>
          </r>
        </is>
      </c>
      <c r="C752" s="9" t="inlineStr">
        <is>
          <r>
            <t xml:space="preserve">CERCA/GRADIL NYLOFOR H=1,03M, MALHA 5 X 20CM - FIO 5,00MM, COM FIXADORES DE POLIAMIDA EM POSTE 40 x 60 MM CHUMBADOS EM BASE DE CONCRETO (EXCLUSIVE ESTA) , REVESTIDOS EM POLIESTER POR PROCESSO DE PINTURA ELETROSTÁTICA (GRADIL E POSTE), NAS CORES VERDE OU BRANCA - FORNECIMENTO E INSTALAÇÃO</t>
          </r>
        </is>
      </c>
      <c r="D752" s="8" t="inlineStr">
        <is>
          <r>
            <t xml:space="preserve">SEINFRA</t>
          </r>
        </is>
      </c>
      <c r="E752" s="8" t="inlineStr">
        <is>
          <r>
            <t xml:space="preserve">M</t>
          </r>
        </is>
      </c>
      <c r="F752" s="10" t="n">
        <v>40.6</v>
      </c>
      <c r="G752" s="11" t="n">
        <v>260.45</v>
      </c>
      <c r="H752" s="12" t="n">
        <f>ROUND(ROUND(F752,2)*ROUND(G752,2),2)</f>
        <v>10574.27</v>
      </c>
    </row>
    <row r="753" customHeight="0" bestFit="1" ht="40">
      <c r="A753" s="7" t="inlineStr">
        <is>
          <r>
            <t xml:space="preserve">2.4.26</t>
          </r>
        </is>
      </c>
      <c r="B753" s="8" t="inlineStr">
        <is>
          <r>
            <t xml:space="preserve">C4556</t>
          </r>
        </is>
      </c>
      <c r="C753" s="9" t="inlineStr">
        <is>
          <r>
            <t xml:space="preserve">PORTÃO PIVOTANTE NYLOFOR, COMPOSTO DE QUADRO, PAINÉIS E ACESSÓRIOS COM PINTURA ELETROSTÁTICA COM TINTA POLIESTER, NAS CORES VERDE OU BRANCA, COM POSTE EM AÇO REVESTIDO, COR VERDE OU BRANCA - FORNECIMENTO E MONTAGEM</t>
          </r>
        </is>
      </c>
      <c r="D753" s="8" t="inlineStr">
        <is>
          <r>
            <t xml:space="preserve">SEINFRA</t>
          </r>
        </is>
      </c>
      <c r="E753" s="8" t="inlineStr">
        <is>
          <r>
            <t xml:space="preserve">M2</t>
          </r>
        </is>
      </c>
      <c r="F753" s="10" t="n">
        <v>3.65</v>
      </c>
      <c r="G753" s="11" t="n">
        <v>759.24</v>
      </c>
      <c r="H753" s="12" t="n">
        <f>ROUND(ROUND(F753,2)*ROUND(G753,2),2)</f>
        <v>2771.23</v>
      </c>
    </row>
    <row r="754" customHeight="0" bestFit="1" ht="32">
      <c r="A754" s="7" t="inlineStr">
        <is>
          <r>
            <t xml:space="preserve">2.4.27</t>
          </r>
        </is>
      </c>
      <c r="B754" s="8" t="inlineStr">
        <is>
          <r>
            <t xml:space="preserve">92541</t>
          </r>
        </is>
      </c>
      <c r="C754" s="9" t="inlineStr">
        <is>
          <r>
            <t xml:space="preserve">TRAMA DE MADEIRA COMPOSTA POR RIPAS, CAIBROS E TERÇAS PARA TELHADOS DE ATÉ 2 ÁGUAS PARA TELHA CERÂMICA CAPA-CANAL, INCLUSO TRANSPORTE VERTICAL. AF_07/2019</t>
          </r>
        </is>
      </c>
      <c r="D754" s="8" t="inlineStr">
        <is>
          <r>
            <t xml:space="preserve">SINAPI</t>
          </r>
        </is>
      </c>
      <c r="E754" s="8" t="inlineStr">
        <is>
          <r>
            <t xml:space="preserve">M2</t>
          </r>
        </is>
      </c>
      <c r="F754" s="10" t="n">
        <v>12.55</v>
      </c>
      <c r="G754" s="11" t="n">
        <v>109.1</v>
      </c>
      <c r="H754" s="12" t="n">
        <f>ROUND(ROUND(F754,2)*ROUND(G754,2),2)</f>
        <v>1369.21</v>
      </c>
    </row>
    <row r="755" customHeight="0" bestFit="1" ht="24">
      <c r="A755" s="7" t="inlineStr">
        <is>
          <r>
            <t xml:space="preserve">2.4.28</t>
          </r>
        </is>
      </c>
      <c r="B755" s="8" t="inlineStr">
        <is>
          <r>
            <t xml:space="preserve">C1337</t>
          </r>
        </is>
      </c>
      <c r="C755" s="9" t="inlineStr">
        <is>
          <r>
            <t xml:space="preserve">ESTRUTURA DE MADEIRA P/ TELHA CERÂMICA OU CONCRETO VÃO 7 A 10m (TESOURAS / TERÇAS / CONTRAVENTAMENTOS / FERRAGENS)</t>
          </r>
        </is>
      </c>
      <c r="D755" s="8" t="inlineStr">
        <is>
          <r>
            <t xml:space="preserve">SEINFRA</t>
          </r>
        </is>
      </c>
      <c r="E755" s="8" t="inlineStr">
        <is>
          <r>
            <t xml:space="preserve">M2</t>
          </r>
        </is>
      </c>
      <c r="F755" s="10" t="n">
        <v>12.55</v>
      </c>
      <c r="G755" s="11" t="n">
        <v>191.83</v>
      </c>
      <c r="H755" s="12" t="n">
        <f>ROUND(ROUND(F755,2)*ROUND(G755,2),2)</f>
        <v>2407.47</v>
      </c>
    </row>
    <row r="756" customHeight="0" bestFit="1" ht="24">
      <c r="A756" s="7" t="inlineStr">
        <is>
          <r>
            <t xml:space="preserve">2.4.29</t>
          </r>
        </is>
      </c>
      <c r="B756" s="8" t="inlineStr">
        <is>
          <r>
            <t xml:space="preserve">94201</t>
          </r>
        </is>
      </c>
      <c r="C756" s="9" t="inlineStr">
        <is>
          <r>
            <t xml:space="preserve">TELHAMENTO COM TELHA CERÂMICA CAPA-CANAL, TIPO COLONIAL, COM ATÉ 2 ÁGUAS, INCLUSO TRANSPORTE VERTICAL. AF_07/2019</t>
          </r>
        </is>
      </c>
      <c r="D756" s="8" t="inlineStr">
        <is>
          <r>
            <t xml:space="preserve">SINAPI</t>
          </r>
        </is>
      </c>
      <c r="E756" s="8" t="inlineStr">
        <is>
          <r>
            <t xml:space="preserve">M2</t>
          </r>
        </is>
      </c>
      <c r="F756" s="10" t="n">
        <v>12.55</v>
      </c>
      <c r="G756" s="11" t="n">
        <v>60.69</v>
      </c>
      <c r="H756" s="12" t="n">
        <f>ROUND(ROUND(F756,2)*ROUND(G756,2),2)</f>
        <v>761.66</v>
      </c>
    </row>
    <row r="757" customHeight="0" bestFit="1" ht="20">
      <c r="A757" s="7" t="inlineStr">
        <is>
          <r>
            <t xml:space="preserve">2.4.30</t>
          </r>
        </is>
      </c>
      <c r="B757" s="8" t="inlineStr">
        <is>
          <r>
            <t xml:space="preserve">C0387</t>
          </r>
        </is>
      </c>
      <c r="C757" s="9" t="inlineStr">
        <is>
          <r>
            <t xml:space="preserve">BEIRA E BICA EM TELHA COLONIAL</t>
          </r>
        </is>
      </c>
      <c r="D757" s="8" t="inlineStr">
        <is>
          <r>
            <t xml:space="preserve">SEINFRA</t>
          </r>
        </is>
      </c>
      <c r="E757" s="8" t="inlineStr">
        <is>
          <r>
            <t xml:space="preserve">M</t>
          </r>
        </is>
      </c>
      <c r="F757" s="10" t="n">
        <v>14.7</v>
      </c>
      <c r="G757" s="11" t="n">
        <v>18.51</v>
      </c>
      <c r="H757" s="12" t="n">
        <f>ROUND(ROUND(F757,2)*ROUND(G757,2),2)</f>
        <v>272.1</v>
      </c>
    </row>
    <row r="758" customHeight="0" bestFit="1" ht="24">
      <c r="A758" s="7" t="inlineStr">
        <is>
          <r>
            <t xml:space="preserve">2.4.31</t>
          </r>
        </is>
      </c>
      <c r="B758" s="8" t="inlineStr">
        <is>
          <r>
            <t xml:space="preserve">86900</t>
          </r>
        </is>
      </c>
      <c r="C758" s="9" t="inlineStr">
        <is>
          <r>
            <t xml:space="preserve">CUBA DE EMBUTIR RETANGULAR DE AÇO INOXIDÁVEL, 46 X 30 X 12 CM - FORNECIMENTO E INSTALAÇÃO. AF_01/2020</t>
          </r>
        </is>
      </c>
      <c r="D758" s="8" t="inlineStr">
        <is>
          <r>
            <t xml:space="preserve">SINAPI</t>
          </r>
        </is>
      </c>
      <c r="E758" s="8" t="inlineStr">
        <is>
          <r>
            <t xml:space="preserve">UN</t>
          </r>
        </is>
      </c>
      <c r="F758" s="10" t="n">
        <v>1.0</v>
      </c>
      <c r="G758" s="11" t="n">
        <v>221.91</v>
      </c>
      <c r="H758" s="12" t="n">
        <f>ROUND(ROUND(F758,2)*ROUND(G758,2),2)</f>
        <v>221.91</v>
      </c>
    </row>
    <row r="759" customHeight="0" bestFit="1" ht="24">
      <c r="A759" s="7" t="inlineStr">
        <is>
          <r>
            <t xml:space="preserve">2.4.32</t>
          </r>
        </is>
      </c>
      <c r="B759" s="8" t="inlineStr">
        <is>
          <r>
            <t xml:space="preserve">86910</t>
          </r>
        </is>
      </c>
      <c r="C759" s="9" t="inlineStr">
        <is>
          <r>
            <t xml:space="preserve">TORNEIRA CROMADA TUBO MÓVEL, DE PAREDE, 1/2" OU 3/4", PARA PIA DE COZINHA, PADRÃO MÉDIO - FORNECIMENTO E INSTALAÇÃO. AF_01/2020</t>
          </r>
        </is>
      </c>
      <c r="D759" s="8" t="inlineStr">
        <is>
          <r>
            <t xml:space="preserve">SINAPI</t>
          </r>
        </is>
      </c>
      <c r="E759" s="8" t="inlineStr">
        <is>
          <r>
            <t xml:space="preserve">UN</t>
          </r>
        </is>
      </c>
      <c r="F759" s="10" t="n">
        <v>1.0</v>
      </c>
      <c r="G759" s="11" t="n">
        <v>159.51</v>
      </c>
      <c r="H759" s="12" t="n">
        <f>ROUND(ROUND(F759,2)*ROUND(G759,2),2)</f>
        <v>159.51</v>
      </c>
    </row>
    <row r="760" customHeight="0" bestFit="1" ht="24">
      <c r="A760" s="7" t="inlineStr">
        <is>
          <r>
            <t xml:space="preserve">2.4.33</t>
          </r>
        </is>
      </c>
      <c r="B760" s="8" t="inlineStr">
        <is>
          <r>
            <t xml:space="preserve">91871</t>
          </r>
        </is>
      </c>
      <c r="C760" s="9" t="inlineStr">
        <is>
          <r>
            <t xml:space="preserve">ELETRODUTO RÍGIDO ROSCÁVEL, PVC, DN 25 MM (3/4"), PARA CIRCUITOS TERMINAIS, INSTALADO EM PAREDE - FORNECIMENTO E INSTALAÇÃO. AF_03/2023</t>
          </r>
        </is>
      </c>
      <c r="D760" s="8" t="inlineStr">
        <is>
          <r>
            <t xml:space="preserve">SINAPI</t>
          </r>
        </is>
      </c>
      <c r="E760" s="8" t="inlineStr">
        <is>
          <r>
            <t xml:space="preserve">M</t>
          </r>
        </is>
      </c>
      <c r="F760" s="10" t="n">
        <v>18.0</v>
      </c>
      <c r="G760" s="11" t="n">
        <v>17.68</v>
      </c>
      <c r="H760" s="12" t="n">
        <f>ROUND(ROUND(F760,2)*ROUND(G760,2),2)</f>
        <v>318.24</v>
      </c>
    </row>
    <row r="761" customHeight="0" bestFit="1" ht="24">
      <c r="A761" s="7" t="inlineStr">
        <is>
          <r>
            <t xml:space="preserve">2.4.34</t>
          </r>
        </is>
      </c>
      <c r="B761" s="8" t="inlineStr">
        <is>
          <r>
            <t xml:space="preserve">91873</t>
          </r>
        </is>
      </c>
      <c r="C761" s="9" t="inlineStr">
        <is>
          <r>
            <t xml:space="preserve">ELETRODUTO RÍGIDO ROSCÁVEL, PVC, DN 40 MM (1 1/4"), PARA CIRCUITOS TERMINAIS, INSTALADO EM PAREDE - FORNECIMENTO E INSTALAÇÃO. AF_03/2023</t>
          </r>
        </is>
      </c>
      <c r="D761" s="8" t="inlineStr">
        <is>
          <r>
            <t xml:space="preserve">SINAPI</t>
          </r>
        </is>
      </c>
      <c r="E761" s="8" t="inlineStr">
        <is>
          <r>
            <t xml:space="preserve">M</t>
          </r>
        </is>
      </c>
      <c r="F761" s="10" t="n">
        <v>15.0</v>
      </c>
      <c r="G761" s="11" t="n">
        <v>26.75</v>
      </c>
      <c r="H761" s="12" t="n">
        <f>ROUND(ROUND(F761,2)*ROUND(G761,2),2)</f>
        <v>401.25</v>
      </c>
    </row>
    <row r="762" customHeight="0" bestFit="1" ht="24">
      <c r="A762" s="7" t="inlineStr">
        <is>
          <r>
            <t xml:space="preserve">2.4.35</t>
          </r>
        </is>
      </c>
      <c r="B762" s="8" t="inlineStr">
        <is>
          <r>
            <t xml:space="preserve">93008</t>
          </r>
        </is>
      </c>
      <c r="C762" s="9" t="inlineStr">
        <is>
          <r>
            <t xml:space="preserve">ELETRODUTO RÍGIDO ROSCÁVEL, PVC, DN 50 MM (1 1/2"), PARA REDE ENTERRADA DE DISTRIBUIÇÃO DE ENERGIA ELÉTRICA - FORNECIMENTO E INSTALAÇÃO. AF_12/2021</t>
          </r>
        </is>
      </c>
      <c r="D762" s="8" t="inlineStr">
        <is>
          <r>
            <t xml:space="preserve">SINAPI</t>
          </r>
        </is>
      </c>
      <c r="E762" s="8" t="inlineStr">
        <is>
          <r>
            <t xml:space="preserve">M</t>
          </r>
        </is>
      </c>
      <c r="F762" s="10" t="n">
        <v>84.0</v>
      </c>
      <c r="G762" s="11" t="n">
        <v>21.77</v>
      </c>
      <c r="H762" s="12" t="n">
        <f>ROUND(ROUND(F762,2)*ROUND(G762,2),2)</f>
        <v>1828.68</v>
      </c>
    </row>
    <row r="763" customHeight="0" bestFit="1" ht="24">
      <c r="A763" s="7" t="inlineStr">
        <is>
          <r>
            <t xml:space="preserve">2.4.36</t>
          </r>
        </is>
      </c>
      <c r="B763" s="8" t="inlineStr">
        <is>
          <r>
            <t xml:space="preserve">91927</t>
          </r>
        </is>
      </c>
      <c r="C763" s="9" t="inlineStr">
        <is>
          <r>
            <t xml:space="preserve">CABO DE COBRE FLEXÍVEL ISOLADO, 2,5 MM², ANTI-CHAMA 0,6/1,0 KV, PARA CIRCUITOS TERMINAIS - FORNECIMENTO E INSTALAÇÃO. AF_03/2023</t>
          </r>
        </is>
      </c>
      <c r="D763" s="8" t="inlineStr">
        <is>
          <r>
            <t xml:space="preserve">SINAPI</t>
          </r>
        </is>
      </c>
      <c r="E763" s="8" t="inlineStr">
        <is>
          <r>
            <t xml:space="preserve">M</t>
          </r>
        </is>
      </c>
      <c r="F763" s="10" t="n">
        <v>500.0</v>
      </c>
      <c r="G763" s="11" t="n">
        <v>6.41</v>
      </c>
      <c r="H763" s="12" t="n">
        <f>ROUND(ROUND(F763,2)*ROUND(G763,2),2)</f>
        <v>3205.0</v>
      </c>
    </row>
    <row r="764" customHeight="0" bestFit="1" ht="24">
      <c r="A764" s="7" t="inlineStr">
        <is>
          <r>
            <t xml:space="preserve">2.4.37</t>
          </r>
        </is>
      </c>
      <c r="B764" s="8" t="inlineStr">
        <is>
          <r>
            <t xml:space="preserve">91931</t>
          </r>
        </is>
      </c>
      <c r="C764" s="9" t="inlineStr">
        <is>
          <r>
            <t xml:space="preserve">CABO DE COBRE FLEXÍVEL ISOLADO, 6 MM², ANTI-CHAMA 0,6/1,0 KV, PARA CIRCUITOS TERMINAIS - FORNECIMENTO E INSTALAÇÃO. AF_03/2023</t>
          </r>
        </is>
      </c>
      <c r="D764" s="8" t="inlineStr">
        <is>
          <r>
            <t xml:space="preserve">SINAPI</t>
          </r>
        </is>
      </c>
      <c r="E764" s="8" t="inlineStr">
        <is>
          <r>
            <t xml:space="preserve">M</t>
          </r>
        </is>
      </c>
      <c r="F764" s="10" t="n">
        <v>500.0</v>
      </c>
      <c r="G764" s="11" t="n">
        <v>13.33</v>
      </c>
      <c r="H764" s="12" t="n">
        <f>ROUND(ROUND(F764,2)*ROUND(G764,2),2)</f>
        <v>6665.0</v>
      </c>
    </row>
    <row r="765" customHeight="0" bestFit="1" ht="24">
      <c r="A765" s="7" t="inlineStr">
        <is>
          <r>
            <t xml:space="preserve">2.4.38</t>
          </r>
        </is>
      </c>
      <c r="B765" s="8" t="inlineStr">
        <is>
          <r>
            <t xml:space="preserve">92023</t>
          </r>
        </is>
      </c>
      <c r="C765" s="9" t="inlineStr">
        <is>
          <r>
            <t xml:space="preserve">INTERRUPTOR SIMPLES (1 MÓDULO) COM 1 TOMADA DE EMBUTIR 2P+T 10 A, INCLUINDO SUPORTE E PLACA - FORNECIMENTO E INSTALAÇÃO. AF_03/2023</t>
          </r>
        </is>
      </c>
      <c r="D765" s="8" t="inlineStr">
        <is>
          <r>
            <t xml:space="preserve">SINAPI</t>
          </r>
        </is>
      </c>
      <c r="E765" s="8" t="inlineStr">
        <is>
          <r>
            <t xml:space="preserve">UN</t>
          </r>
        </is>
      </c>
      <c r="F765" s="10" t="n">
        <v>2.0</v>
      </c>
      <c r="G765" s="11" t="n">
        <v>64.24</v>
      </c>
      <c r="H765" s="12" t="n">
        <f>ROUND(ROUND(F765,2)*ROUND(G765,2),2)</f>
        <v>128.48</v>
      </c>
    </row>
    <row r="766" customHeight="0" bestFit="1" ht="24">
      <c r="A766" s="7" t="inlineStr">
        <is>
          <r>
            <t xml:space="preserve">2.4.39</t>
          </r>
        </is>
      </c>
      <c r="B766" s="8" t="inlineStr">
        <is>
          <r>
            <t xml:space="preserve">91996</t>
          </r>
        </is>
      </c>
      <c r="C766" s="9" t="inlineStr">
        <is>
          <r>
            <t xml:space="preserve">TOMADA MÉDIA DE EMBUTIR (1 MÓDULO), 2P+T 10 A, INCLUINDO SUPORTE E PLACA - FORNECIMENTO E INSTALAÇÃO. AF_03/2023</t>
          </r>
        </is>
      </c>
      <c r="D766" s="8" t="inlineStr">
        <is>
          <r>
            <t xml:space="preserve">SINAPI</t>
          </r>
        </is>
      </c>
      <c r="E766" s="8" t="inlineStr">
        <is>
          <r>
            <t xml:space="preserve">UN</t>
          </r>
        </is>
      </c>
      <c r="F766" s="10" t="n">
        <v>3.0</v>
      </c>
      <c r="G766" s="11" t="n">
        <v>44.63</v>
      </c>
      <c r="H766" s="12" t="n">
        <f>ROUND(ROUND(F766,2)*ROUND(G766,2),2)</f>
        <v>133.89</v>
      </c>
    </row>
    <row r="767" customHeight="0" bestFit="1" ht="20">
      <c r="A767" s="7" t="inlineStr">
        <is>
          <r>
            <t xml:space="preserve">2.4.40</t>
          </r>
        </is>
      </c>
      <c r="B767" s="8" t="inlineStr">
        <is>
          <r>
            <t xml:space="preserve">91936</t>
          </r>
        </is>
      </c>
      <c r="C767" s="9" t="inlineStr">
        <is>
          <r>
            <t xml:space="preserve">CAIXA OCTOGONAL 4" X 4", PVC, INSTALADA EM LAJE - FORNECIMENTO E INSTALAÇÃO. AF_03/2023</t>
          </r>
        </is>
      </c>
      <c r="D767" s="8" t="inlineStr">
        <is>
          <r>
            <t xml:space="preserve">SINAPI</t>
          </r>
        </is>
      </c>
      <c r="E767" s="8" t="inlineStr">
        <is>
          <r>
            <t xml:space="preserve">UN</t>
          </r>
        </is>
      </c>
      <c r="F767" s="10" t="n">
        <v>2.0</v>
      </c>
      <c r="G767" s="11" t="n">
        <v>20.54</v>
      </c>
      <c r="H767" s="12" t="n">
        <f>ROUND(ROUND(F767,2)*ROUND(G767,2),2)</f>
        <v>41.08</v>
      </c>
    </row>
    <row r="768" customHeight="0" bestFit="1" ht="32">
      <c r="A768" s="7" t="inlineStr">
        <is>
          <r>
            <t xml:space="preserve">2.4.41</t>
          </r>
        </is>
      </c>
      <c r="B768" s="8" t="inlineStr">
        <is>
          <r>
            <t xml:space="preserve">C4848</t>
          </r>
        </is>
      </c>
      <c r="C768" s="9" t="inlineStr">
        <is>
          <r>
            <t xml:space="preserve">ESTAÇÃO DE TRATAMENTO DE ESGOTO (ETE), VAZÃO DE 20,00 M3/DIA, CONFECCIONADA EM POLIESTER REFORÇADA E FIBRA DE VIDRO, COMPLETA INCLUINDO FORNECIMENTO, MONTAGEM E TREINAMENTO</t>
          </r>
        </is>
      </c>
      <c r="D768" s="8" t="inlineStr">
        <is>
          <r>
            <t xml:space="preserve">SEINFRA</t>
          </r>
        </is>
      </c>
      <c r="E768" s="8" t="inlineStr">
        <is>
          <r>
            <t xml:space="preserve">UN</t>
          </r>
        </is>
      </c>
      <c r="F768" s="10" t="n">
        <v>1.0</v>
      </c>
      <c r="G768" s="11" t="n">
        <v>317965.98</v>
      </c>
      <c r="H768" s="12" t="n">
        <f>ROUND(ROUND(F768,2)*ROUND(G768,2),2)</f>
        <v>317965.98</v>
      </c>
    </row>
    <row r="769" customHeight="1" ht="20">
      <c r="A769" s="5" t="inlineStr">
        <is>
          <r>
            <t xml:space="preserve">2.5</t>
          </r>
        </is>
      </c>
      <c r="B769" s="5" t="inlineStr">
        <is>
          <r>
            <t xml:space="preserve">SERVIÇOS ADICIONAIS</t>
          </r>
        </is>
      </c>
      <c r="C769" s="5" t="inlineStr"/>
      <c r="D769" s="5" t="inlineStr"/>
      <c r="E769" s="5" t="inlineStr"/>
      <c r="F769" s="5" t="inlineStr"/>
      <c r="G769" s="5" t="inlineStr"/>
      <c r="H769" s="6" t="n">
        <f>ROUND(SUM(H770:H771),2)</f>
        <v>11944.1</v>
      </c>
    </row>
    <row r="770" customHeight="0" bestFit="1" ht="20">
      <c r="A770" s="7" t="inlineStr">
        <is>
          <r>
            <t xml:space="preserve">2.5.1</t>
          </r>
        </is>
      </c>
      <c r="B770" s="8" t="inlineStr">
        <is>
          <r>
            <t xml:space="preserve">CP0033.IN</t>
          </r>
        </is>
      </c>
      <c r="C770" s="9" t="inlineStr">
        <is>
          <r>
            <t xml:space="preserve">FORNECIMENTO E INSTALAÇÃO DE PLACA DE INAUGURAÇÃO EM AÇO INOX</t>
          </r>
        </is>
      </c>
      <c r="D770" s="8" t="inlineStr"/>
      <c r="E770" s="8" t="inlineStr">
        <is>
          <r>
            <t xml:space="preserve">UN</t>
          </r>
        </is>
      </c>
      <c r="F770" s="10" t="n">
        <v>1.0</v>
      </c>
      <c r="G770" s="11" t="n">
        <v>944.64</v>
      </c>
      <c r="H770" s="12" t="n">
        <f>ROUND(ROUND(F770,2)*ROUND(G770,2),2)</f>
        <v>944.64</v>
      </c>
    </row>
    <row r="771" customHeight="0" bestFit="1" ht="20">
      <c r="A771" s="7" t="inlineStr">
        <is>
          <r>
            <t xml:space="preserve">2.5.2</t>
          </r>
        </is>
      </c>
      <c r="B771" s="8" t="inlineStr">
        <is>
          <r>
            <t xml:space="preserve">C2127</t>
          </r>
        </is>
      </c>
      <c r="C771" s="9" t="inlineStr">
        <is>
          <r>
            <t xml:space="preserve">REBOCO COM BARITA ESP.=1CM</t>
          </r>
        </is>
      </c>
      <c r="D771" s="8" t="inlineStr">
        <is>
          <r>
            <t xml:space="preserve">SEINFRA</t>
          </r>
        </is>
      </c>
      <c r="E771" s="8" t="inlineStr">
        <is>
          <r>
            <t xml:space="preserve">M2</t>
          </r>
        </is>
      </c>
      <c r="F771" s="10" t="n">
        <v>84.82</v>
      </c>
      <c r="G771" s="11" t="n">
        <v>129.68</v>
      </c>
      <c r="H771" s="12" t="n">
        <f>ROUND(ROUND(F771,2)*ROUND(G771,2),2)</f>
        <v>10999.46</v>
      </c>
    </row>
    <row r="772" customHeight="1" ht="15">
      <c r="A772" s="2" t="inlineStr"/>
      <c r="B772" s="2" t="inlineStr"/>
      <c r="C772" s="2" t="inlineStr"/>
      <c r="D772" s="2" t="inlineStr"/>
      <c r="E772" s="2" t="inlineStr"/>
      <c r="F772" s="13" t="inlineStr">
        <is>
          <r>
            <t xml:space="preserve">VALOR BDI TOTAL:</t>
          </r>
        </is>
      </c>
      <c r="G772" s="13" t="inlineStr"/>
      <c r="H772" s="6" t="n">
        <f>H774-H773</f>
        <v>3428578.18</v>
      </c>
    </row>
    <row r="773" customHeight="1" ht="15">
      <c r="A773" s="2" t="inlineStr"/>
      <c r="B773" s="2" t="inlineStr"/>
      <c r="C773" s="2" t="inlineStr"/>
      <c r="D773" s="2" t="inlineStr"/>
      <c r="E773" s="2" t="inlineStr"/>
      <c r="F773" s="13" t="inlineStr">
        <is>
          <r>
            <t xml:space="preserve">VALOR ORÇAMENTO:</t>
          </r>
        </is>
      </c>
      <c r="G773" s="13" t="inlineStr"/>
      <c r="H773" s="6" t="n">
        <v>1.68566826E7</v>
      </c>
    </row>
    <row r="774" customHeight="1" ht="15">
      <c r="A774" s="2" t="inlineStr"/>
      <c r="B774" s="2" t="inlineStr"/>
      <c r="C774" s="2" t="inlineStr"/>
      <c r="D774" s="2" t="inlineStr"/>
      <c r="E774" s="2" t="inlineStr"/>
      <c r="F774" s="13" t="inlineStr">
        <is>
          <r>
            <t xml:space="preserve">VALOR TOTAL:</t>
          </r>
        </is>
      </c>
      <c r="G774" s="13" t="inlineStr"/>
      <c r="H774" s="6" t="n">
        <f>H4+H695</f>
        <v>2.028526078E7</v>
      </c>
    </row>
  </sheetData>
  <mergeCells>
    <mergeCell ref="A1:H1"/>
    <mergeCell ref="B2:G2"/>
    <mergeCell ref="B4:G4"/>
    <mergeCell ref="B5:G5"/>
    <mergeCell ref="B15:G15"/>
    <mergeCell ref="B17:G17"/>
    <mergeCell ref="B36:G36"/>
    <mergeCell ref="B68:G68"/>
    <mergeCell ref="B80:G80"/>
    <mergeCell ref="B114:G114"/>
    <mergeCell ref="B123:G123"/>
    <mergeCell ref="B127:G127"/>
    <mergeCell ref="B133:G133"/>
    <mergeCell ref="B141:G141"/>
    <mergeCell ref="B143:G143"/>
    <mergeCell ref="B145:G145"/>
    <mergeCell ref="B147:G147"/>
    <mergeCell ref="B157:G157"/>
    <mergeCell ref="B159:G159"/>
    <mergeCell ref="B182:G182"/>
    <mergeCell ref="B185:G185"/>
    <mergeCell ref="B369:G369"/>
    <mergeCell ref="B524:G524"/>
    <mergeCell ref="B614:G614"/>
    <mergeCell ref="B622:G622"/>
    <mergeCell ref="B645:G645"/>
    <mergeCell ref="B650:G650"/>
    <mergeCell ref="B655:G655"/>
    <mergeCell ref="B695:G695"/>
    <mergeCell ref="B696:G696"/>
    <mergeCell ref="B697:G697"/>
    <mergeCell ref="B704:G704"/>
    <mergeCell ref="B715:G715"/>
    <mergeCell ref="B721:G721"/>
    <mergeCell ref="B723:G723"/>
    <mergeCell ref="B727:G727"/>
    <mergeCell ref="B769:G769"/>
    <mergeCell ref="F772:G772"/>
    <mergeCell ref="F773:G773"/>
    <mergeCell ref="F774:G774"/>
  </mergeCells>
  <pageMargins left="0.5" right="0.5" top="0.5" bottom="0.5" header="0.0" footer="0.0"/>
  <pageSetup orientation="portrait" scale="85" paperSize="9"/>
  <drawing r:id="rIdDr1"/>
</worksheet>
</file>

<file path=xl/worksheets/sheet2.xml><?xml version="1.0" encoding="utf-8"?>
<worksheet xmlns="http://schemas.openxmlformats.org/spreadsheetml/2006/main" xmlns:r="http://schemas.openxmlformats.org/officeDocument/2006/relationships">
  <sheetPr>
    <outlinePr summaryBelow="0"/>
  </sheetPr>
  <dimension ref="A1:E8"/>
  <sheetViews>
    <sheetView workbookViewId="0"/>
  </sheetViews>
  <sheetFormatPr defaultRowHeight="15"/>
  <cols>
    <col min="1" max="1" customWidth="true" width="9.333333"/>
    <col min="2" max="2" customWidth="true" width="62.5"/>
    <col min="3" max="3" customWidth="true" width="22.833334"/>
    <col min="4" max="4" customWidth="true" width="12.5"/>
    <col min="5" max="5" customWidth="true" width="8.333333"/>
  </cols>
  <sheetData>
    <row r="1" customHeight="1" ht="44">
      <c r="A1" s="14" t="inlineStr"/>
      <c r="B1" s="14" t="inlineStr"/>
      <c r="C1" s="14" t="inlineStr"/>
      <c r="D1" s="14" t="inlineStr"/>
      <c r="E1" s="14" t="inlineStr"/>
    </row>
    <row r="2" customHeight="1" ht="22">
      <c r="A2" s="14" t="inlineStr"/>
      <c r="B2" s="14" t="inlineStr"/>
      <c r="C2" s="14" t="inlineStr"/>
      <c r="D2" s="14" t="inlineStr"/>
      <c r="E2" s="14" t="inlineStr"/>
    </row>
    <row r="3" customHeight="1" ht="36">
      <c r="A3" s="14" t="inlineStr"/>
      <c r="B3" s="14" t="inlineStr"/>
      <c r="C3" s="14" t="inlineStr"/>
      <c r="D3" s="14" t="inlineStr"/>
      <c r="E3" s="14" t="inlineStr"/>
    </row>
    <row r="4" customHeight="1" ht="20">
      <c r="A4" s="15" t="inlineStr">
        <is>
          <r>
            <t xml:space="preserve">1</t>
          </r>
        </is>
      </c>
      <c r="B4" s="15" t="inlineStr">
        <is>
          <r>
            <t xml:space="preserve">LOTE 01 - POLICLÍNICA REGIONAL</t>
          </r>
        </is>
      </c>
      <c r="C4" s="15" t="inlineStr"/>
      <c r="D4" s="16" t="n">
        <v>1.837005327E7</v>
      </c>
      <c r="E4" s="17" t="n">
        <v>90.55862514773152</v>
      </c>
    </row>
    <row r="5" customHeight="1" ht="20">
      <c r="A5" s="15" t="inlineStr">
        <is>
          <r>
            <t xml:space="preserve">2</t>
          </r>
        </is>
      </c>
      <c r="B5" s="15" t="inlineStr">
        <is>
          <r>
            <t xml:space="preserve">LOTE 02 - ITENS FINANCIÁVEIS</t>
          </r>
        </is>
      </c>
      <c r="C5" s="15" t="inlineStr"/>
      <c r="D5" s="16" t="n">
        <v>1915207.51</v>
      </c>
      <c r="E5" s="17" t="n">
        <v>9.441374852268474</v>
      </c>
    </row>
    <row r="6" customHeight="1" ht="15">
      <c r="A6" s="2" t="inlineStr"/>
      <c r="B6" s="2" t="inlineStr"/>
      <c r="C6" s="13" t="inlineStr">
        <is>
          <r>
            <t xml:space="preserve">VALOR BDI TOTAL:</t>
          </r>
        </is>
      </c>
      <c r="D6" s="16" t="n">
        <v>3428578.18</v>
      </c>
      <c r="E6" s="17" t="n">
        <v>100.0</v>
      </c>
    </row>
    <row r="7" customHeight="1" ht="15">
      <c r="A7" s="2" t="inlineStr"/>
      <c r="B7" s="2" t="inlineStr"/>
      <c r="C7" s="13" t="inlineStr">
        <is>
          <r>
            <t xml:space="preserve">VALOR ORÇAMENTO:</t>
          </r>
        </is>
      </c>
      <c r="D7" s="16" t="n">
        <v>1.68566826E7</v>
      </c>
      <c r="E7" s="2" t="inlineStr"/>
    </row>
    <row r="8" customHeight="1" ht="15">
      <c r="A8" s="2" t="inlineStr"/>
      <c r="B8" s="2" t="inlineStr"/>
      <c r="C8" s="13" t="inlineStr">
        <is>
          <r>
            <t xml:space="preserve">VALOR TOTAL:</t>
          </r>
        </is>
      </c>
      <c r="D8" s="16" t="n">
        <v>2.028526078E7</v>
      </c>
      <c r="E8" s="2" t="inlineStr"/>
    </row>
  </sheetData>
  <mergeCells>
    <mergeCell ref="A1:E3"/>
    <mergeCell ref="B4:C4"/>
    <mergeCell ref="B5:C5"/>
  </mergeCells>
  <pageMargins left="0.5" right="0.5" top="0.5" bottom="0.5" header="0.0" footer="0.0"/>
  <pageSetup orientation="landscape" scale="85" paperSize="77"/>
  <drawing r:id="rIdDr2"/>
</worksheet>
</file>

<file path=xl/worksheets/sheet3.xml><?xml version="1.0" encoding="utf-8"?>
<worksheet xmlns="http://schemas.openxmlformats.org/spreadsheetml/2006/main" xmlns:r="http://schemas.openxmlformats.org/officeDocument/2006/relationships">
  <sheetPr>
    <outlinePr summaryBelow="0"/>
  </sheetPr>
  <dimension ref="A1:G9826"/>
  <sheetViews>
    <sheetView workbookViewId="0"/>
  </sheetViews>
  <sheetFormatPr defaultRowHeight="15"/>
  <cols>
    <col min="1" max="1" customWidth="true" width="10.333333"/>
    <col min="2" max="2" customWidth="true" width="45.833332"/>
    <col min="3" max="3" customWidth="true" width="15.5"/>
    <col min="4" max="4" customWidth="true" width="6.1666665"/>
    <col min="5" max="5" customWidth="true" width="12.5"/>
    <col min="6" max="6" customWidth="true" width="12.5"/>
    <col min="7" max="7" customWidth="true" width="12.5"/>
  </cols>
  <sheetData>
    <row r="1" customHeight="1" ht="102">
      <c r="A1" s="1" t="inlineStr"/>
      <c r="B1" s="1" t="inlineStr"/>
      <c r="C1" s="1" t="inlineStr"/>
      <c r="D1" s="1" t="inlineStr"/>
      <c r="E1" s="1" t="inlineStr"/>
      <c r="F1" s="1" t="inlineStr"/>
      <c r="G1" s="1" t="inlineStr"/>
    </row>
    <row r="2" customHeight="1" ht="10">
      <c r="A2" s="2" t="inlineStr"/>
      <c r="B2" s="2" t="inlineStr"/>
      <c r="C2" s="2" t="inlineStr"/>
      <c r="D2" s="2" t="inlineStr"/>
      <c r="E2" s="18" t="inlineStr"/>
      <c r="F2" s="18" t="inlineStr"/>
      <c r="G2" s="18" t="inlineStr"/>
    </row>
    <row r="3" customHeight="1" ht="20">
      <c r="A3" s="19" t="inlineStr">
        <is>
          <r>
            <t xml:space="preserve">1.1.1. ​CPU2527​ BARRAÇÃO ABERTO PARA APOIO À PRODUÇÃO (CARPINTÁRIA, CENTRAL DE ARMAÇÃO, OFICINA, ETC.) C/TESOURAS, TELHA 4MM, PISO EM CONCRETO DESEMPOLADO​ (M2)</t>
          </r>
        </is>
      </c>
      <c r="B3" s="19" t="inlineStr"/>
      <c r="C3" s="19" t="inlineStr"/>
      <c r="D3" s="19" t="inlineStr"/>
      <c r="E3" s="19" t="inlineStr"/>
      <c r="F3" s="19" t="inlineStr"/>
      <c r="G3" s="19" t="inlineStr"/>
    </row>
    <row r="4" customHeight="1" ht="15">
      <c r="A4" s="20" t="inlineStr">
        <is>
          <r>
            <t xml:space="preserve">Serviço</t>
          </r>
        </is>
      </c>
      <c r="B4" s="20" t="inlineStr"/>
      <c r="C4" s="21" t="inlineStr">
        <is>
          <r>
            <t xml:space="preserve">FONTE</t>
          </r>
        </is>
      </c>
      <c r="D4" s="21" t="inlineStr">
        <is>
          <r>
            <t xml:space="preserve">UNID</t>
          </r>
        </is>
      </c>
      <c r="E4" s="21" t="inlineStr">
        <is>
          <r>
            <t xml:space="preserve">COEFICIENTE</t>
          </r>
        </is>
      </c>
      <c r="F4" s="21" t="inlineStr">
        <is>
          <r>
            <t xml:space="preserve">PREÇO UNITÁRIO</t>
          </r>
        </is>
      </c>
      <c r="G4" s="21" t="inlineStr">
        <is>
          <r>
            <t xml:space="preserve">TOTAL</t>
          </r>
        </is>
      </c>
    </row>
    <row r="5" customHeight="1" ht="29">
      <c r="A5" s="22" t="inlineStr">
        <is>
          <r>
            <t xml:space="preserve">97083</t>
          </r>
        </is>
      </c>
      <c r="B5" s="23" t="inlineStr">
        <is>
          <r>
            <t xml:space="preserve">COMPACTAÇÃO MECÂNICA DE SOLO PARA EXECUÇÃO DE RADIER, PISO DE CONCRETO OU LAJE SOBRE SOLO, COM COMPACTADOR DE SOLOS A PERCUSSÃO. AF_09/2021</t>
          </r>
        </is>
      </c>
      <c r="C5" s="22" t="inlineStr">
        <is>
          <r>
            <t xml:space="preserve">SINAPI</t>
          </r>
        </is>
      </c>
      <c r="D5" s="22" t="inlineStr">
        <is>
          <r>
            <t xml:space="preserve">M2</t>
          </r>
        </is>
      </c>
      <c r="E5" s="24" t="n">
        <v>1.0</v>
      </c>
      <c r="F5" s="25" t="n">
        <v>3.65</v>
      </c>
      <c r="G5" s="25" t="n">
        <f>ROUND(ROUND(E5,8)*F5,2)</f>
        <v>3.65</v>
      </c>
    </row>
    <row r="6" customHeight="1" ht="46">
      <c r="A6" s="22" t="inlineStr">
        <is>
          <r>
            <t xml:space="preserve">100382</t>
          </r>
        </is>
      </c>
      <c r="B6" s="23" t="inlineStr">
        <is>
          <r>
            <t xml:space="preserve">FABRICAÇÃO E INSTALAÇÃO DE PONTALETES DE MADEIRA NÃO APARELHADA PARA TELHADOS COM ATÉ 2 ÁGUAS E COM TELHA ONDULADA DE FIBROCIMENTO, ALUMÍNIO OU PLÁSTICA EM EDIFÍCIO RESIDENCIAL TÉRREO, INCLUSO TRANSPORTE VERTICAL. AF_07/2019</t>
          </r>
        </is>
      </c>
      <c r="C6" s="22" t="inlineStr">
        <is>
          <r>
            <t xml:space="preserve">SINAPI</t>
          </r>
        </is>
      </c>
      <c r="D6" s="22" t="inlineStr">
        <is>
          <r>
            <t xml:space="preserve">M2</t>
          </r>
        </is>
      </c>
      <c r="E6" s="24" t="n">
        <v>1.0</v>
      </c>
      <c r="F6" s="25" t="n">
        <v>25.13</v>
      </c>
      <c r="G6" s="25" t="n">
        <f>ROUND(ROUND(E6,8)*F6,2)</f>
        <v>25.13</v>
      </c>
    </row>
    <row r="7" customHeight="1" ht="38">
      <c r="A7" s="22" t="inlineStr">
        <is>
          <r>
            <t xml:space="preserve">92562</t>
          </r>
        </is>
      </c>
      <c r="B7" s="23" t="inlineStr">
        <is>
          <r>
            <t xml:space="preserve">FABRICAÇÃO E INSTALAÇÃO DE TESOURA INTEIRA EM MADEIRA NÃO APARELHADA, VÃO DE 10 M, PARA TELHA ONDULADA DE FIBROCIMENTO, METÁLICA, PLÁSTICA OU TERMOACÚSTICA, INCLUSO IÇAMENTO. AF_07/2019</t>
          </r>
        </is>
      </c>
      <c r="C7" s="22" t="inlineStr">
        <is>
          <r>
            <t xml:space="preserve">SINAPI</t>
          </r>
        </is>
      </c>
      <c r="D7" s="22" t="inlineStr">
        <is>
          <r>
            <t xml:space="preserve">UN</t>
          </r>
        </is>
      </c>
      <c r="E7" s="24" t="n">
        <v>0.03</v>
      </c>
      <c r="F7" s="25" t="n">
        <v>2714.38</v>
      </c>
      <c r="G7" s="25" t="n">
        <f>ROUND(ROUND(E7,8)*F7,2)</f>
        <v>81.43</v>
      </c>
    </row>
    <row r="8" customHeight="1" ht="21">
      <c r="A8" s="22" t="inlineStr">
        <is>
          <r>
            <t xml:space="preserve">101747</t>
          </r>
        </is>
      </c>
      <c r="B8" s="23" t="inlineStr">
        <is>
          <r>
            <t xml:space="preserve">PISO EM CONCRETO 20 MPA PREPARO MECÂNICO, ESPESSURA 7CM. AF_09/2020</t>
          </r>
        </is>
      </c>
      <c r="C8" s="22" t="inlineStr">
        <is>
          <r>
            <t xml:space="preserve">SINAPI</t>
          </r>
        </is>
      </c>
      <c r="D8" s="22" t="inlineStr">
        <is>
          <r>
            <t xml:space="preserve">M2</t>
          </r>
        </is>
      </c>
      <c r="E8" s="24" t="n">
        <v>1.0</v>
      </c>
      <c r="F8" s="25" t="n">
        <v>84.93</v>
      </c>
      <c r="G8" s="25" t="n">
        <f>ROUND(ROUND(E8,8)*F8,2)</f>
        <v>84.93</v>
      </c>
    </row>
    <row r="9" customHeight="1" ht="38">
      <c r="A9" s="22" t="inlineStr">
        <is>
          <r>
            <t xml:space="preserve">94207</t>
          </r>
        </is>
      </c>
      <c r="B9" s="23" t="inlineStr">
        <is>
          <r>
            <t xml:space="preserve">TELHAMENTO COM TELHA ONDULADA DE FIBROCIMENTO E = 6 MM, COM RECOBRIMENTO LATERAL DE 1/4 DE ONDA PARA TELHADO COM INCLINAÇÃO MAIOR QUE 10°, COM ATÉ 2 ÁGUAS, INCLUSO IÇAMENTO. AF_07/2019</t>
          </r>
        </is>
      </c>
      <c r="C9" s="22" t="inlineStr">
        <is>
          <r>
            <t xml:space="preserve">SINAPI</t>
          </r>
        </is>
      </c>
      <c r="D9" s="22" t="inlineStr">
        <is>
          <r>
            <t xml:space="preserve">M2</t>
          </r>
        </is>
      </c>
      <c r="E9" s="24" t="n">
        <v>1.0</v>
      </c>
      <c r="F9" s="25" t="n">
        <v>65.67</v>
      </c>
      <c r="G9" s="25" t="n">
        <f>ROUND(ROUND(E9,8)*F9,2)</f>
        <v>65.67</v>
      </c>
    </row>
    <row r="10" customHeight="1" ht="15">
      <c r="A10" s="2" t="inlineStr"/>
      <c r="B10" s="2" t="inlineStr"/>
      <c r="C10" s="2" t="inlineStr"/>
      <c r="D10" s="2" t="inlineStr"/>
      <c r="E10" s="26" t="inlineStr">
        <is>
          <r>
            <t xml:space="preserve">TOTAL Serviço:</t>
          </r>
        </is>
      </c>
      <c r="F10" s="26" t="inlineStr"/>
      <c r="G10" s="27" t="n">
        <f>SUM(G5:G9)</f>
        <v>260.81</v>
      </c>
    </row>
    <row r="11" customHeight="1" ht="15">
      <c r="A11" s="2" t="inlineStr"/>
      <c r="B11" s="2" t="inlineStr"/>
      <c r="C11" s="2" t="inlineStr"/>
      <c r="D11" s="2" t="inlineStr"/>
      <c r="E11" s="28" t="inlineStr">
        <is>
          <r>
            <t xml:space="preserve">VALOR:</t>
          </r>
        </is>
      </c>
      <c r="F11" s="28" t="inlineStr"/>
      <c r="G11" s="29" t="n">
        <f>ROUND(SUM(G10),2)</f>
        <v>260.81</v>
      </c>
    </row>
    <row r="12" customHeight="1" ht="15">
      <c r="A12" s="2" t="inlineStr"/>
      <c r="B12" s="2" t="inlineStr"/>
      <c r="C12" s="2" t="inlineStr"/>
      <c r="D12" s="2" t="inlineStr"/>
      <c r="E12" s="28" t="inlineStr">
        <is>
          <r>
            <t xml:space="preserve">VALOR BDI (20.34%):</t>
          </r>
        </is>
      </c>
      <c r="F12" s="28" t="inlineStr"/>
      <c r="G12" s="29" t="n">
        <f>ROUND(G11*(20.34/100),2)</f>
        <v>53.05</v>
      </c>
    </row>
    <row r="13" customHeight="1" ht="15">
      <c r="A13" s="2" t="inlineStr"/>
      <c r="B13" s="2" t="inlineStr"/>
      <c r="C13" s="2" t="inlineStr"/>
      <c r="D13" s="2" t="inlineStr"/>
      <c r="E13" s="28" t="inlineStr">
        <is>
          <r>
            <t xml:space="preserve">VALOR COM BDI:</t>
          </r>
        </is>
      </c>
      <c r="F13" s="28" t="inlineStr"/>
      <c r="G13" s="29" t="n">
        <f>G12+G11</f>
        <v>313.86</v>
      </c>
    </row>
    <row r="14" customHeight="1" ht="10">
      <c r="A14" s="2" t="inlineStr"/>
      <c r="B14" s="2" t="inlineStr"/>
      <c r="C14" s="2" t="inlineStr"/>
      <c r="D14" s="2" t="inlineStr"/>
      <c r="E14" s="18" t="inlineStr"/>
      <c r="F14" s="18" t="inlineStr"/>
      <c r="G14" s="18" t="inlineStr"/>
    </row>
    <row r="15" customHeight="1" ht="20">
      <c r="A15" s="19" t="inlineStr">
        <is>
          <r>
            <t xml:space="preserve">1.1.2. ​CPU3294​ LOCAÇÃO DE CONTEINER TIPO ESCRITÓRIO COM 1 VASO SANITÁRIO, 1 LAVATÓRIO E 1 PONTO PARA CHUVEIRO - ÁREA MÍNIMA DE 13,80M2)​ (MÊS)</t>
          </r>
        </is>
      </c>
      <c r="B15" s="19" t="inlineStr"/>
      <c r="C15" s="19" t="inlineStr"/>
      <c r="D15" s="19" t="inlineStr"/>
      <c r="E15" s="19" t="inlineStr"/>
      <c r="F15" s="19" t="inlineStr"/>
      <c r="G15" s="19" t="inlineStr"/>
    </row>
    <row r="16" customHeight="1" ht="15">
      <c r="A16" s="20" t="inlineStr">
        <is>
          <r>
            <t xml:space="preserve">Material</t>
          </r>
        </is>
      </c>
      <c r="B16" s="20" t="inlineStr"/>
      <c r="C16" s="21" t="inlineStr">
        <is>
          <r>
            <t xml:space="preserve">FONTE</t>
          </r>
        </is>
      </c>
      <c r="D16" s="21" t="inlineStr">
        <is>
          <r>
            <t xml:space="preserve">UNID</t>
          </r>
        </is>
      </c>
      <c r="E16" s="21" t="inlineStr">
        <is>
          <r>
            <t xml:space="preserve">COEFICIENTE</t>
          </r>
        </is>
      </c>
      <c r="F16" s="21" t="inlineStr">
        <is>
          <r>
            <t xml:space="preserve">PREÇO UNITÁRIO</t>
          </r>
        </is>
      </c>
      <c r="G16" s="21" t="inlineStr">
        <is>
          <r>
            <t xml:space="preserve">TOTAL</t>
          </r>
        </is>
      </c>
    </row>
    <row r="17" customHeight="1" ht="46">
      <c r="A17" s="22" t="inlineStr">
        <is>
          <r>
            <t xml:space="preserve">I9478</t>
          </r>
        </is>
      </c>
      <c r="B17" s="23" t="inlineStr">
        <is>
          <r>
            <t xml:space="preserve">LOCAÇÃO DE CONTÊINER ESCRITÓRIO COM BANHEIRO (01 VASO SANITÁRIO, 01 LAVATÓRIO E 01 CHUVEIRO), JANELA EM VIDRO, PORTAS, LUMINÁRIAS, TOMADAS, FORRO EM PVC, AR CONDICIONADO E ISOLAMENTO TERMO-ACÚSTICO EM ISOPOR - 6,00 X 2,35M</t>
          </r>
        </is>
      </c>
      <c r="C17" s="22" t="inlineStr">
        <is>
          <r>
            <t xml:space="preserve">SEINFRA</t>
          </r>
        </is>
      </c>
      <c r="D17" s="22" t="inlineStr">
        <is>
          <r>
            <t xml:space="preserve">MÊS</t>
          </r>
        </is>
      </c>
      <c r="E17" s="24" t="n">
        <v>2.0</v>
      </c>
      <c r="F17" s="25" t="n">
        <v>1097.99</v>
      </c>
      <c r="G17" s="25" t="n">
        <f>ROUND(ROUND(E17,8)*F17,2)</f>
        <v>2195.98</v>
      </c>
    </row>
    <row r="18" customHeight="1" ht="15">
      <c r="A18" s="2" t="inlineStr"/>
      <c r="B18" s="2" t="inlineStr"/>
      <c r="C18" s="2" t="inlineStr"/>
      <c r="D18" s="2" t="inlineStr"/>
      <c r="E18" s="26" t="inlineStr">
        <is>
          <r>
            <t xml:space="preserve">TOTAL Material:</t>
          </r>
        </is>
      </c>
      <c r="F18" s="26" t="inlineStr"/>
      <c r="G18" s="27" t="n">
        <f>SUM(G17:G17)</f>
        <v>2195.98</v>
      </c>
    </row>
    <row r="19" customHeight="1" ht="15">
      <c r="A19" s="2" t="inlineStr"/>
      <c r="B19" s="2" t="inlineStr"/>
      <c r="C19" s="2" t="inlineStr"/>
      <c r="D19" s="2" t="inlineStr"/>
      <c r="E19" s="28" t="inlineStr">
        <is>
          <r>
            <t xml:space="preserve">VALOR:</t>
          </r>
        </is>
      </c>
      <c r="F19" s="28" t="inlineStr"/>
      <c r="G19" s="29" t="n">
        <f>ROUND(SUM(G18),2)</f>
        <v>2195.98</v>
      </c>
    </row>
    <row r="20" customHeight="1" ht="15">
      <c r="A20" s="2" t="inlineStr"/>
      <c r="B20" s="2" t="inlineStr"/>
      <c r="C20" s="2" t="inlineStr"/>
      <c r="D20" s="2" t="inlineStr"/>
      <c r="E20" s="28" t="inlineStr">
        <is>
          <r>
            <t xml:space="preserve">VALOR BDI (20.34%):</t>
          </r>
        </is>
      </c>
      <c r="F20" s="28" t="inlineStr"/>
      <c r="G20" s="29" t="n">
        <f>ROUND(G19*(20.34/100),2)</f>
        <v>446.66</v>
      </c>
    </row>
    <row r="21" customHeight="1" ht="15">
      <c r="A21" s="2" t="inlineStr"/>
      <c r="B21" s="2" t="inlineStr"/>
      <c r="C21" s="2" t="inlineStr"/>
      <c r="D21" s="2" t="inlineStr"/>
      <c r="E21" s="28" t="inlineStr">
        <is>
          <r>
            <t xml:space="preserve">VALOR COM BDI:</t>
          </r>
        </is>
      </c>
      <c r="F21" s="28" t="inlineStr"/>
      <c r="G21" s="29" t="n">
        <f>G20+G19</f>
        <v>2642.64</v>
      </c>
    </row>
    <row r="22" customHeight="1" ht="10">
      <c r="A22" s="2" t="inlineStr"/>
      <c r="B22" s="2" t="inlineStr"/>
      <c r="C22" s="2" t="inlineStr"/>
      <c r="D22" s="2" t="inlineStr"/>
      <c r="E22" s="18" t="inlineStr"/>
      <c r="F22" s="18" t="inlineStr"/>
      <c r="G22" s="18" t="inlineStr"/>
    </row>
    <row r="23" customHeight="1" ht="20">
      <c r="A23" s="19" t="inlineStr">
        <is>
          <r>
            <t xml:space="preserve">1.1.3. ​95648​ KIT CAVALETE PARA MEDIÇÃO DE ÁGUA - ENTRADA INDIVIDUALIZADA, EM CPVC DN 28 MM (1"), PARA 1 MEDIDOR - FORNECIMENTO E INSTALAÇÃO (EXCLUSIVE HIDRÔMETRO). AF_03/2024​ (UN)</t>
          </r>
        </is>
      </c>
      <c r="B23" s="19" t="inlineStr"/>
      <c r="C23" s="19" t="inlineStr"/>
      <c r="D23" s="19" t="inlineStr"/>
      <c r="E23" s="19" t="inlineStr"/>
      <c r="F23" s="19" t="inlineStr"/>
      <c r="G23" s="19" t="inlineStr"/>
    </row>
    <row r="24" customHeight="1" ht="15">
      <c r="A24" s="20" t="inlineStr">
        <is>
          <r>
            <t xml:space="preserve">Material</t>
          </r>
        </is>
      </c>
      <c r="B24" s="20" t="inlineStr"/>
      <c r="C24" s="21" t="inlineStr">
        <is>
          <r>
            <t xml:space="preserve">FONTE</t>
          </r>
        </is>
      </c>
      <c r="D24" s="21" t="inlineStr">
        <is>
          <r>
            <t xml:space="preserve">UNID</t>
          </r>
        </is>
      </c>
      <c r="E24" s="21" t="inlineStr">
        <is>
          <r>
            <t xml:space="preserve">COEFICIENTE</t>
          </r>
        </is>
      </c>
      <c r="F24" s="21" t="inlineStr">
        <is>
          <r>
            <t xml:space="preserve">PREÇO UNITÁRIO</t>
          </r>
        </is>
      </c>
      <c r="G24" s="21" t="inlineStr">
        <is>
          <r>
            <t xml:space="preserve">TOTAL</t>
          </r>
        </is>
      </c>
    </row>
    <row r="25" customHeight="1" ht="15">
      <c r="A25" s="22" t="inlineStr">
        <is>
          <r>
            <t xml:space="preserve">00021114</t>
          </r>
        </is>
      </c>
      <c r="B25" s="23" t="inlineStr">
        <is>
          <r>
            <t xml:space="preserve">ADESIVO PARA TUBOS CPVC, *75* G</t>
          </r>
        </is>
      </c>
      <c r="C25" s="22" t="inlineStr">
        <is>
          <r>
            <t xml:space="preserve">SINAPI</t>
          </r>
        </is>
      </c>
      <c r="D25" s="22" t="inlineStr">
        <is>
          <r>
            <t xml:space="preserve">UN</t>
          </r>
        </is>
      </c>
      <c r="E25" s="24" t="n">
        <v>0.98</v>
      </c>
      <c r="F25" s="25" t="n">
        <v>31.72</v>
      </c>
      <c r="G25" s="25" t="n">
        <f>TRUNC(TRUNC(E25,8)*F25,2)</f>
        <v>31.08</v>
      </c>
    </row>
    <row r="26" customHeight="1" ht="21">
      <c r="A26" s="22" t="inlineStr">
        <is>
          <r>
            <t xml:space="preserve">00044400</t>
          </r>
        </is>
      </c>
      <c r="B26" s="23" t="inlineStr">
        <is>
          <r>
            <t xml:space="preserve">BUCHA DE REDUCAO CPVC, SOLDAVEL, 54 X 28 MM, PARA AGUA QUENTE</t>
          </r>
        </is>
      </c>
      <c r="C26" s="22" t="inlineStr">
        <is>
          <r>
            <t xml:space="preserve">SINAPI</t>
          </r>
        </is>
      </c>
      <c r="D26" s="22" t="inlineStr">
        <is>
          <r>
            <t xml:space="preserve">UN</t>
          </r>
        </is>
      </c>
      <c r="E26" s="24" t="n">
        <v>1.0</v>
      </c>
      <c r="F26" s="25" t="n">
        <v>31.04</v>
      </c>
      <c r="G26" s="25" t="n">
        <f>TRUNC(TRUNC(E26,8)*F26,2)</f>
        <v>31.04</v>
      </c>
    </row>
    <row r="27" customHeight="1" ht="21">
      <c r="A27" s="22" t="inlineStr">
        <is>
          <r>
            <t xml:space="preserve">00038007</t>
          </r>
        </is>
      </c>
      <c r="B27" s="23" t="inlineStr">
        <is>
          <r>
            <t xml:space="preserve">CONECTOR, CPVC, SOLDAVEL, 28 MM X 1", PARA AGUA QUENTE</t>
          </r>
        </is>
      </c>
      <c r="C27" s="22" t="inlineStr">
        <is>
          <r>
            <t xml:space="preserve">SINAPI</t>
          </r>
        </is>
      </c>
      <c r="D27" s="22" t="inlineStr">
        <is>
          <r>
            <t xml:space="preserve">UN</t>
          </r>
        </is>
      </c>
      <c r="E27" s="24" t="n">
        <v>2.0</v>
      </c>
      <c r="F27" s="25" t="n">
        <v>28.14</v>
      </c>
      <c r="G27" s="25" t="n">
        <f>TRUNC(TRUNC(E27,8)*F27,2)</f>
        <v>56.28</v>
      </c>
    </row>
    <row r="28" customHeight="1" ht="21">
      <c r="A28" s="22" t="inlineStr">
        <is>
          <r>
            <t xml:space="preserve">00003148</t>
          </r>
        </is>
      </c>
      <c r="B28" s="23" t="inlineStr">
        <is>
          <r>
            <t xml:space="preserve">FITA VEDA ROSCA, EM PTFE, ROLO DE 18 MM X 50 M (L X C)</t>
          </r>
        </is>
      </c>
      <c r="C28" s="22" t="inlineStr">
        <is>
          <r>
            <t xml:space="preserve">SINAPI</t>
          </r>
        </is>
      </c>
      <c r="D28" s="22" t="inlineStr">
        <is>
          <r>
            <t xml:space="preserve">UN</t>
          </r>
        </is>
      </c>
      <c r="E28" s="24" t="n">
        <v>0.0132</v>
      </c>
      <c r="F28" s="25" t="n">
        <v>14.75</v>
      </c>
      <c r="G28" s="25" t="n">
        <f>TRUNC(TRUNC(E28,8)*F28,2)</f>
        <v>0.19</v>
      </c>
    </row>
    <row r="29" customHeight="1" ht="21">
      <c r="A29" s="22" t="inlineStr">
        <is>
          <r>
            <t xml:space="preserve">00037957</t>
          </r>
        </is>
      </c>
      <c r="B29" s="23" t="inlineStr">
        <is>
          <r>
            <t xml:space="preserve">JOELHO CPVC, SOLDAVEL, 90 GRAUS, 28 MM, PARA AGUA QUENTE</t>
          </r>
        </is>
      </c>
      <c r="C29" s="22" t="inlineStr">
        <is>
          <r>
            <t xml:space="preserve">SINAPI</t>
          </r>
        </is>
      </c>
      <c r="D29" s="22" t="inlineStr">
        <is>
          <r>
            <t xml:space="preserve">UN</t>
          </r>
        </is>
      </c>
      <c r="E29" s="24" t="n">
        <v>2.0</v>
      </c>
      <c r="F29" s="25" t="n">
        <v>9.05</v>
      </c>
      <c r="G29" s="25" t="n">
        <f>TRUNC(TRUNC(E29,8)*F29,2)</f>
        <v>18.1</v>
      </c>
    </row>
    <row r="30" customHeight="1" ht="21">
      <c r="A30" s="22" t="inlineStr">
        <is>
          <r>
            <t xml:space="preserve">00037960</t>
          </r>
        </is>
      </c>
      <c r="B30" s="23" t="inlineStr">
        <is>
          <r>
            <t xml:space="preserve">JOELHO CPVC, SOLDAVEL, 90 GRAUS, 54 MM, PARA AGUA QUENTE</t>
          </r>
        </is>
      </c>
      <c r="C30" s="22" t="inlineStr">
        <is>
          <r>
            <t xml:space="preserve">SINAPI</t>
          </r>
        </is>
      </c>
      <c r="D30" s="22" t="inlineStr">
        <is>
          <r>
            <t xml:space="preserve">UN</t>
          </r>
        </is>
      </c>
      <c r="E30" s="24" t="n">
        <v>2.0</v>
      </c>
      <c r="F30" s="25" t="n">
        <v>64.34</v>
      </c>
      <c r="G30" s="25" t="n">
        <f>TRUNC(TRUNC(E30,8)*F30,2)</f>
        <v>128.68</v>
      </c>
    </row>
    <row r="31" customHeight="1" ht="15">
      <c r="A31" s="22" t="inlineStr">
        <is>
          <r>
            <t xml:space="preserve">00006019</t>
          </r>
        </is>
      </c>
      <c r="B31" s="23" t="inlineStr">
        <is>
          <r>
            <t xml:space="preserve">REGISTRO GAVETA BRUTO EM LATAO FORJADO, BITOLA 1"</t>
          </r>
        </is>
      </c>
      <c r="C31" s="22" t="inlineStr">
        <is>
          <r>
            <t xml:space="preserve">SINAPI</t>
          </r>
        </is>
      </c>
      <c r="D31" s="22" t="inlineStr">
        <is>
          <r>
            <t xml:space="preserve">UN</t>
          </r>
        </is>
      </c>
      <c r="E31" s="24" t="n">
        <v>1.0</v>
      </c>
      <c r="F31" s="25" t="n">
        <v>52.41</v>
      </c>
      <c r="G31" s="25" t="n">
        <f>TRUNC(TRUNC(E31,8)*F31,2)</f>
        <v>52.41</v>
      </c>
    </row>
    <row r="32" customHeight="1" ht="21">
      <c r="A32" s="22" t="inlineStr">
        <is>
          <r>
            <t xml:space="preserve">00021125</t>
          </r>
        </is>
      </c>
      <c r="B32" s="23" t="inlineStr">
        <is>
          <r>
            <t xml:space="preserve">TUBO CPVC, SOLDAVEL, 28 MM, AGUA QUENTE PREDIAL (NBR 15884)</t>
          </r>
        </is>
      </c>
      <c r="C32" s="22" t="inlineStr">
        <is>
          <r>
            <t xml:space="preserve">SINAPI</t>
          </r>
        </is>
      </c>
      <c r="D32" s="22" t="inlineStr">
        <is>
          <r>
            <t xml:space="preserve">M</t>
          </r>
        </is>
      </c>
      <c r="E32" s="24" t="n">
        <v>2.9905</v>
      </c>
      <c r="F32" s="25" t="n">
        <v>32.0</v>
      </c>
      <c r="G32" s="25" t="n">
        <f>TRUNC(TRUNC(E32,8)*F32,2)</f>
        <v>95.69</v>
      </c>
    </row>
    <row r="33" customHeight="1" ht="21">
      <c r="A33" s="22" t="inlineStr">
        <is>
          <r>
            <t xml:space="preserve">00038029</t>
          </r>
        </is>
      </c>
      <c r="B33" s="23" t="inlineStr">
        <is>
          <r>
            <t xml:space="preserve">TUBO CPVC, SOLDAVEL, 54 MM, AGUA QUENTE PREDIAL (NBR 15884)</t>
          </r>
        </is>
      </c>
      <c r="C33" s="22" t="inlineStr">
        <is>
          <r>
            <t xml:space="preserve">SINAPI</t>
          </r>
        </is>
      </c>
      <c r="D33" s="22" t="inlineStr">
        <is>
          <r>
            <t xml:space="preserve">M</t>
          </r>
        </is>
      </c>
      <c r="E33" s="24" t="n">
        <v>0.9444</v>
      </c>
      <c r="F33" s="25" t="n">
        <v>81.89</v>
      </c>
      <c r="G33" s="25" t="n">
        <f>TRUNC(TRUNC(E33,8)*F33,2)</f>
        <v>77.33</v>
      </c>
    </row>
    <row r="34" customHeight="1" ht="15">
      <c r="A34" s="2" t="inlineStr"/>
      <c r="B34" s="2" t="inlineStr"/>
      <c r="C34" s="2" t="inlineStr"/>
      <c r="D34" s="2" t="inlineStr"/>
      <c r="E34" s="26" t="inlineStr">
        <is>
          <r>
            <t xml:space="preserve">TOTAL Material:</t>
          </r>
        </is>
      </c>
      <c r="F34" s="26" t="inlineStr"/>
      <c r="G34" s="27" t="n">
        <f>SUM(G25:G33)</f>
        <v>490.8</v>
      </c>
    </row>
    <row r="35" customHeight="1" ht="15">
      <c r="A35" s="20" t="inlineStr">
        <is>
          <r>
            <t xml:space="preserve">Mão de Obra com Encargos Complementares</t>
          </r>
        </is>
      </c>
      <c r="B35" s="20" t="inlineStr"/>
      <c r="C35" s="21" t="inlineStr">
        <is>
          <r>
            <t xml:space="preserve">FONTE</t>
          </r>
        </is>
      </c>
      <c r="D35" s="21" t="inlineStr">
        <is>
          <r>
            <t xml:space="preserve">UNID</t>
          </r>
        </is>
      </c>
      <c r="E35" s="21" t="inlineStr">
        <is>
          <r>
            <t xml:space="preserve">COEFICIENTE</t>
          </r>
        </is>
      </c>
      <c r="F35" s="21" t="inlineStr">
        <is>
          <r>
            <t xml:space="preserve">PREÇO UNITÁRIO</t>
          </r>
        </is>
      </c>
      <c r="G35" s="21" t="inlineStr">
        <is>
          <r>
            <t xml:space="preserve">TOTAL</t>
          </r>
        </is>
      </c>
    </row>
    <row r="36" customHeight="1" ht="21">
      <c r="A36" s="22" t="inlineStr">
        <is>
          <r>
            <t xml:space="preserve">88248</t>
          </r>
        </is>
      </c>
      <c r="B36" s="23" t="inlineStr">
        <is>
          <r>
            <t xml:space="preserve">AUXILIAR DE ENCANADOR OU BOMBEIRO HIDRÁULICO COM ENCARGOS COMPLEMENTARES</t>
          </r>
        </is>
      </c>
      <c r="C36" s="22" t="inlineStr">
        <is>
          <r>
            <t xml:space="preserve">SINAPI</t>
          </r>
        </is>
      </c>
      <c r="D36" s="22" t="inlineStr">
        <is>
          <r>
            <t xml:space="preserve">H</t>
          </r>
        </is>
      </c>
      <c r="E36" s="24" t="n">
        <v>1.6421</v>
      </c>
      <c r="F36" s="25" t="n">
        <v>24.23</v>
      </c>
      <c r="G36" s="25" t="n">
        <f>TRUNC(TRUNC(E36,8)*F36,2)</f>
        <v>39.78</v>
      </c>
    </row>
    <row r="37" customHeight="1" ht="21">
      <c r="A37" s="22" t="inlineStr">
        <is>
          <r>
            <t xml:space="preserve">88267</t>
          </r>
        </is>
      </c>
      <c r="B37" s="23" t="inlineStr">
        <is>
          <r>
            <t xml:space="preserve">ENCANADOR OU BOMBEIRO HIDRÁULICO COM ENCARGOS COMPLEMENTARES</t>
          </r>
        </is>
      </c>
      <c r="C37" s="22" t="inlineStr">
        <is>
          <r>
            <t xml:space="preserve">SINAPI</t>
          </r>
        </is>
      </c>
      <c r="D37" s="22" t="inlineStr">
        <is>
          <r>
            <t xml:space="preserve">H</t>
          </r>
        </is>
      </c>
      <c r="E37" s="24" t="n">
        <v>1.6421</v>
      </c>
      <c r="F37" s="25" t="n">
        <v>29.86</v>
      </c>
      <c r="G37" s="25" t="n">
        <f>TRUNC(TRUNC(E37,8)*F37,2)</f>
        <v>49.03</v>
      </c>
    </row>
    <row r="38" customHeight="1" ht="18">
      <c r="A38" s="2" t="inlineStr"/>
      <c r="B38" s="2" t="inlineStr"/>
      <c r="C38" s="2" t="inlineStr"/>
      <c r="D38" s="2" t="inlineStr"/>
      <c r="E38" s="26" t="inlineStr">
        <is>
          <r>
            <t xml:space="preserve">TOTAL Mão de Obra com Encargos Complementares:</t>
          </r>
        </is>
      </c>
      <c r="F38" s="26" t="inlineStr"/>
      <c r="G38" s="27" t="n">
        <f>SUM(G36:G37)</f>
        <v>88.81</v>
      </c>
    </row>
    <row r="39" customHeight="1" ht="15">
      <c r="A39" s="2" t="inlineStr"/>
      <c r="B39" s="2" t="inlineStr"/>
      <c r="C39" s="2" t="inlineStr"/>
      <c r="D39" s="2" t="inlineStr"/>
      <c r="E39" s="28" t="inlineStr">
        <is>
          <r>
            <t xml:space="preserve">VALOR:</t>
          </r>
        </is>
      </c>
      <c r="F39" s="28" t="inlineStr"/>
      <c r="G39" s="29" t="n">
        <f>ROUND(SUM(G34,G38),2)</f>
        <v>579.61</v>
      </c>
    </row>
    <row r="40" customHeight="1" ht="15">
      <c r="A40" s="2" t="inlineStr"/>
      <c r="B40" s="2" t="inlineStr"/>
      <c r="C40" s="2" t="inlineStr"/>
      <c r="D40" s="2" t="inlineStr"/>
      <c r="E40" s="28" t="inlineStr">
        <is>
          <r>
            <t xml:space="preserve">VALOR BDI (20.34%):</t>
          </r>
        </is>
      </c>
      <c r="F40" s="28" t="inlineStr"/>
      <c r="G40" s="29" t="n">
        <f>ROUND(G39*(20.34/100),2)</f>
        <v>117.89</v>
      </c>
    </row>
    <row r="41" customHeight="1" ht="15">
      <c r="A41" s="2" t="inlineStr"/>
      <c r="B41" s="2" t="inlineStr"/>
      <c r="C41" s="2" t="inlineStr"/>
      <c r="D41" s="2" t="inlineStr"/>
      <c r="E41" s="28" t="inlineStr">
        <is>
          <r>
            <t xml:space="preserve">VALOR COM BDI:</t>
          </r>
        </is>
      </c>
      <c r="F41" s="28" t="inlineStr"/>
      <c r="G41" s="29" t="n">
        <f>G40+G39</f>
        <v>697.5</v>
      </c>
    </row>
    <row r="42" customHeight="1" ht="10">
      <c r="A42" s="2" t="inlineStr"/>
      <c r="B42" s="2" t="inlineStr"/>
      <c r="C42" s="2" t="inlineStr"/>
      <c r="D42" s="2" t="inlineStr"/>
      <c r="E42" s="18" t="inlineStr"/>
      <c r="F42" s="18" t="inlineStr"/>
      <c r="G42" s="18" t="inlineStr"/>
    </row>
    <row r="43" customHeight="1" ht="20">
      <c r="A43" s="19" t="inlineStr">
        <is>
          <r>
            <t xml:space="preserve">1.1.4. ​95673​ HIDRÔMETRO DN 1/2", 1,5 M3/H - FORNECIMENTO E INSTALAÇÃO. AF_03/2024​ (UN)</t>
          </r>
        </is>
      </c>
      <c r="B43" s="19" t="inlineStr"/>
      <c r="C43" s="19" t="inlineStr"/>
      <c r="D43" s="19" t="inlineStr"/>
      <c r="E43" s="19" t="inlineStr"/>
      <c r="F43" s="19" t="inlineStr"/>
      <c r="G43" s="19" t="inlineStr"/>
    </row>
    <row r="44" customHeight="1" ht="15">
      <c r="A44" s="20" t="inlineStr">
        <is>
          <r>
            <t xml:space="preserve">Material</t>
          </r>
        </is>
      </c>
      <c r="B44" s="20" t="inlineStr"/>
      <c r="C44" s="21" t="inlineStr">
        <is>
          <r>
            <t xml:space="preserve">FONTE</t>
          </r>
        </is>
      </c>
      <c r="D44" s="21" t="inlineStr">
        <is>
          <r>
            <t xml:space="preserve">UNID</t>
          </r>
        </is>
      </c>
      <c r="E44" s="21" t="inlineStr">
        <is>
          <r>
            <t xml:space="preserve">COEFICIENTE</t>
          </r>
        </is>
      </c>
      <c r="F44" s="21" t="inlineStr">
        <is>
          <r>
            <t xml:space="preserve">PREÇO UNITÁRIO</t>
          </r>
        </is>
      </c>
      <c r="G44" s="21" t="inlineStr">
        <is>
          <r>
            <t xml:space="preserve">TOTAL</t>
          </r>
        </is>
      </c>
    </row>
    <row r="45" customHeight="1" ht="21">
      <c r="A45" s="22" t="inlineStr">
        <is>
          <r>
            <t xml:space="preserve">00003148</t>
          </r>
        </is>
      </c>
      <c r="B45" s="23" t="inlineStr">
        <is>
          <r>
            <t xml:space="preserve">FITA VEDA ROSCA, EM PTFE, ROLO DE 18 MM X 50 M (L X C)</t>
          </r>
        </is>
      </c>
      <c r="C45" s="22" t="inlineStr">
        <is>
          <r>
            <t xml:space="preserve">SINAPI</t>
          </r>
        </is>
      </c>
      <c r="D45" s="22" t="inlineStr">
        <is>
          <r>
            <t xml:space="preserve">UN</t>
          </r>
        </is>
      </c>
      <c r="E45" s="24" t="n">
        <v>0.0106</v>
      </c>
      <c r="F45" s="25" t="n">
        <v>14.75</v>
      </c>
      <c r="G45" s="25" t="n">
        <f>TRUNC(TRUNC(E45,8)*F45,2)</f>
        <v>0.15</v>
      </c>
    </row>
    <row r="46" customHeight="1" ht="38">
      <c r="A46" s="22" t="inlineStr">
        <is>
          <r>
            <t xml:space="preserve">00012769</t>
          </r>
        </is>
      </c>
      <c r="B46" s="23" t="inlineStr">
        <is>
          <r>
            <t xml:space="preserve">HIDROMETRO UNIJATO / MEDIDOR DE AGUA, DN 1/2", VAZAO MAXIMA DE 1,5 M3/H, PARA AGUA POTAVEL FRIA, RELOJOARIA PLANA, CLASSE B, HORIZONTAL (SEM CONEXOES)</t>
          </r>
        </is>
      </c>
      <c r="C46" s="22" t="inlineStr">
        <is>
          <r>
            <t xml:space="preserve">SINAPI</t>
          </r>
        </is>
      </c>
      <c r="D46" s="22" t="inlineStr">
        <is>
          <r>
            <t xml:space="preserve">UN</t>
          </r>
        </is>
      </c>
      <c r="E46" s="24" t="n">
        <v>1.0</v>
      </c>
      <c r="F46" s="25" t="n">
        <v>110.0</v>
      </c>
      <c r="G46" s="25" t="n">
        <f>TRUNC(TRUNC(E46,8)*F46,2)</f>
        <v>110.0</v>
      </c>
    </row>
    <row r="47" customHeight="1" ht="15">
      <c r="A47" s="2" t="inlineStr"/>
      <c r="B47" s="2" t="inlineStr"/>
      <c r="C47" s="2" t="inlineStr"/>
      <c r="D47" s="2" t="inlineStr"/>
      <c r="E47" s="26" t="inlineStr">
        <is>
          <r>
            <t xml:space="preserve">TOTAL Material:</t>
          </r>
        </is>
      </c>
      <c r="F47" s="26" t="inlineStr"/>
      <c r="G47" s="27" t="n">
        <f>SUM(G45:G46)</f>
        <v>110.15</v>
      </c>
    </row>
    <row r="48" customHeight="1" ht="15">
      <c r="A48" s="20" t="inlineStr">
        <is>
          <r>
            <t xml:space="preserve">Mão de Obra com Encargos Complementares</t>
          </r>
        </is>
      </c>
      <c r="B48" s="20" t="inlineStr"/>
      <c r="C48" s="21" t="inlineStr">
        <is>
          <r>
            <t xml:space="preserve">FONTE</t>
          </r>
        </is>
      </c>
      <c r="D48" s="21" t="inlineStr">
        <is>
          <r>
            <t xml:space="preserve">UNID</t>
          </r>
        </is>
      </c>
      <c r="E48" s="21" t="inlineStr">
        <is>
          <r>
            <t xml:space="preserve">COEFICIENTE</t>
          </r>
        </is>
      </c>
      <c r="F48" s="21" t="inlineStr">
        <is>
          <r>
            <t xml:space="preserve">PREÇO UNITÁRIO</t>
          </r>
        </is>
      </c>
      <c r="G48" s="21" t="inlineStr">
        <is>
          <r>
            <t xml:space="preserve">TOTAL</t>
          </r>
        </is>
      </c>
    </row>
    <row r="49" customHeight="1" ht="21">
      <c r="A49" s="22" t="inlineStr">
        <is>
          <r>
            <t xml:space="preserve">88248</t>
          </r>
        </is>
      </c>
      <c r="B49" s="23" t="inlineStr">
        <is>
          <r>
            <t xml:space="preserve">AUXILIAR DE ENCANADOR OU BOMBEIRO HIDRÁULICO COM ENCARGOS COMPLEMENTARES</t>
          </r>
        </is>
      </c>
      <c r="C49" s="22" t="inlineStr">
        <is>
          <r>
            <t xml:space="preserve">SINAPI</t>
          </r>
        </is>
      </c>
      <c r="D49" s="22" t="inlineStr">
        <is>
          <r>
            <t xml:space="preserve">H</t>
          </r>
        </is>
      </c>
      <c r="E49" s="24" t="n">
        <v>0.4315</v>
      </c>
      <c r="F49" s="25" t="n">
        <v>24.23</v>
      </c>
      <c r="G49" s="25" t="n">
        <f>TRUNC(TRUNC(E49,8)*F49,2)</f>
        <v>10.45</v>
      </c>
    </row>
    <row r="50" customHeight="1" ht="21">
      <c r="A50" s="22" t="inlineStr">
        <is>
          <r>
            <t xml:space="preserve">88267</t>
          </r>
        </is>
      </c>
      <c r="B50" s="23" t="inlineStr">
        <is>
          <r>
            <t xml:space="preserve">ENCANADOR OU BOMBEIRO HIDRÁULICO COM ENCARGOS COMPLEMENTARES</t>
          </r>
        </is>
      </c>
      <c r="C50" s="22" t="inlineStr">
        <is>
          <r>
            <t xml:space="preserve">SINAPI</t>
          </r>
        </is>
      </c>
      <c r="D50" s="22" t="inlineStr">
        <is>
          <r>
            <t xml:space="preserve">H</t>
          </r>
        </is>
      </c>
      <c r="E50" s="24" t="n">
        <v>0.4315</v>
      </c>
      <c r="F50" s="25" t="n">
        <v>29.86</v>
      </c>
      <c r="G50" s="25" t="n">
        <f>TRUNC(TRUNC(E50,8)*F50,2)</f>
        <v>12.88</v>
      </c>
    </row>
    <row r="51" customHeight="1" ht="18">
      <c r="A51" s="2" t="inlineStr"/>
      <c r="B51" s="2" t="inlineStr"/>
      <c r="C51" s="2" t="inlineStr"/>
      <c r="D51" s="2" t="inlineStr"/>
      <c r="E51" s="26" t="inlineStr">
        <is>
          <r>
            <t xml:space="preserve">TOTAL Mão de Obra com Encargos Complementares:</t>
          </r>
        </is>
      </c>
      <c r="F51" s="26" t="inlineStr"/>
      <c r="G51" s="27" t="n">
        <f>SUM(G49:G50)</f>
        <v>23.33</v>
      </c>
    </row>
    <row r="52" customHeight="1" ht="15">
      <c r="A52" s="2" t="inlineStr"/>
      <c r="B52" s="2" t="inlineStr"/>
      <c r="C52" s="2" t="inlineStr"/>
      <c r="D52" s="2" t="inlineStr"/>
      <c r="E52" s="28" t="inlineStr">
        <is>
          <r>
            <t xml:space="preserve">VALOR:</t>
          </r>
        </is>
      </c>
      <c r="F52" s="28" t="inlineStr"/>
      <c r="G52" s="29" t="n">
        <f>ROUND(SUM(G47,G51),2)</f>
        <v>133.48</v>
      </c>
    </row>
    <row r="53" customHeight="1" ht="15">
      <c r="A53" s="2" t="inlineStr"/>
      <c r="B53" s="2" t="inlineStr"/>
      <c r="C53" s="2" t="inlineStr"/>
      <c r="D53" s="2" t="inlineStr"/>
      <c r="E53" s="28" t="inlineStr">
        <is>
          <r>
            <t xml:space="preserve">VALOR BDI (20.34%):</t>
          </r>
        </is>
      </c>
      <c r="F53" s="28" t="inlineStr"/>
      <c r="G53" s="29" t="n">
        <f>ROUND(G52*(20.34/100),2)</f>
        <v>27.15</v>
      </c>
    </row>
    <row r="54" customHeight="1" ht="15">
      <c r="A54" s="2" t="inlineStr"/>
      <c r="B54" s="2" t="inlineStr"/>
      <c r="C54" s="2" t="inlineStr"/>
      <c r="D54" s="2" t="inlineStr"/>
      <c r="E54" s="28" t="inlineStr">
        <is>
          <r>
            <t xml:space="preserve">VALOR COM BDI:</t>
          </r>
        </is>
      </c>
      <c r="F54" s="28" t="inlineStr"/>
      <c r="G54" s="29" t="n">
        <f>G53+G52</f>
        <v>160.63</v>
      </c>
    </row>
    <row r="55" customHeight="1" ht="10">
      <c r="A55" s="2" t="inlineStr"/>
      <c r="B55" s="2" t="inlineStr"/>
      <c r="C55" s="2" t="inlineStr"/>
      <c r="D55" s="2" t="inlineStr"/>
      <c r="E55" s="18" t="inlineStr"/>
      <c r="F55" s="18" t="inlineStr"/>
      <c r="G55" s="18" t="inlineStr"/>
    </row>
    <row r="56" customHeight="1" ht="20">
      <c r="A56" s="19" t="inlineStr">
        <is>
          <r>
            <t xml:space="preserve">1.1.5. ​101509​ ENTRADA DE ENERGIA ELÉTRICA, AÉREA, TRIFÁSICA, COM CAIXA DE EMBUTIR, CABO DE 10 MM2 E DISJUNTOR DIN 50A (NÃO INCLUSO O POSTE DE CONCRETO). AF_07/2020​ (UN)</t>
          </r>
        </is>
      </c>
      <c r="B56" s="19" t="inlineStr"/>
      <c r="C56" s="19" t="inlineStr"/>
      <c r="D56" s="19" t="inlineStr"/>
      <c r="E56" s="19" t="inlineStr"/>
      <c r="F56" s="19" t="inlineStr"/>
      <c r="G56" s="19" t="inlineStr"/>
    </row>
    <row r="57" customHeight="1" ht="15">
      <c r="A57" s="20" t="inlineStr">
        <is>
          <r>
            <t xml:space="preserve">Material</t>
          </r>
        </is>
      </c>
      <c r="B57" s="20" t="inlineStr"/>
      <c r="C57" s="21" t="inlineStr">
        <is>
          <r>
            <t xml:space="preserve">FONTE</t>
          </r>
        </is>
      </c>
      <c r="D57" s="21" t="inlineStr">
        <is>
          <r>
            <t xml:space="preserve">UNID</t>
          </r>
        </is>
      </c>
      <c r="E57" s="21" t="inlineStr">
        <is>
          <r>
            <t xml:space="preserve">COEFICIENTE</t>
          </r>
        </is>
      </c>
      <c r="F57" s="21" t="inlineStr">
        <is>
          <r>
            <t xml:space="preserve">PREÇO UNITÁRIO</t>
          </r>
        </is>
      </c>
      <c r="G57" s="21" t="inlineStr">
        <is>
          <r>
            <t xml:space="preserve">TOTAL</t>
          </r>
        </is>
      </c>
    </row>
    <row r="58" customHeight="1" ht="29">
      <c r="A58" s="22" t="inlineStr">
        <is>
          <r>
            <t xml:space="preserve">00001094</t>
          </r>
        </is>
      </c>
      <c r="B58" s="23" t="inlineStr">
        <is>
          <r>
            <t xml:space="preserve">ARMACAO VERTICAL COM HASTE E CONTRA-PINO, EM CHAPA DE ACO GALVANIZADO 3/16", COM 1 ESTRIBO, SEM ISOLADOR</t>
          </r>
        </is>
      </c>
      <c r="C58" s="22" t="inlineStr">
        <is>
          <r>
            <t xml:space="preserve">SINAPI</t>
          </r>
        </is>
      </c>
      <c r="D58" s="22" t="inlineStr">
        <is>
          <r>
            <t xml:space="preserve">UN</t>
          </r>
        </is>
      </c>
      <c r="E58" s="24" t="n">
        <v>1.0</v>
      </c>
      <c r="F58" s="25" t="n">
        <v>18.24</v>
      </c>
      <c r="G58" s="25" t="n">
        <f>TRUNC(TRUNC(E58,8)*F58,2)</f>
        <v>18.24</v>
      </c>
    </row>
    <row r="59" customHeight="1" ht="29">
      <c r="A59" s="22" t="inlineStr">
        <is>
          <r>
            <t xml:space="preserve">00011267</t>
          </r>
        </is>
      </c>
      <c r="B59" s="23" t="inlineStr">
        <is>
          <r>
            <t xml:space="preserve">ARRUELA LISA, REDONDA, DE LATAO POLIDO, DIAMETRO NOMINAL 5/8", DIAMETRO EXTERNO = 34 MM, DIAMETRO DO FURO = 17 MM, ESPESSURA = *2,5* MM</t>
          </r>
        </is>
      </c>
      <c r="C59" s="22" t="inlineStr">
        <is>
          <r>
            <t xml:space="preserve">SINAPI</t>
          </r>
        </is>
      </c>
      <c r="D59" s="22" t="inlineStr">
        <is>
          <r>
            <t xml:space="preserve">UN</t>
          </r>
        </is>
      </c>
      <c r="E59" s="24" t="n">
        <v>2.0</v>
      </c>
      <c r="F59" s="25" t="n">
        <v>1.43</v>
      </c>
      <c r="G59" s="25" t="n">
        <f>TRUNC(TRUNC(E59,8)*F59,2)</f>
        <v>2.86</v>
      </c>
    </row>
    <row r="60" customHeight="1" ht="29">
      <c r="A60" s="22" t="inlineStr">
        <is>
          <r>
            <t xml:space="preserve">00034643</t>
          </r>
        </is>
      </c>
      <c r="B60" s="23" t="inlineStr">
        <is>
          <r>
            <t xml:space="preserve">CAIXA DE INSPECAO PARA ATERRAMENTO E PARA RAIOS, EM POLIPROPILENO, DIAMETRO = 300 MM X ALTURA = 400 MM (INCLUIDA TAMPA SEM ESCOTILHA)</t>
          </r>
        </is>
      </c>
      <c r="C60" s="22" t="inlineStr">
        <is>
          <r>
            <t xml:space="preserve">SINAPI</t>
          </r>
        </is>
      </c>
      <c r="D60" s="22" t="inlineStr">
        <is>
          <r>
            <t xml:space="preserve">UN</t>
          </r>
        </is>
      </c>
      <c r="E60" s="24" t="n">
        <v>1.0</v>
      </c>
      <c r="F60" s="25" t="n">
        <v>53.81</v>
      </c>
      <c r="G60" s="25" t="n">
        <f>TRUNC(TRUNC(E60,8)*F60,2)</f>
        <v>53.81</v>
      </c>
    </row>
    <row r="61" customHeight="1" ht="29">
      <c r="A61" s="22" t="inlineStr">
        <is>
          <r>
            <t xml:space="preserve">00001062</t>
          </r>
        </is>
      </c>
      <c r="B61" s="23" t="inlineStr">
        <is>
          <r>
            <t xml:space="preserve">CAIXA INTERNA/EXTERNA DE MEDICAO PARA 1 MEDIDOR TRIFASICO, COM VISOR, EM CHAPA DE ACO 18 USG (PADRAO DA CONCESSIONARIA LOCAL)</t>
          </r>
        </is>
      </c>
      <c r="C61" s="22" t="inlineStr">
        <is>
          <r>
            <t xml:space="preserve">SINAPI</t>
          </r>
        </is>
      </c>
      <c r="D61" s="22" t="inlineStr">
        <is>
          <r>
            <t xml:space="preserve">UN</t>
          </r>
        </is>
      </c>
      <c r="E61" s="24" t="n">
        <v>1.0</v>
      </c>
      <c r="F61" s="25" t="n">
        <v>222.18</v>
      </c>
      <c r="G61" s="25" t="n">
        <f>TRUNC(TRUNC(E61,8)*F61,2)</f>
        <v>222.18</v>
      </c>
    </row>
    <row r="62" customHeight="1" ht="21">
      <c r="A62" s="22" t="inlineStr">
        <is>
          <r>
            <t xml:space="preserve">00014153</t>
          </r>
        </is>
      </c>
      <c r="B62" s="23" t="inlineStr">
        <is>
          <r>
            <t xml:space="preserve">FITA METALICA PERFURADA, L = *18* MM, ROLO DE 30 M, CARGA RECOMENDADA = *30* KGF</t>
          </r>
        </is>
      </c>
      <c r="C62" s="22" t="inlineStr">
        <is>
          <r>
            <t xml:space="preserve">SINAPI</t>
          </r>
        </is>
      </c>
      <c r="D62" s="22" t="inlineStr">
        <is>
          <r>
            <t xml:space="preserve">UN</t>
          </r>
        </is>
      </c>
      <c r="E62" s="24" t="n">
        <v>0.06</v>
      </c>
      <c r="F62" s="25" t="n">
        <v>57.68</v>
      </c>
      <c r="G62" s="25" t="n">
        <f>TRUNC(TRUNC(E62,8)*F62,2)</f>
        <v>3.46</v>
      </c>
    </row>
    <row r="63" customHeight="1" ht="21">
      <c r="A63" s="22" t="inlineStr">
        <is>
          <r>
            <t xml:space="preserve">00003398</t>
          </r>
        </is>
      </c>
      <c r="B63" s="23" t="inlineStr">
        <is>
          <r>
            <t xml:space="preserve">ISOLADOR DE PORCELANA, TIPO ROLDANA, DIMENSOES DE *72* X *72* MM, PARA USO EM BAIXA TENSAO</t>
          </r>
        </is>
      </c>
      <c r="C63" s="22" t="inlineStr">
        <is>
          <r>
            <t xml:space="preserve">SINAPI</t>
          </r>
        </is>
      </c>
      <c r="D63" s="22" t="inlineStr">
        <is>
          <r>
            <t xml:space="preserve">UN</t>
          </r>
        </is>
      </c>
      <c r="E63" s="24" t="n">
        <v>1.0</v>
      </c>
      <c r="F63" s="25" t="n">
        <v>5.41</v>
      </c>
      <c r="G63" s="25" t="n">
        <f>TRUNC(TRUNC(E63,8)*F63,2)</f>
        <v>5.41</v>
      </c>
    </row>
    <row r="64" customHeight="1" ht="29">
      <c r="A64" s="22" t="inlineStr">
        <is>
          <r>
            <t xml:space="preserve">00004346</t>
          </r>
        </is>
      </c>
      <c r="B64" s="23" t="inlineStr">
        <is>
          <r>
            <t xml:space="preserve">PARAFUSO DE FERRO POLIDO, SEXTAVADO, COM ROSCA PARCIAL, DIAMETRO 5/8", COMPRIMENTO 6", COM PORCA E ARRUELA DE PRESSAO MEDIA</t>
          </r>
        </is>
      </c>
      <c r="C64" s="22" t="inlineStr">
        <is>
          <r>
            <t xml:space="preserve">SINAPI</t>
          </r>
        </is>
      </c>
      <c r="D64" s="22" t="inlineStr">
        <is>
          <r>
            <t xml:space="preserve">UN</t>
          </r>
        </is>
      </c>
      <c r="E64" s="24" t="n">
        <v>3.0</v>
      </c>
      <c r="F64" s="25" t="n">
        <v>14.06</v>
      </c>
      <c r="G64" s="25" t="n">
        <f>TRUNC(TRUNC(E64,8)*F64,2)</f>
        <v>42.18</v>
      </c>
    </row>
    <row r="65" customHeight="1" ht="15">
      <c r="A65" s="22" t="inlineStr">
        <is>
          <r>
            <t xml:space="preserve">00039997</t>
          </r>
        </is>
      </c>
      <c r="B65" s="23" t="inlineStr">
        <is>
          <r>
            <t xml:space="preserve">PORCA ZINCADA, SEXTAVADA, DIAMETRO 1/4"</t>
          </r>
        </is>
      </c>
      <c r="C65" s="22" t="inlineStr">
        <is>
          <r>
            <t xml:space="preserve">SINAPI</t>
          </r>
        </is>
      </c>
      <c r="D65" s="22" t="inlineStr">
        <is>
          <r>
            <t xml:space="preserve">UN</t>
          </r>
        </is>
      </c>
      <c r="E65" s="24" t="n">
        <v>2.0</v>
      </c>
      <c r="F65" s="25" t="n">
        <v>0.42</v>
      </c>
      <c r="G65" s="25" t="n">
        <f>TRUNC(TRUNC(E65,8)*F65,2)</f>
        <v>0.84</v>
      </c>
    </row>
    <row r="66" customHeight="1" ht="15">
      <c r="A66" s="22" t="inlineStr">
        <is>
          <r>
            <t xml:space="preserve">00039996</t>
          </r>
        </is>
      </c>
      <c r="B66" s="23" t="inlineStr">
        <is>
          <r>
            <t xml:space="preserve">VERGALHAO ZINCADO ROSCA TOTAL, 1/4" (6,3 MM)</t>
          </r>
        </is>
      </c>
      <c r="C66" s="22" t="inlineStr">
        <is>
          <r>
            <t xml:space="preserve">SINAPI</t>
          </r>
        </is>
      </c>
      <c r="D66" s="22" t="inlineStr">
        <is>
          <r>
            <t xml:space="preserve">M</t>
          </r>
        </is>
      </c>
      <c r="E66" s="24" t="n">
        <v>0.1664</v>
      </c>
      <c r="F66" s="25" t="n">
        <v>5.26</v>
      </c>
      <c r="G66" s="25" t="n">
        <f>TRUNC(TRUNC(E66,8)*F66,2)</f>
        <v>0.87</v>
      </c>
    </row>
    <row r="67" customHeight="1" ht="15">
      <c r="A67" s="2" t="inlineStr"/>
      <c r="B67" s="2" t="inlineStr"/>
      <c r="C67" s="2" t="inlineStr"/>
      <c r="D67" s="2" t="inlineStr"/>
      <c r="E67" s="26" t="inlineStr">
        <is>
          <r>
            <t xml:space="preserve">TOTAL Material:</t>
          </r>
        </is>
      </c>
      <c r="F67" s="26" t="inlineStr"/>
      <c r="G67" s="27" t="n">
        <f>SUM(G58:G66)</f>
        <v>349.85</v>
      </c>
    </row>
    <row r="68" customHeight="1" ht="15">
      <c r="A68" s="20" t="inlineStr">
        <is>
          <r>
            <t xml:space="preserve">Mão de Obra com Encargos Complementares</t>
          </r>
        </is>
      </c>
      <c r="B68" s="20" t="inlineStr"/>
      <c r="C68" s="21" t="inlineStr">
        <is>
          <r>
            <t xml:space="preserve">FONTE</t>
          </r>
        </is>
      </c>
      <c r="D68" s="21" t="inlineStr">
        <is>
          <r>
            <t xml:space="preserve">UNID</t>
          </r>
        </is>
      </c>
      <c r="E68" s="21" t="inlineStr">
        <is>
          <r>
            <t xml:space="preserve">COEFICIENTE</t>
          </r>
        </is>
      </c>
      <c r="F68" s="21" t="inlineStr">
        <is>
          <r>
            <t xml:space="preserve">PREÇO UNITÁRIO</t>
          </r>
        </is>
      </c>
      <c r="G68" s="21" t="inlineStr">
        <is>
          <r>
            <t xml:space="preserve">TOTAL</t>
          </r>
        </is>
      </c>
    </row>
    <row r="69" customHeight="1" ht="21">
      <c r="A69" s="22" t="inlineStr">
        <is>
          <r>
            <t xml:space="preserve">88247</t>
          </r>
        </is>
      </c>
      <c r="B69" s="23" t="inlineStr">
        <is>
          <r>
            <t xml:space="preserve">AUXILIAR DE ELETRICISTA COM ENCARGOS COMPLEMENTARES</t>
          </r>
        </is>
      </c>
      <c r="C69" s="22" t="inlineStr">
        <is>
          <r>
            <t xml:space="preserve">SINAPI</t>
          </r>
        </is>
      </c>
      <c r="D69" s="22" t="inlineStr">
        <is>
          <r>
            <t xml:space="preserve">H</t>
          </r>
        </is>
      </c>
      <c r="E69" s="24" t="n">
        <v>0.3233</v>
      </c>
      <c r="F69" s="25" t="n">
        <v>25.22</v>
      </c>
      <c r="G69" s="25" t="n">
        <f>TRUNC(TRUNC(E69,8)*F69,2)</f>
        <v>8.15</v>
      </c>
    </row>
    <row r="70" customHeight="1" ht="15">
      <c r="A70" s="22" t="inlineStr">
        <is>
          <r>
            <t xml:space="preserve">88264</t>
          </r>
        </is>
      </c>
      <c r="B70" s="23" t="inlineStr">
        <is>
          <r>
            <t xml:space="preserve">ELETRICISTA COM ENCARGOS COMPLEMENTARES</t>
          </r>
        </is>
      </c>
      <c r="C70" s="22" t="inlineStr">
        <is>
          <r>
            <t xml:space="preserve">SINAPI</t>
          </r>
        </is>
      </c>
      <c r="D70" s="22" t="inlineStr">
        <is>
          <r>
            <t xml:space="preserve">H</t>
          </r>
        </is>
      </c>
      <c r="E70" s="24" t="n">
        <v>2.9102</v>
      </c>
      <c r="F70" s="25" t="n">
        <v>30.96</v>
      </c>
      <c r="G70" s="25" t="n">
        <f>TRUNC(TRUNC(E70,8)*F70,2)</f>
        <v>90.09</v>
      </c>
    </row>
    <row r="71" customHeight="1" ht="18">
      <c r="A71" s="2" t="inlineStr"/>
      <c r="B71" s="2" t="inlineStr"/>
      <c r="C71" s="2" t="inlineStr"/>
      <c r="D71" s="2" t="inlineStr"/>
      <c r="E71" s="26" t="inlineStr">
        <is>
          <r>
            <t xml:space="preserve">TOTAL Mão de Obra com Encargos Complementares:</t>
          </r>
        </is>
      </c>
      <c r="F71" s="26" t="inlineStr"/>
      <c r="G71" s="27" t="n">
        <f>SUM(G69:G70)</f>
        <v>98.24</v>
      </c>
    </row>
    <row r="72" customHeight="1" ht="15">
      <c r="A72" s="20" t="inlineStr">
        <is>
          <r>
            <t xml:space="preserve">Serviço</t>
          </r>
        </is>
      </c>
      <c r="B72" s="20" t="inlineStr"/>
      <c r="C72" s="21" t="inlineStr">
        <is>
          <r>
            <t xml:space="preserve">FONTE</t>
          </r>
        </is>
      </c>
      <c r="D72" s="21" t="inlineStr">
        <is>
          <r>
            <t xml:space="preserve">UNID</t>
          </r>
        </is>
      </c>
      <c r="E72" s="21" t="inlineStr">
        <is>
          <r>
            <t xml:space="preserve">COEFICIENTE</t>
          </r>
        </is>
      </c>
      <c r="F72" s="21" t="inlineStr">
        <is>
          <r>
            <t xml:space="preserve">PREÇO UNITÁRIO</t>
          </r>
        </is>
      </c>
      <c r="G72" s="21" t="inlineStr">
        <is>
          <r>
            <t xml:space="preserve">TOTAL</t>
          </r>
        </is>
      </c>
    </row>
    <row r="73" customHeight="1" ht="38">
      <c r="A73" s="22" t="inlineStr">
        <is>
          <r>
            <t xml:space="preserve">87367</t>
          </r>
        </is>
      </c>
      <c r="B73" s="23" t="inlineStr">
        <is>
          <r>
            <t xml:space="preserve">ARGAMASSA TRAÇO 1:1:6 (EM VOLUME DE CIMENTO, CAL E AREIA MÉDIA ÚMIDA) PARA EMBOÇO/MASSA ÚNICA/ASSENTAMENTO DE ALVENARIA DE VEDAÇÃO, PREPARO MANUAL. AF_08/2019</t>
          </r>
        </is>
      </c>
      <c r="C73" s="22" t="inlineStr">
        <is>
          <r>
            <t xml:space="preserve">SINAPI</t>
          </r>
        </is>
      </c>
      <c r="D73" s="22" t="inlineStr">
        <is>
          <r>
            <t xml:space="preserve">M3</t>
          </r>
        </is>
      </c>
      <c r="E73" s="24" t="n">
        <v>0.0194</v>
      </c>
      <c r="F73" s="25" t="n">
        <v>758.15</v>
      </c>
      <c r="G73" s="25" t="n">
        <f>TRUNC(TRUNC(E73,8)*F73,2)</f>
        <v>14.7</v>
      </c>
    </row>
    <row r="74" customHeight="1" ht="38">
      <c r="A74" s="22" t="inlineStr">
        <is>
          <r>
            <t xml:space="preserve">100578</t>
          </r>
        </is>
      </c>
      <c r="B74" s="23" t="inlineStr">
        <is>
          <r>
            <t xml:space="preserve">ASSENTAMENTO DE POSTE DE CONCRETO COM COMPRIMENTO NOMINAL DE 9 M, CARGA NOMINAL MENOR OU IGUAL A 1000 DAN, ENGASTAMENTO SIMPLES COM 1,5 M DE SOLO (NÃO INCLUI FORNECIMENTO). AF_04/2025</t>
          </r>
        </is>
      </c>
      <c r="C74" s="22" t="inlineStr">
        <is>
          <r>
            <t xml:space="preserve">SINAPI</t>
          </r>
        </is>
      </c>
      <c r="D74" s="22" t="inlineStr">
        <is>
          <r>
            <t xml:space="preserve">UN</t>
          </r>
        </is>
      </c>
      <c r="E74" s="24" t="n">
        <v>1.0</v>
      </c>
      <c r="F74" s="25" t="n">
        <v>620.93</v>
      </c>
      <c r="G74" s="25" t="n">
        <f>TRUNC(TRUNC(E74,8)*F74,2)</f>
        <v>620.93</v>
      </c>
    </row>
    <row r="75" customHeight="1" ht="29">
      <c r="A75" s="22" t="inlineStr">
        <is>
          <r>
            <t xml:space="preserve">91933</t>
          </r>
        </is>
      </c>
      <c r="B75" s="23" t="inlineStr">
        <is>
          <r>
            <t xml:space="preserve">CABO DE COBRE FLEXÍVEL ISOLADO, 10 MM², ANTI-CHAMA 0,6/1,0 KV, PARA CIRCUITOS TERMINAIS - FORNECIMENTO E INSTALAÇÃO. AF_03/2023</t>
          </r>
        </is>
      </c>
      <c r="C75" s="22" t="inlineStr">
        <is>
          <r>
            <t xml:space="preserve">SINAPI</t>
          </r>
        </is>
      </c>
      <c r="D75" s="22" t="inlineStr">
        <is>
          <r>
            <t xml:space="preserve">M</t>
          </r>
        </is>
      </c>
      <c r="E75" s="24" t="n">
        <v>22.2</v>
      </c>
      <c r="F75" s="25" t="n">
        <v>17.74</v>
      </c>
      <c r="G75" s="25" t="n">
        <f>TRUNC(TRUNC(E75,8)*F75,2)</f>
        <v>393.82</v>
      </c>
    </row>
    <row r="76" customHeight="1" ht="29">
      <c r="A76" s="22" t="inlineStr">
        <is>
          <r>
            <t xml:space="preserve">104749</t>
          </r>
        </is>
      </c>
      <c r="B76" s="23" t="inlineStr">
        <is>
          <r>
            <t xml:space="preserve">CONECTOR GRAMPO METÁLICO TIPO OLHAL, PARA SPDA, PARA HASTE DE ATERRAMENTO DE 3/4'' E CABOS DE 10 A 50 MM2 - FORNECIMENTO E INSTALAÇÃO. AF_08/2023</t>
          </r>
        </is>
      </c>
      <c r="C76" s="22" t="inlineStr">
        <is>
          <r>
            <t xml:space="preserve">SINAPI</t>
          </r>
        </is>
      </c>
      <c r="D76" s="22" t="inlineStr">
        <is>
          <r>
            <t xml:space="preserve">UN</t>
          </r>
        </is>
      </c>
      <c r="E76" s="24" t="n">
        <v>1.0</v>
      </c>
      <c r="F76" s="25" t="n">
        <v>18.7</v>
      </c>
      <c r="G76" s="25" t="n">
        <f>TRUNC(TRUNC(E76,8)*F76,2)</f>
        <v>18.7</v>
      </c>
    </row>
    <row r="77" customHeight="1" ht="21">
      <c r="A77" s="22" t="inlineStr">
        <is>
          <r>
            <t xml:space="preserve">96977</t>
          </r>
        </is>
      </c>
      <c r="B77" s="23" t="inlineStr">
        <is>
          <r>
            <t xml:space="preserve">CORDOALHA DE COBRE NU 50 MM², ENTERRADA - FORNECIMENTO E INSTALAÇÃO. AF_08/2023</t>
          </r>
        </is>
      </c>
      <c r="C77" s="22" t="inlineStr">
        <is>
          <r>
            <t xml:space="preserve">SINAPI</t>
          </r>
        </is>
      </c>
      <c r="D77" s="22" t="inlineStr">
        <is>
          <r>
            <t xml:space="preserve">M</t>
          </r>
        </is>
      </c>
      <c r="E77" s="24" t="n">
        <v>1.95</v>
      </c>
      <c r="F77" s="25" t="n">
        <v>63.47</v>
      </c>
      <c r="G77" s="25" t="n">
        <f>TRUNC(TRUNC(E77,8)*F77,2)</f>
        <v>123.76</v>
      </c>
    </row>
    <row r="78" customHeight="1" ht="29">
      <c r="A78" s="22" t="inlineStr">
        <is>
          <r>
            <t xml:space="preserve">91919</t>
          </r>
        </is>
      </c>
      <c r="B78" s="23" t="inlineStr">
        <is>
          <r>
            <t xml:space="preserve">CURVA 180 GRAUS PARA ELETRODUTO, PVC, ROSCÁVEL, DN 32 MM (1"), PARA CIRCUITOS TERMINAIS, INSTALADA EM PAREDE - FORNECIMENTO E INSTALAÇÃO. AF_03/2023</t>
          </r>
        </is>
      </c>
      <c r="C78" s="22" t="inlineStr">
        <is>
          <r>
            <t xml:space="preserve">SINAPI</t>
          </r>
        </is>
      </c>
      <c r="D78" s="22" t="inlineStr">
        <is>
          <r>
            <t xml:space="preserve">UN</t>
          </r>
        </is>
      </c>
      <c r="E78" s="24" t="n">
        <v>1.0</v>
      </c>
      <c r="F78" s="25" t="n">
        <v>23.05</v>
      </c>
      <c r="G78" s="25" t="n">
        <f>TRUNC(TRUNC(E78,8)*F78,2)</f>
        <v>23.05</v>
      </c>
    </row>
    <row r="79" customHeight="1" ht="29">
      <c r="A79" s="22" t="inlineStr">
        <is>
          <r>
            <t xml:space="preserve">91917</t>
          </r>
        </is>
      </c>
      <c r="B79" s="23" t="inlineStr">
        <is>
          <r>
            <t xml:space="preserve">CURVA 90 GRAUS PARA ELETRODUTO, PVC, ROSCÁVEL, DN 32 MM (1"), PARA CIRCUITOS TERMINAIS, INSTALADA EM PAREDE - FORNECIMENTO E INSTALAÇÃO. AF_03/2023</t>
          </r>
        </is>
      </c>
      <c r="C79" s="22" t="inlineStr">
        <is>
          <r>
            <t xml:space="preserve">SINAPI</t>
          </r>
        </is>
      </c>
      <c r="D79" s="22" t="inlineStr">
        <is>
          <r>
            <t xml:space="preserve">UN</t>
          </r>
        </is>
      </c>
      <c r="E79" s="24" t="n">
        <v>1.0</v>
      </c>
      <c r="F79" s="25" t="n">
        <v>21.55</v>
      </c>
      <c r="G79" s="25" t="n">
        <f>TRUNC(TRUNC(E79,8)*F79,2)</f>
        <v>21.55</v>
      </c>
    </row>
    <row r="80" customHeight="1" ht="21">
      <c r="A80" s="22" t="inlineStr">
        <is>
          <r>
            <t xml:space="preserve">93673</t>
          </r>
        </is>
      </c>
      <c r="B80" s="23" t="inlineStr">
        <is>
          <r>
            <t xml:space="preserve">DISJUNTOR TRIPOLAR TIPO DIN, CORRENTE NOMINAL DE 50A - FORNECIMENTO E INSTALAÇÃO. AF_07/2025</t>
          </r>
        </is>
      </c>
      <c r="C80" s="22" t="inlineStr">
        <is>
          <r>
            <t xml:space="preserve">SINAPI</t>
          </r>
        </is>
      </c>
      <c r="D80" s="22" t="inlineStr">
        <is>
          <r>
            <t xml:space="preserve">UN</t>
          </r>
        </is>
      </c>
      <c r="E80" s="24" t="n">
        <v>1.0</v>
      </c>
      <c r="F80" s="25" t="n">
        <v>101.13</v>
      </c>
      <c r="G80" s="25" t="n">
        <f>TRUNC(TRUNC(E80,8)*F80,2)</f>
        <v>101.13</v>
      </c>
    </row>
    <row r="81" customHeight="1" ht="29">
      <c r="A81" s="22" t="inlineStr">
        <is>
          <r>
            <t xml:space="preserve">91872</t>
          </r>
        </is>
      </c>
      <c r="B81" s="23" t="inlineStr">
        <is>
          <r>
            <t xml:space="preserve">ELETRODUTO RÍGIDO ROSCÁVEL, PVC, DN 32 MM (1"), PARA CIRCUITOS TERMINAIS, INSTALADO EM PAREDE - FORNECIMENTO E INSTALAÇÃO. AF_03/2023</t>
          </r>
        </is>
      </c>
      <c r="C81" s="22" t="inlineStr">
        <is>
          <r>
            <t xml:space="preserve">SINAPI</t>
          </r>
        </is>
      </c>
      <c r="D81" s="22" t="inlineStr">
        <is>
          <r>
            <t xml:space="preserve">M</t>
          </r>
        </is>
      </c>
      <c r="E81" s="24" t="n">
        <v>6.05</v>
      </c>
      <c r="F81" s="25" t="n">
        <v>18.5</v>
      </c>
      <c r="G81" s="25" t="n">
        <f>TRUNC(TRUNC(E81,8)*F81,2)</f>
        <v>111.92</v>
      </c>
    </row>
    <row r="82" customHeight="1" ht="21">
      <c r="A82" s="22" t="inlineStr">
        <is>
          <r>
            <t xml:space="preserve">96986</t>
          </r>
        </is>
      </c>
      <c r="B82" s="23" t="inlineStr">
        <is>
          <r>
            <t xml:space="preserve">HASTE DE ATERRAMENTO, DIÂMETRO 3/4", COM 3 METROS - FORNECIMENTO E INSTALAÇÃO. AF_08/2023</t>
          </r>
        </is>
      </c>
      <c r="C82" s="22" t="inlineStr">
        <is>
          <r>
            <t xml:space="preserve">SINAPI</t>
          </r>
        </is>
      </c>
      <c r="D82" s="22" t="inlineStr">
        <is>
          <r>
            <t xml:space="preserve">UN</t>
          </r>
        </is>
      </c>
      <c r="E82" s="24" t="n">
        <v>1.0</v>
      </c>
      <c r="F82" s="25" t="n">
        <v>101.57</v>
      </c>
      <c r="G82" s="25" t="n">
        <f>TRUNC(TRUNC(E82,8)*F82,2)</f>
        <v>101.57</v>
      </c>
    </row>
    <row r="83" customHeight="1" ht="29">
      <c r="A83" s="22" t="inlineStr">
        <is>
          <r>
            <t xml:space="preserve">91885</t>
          </r>
        </is>
      </c>
      <c r="B83" s="23" t="inlineStr">
        <is>
          <r>
            <t xml:space="preserve">LUVA PARA ELETRODUTO, PVC, ROSCÁVEL, DN 32 MM (1"), PARA CIRCUITOS TERMINAIS, INSTALADA EM PAREDE - FORNECIMENTO E INSTALAÇÃO. AF_03/2023</t>
          </r>
        </is>
      </c>
      <c r="C83" s="22" t="inlineStr">
        <is>
          <r>
            <t xml:space="preserve">SINAPI</t>
          </r>
        </is>
      </c>
      <c r="D83" s="22" t="inlineStr">
        <is>
          <r>
            <t xml:space="preserve">UN</t>
          </r>
        </is>
      </c>
      <c r="E83" s="24" t="n">
        <v>1.0</v>
      </c>
      <c r="F83" s="25" t="n">
        <v>13.55</v>
      </c>
      <c r="G83" s="25" t="n">
        <f>TRUNC(TRUNC(E83,8)*F83,2)</f>
        <v>13.55</v>
      </c>
    </row>
    <row r="84" customHeight="1" ht="15">
      <c r="A84" s="2" t="inlineStr"/>
      <c r="B84" s="2" t="inlineStr"/>
      <c r="C84" s="2" t="inlineStr"/>
      <c r="D84" s="2" t="inlineStr"/>
      <c r="E84" s="26" t="inlineStr">
        <is>
          <r>
            <t xml:space="preserve">TOTAL Serviço:</t>
          </r>
        </is>
      </c>
      <c r="F84" s="26" t="inlineStr"/>
      <c r="G84" s="27" t="n">
        <f>SUM(G73:G83)</f>
        <v>1544.68</v>
      </c>
    </row>
    <row r="85" customHeight="1" ht="15">
      <c r="A85" s="2" t="inlineStr"/>
      <c r="B85" s="2" t="inlineStr"/>
      <c r="C85" s="2" t="inlineStr"/>
      <c r="D85" s="2" t="inlineStr"/>
      <c r="E85" s="28" t="inlineStr">
        <is>
          <r>
            <t xml:space="preserve">VALOR:</t>
          </r>
        </is>
      </c>
      <c r="F85" s="28" t="inlineStr"/>
      <c r="G85" s="29" t="n">
        <f>ROUND(SUM(G67,G71,G84),2)</f>
        <v>1992.77</v>
      </c>
    </row>
    <row r="86" customHeight="1" ht="15">
      <c r="A86" s="2" t="inlineStr"/>
      <c r="B86" s="2" t="inlineStr"/>
      <c r="C86" s="2" t="inlineStr"/>
      <c r="D86" s="2" t="inlineStr"/>
      <c r="E86" s="28" t="inlineStr">
        <is>
          <r>
            <t xml:space="preserve">VALOR BDI (20.34%):</t>
          </r>
        </is>
      </c>
      <c r="F86" s="28" t="inlineStr"/>
      <c r="G86" s="29" t="n">
        <f>ROUND(G85*(20.34/100),2)</f>
        <v>405.33</v>
      </c>
    </row>
    <row r="87" customHeight="1" ht="15">
      <c r="A87" s="2" t="inlineStr"/>
      <c r="B87" s="2" t="inlineStr"/>
      <c r="C87" s="2" t="inlineStr"/>
      <c r="D87" s="2" t="inlineStr"/>
      <c r="E87" s="28" t="inlineStr">
        <is>
          <r>
            <t xml:space="preserve">VALOR COM BDI:</t>
          </r>
        </is>
      </c>
      <c r="F87" s="28" t="inlineStr"/>
      <c r="G87" s="29" t="n">
        <f>G86+G85</f>
        <v>2398.1</v>
      </c>
    </row>
    <row r="88" customHeight="1" ht="10">
      <c r="A88" s="2" t="inlineStr"/>
      <c r="B88" s="2" t="inlineStr"/>
      <c r="C88" s="2" t="inlineStr"/>
      <c r="D88" s="2" t="inlineStr"/>
      <c r="E88" s="18" t="inlineStr"/>
      <c r="F88" s="18" t="inlineStr"/>
      <c r="G88" s="18" t="inlineStr"/>
    </row>
    <row r="89" customHeight="1" ht="20">
      <c r="A89" s="19" t="inlineStr">
        <is>
          <r>
            <t xml:space="preserve">1.1.6. ​103689​ FORNECIMENTO E INSTALAÇÃO DE PLACA DE OBRA COM CHAPA GALVANIZADA E ESTRUTURA DE MADEIRA. AF_03/2022_PS​ (M2)</t>
          </r>
        </is>
      </c>
      <c r="B89" s="19" t="inlineStr"/>
      <c r="C89" s="19" t="inlineStr"/>
      <c r="D89" s="19" t="inlineStr"/>
      <c r="E89" s="19" t="inlineStr"/>
      <c r="F89" s="19" t="inlineStr"/>
      <c r="G89" s="19" t="inlineStr"/>
    </row>
    <row r="90" customHeight="1" ht="15">
      <c r="A90" s="20" t="inlineStr">
        <is>
          <r>
            <t xml:space="preserve">Material</t>
          </r>
        </is>
      </c>
      <c r="B90" s="20" t="inlineStr"/>
      <c r="C90" s="21" t="inlineStr">
        <is>
          <r>
            <t xml:space="preserve">FONTE</t>
          </r>
        </is>
      </c>
      <c r="D90" s="21" t="inlineStr">
        <is>
          <r>
            <t xml:space="preserve">UNID</t>
          </r>
        </is>
      </c>
      <c r="E90" s="21" t="inlineStr">
        <is>
          <r>
            <t xml:space="preserve">COEFICIENTE</t>
          </r>
        </is>
      </c>
      <c r="F90" s="21" t="inlineStr">
        <is>
          <r>
            <t xml:space="preserve">PREÇO UNITÁRIO</t>
          </r>
        </is>
      </c>
      <c r="G90" s="21" t="inlineStr">
        <is>
          <r>
            <t xml:space="preserve">TOTAL</t>
          </r>
        </is>
      </c>
    </row>
    <row r="91" customHeight="1" ht="29">
      <c r="A91" s="22" t="inlineStr">
        <is>
          <r>
            <t xml:space="preserve">00004813</t>
          </r>
        </is>
      </c>
      <c r="B91" s="23" t="inlineStr">
        <is>
          <r>
            <t xml:space="preserve">PLACA DE OBRA (PARA CONSTRUCAO CIVIL) EM CHAPA GALVANIZADA *N. 22*, ADESIVADA, DE *2,4 X 1,2* M (SEM POSTES PARA FIXACAO)</t>
          </r>
        </is>
      </c>
      <c r="C91" s="22" t="inlineStr">
        <is>
          <r>
            <t xml:space="preserve">SINAPI</t>
          </r>
        </is>
      </c>
      <c r="D91" s="22" t="inlineStr">
        <is>
          <r>
            <t xml:space="preserve">M2</t>
          </r>
        </is>
      </c>
      <c r="E91" s="24" t="n">
        <v>1.0</v>
      </c>
      <c r="F91" s="25" t="n">
        <v>400.0</v>
      </c>
      <c r="G91" s="25" t="n">
        <f>TRUNC(TRUNC(E91,8)*F91,2)</f>
        <v>400.0</v>
      </c>
    </row>
    <row r="92" customHeight="1" ht="15">
      <c r="A92" s="22" t="inlineStr">
        <is>
          <r>
            <t xml:space="preserve">00005065</t>
          </r>
        </is>
      </c>
      <c r="B92" s="23" t="inlineStr">
        <is>
          <r>
            <t xml:space="preserve">PREGO DE ACO POLIDO COM CABECA 10 X 10 (7/8 X 17)</t>
          </r>
        </is>
      </c>
      <c r="C92" s="22" t="inlineStr">
        <is>
          <r>
            <t xml:space="preserve">SINAPI</t>
          </r>
        </is>
      </c>
      <c r="D92" s="22" t="inlineStr">
        <is>
          <r>
            <t xml:space="preserve">KG</t>
          </r>
        </is>
      </c>
      <c r="E92" s="24" t="n">
        <v>0.0113</v>
      </c>
      <c r="F92" s="25" t="n">
        <v>26.99</v>
      </c>
      <c r="G92" s="25" t="n">
        <f>TRUNC(TRUNC(E92,8)*F92,2)</f>
        <v>0.3</v>
      </c>
    </row>
    <row r="93" customHeight="1" ht="15">
      <c r="A93" s="22" t="inlineStr">
        <is>
          <r>
            <t xml:space="preserve">00005069</t>
          </r>
        </is>
      </c>
      <c r="B93" s="23" t="inlineStr">
        <is>
          <r>
            <t xml:space="preserve">PREGO DE ACO POLIDO COM CABECA 17 X 27 (2 1/2 X 11)</t>
          </r>
        </is>
      </c>
      <c r="C93" s="22" t="inlineStr">
        <is>
          <r>
            <t xml:space="preserve">SINAPI</t>
          </r>
        </is>
      </c>
      <c r="D93" s="22" t="inlineStr">
        <is>
          <r>
            <t xml:space="preserve">KG</t>
          </r>
        </is>
      </c>
      <c r="E93" s="24" t="n">
        <v>0.0132</v>
      </c>
      <c r="F93" s="25" t="n">
        <v>14.46</v>
      </c>
      <c r="G93" s="25" t="n">
        <f>TRUNC(TRUNC(E93,8)*F93,2)</f>
        <v>0.19</v>
      </c>
    </row>
    <row r="94" customHeight="1" ht="21">
      <c r="A94" s="22" t="inlineStr">
        <is>
          <r>
            <t xml:space="preserve">00004509</t>
          </r>
        </is>
      </c>
      <c r="B94" s="23" t="inlineStr">
        <is>
          <r>
            <t xml:space="preserve">SARRAFO *2,5 X 10* CM EM PINUS, MISTA OU EQUIVALENTE DA REGIAO - BRUTA</t>
          </r>
        </is>
      </c>
      <c r="C94" s="22" t="inlineStr">
        <is>
          <r>
            <t xml:space="preserve">SINAPI</t>
          </r>
        </is>
      </c>
      <c r="D94" s="22" t="inlineStr">
        <is>
          <r>
            <t xml:space="preserve">M</t>
          </r>
        </is>
      </c>
      <c r="E94" s="24" t="n">
        <v>3.2083</v>
      </c>
      <c r="F94" s="25" t="n">
        <v>5.61</v>
      </c>
      <c r="G94" s="25" t="n">
        <f>TRUNC(TRUNC(E94,8)*F94,2)</f>
        <v>17.99</v>
      </c>
    </row>
    <row r="95" customHeight="1" ht="15">
      <c r="A95" s="2" t="inlineStr"/>
      <c r="B95" s="2" t="inlineStr"/>
      <c r="C95" s="2" t="inlineStr"/>
      <c r="D95" s="2" t="inlineStr"/>
      <c r="E95" s="26" t="inlineStr">
        <is>
          <r>
            <t xml:space="preserve">TOTAL Material:</t>
          </r>
        </is>
      </c>
      <c r="F95" s="26" t="inlineStr"/>
      <c r="G95" s="27" t="n">
        <f>SUM(G91:G94)</f>
        <v>418.48</v>
      </c>
    </row>
    <row r="96" customHeight="1" ht="15">
      <c r="A96" s="20" t="inlineStr">
        <is>
          <r>
            <t xml:space="preserve">Mão de Obra com Encargos Complementares</t>
          </r>
        </is>
      </c>
      <c r="B96" s="20" t="inlineStr"/>
      <c r="C96" s="21" t="inlineStr">
        <is>
          <r>
            <t xml:space="preserve">FONTE</t>
          </r>
        </is>
      </c>
      <c r="D96" s="21" t="inlineStr">
        <is>
          <r>
            <t xml:space="preserve">UNID</t>
          </r>
        </is>
      </c>
      <c r="E96" s="21" t="inlineStr">
        <is>
          <r>
            <t xml:space="preserve">COEFICIENTE</t>
          </r>
        </is>
      </c>
      <c r="F96" s="21" t="inlineStr">
        <is>
          <r>
            <t xml:space="preserve">PREÇO UNITÁRIO</t>
          </r>
        </is>
      </c>
      <c r="G96" s="21" t="inlineStr">
        <is>
          <r>
            <t xml:space="preserve">TOTAL</t>
          </r>
        </is>
      </c>
    </row>
    <row r="97" customHeight="1" ht="21">
      <c r="A97" s="22" t="inlineStr">
        <is>
          <r>
            <t xml:space="preserve">88262</t>
          </r>
        </is>
      </c>
      <c r="B97" s="23" t="inlineStr">
        <is>
          <r>
            <t xml:space="preserve">CARPINTEIRO DE FORMAS COM ENCARGOS COMPLEMENTARES</t>
          </r>
        </is>
      </c>
      <c r="C97" s="22" t="inlineStr">
        <is>
          <r>
            <t xml:space="preserve">SINAPI</t>
          </r>
        </is>
      </c>
      <c r="D97" s="22" t="inlineStr">
        <is>
          <r>
            <t xml:space="preserve">H</t>
          </r>
        </is>
      </c>
      <c r="E97" s="24" t="n">
        <v>0.3729</v>
      </c>
      <c r="F97" s="25" t="n">
        <v>30.15</v>
      </c>
      <c r="G97" s="25" t="n">
        <f>TRUNC(TRUNC(E97,8)*F97,2)</f>
        <v>11.24</v>
      </c>
    </row>
    <row r="98" customHeight="1" ht="15">
      <c r="A98" s="22" t="inlineStr">
        <is>
          <r>
            <t xml:space="preserve">88316</t>
          </r>
        </is>
      </c>
      <c r="B98" s="23" t="inlineStr">
        <is>
          <r>
            <t xml:space="preserve">SERVENTE COM ENCARGOS COMPLEMENTARES</t>
          </r>
        </is>
      </c>
      <c r="C98" s="22" t="inlineStr">
        <is>
          <r>
            <t xml:space="preserve">SINAPI</t>
          </r>
        </is>
      </c>
      <c r="D98" s="22" t="inlineStr">
        <is>
          <r>
            <t xml:space="preserve">H</t>
          </r>
        </is>
      </c>
      <c r="E98" s="24" t="n">
        <v>1.1186</v>
      </c>
      <c r="F98" s="25" t="n">
        <v>23.56</v>
      </c>
      <c r="G98" s="25" t="n">
        <f>TRUNC(TRUNC(E98,8)*F98,2)</f>
        <v>26.35</v>
      </c>
    </row>
    <row r="99" customHeight="1" ht="18">
      <c r="A99" s="2" t="inlineStr"/>
      <c r="B99" s="2" t="inlineStr"/>
      <c r="C99" s="2" t="inlineStr"/>
      <c r="D99" s="2" t="inlineStr"/>
      <c r="E99" s="26" t="inlineStr">
        <is>
          <r>
            <t xml:space="preserve">TOTAL Mão de Obra com Encargos Complementares:</t>
          </r>
        </is>
      </c>
      <c r="F99" s="26" t="inlineStr"/>
      <c r="G99" s="27" t="n">
        <f>SUM(G97:G98)</f>
        <v>37.59</v>
      </c>
    </row>
    <row r="100" customHeight="1" ht="15">
      <c r="A100" s="20" t="inlineStr">
        <is>
          <r>
            <t xml:space="preserve">Serviço</t>
          </r>
        </is>
      </c>
      <c r="B100" s="20" t="inlineStr"/>
      <c r="C100" s="21" t="inlineStr">
        <is>
          <r>
            <t xml:space="preserve">FONTE</t>
          </r>
        </is>
      </c>
      <c r="D100" s="21" t="inlineStr">
        <is>
          <r>
            <t xml:space="preserve">UNID</t>
          </r>
        </is>
      </c>
      <c r="E100" s="21" t="inlineStr">
        <is>
          <r>
            <t xml:space="preserve">COEFICIENTE</t>
          </r>
        </is>
      </c>
      <c r="F100" s="21" t="inlineStr">
        <is>
          <r>
            <t xml:space="preserve">PREÇO UNITÁRIO</t>
          </r>
        </is>
      </c>
      <c r="G100" s="21" t="inlineStr">
        <is>
          <r>
            <t xml:space="preserve">TOTAL</t>
          </r>
        </is>
      </c>
    </row>
    <row r="101" customHeight="1" ht="21">
      <c r="A101" s="22" t="inlineStr">
        <is>
          <r>
            <t xml:space="preserve">102234</t>
          </r>
        </is>
      </c>
      <c r="B101" s="23" t="inlineStr">
        <is>
          <r>
            <t xml:space="preserve">PINTURA IMUNIZANTE PARA MADEIRA, 2 DEMÃOS. AF_01/2021</t>
          </r>
        </is>
      </c>
      <c r="C101" s="22" t="inlineStr">
        <is>
          <r>
            <t xml:space="preserve">SINAPI</t>
          </r>
        </is>
      </c>
      <c r="D101" s="22" t="inlineStr">
        <is>
          <r>
            <t xml:space="preserve">M2</t>
          </r>
        </is>
      </c>
      <c r="E101" s="24" t="n">
        <v>0.5</v>
      </c>
      <c r="F101" s="25" t="n">
        <v>23.34</v>
      </c>
      <c r="G101" s="25" t="n">
        <f>TRUNC(TRUNC(E101,8)*F101,2)</f>
        <v>11.67</v>
      </c>
    </row>
    <row r="102" customHeight="1" ht="15">
      <c r="A102" s="2" t="inlineStr"/>
      <c r="B102" s="2" t="inlineStr"/>
      <c r="C102" s="2" t="inlineStr"/>
      <c r="D102" s="2" t="inlineStr"/>
      <c r="E102" s="26" t="inlineStr">
        <is>
          <r>
            <t xml:space="preserve">TOTAL Serviço:</t>
          </r>
        </is>
      </c>
      <c r="F102" s="26" t="inlineStr"/>
      <c r="G102" s="27" t="n">
        <f>SUM(G101:G101)</f>
        <v>11.67</v>
      </c>
    </row>
    <row r="103" customHeight="1" ht="15">
      <c r="A103" s="2" t="inlineStr"/>
      <c r="B103" s="2" t="inlineStr"/>
      <c r="C103" s="2" t="inlineStr"/>
      <c r="D103" s="2" t="inlineStr"/>
      <c r="E103" s="28" t="inlineStr">
        <is>
          <r>
            <t xml:space="preserve">VALOR:</t>
          </r>
        </is>
      </c>
      <c r="F103" s="28" t="inlineStr"/>
      <c r="G103" s="29" t="n">
        <f>ROUND(SUM(G95,G99,G102),2)</f>
        <v>467.74</v>
      </c>
    </row>
    <row r="104" customHeight="1" ht="15">
      <c r="A104" s="2" t="inlineStr"/>
      <c r="B104" s="2" t="inlineStr"/>
      <c r="C104" s="2" t="inlineStr"/>
      <c r="D104" s="2" t="inlineStr"/>
      <c r="E104" s="28" t="inlineStr">
        <is>
          <r>
            <t xml:space="preserve">VALOR BDI (20.34%):</t>
          </r>
        </is>
      </c>
      <c r="F104" s="28" t="inlineStr"/>
      <c r="G104" s="29" t="n">
        <f>ROUND(G103*(20.34/100),2)</f>
        <v>95.14</v>
      </c>
    </row>
    <row r="105" customHeight="1" ht="15">
      <c r="A105" s="2" t="inlineStr"/>
      <c r="B105" s="2" t="inlineStr"/>
      <c r="C105" s="2" t="inlineStr"/>
      <c r="D105" s="2" t="inlineStr"/>
      <c r="E105" s="28" t="inlineStr">
        <is>
          <r>
            <t xml:space="preserve">VALOR COM BDI:</t>
          </r>
        </is>
      </c>
      <c r="F105" s="28" t="inlineStr"/>
      <c r="G105" s="29" t="n">
        <f>G104+G103</f>
        <v>562.88</v>
      </c>
    </row>
    <row r="106" customHeight="1" ht="10">
      <c r="A106" s="2" t="inlineStr"/>
      <c r="B106" s="2" t="inlineStr"/>
      <c r="C106" s="2" t="inlineStr"/>
      <c r="D106" s="2" t="inlineStr"/>
      <c r="E106" s="18" t="inlineStr"/>
      <c r="F106" s="18" t="inlineStr"/>
      <c r="G106" s="18" t="inlineStr"/>
    </row>
    <row r="107" customHeight="1" ht="20">
      <c r="A107" s="19" t="inlineStr">
        <is>
          <r>
            <t xml:space="preserve">1.1.7. ​CPU2530​ REMOÇÃO DE ENTULHO SEPARADO DE OBRA COM CAÇAMBA METÁLICA - TERRA ALVENARIA, CONCRETO, ARGAMASSA, MADEIRA, PAPEL, PLASTICO OU METAL​ (M3)</t>
          </r>
        </is>
      </c>
      <c r="B107" s="19" t="inlineStr"/>
      <c r="C107" s="19" t="inlineStr"/>
      <c r="D107" s="19" t="inlineStr"/>
      <c r="E107" s="19" t="inlineStr"/>
      <c r="F107" s="19" t="inlineStr"/>
      <c r="G107" s="19" t="inlineStr"/>
    </row>
    <row r="108" customHeight="1" ht="15">
      <c r="A108" s="20" t="inlineStr">
        <is>
          <r>
            <t xml:space="preserve">Serviço</t>
          </r>
        </is>
      </c>
      <c r="B108" s="20" t="inlineStr"/>
      <c r="C108" s="21" t="inlineStr">
        <is>
          <r>
            <t xml:space="preserve">FONTE</t>
          </r>
        </is>
      </c>
      <c r="D108" s="21" t="inlineStr">
        <is>
          <r>
            <t xml:space="preserve">UNID</t>
          </r>
        </is>
      </c>
      <c r="E108" s="21" t="inlineStr">
        <is>
          <r>
            <t xml:space="preserve">COEFICIENTE</t>
          </r>
        </is>
      </c>
      <c r="F108" s="21" t="inlineStr">
        <is>
          <r>
            <t xml:space="preserve">PREÇO UNITÁRIO</t>
          </r>
        </is>
      </c>
      <c r="G108" s="21" t="inlineStr">
        <is>
          <r>
            <t xml:space="preserve">TOTAL</t>
          </r>
        </is>
      </c>
    </row>
    <row r="109" customHeight="1" ht="38">
      <c r="A109" s="22" t="inlineStr">
        <is>
          <r>
            <t xml:space="preserve">100981</t>
          </r>
        </is>
      </c>
      <c r="B109" s="23" t="inlineStr">
        <is>
          <r>
            <t xml:space="preserve">CARGA, MANOBRA E DESCARGA DE ENTULHO EM CAMINHÃO BASCULANTE 6 M³ - CARGA COM ESCAVADEIRA HIDRÁULICA (CAÇAMBA DE 0,80 M³ / 111 HP) E DESCARGA LIVRE (UNIDADE: M3). AF_07/2020</t>
          </r>
        </is>
      </c>
      <c r="C109" s="22" t="inlineStr">
        <is>
          <r>
            <t xml:space="preserve">SINAPI</t>
          </r>
        </is>
      </c>
      <c r="D109" s="22" t="inlineStr">
        <is>
          <r>
            <t xml:space="preserve">M3</t>
          </r>
        </is>
      </c>
      <c r="E109" s="24" t="n">
        <v>1.0</v>
      </c>
      <c r="F109" s="25" t="n">
        <v>9.93</v>
      </c>
      <c r="G109" s="25" t="n">
        <f>ROUND(ROUND(E109,8)*F109,2)</f>
        <v>9.93</v>
      </c>
    </row>
    <row r="110" customHeight="1" ht="15">
      <c r="A110" s="2" t="inlineStr"/>
      <c r="B110" s="2" t="inlineStr"/>
      <c r="C110" s="2" t="inlineStr"/>
      <c r="D110" s="2" t="inlineStr"/>
      <c r="E110" s="26" t="inlineStr">
        <is>
          <r>
            <t xml:space="preserve">TOTAL Serviço:</t>
          </r>
        </is>
      </c>
      <c r="F110" s="26" t="inlineStr"/>
      <c r="G110" s="27" t="n">
        <f>SUM(G109:G109)</f>
        <v>9.93</v>
      </c>
    </row>
    <row r="111" customHeight="1" ht="15">
      <c r="A111" s="2" t="inlineStr"/>
      <c r="B111" s="2" t="inlineStr"/>
      <c r="C111" s="2" t="inlineStr"/>
      <c r="D111" s="2" t="inlineStr"/>
      <c r="E111" s="28" t="inlineStr">
        <is>
          <r>
            <t xml:space="preserve">VALOR:</t>
          </r>
        </is>
      </c>
      <c r="F111" s="28" t="inlineStr"/>
      <c r="G111" s="29" t="n">
        <f>ROUND(SUM(G110),2)</f>
        <v>9.93</v>
      </c>
    </row>
    <row r="112" customHeight="1" ht="15">
      <c r="A112" s="2" t="inlineStr"/>
      <c r="B112" s="2" t="inlineStr"/>
      <c r="C112" s="2" t="inlineStr"/>
      <c r="D112" s="2" t="inlineStr"/>
      <c r="E112" s="28" t="inlineStr">
        <is>
          <r>
            <t xml:space="preserve">VALOR BDI (20.34%):</t>
          </r>
        </is>
      </c>
      <c r="F112" s="28" t="inlineStr"/>
      <c r="G112" s="29" t="n">
        <f>ROUND(G111*(20.34/100),2)</f>
        <v>2.02</v>
      </c>
    </row>
    <row r="113" customHeight="1" ht="15">
      <c r="A113" s="2" t="inlineStr"/>
      <c r="B113" s="2" t="inlineStr"/>
      <c r="C113" s="2" t="inlineStr"/>
      <c r="D113" s="2" t="inlineStr"/>
      <c r="E113" s="28" t="inlineStr">
        <is>
          <r>
            <t xml:space="preserve">VALOR COM BDI:</t>
          </r>
        </is>
      </c>
      <c r="F113" s="28" t="inlineStr"/>
      <c r="G113" s="29" t="n">
        <f>G112+G111</f>
        <v>11.95</v>
      </c>
    </row>
    <row r="114" customHeight="1" ht="10">
      <c r="A114" s="2" t="inlineStr"/>
      <c r="B114" s="2" t="inlineStr"/>
      <c r="C114" s="2" t="inlineStr"/>
      <c r="D114" s="2" t="inlineStr"/>
      <c r="E114" s="18" t="inlineStr"/>
      <c r="F114" s="18" t="inlineStr"/>
      <c r="G114" s="18" t="inlineStr"/>
    </row>
    <row r="115" customHeight="1" ht="20">
      <c r="A115" s="19" t="inlineStr">
        <is>
          <r>
            <t xml:space="preserve">1.1.8. ​98459​ TAPUME COM TELHA METÁLICA. AF_03/2024​ (M2)</t>
          </r>
        </is>
      </c>
      <c r="B115" s="19" t="inlineStr"/>
      <c r="C115" s="19" t="inlineStr"/>
      <c r="D115" s="19" t="inlineStr"/>
      <c r="E115" s="19" t="inlineStr"/>
      <c r="F115" s="19" t="inlineStr"/>
      <c r="G115" s="19" t="inlineStr"/>
    </row>
    <row r="116" customHeight="1" ht="15">
      <c r="A116" s="20" t="inlineStr">
        <is>
          <r>
            <t xml:space="preserve">Equipamento Custo Horário</t>
          </r>
        </is>
      </c>
      <c r="B116" s="20" t="inlineStr"/>
      <c r="C116" s="21" t="inlineStr">
        <is>
          <r>
            <t xml:space="preserve">FONTE</t>
          </r>
        </is>
      </c>
      <c r="D116" s="21" t="inlineStr">
        <is>
          <r>
            <t xml:space="preserve">UNID</t>
          </r>
        </is>
      </c>
      <c r="E116" s="21" t="inlineStr">
        <is>
          <r>
            <t xml:space="preserve">COEFICIENTE</t>
          </r>
        </is>
      </c>
      <c r="F116" s="21" t="inlineStr">
        <is>
          <r>
            <t xml:space="preserve">PREÇO UNITÁRIO</t>
          </r>
        </is>
      </c>
      <c r="G116" s="21" t="inlineStr">
        <is>
          <r>
            <t xml:space="preserve">TOTAL</t>
          </r>
        </is>
      </c>
    </row>
    <row r="117" customHeight="1" ht="29">
      <c r="A117" s="22" t="inlineStr">
        <is>
          <r>
            <t xml:space="preserve">91693</t>
          </r>
        </is>
      </c>
      <c r="B117" s="23" t="inlineStr">
        <is>
          <r>
            <t xml:space="preserve">SERRA CIRCULAR DE BANCADA COM MOTOR ELÉTRICO POTÊNCIA DE 5HP, COM COIFA PARA DISCO 10" - CHI DIURNO. AF_08/2015</t>
          </r>
        </is>
      </c>
      <c r="C117" s="22" t="inlineStr">
        <is>
          <r>
            <t xml:space="preserve">SINAPI</t>
          </r>
        </is>
      </c>
      <c r="D117" s="22" t="inlineStr">
        <is>
          <r>
            <t xml:space="preserve">CHI</t>
          </r>
        </is>
      </c>
      <c r="E117" s="24" t="n">
        <v>0.0264</v>
      </c>
      <c r="F117" s="25" t="n">
        <v>35.72</v>
      </c>
      <c r="G117" s="25" t="n">
        <f>TRUNC(TRUNC(E117,8)*F117,2)</f>
        <v>0.94</v>
      </c>
    </row>
    <row r="118" customHeight="1" ht="29">
      <c r="A118" s="22" t="inlineStr">
        <is>
          <r>
            <t xml:space="preserve">91692</t>
          </r>
        </is>
      </c>
      <c r="B118" s="23" t="inlineStr">
        <is>
          <r>
            <t xml:space="preserve">SERRA CIRCULAR DE BANCADA COM MOTOR ELÉTRICO POTÊNCIA DE 5HP, COM COIFA PARA DISCO 10" - CHP DIURNO. AF_08/2015</t>
          </r>
        </is>
      </c>
      <c r="C118" s="22" t="inlineStr">
        <is>
          <r>
            <t xml:space="preserve">SINAPI</t>
          </r>
        </is>
      </c>
      <c r="D118" s="22" t="inlineStr">
        <is>
          <r>
            <t xml:space="preserve">CHP</t>
          </r>
        </is>
      </c>
      <c r="E118" s="24" t="n">
        <v>0.0066</v>
      </c>
      <c r="F118" s="25" t="n">
        <v>37.16</v>
      </c>
      <c r="G118" s="25" t="n">
        <f>TRUNC(TRUNC(E118,8)*F118,2)</f>
        <v>0.24</v>
      </c>
    </row>
    <row r="119" customHeight="1" ht="18">
      <c r="A119" s="2" t="inlineStr"/>
      <c r="B119" s="2" t="inlineStr"/>
      <c r="C119" s="2" t="inlineStr"/>
      <c r="D119" s="2" t="inlineStr"/>
      <c r="E119" s="26" t="inlineStr">
        <is>
          <r>
            <t xml:space="preserve">TOTAL Equipamento Custo Horário:</t>
          </r>
        </is>
      </c>
      <c r="F119" s="26" t="inlineStr"/>
      <c r="G119" s="27" t="n">
        <f>SUM(G117:G118)</f>
        <v>1.18</v>
      </c>
    </row>
    <row r="120" customHeight="1" ht="15">
      <c r="A120" s="20" t="inlineStr">
        <is>
          <r>
            <t xml:space="preserve">Material</t>
          </r>
        </is>
      </c>
      <c r="B120" s="20" t="inlineStr"/>
      <c r="C120" s="21" t="inlineStr">
        <is>
          <r>
            <t xml:space="preserve">FONTE</t>
          </r>
        </is>
      </c>
      <c r="D120" s="21" t="inlineStr">
        <is>
          <r>
            <t xml:space="preserve">UNID</t>
          </r>
        </is>
      </c>
      <c r="E120" s="21" t="inlineStr">
        <is>
          <r>
            <t xml:space="preserve">COEFICIENTE</t>
          </r>
        </is>
      </c>
      <c r="F120" s="21" t="inlineStr">
        <is>
          <r>
            <t xml:space="preserve">PREÇO UNITÁRIO</t>
          </r>
        </is>
      </c>
      <c r="G120" s="21" t="inlineStr">
        <is>
          <r>
            <t xml:space="preserve">TOTAL</t>
          </r>
        </is>
      </c>
    </row>
    <row r="121" customHeight="1" ht="21">
      <c r="A121" s="22" t="inlineStr">
        <is>
          <r>
            <t xml:space="preserve">00004491</t>
          </r>
        </is>
      </c>
      <c r="B121" s="23" t="inlineStr">
        <is>
          <r>
            <t xml:space="preserve">PONTALETE *7,5 X 7,5* CM EM PINUS, MISTA OU EQUIVALENTE DA REGIAO - BRUTA</t>
          </r>
        </is>
      </c>
      <c r="C121" s="22" t="inlineStr">
        <is>
          <r>
            <t xml:space="preserve">SINAPI</t>
          </r>
        </is>
      </c>
      <c r="D121" s="22" t="inlineStr">
        <is>
          <r>
            <t xml:space="preserve">M</t>
          </r>
        </is>
      </c>
      <c r="E121" s="24" t="n">
        <v>1.2273</v>
      </c>
      <c r="F121" s="25" t="n">
        <v>11.05</v>
      </c>
      <c r="G121" s="25" t="n">
        <f>TRUNC(TRUNC(E121,8)*F121,2)</f>
        <v>13.56</v>
      </c>
    </row>
    <row r="122" customHeight="1" ht="15">
      <c r="A122" s="22" t="inlineStr">
        <is>
          <r>
            <t xml:space="preserve">00005061</t>
          </r>
        </is>
      </c>
      <c r="B122" s="23" t="inlineStr">
        <is>
          <r>
            <t xml:space="preserve">PREGO DE ACO POLIDO COM CABECA 18 X 27 (2 1/2 X 10)</t>
          </r>
        </is>
      </c>
      <c r="C122" s="22" t="inlineStr">
        <is>
          <r>
            <t xml:space="preserve">SINAPI</t>
          </r>
        </is>
      </c>
      <c r="D122" s="22" t="inlineStr">
        <is>
          <r>
            <t xml:space="preserve">KG</t>
          </r>
        </is>
      </c>
      <c r="E122" s="24" t="n">
        <v>0.068</v>
      </c>
      <c r="F122" s="25" t="n">
        <v>13.95</v>
      </c>
      <c r="G122" s="25" t="n">
        <f>TRUNC(TRUNC(E122,8)*F122,2)</f>
        <v>0.94</v>
      </c>
    </row>
    <row r="123" customHeight="1" ht="21">
      <c r="A123" s="22" t="inlineStr">
        <is>
          <r>
            <t xml:space="preserve">00006194</t>
          </r>
        </is>
      </c>
      <c r="B123" s="23" t="inlineStr">
        <is>
          <r>
            <t xml:space="preserve">TABUA *2,5 X 15 CM EM PINUS, MISTA OU EQUIVALENTE DA REGIAO - BRUTA</t>
          </r>
        </is>
      </c>
      <c r="C123" s="22" t="inlineStr">
        <is>
          <r>
            <t xml:space="preserve">SINAPI</t>
          </r>
        </is>
      </c>
      <c r="D123" s="22" t="inlineStr">
        <is>
          <r>
            <t xml:space="preserve">M</t>
          </r>
        </is>
      </c>
      <c r="E123" s="24" t="n">
        <v>2.0</v>
      </c>
      <c r="F123" s="25" t="n">
        <v>7.89</v>
      </c>
      <c r="G123" s="25" t="n">
        <f>TRUNC(TRUNC(E123,8)*F123,2)</f>
        <v>15.78</v>
      </c>
    </row>
    <row r="124" customHeight="1" ht="29">
      <c r="A124" s="22" t="inlineStr">
        <is>
          <r>
            <t xml:space="preserve">00007243</t>
          </r>
        </is>
      </c>
      <c r="B124" s="23" t="inlineStr">
        <is>
          <r>
            <t xml:space="preserve">TELHA TRAPEZOIDAL EM ACO ZINCADO, SEM PINTURA, ALTURA DE APROXIMADAMENTE 40 MM, ESPESSURA DE 0,50 MM E LARGURA UTIL DE 980 MM</t>
          </r>
        </is>
      </c>
      <c r="C124" s="22" t="inlineStr">
        <is>
          <r>
            <t xml:space="preserve">SINAPI</t>
          </r>
        </is>
      </c>
      <c r="D124" s="22" t="inlineStr">
        <is>
          <r>
            <t xml:space="preserve">M2</t>
          </r>
        </is>
      </c>
      <c r="E124" s="24" t="n">
        <v>0.5853</v>
      </c>
      <c r="F124" s="25" t="n">
        <v>50.16</v>
      </c>
      <c r="G124" s="25" t="n">
        <f>TRUNC(TRUNC(E124,8)*F124,2)</f>
        <v>29.35</v>
      </c>
    </row>
    <row r="125" customHeight="1" ht="15">
      <c r="A125" s="2" t="inlineStr"/>
      <c r="B125" s="2" t="inlineStr"/>
      <c r="C125" s="2" t="inlineStr"/>
      <c r="D125" s="2" t="inlineStr"/>
      <c r="E125" s="26" t="inlineStr">
        <is>
          <r>
            <t xml:space="preserve">TOTAL Material:</t>
          </r>
        </is>
      </c>
      <c r="F125" s="26" t="inlineStr"/>
      <c r="G125" s="27" t="n">
        <f>SUM(G121:G124)</f>
        <v>59.63</v>
      </c>
    </row>
    <row r="126" customHeight="1" ht="15">
      <c r="A126" s="20" t="inlineStr">
        <is>
          <r>
            <t xml:space="preserve">Mão de Obra com Encargos Complementares</t>
          </r>
        </is>
      </c>
      <c r="B126" s="20" t="inlineStr"/>
      <c r="C126" s="21" t="inlineStr">
        <is>
          <r>
            <t xml:space="preserve">FONTE</t>
          </r>
        </is>
      </c>
      <c r="D126" s="21" t="inlineStr">
        <is>
          <r>
            <t xml:space="preserve">UNID</t>
          </r>
        </is>
      </c>
      <c r="E126" s="21" t="inlineStr">
        <is>
          <r>
            <t xml:space="preserve">COEFICIENTE</t>
          </r>
        </is>
      </c>
      <c r="F126" s="21" t="inlineStr">
        <is>
          <r>
            <t xml:space="preserve">PREÇO UNITÁRIO</t>
          </r>
        </is>
      </c>
      <c r="G126" s="21" t="inlineStr">
        <is>
          <r>
            <t xml:space="preserve">TOTAL</t>
          </r>
        </is>
      </c>
    </row>
    <row r="127" customHeight="1" ht="21">
      <c r="A127" s="22" t="inlineStr">
        <is>
          <r>
            <t xml:space="preserve">88239</t>
          </r>
        </is>
      </c>
      <c r="B127" s="23" t="inlineStr">
        <is>
          <r>
            <t xml:space="preserve">AJUDANTE DE CARPINTEIRO COM ENCARGOS COMPLEMENTARES</t>
          </r>
        </is>
      </c>
      <c r="C127" s="22" t="inlineStr">
        <is>
          <r>
            <t xml:space="preserve">SINAPI</t>
          </r>
        </is>
      </c>
      <c r="D127" s="22" t="inlineStr">
        <is>
          <r>
            <t xml:space="preserve">H</t>
          </r>
        </is>
      </c>
      <c r="E127" s="24" t="n">
        <v>0.492</v>
      </c>
      <c r="F127" s="25" t="n">
        <v>24.61</v>
      </c>
      <c r="G127" s="25" t="n">
        <f>TRUNC(TRUNC(E127,8)*F127,2)</f>
        <v>12.1</v>
      </c>
    </row>
    <row r="128" customHeight="1" ht="21">
      <c r="A128" s="22" t="inlineStr">
        <is>
          <r>
            <t xml:space="preserve">88262</t>
          </r>
        </is>
      </c>
      <c r="B128" s="23" t="inlineStr">
        <is>
          <r>
            <t xml:space="preserve">CARPINTEIRO DE FORMAS COM ENCARGOS COMPLEMENTARES</t>
          </r>
        </is>
      </c>
      <c r="C128" s="22" t="inlineStr">
        <is>
          <r>
            <t xml:space="preserve">SINAPI</t>
          </r>
        </is>
      </c>
      <c r="D128" s="22" t="inlineStr">
        <is>
          <r>
            <t xml:space="preserve">H</t>
          </r>
        </is>
      </c>
      <c r="E128" s="24" t="n">
        <v>0.735</v>
      </c>
      <c r="F128" s="25" t="n">
        <v>30.15</v>
      </c>
      <c r="G128" s="25" t="n">
        <f>TRUNC(TRUNC(E128,8)*F128,2)</f>
        <v>22.16</v>
      </c>
    </row>
    <row r="129" customHeight="1" ht="18">
      <c r="A129" s="2" t="inlineStr"/>
      <c r="B129" s="2" t="inlineStr"/>
      <c r="C129" s="2" t="inlineStr"/>
      <c r="D129" s="2" t="inlineStr"/>
      <c r="E129" s="26" t="inlineStr">
        <is>
          <r>
            <t xml:space="preserve">TOTAL Mão de Obra com Encargos Complementares:</t>
          </r>
        </is>
      </c>
      <c r="F129" s="26" t="inlineStr"/>
      <c r="G129" s="27" t="n">
        <f>SUM(G127:G128)</f>
        <v>34.26</v>
      </c>
    </row>
    <row r="130" customHeight="1" ht="15">
      <c r="A130" s="20" t="inlineStr">
        <is>
          <r>
            <t xml:space="preserve">Serviço</t>
          </r>
        </is>
      </c>
      <c r="B130" s="20" t="inlineStr"/>
      <c r="C130" s="21" t="inlineStr">
        <is>
          <r>
            <t xml:space="preserve">FONTE</t>
          </r>
        </is>
      </c>
      <c r="D130" s="21" t="inlineStr">
        <is>
          <r>
            <t xml:space="preserve">UNID</t>
          </r>
        </is>
      </c>
      <c r="E130" s="21" t="inlineStr">
        <is>
          <r>
            <t xml:space="preserve">COEFICIENTE</t>
          </r>
        </is>
      </c>
      <c r="F130" s="21" t="inlineStr">
        <is>
          <r>
            <t xml:space="preserve">PREÇO UNITÁRIO</t>
          </r>
        </is>
      </c>
      <c r="G130" s="21" t="inlineStr">
        <is>
          <r>
            <t xml:space="preserve">TOTAL</t>
          </r>
        </is>
      </c>
    </row>
    <row r="131" customHeight="1" ht="29">
      <c r="A131" s="22" t="inlineStr">
        <is>
          <r>
            <t xml:space="preserve">94974</t>
          </r>
        </is>
      </c>
      <c r="B131" s="23" t="inlineStr">
        <is>
          <r>
            <t xml:space="preserve">CONCRETO MAGRO PARA LASTRO, TRAÇO 1:4,5:4,5 (EM MASSA SECA DE CIMENTO/ AREIA MÉDIA/ BRITA 1) - PREPARO MANUAL. AF_05/2021</t>
          </r>
        </is>
      </c>
      <c r="C131" s="22" t="inlineStr">
        <is>
          <r>
            <t xml:space="preserve">SINAPI</t>
          </r>
        </is>
      </c>
      <c r="D131" s="22" t="inlineStr">
        <is>
          <r>
            <t xml:space="preserve">M3</t>
          </r>
        </is>
      </c>
      <c r="E131" s="24" t="n">
        <v>0.0061</v>
      </c>
      <c r="F131" s="25" t="n">
        <v>487.36</v>
      </c>
      <c r="G131" s="25" t="n">
        <f>TRUNC(TRUNC(E131,8)*F131,2)</f>
        <v>2.97</v>
      </c>
    </row>
    <row r="132" customHeight="1" ht="15">
      <c r="A132" s="2" t="inlineStr"/>
      <c r="B132" s="2" t="inlineStr"/>
      <c r="C132" s="2" t="inlineStr"/>
      <c r="D132" s="2" t="inlineStr"/>
      <c r="E132" s="26" t="inlineStr">
        <is>
          <r>
            <t xml:space="preserve">TOTAL Serviço:</t>
          </r>
        </is>
      </c>
      <c r="F132" s="26" t="inlineStr"/>
      <c r="G132" s="27" t="n">
        <f>SUM(G131:G131)</f>
        <v>2.97</v>
      </c>
    </row>
    <row r="133" customHeight="1" ht="15">
      <c r="A133" s="2" t="inlineStr"/>
      <c r="B133" s="2" t="inlineStr"/>
      <c r="C133" s="2" t="inlineStr"/>
      <c r="D133" s="2" t="inlineStr"/>
      <c r="E133" s="28" t="inlineStr">
        <is>
          <r>
            <t xml:space="preserve">VALOR:</t>
          </r>
        </is>
      </c>
      <c r="F133" s="28" t="inlineStr"/>
      <c r="G133" s="29" t="n">
        <f>ROUND(SUM(G119,G125,G129,G132),2)</f>
        <v>98.04</v>
      </c>
    </row>
    <row r="134" customHeight="1" ht="15">
      <c r="A134" s="2" t="inlineStr"/>
      <c r="B134" s="2" t="inlineStr"/>
      <c r="C134" s="2" t="inlineStr"/>
      <c r="D134" s="2" t="inlineStr"/>
      <c r="E134" s="28" t="inlineStr">
        <is>
          <r>
            <t xml:space="preserve">VALOR BDI (20.34%):</t>
          </r>
        </is>
      </c>
      <c r="F134" s="28" t="inlineStr"/>
      <c r="G134" s="29" t="n">
        <f>ROUND(G133*(20.34/100),2)</f>
        <v>19.94</v>
      </c>
    </row>
    <row r="135" customHeight="1" ht="15">
      <c r="A135" s="2" t="inlineStr"/>
      <c r="B135" s="2" t="inlineStr"/>
      <c r="C135" s="2" t="inlineStr"/>
      <c r="D135" s="2" t="inlineStr"/>
      <c r="E135" s="28" t="inlineStr">
        <is>
          <r>
            <t xml:space="preserve">VALOR COM BDI:</t>
          </r>
        </is>
      </c>
      <c r="F135" s="28" t="inlineStr"/>
      <c r="G135" s="29" t="n">
        <f>G134+G133</f>
        <v>117.98</v>
      </c>
    </row>
    <row r="136" customHeight="1" ht="10">
      <c r="A136" s="2" t="inlineStr"/>
      <c r="B136" s="2" t="inlineStr"/>
      <c r="C136" s="2" t="inlineStr"/>
      <c r="D136" s="2" t="inlineStr"/>
      <c r="E136" s="18" t="inlineStr"/>
      <c r="F136" s="18" t="inlineStr"/>
      <c r="G136" s="18" t="inlineStr"/>
    </row>
    <row r="137" customHeight="1" ht="27">
      <c r="A137" s="19" t="inlineStr">
        <is>
          <r>
            <t xml:space="preserve">1.1.9. ​CPU1926​ LOCAÇÃO DE ANDAIME METÁLICO TIPO FACHADEIRO, PEÇAS COM APROXIMADAMENTE 1,20M DE LARGURA E 2,0M DE ALTURA, INCLUINDO DIAGONAIS EM X, BARRAS DE LIGAÇÃO, SAPATAS E DEMAIS ITENS NECESSÁRIOS A MONTAGEM, INCLUSIVE MONTAGEM E DESMONTAGEM​ (M2)</t>
          </r>
        </is>
      </c>
      <c r="B137" s="19" t="inlineStr"/>
      <c r="C137" s="19" t="inlineStr"/>
      <c r="D137" s="19" t="inlineStr"/>
      <c r="E137" s="19" t="inlineStr"/>
      <c r="F137" s="19" t="inlineStr"/>
      <c r="G137" s="19" t="inlineStr"/>
    </row>
    <row r="138" customHeight="1" ht="15">
      <c r="A138" s="20" t="inlineStr">
        <is>
          <r>
            <t xml:space="preserve">Equipamento</t>
          </r>
        </is>
      </c>
      <c r="B138" s="20" t="inlineStr"/>
      <c r="C138" s="21" t="inlineStr">
        <is>
          <r>
            <t xml:space="preserve">FONTE</t>
          </r>
        </is>
      </c>
      <c r="D138" s="21" t="inlineStr">
        <is>
          <r>
            <t xml:space="preserve">UNID</t>
          </r>
        </is>
      </c>
      <c r="E138" s="21" t="inlineStr">
        <is>
          <r>
            <t xml:space="preserve">COEFICIENTE</t>
          </r>
        </is>
      </c>
      <c r="F138" s="21" t="inlineStr">
        <is>
          <r>
            <t xml:space="preserve">PREÇO UNITÁRIO</t>
          </r>
        </is>
      </c>
      <c r="G138" s="21" t="inlineStr">
        <is>
          <r>
            <t xml:space="preserve">TOTAL</t>
          </r>
        </is>
      </c>
    </row>
    <row r="139" customHeight="1" ht="46">
      <c r="A139" s="22" t="inlineStr">
        <is>
          <r>
            <t xml:space="preserve">00020193</t>
          </r>
        </is>
      </c>
      <c r="B139" s="23" t="inlineStr">
        <is>
          <r>
            <t xml:space="preserve">LOCACAO DE ANDAIME METALICO TIPO FACHADEIRO, PECAS COM APROXIMADAMENTE 1,20 M DE LARGURA E 2,0 M DE ALTURA, INCLUINDO DIAGONAIS EM X, BARRAS DE LIGACAO, SAPATAS E DEMAIS ITENS NECESSARIOS A MONTAGEM (NAO INCLUI INSTALACAO)</t>
          </r>
        </is>
      </c>
      <c r="C139" s="22" t="inlineStr">
        <is>
          <r>
            <t xml:space="preserve">SINAPI</t>
          </r>
        </is>
      </c>
      <c r="D139" s="22" t="inlineStr">
        <is>
          <r>
            <t xml:space="preserve">M2XMES</t>
          </r>
        </is>
      </c>
      <c r="E139" s="24" t="n">
        <v>1.0</v>
      </c>
      <c r="F139" s="25" t="n">
        <v>19.42</v>
      </c>
      <c r="G139" s="25" t="n">
        <f>ROUND(ROUND(E139,8)*F139,2)</f>
        <v>19.42</v>
      </c>
    </row>
    <row r="140" customHeight="1" ht="15">
      <c r="A140" s="2" t="inlineStr"/>
      <c r="B140" s="2" t="inlineStr"/>
      <c r="C140" s="2" t="inlineStr"/>
      <c r="D140" s="2" t="inlineStr"/>
      <c r="E140" s="26" t="inlineStr">
        <is>
          <r>
            <t xml:space="preserve">TOTAL Equipamento:</t>
          </r>
        </is>
      </c>
      <c r="F140" s="26" t="inlineStr"/>
      <c r="G140" s="27" t="n">
        <f>SUM(G139:G139)</f>
        <v>19.42</v>
      </c>
    </row>
    <row r="141" customHeight="1" ht="15">
      <c r="A141" s="20" t="inlineStr">
        <is>
          <r>
            <t xml:space="preserve">Serviço</t>
          </r>
        </is>
      </c>
      <c r="B141" s="20" t="inlineStr"/>
      <c r="C141" s="21" t="inlineStr">
        <is>
          <r>
            <t xml:space="preserve">FONTE</t>
          </r>
        </is>
      </c>
      <c r="D141" s="21" t="inlineStr">
        <is>
          <r>
            <t xml:space="preserve">UNID</t>
          </r>
        </is>
      </c>
      <c r="E141" s="21" t="inlineStr">
        <is>
          <r>
            <t xml:space="preserve">COEFICIENTE</t>
          </r>
        </is>
      </c>
      <c r="F141" s="21" t="inlineStr">
        <is>
          <r>
            <t xml:space="preserve">PREÇO UNITÁRIO</t>
          </r>
        </is>
      </c>
      <c r="G141" s="21" t="inlineStr">
        <is>
          <r>
            <t xml:space="preserve">TOTAL</t>
          </r>
        </is>
      </c>
    </row>
    <row r="142" customHeight="1" ht="38">
      <c r="A142" s="22" t="inlineStr">
        <is>
          <r>
            <t xml:space="preserve">97063</t>
          </r>
        </is>
      </c>
      <c r="B142" s="23" t="inlineStr">
        <is>
          <r>
            <t xml:space="preserve">MONTAGEM E DESMONTAGEM DE ANDAIME MODULAR FACHADEIRO, COM PISO METÁLICO, PARA EDIFÍCIOS COM MULTIPLOS PAVIMENTOS (EXCLUSIVE ANDAIME E LIMPEZA). AF_03/2024</t>
          </r>
        </is>
      </c>
      <c r="C142" s="22" t="inlineStr">
        <is>
          <r>
            <t xml:space="preserve">SINAPI</t>
          </r>
        </is>
      </c>
      <c r="D142" s="22" t="inlineStr">
        <is>
          <r>
            <t xml:space="preserve">M2</t>
          </r>
        </is>
      </c>
      <c r="E142" s="24" t="n">
        <v>0.416</v>
      </c>
      <c r="F142" s="25" t="n">
        <v>20.17</v>
      </c>
      <c r="G142" s="25" t="n">
        <f>ROUND(ROUND(E142,8)*F142,2)</f>
        <v>8.39</v>
      </c>
    </row>
    <row r="143" customHeight="1" ht="15">
      <c r="A143" s="2" t="inlineStr"/>
      <c r="B143" s="2" t="inlineStr"/>
      <c r="C143" s="2" t="inlineStr"/>
      <c r="D143" s="2" t="inlineStr"/>
      <c r="E143" s="26" t="inlineStr">
        <is>
          <r>
            <t xml:space="preserve">TOTAL Serviço:</t>
          </r>
        </is>
      </c>
      <c r="F143" s="26" t="inlineStr"/>
      <c r="G143" s="27" t="n">
        <f>SUM(G142:G142)</f>
        <v>8.39</v>
      </c>
    </row>
    <row r="144" customHeight="1" ht="15">
      <c r="A144" s="2" t="inlineStr"/>
      <c r="B144" s="2" t="inlineStr"/>
      <c r="C144" s="2" t="inlineStr"/>
      <c r="D144" s="2" t="inlineStr"/>
      <c r="E144" s="28" t="inlineStr">
        <is>
          <r>
            <t xml:space="preserve">VALOR:</t>
          </r>
        </is>
      </c>
      <c r="F144" s="28" t="inlineStr"/>
      <c r="G144" s="29" t="n">
        <f>ROUND(SUM(G140,G143),2)</f>
        <v>27.81</v>
      </c>
    </row>
    <row r="145" customHeight="1" ht="15">
      <c r="A145" s="2" t="inlineStr"/>
      <c r="B145" s="2" t="inlineStr"/>
      <c r="C145" s="2" t="inlineStr"/>
      <c r="D145" s="2" t="inlineStr"/>
      <c r="E145" s="28" t="inlineStr">
        <is>
          <r>
            <t xml:space="preserve">VALOR BDI (20.34%):</t>
          </r>
        </is>
      </c>
      <c r="F145" s="28" t="inlineStr"/>
      <c r="G145" s="29" t="n">
        <f>ROUND(G144*(20.34/100),2)</f>
        <v>5.66</v>
      </c>
    </row>
    <row r="146" customHeight="1" ht="15">
      <c r="A146" s="2" t="inlineStr"/>
      <c r="B146" s="2" t="inlineStr"/>
      <c r="C146" s="2" t="inlineStr"/>
      <c r="D146" s="2" t="inlineStr"/>
      <c r="E146" s="28" t="inlineStr">
        <is>
          <r>
            <t xml:space="preserve">VALOR COM BDI:</t>
          </r>
        </is>
      </c>
      <c r="F146" s="28" t="inlineStr"/>
      <c r="G146" s="29" t="n">
        <f>G145+G144</f>
        <v>33.47</v>
      </c>
    </row>
    <row r="147" customHeight="1" ht="10">
      <c r="A147" s="2" t="inlineStr"/>
      <c r="B147" s="2" t="inlineStr"/>
      <c r="C147" s="2" t="inlineStr"/>
      <c r="D147" s="2" t="inlineStr"/>
      <c r="E147" s="18" t="inlineStr"/>
      <c r="F147" s="18" t="inlineStr"/>
      <c r="G147" s="18" t="inlineStr"/>
    </row>
    <row r="148" customHeight="1" ht="20">
      <c r="A148" s="19" t="inlineStr">
        <is>
          <r>
            <t xml:space="preserve">1.2.1. ​ADM-POLI​ ADMINISTRAÇÃO LOCAL DA OBRA​ (%CT)</t>
          </r>
        </is>
      </c>
      <c r="B148" s="19" t="inlineStr"/>
      <c r="C148" s="19" t="inlineStr"/>
      <c r="D148" s="19" t="inlineStr"/>
      <c r="E148" s="19" t="inlineStr"/>
      <c r="F148" s="19" t="inlineStr"/>
      <c r="G148" s="19" t="inlineStr"/>
    </row>
    <row r="149" customHeight="1" ht="15">
      <c r="A149" s="20" t="inlineStr">
        <is>
          <r>
            <t xml:space="preserve">Mão de Obra com Encargos Complementares</t>
          </r>
        </is>
      </c>
      <c r="B149" s="20" t="inlineStr"/>
      <c r="C149" s="21" t="inlineStr">
        <is>
          <r>
            <t xml:space="preserve">FONTE</t>
          </r>
        </is>
      </c>
      <c r="D149" s="21" t="inlineStr">
        <is>
          <r>
            <t xml:space="preserve">UNID</t>
          </r>
        </is>
      </c>
      <c r="E149" s="21" t="inlineStr">
        <is>
          <r>
            <t xml:space="preserve">COEFICIENTE</t>
          </r>
        </is>
      </c>
      <c r="F149" s="21" t="inlineStr">
        <is>
          <r>
            <t xml:space="preserve">PREÇO UNITÁRIO</t>
          </r>
        </is>
      </c>
      <c r="G149" s="21" t="inlineStr">
        <is>
          <r>
            <t xml:space="preserve">TOTAL</t>
          </r>
        </is>
      </c>
    </row>
    <row r="150" customHeight="1" ht="15">
      <c r="A150" s="22" t="inlineStr">
        <is>
          <r>
            <t xml:space="preserve">90766</t>
          </r>
        </is>
      </c>
      <c r="B150" s="23" t="inlineStr">
        <is>
          <r>
            <t xml:space="preserve">ALMOXARIFE COM ENCARGOS COMPLEMENTARES</t>
          </r>
        </is>
      </c>
      <c r="C150" s="22" t="inlineStr">
        <is>
          <r>
            <t xml:space="preserve">SINAPI</t>
          </r>
        </is>
      </c>
      <c r="D150" s="22" t="inlineStr">
        <is>
          <r>
            <t xml:space="preserve">H</t>
          </r>
        </is>
      </c>
      <c r="E150" s="24" t="n">
        <v>28.16</v>
      </c>
      <c r="F150" s="25" t="n">
        <v>24.3</v>
      </c>
      <c r="G150" s="25" t="n">
        <f>ROUND(ROUND(E150,8)*F150,2)</f>
        <v>684.29</v>
      </c>
    </row>
    <row r="151" customHeight="1" ht="15">
      <c r="A151" s="22" t="inlineStr">
        <is>
          <r>
            <t xml:space="preserve">90776</t>
          </r>
        </is>
      </c>
      <c r="B151" s="23" t="inlineStr">
        <is>
          <r>
            <t xml:space="preserve">ENCARREGADO GERAL COM ENCARGOS COMPLEMENTARES</t>
          </r>
        </is>
      </c>
      <c r="C151" s="22" t="inlineStr">
        <is>
          <r>
            <t xml:space="preserve">SINAPI</t>
          </r>
        </is>
      </c>
      <c r="D151" s="22" t="inlineStr">
        <is>
          <r>
            <t xml:space="preserve">H</t>
          </r>
        </is>
      </c>
      <c r="E151" s="24" t="n">
        <v>28.16</v>
      </c>
      <c r="F151" s="25" t="n">
        <v>29.02</v>
      </c>
      <c r="G151" s="25" t="n">
        <f>ROUND(ROUND(E151,8)*F151,2)</f>
        <v>817.2</v>
      </c>
    </row>
    <row r="152" customHeight="1" ht="21">
      <c r="A152" s="22" t="inlineStr">
        <is>
          <r>
            <t xml:space="preserve">90777</t>
          </r>
        </is>
      </c>
      <c r="B152" s="23" t="inlineStr">
        <is>
          <r>
            <t xml:space="preserve">ENGENHEIRO CIVIL DE OBRA JUNIOR COM ENCARGOS COMPLEMENTARES</t>
          </r>
        </is>
      </c>
      <c r="C152" s="22" t="inlineStr">
        <is>
          <r>
            <t xml:space="preserve">SINAPI</t>
          </r>
        </is>
      </c>
      <c r="D152" s="22" t="inlineStr">
        <is>
          <r>
            <t xml:space="preserve">H</t>
          </r>
        </is>
      </c>
      <c r="E152" s="24" t="n">
        <v>28.16</v>
      </c>
      <c r="F152" s="25" t="n">
        <v>130.3</v>
      </c>
      <c r="G152" s="25" t="n">
        <f>ROUND(ROUND(E152,8)*F152,2)</f>
        <v>3669.25</v>
      </c>
    </row>
    <row r="153" customHeight="1" ht="21">
      <c r="A153" s="22" t="inlineStr">
        <is>
          <r>
            <t xml:space="preserve">100309</t>
          </r>
        </is>
      </c>
      <c r="B153" s="23" t="inlineStr">
        <is>
          <r>
            <t xml:space="preserve">TÉCNICO EM SEGURANÇA DO TRABALHO COM ENCARGOS COMPLEMENTARES</t>
          </r>
        </is>
      </c>
      <c r="C153" s="22" t="inlineStr">
        <is>
          <r>
            <t xml:space="preserve">SINAPI</t>
          </r>
        </is>
      </c>
      <c r="D153" s="22" t="inlineStr">
        <is>
          <r>
            <t xml:space="preserve">H</t>
          </r>
        </is>
      </c>
      <c r="E153" s="24" t="n">
        <v>1.408</v>
      </c>
      <c r="F153" s="25" t="n">
        <v>33.62</v>
      </c>
      <c r="G153" s="25" t="n">
        <f>ROUND(ROUND(E153,8)*F153,2)</f>
        <v>47.34</v>
      </c>
    </row>
    <row r="154" customHeight="1" ht="15">
      <c r="A154" s="22" t="inlineStr">
        <is>
          <r>
            <t xml:space="preserve">100289</t>
          </r>
        </is>
      </c>
      <c r="B154" s="23" t="inlineStr">
        <is>
          <r>
            <t xml:space="preserve">VIGIA DIURNO COM ENCARGOS COMPLEMENTARES</t>
          </r>
        </is>
      </c>
      <c r="C154" s="22" t="inlineStr">
        <is>
          <r>
            <t xml:space="preserve">SINAPI</t>
          </r>
        </is>
      </c>
      <c r="D154" s="22" t="inlineStr">
        <is>
          <r>
            <t xml:space="preserve">H</t>
          </r>
        </is>
      </c>
      <c r="E154" s="24" t="n">
        <v>28.16</v>
      </c>
      <c r="F154" s="25" t="n">
        <v>25.2</v>
      </c>
      <c r="G154" s="25" t="n">
        <f>ROUND(ROUND(E154,8)*F154,2)</f>
        <v>709.63</v>
      </c>
    </row>
    <row r="155" customHeight="1" ht="18">
      <c r="A155" s="2" t="inlineStr"/>
      <c r="B155" s="2" t="inlineStr"/>
      <c r="C155" s="2" t="inlineStr"/>
      <c r="D155" s="2" t="inlineStr"/>
      <c r="E155" s="26" t="inlineStr">
        <is>
          <r>
            <t xml:space="preserve">TOTAL Mão de Obra com Encargos Complementares:</t>
          </r>
        </is>
      </c>
      <c r="F155" s="26" t="inlineStr"/>
      <c r="G155" s="27" t="n">
        <f>SUM(G150:G154)</f>
        <v>5927.71</v>
      </c>
    </row>
    <row r="156" customHeight="1" ht="15">
      <c r="A156" s="2" t="inlineStr"/>
      <c r="B156" s="2" t="inlineStr"/>
      <c r="C156" s="2" t="inlineStr"/>
      <c r="D156" s="2" t="inlineStr"/>
      <c r="E156" s="28" t="inlineStr">
        <is>
          <r>
            <t xml:space="preserve">VALOR:</t>
          </r>
        </is>
      </c>
      <c r="F156" s="28" t="inlineStr"/>
      <c r="G156" s="29" t="n">
        <f>ROUND(SUM(G155),2)</f>
        <v>5927.71</v>
      </c>
    </row>
    <row r="157" customHeight="1" ht="15">
      <c r="A157" s="2" t="inlineStr"/>
      <c r="B157" s="2" t="inlineStr"/>
      <c r="C157" s="2" t="inlineStr"/>
      <c r="D157" s="2" t="inlineStr"/>
      <c r="E157" s="28" t="inlineStr">
        <is>
          <r>
            <t xml:space="preserve">VALOR BDI (20.34%):</t>
          </r>
        </is>
      </c>
      <c r="F157" s="28" t="inlineStr"/>
      <c r="G157" s="29" t="n">
        <f>ROUND(G156*(20.34/100),2)</f>
        <v>1205.7</v>
      </c>
    </row>
    <row r="158" customHeight="1" ht="15">
      <c r="A158" s="2" t="inlineStr"/>
      <c r="B158" s="2" t="inlineStr"/>
      <c r="C158" s="2" t="inlineStr"/>
      <c r="D158" s="2" t="inlineStr"/>
      <c r="E158" s="28" t="inlineStr">
        <is>
          <r>
            <t xml:space="preserve">VALOR COM BDI:</t>
          </r>
        </is>
      </c>
      <c r="F158" s="28" t="inlineStr"/>
      <c r="G158" s="29" t="n">
        <f>G157+G156</f>
        <v>7133.41</v>
      </c>
    </row>
    <row r="159" customHeight="1" ht="10">
      <c r="A159" s="2" t="inlineStr"/>
      <c r="B159" s="2" t="inlineStr"/>
      <c r="C159" s="2" t="inlineStr"/>
      <c r="D159" s="2" t="inlineStr"/>
      <c r="E159" s="18" t="inlineStr"/>
      <c r="F159" s="18" t="inlineStr"/>
      <c r="G159" s="18" t="inlineStr"/>
    </row>
    <row r="160" customHeight="1" ht="20">
      <c r="A160" s="19" t="inlineStr">
        <is>
          <r>
            <t xml:space="preserve">1.3.1. ​99059​ LOCAÇÃO CONVENCIONAL DE OBRA, UTILIZANDO GABARITO DE TÁBUAS CORRIDAS PONTALETADAS A CADA 2,00M - 2 UTILIZAÇÕES. AF_03/2024​ (M)</t>
          </r>
        </is>
      </c>
      <c r="B160" s="19" t="inlineStr"/>
      <c r="C160" s="19" t="inlineStr"/>
      <c r="D160" s="19" t="inlineStr"/>
      <c r="E160" s="19" t="inlineStr"/>
      <c r="F160" s="19" t="inlineStr"/>
      <c r="G160" s="19" t="inlineStr"/>
    </row>
    <row r="161" customHeight="1" ht="15">
      <c r="A161" s="20" t="inlineStr">
        <is>
          <r>
            <t xml:space="preserve">Equipamento Custo Horário</t>
          </r>
        </is>
      </c>
      <c r="B161" s="20" t="inlineStr"/>
      <c r="C161" s="21" t="inlineStr">
        <is>
          <r>
            <t xml:space="preserve">FONTE</t>
          </r>
        </is>
      </c>
      <c r="D161" s="21" t="inlineStr">
        <is>
          <r>
            <t xml:space="preserve">UNID</t>
          </r>
        </is>
      </c>
      <c r="E161" s="21" t="inlineStr">
        <is>
          <r>
            <t xml:space="preserve">COEFICIENTE</t>
          </r>
        </is>
      </c>
      <c r="F161" s="21" t="inlineStr">
        <is>
          <r>
            <t xml:space="preserve">PREÇO UNITÁRIO</t>
          </r>
        </is>
      </c>
      <c r="G161" s="21" t="inlineStr">
        <is>
          <r>
            <t xml:space="preserve">TOTAL</t>
          </r>
        </is>
      </c>
    </row>
    <row r="162" customHeight="1" ht="29">
      <c r="A162" s="22" t="inlineStr">
        <is>
          <r>
            <t xml:space="preserve">91693</t>
          </r>
        </is>
      </c>
      <c r="B162" s="23" t="inlineStr">
        <is>
          <r>
            <t xml:space="preserve">SERRA CIRCULAR DE BANCADA COM MOTOR ELÉTRICO POTÊNCIA DE 5HP, COM COIFA PARA DISCO 10" - CHI DIURNO. AF_08/2015</t>
          </r>
        </is>
      </c>
      <c r="C162" s="22" t="inlineStr">
        <is>
          <r>
            <t xml:space="preserve">SINAPI</t>
          </r>
        </is>
      </c>
      <c r="D162" s="22" t="inlineStr">
        <is>
          <r>
            <t xml:space="preserve">CHI</t>
          </r>
        </is>
      </c>
      <c r="E162" s="24" t="n">
        <v>0.028</v>
      </c>
      <c r="F162" s="25" t="n">
        <v>35.72</v>
      </c>
      <c r="G162" s="25" t="n">
        <f>TRUNC(TRUNC(E162,8)*F162,2)</f>
        <v>1.0</v>
      </c>
    </row>
    <row r="163" customHeight="1" ht="29">
      <c r="A163" s="22" t="inlineStr">
        <is>
          <r>
            <t xml:space="preserve">91692</t>
          </r>
        </is>
      </c>
      <c r="B163" s="23" t="inlineStr">
        <is>
          <r>
            <t xml:space="preserve">SERRA CIRCULAR DE BANCADA COM MOTOR ELÉTRICO POTÊNCIA DE 5HP, COM COIFA PARA DISCO 10" - CHP DIURNO. AF_08/2015</t>
          </r>
        </is>
      </c>
      <c r="C163" s="22" t="inlineStr">
        <is>
          <r>
            <t xml:space="preserve">SINAPI</t>
          </r>
        </is>
      </c>
      <c r="D163" s="22" t="inlineStr">
        <is>
          <r>
            <t xml:space="preserve">CHP</t>
          </r>
        </is>
      </c>
      <c r="E163" s="24" t="n">
        <v>0.007</v>
      </c>
      <c r="F163" s="25" t="n">
        <v>37.16</v>
      </c>
      <c r="G163" s="25" t="n">
        <f>TRUNC(TRUNC(E163,8)*F163,2)</f>
        <v>0.26</v>
      </c>
    </row>
    <row r="164" customHeight="1" ht="18">
      <c r="A164" s="2" t="inlineStr"/>
      <c r="B164" s="2" t="inlineStr"/>
      <c r="C164" s="2" t="inlineStr"/>
      <c r="D164" s="2" t="inlineStr"/>
      <c r="E164" s="26" t="inlineStr">
        <is>
          <r>
            <t xml:space="preserve">TOTAL Equipamento Custo Horário:</t>
          </r>
        </is>
      </c>
      <c r="F164" s="26" t="inlineStr"/>
      <c r="G164" s="27" t="n">
        <f>SUM(G162:G163)</f>
        <v>1.26</v>
      </c>
    </row>
    <row r="165" customHeight="1" ht="15">
      <c r="A165" s="20" t="inlineStr">
        <is>
          <r>
            <t xml:space="preserve">Material</t>
          </r>
        </is>
      </c>
      <c r="B165" s="20" t="inlineStr"/>
      <c r="C165" s="21" t="inlineStr">
        <is>
          <r>
            <t xml:space="preserve">FONTE</t>
          </r>
        </is>
      </c>
      <c r="D165" s="21" t="inlineStr">
        <is>
          <r>
            <t xml:space="preserve">UNID</t>
          </r>
        </is>
      </c>
      <c r="E165" s="21" t="inlineStr">
        <is>
          <r>
            <t xml:space="preserve">COEFICIENTE</t>
          </r>
        </is>
      </c>
      <c r="F165" s="21" t="inlineStr">
        <is>
          <r>
            <t xml:space="preserve">PREÇO UNITÁRIO</t>
          </r>
        </is>
      </c>
      <c r="G165" s="21" t="inlineStr">
        <is>
          <r>
            <t xml:space="preserve">TOTAL</t>
          </r>
        </is>
      </c>
    </row>
    <row r="166" customHeight="1" ht="29">
      <c r="A166" s="22" t="inlineStr">
        <is>
          <r>
            <t xml:space="preserve">00004433</t>
          </r>
        </is>
      </c>
      <c r="B166" s="23" t="inlineStr">
        <is>
          <r>
            <t xml:space="preserve">CAIBRO NAO APARELHADO *6 X 6* CM, EM MACARANDUBA/MASSARANDUBA, ANGELIM OU EQUIVALENTE DA REGIAO - BRUTA</t>
          </r>
        </is>
      </c>
      <c r="C166" s="22" t="inlineStr">
        <is>
          <r>
            <t xml:space="preserve">SINAPI</t>
          </r>
        </is>
      </c>
      <c r="D166" s="22" t="inlineStr">
        <is>
          <r>
            <t xml:space="preserve">M</t>
          </r>
        </is>
      </c>
      <c r="E166" s="24" t="n">
        <v>0.4125</v>
      </c>
      <c r="F166" s="25" t="n">
        <v>28.35</v>
      </c>
      <c r="G166" s="25" t="n">
        <f>TRUNC(TRUNC(E166,8)*F166,2)</f>
        <v>11.69</v>
      </c>
    </row>
    <row r="167" customHeight="1" ht="15">
      <c r="A167" s="22" t="inlineStr">
        <is>
          <r>
            <t xml:space="preserve">00005068</t>
          </r>
        </is>
      </c>
      <c r="B167" s="23" t="inlineStr">
        <is>
          <r>
            <t xml:space="preserve">PREGO DE ACO POLIDO COM CABECA 17 X 21 (2 X 11)</t>
          </r>
        </is>
      </c>
      <c r="C167" s="22" t="inlineStr">
        <is>
          <r>
            <t xml:space="preserve">SINAPI</t>
          </r>
        </is>
      </c>
      <c r="D167" s="22" t="inlineStr">
        <is>
          <r>
            <t xml:space="preserve">KG</t>
          </r>
        </is>
      </c>
      <c r="E167" s="24" t="n">
        <v>0.111</v>
      </c>
      <c r="F167" s="25" t="n">
        <v>14.19</v>
      </c>
      <c r="G167" s="25" t="n">
        <f>TRUNC(TRUNC(E167,8)*F167,2)</f>
        <v>1.57</v>
      </c>
    </row>
    <row r="168" customHeight="1" ht="29">
      <c r="A168" s="22" t="inlineStr">
        <is>
          <r>
            <t xml:space="preserve">00004417</t>
          </r>
        </is>
      </c>
      <c r="B168" s="23" t="inlineStr">
        <is>
          <r>
            <t xml:space="preserve">SARRAFO NAO APARELHADO *2,5 X 7* CM, EM MACARANDUBA/MASSARANDUBA, ANGELIM, PEROBA-ROSA OU EQUIVALENTE DA REGIAO - BRUTA</t>
          </r>
        </is>
      </c>
      <c r="C168" s="22" t="inlineStr">
        <is>
          <r>
            <t xml:space="preserve">SINAPI</t>
          </r>
        </is>
      </c>
      <c r="D168" s="22" t="inlineStr">
        <is>
          <r>
            <t xml:space="preserve">M</t>
          </r>
        </is>
      </c>
      <c r="E168" s="24" t="n">
        <v>0.7445</v>
      </c>
      <c r="F168" s="25" t="n">
        <v>7.89</v>
      </c>
      <c r="G168" s="25" t="n">
        <f>TRUNC(TRUNC(E168,8)*F168,2)</f>
        <v>5.87</v>
      </c>
    </row>
    <row r="169" customHeight="1" ht="21">
      <c r="A169" s="22" t="inlineStr">
        <is>
          <r>
            <t xml:space="preserve">00010567</t>
          </r>
        </is>
      </c>
      <c r="B169" s="23" t="inlineStr">
        <is>
          <r>
            <t xml:space="preserve">TABUA *2,5 X 23* CM EM PINUS, MISTA OU EQUIVALENTE DA REGIAO - BRUTA</t>
          </r>
        </is>
      </c>
      <c r="C169" s="22" t="inlineStr">
        <is>
          <r>
            <t xml:space="preserve">SINAPI</t>
          </r>
        </is>
      </c>
      <c r="D169" s="22" t="inlineStr">
        <is>
          <r>
            <t xml:space="preserve">M</t>
          </r>
        </is>
      </c>
      <c r="E169" s="24" t="n">
        <v>0.55</v>
      </c>
      <c r="F169" s="25" t="n">
        <v>12.49</v>
      </c>
      <c r="G169" s="25" t="n">
        <f>TRUNC(TRUNC(E169,8)*F169,2)</f>
        <v>6.86</v>
      </c>
    </row>
    <row r="170" customHeight="1" ht="15">
      <c r="A170" s="22" t="inlineStr">
        <is>
          <r>
            <t xml:space="preserve">00007356</t>
          </r>
        </is>
      </c>
      <c r="B170" s="23" t="inlineStr">
        <is>
          <r>
            <t xml:space="preserve">TINTA LATEX ACRILICA PREMIUM, COR BRANCO FOSCO</t>
          </r>
        </is>
      </c>
      <c r="C170" s="22" t="inlineStr">
        <is>
          <r>
            <t xml:space="preserve">SINAPI</t>
          </r>
        </is>
      </c>
      <c r="D170" s="22" t="inlineStr">
        <is>
          <r>
            <t xml:space="preserve">L</t>
          </r>
        </is>
      </c>
      <c r="E170" s="24" t="n">
        <v>0.0256</v>
      </c>
      <c r="F170" s="25" t="n">
        <v>30.79</v>
      </c>
      <c r="G170" s="25" t="n">
        <f>TRUNC(TRUNC(E170,8)*F170,2)</f>
        <v>0.78</v>
      </c>
    </row>
    <row r="171" customHeight="1" ht="15">
      <c r="A171" s="2" t="inlineStr"/>
      <c r="B171" s="2" t="inlineStr"/>
      <c r="C171" s="2" t="inlineStr"/>
      <c r="D171" s="2" t="inlineStr"/>
      <c r="E171" s="26" t="inlineStr">
        <is>
          <r>
            <t xml:space="preserve">TOTAL Material:</t>
          </r>
        </is>
      </c>
      <c r="F171" s="26" t="inlineStr"/>
      <c r="G171" s="27" t="n">
        <f>SUM(G166:G170)</f>
        <v>26.77</v>
      </c>
    </row>
    <row r="172" customHeight="1" ht="15">
      <c r="A172" s="20" t="inlineStr">
        <is>
          <r>
            <t xml:space="preserve">Mão de Obra com Encargos Complementares</t>
          </r>
        </is>
      </c>
      <c r="B172" s="20" t="inlineStr"/>
      <c r="C172" s="21" t="inlineStr">
        <is>
          <r>
            <t xml:space="preserve">FONTE</t>
          </r>
        </is>
      </c>
      <c r="D172" s="21" t="inlineStr">
        <is>
          <r>
            <t xml:space="preserve">UNID</t>
          </r>
        </is>
      </c>
      <c r="E172" s="21" t="inlineStr">
        <is>
          <r>
            <t xml:space="preserve">COEFICIENTE</t>
          </r>
        </is>
      </c>
      <c r="F172" s="21" t="inlineStr">
        <is>
          <r>
            <t xml:space="preserve">PREÇO UNITÁRIO</t>
          </r>
        </is>
      </c>
      <c r="G172" s="21" t="inlineStr">
        <is>
          <r>
            <t xml:space="preserve">TOTAL</t>
          </r>
        </is>
      </c>
    </row>
    <row r="173" customHeight="1" ht="21">
      <c r="A173" s="22" t="inlineStr">
        <is>
          <r>
            <t xml:space="preserve">88239</t>
          </r>
        </is>
      </c>
      <c r="B173" s="23" t="inlineStr">
        <is>
          <r>
            <t xml:space="preserve">AJUDANTE DE CARPINTEIRO COM ENCARGOS COMPLEMENTARES</t>
          </r>
        </is>
      </c>
      <c r="C173" s="22" t="inlineStr">
        <is>
          <r>
            <t xml:space="preserve">SINAPI</t>
          </r>
        </is>
      </c>
      <c r="D173" s="22" t="inlineStr">
        <is>
          <r>
            <t xml:space="preserve">H</t>
          </r>
        </is>
      </c>
      <c r="E173" s="24" t="n">
        <v>0.7247</v>
      </c>
      <c r="F173" s="25" t="n">
        <v>24.61</v>
      </c>
      <c r="G173" s="25" t="n">
        <f>TRUNC(TRUNC(E173,8)*F173,2)</f>
        <v>17.83</v>
      </c>
    </row>
    <row r="174" customHeight="1" ht="21">
      <c r="A174" s="22" t="inlineStr">
        <is>
          <r>
            <t xml:space="preserve">88262</t>
          </r>
        </is>
      </c>
      <c r="B174" s="23" t="inlineStr">
        <is>
          <r>
            <t xml:space="preserve">CARPINTEIRO DE FORMAS COM ENCARGOS COMPLEMENTARES</t>
          </r>
        </is>
      </c>
      <c r="C174" s="22" t="inlineStr">
        <is>
          <r>
            <t xml:space="preserve">SINAPI</t>
          </r>
        </is>
      </c>
      <c r="D174" s="22" t="inlineStr">
        <is>
          <r>
            <t xml:space="preserve">H</t>
          </r>
        </is>
      </c>
      <c r="E174" s="24" t="n">
        <v>0.7247</v>
      </c>
      <c r="F174" s="25" t="n">
        <v>30.15</v>
      </c>
      <c r="G174" s="25" t="n">
        <f>TRUNC(TRUNC(E174,8)*F174,2)</f>
        <v>21.84</v>
      </c>
    </row>
    <row r="175" customHeight="1" ht="18">
      <c r="A175" s="2" t="inlineStr"/>
      <c r="B175" s="2" t="inlineStr"/>
      <c r="C175" s="2" t="inlineStr"/>
      <c r="D175" s="2" t="inlineStr"/>
      <c r="E175" s="26" t="inlineStr">
        <is>
          <r>
            <t xml:space="preserve">TOTAL Mão de Obra com Encargos Complementares:</t>
          </r>
        </is>
      </c>
      <c r="F175" s="26" t="inlineStr"/>
      <c r="G175" s="27" t="n">
        <f>SUM(G173:G174)</f>
        <v>39.67</v>
      </c>
    </row>
    <row r="176" customHeight="1" ht="15">
      <c r="A176" s="20" t="inlineStr">
        <is>
          <r>
            <t xml:space="preserve">Serviço</t>
          </r>
        </is>
      </c>
      <c r="B176" s="20" t="inlineStr"/>
      <c r="C176" s="21" t="inlineStr">
        <is>
          <r>
            <t xml:space="preserve">FONTE</t>
          </r>
        </is>
      </c>
      <c r="D176" s="21" t="inlineStr">
        <is>
          <r>
            <t xml:space="preserve">UNID</t>
          </r>
        </is>
      </c>
      <c r="E176" s="21" t="inlineStr">
        <is>
          <r>
            <t xml:space="preserve">COEFICIENTE</t>
          </r>
        </is>
      </c>
      <c r="F176" s="21" t="inlineStr">
        <is>
          <r>
            <t xml:space="preserve">PREÇO UNITÁRIO</t>
          </r>
        </is>
      </c>
      <c r="G176" s="21" t="inlineStr">
        <is>
          <r>
            <t xml:space="preserve">TOTAL</t>
          </r>
        </is>
      </c>
    </row>
    <row r="177" customHeight="1" ht="29">
      <c r="A177" s="22" t="inlineStr">
        <is>
          <r>
            <t xml:space="preserve">94974</t>
          </r>
        </is>
      </c>
      <c r="B177" s="23" t="inlineStr">
        <is>
          <r>
            <t xml:space="preserve">CONCRETO MAGRO PARA LASTRO, TRAÇO 1:4,5:4,5 (EM MASSA SECA DE CIMENTO/ AREIA MÉDIA/ BRITA 1) - PREPARO MANUAL. AF_05/2021</t>
          </r>
        </is>
      </c>
      <c r="C177" s="22" t="inlineStr">
        <is>
          <r>
            <t xml:space="preserve">SINAPI</t>
          </r>
        </is>
      </c>
      <c r="D177" s="22" t="inlineStr">
        <is>
          <r>
            <t xml:space="preserve">M3</t>
          </r>
        </is>
      </c>
      <c r="E177" s="24" t="n">
        <v>0.004</v>
      </c>
      <c r="F177" s="25" t="n">
        <v>487.36</v>
      </c>
      <c r="G177" s="25" t="n">
        <f>TRUNC(TRUNC(E177,8)*F177,2)</f>
        <v>1.94</v>
      </c>
    </row>
    <row r="178" customHeight="1" ht="15">
      <c r="A178" s="2" t="inlineStr"/>
      <c r="B178" s="2" t="inlineStr"/>
      <c r="C178" s="2" t="inlineStr"/>
      <c r="D178" s="2" t="inlineStr"/>
      <c r="E178" s="26" t="inlineStr">
        <is>
          <r>
            <t xml:space="preserve">TOTAL Serviço:</t>
          </r>
        </is>
      </c>
      <c r="F178" s="26" t="inlineStr"/>
      <c r="G178" s="27" t="n">
        <f>SUM(G177:G177)</f>
        <v>1.94</v>
      </c>
    </row>
    <row r="179" customHeight="1" ht="15">
      <c r="A179" s="2" t="inlineStr"/>
      <c r="B179" s="2" t="inlineStr"/>
      <c r="C179" s="2" t="inlineStr"/>
      <c r="D179" s="2" t="inlineStr"/>
      <c r="E179" s="28" t="inlineStr">
        <is>
          <r>
            <t xml:space="preserve">VALOR:</t>
          </r>
        </is>
      </c>
      <c r="F179" s="28" t="inlineStr"/>
      <c r="G179" s="29" t="n">
        <f>ROUND(SUM(G164,G171,G175,G178),2)</f>
        <v>69.64</v>
      </c>
    </row>
    <row r="180" customHeight="1" ht="15">
      <c r="A180" s="2" t="inlineStr"/>
      <c r="B180" s="2" t="inlineStr"/>
      <c r="C180" s="2" t="inlineStr"/>
      <c r="D180" s="2" t="inlineStr"/>
      <c r="E180" s="28" t="inlineStr">
        <is>
          <r>
            <t xml:space="preserve">VALOR BDI (20.34%):</t>
          </r>
        </is>
      </c>
      <c r="F180" s="28" t="inlineStr"/>
      <c r="G180" s="29" t="n">
        <f>ROUND(G179*(20.34/100),2)</f>
        <v>14.16</v>
      </c>
    </row>
    <row r="181" customHeight="1" ht="15">
      <c r="A181" s="2" t="inlineStr"/>
      <c r="B181" s="2" t="inlineStr"/>
      <c r="C181" s="2" t="inlineStr"/>
      <c r="D181" s="2" t="inlineStr"/>
      <c r="E181" s="28" t="inlineStr">
        <is>
          <r>
            <t xml:space="preserve">VALOR COM BDI:</t>
          </r>
        </is>
      </c>
      <c r="F181" s="28" t="inlineStr"/>
      <c r="G181" s="29" t="n">
        <f>G180+G179</f>
        <v>83.8</v>
      </c>
    </row>
    <row r="182" customHeight="1" ht="10">
      <c r="A182" s="2" t="inlineStr"/>
      <c r="B182" s="2" t="inlineStr"/>
      <c r="C182" s="2" t="inlineStr"/>
      <c r="D182" s="2" t="inlineStr"/>
      <c r="E182" s="18" t="inlineStr"/>
      <c r="F182" s="18" t="inlineStr"/>
      <c r="G182" s="18" t="inlineStr"/>
    </row>
    <row r="183" customHeight="1" ht="27">
      <c r="A183" s="19" t="inlineStr">
        <is>
          <r>
            <t xml:space="preserve">1.3.2. ​90100​ ESCAVAÇÃO MECANIZADA DE VALA COM PROF. ATÉ 1,5 M (MÉDIA MONTANTE E JUSANTE/UMA COMPOSIÇÃO POR TRECHO), RETROESCAV. (0,26 M3), LARG. DE 0,8 M A 1,5 M, EM SOLO DE 1A CATEGORIA, EM LOCAIS COM ALTO NÍVEL DE INTERFERÊNCIA. AF_09/2024​ (M3)</t>
          </r>
        </is>
      </c>
      <c r="B183" s="19" t="inlineStr"/>
      <c r="C183" s="19" t="inlineStr"/>
      <c r="D183" s="19" t="inlineStr"/>
      <c r="E183" s="19" t="inlineStr"/>
      <c r="F183" s="19" t="inlineStr"/>
      <c r="G183" s="19" t="inlineStr"/>
    </row>
    <row r="184" customHeight="1" ht="15">
      <c r="A184" s="20" t="inlineStr">
        <is>
          <r>
            <t xml:space="preserve">Equipamento Custo Horário</t>
          </r>
        </is>
      </c>
      <c r="B184" s="20" t="inlineStr"/>
      <c r="C184" s="21" t="inlineStr">
        <is>
          <r>
            <t xml:space="preserve">FONTE</t>
          </r>
        </is>
      </c>
      <c r="D184" s="21" t="inlineStr">
        <is>
          <r>
            <t xml:space="preserve">UNID</t>
          </r>
        </is>
      </c>
      <c r="E184" s="21" t="inlineStr">
        <is>
          <r>
            <t xml:space="preserve">COEFICIENTE</t>
          </r>
        </is>
      </c>
      <c r="F184" s="21" t="inlineStr">
        <is>
          <r>
            <t xml:space="preserve">PREÇO UNITÁRIO</t>
          </r>
        </is>
      </c>
      <c r="G184" s="21" t="inlineStr">
        <is>
          <r>
            <t xml:space="preserve">TOTAL</t>
          </r>
        </is>
      </c>
    </row>
    <row r="185" customHeight="1" ht="46">
      <c r="A185" s="22" t="inlineStr">
        <is>
          <r>
            <t xml:space="preserve">5679</t>
          </r>
        </is>
      </c>
      <c r="B185" s="23" t="inlineStr">
        <is>
          <r>
            <t xml:space="preserve">RETROESCAVADEIRA SOBRE RODAS COM CARREGADEIRA, TRAÇÃO 4X4, POTÊNCIA LÍQ. 88 HP, CAÇAMBA CARREG. CAP. MÍN. 1 M3, CAÇAMBA RETRO CAP. 0,26 M3, PESO OPERACIONAL MÍN. 6.674 KG, PROFUNDIDADE ESCAVAÇÃO MÁX. 4,37 M - CHI DIURNO. AF_06/2014</t>
          </r>
        </is>
      </c>
      <c r="C185" s="22" t="inlineStr">
        <is>
          <r>
            <t xml:space="preserve">SINAPI</t>
          </r>
        </is>
      </c>
      <c r="D185" s="22" t="inlineStr">
        <is>
          <r>
            <t xml:space="preserve">CHI</t>
          </r>
        </is>
      </c>
      <c r="E185" s="24" t="n">
        <v>0.0549282</v>
      </c>
      <c r="F185" s="25" t="n">
        <v>69.12</v>
      </c>
      <c r="G185" s="25" t="n">
        <f>TRUNC(TRUNC(E185,8)*F185,2)</f>
        <v>3.79</v>
      </c>
    </row>
    <row r="186" customHeight="1" ht="46">
      <c r="A186" s="22" t="inlineStr">
        <is>
          <r>
            <t xml:space="preserve">5678</t>
          </r>
        </is>
      </c>
      <c r="B186" s="23" t="inlineStr">
        <is>
          <r>
            <t xml:space="preserve">RETROESCAVADEIRA SOBRE RODAS COM CARREGADEIRA, TRAÇÃO 4X4, POTÊNCIA LÍQ. 88 HP, CAÇAMBA CARREG. CAP. MÍN. 1 M3, CAÇAMBA RETRO CAP. 0,26 M3, PESO OPERACIONAL MÍN. 6.674 KG, PROFUNDIDADE ESCAVAÇÃO MÁX. 4,37 M - CHP DIURNO. AF_06/2014</t>
          </r>
        </is>
      </c>
      <c r="C186" s="22" t="inlineStr">
        <is>
          <r>
            <t xml:space="preserve">SINAPI</t>
          </r>
        </is>
      </c>
      <c r="D186" s="22" t="inlineStr">
        <is>
          <r>
            <t xml:space="preserve">CHP</t>
          </r>
        </is>
      </c>
      <c r="E186" s="24" t="n">
        <v>0.0486957</v>
      </c>
      <c r="F186" s="25" t="n">
        <v>152.91</v>
      </c>
      <c r="G186" s="25" t="n">
        <f>TRUNC(TRUNC(E186,8)*F186,2)</f>
        <v>7.44</v>
      </c>
    </row>
    <row r="187" customHeight="1" ht="18">
      <c r="A187" s="2" t="inlineStr"/>
      <c r="B187" s="2" t="inlineStr"/>
      <c r="C187" s="2" t="inlineStr"/>
      <c r="D187" s="2" t="inlineStr"/>
      <c r="E187" s="26" t="inlineStr">
        <is>
          <r>
            <t xml:space="preserve">TOTAL Equipamento Custo Horário:</t>
          </r>
        </is>
      </c>
      <c r="F187" s="26" t="inlineStr"/>
      <c r="G187" s="27" t="n">
        <f>SUM(G185:G186)</f>
        <v>11.23</v>
      </c>
    </row>
    <row r="188" customHeight="1" ht="15">
      <c r="A188" s="20" t="inlineStr">
        <is>
          <r>
            <t xml:space="preserve">Mão de Obra com Encargos Complementares</t>
          </r>
        </is>
      </c>
      <c r="B188" s="20" t="inlineStr"/>
      <c r="C188" s="21" t="inlineStr">
        <is>
          <r>
            <t xml:space="preserve">FONTE</t>
          </r>
        </is>
      </c>
      <c r="D188" s="21" t="inlineStr">
        <is>
          <r>
            <t xml:space="preserve">UNID</t>
          </r>
        </is>
      </c>
      <c r="E188" s="21" t="inlineStr">
        <is>
          <r>
            <t xml:space="preserve">COEFICIENTE</t>
          </r>
        </is>
      </c>
      <c r="F188" s="21" t="inlineStr">
        <is>
          <r>
            <t xml:space="preserve">PREÇO UNITÁRIO</t>
          </r>
        </is>
      </c>
      <c r="G188" s="21" t="inlineStr">
        <is>
          <r>
            <t xml:space="preserve">TOTAL</t>
          </r>
        </is>
      </c>
    </row>
    <row r="189" customHeight="1" ht="15">
      <c r="A189" s="22" t="inlineStr">
        <is>
          <r>
            <t xml:space="preserve">88316</t>
          </r>
        </is>
      </c>
      <c r="B189" s="23" t="inlineStr">
        <is>
          <r>
            <t xml:space="preserve">SERVENTE COM ENCARGOS COMPLEMENTARES</t>
          </r>
        </is>
      </c>
      <c r="C189" s="22" t="inlineStr">
        <is>
          <r>
            <t xml:space="preserve">SINAPI</t>
          </r>
        </is>
      </c>
      <c r="D189" s="22" t="inlineStr">
        <is>
          <r>
            <t xml:space="preserve">H</t>
          </r>
        </is>
      </c>
      <c r="E189" s="24" t="n">
        <v>0.103624</v>
      </c>
      <c r="F189" s="25" t="n">
        <v>23.56</v>
      </c>
      <c r="G189" s="25" t="n">
        <f>TRUNC(TRUNC(E189,8)*F189,2)</f>
        <v>2.44</v>
      </c>
    </row>
    <row r="190" customHeight="1" ht="18">
      <c r="A190" s="2" t="inlineStr"/>
      <c r="B190" s="2" t="inlineStr"/>
      <c r="C190" s="2" t="inlineStr"/>
      <c r="D190" s="2" t="inlineStr"/>
      <c r="E190" s="26" t="inlineStr">
        <is>
          <r>
            <t xml:space="preserve">TOTAL Mão de Obra com Encargos Complementares:</t>
          </r>
        </is>
      </c>
      <c r="F190" s="26" t="inlineStr"/>
      <c r="G190" s="27" t="n">
        <f>SUM(G189:G189)</f>
        <v>2.44</v>
      </c>
    </row>
    <row r="191" customHeight="1" ht="15">
      <c r="A191" s="2" t="inlineStr"/>
      <c r="B191" s="2" t="inlineStr"/>
      <c r="C191" s="2" t="inlineStr"/>
      <c r="D191" s="2" t="inlineStr"/>
      <c r="E191" s="28" t="inlineStr">
        <is>
          <r>
            <t xml:space="preserve">VALOR:</t>
          </r>
        </is>
      </c>
      <c r="F191" s="28" t="inlineStr"/>
      <c r="G191" s="29" t="n">
        <f>ROUND(SUM(G187,G190),2)</f>
        <v>13.67</v>
      </c>
    </row>
    <row r="192" customHeight="1" ht="15">
      <c r="A192" s="2" t="inlineStr"/>
      <c r="B192" s="2" t="inlineStr"/>
      <c r="C192" s="2" t="inlineStr"/>
      <c r="D192" s="2" t="inlineStr"/>
      <c r="E192" s="28" t="inlineStr">
        <is>
          <r>
            <t xml:space="preserve">VALOR BDI (20.34%):</t>
          </r>
        </is>
      </c>
      <c r="F192" s="28" t="inlineStr"/>
      <c r="G192" s="29" t="n">
        <f>ROUND(G191*(20.34/100),2)</f>
        <v>2.78</v>
      </c>
    </row>
    <row r="193" customHeight="1" ht="15">
      <c r="A193" s="2" t="inlineStr"/>
      <c r="B193" s="2" t="inlineStr"/>
      <c r="C193" s="2" t="inlineStr"/>
      <c r="D193" s="2" t="inlineStr"/>
      <c r="E193" s="28" t="inlineStr">
        <is>
          <r>
            <t xml:space="preserve">VALOR COM BDI:</t>
          </r>
        </is>
      </c>
      <c r="F193" s="28" t="inlineStr"/>
      <c r="G193" s="29" t="n">
        <f>G192+G191</f>
        <v>16.45</v>
      </c>
    </row>
    <row r="194" customHeight="1" ht="10">
      <c r="A194" s="2" t="inlineStr"/>
      <c r="B194" s="2" t="inlineStr"/>
      <c r="C194" s="2" t="inlineStr"/>
      <c r="D194" s="2" t="inlineStr"/>
      <c r="E194" s="18" t="inlineStr"/>
      <c r="F194" s="18" t="inlineStr"/>
      <c r="G194" s="18" t="inlineStr"/>
    </row>
    <row r="195" customHeight="1" ht="20">
      <c r="A195" s="19" t="inlineStr">
        <is>
          <r>
            <t xml:space="preserve">1.3.3. ​93358​ ESCAVAÇÃO MANUAL DE VALA. AF_09/2024​ (M3)</t>
          </r>
        </is>
      </c>
      <c r="B195" s="19" t="inlineStr"/>
      <c r="C195" s="19" t="inlineStr"/>
      <c r="D195" s="19" t="inlineStr"/>
      <c r="E195" s="19" t="inlineStr"/>
      <c r="F195" s="19" t="inlineStr"/>
      <c r="G195" s="19" t="inlineStr"/>
    </row>
    <row r="196" customHeight="1" ht="15">
      <c r="A196" s="20" t="inlineStr">
        <is>
          <r>
            <t xml:space="preserve">Mão de Obra com Encargos Complementares</t>
          </r>
        </is>
      </c>
      <c r="B196" s="20" t="inlineStr"/>
      <c r="C196" s="21" t="inlineStr">
        <is>
          <r>
            <t xml:space="preserve">FONTE</t>
          </r>
        </is>
      </c>
      <c r="D196" s="21" t="inlineStr">
        <is>
          <r>
            <t xml:space="preserve">UNID</t>
          </r>
        </is>
      </c>
      <c r="E196" s="21" t="inlineStr">
        <is>
          <r>
            <t xml:space="preserve">COEFICIENTE</t>
          </r>
        </is>
      </c>
      <c r="F196" s="21" t="inlineStr">
        <is>
          <r>
            <t xml:space="preserve">PREÇO UNITÁRIO</t>
          </r>
        </is>
      </c>
      <c r="G196" s="21" t="inlineStr">
        <is>
          <r>
            <t xml:space="preserve">TOTAL</t>
          </r>
        </is>
      </c>
    </row>
    <row r="197" customHeight="1" ht="15">
      <c r="A197" s="22" t="inlineStr">
        <is>
          <r>
            <t xml:space="preserve">88316</t>
          </r>
        </is>
      </c>
      <c r="B197" s="23" t="inlineStr">
        <is>
          <r>
            <t xml:space="preserve">SERVENTE COM ENCARGOS COMPLEMENTARES</t>
          </r>
        </is>
      </c>
      <c r="C197" s="22" t="inlineStr">
        <is>
          <r>
            <t xml:space="preserve">SINAPI</t>
          </r>
        </is>
      </c>
      <c r="D197" s="22" t="inlineStr">
        <is>
          <r>
            <t xml:space="preserve">H</t>
          </r>
        </is>
      </c>
      <c r="E197" s="24" t="n">
        <v>3.9557667</v>
      </c>
      <c r="F197" s="25" t="n">
        <v>23.56</v>
      </c>
      <c r="G197" s="25" t="n">
        <f>TRUNC(TRUNC(E197,8)*F197,2)</f>
        <v>93.19</v>
      </c>
    </row>
    <row r="198" customHeight="1" ht="18">
      <c r="A198" s="2" t="inlineStr"/>
      <c r="B198" s="2" t="inlineStr"/>
      <c r="C198" s="2" t="inlineStr"/>
      <c r="D198" s="2" t="inlineStr"/>
      <c r="E198" s="26" t="inlineStr">
        <is>
          <r>
            <t xml:space="preserve">TOTAL Mão de Obra com Encargos Complementares:</t>
          </r>
        </is>
      </c>
      <c r="F198" s="26" t="inlineStr"/>
      <c r="G198" s="27" t="n">
        <f>SUM(G197:G197)</f>
        <v>93.19</v>
      </c>
    </row>
    <row r="199" customHeight="1" ht="15">
      <c r="A199" s="2" t="inlineStr"/>
      <c r="B199" s="2" t="inlineStr"/>
      <c r="C199" s="2" t="inlineStr"/>
      <c r="D199" s="2" t="inlineStr"/>
      <c r="E199" s="28" t="inlineStr">
        <is>
          <r>
            <t xml:space="preserve">VALOR:</t>
          </r>
        </is>
      </c>
      <c r="F199" s="28" t="inlineStr"/>
      <c r="G199" s="29" t="n">
        <f>ROUND(SUM(G198),2)</f>
        <v>93.19</v>
      </c>
    </row>
    <row r="200" customHeight="1" ht="15">
      <c r="A200" s="2" t="inlineStr"/>
      <c r="B200" s="2" t="inlineStr"/>
      <c r="C200" s="2" t="inlineStr"/>
      <c r="D200" s="2" t="inlineStr"/>
      <c r="E200" s="28" t="inlineStr">
        <is>
          <r>
            <t xml:space="preserve">VALOR BDI (20.34%):</t>
          </r>
        </is>
      </c>
      <c r="F200" s="28" t="inlineStr"/>
      <c r="G200" s="29" t="n">
        <f>ROUND(G199*(20.34/100),2)</f>
        <v>18.95</v>
      </c>
    </row>
    <row r="201" customHeight="1" ht="15">
      <c r="A201" s="2" t="inlineStr"/>
      <c r="B201" s="2" t="inlineStr"/>
      <c r="C201" s="2" t="inlineStr"/>
      <c r="D201" s="2" t="inlineStr"/>
      <c r="E201" s="28" t="inlineStr">
        <is>
          <r>
            <t xml:space="preserve">VALOR COM BDI:</t>
          </r>
        </is>
      </c>
      <c r="F201" s="28" t="inlineStr"/>
      <c r="G201" s="29" t="n">
        <f>G200+G199</f>
        <v>112.14</v>
      </c>
    </row>
    <row r="202" customHeight="1" ht="10">
      <c r="A202" s="2" t="inlineStr"/>
      <c r="B202" s="2" t="inlineStr"/>
      <c r="C202" s="2" t="inlineStr"/>
      <c r="D202" s="2" t="inlineStr"/>
      <c r="E202" s="18" t="inlineStr"/>
      <c r="F202" s="18" t="inlineStr"/>
      <c r="G202" s="18" t="inlineStr"/>
    </row>
    <row r="203" customHeight="1" ht="20">
      <c r="A203" s="19" t="inlineStr">
        <is>
          <r>
            <t xml:space="preserve">1.3.4. ​100324​ LASTRO COM MATERIAL GRANULAR (PEDRA BRITADA N.1 E PEDRA BRITADA N.2), APLICADO EM PISOS OU LAJES SOBRE SOLO, ESPESSURA DE *10 CM*. AF_01/2024​ (M3)</t>
          </r>
        </is>
      </c>
      <c r="B203" s="19" t="inlineStr"/>
      <c r="C203" s="19" t="inlineStr"/>
      <c r="D203" s="19" t="inlineStr"/>
      <c r="E203" s="19" t="inlineStr"/>
      <c r="F203" s="19" t="inlineStr"/>
      <c r="G203" s="19" t="inlineStr"/>
    </row>
    <row r="204" customHeight="1" ht="15">
      <c r="A204" s="20" t="inlineStr">
        <is>
          <r>
            <t xml:space="preserve">Equipamento Custo Horário</t>
          </r>
        </is>
      </c>
      <c r="B204" s="20" t="inlineStr"/>
      <c r="C204" s="21" t="inlineStr">
        <is>
          <r>
            <t xml:space="preserve">FONTE</t>
          </r>
        </is>
      </c>
      <c r="D204" s="21" t="inlineStr">
        <is>
          <r>
            <t xml:space="preserve">UNID</t>
          </r>
        </is>
      </c>
      <c r="E204" s="21" t="inlineStr">
        <is>
          <r>
            <t xml:space="preserve">COEFICIENTE</t>
          </r>
        </is>
      </c>
      <c r="F204" s="21" t="inlineStr">
        <is>
          <r>
            <t xml:space="preserve">PREÇO UNITÁRIO</t>
          </r>
        </is>
      </c>
      <c r="G204" s="21" t="inlineStr">
        <is>
          <r>
            <t xml:space="preserve">TOTAL</t>
          </r>
        </is>
      </c>
    </row>
    <row r="205" customHeight="1" ht="29">
      <c r="A205" s="22" t="inlineStr">
        <is>
          <r>
            <t xml:space="preserve">91278</t>
          </r>
        </is>
      </c>
      <c r="B205" s="23" t="inlineStr">
        <is>
          <r>
            <t xml:space="preserve">PLACA VIBRATÓRIA REVERSÍVEL COM MOTOR 4 TEMPOS A GASOLINA, FORÇA CENTRÍFUGA DE 25 KN (2500 KGF), POTÊNCIA 5,5 CV - CHI DIURNO. AF_08/2015</t>
          </r>
        </is>
      </c>
      <c r="C205" s="22" t="inlineStr">
        <is>
          <r>
            <t xml:space="preserve">SINAPI</t>
          </r>
        </is>
      </c>
      <c r="D205" s="22" t="inlineStr">
        <is>
          <r>
            <t xml:space="preserve">CHI</t>
          </r>
        </is>
      </c>
      <c r="E205" s="24" t="n">
        <v>0.03</v>
      </c>
      <c r="F205" s="25" t="n">
        <v>0.78</v>
      </c>
      <c r="G205" s="25" t="n">
        <f>TRUNC(TRUNC(E205,8)*F205,2)</f>
        <v>0.02</v>
      </c>
    </row>
    <row r="206" customHeight="1" ht="29">
      <c r="A206" s="22" t="inlineStr">
        <is>
          <r>
            <t xml:space="preserve">91277</t>
          </r>
        </is>
      </c>
      <c r="B206" s="23" t="inlineStr">
        <is>
          <r>
            <t xml:space="preserve">PLACA VIBRATÓRIA REVERSÍVEL COM MOTOR 4 TEMPOS A GASOLINA, FORÇA CENTRÍFUGA DE 25 KN (2500 KGF), POTÊNCIA 5,5 CV - CHP DIURNO. AF_08/2015</t>
          </r>
        </is>
      </c>
      <c r="C206" s="22" t="inlineStr">
        <is>
          <r>
            <t xml:space="preserve">SINAPI</t>
          </r>
        </is>
      </c>
      <c r="D206" s="22" t="inlineStr">
        <is>
          <r>
            <t xml:space="preserve">CHP</t>
          </r>
        </is>
      </c>
      <c r="E206" s="24" t="n">
        <v>0.032</v>
      </c>
      <c r="F206" s="25" t="n">
        <v>10.64</v>
      </c>
      <c r="G206" s="25" t="n">
        <f>TRUNC(TRUNC(E206,8)*F206,2)</f>
        <v>0.34</v>
      </c>
    </row>
    <row r="207" customHeight="1" ht="18">
      <c r="A207" s="2" t="inlineStr"/>
      <c r="B207" s="2" t="inlineStr"/>
      <c r="C207" s="2" t="inlineStr"/>
      <c r="D207" s="2" t="inlineStr"/>
      <c r="E207" s="26" t="inlineStr">
        <is>
          <r>
            <t xml:space="preserve">TOTAL Equipamento Custo Horário:</t>
          </r>
        </is>
      </c>
      <c r="F207" s="26" t="inlineStr"/>
      <c r="G207" s="27" t="n">
        <f>SUM(G205:G206)</f>
        <v>0.36</v>
      </c>
    </row>
    <row r="208" customHeight="1" ht="15">
      <c r="A208" s="20" t="inlineStr">
        <is>
          <r>
            <t xml:space="preserve">Material</t>
          </r>
        </is>
      </c>
      <c r="B208" s="20" t="inlineStr"/>
      <c r="C208" s="21" t="inlineStr">
        <is>
          <r>
            <t xml:space="preserve">FONTE</t>
          </r>
        </is>
      </c>
      <c r="D208" s="21" t="inlineStr">
        <is>
          <r>
            <t xml:space="preserve">UNID</t>
          </r>
        </is>
      </c>
      <c r="E208" s="21" t="inlineStr">
        <is>
          <r>
            <t xml:space="preserve">COEFICIENTE</t>
          </r>
        </is>
      </c>
      <c r="F208" s="21" t="inlineStr">
        <is>
          <r>
            <t xml:space="preserve">PREÇO UNITÁRIO</t>
          </r>
        </is>
      </c>
      <c r="G208" s="21" t="inlineStr">
        <is>
          <r>
            <t xml:space="preserve">TOTAL</t>
          </r>
        </is>
      </c>
    </row>
    <row r="209" customHeight="1" ht="21">
      <c r="A209" s="22" t="inlineStr">
        <is>
          <r>
            <t xml:space="preserve">00004721</t>
          </r>
        </is>
      </c>
      <c r="B209" s="23" t="inlineStr">
        <is>
          <r>
            <t xml:space="preserve">PEDRA BRITADA N. 1 (9,5 A 19 MM) POSTO PEDREIRA/FORNECEDOR, SEM FRETE</t>
          </r>
        </is>
      </c>
      <c r="C209" s="22" t="inlineStr">
        <is>
          <r>
            <t xml:space="preserve">SINAPI</t>
          </r>
        </is>
      </c>
      <c r="D209" s="22" t="inlineStr">
        <is>
          <r>
            <t xml:space="preserve">M3</t>
          </r>
        </is>
      </c>
      <c r="E209" s="24" t="n">
        <v>0.595</v>
      </c>
      <c r="F209" s="25" t="n">
        <v>111.01</v>
      </c>
      <c r="G209" s="25" t="n">
        <f>TRUNC(TRUNC(E209,8)*F209,2)</f>
        <v>66.05</v>
      </c>
    </row>
    <row r="210" customHeight="1" ht="21">
      <c r="A210" s="22" t="inlineStr">
        <is>
          <r>
            <t xml:space="preserve">00004718</t>
          </r>
        </is>
      </c>
      <c r="B210" s="23" t="inlineStr">
        <is>
          <r>
            <t xml:space="preserve">PEDRA BRITADA N. 2 (19 A 38 MM) POSTO PEDREIRA/FORNECEDOR, SEM FRETE</t>
          </r>
        </is>
      </c>
      <c r="C210" s="22" t="inlineStr">
        <is>
          <r>
            <t xml:space="preserve">SINAPI</t>
          </r>
        </is>
      </c>
      <c r="D210" s="22" t="inlineStr">
        <is>
          <r>
            <t xml:space="preserve">M3</t>
          </r>
        </is>
      </c>
      <c r="E210" s="24" t="n">
        <v>0.595</v>
      </c>
      <c r="F210" s="25" t="n">
        <v>111.6</v>
      </c>
      <c r="G210" s="25" t="n">
        <f>TRUNC(TRUNC(E210,8)*F210,2)</f>
        <v>66.4</v>
      </c>
    </row>
    <row r="211" customHeight="1" ht="15">
      <c r="A211" s="2" t="inlineStr"/>
      <c r="B211" s="2" t="inlineStr"/>
      <c r="C211" s="2" t="inlineStr"/>
      <c r="D211" s="2" t="inlineStr"/>
      <c r="E211" s="26" t="inlineStr">
        <is>
          <r>
            <t xml:space="preserve">TOTAL Material:</t>
          </r>
        </is>
      </c>
      <c r="F211" s="26" t="inlineStr"/>
      <c r="G211" s="27" t="n">
        <f>SUM(G209:G210)</f>
        <v>132.45</v>
      </c>
    </row>
    <row r="212" customHeight="1" ht="15">
      <c r="A212" s="20" t="inlineStr">
        <is>
          <r>
            <t xml:space="preserve">Mão de Obra com Encargos Complementares</t>
          </r>
        </is>
      </c>
      <c r="B212" s="20" t="inlineStr"/>
      <c r="C212" s="21" t="inlineStr">
        <is>
          <r>
            <t xml:space="preserve">FONTE</t>
          </r>
        </is>
      </c>
      <c r="D212" s="21" t="inlineStr">
        <is>
          <r>
            <t xml:space="preserve">UNID</t>
          </r>
        </is>
      </c>
      <c r="E212" s="21" t="inlineStr">
        <is>
          <r>
            <t xml:space="preserve">COEFICIENTE</t>
          </r>
        </is>
      </c>
      <c r="F212" s="21" t="inlineStr">
        <is>
          <r>
            <t xml:space="preserve">PREÇO UNITÁRIO</t>
          </r>
        </is>
      </c>
      <c r="G212" s="21" t="inlineStr">
        <is>
          <r>
            <t xml:space="preserve">TOTAL</t>
          </r>
        </is>
      </c>
    </row>
    <row r="213" customHeight="1" ht="15">
      <c r="A213" s="22" t="inlineStr">
        <is>
          <r>
            <t xml:space="preserve">88309</t>
          </r>
        </is>
      </c>
      <c r="B213" s="23" t="inlineStr">
        <is>
          <r>
            <t xml:space="preserve">PEDREIRO COM ENCARGOS COMPLEMENTARES</t>
          </r>
        </is>
      </c>
      <c r="C213" s="22" t="inlineStr">
        <is>
          <r>
            <t xml:space="preserve">SINAPI</t>
          </r>
        </is>
      </c>
      <c r="D213" s="22" t="inlineStr">
        <is>
          <r>
            <t xml:space="preserve">H</t>
          </r>
        </is>
      </c>
      <c r="E213" s="24" t="n">
        <v>1.579</v>
      </c>
      <c r="F213" s="25" t="n">
        <v>30.58</v>
      </c>
      <c r="G213" s="25" t="n">
        <f>TRUNC(TRUNC(E213,8)*F213,2)</f>
        <v>48.28</v>
      </c>
    </row>
    <row r="214" customHeight="1" ht="15">
      <c r="A214" s="22" t="inlineStr">
        <is>
          <r>
            <t xml:space="preserve">88316</t>
          </r>
        </is>
      </c>
      <c r="B214" s="23" t="inlineStr">
        <is>
          <r>
            <t xml:space="preserve">SERVENTE COM ENCARGOS COMPLEMENTARES</t>
          </r>
        </is>
      </c>
      <c r="C214" s="22" t="inlineStr">
        <is>
          <r>
            <t xml:space="preserve">SINAPI</t>
          </r>
        </is>
      </c>
      <c r="D214" s="22" t="inlineStr">
        <is>
          <r>
            <t xml:space="preserve">H</t>
          </r>
        </is>
      </c>
      <c r="E214" s="24" t="n">
        <v>0.634</v>
      </c>
      <c r="F214" s="25" t="n">
        <v>23.56</v>
      </c>
      <c r="G214" s="25" t="n">
        <f>TRUNC(TRUNC(E214,8)*F214,2)</f>
        <v>14.93</v>
      </c>
    </row>
    <row r="215" customHeight="1" ht="18">
      <c r="A215" s="2" t="inlineStr"/>
      <c r="B215" s="2" t="inlineStr"/>
      <c r="C215" s="2" t="inlineStr"/>
      <c r="D215" s="2" t="inlineStr"/>
      <c r="E215" s="26" t="inlineStr">
        <is>
          <r>
            <t xml:space="preserve">TOTAL Mão de Obra com Encargos Complementares:</t>
          </r>
        </is>
      </c>
      <c r="F215" s="26" t="inlineStr"/>
      <c r="G215" s="27" t="n">
        <f>SUM(G213:G214)</f>
        <v>63.21</v>
      </c>
    </row>
    <row r="216" customHeight="1" ht="15">
      <c r="A216" s="2" t="inlineStr"/>
      <c r="B216" s="2" t="inlineStr"/>
      <c r="C216" s="2" t="inlineStr"/>
      <c r="D216" s="2" t="inlineStr"/>
      <c r="E216" s="28" t="inlineStr">
        <is>
          <r>
            <t xml:space="preserve">VALOR:</t>
          </r>
        </is>
      </c>
      <c r="F216" s="28" t="inlineStr"/>
      <c r="G216" s="29" t="n">
        <f>ROUND(SUM(G207,G211,G215),2)</f>
        <v>196.02</v>
      </c>
    </row>
    <row r="217" customHeight="1" ht="15">
      <c r="A217" s="2" t="inlineStr"/>
      <c r="B217" s="2" t="inlineStr"/>
      <c r="C217" s="2" t="inlineStr"/>
      <c r="D217" s="2" t="inlineStr"/>
      <c r="E217" s="28" t="inlineStr">
        <is>
          <r>
            <t xml:space="preserve">VALOR BDI (20.34%):</t>
          </r>
        </is>
      </c>
      <c r="F217" s="28" t="inlineStr"/>
      <c r="G217" s="29" t="n">
        <f>ROUND(G216*(20.34/100),2)</f>
        <v>39.87</v>
      </c>
    </row>
    <row r="218" customHeight="1" ht="15">
      <c r="A218" s="2" t="inlineStr"/>
      <c r="B218" s="2" t="inlineStr"/>
      <c r="C218" s="2" t="inlineStr"/>
      <c r="D218" s="2" t="inlineStr"/>
      <c r="E218" s="28" t="inlineStr">
        <is>
          <r>
            <t xml:space="preserve">VALOR COM BDI:</t>
          </r>
        </is>
      </c>
      <c r="F218" s="28" t="inlineStr"/>
      <c r="G218" s="29" t="n">
        <f>G217+G216</f>
        <v>235.89</v>
      </c>
    </row>
    <row r="219" customHeight="1" ht="10">
      <c r="A219" s="2" t="inlineStr"/>
      <c r="B219" s="2" t="inlineStr"/>
      <c r="C219" s="2" t="inlineStr"/>
      <c r="D219" s="2" t="inlineStr"/>
      <c r="E219" s="18" t="inlineStr"/>
      <c r="F219" s="18" t="inlineStr"/>
      <c r="G219" s="18" t="inlineStr"/>
    </row>
    <row r="220" customHeight="1" ht="20">
      <c r="A220" s="19" t="inlineStr">
        <is>
          <r>
            <t xml:space="preserve">1.3.5. ​96534​ FABRICAÇÃO, MONTAGEM E DESMONTAGEM DE FÔRMA PARA BLOCO DE COROAMENTO, EM MADEIRA SERRADA, E=25 MM, 4 UTILIZAÇÕES. AF_01/2024​ (M2)</t>
          </r>
        </is>
      </c>
      <c r="B220" s="19" t="inlineStr"/>
      <c r="C220" s="19" t="inlineStr"/>
      <c r="D220" s="19" t="inlineStr"/>
      <c r="E220" s="19" t="inlineStr"/>
      <c r="F220" s="19" t="inlineStr"/>
      <c r="G220" s="19" t="inlineStr"/>
    </row>
    <row r="221" customHeight="1" ht="15">
      <c r="A221" s="20" t="inlineStr">
        <is>
          <r>
            <t xml:space="preserve">Equipamento Custo Horário</t>
          </r>
        </is>
      </c>
      <c r="B221" s="20" t="inlineStr"/>
      <c r="C221" s="21" t="inlineStr">
        <is>
          <r>
            <t xml:space="preserve">FONTE</t>
          </r>
        </is>
      </c>
      <c r="D221" s="21" t="inlineStr">
        <is>
          <r>
            <t xml:space="preserve">UNID</t>
          </r>
        </is>
      </c>
      <c r="E221" s="21" t="inlineStr">
        <is>
          <r>
            <t xml:space="preserve">COEFICIENTE</t>
          </r>
        </is>
      </c>
      <c r="F221" s="21" t="inlineStr">
        <is>
          <r>
            <t xml:space="preserve">PREÇO UNITÁRIO</t>
          </r>
        </is>
      </c>
      <c r="G221" s="21" t="inlineStr">
        <is>
          <r>
            <t xml:space="preserve">TOTAL</t>
          </r>
        </is>
      </c>
    </row>
    <row r="222" customHeight="1" ht="29">
      <c r="A222" s="22" t="inlineStr">
        <is>
          <r>
            <t xml:space="preserve">91693</t>
          </r>
        </is>
      </c>
      <c r="B222" s="23" t="inlineStr">
        <is>
          <r>
            <t xml:space="preserve">SERRA CIRCULAR DE BANCADA COM MOTOR ELÉTRICO POTÊNCIA DE 5HP, COM COIFA PARA DISCO 10" - CHI DIURNO. AF_08/2015</t>
          </r>
        </is>
      </c>
      <c r="C222" s="22" t="inlineStr">
        <is>
          <r>
            <t xml:space="preserve">SINAPI</t>
          </r>
        </is>
      </c>
      <c r="D222" s="22" t="inlineStr">
        <is>
          <r>
            <t xml:space="preserve">CHI</t>
          </r>
        </is>
      </c>
      <c r="E222" s="24" t="n">
        <v>0.044</v>
      </c>
      <c r="F222" s="25" t="n">
        <v>35.72</v>
      </c>
      <c r="G222" s="25" t="n">
        <f>TRUNC(TRUNC(E222,8)*F222,2)</f>
        <v>1.57</v>
      </c>
    </row>
    <row r="223" customHeight="1" ht="29">
      <c r="A223" s="22" t="inlineStr">
        <is>
          <r>
            <t xml:space="preserve">91692</t>
          </r>
        </is>
      </c>
      <c r="B223" s="23" t="inlineStr">
        <is>
          <r>
            <t xml:space="preserve">SERRA CIRCULAR DE BANCADA COM MOTOR ELÉTRICO POTÊNCIA DE 5HP, COM COIFA PARA DISCO 10" - CHP DIURNO. AF_08/2015</t>
          </r>
        </is>
      </c>
      <c r="C223" s="22" t="inlineStr">
        <is>
          <r>
            <t xml:space="preserve">SINAPI</t>
          </r>
        </is>
      </c>
      <c r="D223" s="22" t="inlineStr">
        <is>
          <r>
            <t xml:space="preserve">CHP</t>
          </r>
        </is>
      </c>
      <c r="E223" s="24" t="n">
        <v>0.011</v>
      </c>
      <c r="F223" s="25" t="n">
        <v>37.16</v>
      </c>
      <c r="G223" s="25" t="n">
        <f>TRUNC(TRUNC(E223,8)*F223,2)</f>
        <v>0.4</v>
      </c>
    </row>
    <row r="224" customHeight="1" ht="18">
      <c r="A224" s="2" t="inlineStr"/>
      <c r="B224" s="2" t="inlineStr"/>
      <c r="C224" s="2" t="inlineStr"/>
      <c r="D224" s="2" t="inlineStr"/>
      <c r="E224" s="26" t="inlineStr">
        <is>
          <r>
            <t xml:space="preserve">TOTAL Equipamento Custo Horário:</t>
          </r>
        </is>
      </c>
      <c r="F224" s="26" t="inlineStr"/>
      <c r="G224" s="27" t="n">
        <f>SUM(G222:G223)</f>
        <v>1.97</v>
      </c>
    </row>
    <row r="225" customHeight="1" ht="15">
      <c r="A225" s="20" t="inlineStr">
        <is>
          <r>
            <t xml:space="preserve">Material</t>
          </r>
        </is>
      </c>
      <c r="B225" s="20" t="inlineStr"/>
      <c r="C225" s="21" t="inlineStr">
        <is>
          <r>
            <t xml:space="preserve">FONTE</t>
          </r>
        </is>
      </c>
      <c r="D225" s="21" t="inlineStr">
        <is>
          <r>
            <t xml:space="preserve">UNID</t>
          </r>
        </is>
      </c>
      <c r="E225" s="21" t="inlineStr">
        <is>
          <r>
            <t xml:space="preserve">COEFICIENTE</t>
          </r>
        </is>
      </c>
      <c r="F225" s="21" t="inlineStr">
        <is>
          <r>
            <t xml:space="preserve">PREÇO UNITÁRIO</t>
          </r>
        </is>
      </c>
      <c r="G225" s="21" t="inlineStr">
        <is>
          <r>
            <t xml:space="preserve">TOTAL</t>
          </r>
        </is>
      </c>
    </row>
    <row r="226" customHeight="1" ht="21">
      <c r="A226" s="22" t="inlineStr">
        <is>
          <r>
            <t xml:space="preserve">00002692</t>
          </r>
        </is>
      </c>
      <c r="B226" s="23" t="inlineStr">
        <is>
          <r>
            <t xml:space="preserve">DESMOLDANTE PROTETOR PARA FORMAS DE MADEIRA, DE BASE OLEOSA EMULSIONADA EM AGUA</t>
          </r>
        </is>
      </c>
      <c r="C226" s="22" t="inlineStr">
        <is>
          <r>
            <t xml:space="preserve">SINAPI</t>
          </r>
        </is>
      </c>
      <c r="D226" s="22" t="inlineStr">
        <is>
          <r>
            <t xml:space="preserve">L</t>
          </r>
        </is>
      </c>
      <c r="E226" s="24" t="n">
        <v>0.0167</v>
      </c>
      <c r="F226" s="25" t="n">
        <v>8.06</v>
      </c>
      <c r="G226" s="25" t="n">
        <f>TRUNC(TRUNC(E226,8)*F226,2)</f>
        <v>0.13</v>
      </c>
    </row>
    <row r="227" customHeight="1" ht="21">
      <c r="A227" s="22" t="inlineStr">
        <is>
          <r>
            <t xml:space="preserve">00004491</t>
          </r>
        </is>
      </c>
      <c r="B227" s="23" t="inlineStr">
        <is>
          <r>
            <t xml:space="preserve">PONTALETE *7,5 X 7,5* CM EM PINUS, MISTA OU EQUIVALENTE DA REGIAO - BRUTA</t>
          </r>
        </is>
      </c>
      <c r="C227" s="22" t="inlineStr">
        <is>
          <r>
            <t xml:space="preserve">SINAPI</t>
          </r>
        </is>
      </c>
      <c r="D227" s="22" t="inlineStr">
        <is>
          <r>
            <t xml:space="preserve">M</t>
          </r>
        </is>
      </c>
      <c r="E227" s="24" t="n">
        <v>0.675</v>
      </c>
      <c r="F227" s="25" t="n">
        <v>11.05</v>
      </c>
      <c r="G227" s="25" t="n">
        <f>TRUNC(TRUNC(E227,8)*F227,2)</f>
        <v>7.45</v>
      </c>
    </row>
    <row r="228" customHeight="1" ht="15">
      <c r="A228" s="22" t="inlineStr">
        <is>
          <r>
            <t xml:space="preserve">00005074</t>
          </r>
        </is>
      </c>
      <c r="B228" s="23" t="inlineStr">
        <is>
          <r>
            <t xml:space="preserve">PREGO DE ACO POLIDO COM CABECA 15 X 18 (1 1/2 X 13)</t>
          </r>
        </is>
      </c>
      <c r="C228" s="22" t="inlineStr">
        <is>
          <r>
            <t xml:space="preserve">SINAPI</t>
          </r>
        </is>
      </c>
      <c r="D228" s="22" t="inlineStr">
        <is>
          <r>
            <t xml:space="preserve">KG</t>
          </r>
        </is>
      </c>
      <c r="E228" s="24" t="n">
        <v>0.011</v>
      </c>
      <c r="F228" s="25" t="n">
        <v>15.9</v>
      </c>
      <c r="G228" s="25" t="n">
        <f>TRUNC(TRUNC(E228,8)*F228,2)</f>
        <v>0.17</v>
      </c>
    </row>
    <row r="229" customHeight="1" ht="21">
      <c r="A229" s="22" t="inlineStr">
        <is>
          <r>
            <t xml:space="preserve">00040304</t>
          </r>
        </is>
      </c>
      <c r="B229" s="23" t="inlineStr">
        <is>
          <r>
            <t xml:space="preserve">PREGO DE ACO POLIDO COM CABECA DUPLA 17 X 27 (2 1/2 X 11)</t>
          </r>
        </is>
      </c>
      <c r="C229" s="22" t="inlineStr">
        <is>
          <r>
            <t xml:space="preserve">SINAPI</t>
          </r>
        </is>
      </c>
      <c r="D229" s="22" t="inlineStr">
        <is>
          <r>
            <t xml:space="preserve">KG</t>
          </r>
        </is>
      </c>
      <c r="E229" s="24" t="n">
        <v>0.029</v>
      </c>
      <c r="F229" s="25" t="n">
        <v>17.51</v>
      </c>
      <c r="G229" s="25" t="n">
        <f>TRUNC(TRUNC(E229,8)*F229,2)</f>
        <v>0.5</v>
      </c>
    </row>
    <row r="230" customHeight="1" ht="21">
      <c r="A230" s="22" t="inlineStr">
        <is>
          <r>
            <t xml:space="preserve">00004517</t>
          </r>
        </is>
      </c>
      <c r="B230" s="23" t="inlineStr">
        <is>
          <r>
            <t xml:space="preserve">SARRAFO *2,5 X 7,5* CM EM PINUS, MISTA OU EQUIVALENTE DA REGIAO - BRUTA</t>
          </r>
        </is>
      </c>
      <c r="C230" s="22" t="inlineStr">
        <is>
          <r>
            <t xml:space="preserve">SINAPI</t>
          </r>
        </is>
      </c>
      <c r="D230" s="22" t="inlineStr">
        <is>
          <r>
            <t xml:space="preserve">M</t>
          </r>
        </is>
      </c>
      <c r="E230" s="24" t="n">
        <v>0.924</v>
      </c>
      <c r="F230" s="25" t="n">
        <v>3.87</v>
      </c>
      <c r="G230" s="25" t="n">
        <f>TRUNC(TRUNC(E230,8)*F230,2)</f>
        <v>3.57</v>
      </c>
    </row>
    <row r="231" customHeight="1" ht="21">
      <c r="A231" s="22" t="inlineStr">
        <is>
          <r>
            <t xml:space="preserve">00006212</t>
          </r>
        </is>
      </c>
      <c r="B231" s="23" t="inlineStr">
        <is>
          <r>
            <t xml:space="preserve">TABUA *2,5 X 30 CM EM PINUS, MISTA OU EQUIVALENTE DA REGIAO - BRUTA</t>
          </r>
        </is>
      </c>
      <c r="C231" s="22" t="inlineStr">
        <is>
          <r>
            <t xml:space="preserve">SINAPI</t>
          </r>
        </is>
      </c>
      <c r="D231" s="22" t="inlineStr">
        <is>
          <r>
            <t xml:space="preserve">M</t>
          </r>
        </is>
      </c>
      <c r="E231" s="24" t="n">
        <v>1.155</v>
      </c>
      <c r="F231" s="25" t="n">
        <v>18.33</v>
      </c>
      <c r="G231" s="25" t="n">
        <f>TRUNC(TRUNC(E231,8)*F231,2)</f>
        <v>21.17</v>
      </c>
    </row>
    <row r="232" customHeight="1" ht="15">
      <c r="A232" s="2" t="inlineStr"/>
      <c r="B232" s="2" t="inlineStr"/>
      <c r="C232" s="2" t="inlineStr"/>
      <c r="D232" s="2" t="inlineStr"/>
      <c r="E232" s="26" t="inlineStr">
        <is>
          <r>
            <t xml:space="preserve">TOTAL Material:</t>
          </r>
        </is>
      </c>
      <c r="F232" s="26" t="inlineStr"/>
      <c r="G232" s="27" t="n">
        <f>SUM(G226:G231)</f>
        <v>32.99</v>
      </c>
    </row>
    <row r="233" customHeight="1" ht="15">
      <c r="A233" s="20" t="inlineStr">
        <is>
          <r>
            <t xml:space="preserve">Mão de Obra com Encargos Complementares</t>
          </r>
        </is>
      </c>
      <c r="B233" s="20" t="inlineStr"/>
      <c r="C233" s="21" t="inlineStr">
        <is>
          <r>
            <t xml:space="preserve">FONTE</t>
          </r>
        </is>
      </c>
      <c r="D233" s="21" t="inlineStr">
        <is>
          <r>
            <t xml:space="preserve">UNID</t>
          </r>
        </is>
      </c>
      <c r="E233" s="21" t="inlineStr">
        <is>
          <r>
            <t xml:space="preserve">COEFICIENTE</t>
          </r>
        </is>
      </c>
      <c r="F233" s="21" t="inlineStr">
        <is>
          <r>
            <t xml:space="preserve">PREÇO UNITÁRIO</t>
          </r>
        </is>
      </c>
      <c r="G233" s="21" t="inlineStr">
        <is>
          <r>
            <t xml:space="preserve">TOTAL</t>
          </r>
        </is>
      </c>
    </row>
    <row r="234" customHeight="1" ht="21">
      <c r="A234" s="22" t="inlineStr">
        <is>
          <r>
            <t xml:space="preserve">88239</t>
          </r>
        </is>
      </c>
      <c r="B234" s="23" t="inlineStr">
        <is>
          <r>
            <t xml:space="preserve">AJUDANTE DE CARPINTEIRO COM ENCARGOS COMPLEMENTARES</t>
          </r>
        </is>
      </c>
      <c r="C234" s="22" t="inlineStr">
        <is>
          <r>
            <t xml:space="preserve">SINAPI</t>
          </r>
        </is>
      </c>
      <c r="D234" s="22" t="inlineStr">
        <is>
          <r>
            <t xml:space="preserve">H</t>
          </r>
        </is>
      </c>
      <c r="E234" s="24" t="n">
        <v>0.588</v>
      </c>
      <c r="F234" s="25" t="n">
        <v>24.61</v>
      </c>
      <c r="G234" s="25" t="n">
        <f>TRUNC(TRUNC(E234,8)*F234,2)</f>
        <v>14.47</v>
      </c>
    </row>
    <row r="235" customHeight="1" ht="21">
      <c r="A235" s="22" t="inlineStr">
        <is>
          <r>
            <t xml:space="preserve">88262</t>
          </r>
        </is>
      </c>
      <c r="B235" s="23" t="inlineStr">
        <is>
          <r>
            <t xml:space="preserve">CARPINTEIRO DE FORMAS COM ENCARGOS COMPLEMENTARES</t>
          </r>
        </is>
      </c>
      <c r="C235" s="22" t="inlineStr">
        <is>
          <r>
            <t xml:space="preserve">SINAPI</t>
          </r>
        </is>
      </c>
      <c r="D235" s="22" t="inlineStr">
        <is>
          <r>
            <t xml:space="preserve">H</t>
          </r>
        </is>
      </c>
      <c r="E235" s="24" t="n">
        <v>1.334</v>
      </c>
      <c r="F235" s="25" t="n">
        <v>30.15</v>
      </c>
      <c r="G235" s="25" t="n">
        <f>TRUNC(TRUNC(E235,8)*F235,2)</f>
        <v>40.22</v>
      </c>
    </row>
    <row r="236" customHeight="1" ht="18">
      <c r="A236" s="2" t="inlineStr"/>
      <c r="B236" s="2" t="inlineStr"/>
      <c r="C236" s="2" t="inlineStr"/>
      <c r="D236" s="2" t="inlineStr"/>
      <c r="E236" s="26" t="inlineStr">
        <is>
          <r>
            <t xml:space="preserve">TOTAL Mão de Obra com Encargos Complementares:</t>
          </r>
        </is>
      </c>
      <c r="F236" s="26" t="inlineStr"/>
      <c r="G236" s="27" t="n">
        <f>SUM(G234:G235)</f>
        <v>54.69</v>
      </c>
    </row>
    <row r="237" customHeight="1" ht="15">
      <c r="A237" s="2" t="inlineStr"/>
      <c r="B237" s="2" t="inlineStr"/>
      <c r="C237" s="2" t="inlineStr"/>
      <c r="D237" s="2" t="inlineStr"/>
      <c r="E237" s="28" t="inlineStr">
        <is>
          <r>
            <t xml:space="preserve">VALOR:</t>
          </r>
        </is>
      </c>
      <c r="F237" s="28" t="inlineStr"/>
      <c r="G237" s="29" t="n">
        <f>ROUND(SUM(G224,G232,G236),2)</f>
        <v>89.65</v>
      </c>
    </row>
    <row r="238" customHeight="1" ht="15">
      <c r="A238" s="2" t="inlineStr"/>
      <c r="B238" s="2" t="inlineStr"/>
      <c r="C238" s="2" t="inlineStr"/>
      <c r="D238" s="2" t="inlineStr"/>
      <c r="E238" s="28" t="inlineStr">
        <is>
          <r>
            <t xml:space="preserve">VALOR BDI (20.34%):</t>
          </r>
        </is>
      </c>
      <c r="F238" s="28" t="inlineStr"/>
      <c r="G238" s="29" t="n">
        <f>ROUND(G237*(20.34/100),2)</f>
        <v>18.23</v>
      </c>
    </row>
    <row r="239" customHeight="1" ht="15">
      <c r="A239" s="2" t="inlineStr"/>
      <c r="B239" s="2" t="inlineStr"/>
      <c r="C239" s="2" t="inlineStr"/>
      <c r="D239" s="2" t="inlineStr"/>
      <c r="E239" s="28" t="inlineStr">
        <is>
          <r>
            <t xml:space="preserve">VALOR COM BDI:</t>
          </r>
        </is>
      </c>
      <c r="F239" s="28" t="inlineStr"/>
      <c r="G239" s="29" t="n">
        <f>G238+G237</f>
        <v>107.88</v>
      </c>
    </row>
    <row r="240" customHeight="1" ht="10">
      <c r="A240" s="2" t="inlineStr"/>
      <c r="B240" s="2" t="inlineStr"/>
      <c r="C240" s="2" t="inlineStr"/>
      <c r="D240" s="2" t="inlineStr"/>
      <c r="E240" s="18" t="inlineStr"/>
      <c r="F240" s="18" t="inlineStr"/>
      <c r="G240" s="18" t="inlineStr"/>
    </row>
    <row r="241" customHeight="1" ht="20">
      <c r="A241" s="19" t="inlineStr">
        <is>
          <r>
            <t xml:space="preserve">1.3.6. ​96543​ ARMAÇÃO DE BLOCO UTILIZANDO AÇO CA-60 DE 5 MM - MONTAGEM. AF_01/2024​ (KG)</t>
          </r>
        </is>
      </c>
      <c r="B241" s="19" t="inlineStr"/>
      <c r="C241" s="19" t="inlineStr"/>
      <c r="D241" s="19" t="inlineStr"/>
      <c r="E241" s="19" t="inlineStr"/>
      <c r="F241" s="19" t="inlineStr"/>
      <c r="G241" s="19" t="inlineStr"/>
    </row>
    <row r="242" customHeight="1" ht="15">
      <c r="A242" s="20" t="inlineStr">
        <is>
          <r>
            <t xml:space="preserve">Material</t>
          </r>
        </is>
      </c>
      <c r="B242" s="20" t="inlineStr"/>
      <c r="C242" s="21" t="inlineStr">
        <is>
          <r>
            <t xml:space="preserve">FONTE</t>
          </r>
        </is>
      </c>
      <c r="D242" s="21" t="inlineStr">
        <is>
          <r>
            <t xml:space="preserve">UNID</t>
          </r>
        </is>
      </c>
      <c r="E242" s="21" t="inlineStr">
        <is>
          <r>
            <t xml:space="preserve">COEFICIENTE</t>
          </r>
        </is>
      </c>
      <c r="F242" s="21" t="inlineStr">
        <is>
          <r>
            <t xml:space="preserve">PREÇO UNITÁRIO</t>
          </r>
        </is>
      </c>
      <c r="G242" s="21" t="inlineStr">
        <is>
          <r>
            <t xml:space="preserve">TOTAL</t>
          </r>
        </is>
      </c>
    </row>
    <row r="243" customHeight="1" ht="21">
      <c r="A243" s="22" t="inlineStr">
        <is>
          <r>
            <t xml:space="preserve">00043132</t>
          </r>
        </is>
      </c>
      <c r="B243" s="23" t="inlineStr">
        <is>
          <r>
            <t xml:space="preserve">ARAME RECOZIDO 16 BWG, D = 1,65 MM (0,016 KG/M) OU 18 BWG, D = 1,25 MM (0,01 KG/M)</t>
          </r>
        </is>
      </c>
      <c r="C243" s="22" t="inlineStr">
        <is>
          <r>
            <t xml:space="preserve">SINAPI</t>
          </r>
        </is>
      </c>
      <c r="D243" s="22" t="inlineStr">
        <is>
          <r>
            <t xml:space="preserve">KG</t>
          </r>
        </is>
      </c>
      <c r="E243" s="24" t="n">
        <v>0.025</v>
      </c>
      <c r="F243" s="25" t="n">
        <v>15.67</v>
      </c>
      <c r="G243" s="25" t="n">
        <f>TRUNC(TRUNC(E243,8)*F243,2)</f>
        <v>0.39</v>
      </c>
    </row>
    <row r="244" customHeight="1" ht="29">
      <c r="A244" s="22" t="inlineStr">
        <is>
          <r>
            <t xml:space="preserve">00039017</t>
          </r>
        </is>
      </c>
      <c r="B244" s="23" t="inlineStr">
        <is>
          <r>
            <t xml:space="preserve">ESPACADOR / DISTANCIADOR CIRCULAR COM ENTRADA LATERAL, EM PLASTICO, PARA VERGALHAO *4,2 A 12,5* MM, COBRIMENTO 20 MM</t>
          </r>
        </is>
      </c>
      <c r="C244" s="22" t="inlineStr">
        <is>
          <r>
            <t xml:space="preserve">SINAPI</t>
          </r>
        </is>
      </c>
      <c r="D244" s="22" t="inlineStr">
        <is>
          <r>
            <t xml:space="preserve">UN</t>
          </r>
        </is>
      </c>
      <c r="E244" s="24" t="n">
        <v>1.143</v>
      </c>
      <c r="F244" s="25" t="n">
        <v>0.22</v>
      </c>
      <c r="G244" s="25" t="n">
        <f>TRUNC(TRUNC(E244,8)*F244,2)</f>
        <v>0.25</v>
      </c>
    </row>
    <row r="245" customHeight="1" ht="15">
      <c r="A245" s="2" t="inlineStr"/>
      <c r="B245" s="2" t="inlineStr"/>
      <c r="C245" s="2" t="inlineStr"/>
      <c r="D245" s="2" t="inlineStr"/>
      <c r="E245" s="26" t="inlineStr">
        <is>
          <r>
            <t xml:space="preserve">TOTAL Material:</t>
          </r>
        </is>
      </c>
      <c r="F245" s="26" t="inlineStr"/>
      <c r="G245" s="27" t="n">
        <f>SUM(G243:G244)</f>
        <v>0.64</v>
      </c>
    </row>
    <row r="246" customHeight="1" ht="15">
      <c r="A246" s="20" t="inlineStr">
        <is>
          <r>
            <t xml:space="preserve">Mão de Obra com Encargos Complementares</t>
          </r>
        </is>
      </c>
      <c r="B246" s="20" t="inlineStr"/>
      <c r="C246" s="21" t="inlineStr">
        <is>
          <r>
            <t xml:space="preserve">FONTE</t>
          </r>
        </is>
      </c>
      <c r="D246" s="21" t="inlineStr">
        <is>
          <r>
            <t xml:space="preserve">UNID</t>
          </r>
        </is>
      </c>
      <c r="E246" s="21" t="inlineStr">
        <is>
          <r>
            <t xml:space="preserve">COEFICIENTE</t>
          </r>
        </is>
      </c>
      <c r="F246" s="21" t="inlineStr">
        <is>
          <r>
            <t xml:space="preserve">PREÇO UNITÁRIO</t>
          </r>
        </is>
      </c>
      <c r="G246" s="21" t="inlineStr">
        <is>
          <r>
            <t xml:space="preserve">TOTAL</t>
          </r>
        </is>
      </c>
    </row>
    <row r="247" customHeight="1" ht="21">
      <c r="A247" s="22" t="inlineStr">
        <is>
          <r>
            <t xml:space="preserve">88238</t>
          </r>
        </is>
      </c>
      <c r="B247" s="23" t="inlineStr">
        <is>
          <r>
            <t xml:space="preserve">AJUDANTE DE ARMADOR COM ENCARGOS COMPLEMENTARES</t>
          </r>
        </is>
      </c>
      <c r="C247" s="22" t="inlineStr">
        <is>
          <r>
            <t xml:space="preserve">SINAPI</t>
          </r>
        </is>
      </c>
      <c r="D247" s="22" t="inlineStr">
        <is>
          <r>
            <t xml:space="preserve">H</t>
          </r>
        </is>
      </c>
      <c r="E247" s="24" t="n">
        <v>0.097</v>
      </c>
      <c r="F247" s="25" t="n">
        <v>24.77</v>
      </c>
      <c r="G247" s="25" t="n">
        <f>TRUNC(TRUNC(E247,8)*F247,2)</f>
        <v>2.4</v>
      </c>
    </row>
    <row r="248" customHeight="1" ht="15">
      <c r="A248" s="22" t="inlineStr">
        <is>
          <r>
            <t xml:space="preserve">88245</t>
          </r>
        </is>
      </c>
      <c r="B248" s="23" t="inlineStr">
        <is>
          <r>
            <t xml:space="preserve">ARMADOR COM ENCARGOS COMPLEMENTARES</t>
          </r>
        </is>
      </c>
      <c r="C248" s="22" t="inlineStr">
        <is>
          <r>
            <t xml:space="preserve">SINAPI</t>
          </r>
        </is>
      </c>
      <c r="D248" s="22" t="inlineStr">
        <is>
          <r>
            <t xml:space="preserve">H</t>
          </r>
        </is>
      </c>
      <c r="E248" s="24" t="n">
        <v>0.252</v>
      </c>
      <c r="F248" s="25" t="n">
        <v>30.43</v>
      </c>
      <c r="G248" s="25" t="n">
        <f>TRUNC(TRUNC(E248,8)*F248,2)</f>
        <v>7.66</v>
      </c>
    </row>
    <row r="249" customHeight="1" ht="18">
      <c r="A249" s="2" t="inlineStr"/>
      <c r="B249" s="2" t="inlineStr"/>
      <c r="C249" s="2" t="inlineStr"/>
      <c r="D249" s="2" t="inlineStr"/>
      <c r="E249" s="26" t="inlineStr">
        <is>
          <r>
            <t xml:space="preserve">TOTAL Mão de Obra com Encargos Complementares:</t>
          </r>
        </is>
      </c>
      <c r="F249" s="26" t="inlineStr"/>
      <c r="G249" s="27" t="n">
        <f>SUM(G247:G248)</f>
        <v>10.06</v>
      </c>
    </row>
    <row r="250" customHeight="1" ht="15">
      <c r="A250" s="20" t="inlineStr">
        <is>
          <r>
            <t xml:space="preserve">Serviço</t>
          </r>
        </is>
      </c>
      <c r="B250" s="20" t="inlineStr"/>
      <c r="C250" s="21" t="inlineStr">
        <is>
          <r>
            <t xml:space="preserve">FONTE</t>
          </r>
        </is>
      </c>
      <c r="D250" s="21" t="inlineStr">
        <is>
          <r>
            <t xml:space="preserve">UNID</t>
          </r>
        </is>
      </c>
      <c r="E250" s="21" t="inlineStr">
        <is>
          <r>
            <t xml:space="preserve">COEFICIENTE</t>
          </r>
        </is>
      </c>
      <c r="F250" s="21" t="inlineStr">
        <is>
          <r>
            <t xml:space="preserve">PREÇO UNITÁRIO</t>
          </r>
        </is>
      </c>
      <c r="G250" s="21" t="inlineStr">
        <is>
          <r>
            <t xml:space="preserve">TOTAL</t>
          </r>
        </is>
      </c>
    </row>
    <row r="251" customHeight="1" ht="21">
      <c r="A251" s="22" t="inlineStr">
        <is>
          <r>
            <t xml:space="preserve">92800</t>
          </r>
        </is>
      </c>
      <c r="B251" s="23" t="inlineStr">
        <is>
          <r>
            <t xml:space="preserve">CORTE E DOBRA DE AÇO CA-60, DIÂMETRO DE 5,0 MM. AF_06/2022</t>
          </r>
        </is>
      </c>
      <c r="C251" s="22" t="inlineStr">
        <is>
          <r>
            <t xml:space="preserve">SINAPI</t>
          </r>
        </is>
      </c>
      <c r="D251" s="22" t="inlineStr">
        <is>
          <r>
            <t xml:space="preserve">KG</t>
          </r>
        </is>
      </c>
      <c r="E251" s="24" t="n">
        <v>1.0</v>
      </c>
      <c r="F251" s="25" t="n">
        <v>9.48</v>
      </c>
      <c r="G251" s="25" t="n">
        <f>TRUNC(TRUNC(E251,8)*F251,2)</f>
        <v>9.48</v>
      </c>
    </row>
    <row r="252" customHeight="1" ht="15">
      <c r="A252" s="2" t="inlineStr"/>
      <c r="B252" s="2" t="inlineStr"/>
      <c r="C252" s="2" t="inlineStr"/>
      <c r="D252" s="2" t="inlineStr"/>
      <c r="E252" s="26" t="inlineStr">
        <is>
          <r>
            <t xml:space="preserve">TOTAL Serviço:</t>
          </r>
        </is>
      </c>
      <c r="F252" s="26" t="inlineStr"/>
      <c r="G252" s="27" t="n">
        <f>SUM(G251:G251)</f>
        <v>9.48</v>
      </c>
    </row>
    <row r="253" customHeight="1" ht="15">
      <c r="A253" s="2" t="inlineStr"/>
      <c r="B253" s="2" t="inlineStr"/>
      <c r="C253" s="2" t="inlineStr"/>
      <c r="D253" s="2" t="inlineStr"/>
      <c r="E253" s="28" t="inlineStr">
        <is>
          <r>
            <t xml:space="preserve">VALOR:</t>
          </r>
        </is>
      </c>
      <c r="F253" s="28" t="inlineStr"/>
      <c r="G253" s="29" t="n">
        <f>ROUND(SUM(G245,G249,G252),2)</f>
        <v>20.18</v>
      </c>
    </row>
    <row r="254" customHeight="1" ht="15">
      <c r="A254" s="2" t="inlineStr"/>
      <c r="B254" s="2" t="inlineStr"/>
      <c r="C254" s="2" t="inlineStr"/>
      <c r="D254" s="2" t="inlineStr"/>
      <c r="E254" s="28" t="inlineStr">
        <is>
          <r>
            <t xml:space="preserve">VALOR BDI (20.34%):</t>
          </r>
        </is>
      </c>
      <c r="F254" s="28" t="inlineStr"/>
      <c r="G254" s="29" t="n">
        <f>ROUND(G253*(20.34/100),2)</f>
        <v>4.1</v>
      </c>
    </row>
    <row r="255" customHeight="1" ht="15">
      <c r="A255" s="2" t="inlineStr"/>
      <c r="B255" s="2" t="inlineStr"/>
      <c r="C255" s="2" t="inlineStr"/>
      <c r="D255" s="2" t="inlineStr"/>
      <c r="E255" s="28" t="inlineStr">
        <is>
          <r>
            <t xml:space="preserve">VALOR COM BDI:</t>
          </r>
        </is>
      </c>
      <c r="F255" s="28" t="inlineStr"/>
      <c r="G255" s="29" t="n">
        <f>G254+G253</f>
        <v>24.28</v>
      </c>
    </row>
    <row r="256" customHeight="1" ht="10">
      <c r="A256" s="2" t="inlineStr"/>
      <c r="B256" s="2" t="inlineStr"/>
      <c r="C256" s="2" t="inlineStr"/>
      <c r="D256" s="2" t="inlineStr"/>
      <c r="E256" s="18" t="inlineStr"/>
      <c r="F256" s="18" t="inlineStr"/>
      <c r="G256" s="18" t="inlineStr"/>
    </row>
    <row r="257" customHeight="1" ht="20">
      <c r="A257" s="19" t="inlineStr">
        <is>
          <r>
            <t xml:space="preserve">1.3.7. ​96544​ ARMAÇÃO DE BLOCO UTILIZANDO AÇO CA-50 DE 6,3 MM - MONTAGEM. AF_01/2024​ (KG)</t>
          </r>
        </is>
      </c>
      <c r="B257" s="19" t="inlineStr"/>
      <c r="C257" s="19" t="inlineStr"/>
      <c r="D257" s="19" t="inlineStr"/>
      <c r="E257" s="19" t="inlineStr"/>
      <c r="F257" s="19" t="inlineStr"/>
      <c r="G257" s="19" t="inlineStr"/>
    </row>
    <row r="258" customHeight="1" ht="15">
      <c r="A258" s="20" t="inlineStr">
        <is>
          <r>
            <t xml:space="preserve">Material</t>
          </r>
        </is>
      </c>
      <c r="B258" s="20" t="inlineStr"/>
      <c r="C258" s="21" t="inlineStr">
        <is>
          <r>
            <t xml:space="preserve">FONTE</t>
          </r>
        </is>
      </c>
      <c r="D258" s="21" t="inlineStr">
        <is>
          <r>
            <t xml:space="preserve">UNID</t>
          </r>
        </is>
      </c>
      <c r="E258" s="21" t="inlineStr">
        <is>
          <r>
            <t xml:space="preserve">COEFICIENTE</t>
          </r>
        </is>
      </c>
      <c r="F258" s="21" t="inlineStr">
        <is>
          <r>
            <t xml:space="preserve">PREÇO UNITÁRIO</t>
          </r>
        </is>
      </c>
      <c r="G258" s="21" t="inlineStr">
        <is>
          <r>
            <t xml:space="preserve">TOTAL</t>
          </r>
        </is>
      </c>
    </row>
    <row r="259" customHeight="1" ht="21">
      <c r="A259" s="22" t="inlineStr">
        <is>
          <r>
            <t xml:space="preserve">00043132</t>
          </r>
        </is>
      </c>
      <c r="B259" s="23" t="inlineStr">
        <is>
          <r>
            <t xml:space="preserve">ARAME RECOZIDO 16 BWG, D = 1,65 MM (0,016 KG/M) OU 18 BWG, D = 1,25 MM (0,01 KG/M)</t>
          </r>
        </is>
      </c>
      <c r="C259" s="22" t="inlineStr">
        <is>
          <r>
            <t xml:space="preserve">SINAPI</t>
          </r>
        </is>
      </c>
      <c r="D259" s="22" t="inlineStr">
        <is>
          <r>
            <t xml:space="preserve">KG</t>
          </r>
        </is>
      </c>
      <c r="E259" s="24" t="n">
        <v>0.025</v>
      </c>
      <c r="F259" s="25" t="n">
        <v>15.67</v>
      </c>
      <c r="G259" s="25" t="n">
        <f>TRUNC(TRUNC(E259,8)*F259,2)</f>
        <v>0.39</v>
      </c>
    </row>
    <row r="260" customHeight="1" ht="29">
      <c r="A260" s="22" t="inlineStr">
        <is>
          <r>
            <t xml:space="preserve">00039017</t>
          </r>
        </is>
      </c>
      <c r="B260" s="23" t="inlineStr">
        <is>
          <r>
            <t xml:space="preserve">ESPACADOR / DISTANCIADOR CIRCULAR COM ENTRADA LATERAL, EM PLASTICO, PARA VERGALHAO *4,2 A 12,5* MM, COBRIMENTO 20 MM</t>
          </r>
        </is>
      </c>
      <c r="C260" s="22" t="inlineStr">
        <is>
          <r>
            <t xml:space="preserve">SINAPI</t>
          </r>
        </is>
      </c>
      <c r="D260" s="22" t="inlineStr">
        <is>
          <r>
            <t xml:space="preserve">UN</t>
          </r>
        </is>
      </c>
      <c r="E260" s="24" t="n">
        <v>0.856</v>
      </c>
      <c r="F260" s="25" t="n">
        <v>0.22</v>
      </c>
      <c r="G260" s="25" t="n">
        <f>TRUNC(TRUNC(E260,8)*F260,2)</f>
        <v>0.18</v>
      </c>
    </row>
    <row r="261" customHeight="1" ht="15">
      <c r="A261" s="2" t="inlineStr"/>
      <c r="B261" s="2" t="inlineStr"/>
      <c r="C261" s="2" t="inlineStr"/>
      <c r="D261" s="2" t="inlineStr"/>
      <c r="E261" s="26" t="inlineStr">
        <is>
          <r>
            <t xml:space="preserve">TOTAL Material:</t>
          </r>
        </is>
      </c>
      <c r="F261" s="26" t="inlineStr"/>
      <c r="G261" s="27" t="n">
        <f>SUM(G259:G260)</f>
        <v>0.57</v>
      </c>
    </row>
    <row r="262" customHeight="1" ht="15">
      <c r="A262" s="20" t="inlineStr">
        <is>
          <r>
            <t xml:space="preserve">Mão de Obra com Encargos Complementares</t>
          </r>
        </is>
      </c>
      <c r="B262" s="20" t="inlineStr"/>
      <c r="C262" s="21" t="inlineStr">
        <is>
          <r>
            <t xml:space="preserve">FONTE</t>
          </r>
        </is>
      </c>
      <c r="D262" s="21" t="inlineStr">
        <is>
          <r>
            <t xml:space="preserve">UNID</t>
          </r>
        </is>
      </c>
      <c r="E262" s="21" t="inlineStr">
        <is>
          <r>
            <t xml:space="preserve">COEFICIENTE</t>
          </r>
        </is>
      </c>
      <c r="F262" s="21" t="inlineStr">
        <is>
          <r>
            <t xml:space="preserve">PREÇO UNITÁRIO</t>
          </r>
        </is>
      </c>
      <c r="G262" s="21" t="inlineStr">
        <is>
          <r>
            <t xml:space="preserve">TOTAL</t>
          </r>
        </is>
      </c>
    </row>
    <row r="263" customHeight="1" ht="21">
      <c r="A263" s="22" t="inlineStr">
        <is>
          <r>
            <t xml:space="preserve">88238</t>
          </r>
        </is>
      </c>
      <c r="B263" s="23" t="inlineStr">
        <is>
          <r>
            <t xml:space="preserve">AJUDANTE DE ARMADOR COM ENCARGOS COMPLEMENTARES</t>
          </r>
        </is>
      </c>
      <c r="C263" s="22" t="inlineStr">
        <is>
          <r>
            <t xml:space="preserve">SINAPI</t>
          </r>
        </is>
      </c>
      <c r="D263" s="22" t="inlineStr">
        <is>
          <r>
            <t xml:space="preserve">H</t>
          </r>
        </is>
      </c>
      <c r="E263" s="24" t="n">
        <v>0.075</v>
      </c>
      <c r="F263" s="25" t="n">
        <v>24.77</v>
      </c>
      <c r="G263" s="25" t="n">
        <f>TRUNC(TRUNC(E263,8)*F263,2)</f>
        <v>1.85</v>
      </c>
    </row>
    <row r="264" customHeight="1" ht="15">
      <c r="A264" s="22" t="inlineStr">
        <is>
          <r>
            <t xml:space="preserve">88245</t>
          </r>
        </is>
      </c>
      <c r="B264" s="23" t="inlineStr">
        <is>
          <r>
            <t xml:space="preserve">ARMADOR COM ENCARGOS COMPLEMENTARES</t>
          </r>
        </is>
      </c>
      <c r="C264" s="22" t="inlineStr">
        <is>
          <r>
            <t xml:space="preserve">SINAPI</t>
          </r>
        </is>
      </c>
      <c r="D264" s="22" t="inlineStr">
        <is>
          <r>
            <t xml:space="preserve">H</t>
          </r>
        </is>
      </c>
      <c r="E264" s="24" t="n">
        <v>0.196</v>
      </c>
      <c r="F264" s="25" t="n">
        <v>30.43</v>
      </c>
      <c r="G264" s="25" t="n">
        <f>TRUNC(TRUNC(E264,8)*F264,2)</f>
        <v>5.96</v>
      </c>
    </row>
    <row r="265" customHeight="1" ht="18">
      <c r="A265" s="2" t="inlineStr"/>
      <c r="B265" s="2" t="inlineStr"/>
      <c r="C265" s="2" t="inlineStr"/>
      <c r="D265" s="2" t="inlineStr"/>
      <c r="E265" s="26" t="inlineStr">
        <is>
          <r>
            <t xml:space="preserve">TOTAL Mão de Obra com Encargos Complementares:</t>
          </r>
        </is>
      </c>
      <c r="F265" s="26" t="inlineStr"/>
      <c r="G265" s="27" t="n">
        <f>SUM(G263:G264)</f>
        <v>7.81</v>
      </c>
    </row>
    <row r="266" customHeight="1" ht="15">
      <c r="A266" s="20" t="inlineStr">
        <is>
          <r>
            <t xml:space="preserve">Serviço</t>
          </r>
        </is>
      </c>
      <c r="B266" s="20" t="inlineStr"/>
      <c r="C266" s="21" t="inlineStr">
        <is>
          <r>
            <t xml:space="preserve">FONTE</t>
          </r>
        </is>
      </c>
      <c r="D266" s="21" t="inlineStr">
        <is>
          <r>
            <t xml:space="preserve">UNID</t>
          </r>
        </is>
      </c>
      <c r="E266" s="21" t="inlineStr">
        <is>
          <r>
            <t xml:space="preserve">COEFICIENTE</t>
          </r>
        </is>
      </c>
      <c r="F266" s="21" t="inlineStr">
        <is>
          <r>
            <t xml:space="preserve">PREÇO UNITÁRIO</t>
          </r>
        </is>
      </c>
      <c r="G266" s="21" t="inlineStr">
        <is>
          <r>
            <t xml:space="preserve">TOTAL</t>
          </r>
        </is>
      </c>
    </row>
    <row r="267" customHeight="1" ht="21">
      <c r="A267" s="22" t="inlineStr">
        <is>
          <r>
            <t xml:space="preserve">92801</t>
          </r>
        </is>
      </c>
      <c r="B267" s="23" t="inlineStr">
        <is>
          <r>
            <t xml:space="preserve">CORTE E DOBRA DE AÇO CA-50, DIÂMETRO DE 6,3 MM. AF_06/2022</t>
          </r>
        </is>
      </c>
      <c r="C267" s="22" t="inlineStr">
        <is>
          <r>
            <t xml:space="preserve">SINAPI</t>
          </r>
        </is>
      </c>
      <c r="D267" s="22" t="inlineStr">
        <is>
          <r>
            <t xml:space="preserve">KG</t>
          </r>
        </is>
      </c>
      <c r="E267" s="24" t="n">
        <v>1.0</v>
      </c>
      <c r="F267" s="25" t="n">
        <v>9.4</v>
      </c>
      <c r="G267" s="25" t="n">
        <f>TRUNC(TRUNC(E267,8)*F267,2)</f>
        <v>9.4</v>
      </c>
    </row>
    <row r="268" customHeight="1" ht="15">
      <c r="A268" s="2" t="inlineStr"/>
      <c r="B268" s="2" t="inlineStr"/>
      <c r="C268" s="2" t="inlineStr"/>
      <c r="D268" s="2" t="inlineStr"/>
      <c r="E268" s="26" t="inlineStr">
        <is>
          <r>
            <t xml:space="preserve">TOTAL Serviço:</t>
          </r>
        </is>
      </c>
      <c r="F268" s="26" t="inlineStr"/>
      <c r="G268" s="27" t="n">
        <f>SUM(G267:G267)</f>
        <v>9.4</v>
      </c>
    </row>
    <row r="269" customHeight="1" ht="15">
      <c r="A269" s="2" t="inlineStr"/>
      <c r="B269" s="2" t="inlineStr"/>
      <c r="C269" s="2" t="inlineStr"/>
      <c r="D269" s="2" t="inlineStr"/>
      <c r="E269" s="28" t="inlineStr">
        <is>
          <r>
            <t xml:space="preserve">VALOR:</t>
          </r>
        </is>
      </c>
      <c r="F269" s="28" t="inlineStr"/>
      <c r="G269" s="29" t="n">
        <f>ROUND(SUM(G261,G265,G268),2)</f>
        <v>17.78</v>
      </c>
    </row>
    <row r="270" customHeight="1" ht="15">
      <c r="A270" s="2" t="inlineStr"/>
      <c r="B270" s="2" t="inlineStr"/>
      <c r="C270" s="2" t="inlineStr"/>
      <c r="D270" s="2" t="inlineStr"/>
      <c r="E270" s="28" t="inlineStr">
        <is>
          <r>
            <t xml:space="preserve">VALOR BDI (20.34%):</t>
          </r>
        </is>
      </c>
      <c r="F270" s="28" t="inlineStr"/>
      <c r="G270" s="29" t="n">
        <f>ROUND(G269*(20.34/100),2)</f>
        <v>3.62</v>
      </c>
    </row>
    <row r="271" customHeight="1" ht="15">
      <c r="A271" s="2" t="inlineStr"/>
      <c r="B271" s="2" t="inlineStr"/>
      <c r="C271" s="2" t="inlineStr"/>
      <c r="D271" s="2" t="inlineStr"/>
      <c r="E271" s="28" t="inlineStr">
        <is>
          <r>
            <t xml:space="preserve">VALOR COM BDI:</t>
          </r>
        </is>
      </c>
      <c r="F271" s="28" t="inlineStr"/>
      <c r="G271" s="29" t="n">
        <f>G270+G269</f>
        <v>21.4</v>
      </c>
    </row>
    <row r="272" customHeight="1" ht="10">
      <c r="A272" s="2" t="inlineStr"/>
      <c r="B272" s="2" t="inlineStr"/>
      <c r="C272" s="2" t="inlineStr"/>
      <c r="D272" s="2" t="inlineStr"/>
      <c r="E272" s="18" t="inlineStr"/>
      <c r="F272" s="18" t="inlineStr"/>
      <c r="G272" s="18" t="inlineStr"/>
    </row>
    <row r="273" customHeight="1" ht="20">
      <c r="A273" s="19" t="inlineStr">
        <is>
          <r>
            <t xml:space="preserve">1.3.8. ​96545​ ARMAÇÃO DE BLOCO UTILIZANDO AÇO CA-50 DE 8 MM - MONTAGEM. AF_01/2024​ (KG)</t>
          </r>
        </is>
      </c>
      <c r="B273" s="19" t="inlineStr"/>
      <c r="C273" s="19" t="inlineStr"/>
      <c r="D273" s="19" t="inlineStr"/>
      <c r="E273" s="19" t="inlineStr"/>
      <c r="F273" s="19" t="inlineStr"/>
      <c r="G273" s="19" t="inlineStr"/>
    </row>
    <row r="274" customHeight="1" ht="15">
      <c r="A274" s="20" t="inlineStr">
        <is>
          <r>
            <t xml:space="preserve">Material</t>
          </r>
        </is>
      </c>
      <c r="B274" s="20" t="inlineStr"/>
      <c r="C274" s="21" t="inlineStr">
        <is>
          <r>
            <t xml:space="preserve">FONTE</t>
          </r>
        </is>
      </c>
      <c r="D274" s="21" t="inlineStr">
        <is>
          <r>
            <t xml:space="preserve">UNID</t>
          </r>
        </is>
      </c>
      <c r="E274" s="21" t="inlineStr">
        <is>
          <r>
            <t xml:space="preserve">COEFICIENTE</t>
          </r>
        </is>
      </c>
      <c r="F274" s="21" t="inlineStr">
        <is>
          <r>
            <t xml:space="preserve">PREÇO UNITÁRIO</t>
          </r>
        </is>
      </c>
      <c r="G274" s="21" t="inlineStr">
        <is>
          <r>
            <t xml:space="preserve">TOTAL</t>
          </r>
        </is>
      </c>
    </row>
    <row r="275" customHeight="1" ht="21">
      <c r="A275" s="22" t="inlineStr">
        <is>
          <r>
            <t xml:space="preserve">00043132</t>
          </r>
        </is>
      </c>
      <c r="B275" s="23" t="inlineStr">
        <is>
          <r>
            <t xml:space="preserve">ARAME RECOZIDO 16 BWG, D = 1,65 MM (0,016 KG/M) OU 18 BWG, D = 1,25 MM (0,01 KG/M)</t>
          </r>
        </is>
      </c>
      <c r="C275" s="22" t="inlineStr">
        <is>
          <r>
            <t xml:space="preserve">SINAPI</t>
          </r>
        </is>
      </c>
      <c r="D275" s="22" t="inlineStr">
        <is>
          <r>
            <t xml:space="preserve">KG</t>
          </r>
        </is>
      </c>
      <c r="E275" s="24" t="n">
        <v>0.025</v>
      </c>
      <c r="F275" s="25" t="n">
        <v>15.67</v>
      </c>
      <c r="G275" s="25" t="n">
        <f>TRUNC(TRUNC(E275,8)*F275,2)</f>
        <v>0.39</v>
      </c>
    </row>
    <row r="276" customHeight="1" ht="29">
      <c r="A276" s="22" t="inlineStr">
        <is>
          <r>
            <t xml:space="preserve">00039017</t>
          </r>
        </is>
      </c>
      <c r="B276" s="23" t="inlineStr">
        <is>
          <r>
            <t xml:space="preserve">ESPACADOR / DISTANCIADOR CIRCULAR COM ENTRADA LATERAL, EM PLASTICO, PARA VERGALHAO *4,2 A 12,5* MM, COBRIMENTO 20 MM</t>
          </r>
        </is>
      </c>
      <c r="C276" s="22" t="inlineStr">
        <is>
          <r>
            <t xml:space="preserve">SINAPI</t>
          </r>
        </is>
      </c>
      <c r="D276" s="22" t="inlineStr">
        <is>
          <r>
            <t xml:space="preserve">UN</t>
          </r>
        </is>
      </c>
      <c r="E276" s="24" t="n">
        <v>0.635</v>
      </c>
      <c r="F276" s="25" t="n">
        <v>0.22</v>
      </c>
      <c r="G276" s="25" t="n">
        <f>TRUNC(TRUNC(E276,8)*F276,2)</f>
        <v>0.13</v>
      </c>
    </row>
    <row r="277" customHeight="1" ht="15">
      <c r="A277" s="2" t="inlineStr"/>
      <c r="B277" s="2" t="inlineStr"/>
      <c r="C277" s="2" t="inlineStr"/>
      <c r="D277" s="2" t="inlineStr"/>
      <c r="E277" s="26" t="inlineStr">
        <is>
          <r>
            <t xml:space="preserve">TOTAL Material:</t>
          </r>
        </is>
      </c>
      <c r="F277" s="26" t="inlineStr"/>
      <c r="G277" s="27" t="n">
        <f>SUM(G275:G276)</f>
        <v>0.52</v>
      </c>
    </row>
    <row r="278" customHeight="1" ht="15">
      <c r="A278" s="20" t="inlineStr">
        <is>
          <r>
            <t xml:space="preserve">Mão de Obra com Encargos Complementares</t>
          </r>
        </is>
      </c>
      <c r="B278" s="20" t="inlineStr"/>
      <c r="C278" s="21" t="inlineStr">
        <is>
          <r>
            <t xml:space="preserve">FONTE</t>
          </r>
        </is>
      </c>
      <c r="D278" s="21" t="inlineStr">
        <is>
          <r>
            <t xml:space="preserve">UNID</t>
          </r>
        </is>
      </c>
      <c r="E278" s="21" t="inlineStr">
        <is>
          <r>
            <t xml:space="preserve">COEFICIENTE</t>
          </r>
        </is>
      </c>
      <c r="F278" s="21" t="inlineStr">
        <is>
          <r>
            <t xml:space="preserve">PREÇO UNITÁRIO</t>
          </r>
        </is>
      </c>
      <c r="G278" s="21" t="inlineStr">
        <is>
          <r>
            <t xml:space="preserve">TOTAL</t>
          </r>
        </is>
      </c>
    </row>
    <row r="279" customHeight="1" ht="21">
      <c r="A279" s="22" t="inlineStr">
        <is>
          <r>
            <t xml:space="preserve">88238</t>
          </r>
        </is>
      </c>
      <c r="B279" s="23" t="inlineStr">
        <is>
          <r>
            <t xml:space="preserve">AJUDANTE DE ARMADOR COM ENCARGOS COMPLEMENTARES</t>
          </r>
        </is>
      </c>
      <c r="C279" s="22" t="inlineStr">
        <is>
          <r>
            <t xml:space="preserve">SINAPI</t>
          </r>
        </is>
      </c>
      <c r="D279" s="22" t="inlineStr">
        <is>
          <r>
            <t xml:space="preserve">H</t>
          </r>
        </is>
      </c>
      <c r="E279" s="24" t="n">
        <v>0.057</v>
      </c>
      <c r="F279" s="25" t="n">
        <v>24.77</v>
      </c>
      <c r="G279" s="25" t="n">
        <f>TRUNC(TRUNC(E279,8)*F279,2)</f>
        <v>1.41</v>
      </c>
    </row>
    <row r="280" customHeight="1" ht="15">
      <c r="A280" s="22" t="inlineStr">
        <is>
          <r>
            <t xml:space="preserve">88245</t>
          </r>
        </is>
      </c>
      <c r="B280" s="23" t="inlineStr">
        <is>
          <r>
            <t xml:space="preserve">ARMADOR COM ENCARGOS COMPLEMENTARES</t>
          </r>
        </is>
      </c>
      <c r="C280" s="22" t="inlineStr">
        <is>
          <r>
            <t xml:space="preserve">SINAPI</t>
          </r>
        </is>
      </c>
      <c r="D280" s="22" t="inlineStr">
        <is>
          <r>
            <t xml:space="preserve">H</t>
          </r>
        </is>
      </c>
      <c r="E280" s="24" t="n">
        <v>0.15</v>
      </c>
      <c r="F280" s="25" t="n">
        <v>30.43</v>
      </c>
      <c r="G280" s="25" t="n">
        <f>TRUNC(TRUNC(E280,8)*F280,2)</f>
        <v>4.56</v>
      </c>
    </row>
    <row r="281" customHeight="1" ht="18">
      <c r="A281" s="2" t="inlineStr"/>
      <c r="B281" s="2" t="inlineStr"/>
      <c r="C281" s="2" t="inlineStr"/>
      <c r="D281" s="2" t="inlineStr"/>
      <c r="E281" s="26" t="inlineStr">
        <is>
          <r>
            <t xml:space="preserve">TOTAL Mão de Obra com Encargos Complementares:</t>
          </r>
        </is>
      </c>
      <c r="F281" s="26" t="inlineStr"/>
      <c r="G281" s="27" t="n">
        <f>SUM(G279:G280)</f>
        <v>5.97</v>
      </c>
    </row>
    <row r="282" customHeight="1" ht="15">
      <c r="A282" s="20" t="inlineStr">
        <is>
          <r>
            <t xml:space="preserve">Serviço</t>
          </r>
        </is>
      </c>
      <c r="B282" s="20" t="inlineStr"/>
      <c r="C282" s="21" t="inlineStr">
        <is>
          <r>
            <t xml:space="preserve">FONTE</t>
          </r>
        </is>
      </c>
      <c r="D282" s="21" t="inlineStr">
        <is>
          <r>
            <t xml:space="preserve">UNID</t>
          </r>
        </is>
      </c>
      <c r="E282" s="21" t="inlineStr">
        <is>
          <r>
            <t xml:space="preserve">COEFICIENTE</t>
          </r>
        </is>
      </c>
      <c r="F282" s="21" t="inlineStr">
        <is>
          <r>
            <t xml:space="preserve">PREÇO UNITÁRIO</t>
          </r>
        </is>
      </c>
      <c r="G282" s="21" t="inlineStr">
        <is>
          <r>
            <t xml:space="preserve">TOTAL</t>
          </r>
        </is>
      </c>
    </row>
    <row r="283" customHeight="1" ht="21">
      <c r="A283" s="22" t="inlineStr">
        <is>
          <r>
            <t xml:space="preserve">92802</t>
          </r>
        </is>
      </c>
      <c r="B283" s="23" t="inlineStr">
        <is>
          <r>
            <t xml:space="preserve">CORTE E DOBRA DE AÇO CA-50, DIÂMETRO DE 8,0 MM. AF_06/2022</t>
          </r>
        </is>
      </c>
      <c r="C283" s="22" t="inlineStr">
        <is>
          <r>
            <t xml:space="preserve">SINAPI</t>
          </r>
        </is>
      </c>
      <c r="D283" s="22" t="inlineStr">
        <is>
          <r>
            <t xml:space="preserve">KG</t>
          </r>
        </is>
      </c>
      <c r="E283" s="24" t="n">
        <v>1.0</v>
      </c>
      <c r="F283" s="25" t="n">
        <v>9.26</v>
      </c>
      <c r="G283" s="25" t="n">
        <f>TRUNC(TRUNC(E283,8)*F283,2)</f>
        <v>9.26</v>
      </c>
    </row>
    <row r="284" customHeight="1" ht="15">
      <c r="A284" s="2" t="inlineStr"/>
      <c r="B284" s="2" t="inlineStr"/>
      <c r="C284" s="2" t="inlineStr"/>
      <c r="D284" s="2" t="inlineStr"/>
      <c r="E284" s="26" t="inlineStr">
        <is>
          <r>
            <t xml:space="preserve">TOTAL Serviço:</t>
          </r>
        </is>
      </c>
      <c r="F284" s="26" t="inlineStr"/>
      <c r="G284" s="27" t="n">
        <f>SUM(G283:G283)</f>
        <v>9.26</v>
      </c>
    </row>
    <row r="285" customHeight="1" ht="15">
      <c r="A285" s="2" t="inlineStr"/>
      <c r="B285" s="2" t="inlineStr"/>
      <c r="C285" s="2" t="inlineStr"/>
      <c r="D285" s="2" t="inlineStr"/>
      <c r="E285" s="28" t="inlineStr">
        <is>
          <r>
            <t xml:space="preserve">VALOR:</t>
          </r>
        </is>
      </c>
      <c r="F285" s="28" t="inlineStr"/>
      <c r="G285" s="29" t="n">
        <f>ROUND(SUM(G277,G281,G284),2)</f>
        <v>15.75</v>
      </c>
    </row>
    <row r="286" customHeight="1" ht="15">
      <c r="A286" s="2" t="inlineStr"/>
      <c r="B286" s="2" t="inlineStr"/>
      <c r="C286" s="2" t="inlineStr"/>
      <c r="D286" s="2" t="inlineStr"/>
      <c r="E286" s="28" t="inlineStr">
        <is>
          <r>
            <t xml:space="preserve">VALOR BDI (20.34%):</t>
          </r>
        </is>
      </c>
      <c r="F286" s="28" t="inlineStr"/>
      <c r="G286" s="29" t="n">
        <f>ROUND(G285*(20.34/100),2)</f>
        <v>3.2</v>
      </c>
    </row>
    <row r="287" customHeight="1" ht="15">
      <c r="A287" s="2" t="inlineStr"/>
      <c r="B287" s="2" t="inlineStr"/>
      <c r="C287" s="2" t="inlineStr"/>
      <c r="D287" s="2" t="inlineStr"/>
      <c r="E287" s="28" t="inlineStr">
        <is>
          <r>
            <t xml:space="preserve">VALOR COM BDI:</t>
          </r>
        </is>
      </c>
      <c r="F287" s="28" t="inlineStr"/>
      <c r="G287" s="29" t="n">
        <f>G286+G285</f>
        <v>18.95</v>
      </c>
    </row>
    <row r="288" customHeight="1" ht="10">
      <c r="A288" s="2" t="inlineStr"/>
      <c r="B288" s="2" t="inlineStr"/>
      <c r="C288" s="2" t="inlineStr"/>
      <c r="D288" s="2" t="inlineStr"/>
      <c r="E288" s="18" t="inlineStr"/>
      <c r="F288" s="18" t="inlineStr"/>
      <c r="G288" s="18" t="inlineStr"/>
    </row>
    <row r="289" customHeight="1" ht="20">
      <c r="A289" s="19" t="inlineStr">
        <is>
          <r>
            <t xml:space="preserve">1.3.9. ​96546​ ARMAÇÃO DE BLOCO UTILIZANDO AÇO CA-50 DE 10 MM - MONTAGEM. AF_01/2024​ (KG)</t>
          </r>
        </is>
      </c>
      <c r="B289" s="19" t="inlineStr"/>
      <c r="C289" s="19" t="inlineStr"/>
      <c r="D289" s="19" t="inlineStr"/>
      <c r="E289" s="19" t="inlineStr"/>
      <c r="F289" s="19" t="inlineStr"/>
      <c r="G289" s="19" t="inlineStr"/>
    </row>
    <row r="290" customHeight="1" ht="15">
      <c r="A290" s="20" t="inlineStr">
        <is>
          <r>
            <t xml:space="preserve">Material</t>
          </r>
        </is>
      </c>
      <c r="B290" s="20" t="inlineStr"/>
      <c r="C290" s="21" t="inlineStr">
        <is>
          <r>
            <t xml:space="preserve">FONTE</t>
          </r>
        </is>
      </c>
      <c r="D290" s="21" t="inlineStr">
        <is>
          <r>
            <t xml:space="preserve">UNID</t>
          </r>
        </is>
      </c>
      <c r="E290" s="21" t="inlineStr">
        <is>
          <r>
            <t xml:space="preserve">COEFICIENTE</t>
          </r>
        </is>
      </c>
      <c r="F290" s="21" t="inlineStr">
        <is>
          <r>
            <t xml:space="preserve">PREÇO UNITÁRIO</t>
          </r>
        </is>
      </c>
      <c r="G290" s="21" t="inlineStr">
        <is>
          <r>
            <t xml:space="preserve">TOTAL</t>
          </r>
        </is>
      </c>
    </row>
    <row r="291" customHeight="1" ht="21">
      <c r="A291" s="22" t="inlineStr">
        <is>
          <r>
            <t xml:space="preserve">00043132</t>
          </r>
        </is>
      </c>
      <c r="B291" s="23" t="inlineStr">
        <is>
          <r>
            <t xml:space="preserve">ARAME RECOZIDO 16 BWG, D = 1,65 MM (0,016 KG/M) OU 18 BWG, D = 1,25 MM (0,01 KG/M)</t>
          </r>
        </is>
      </c>
      <c r="C291" s="22" t="inlineStr">
        <is>
          <r>
            <t xml:space="preserve">SINAPI</t>
          </r>
        </is>
      </c>
      <c r="D291" s="22" t="inlineStr">
        <is>
          <r>
            <t xml:space="preserve">KG</t>
          </r>
        </is>
      </c>
      <c r="E291" s="24" t="n">
        <v>0.025</v>
      </c>
      <c r="F291" s="25" t="n">
        <v>15.67</v>
      </c>
      <c r="G291" s="25" t="n">
        <f>TRUNC(TRUNC(E291,8)*F291,2)</f>
        <v>0.39</v>
      </c>
    </row>
    <row r="292" customHeight="1" ht="29">
      <c r="A292" s="22" t="inlineStr">
        <is>
          <r>
            <t xml:space="preserve">00039017</t>
          </r>
        </is>
      </c>
      <c r="B292" s="23" t="inlineStr">
        <is>
          <r>
            <t xml:space="preserve">ESPACADOR / DISTANCIADOR CIRCULAR COM ENTRADA LATERAL, EM PLASTICO, PARA VERGALHAO *4,2 A 12,5* MM, COBRIMENTO 20 MM</t>
          </r>
        </is>
      </c>
      <c r="C292" s="22" t="inlineStr">
        <is>
          <r>
            <t xml:space="preserve">SINAPI</t>
          </r>
        </is>
      </c>
      <c r="D292" s="22" t="inlineStr">
        <is>
          <r>
            <t xml:space="preserve">UN</t>
          </r>
        </is>
      </c>
      <c r="E292" s="24" t="n">
        <v>0.48</v>
      </c>
      <c r="F292" s="25" t="n">
        <v>0.22</v>
      </c>
      <c r="G292" s="25" t="n">
        <f>TRUNC(TRUNC(E292,8)*F292,2)</f>
        <v>0.1</v>
      </c>
    </row>
    <row r="293" customHeight="1" ht="15">
      <c r="A293" s="2" t="inlineStr"/>
      <c r="B293" s="2" t="inlineStr"/>
      <c r="C293" s="2" t="inlineStr"/>
      <c r="D293" s="2" t="inlineStr"/>
      <c r="E293" s="26" t="inlineStr">
        <is>
          <r>
            <t xml:space="preserve">TOTAL Material:</t>
          </r>
        </is>
      </c>
      <c r="F293" s="26" t="inlineStr"/>
      <c r="G293" s="27" t="n">
        <f>SUM(G291:G292)</f>
        <v>0.49</v>
      </c>
    </row>
    <row r="294" customHeight="1" ht="15">
      <c r="A294" s="20" t="inlineStr">
        <is>
          <r>
            <t xml:space="preserve">Mão de Obra com Encargos Complementares</t>
          </r>
        </is>
      </c>
      <c r="B294" s="20" t="inlineStr"/>
      <c r="C294" s="21" t="inlineStr">
        <is>
          <r>
            <t xml:space="preserve">FONTE</t>
          </r>
        </is>
      </c>
      <c r="D294" s="21" t="inlineStr">
        <is>
          <r>
            <t xml:space="preserve">UNID</t>
          </r>
        </is>
      </c>
      <c r="E294" s="21" t="inlineStr">
        <is>
          <r>
            <t xml:space="preserve">COEFICIENTE</t>
          </r>
        </is>
      </c>
      <c r="F294" s="21" t="inlineStr">
        <is>
          <r>
            <t xml:space="preserve">PREÇO UNITÁRIO</t>
          </r>
        </is>
      </c>
      <c r="G294" s="21" t="inlineStr">
        <is>
          <r>
            <t xml:space="preserve">TOTAL</t>
          </r>
        </is>
      </c>
    </row>
    <row r="295" customHeight="1" ht="21">
      <c r="A295" s="22" t="inlineStr">
        <is>
          <r>
            <t xml:space="preserve">88238</t>
          </r>
        </is>
      </c>
      <c r="B295" s="23" t="inlineStr">
        <is>
          <r>
            <t xml:space="preserve">AJUDANTE DE ARMADOR COM ENCARGOS COMPLEMENTARES</t>
          </r>
        </is>
      </c>
      <c r="C295" s="22" t="inlineStr">
        <is>
          <r>
            <t xml:space="preserve">SINAPI</t>
          </r>
        </is>
      </c>
      <c r="D295" s="22" t="inlineStr">
        <is>
          <r>
            <t xml:space="preserve">H</t>
          </r>
        </is>
      </c>
      <c r="E295" s="24" t="n">
        <v>0.044</v>
      </c>
      <c r="F295" s="25" t="n">
        <v>24.77</v>
      </c>
      <c r="G295" s="25" t="n">
        <f>TRUNC(TRUNC(E295,8)*F295,2)</f>
        <v>1.08</v>
      </c>
    </row>
    <row r="296" customHeight="1" ht="15">
      <c r="A296" s="22" t="inlineStr">
        <is>
          <r>
            <t xml:space="preserve">88245</t>
          </r>
        </is>
      </c>
      <c r="B296" s="23" t="inlineStr">
        <is>
          <r>
            <t xml:space="preserve">ARMADOR COM ENCARGOS COMPLEMENTARES</t>
          </r>
        </is>
      </c>
      <c r="C296" s="22" t="inlineStr">
        <is>
          <r>
            <t xml:space="preserve">SINAPI</t>
          </r>
        </is>
      </c>
      <c r="D296" s="22" t="inlineStr">
        <is>
          <r>
            <t xml:space="preserve">H</t>
          </r>
        </is>
      </c>
      <c r="E296" s="24" t="n">
        <v>0.116</v>
      </c>
      <c r="F296" s="25" t="n">
        <v>30.43</v>
      </c>
      <c r="G296" s="25" t="n">
        <f>TRUNC(TRUNC(E296,8)*F296,2)</f>
        <v>3.52</v>
      </c>
    </row>
    <row r="297" customHeight="1" ht="18">
      <c r="A297" s="2" t="inlineStr"/>
      <c r="B297" s="2" t="inlineStr"/>
      <c r="C297" s="2" t="inlineStr"/>
      <c r="D297" s="2" t="inlineStr"/>
      <c r="E297" s="26" t="inlineStr">
        <is>
          <r>
            <t xml:space="preserve">TOTAL Mão de Obra com Encargos Complementares:</t>
          </r>
        </is>
      </c>
      <c r="F297" s="26" t="inlineStr"/>
      <c r="G297" s="27" t="n">
        <f>SUM(G295:G296)</f>
        <v>4.6</v>
      </c>
    </row>
    <row r="298" customHeight="1" ht="15">
      <c r="A298" s="20" t="inlineStr">
        <is>
          <r>
            <t xml:space="preserve">Serviço</t>
          </r>
        </is>
      </c>
      <c r="B298" s="20" t="inlineStr"/>
      <c r="C298" s="21" t="inlineStr">
        <is>
          <r>
            <t xml:space="preserve">FONTE</t>
          </r>
        </is>
      </c>
      <c r="D298" s="21" t="inlineStr">
        <is>
          <r>
            <t xml:space="preserve">UNID</t>
          </r>
        </is>
      </c>
      <c r="E298" s="21" t="inlineStr">
        <is>
          <r>
            <t xml:space="preserve">COEFICIENTE</t>
          </r>
        </is>
      </c>
      <c r="F298" s="21" t="inlineStr">
        <is>
          <r>
            <t xml:space="preserve">PREÇO UNITÁRIO</t>
          </r>
        </is>
      </c>
      <c r="G298" s="21" t="inlineStr">
        <is>
          <r>
            <t xml:space="preserve">TOTAL</t>
          </r>
        </is>
      </c>
    </row>
    <row r="299" customHeight="1" ht="21">
      <c r="A299" s="22" t="inlineStr">
        <is>
          <r>
            <t xml:space="preserve">92803</t>
          </r>
        </is>
      </c>
      <c r="B299" s="23" t="inlineStr">
        <is>
          <r>
            <t xml:space="preserve">CORTE E DOBRA DE AÇO CA-50, DIÂMETRO DE 10,0 MM. AF_06/2022</t>
          </r>
        </is>
      </c>
      <c r="C299" s="22" t="inlineStr">
        <is>
          <r>
            <t xml:space="preserve">SINAPI</t>
          </r>
        </is>
      </c>
      <c r="D299" s="22" t="inlineStr">
        <is>
          <r>
            <t xml:space="preserve">KG</t>
          </r>
        </is>
      </c>
      <c r="E299" s="24" t="n">
        <v>1.0</v>
      </c>
      <c r="F299" s="25" t="n">
        <v>8.5</v>
      </c>
      <c r="G299" s="25" t="n">
        <f>TRUNC(TRUNC(E299,8)*F299,2)</f>
        <v>8.5</v>
      </c>
    </row>
    <row r="300" customHeight="1" ht="15">
      <c r="A300" s="2" t="inlineStr"/>
      <c r="B300" s="2" t="inlineStr"/>
      <c r="C300" s="2" t="inlineStr"/>
      <c r="D300" s="2" t="inlineStr"/>
      <c r="E300" s="26" t="inlineStr">
        <is>
          <r>
            <t xml:space="preserve">TOTAL Serviço:</t>
          </r>
        </is>
      </c>
      <c r="F300" s="26" t="inlineStr"/>
      <c r="G300" s="27" t="n">
        <f>SUM(G299:G299)</f>
        <v>8.5</v>
      </c>
    </row>
    <row r="301" customHeight="1" ht="15">
      <c r="A301" s="2" t="inlineStr"/>
      <c r="B301" s="2" t="inlineStr"/>
      <c r="C301" s="2" t="inlineStr"/>
      <c r="D301" s="2" t="inlineStr"/>
      <c r="E301" s="28" t="inlineStr">
        <is>
          <r>
            <t xml:space="preserve">VALOR:</t>
          </r>
        </is>
      </c>
      <c r="F301" s="28" t="inlineStr"/>
      <c r="G301" s="29" t="n">
        <f>ROUND(SUM(G293,G297,G300),2)</f>
        <v>13.59</v>
      </c>
    </row>
    <row r="302" customHeight="1" ht="15">
      <c r="A302" s="2" t="inlineStr"/>
      <c r="B302" s="2" t="inlineStr"/>
      <c r="C302" s="2" t="inlineStr"/>
      <c r="D302" s="2" t="inlineStr"/>
      <c r="E302" s="28" t="inlineStr">
        <is>
          <r>
            <t xml:space="preserve">VALOR BDI (20.34%):</t>
          </r>
        </is>
      </c>
      <c r="F302" s="28" t="inlineStr"/>
      <c r="G302" s="29" t="n">
        <f>ROUND(G301*(20.34/100),2)</f>
        <v>2.76</v>
      </c>
    </row>
    <row r="303" customHeight="1" ht="15">
      <c r="A303" s="2" t="inlineStr"/>
      <c r="B303" s="2" t="inlineStr"/>
      <c r="C303" s="2" t="inlineStr"/>
      <c r="D303" s="2" t="inlineStr"/>
      <c r="E303" s="28" t="inlineStr">
        <is>
          <r>
            <t xml:space="preserve">VALOR COM BDI:</t>
          </r>
        </is>
      </c>
      <c r="F303" s="28" t="inlineStr"/>
      <c r="G303" s="29" t="n">
        <f>G302+G301</f>
        <v>16.35</v>
      </c>
    </row>
    <row r="304" customHeight="1" ht="10">
      <c r="A304" s="2" t="inlineStr"/>
      <c r="B304" s="2" t="inlineStr"/>
      <c r="C304" s="2" t="inlineStr"/>
      <c r="D304" s="2" t="inlineStr"/>
      <c r="E304" s="18" t="inlineStr"/>
      <c r="F304" s="18" t="inlineStr"/>
      <c r="G304" s="18" t="inlineStr"/>
    </row>
    <row r="305" customHeight="1" ht="20">
      <c r="A305" s="19" t="inlineStr">
        <is>
          <r>
            <t xml:space="preserve">1.3.10. ​104920​ ARMAÇÃO DE BLOCO, SAPATA ISOLADA, VIGA BALDRAME E SAPATA CORRIDA UTILIZANDO AÇO CA-50 DE 12,5 MM - MONTAGEM. AF_01/2024​ (KG)</t>
          </r>
        </is>
      </c>
      <c r="B305" s="19" t="inlineStr"/>
      <c r="C305" s="19" t="inlineStr"/>
      <c r="D305" s="19" t="inlineStr"/>
      <c r="E305" s="19" t="inlineStr"/>
      <c r="F305" s="19" t="inlineStr"/>
      <c r="G305" s="19" t="inlineStr"/>
    </row>
    <row r="306" customHeight="1" ht="15">
      <c r="A306" s="20" t="inlineStr">
        <is>
          <r>
            <t xml:space="preserve">Material</t>
          </r>
        </is>
      </c>
      <c r="B306" s="20" t="inlineStr"/>
      <c r="C306" s="21" t="inlineStr">
        <is>
          <r>
            <t xml:space="preserve">FONTE</t>
          </r>
        </is>
      </c>
      <c r="D306" s="21" t="inlineStr">
        <is>
          <r>
            <t xml:space="preserve">UNID</t>
          </r>
        </is>
      </c>
      <c r="E306" s="21" t="inlineStr">
        <is>
          <r>
            <t xml:space="preserve">COEFICIENTE</t>
          </r>
        </is>
      </c>
      <c r="F306" s="21" t="inlineStr">
        <is>
          <r>
            <t xml:space="preserve">PREÇO UNITÁRIO</t>
          </r>
        </is>
      </c>
      <c r="G306" s="21" t="inlineStr">
        <is>
          <r>
            <t xml:space="preserve">TOTAL</t>
          </r>
        </is>
      </c>
    </row>
    <row r="307" customHeight="1" ht="21">
      <c r="A307" s="22" t="inlineStr">
        <is>
          <r>
            <t xml:space="preserve">00043132</t>
          </r>
        </is>
      </c>
      <c r="B307" s="23" t="inlineStr">
        <is>
          <r>
            <t xml:space="preserve">ARAME RECOZIDO 16 BWG, D = 1,65 MM (0,016 KG/M) OU 18 BWG, D = 1,25 MM (0,01 KG/M)</t>
          </r>
        </is>
      </c>
      <c r="C307" s="22" t="inlineStr">
        <is>
          <r>
            <t xml:space="preserve">SINAPI</t>
          </r>
        </is>
      </c>
      <c r="D307" s="22" t="inlineStr">
        <is>
          <r>
            <t xml:space="preserve">KG</t>
          </r>
        </is>
      </c>
      <c r="E307" s="24" t="n">
        <v>0.025</v>
      </c>
      <c r="F307" s="25" t="n">
        <v>15.67</v>
      </c>
      <c r="G307" s="25" t="n">
        <f>TRUNC(TRUNC(E307,8)*F307,2)</f>
        <v>0.39</v>
      </c>
    </row>
    <row r="308" customHeight="1" ht="29">
      <c r="A308" s="22" t="inlineStr">
        <is>
          <r>
            <t xml:space="preserve">00039017</t>
          </r>
        </is>
      </c>
      <c r="B308" s="23" t="inlineStr">
        <is>
          <r>
            <t xml:space="preserve">ESPACADOR / DISTANCIADOR CIRCULAR COM ENTRADA LATERAL, EM PLASTICO, PARA VERGALHAO *4,2 A 12,5* MM, COBRIMENTO 20 MM</t>
          </r>
        </is>
      </c>
      <c r="C308" s="22" t="inlineStr">
        <is>
          <r>
            <t xml:space="preserve">SINAPI</t>
          </r>
        </is>
      </c>
      <c r="D308" s="22" t="inlineStr">
        <is>
          <r>
            <t xml:space="preserve">UN</t>
          </r>
        </is>
      </c>
      <c r="E308" s="24" t="n">
        <v>0.317</v>
      </c>
      <c r="F308" s="25" t="n">
        <v>0.22</v>
      </c>
      <c r="G308" s="25" t="n">
        <f>TRUNC(TRUNC(E308,8)*F308,2)</f>
        <v>0.06</v>
      </c>
    </row>
    <row r="309" customHeight="1" ht="15">
      <c r="A309" s="2" t="inlineStr"/>
      <c r="B309" s="2" t="inlineStr"/>
      <c r="C309" s="2" t="inlineStr"/>
      <c r="D309" s="2" t="inlineStr"/>
      <c r="E309" s="26" t="inlineStr">
        <is>
          <r>
            <t xml:space="preserve">TOTAL Material:</t>
          </r>
        </is>
      </c>
      <c r="F309" s="26" t="inlineStr"/>
      <c r="G309" s="27" t="n">
        <f>SUM(G307:G308)</f>
        <v>0.45</v>
      </c>
    </row>
    <row r="310" customHeight="1" ht="15">
      <c r="A310" s="20" t="inlineStr">
        <is>
          <r>
            <t xml:space="preserve">Mão de Obra com Encargos Complementares</t>
          </r>
        </is>
      </c>
      <c r="B310" s="20" t="inlineStr"/>
      <c r="C310" s="21" t="inlineStr">
        <is>
          <r>
            <t xml:space="preserve">FONTE</t>
          </r>
        </is>
      </c>
      <c r="D310" s="21" t="inlineStr">
        <is>
          <r>
            <t xml:space="preserve">UNID</t>
          </r>
        </is>
      </c>
      <c r="E310" s="21" t="inlineStr">
        <is>
          <r>
            <t xml:space="preserve">COEFICIENTE</t>
          </r>
        </is>
      </c>
      <c r="F310" s="21" t="inlineStr">
        <is>
          <r>
            <t xml:space="preserve">PREÇO UNITÁRIO</t>
          </r>
        </is>
      </c>
      <c r="G310" s="21" t="inlineStr">
        <is>
          <r>
            <t xml:space="preserve">TOTAL</t>
          </r>
        </is>
      </c>
    </row>
    <row r="311" customHeight="1" ht="21">
      <c r="A311" s="22" t="inlineStr">
        <is>
          <r>
            <t xml:space="preserve">88238</t>
          </r>
        </is>
      </c>
      <c r="B311" s="23" t="inlineStr">
        <is>
          <r>
            <t xml:space="preserve">AJUDANTE DE ARMADOR COM ENCARGOS COMPLEMENTARES</t>
          </r>
        </is>
      </c>
      <c r="C311" s="22" t="inlineStr">
        <is>
          <r>
            <t xml:space="preserve">SINAPI</t>
          </r>
        </is>
      </c>
      <c r="D311" s="22" t="inlineStr">
        <is>
          <r>
            <t xml:space="preserve">H</t>
          </r>
        </is>
      </c>
      <c r="E311" s="24" t="n">
        <v>0.025</v>
      </c>
      <c r="F311" s="25" t="n">
        <v>24.77</v>
      </c>
      <c r="G311" s="25" t="n">
        <f>TRUNC(TRUNC(E311,8)*F311,2)</f>
        <v>0.61</v>
      </c>
    </row>
    <row r="312" customHeight="1" ht="15">
      <c r="A312" s="22" t="inlineStr">
        <is>
          <r>
            <t xml:space="preserve">88245</t>
          </r>
        </is>
      </c>
      <c r="B312" s="23" t="inlineStr">
        <is>
          <r>
            <t xml:space="preserve">ARMADOR COM ENCARGOS COMPLEMENTARES</t>
          </r>
        </is>
      </c>
      <c r="C312" s="22" t="inlineStr">
        <is>
          <r>
            <t xml:space="preserve">SINAPI</t>
          </r>
        </is>
      </c>
      <c r="D312" s="22" t="inlineStr">
        <is>
          <r>
            <t xml:space="preserve">H</t>
          </r>
        </is>
      </c>
      <c r="E312" s="24" t="n">
        <v>0.064</v>
      </c>
      <c r="F312" s="25" t="n">
        <v>30.43</v>
      </c>
      <c r="G312" s="25" t="n">
        <f>TRUNC(TRUNC(E312,8)*F312,2)</f>
        <v>1.94</v>
      </c>
    </row>
    <row r="313" customHeight="1" ht="18">
      <c r="A313" s="2" t="inlineStr"/>
      <c r="B313" s="2" t="inlineStr"/>
      <c r="C313" s="2" t="inlineStr"/>
      <c r="D313" s="2" t="inlineStr"/>
      <c r="E313" s="26" t="inlineStr">
        <is>
          <r>
            <t xml:space="preserve">TOTAL Mão de Obra com Encargos Complementares:</t>
          </r>
        </is>
      </c>
      <c r="F313" s="26" t="inlineStr"/>
      <c r="G313" s="27" t="n">
        <f>SUM(G311:G312)</f>
        <v>2.55</v>
      </c>
    </row>
    <row r="314" customHeight="1" ht="15">
      <c r="A314" s="20" t="inlineStr">
        <is>
          <r>
            <t xml:space="preserve">Serviço</t>
          </r>
        </is>
      </c>
      <c r="B314" s="20" t="inlineStr"/>
      <c r="C314" s="21" t="inlineStr">
        <is>
          <r>
            <t xml:space="preserve">FONTE</t>
          </r>
        </is>
      </c>
      <c r="D314" s="21" t="inlineStr">
        <is>
          <r>
            <t xml:space="preserve">UNID</t>
          </r>
        </is>
      </c>
      <c r="E314" s="21" t="inlineStr">
        <is>
          <r>
            <t xml:space="preserve">COEFICIENTE</t>
          </r>
        </is>
      </c>
      <c r="F314" s="21" t="inlineStr">
        <is>
          <r>
            <t xml:space="preserve">PREÇO UNITÁRIO</t>
          </r>
        </is>
      </c>
      <c r="G314" s="21" t="inlineStr">
        <is>
          <r>
            <t xml:space="preserve">TOTAL</t>
          </r>
        </is>
      </c>
    </row>
    <row r="315" customHeight="1" ht="21">
      <c r="A315" s="22" t="inlineStr">
        <is>
          <r>
            <t xml:space="preserve">92804</t>
          </r>
        </is>
      </c>
      <c r="B315" s="23" t="inlineStr">
        <is>
          <r>
            <t xml:space="preserve">CORTE E DOBRA DE AÇO CA-50, DIÂMETRO DE 12,5 MM. AF_06/2022</t>
          </r>
        </is>
      </c>
      <c r="C315" s="22" t="inlineStr">
        <is>
          <r>
            <t xml:space="preserve">SINAPI</t>
          </r>
        </is>
      </c>
      <c r="D315" s="22" t="inlineStr">
        <is>
          <r>
            <t xml:space="preserve">KG</t>
          </r>
        </is>
      </c>
      <c r="E315" s="24" t="n">
        <v>1.0</v>
      </c>
      <c r="F315" s="25" t="n">
        <v>7.26</v>
      </c>
      <c r="G315" s="25" t="n">
        <f>TRUNC(TRUNC(E315,8)*F315,2)</f>
        <v>7.26</v>
      </c>
    </row>
    <row r="316" customHeight="1" ht="15">
      <c r="A316" s="2" t="inlineStr"/>
      <c r="B316" s="2" t="inlineStr"/>
      <c r="C316" s="2" t="inlineStr"/>
      <c r="D316" s="2" t="inlineStr"/>
      <c r="E316" s="26" t="inlineStr">
        <is>
          <r>
            <t xml:space="preserve">TOTAL Serviço:</t>
          </r>
        </is>
      </c>
      <c r="F316" s="26" t="inlineStr"/>
      <c r="G316" s="27" t="n">
        <f>SUM(G315:G315)</f>
        <v>7.26</v>
      </c>
    </row>
    <row r="317" customHeight="1" ht="15">
      <c r="A317" s="2" t="inlineStr"/>
      <c r="B317" s="2" t="inlineStr"/>
      <c r="C317" s="2" t="inlineStr"/>
      <c r="D317" s="2" t="inlineStr"/>
      <c r="E317" s="28" t="inlineStr">
        <is>
          <r>
            <t xml:space="preserve">VALOR:</t>
          </r>
        </is>
      </c>
      <c r="F317" s="28" t="inlineStr"/>
      <c r="G317" s="29" t="n">
        <f>ROUND(SUM(G309,G313,G316),2)</f>
        <v>10.26</v>
      </c>
    </row>
    <row r="318" customHeight="1" ht="15">
      <c r="A318" s="2" t="inlineStr"/>
      <c r="B318" s="2" t="inlineStr"/>
      <c r="C318" s="2" t="inlineStr"/>
      <c r="D318" s="2" t="inlineStr"/>
      <c r="E318" s="28" t="inlineStr">
        <is>
          <r>
            <t xml:space="preserve">VALOR BDI (20.34%):</t>
          </r>
        </is>
      </c>
      <c r="F318" s="28" t="inlineStr"/>
      <c r="G318" s="29" t="n">
        <f>ROUND(G317*(20.34/100),2)</f>
        <v>2.09</v>
      </c>
    </row>
    <row r="319" customHeight="1" ht="15">
      <c r="A319" s="2" t="inlineStr"/>
      <c r="B319" s="2" t="inlineStr"/>
      <c r="C319" s="2" t="inlineStr"/>
      <c r="D319" s="2" t="inlineStr"/>
      <c r="E319" s="28" t="inlineStr">
        <is>
          <r>
            <t xml:space="preserve">VALOR COM BDI:</t>
          </r>
        </is>
      </c>
      <c r="F319" s="28" t="inlineStr"/>
      <c r="G319" s="29" t="n">
        <f>G318+G317</f>
        <v>12.35</v>
      </c>
    </row>
    <row r="320" customHeight="1" ht="10">
      <c r="A320" s="2" t="inlineStr"/>
      <c r="B320" s="2" t="inlineStr"/>
      <c r="C320" s="2" t="inlineStr"/>
      <c r="D320" s="2" t="inlineStr"/>
      <c r="E320" s="18" t="inlineStr"/>
      <c r="F320" s="18" t="inlineStr"/>
      <c r="G320" s="18" t="inlineStr"/>
    </row>
    <row r="321" customHeight="1" ht="20">
      <c r="A321" s="19" t="inlineStr">
        <is>
          <r>
            <t xml:space="preserve">1.3.11. ​104921​ ARMAÇÃO DE BLOCO, SAPATA ISOLADA, VIGA BALDRAME E SAPATA CORRIDA UTILIZANDO AÇO CA-50 DE 16 MM - MONTAGEM. AF_01/2024​ (KG)</t>
          </r>
        </is>
      </c>
      <c r="B321" s="19" t="inlineStr"/>
      <c r="C321" s="19" t="inlineStr"/>
      <c r="D321" s="19" t="inlineStr"/>
      <c r="E321" s="19" t="inlineStr"/>
      <c r="F321" s="19" t="inlineStr"/>
      <c r="G321" s="19" t="inlineStr"/>
    </row>
    <row r="322" customHeight="1" ht="15">
      <c r="A322" s="20" t="inlineStr">
        <is>
          <r>
            <t xml:space="preserve">Material</t>
          </r>
        </is>
      </c>
      <c r="B322" s="20" t="inlineStr"/>
      <c r="C322" s="21" t="inlineStr">
        <is>
          <r>
            <t xml:space="preserve">FONTE</t>
          </r>
        </is>
      </c>
      <c r="D322" s="21" t="inlineStr">
        <is>
          <r>
            <t xml:space="preserve">UNID</t>
          </r>
        </is>
      </c>
      <c r="E322" s="21" t="inlineStr">
        <is>
          <r>
            <t xml:space="preserve">COEFICIENTE</t>
          </r>
        </is>
      </c>
      <c r="F322" s="21" t="inlineStr">
        <is>
          <r>
            <t xml:space="preserve">PREÇO UNITÁRIO</t>
          </r>
        </is>
      </c>
      <c r="G322" s="21" t="inlineStr">
        <is>
          <r>
            <t xml:space="preserve">TOTAL</t>
          </r>
        </is>
      </c>
    </row>
    <row r="323" customHeight="1" ht="21">
      <c r="A323" s="22" t="inlineStr">
        <is>
          <r>
            <t xml:space="preserve">00043132</t>
          </r>
        </is>
      </c>
      <c r="B323" s="23" t="inlineStr">
        <is>
          <r>
            <t xml:space="preserve">ARAME RECOZIDO 16 BWG, D = 1,65 MM (0,016 KG/M) OU 18 BWG, D = 1,25 MM (0,01 KG/M)</t>
          </r>
        </is>
      </c>
      <c r="C323" s="22" t="inlineStr">
        <is>
          <r>
            <t xml:space="preserve">SINAPI</t>
          </r>
        </is>
      </c>
      <c r="D323" s="22" t="inlineStr">
        <is>
          <r>
            <t xml:space="preserve">KG</t>
          </r>
        </is>
      </c>
      <c r="E323" s="24" t="n">
        <v>0.025</v>
      </c>
      <c r="F323" s="25" t="n">
        <v>15.67</v>
      </c>
      <c r="G323" s="25" t="n">
        <f>TRUNC(TRUNC(E323,8)*F323,2)</f>
        <v>0.39</v>
      </c>
    </row>
    <row r="324" customHeight="1" ht="29">
      <c r="A324" s="22" t="inlineStr">
        <is>
          <r>
            <t xml:space="preserve">00039017</t>
          </r>
        </is>
      </c>
      <c r="B324" s="23" t="inlineStr">
        <is>
          <r>
            <t xml:space="preserve">ESPACADOR / DISTANCIADOR CIRCULAR COM ENTRADA LATERAL, EM PLASTICO, PARA VERGALHAO *4,2 A 12,5* MM, COBRIMENTO 20 MM</t>
          </r>
        </is>
      </c>
      <c r="C324" s="22" t="inlineStr">
        <is>
          <r>
            <t xml:space="preserve">SINAPI</t>
          </r>
        </is>
      </c>
      <c r="D324" s="22" t="inlineStr">
        <is>
          <r>
            <t xml:space="preserve">UN</t>
          </r>
        </is>
      </c>
      <c r="E324" s="24" t="n">
        <v>0.245</v>
      </c>
      <c r="F324" s="25" t="n">
        <v>0.22</v>
      </c>
      <c r="G324" s="25" t="n">
        <f>TRUNC(TRUNC(E324,8)*F324,2)</f>
        <v>0.05</v>
      </c>
    </row>
    <row r="325" customHeight="1" ht="15">
      <c r="A325" s="2" t="inlineStr"/>
      <c r="B325" s="2" t="inlineStr"/>
      <c r="C325" s="2" t="inlineStr"/>
      <c r="D325" s="2" t="inlineStr"/>
      <c r="E325" s="26" t="inlineStr">
        <is>
          <r>
            <t xml:space="preserve">TOTAL Material:</t>
          </r>
        </is>
      </c>
      <c r="F325" s="26" t="inlineStr"/>
      <c r="G325" s="27" t="n">
        <f>SUM(G323:G324)</f>
        <v>0.44</v>
      </c>
    </row>
    <row r="326" customHeight="1" ht="15">
      <c r="A326" s="20" t="inlineStr">
        <is>
          <r>
            <t xml:space="preserve">Mão de Obra com Encargos Complementares</t>
          </r>
        </is>
      </c>
      <c r="B326" s="20" t="inlineStr"/>
      <c r="C326" s="21" t="inlineStr">
        <is>
          <r>
            <t xml:space="preserve">FONTE</t>
          </r>
        </is>
      </c>
      <c r="D326" s="21" t="inlineStr">
        <is>
          <r>
            <t xml:space="preserve">UNID</t>
          </r>
        </is>
      </c>
      <c r="E326" s="21" t="inlineStr">
        <is>
          <r>
            <t xml:space="preserve">COEFICIENTE</t>
          </r>
        </is>
      </c>
      <c r="F326" s="21" t="inlineStr">
        <is>
          <r>
            <t xml:space="preserve">PREÇO UNITÁRIO</t>
          </r>
        </is>
      </c>
      <c r="G326" s="21" t="inlineStr">
        <is>
          <r>
            <t xml:space="preserve">TOTAL</t>
          </r>
        </is>
      </c>
    </row>
    <row r="327" customHeight="1" ht="21">
      <c r="A327" s="22" t="inlineStr">
        <is>
          <r>
            <t xml:space="preserve">88238</t>
          </r>
        </is>
      </c>
      <c r="B327" s="23" t="inlineStr">
        <is>
          <r>
            <t xml:space="preserve">AJUDANTE DE ARMADOR COM ENCARGOS COMPLEMENTARES</t>
          </r>
        </is>
      </c>
      <c r="C327" s="22" t="inlineStr">
        <is>
          <r>
            <t xml:space="preserve">SINAPI</t>
          </r>
        </is>
      </c>
      <c r="D327" s="22" t="inlineStr">
        <is>
          <r>
            <t xml:space="preserve">H</t>
          </r>
        </is>
      </c>
      <c r="E327" s="24" t="n">
        <v>0.019</v>
      </c>
      <c r="F327" s="25" t="n">
        <v>24.77</v>
      </c>
      <c r="G327" s="25" t="n">
        <f>TRUNC(TRUNC(E327,8)*F327,2)</f>
        <v>0.47</v>
      </c>
    </row>
    <row r="328" customHeight="1" ht="15">
      <c r="A328" s="22" t="inlineStr">
        <is>
          <r>
            <t xml:space="preserve">88245</t>
          </r>
        </is>
      </c>
      <c r="B328" s="23" t="inlineStr">
        <is>
          <r>
            <t xml:space="preserve">ARMADOR COM ENCARGOS COMPLEMENTARES</t>
          </r>
        </is>
      </c>
      <c r="C328" s="22" t="inlineStr">
        <is>
          <r>
            <t xml:space="preserve">SINAPI</t>
          </r>
        </is>
      </c>
      <c r="D328" s="22" t="inlineStr">
        <is>
          <r>
            <t xml:space="preserve">H</t>
          </r>
        </is>
      </c>
      <c r="E328" s="24" t="n">
        <v>0.049</v>
      </c>
      <c r="F328" s="25" t="n">
        <v>30.43</v>
      </c>
      <c r="G328" s="25" t="n">
        <f>TRUNC(TRUNC(E328,8)*F328,2)</f>
        <v>1.49</v>
      </c>
    </row>
    <row r="329" customHeight="1" ht="18">
      <c r="A329" s="2" t="inlineStr"/>
      <c r="B329" s="2" t="inlineStr"/>
      <c r="C329" s="2" t="inlineStr"/>
      <c r="D329" s="2" t="inlineStr"/>
      <c r="E329" s="26" t="inlineStr">
        <is>
          <r>
            <t xml:space="preserve">TOTAL Mão de Obra com Encargos Complementares:</t>
          </r>
        </is>
      </c>
      <c r="F329" s="26" t="inlineStr"/>
      <c r="G329" s="27" t="n">
        <f>SUM(G327:G328)</f>
        <v>1.96</v>
      </c>
    </row>
    <row r="330" customHeight="1" ht="15">
      <c r="A330" s="20" t="inlineStr">
        <is>
          <r>
            <t xml:space="preserve">Serviço</t>
          </r>
        </is>
      </c>
      <c r="B330" s="20" t="inlineStr"/>
      <c r="C330" s="21" t="inlineStr">
        <is>
          <r>
            <t xml:space="preserve">FONTE</t>
          </r>
        </is>
      </c>
      <c r="D330" s="21" t="inlineStr">
        <is>
          <r>
            <t xml:space="preserve">UNID</t>
          </r>
        </is>
      </c>
      <c r="E330" s="21" t="inlineStr">
        <is>
          <r>
            <t xml:space="preserve">COEFICIENTE</t>
          </r>
        </is>
      </c>
      <c r="F330" s="21" t="inlineStr">
        <is>
          <r>
            <t xml:space="preserve">PREÇO UNITÁRIO</t>
          </r>
        </is>
      </c>
      <c r="G330" s="21" t="inlineStr">
        <is>
          <r>
            <t xml:space="preserve">TOTAL</t>
          </r>
        </is>
      </c>
    </row>
    <row r="331" customHeight="1" ht="21">
      <c r="A331" s="22" t="inlineStr">
        <is>
          <r>
            <t xml:space="preserve">92805</t>
          </r>
        </is>
      </c>
      <c r="B331" s="23" t="inlineStr">
        <is>
          <r>
            <t xml:space="preserve">CORTE E DOBRA DE AÇO CA-50, DIÂMETRO DE 16,0 MM. AF_06/2022</t>
          </r>
        </is>
      </c>
      <c r="C331" s="22" t="inlineStr">
        <is>
          <r>
            <t xml:space="preserve">SINAPI</t>
          </r>
        </is>
      </c>
      <c r="D331" s="22" t="inlineStr">
        <is>
          <r>
            <t xml:space="preserve">KG</t>
          </r>
        </is>
      </c>
      <c r="E331" s="24" t="n">
        <v>1.0</v>
      </c>
      <c r="F331" s="25" t="n">
        <v>7.18</v>
      </c>
      <c r="G331" s="25" t="n">
        <f>TRUNC(TRUNC(E331,8)*F331,2)</f>
        <v>7.18</v>
      </c>
    </row>
    <row r="332" customHeight="1" ht="15">
      <c r="A332" s="2" t="inlineStr"/>
      <c r="B332" s="2" t="inlineStr"/>
      <c r="C332" s="2" t="inlineStr"/>
      <c r="D332" s="2" t="inlineStr"/>
      <c r="E332" s="26" t="inlineStr">
        <is>
          <r>
            <t xml:space="preserve">TOTAL Serviço:</t>
          </r>
        </is>
      </c>
      <c r="F332" s="26" t="inlineStr"/>
      <c r="G332" s="27" t="n">
        <f>SUM(G331:G331)</f>
        <v>7.18</v>
      </c>
    </row>
    <row r="333" customHeight="1" ht="15">
      <c r="A333" s="2" t="inlineStr"/>
      <c r="B333" s="2" t="inlineStr"/>
      <c r="C333" s="2" t="inlineStr"/>
      <c r="D333" s="2" t="inlineStr"/>
      <c r="E333" s="28" t="inlineStr">
        <is>
          <r>
            <t xml:space="preserve">VALOR:</t>
          </r>
        </is>
      </c>
      <c r="F333" s="28" t="inlineStr"/>
      <c r="G333" s="29" t="n">
        <f>ROUND(SUM(G325,G329,G332),2)</f>
        <v>9.58</v>
      </c>
    </row>
    <row r="334" customHeight="1" ht="15">
      <c r="A334" s="2" t="inlineStr"/>
      <c r="B334" s="2" t="inlineStr"/>
      <c r="C334" s="2" t="inlineStr"/>
      <c r="D334" s="2" t="inlineStr"/>
      <c r="E334" s="28" t="inlineStr">
        <is>
          <r>
            <t xml:space="preserve">VALOR BDI (20.34%):</t>
          </r>
        </is>
      </c>
      <c r="F334" s="28" t="inlineStr"/>
      <c r="G334" s="29" t="n">
        <f>ROUND(G333*(20.34/100),2)</f>
        <v>1.95</v>
      </c>
    </row>
    <row r="335" customHeight="1" ht="15">
      <c r="A335" s="2" t="inlineStr"/>
      <c r="B335" s="2" t="inlineStr"/>
      <c r="C335" s="2" t="inlineStr"/>
      <c r="D335" s="2" t="inlineStr"/>
      <c r="E335" s="28" t="inlineStr">
        <is>
          <r>
            <t xml:space="preserve">VALOR COM BDI:</t>
          </r>
        </is>
      </c>
      <c r="F335" s="28" t="inlineStr"/>
      <c r="G335" s="29" t="n">
        <f>G334+G333</f>
        <v>11.53</v>
      </c>
    </row>
    <row r="336" customHeight="1" ht="10">
      <c r="A336" s="2" t="inlineStr"/>
      <c r="B336" s="2" t="inlineStr"/>
      <c r="C336" s="2" t="inlineStr"/>
      <c r="D336" s="2" t="inlineStr"/>
      <c r="E336" s="18" t="inlineStr"/>
      <c r="F336" s="18" t="inlineStr"/>
      <c r="G336" s="18" t="inlineStr"/>
    </row>
    <row r="337" customHeight="1" ht="20">
      <c r="A337" s="19" t="inlineStr">
        <is>
          <r>
            <t xml:space="preserve">1.3.12. ​104922​ ARMAÇÃO DE BLOCO, SAPATA ISOLADA E SAPATA CORRIDA UTILIZANDO AÇO CA-50 DE 20 MM - MONTAGEM. AF_01/2024​ (KG)</t>
          </r>
        </is>
      </c>
      <c r="B337" s="19" t="inlineStr"/>
      <c r="C337" s="19" t="inlineStr"/>
      <c r="D337" s="19" t="inlineStr"/>
      <c r="E337" s="19" t="inlineStr"/>
      <c r="F337" s="19" t="inlineStr"/>
      <c r="G337" s="19" t="inlineStr"/>
    </row>
    <row r="338" customHeight="1" ht="15">
      <c r="A338" s="20" t="inlineStr">
        <is>
          <r>
            <t xml:space="preserve">Material</t>
          </r>
        </is>
      </c>
      <c r="B338" s="20" t="inlineStr"/>
      <c r="C338" s="21" t="inlineStr">
        <is>
          <r>
            <t xml:space="preserve">FONTE</t>
          </r>
        </is>
      </c>
      <c r="D338" s="21" t="inlineStr">
        <is>
          <r>
            <t xml:space="preserve">UNID</t>
          </r>
        </is>
      </c>
      <c r="E338" s="21" t="inlineStr">
        <is>
          <r>
            <t xml:space="preserve">COEFICIENTE</t>
          </r>
        </is>
      </c>
      <c r="F338" s="21" t="inlineStr">
        <is>
          <r>
            <t xml:space="preserve">PREÇO UNITÁRIO</t>
          </r>
        </is>
      </c>
      <c r="G338" s="21" t="inlineStr">
        <is>
          <r>
            <t xml:space="preserve">TOTAL</t>
          </r>
        </is>
      </c>
    </row>
    <row r="339" customHeight="1" ht="21">
      <c r="A339" s="22" t="inlineStr">
        <is>
          <r>
            <t xml:space="preserve">00043132</t>
          </r>
        </is>
      </c>
      <c r="B339" s="23" t="inlineStr">
        <is>
          <r>
            <t xml:space="preserve">ARAME RECOZIDO 16 BWG, D = 1,65 MM (0,016 KG/M) OU 18 BWG, D = 1,25 MM (0,01 KG/M)</t>
          </r>
        </is>
      </c>
      <c r="C339" s="22" t="inlineStr">
        <is>
          <r>
            <t xml:space="preserve">SINAPI</t>
          </r>
        </is>
      </c>
      <c r="D339" s="22" t="inlineStr">
        <is>
          <r>
            <t xml:space="preserve">KG</t>
          </r>
        </is>
      </c>
      <c r="E339" s="24" t="n">
        <v>0.025</v>
      </c>
      <c r="F339" s="25" t="n">
        <v>15.67</v>
      </c>
      <c r="G339" s="25" t="n">
        <f>TRUNC(TRUNC(E339,8)*F339,2)</f>
        <v>0.39</v>
      </c>
    </row>
    <row r="340" customHeight="1" ht="29">
      <c r="A340" s="22" t="inlineStr">
        <is>
          <r>
            <t xml:space="preserve">00039017</t>
          </r>
        </is>
      </c>
      <c r="B340" s="23" t="inlineStr">
        <is>
          <r>
            <t xml:space="preserve">ESPACADOR / DISTANCIADOR CIRCULAR COM ENTRADA LATERAL, EM PLASTICO, PARA VERGALHAO *4,2 A 12,5* MM, COBRIMENTO 20 MM</t>
          </r>
        </is>
      </c>
      <c r="C340" s="22" t="inlineStr">
        <is>
          <r>
            <t xml:space="preserve">SINAPI</t>
          </r>
        </is>
      </c>
      <c r="D340" s="22" t="inlineStr">
        <is>
          <r>
            <t xml:space="preserve">UN</t>
          </r>
        </is>
      </c>
      <c r="E340" s="24" t="n">
        <v>0.195</v>
      </c>
      <c r="F340" s="25" t="n">
        <v>0.22</v>
      </c>
      <c r="G340" s="25" t="n">
        <f>TRUNC(TRUNC(E340,8)*F340,2)</f>
        <v>0.04</v>
      </c>
    </row>
    <row r="341" customHeight="1" ht="15">
      <c r="A341" s="2" t="inlineStr"/>
      <c r="B341" s="2" t="inlineStr"/>
      <c r="C341" s="2" t="inlineStr"/>
      <c r="D341" s="2" t="inlineStr"/>
      <c r="E341" s="26" t="inlineStr">
        <is>
          <r>
            <t xml:space="preserve">TOTAL Material:</t>
          </r>
        </is>
      </c>
      <c r="F341" s="26" t="inlineStr"/>
      <c r="G341" s="27" t="n">
        <f>SUM(G339:G340)</f>
        <v>0.43</v>
      </c>
    </row>
    <row r="342" customHeight="1" ht="15">
      <c r="A342" s="20" t="inlineStr">
        <is>
          <r>
            <t xml:space="preserve">Mão de Obra com Encargos Complementares</t>
          </r>
        </is>
      </c>
      <c r="B342" s="20" t="inlineStr"/>
      <c r="C342" s="21" t="inlineStr">
        <is>
          <r>
            <t xml:space="preserve">FONTE</t>
          </r>
        </is>
      </c>
      <c r="D342" s="21" t="inlineStr">
        <is>
          <r>
            <t xml:space="preserve">UNID</t>
          </r>
        </is>
      </c>
      <c r="E342" s="21" t="inlineStr">
        <is>
          <r>
            <t xml:space="preserve">COEFICIENTE</t>
          </r>
        </is>
      </c>
      <c r="F342" s="21" t="inlineStr">
        <is>
          <r>
            <t xml:space="preserve">PREÇO UNITÁRIO</t>
          </r>
        </is>
      </c>
      <c r="G342" s="21" t="inlineStr">
        <is>
          <r>
            <t xml:space="preserve">TOTAL</t>
          </r>
        </is>
      </c>
    </row>
    <row r="343" customHeight="1" ht="21">
      <c r="A343" s="22" t="inlineStr">
        <is>
          <r>
            <t xml:space="preserve">88238</t>
          </r>
        </is>
      </c>
      <c r="B343" s="23" t="inlineStr">
        <is>
          <r>
            <t xml:space="preserve">AJUDANTE DE ARMADOR COM ENCARGOS COMPLEMENTARES</t>
          </r>
        </is>
      </c>
      <c r="C343" s="22" t="inlineStr">
        <is>
          <r>
            <t xml:space="preserve">SINAPI</t>
          </r>
        </is>
      </c>
      <c r="D343" s="22" t="inlineStr">
        <is>
          <r>
            <t xml:space="preserve">H</t>
          </r>
        </is>
      </c>
      <c r="E343" s="24" t="n">
        <v>0.015</v>
      </c>
      <c r="F343" s="25" t="n">
        <v>24.77</v>
      </c>
      <c r="G343" s="25" t="n">
        <f>TRUNC(TRUNC(E343,8)*F343,2)</f>
        <v>0.37</v>
      </c>
    </row>
    <row r="344" customHeight="1" ht="15">
      <c r="A344" s="22" t="inlineStr">
        <is>
          <r>
            <t xml:space="preserve">88245</t>
          </r>
        </is>
      </c>
      <c r="B344" s="23" t="inlineStr">
        <is>
          <r>
            <t xml:space="preserve">ARMADOR COM ENCARGOS COMPLEMENTARES</t>
          </r>
        </is>
      </c>
      <c r="C344" s="22" t="inlineStr">
        <is>
          <r>
            <t xml:space="preserve">SINAPI</t>
          </r>
        </is>
      </c>
      <c r="D344" s="22" t="inlineStr">
        <is>
          <r>
            <t xml:space="preserve">H</t>
          </r>
        </is>
      </c>
      <c r="E344" s="24" t="n">
        <v>0.039</v>
      </c>
      <c r="F344" s="25" t="n">
        <v>30.43</v>
      </c>
      <c r="G344" s="25" t="n">
        <f>TRUNC(TRUNC(E344,8)*F344,2)</f>
        <v>1.18</v>
      </c>
    </row>
    <row r="345" customHeight="1" ht="18">
      <c r="A345" s="2" t="inlineStr"/>
      <c r="B345" s="2" t="inlineStr"/>
      <c r="C345" s="2" t="inlineStr"/>
      <c r="D345" s="2" t="inlineStr"/>
      <c r="E345" s="26" t="inlineStr">
        <is>
          <r>
            <t xml:space="preserve">TOTAL Mão de Obra com Encargos Complementares:</t>
          </r>
        </is>
      </c>
      <c r="F345" s="26" t="inlineStr"/>
      <c r="G345" s="27" t="n">
        <f>SUM(G343:G344)</f>
        <v>1.55</v>
      </c>
    </row>
    <row r="346" customHeight="1" ht="15">
      <c r="A346" s="20" t="inlineStr">
        <is>
          <r>
            <t xml:space="preserve">Serviço</t>
          </r>
        </is>
      </c>
      <c r="B346" s="20" t="inlineStr"/>
      <c r="C346" s="21" t="inlineStr">
        <is>
          <r>
            <t xml:space="preserve">FONTE</t>
          </r>
        </is>
      </c>
      <c r="D346" s="21" t="inlineStr">
        <is>
          <r>
            <t xml:space="preserve">UNID</t>
          </r>
        </is>
      </c>
      <c r="E346" s="21" t="inlineStr">
        <is>
          <r>
            <t xml:space="preserve">COEFICIENTE</t>
          </r>
        </is>
      </c>
      <c r="F346" s="21" t="inlineStr">
        <is>
          <r>
            <t xml:space="preserve">PREÇO UNITÁRIO</t>
          </r>
        </is>
      </c>
      <c r="G346" s="21" t="inlineStr">
        <is>
          <r>
            <t xml:space="preserve">TOTAL</t>
          </r>
        </is>
      </c>
    </row>
    <row r="347" customHeight="1" ht="21">
      <c r="A347" s="22" t="inlineStr">
        <is>
          <r>
            <t xml:space="preserve">92806</t>
          </r>
        </is>
      </c>
      <c r="B347" s="23" t="inlineStr">
        <is>
          <r>
            <t xml:space="preserve">CORTE E DOBRA DE AÇO CA-50, DIÂMETRO DE 20,0 MM. AF_06/2022</t>
          </r>
        </is>
      </c>
      <c r="C347" s="22" t="inlineStr">
        <is>
          <r>
            <t xml:space="preserve">SINAPI</t>
          </r>
        </is>
      </c>
      <c r="D347" s="22" t="inlineStr">
        <is>
          <r>
            <t xml:space="preserve">KG</t>
          </r>
        </is>
      </c>
      <c r="E347" s="24" t="n">
        <v>1.0</v>
      </c>
      <c r="F347" s="25" t="n">
        <v>8.45</v>
      </c>
      <c r="G347" s="25" t="n">
        <f>TRUNC(TRUNC(E347,8)*F347,2)</f>
        <v>8.45</v>
      </c>
    </row>
    <row r="348" customHeight="1" ht="15">
      <c r="A348" s="2" t="inlineStr"/>
      <c r="B348" s="2" t="inlineStr"/>
      <c r="C348" s="2" t="inlineStr"/>
      <c r="D348" s="2" t="inlineStr"/>
      <c r="E348" s="26" t="inlineStr">
        <is>
          <r>
            <t xml:space="preserve">TOTAL Serviço:</t>
          </r>
        </is>
      </c>
      <c r="F348" s="26" t="inlineStr"/>
      <c r="G348" s="27" t="n">
        <f>SUM(G347:G347)</f>
        <v>8.45</v>
      </c>
    </row>
    <row r="349" customHeight="1" ht="15">
      <c r="A349" s="2" t="inlineStr"/>
      <c r="B349" s="2" t="inlineStr"/>
      <c r="C349" s="2" t="inlineStr"/>
      <c r="D349" s="2" t="inlineStr"/>
      <c r="E349" s="28" t="inlineStr">
        <is>
          <r>
            <t xml:space="preserve">VALOR:</t>
          </r>
        </is>
      </c>
      <c r="F349" s="28" t="inlineStr"/>
      <c r="G349" s="29" t="n">
        <f>ROUND(SUM(G341,G345,G348),2)</f>
        <v>10.43</v>
      </c>
    </row>
    <row r="350" customHeight="1" ht="15">
      <c r="A350" s="2" t="inlineStr"/>
      <c r="B350" s="2" t="inlineStr"/>
      <c r="C350" s="2" t="inlineStr"/>
      <c r="D350" s="2" t="inlineStr"/>
      <c r="E350" s="28" t="inlineStr">
        <is>
          <r>
            <t xml:space="preserve">VALOR BDI (20.34%):</t>
          </r>
        </is>
      </c>
      <c r="F350" s="28" t="inlineStr"/>
      <c r="G350" s="29" t="n">
        <f>ROUND(G349*(20.34/100),2)</f>
        <v>2.12</v>
      </c>
    </row>
    <row r="351" customHeight="1" ht="15">
      <c r="A351" s="2" t="inlineStr"/>
      <c r="B351" s="2" t="inlineStr"/>
      <c r="C351" s="2" t="inlineStr"/>
      <c r="D351" s="2" t="inlineStr"/>
      <c r="E351" s="28" t="inlineStr">
        <is>
          <r>
            <t xml:space="preserve">VALOR COM BDI:</t>
          </r>
        </is>
      </c>
      <c r="F351" s="28" t="inlineStr"/>
      <c r="G351" s="29" t="n">
        <f>G350+G349</f>
        <v>12.55</v>
      </c>
    </row>
    <row r="352" customHeight="1" ht="10">
      <c r="A352" s="2" t="inlineStr"/>
      <c r="B352" s="2" t="inlineStr"/>
      <c r="C352" s="2" t="inlineStr"/>
      <c r="D352" s="2" t="inlineStr"/>
      <c r="E352" s="18" t="inlineStr"/>
      <c r="F352" s="18" t="inlineStr"/>
      <c r="G352" s="18" t="inlineStr"/>
    </row>
    <row r="353" customHeight="1" ht="20">
      <c r="A353" s="19" t="inlineStr">
        <is>
          <r>
            <t xml:space="preserve">1.3.13. ​CPU2096​ CONCRETAGEM DE BLOCOS COROAMENTO E VIGAS, BALDRAMES, FCK 35 MPA, COM USO DE BOMBA LANÇAMENTO, ADENSAMENTO E ACABAMENTO​ (M3)</t>
          </r>
        </is>
      </c>
      <c r="B353" s="19" t="inlineStr"/>
      <c r="C353" s="19" t="inlineStr"/>
      <c r="D353" s="19" t="inlineStr"/>
      <c r="E353" s="19" t="inlineStr"/>
      <c r="F353" s="19" t="inlineStr"/>
      <c r="G353" s="19" t="inlineStr"/>
    </row>
    <row r="354" customHeight="1" ht="15">
      <c r="A354" s="20" t="inlineStr">
        <is>
          <r>
            <t xml:space="preserve">Equipamento Custo Horário</t>
          </r>
        </is>
      </c>
      <c r="B354" s="20" t="inlineStr"/>
      <c r="C354" s="21" t="inlineStr">
        <is>
          <r>
            <t xml:space="preserve">FONTE</t>
          </r>
        </is>
      </c>
      <c r="D354" s="21" t="inlineStr">
        <is>
          <r>
            <t xml:space="preserve">UNID</t>
          </r>
        </is>
      </c>
      <c r="E354" s="21" t="inlineStr">
        <is>
          <r>
            <t xml:space="preserve">COEFICIENTE</t>
          </r>
        </is>
      </c>
      <c r="F354" s="21" t="inlineStr">
        <is>
          <r>
            <t xml:space="preserve">PREÇO UNITÁRIO</t>
          </r>
        </is>
      </c>
      <c r="G354" s="21" t="inlineStr">
        <is>
          <r>
            <t xml:space="preserve">TOTAL</t>
          </r>
        </is>
      </c>
    </row>
    <row r="355" customHeight="1" ht="29">
      <c r="A355" s="22" t="inlineStr">
        <is>
          <r>
            <t xml:space="preserve">90587</t>
          </r>
        </is>
      </c>
      <c r="B355" s="23" t="inlineStr">
        <is>
          <r>
            <t xml:space="preserve">VIBRADOR DE IMERSÃO, DIÂMETRO DE PONTEIRA 45MM, MOTOR ELÉTRICO TRIFÁSICO POTÊNCIA DE 2 CV - CHI DIURNO. AF_06/2015</t>
          </r>
        </is>
      </c>
      <c r="C355" s="22" t="inlineStr">
        <is>
          <r>
            <t xml:space="preserve">SINAPI</t>
          </r>
        </is>
      </c>
      <c r="D355" s="22" t="inlineStr">
        <is>
          <r>
            <t xml:space="preserve">CHI</t>
          </r>
        </is>
      </c>
      <c r="E355" s="24" t="n">
        <v>0.093</v>
      </c>
      <c r="F355" s="25" t="n">
        <v>0.56</v>
      </c>
      <c r="G355" s="25" t="n">
        <f>ROUND(ROUND(E355,8)*F355,2)</f>
        <v>0.05</v>
      </c>
    </row>
    <row r="356" customHeight="1" ht="29">
      <c r="A356" s="22" t="inlineStr">
        <is>
          <r>
            <t xml:space="preserve">90586</t>
          </r>
        </is>
      </c>
      <c r="B356" s="23" t="inlineStr">
        <is>
          <r>
            <t xml:space="preserve">VIBRADOR DE IMERSÃO, DIÂMETRO DE PONTEIRA 45MM, MOTOR ELÉTRICO TRIFÁSICO POTÊNCIA DE 2 CV - CHP DIURNO. AF_06/2015</t>
          </r>
        </is>
      </c>
      <c r="C356" s="22" t="inlineStr">
        <is>
          <r>
            <t xml:space="preserve">SINAPI</t>
          </r>
        </is>
      </c>
      <c r="D356" s="22" t="inlineStr">
        <is>
          <r>
            <t xml:space="preserve">CHP</t>
          </r>
        </is>
      </c>
      <c r="E356" s="24" t="n">
        <v>0.088</v>
      </c>
      <c r="F356" s="25" t="n">
        <v>1.44</v>
      </c>
      <c r="G356" s="25" t="n">
        <f>ROUND(ROUND(E356,8)*F356,2)</f>
        <v>0.13</v>
      </c>
    </row>
    <row r="357" customHeight="1" ht="18">
      <c r="A357" s="2" t="inlineStr"/>
      <c r="B357" s="2" t="inlineStr"/>
      <c r="C357" s="2" t="inlineStr"/>
      <c r="D357" s="2" t="inlineStr"/>
      <c r="E357" s="26" t="inlineStr">
        <is>
          <r>
            <t xml:space="preserve">TOTAL Equipamento Custo Horário:</t>
          </r>
        </is>
      </c>
      <c r="F357" s="26" t="inlineStr"/>
      <c r="G357" s="27" t="n">
        <f>SUM(G355:G356)</f>
        <v>0.18</v>
      </c>
    </row>
    <row r="358" customHeight="1" ht="15">
      <c r="A358" s="20" t="inlineStr">
        <is>
          <r>
            <t xml:space="preserve">Material</t>
          </r>
        </is>
      </c>
      <c r="B358" s="20" t="inlineStr"/>
      <c r="C358" s="21" t="inlineStr">
        <is>
          <r>
            <t xml:space="preserve">FONTE</t>
          </r>
        </is>
      </c>
      <c r="D358" s="21" t="inlineStr">
        <is>
          <r>
            <t xml:space="preserve">UNID</t>
          </r>
        </is>
      </c>
      <c r="E358" s="21" t="inlineStr">
        <is>
          <r>
            <t xml:space="preserve">COEFICIENTE</t>
          </r>
        </is>
      </c>
      <c r="F358" s="21" t="inlineStr">
        <is>
          <r>
            <t xml:space="preserve">PREÇO UNITÁRIO</t>
          </r>
        </is>
      </c>
      <c r="G358" s="21" t="inlineStr">
        <is>
          <r>
            <t xml:space="preserve">TOTAL</t>
          </r>
        </is>
      </c>
    </row>
    <row r="359" customHeight="1" ht="38">
      <c r="A359" s="22" t="inlineStr">
        <is>
          <r>
            <t xml:space="preserve">00011145</t>
          </r>
        </is>
      </c>
      <c r="B359" s="23" t="inlineStr">
        <is>
          <r>
            <t xml:space="preserve">CONCRETO USINADO BOMBEAVEL, CLASSE DE RESISTENCIA C35, BRITA 0 E 1, SLUMP = 100 +/- 20 MM, COM BOMBEAMENTO (DISPONIBILIZACAO DE BOMBA), SEM O LANCAMENTO (NBR 8953)</t>
          </r>
        </is>
      </c>
      <c r="C359" s="22" t="inlineStr">
        <is>
          <r>
            <t xml:space="preserve">SINAPI</t>
          </r>
        </is>
      </c>
      <c r="D359" s="22" t="inlineStr">
        <is>
          <r>
            <t xml:space="preserve">M3</t>
          </r>
        </is>
      </c>
      <c r="E359" s="24" t="n">
        <v>1.15</v>
      </c>
      <c r="F359" s="25" t="n">
        <v>567.56</v>
      </c>
      <c r="G359" s="25" t="n">
        <f>ROUND(ROUND(E359,8)*F359,2)</f>
        <v>652.69</v>
      </c>
    </row>
    <row r="360" customHeight="1" ht="15">
      <c r="A360" s="2" t="inlineStr"/>
      <c r="B360" s="2" t="inlineStr"/>
      <c r="C360" s="2" t="inlineStr"/>
      <c r="D360" s="2" t="inlineStr"/>
      <c r="E360" s="26" t="inlineStr">
        <is>
          <r>
            <t xml:space="preserve">TOTAL Material:</t>
          </r>
        </is>
      </c>
      <c r="F360" s="26" t="inlineStr"/>
      <c r="G360" s="27" t="n">
        <f>SUM(G359:G359)</f>
        <v>652.69</v>
      </c>
    </row>
    <row r="361" customHeight="1" ht="15">
      <c r="A361" s="20" t="inlineStr">
        <is>
          <r>
            <t xml:space="preserve">Mão de Obra com Encargos Complementares</t>
          </r>
        </is>
      </c>
      <c r="B361" s="20" t="inlineStr"/>
      <c r="C361" s="21" t="inlineStr">
        <is>
          <r>
            <t xml:space="preserve">FONTE</t>
          </r>
        </is>
      </c>
      <c r="D361" s="21" t="inlineStr">
        <is>
          <r>
            <t xml:space="preserve">UNID</t>
          </r>
        </is>
      </c>
      <c r="E361" s="21" t="inlineStr">
        <is>
          <r>
            <t xml:space="preserve">COEFICIENTE</t>
          </r>
        </is>
      </c>
      <c r="F361" s="21" t="inlineStr">
        <is>
          <r>
            <t xml:space="preserve">PREÇO UNITÁRIO</t>
          </r>
        </is>
      </c>
      <c r="G361" s="21" t="inlineStr">
        <is>
          <r>
            <t xml:space="preserve">TOTAL</t>
          </r>
        </is>
      </c>
    </row>
    <row r="362" customHeight="1" ht="15">
      <c r="A362" s="22" t="inlineStr">
        <is>
          <r>
            <t xml:space="preserve">88309</t>
          </r>
        </is>
      </c>
      <c r="B362" s="23" t="inlineStr">
        <is>
          <r>
            <t xml:space="preserve">PEDREIRO COM ENCARGOS COMPLEMENTARES</t>
          </r>
        </is>
      </c>
      <c r="C362" s="22" t="inlineStr">
        <is>
          <r>
            <t xml:space="preserve">SINAPI</t>
          </r>
        </is>
      </c>
      <c r="D362" s="22" t="inlineStr">
        <is>
          <r>
            <t xml:space="preserve">H</t>
          </r>
        </is>
      </c>
      <c r="E362" s="24" t="n">
        <v>0.363</v>
      </c>
      <c r="F362" s="25" t="n">
        <v>30.58</v>
      </c>
      <c r="G362" s="25" t="n">
        <f>ROUND(ROUND(E362,8)*F362,2)</f>
        <v>11.1</v>
      </c>
    </row>
    <row r="363" customHeight="1" ht="15">
      <c r="A363" s="22" t="inlineStr">
        <is>
          <r>
            <t xml:space="preserve">88316</t>
          </r>
        </is>
      </c>
      <c r="B363" s="23" t="inlineStr">
        <is>
          <r>
            <t xml:space="preserve">SERVENTE COM ENCARGOS COMPLEMENTARES</t>
          </r>
        </is>
      </c>
      <c r="C363" s="22" t="inlineStr">
        <is>
          <r>
            <t xml:space="preserve">SINAPI</t>
          </r>
        </is>
      </c>
      <c r="D363" s="22" t="inlineStr">
        <is>
          <r>
            <t xml:space="preserve">H</t>
          </r>
        </is>
      </c>
      <c r="E363" s="24" t="n">
        <v>0.544</v>
      </c>
      <c r="F363" s="25" t="n">
        <v>23.56</v>
      </c>
      <c r="G363" s="25" t="n">
        <f>ROUND(ROUND(E363,8)*F363,2)</f>
        <v>12.82</v>
      </c>
    </row>
    <row r="364" customHeight="1" ht="18">
      <c r="A364" s="2" t="inlineStr"/>
      <c r="B364" s="2" t="inlineStr"/>
      <c r="C364" s="2" t="inlineStr"/>
      <c r="D364" s="2" t="inlineStr"/>
      <c r="E364" s="26" t="inlineStr">
        <is>
          <r>
            <t xml:space="preserve">TOTAL Mão de Obra com Encargos Complementares:</t>
          </r>
        </is>
      </c>
      <c r="F364" s="26" t="inlineStr"/>
      <c r="G364" s="27" t="n">
        <f>SUM(G362:G363)</f>
        <v>23.92</v>
      </c>
    </row>
    <row r="365" customHeight="1" ht="15">
      <c r="A365" s="2" t="inlineStr"/>
      <c r="B365" s="2" t="inlineStr"/>
      <c r="C365" s="2" t="inlineStr"/>
      <c r="D365" s="2" t="inlineStr"/>
      <c r="E365" s="28" t="inlineStr">
        <is>
          <r>
            <t xml:space="preserve">VALOR:</t>
          </r>
        </is>
      </c>
      <c r="F365" s="28" t="inlineStr"/>
      <c r="G365" s="29" t="n">
        <f>ROUND(SUM(G357,G360,G364),2)</f>
        <v>676.79</v>
      </c>
    </row>
    <row r="366" customHeight="1" ht="15">
      <c r="A366" s="2" t="inlineStr"/>
      <c r="B366" s="2" t="inlineStr"/>
      <c r="C366" s="2" t="inlineStr"/>
      <c r="D366" s="2" t="inlineStr"/>
      <c r="E366" s="28" t="inlineStr">
        <is>
          <r>
            <t xml:space="preserve">VALOR BDI (20.34%):</t>
          </r>
        </is>
      </c>
      <c r="F366" s="28" t="inlineStr"/>
      <c r="G366" s="29" t="n">
        <f>ROUND(G365*(20.34/100),2)</f>
        <v>137.66</v>
      </c>
    </row>
    <row r="367" customHeight="1" ht="15">
      <c r="A367" s="2" t="inlineStr"/>
      <c r="B367" s="2" t="inlineStr"/>
      <c r="C367" s="2" t="inlineStr"/>
      <c r="D367" s="2" t="inlineStr"/>
      <c r="E367" s="28" t="inlineStr">
        <is>
          <r>
            <t xml:space="preserve">VALOR COM BDI:</t>
          </r>
        </is>
      </c>
      <c r="F367" s="28" t="inlineStr"/>
      <c r="G367" s="29" t="n">
        <f>G366+G365</f>
        <v>814.45</v>
      </c>
    </row>
    <row r="368" customHeight="1" ht="10">
      <c r="A368" s="2" t="inlineStr"/>
      <c r="B368" s="2" t="inlineStr"/>
      <c r="C368" s="2" t="inlineStr"/>
      <c r="D368" s="2" t="inlineStr"/>
      <c r="E368" s="18" t="inlineStr"/>
      <c r="F368" s="18" t="inlineStr"/>
      <c r="G368" s="18" t="inlineStr"/>
    </row>
    <row r="369" customHeight="1" ht="20">
      <c r="A369" s="19" t="inlineStr">
        <is>
          <r>
            <t xml:space="preserve">1.3.14. ​100574​ ESPALHAMENTO DE MATERIAL COM TRATOR DE ESTEIRAS. AF_09/2024​ (M3)</t>
          </r>
        </is>
      </c>
      <c r="B369" s="19" t="inlineStr"/>
      <c r="C369" s="19" t="inlineStr"/>
      <c r="D369" s="19" t="inlineStr"/>
      <c r="E369" s="19" t="inlineStr"/>
      <c r="F369" s="19" t="inlineStr"/>
      <c r="G369" s="19" t="inlineStr"/>
    </row>
    <row r="370" customHeight="1" ht="15">
      <c r="A370" s="20" t="inlineStr">
        <is>
          <r>
            <t xml:space="preserve">Equipamento Custo Horário</t>
          </r>
        </is>
      </c>
      <c r="B370" s="20" t="inlineStr"/>
      <c r="C370" s="21" t="inlineStr">
        <is>
          <r>
            <t xml:space="preserve">FONTE</t>
          </r>
        </is>
      </c>
      <c r="D370" s="21" t="inlineStr">
        <is>
          <r>
            <t xml:space="preserve">UNID</t>
          </r>
        </is>
      </c>
      <c r="E370" s="21" t="inlineStr">
        <is>
          <r>
            <t xml:space="preserve">COEFICIENTE</t>
          </r>
        </is>
      </c>
      <c r="F370" s="21" t="inlineStr">
        <is>
          <r>
            <t xml:space="preserve">PREÇO UNITÁRIO</t>
          </r>
        </is>
      </c>
      <c r="G370" s="21" t="inlineStr">
        <is>
          <r>
            <t xml:space="preserve">TOTAL</t>
          </r>
        </is>
      </c>
    </row>
    <row r="371" customHeight="1" ht="29">
      <c r="A371" s="22" t="inlineStr">
        <is>
          <r>
            <t xml:space="preserve">5853</t>
          </r>
        </is>
      </c>
      <c r="B371" s="23" t="inlineStr">
        <is>
          <r>
            <t xml:space="preserve">TRATOR DE ESTEIRAS, POTÊNCIA 150 HP, PESO OPERACIONAL 16,7 T, COM RODA MOTRIZ ELEVADA E LÂMINA 3,18 M3 - CHI DIURNO. AF_06/2014</t>
          </r>
        </is>
      </c>
      <c r="C371" s="22" t="inlineStr">
        <is>
          <r>
            <t xml:space="preserve">SINAPI</t>
          </r>
        </is>
      </c>
      <c r="D371" s="22" t="inlineStr">
        <is>
          <r>
            <t xml:space="preserve">CHI</t>
          </r>
        </is>
      </c>
      <c r="E371" s="24" t="n">
        <v>0.0061034</v>
      </c>
      <c r="F371" s="25" t="n">
        <v>98.31</v>
      </c>
      <c r="G371" s="25" t="n">
        <f>TRUNC(TRUNC(E371,8)*F371,2)</f>
        <v>0.6</v>
      </c>
    </row>
    <row r="372" customHeight="1" ht="29">
      <c r="A372" s="22" t="inlineStr">
        <is>
          <r>
            <t xml:space="preserve">5851</t>
          </r>
        </is>
      </c>
      <c r="B372" s="23" t="inlineStr">
        <is>
          <r>
            <t xml:space="preserve">TRATOR DE ESTEIRAS, POTÊNCIA 150 HP, PESO OPERACIONAL 16,7 T, COM RODA MOTRIZ ELEVADA E LÂMINA 3,18 M3 - CHP DIURNO. AF_06/2014</t>
          </r>
        </is>
      </c>
      <c r="C372" s="22" t="inlineStr">
        <is>
          <r>
            <t xml:space="preserve">SINAPI</t>
          </r>
        </is>
      </c>
      <c r="D372" s="22" t="inlineStr">
        <is>
          <r>
            <t xml:space="preserve">CHP</t>
          </r>
        </is>
      </c>
      <c r="E372" s="24" t="n">
        <v>0.0025226</v>
      </c>
      <c r="F372" s="25" t="n">
        <v>270.17</v>
      </c>
      <c r="G372" s="25" t="n">
        <f>TRUNC(TRUNC(E372,8)*F372,2)</f>
        <v>0.68</v>
      </c>
    </row>
    <row r="373" customHeight="1" ht="18">
      <c r="A373" s="2" t="inlineStr"/>
      <c r="B373" s="2" t="inlineStr"/>
      <c r="C373" s="2" t="inlineStr"/>
      <c r="D373" s="2" t="inlineStr"/>
      <c r="E373" s="26" t="inlineStr">
        <is>
          <r>
            <t xml:space="preserve">TOTAL Equipamento Custo Horário:</t>
          </r>
        </is>
      </c>
      <c r="F373" s="26" t="inlineStr"/>
      <c r="G373" s="27" t="n">
        <f>SUM(G371:G372)</f>
        <v>1.28</v>
      </c>
    </row>
    <row r="374" customHeight="1" ht="15">
      <c r="A374" s="20" t="inlineStr">
        <is>
          <r>
            <t xml:space="preserve">Mão de Obra com Encargos Complementares</t>
          </r>
        </is>
      </c>
      <c r="B374" s="20" t="inlineStr"/>
      <c r="C374" s="21" t="inlineStr">
        <is>
          <r>
            <t xml:space="preserve">FONTE</t>
          </r>
        </is>
      </c>
      <c r="D374" s="21" t="inlineStr">
        <is>
          <r>
            <t xml:space="preserve">UNID</t>
          </r>
        </is>
      </c>
      <c r="E374" s="21" t="inlineStr">
        <is>
          <r>
            <t xml:space="preserve">COEFICIENTE</t>
          </r>
        </is>
      </c>
      <c r="F374" s="21" t="inlineStr">
        <is>
          <r>
            <t xml:space="preserve">PREÇO UNITÁRIO</t>
          </r>
        </is>
      </c>
      <c r="G374" s="21" t="inlineStr">
        <is>
          <r>
            <t xml:space="preserve">TOTAL</t>
          </r>
        </is>
      </c>
    </row>
    <row r="375" customHeight="1" ht="15">
      <c r="A375" s="22" t="inlineStr">
        <is>
          <r>
            <t xml:space="preserve">88316</t>
          </r>
        </is>
      </c>
      <c r="B375" s="23" t="inlineStr">
        <is>
          <r>
            <t xml:space="preserve">SERVENTE COM ENCARGOS COMPLEMENTARES</t>
          </r>
        </is>
      </c>
      <c r="C375" s="22" t="inlineStr">
        <is>
          <r>
            <t xml:space="preserve">SINAPI</t>
          </r>
        </is>
      </c>
      <c r="D375" s="22" t="inlineStr">
        <is>
          <r>
            <t xml:space="preserve">H</t>
          </r>
        </is>
      </c>
      <c r="E375" s="24" t="n">
        <v>0.008626</v>
      </c>
      <c r="F375" s="25" t="n">
        <v>23.56</v>
      </c>
      <c r="G375" s="25" t="n">
        <f>TRUNC(TRUNC(E375,8)*F375,2)</f>
        <v>0.2</v>
      </c>
    </row>
    <row r="376" customHeight="1" ht="18">
      <c r="A376" s="2" t="inlineStr"/>
      <c r="B376" s="2" t="inlineStr"/>
      <c r="C376" s="2" t="inlineStr"/>
      <c r="D376" s="2" t="inlineStr"/>
      <c r="E376" s="26" t="inlineStr">
        <is>
          <r>
            <t xml:space="preserve">TOTAL Mão de Obra com Encargos Complementares:</t>
          </r>
        </is>
      </c>
      <c r="F376" s="26" t="inlineStr"/>
      <c r="G376" s="27" t="n">
        <f>SUM(G375:G375)</f>
        <v>0.2</v>
      </c>
    </row>
    <row r="377" customHeight="1" ht="15">
      <c r="A377" s="2" t="inlineStr"/>
      <c r="B377" s="2" t="inlineStr"/>
      <c r="C377" s="2" t="inlineStr"/>
      <c r="D377" s="2" t="inlineStr"/>
      <c r="E377" s="28" t="inlineStr">
        <is>
          <r>
            <t xml:space="preserve">VALOR:</t>
          </r>
        </is>
      </c>
      <c r="F377" s="28" t="inlineStr"/>
      <c r="G377" s="29" t="n">
        <f>ROUND(SUM(G373,G376),2)</f>
        <v>1.48</v>
      </c>
    </row>
    <row r="378" customHeight="1" ht="15">
      <c r="A378" s="2" t="inlineStr"/>
      <c r="B378" s="2" t="inlineStr"/>
      <c r="C378" s="2" t="inlineStr"/>
      <c r="D378" s="2" t="inlineStr"/>
      <c r="E378" s="28" t="inlineStr">
        <is>
          <r>
            <t xml:space="preserve">VALOR BDI (20.34%):</t>
          </r>
        </is>
      </c>
      <c r="F378" s="28" t="inlineStr"/>
      <c r="G378" s="29" t="n">
        <f>ROUND(G377*(20.34/100),2)</f>
        <v>0.3</v>
      </c>
    </row>
    <row r="379" customHeight="1" ht="15">
      <c r="A379" s="2" t="inlineStr"/>
      <c r="B379" s="2" t="inlineStr"/>
      <c r="C379" s="2" t="inlineStr"/>
      <c r="D379" s="2" t="inlineStr"/>
      <c r="E379" s="28" t="inlineStr">
        <is>
          <r>
            <t xml:space="preserve">VALOR COM BDI:</t>
          </r>
        </is>
      </c>
      <c r="F379" s="28" t="inlineStr"/>
      <c r="G379" s="29" t="n">
        <f>G378+G377</f>
        <v>1.78</v>
      </c>
    </row>
    <row r="380" customHeight="1" ht="10">
      <c r="A380" s="2" t="inlineStr"/>
      <c r="B380" s="2" t="inlineStr"/>
      <c r="C380" s="2" t="inlineStr"/>
      <c r="D380" s="2" t="inlineStr"/>
      <c r="E380" s="18" t="inlineStr"/>
      <c r="F380" s="18" t="inlineStr"/>
      <c r="G380" s="18" t="inlineStr"/>
    </row>
    <row r="381" customHeight="1" ht="20">
      <c r="A381" s="19" t="inlineStr">
        <is>
          <r>
            <t xml:space="preserve">1.3.15. ​93382​ REATERRO MANUAL DE VALAS, COM COMPACTADOR DE SOLOS DE PERCUSSÃO. AF_08/2023​ (M3)</t>
          </r>
        </is>
      </c>
      <c r="B381" s="19" t="inlineStr"/>
      <c r="C381" s="19" t="inlineStr"/>
      <c r="D381" s="19" t="inlineStr"/>
      <c r="E381" s="19" t="inlineStr"/>
      <c r="F381" s="19" t="inlineStr"/>
      <c r="G381" s="19" t="inlineStr"/>
    </row>
    <row r="382" customHeight="1" ht="15">
      <c r="A382" s="20" t="inlineStr">
        <is>
          <r>
            <t xml:space="preserve">Equipamento Custo Horário</t>
          </r>
        </is>
      </c>
      <c r="B382" s="20" t="inlineStr"/>
      <c r="C382" s="21" t="inlineStr">
        <is>
          <r>
            <t xml:space="preserve">FONTE</t>
          </r>
        </is>
      </c>
      <c r="D382" s="21" t="inlineStr">
        <is>
          <r>
            <t xml:space="preserve">UNID</t>
          </r>
        </is>
      </c>
      <c r="E382" s="21" t="inlineStr">
        <is>
          <r>
            <t xml:space="preserve">COEFICIENTE</t>
          </r>
        </is>
      </c>
      <c r="F382" s="21" t="inlineStr">
        <is>
          <r>
            <t xml:space="preserve">PREÇO UNITÁRIO</t>
          </r>
        </is>
      </c>
      <c r="G382" s="21" t="inlineStr">
        <is>
          <r>
            <t xml:space="preserve">TOTAL</t>
          </r>
        </is>
      </c>
    </row>
    <row r="383" customHeight="1" ht="46">
      <c r="A383" s="22" t="inlineStr">
        <is>
          <r>
            <t xml:space="preserve">5903</t>
          </r>
        </is>
      </c>
      <c r="B383" s="23" t="inlineStr">
        <is>
          <r>
            <t xml:space="preserve">CAMINHÃO PIPA 10.000 L TRUCADO, PESO BRUTO TOTAL 23.000 KG, CARGA ÚTIL MÁXIMA 15.935 KG, DISTÂNCIA ENTRE EIXOS 4,8 M, POTÊNCIA 230 CV, INCLUSIVE TANQUE DE AÇO PARA TRANSPORTE DE ÁGUA - CHI DIURNO. AF_06/2014</t>
          </r>
        </is>
      </c>
      <c r="C383" s="22" t="inlineStr">
        <is>
          <r>
            <t xml:space="preserve">SINAPI</t>
          </r>
        </is>
      </c>
      <c r="D383" s="22" t="inlineStr">
        <is>
          <r>
            <t xml:space="preserve">CHI</t>
          </r>
        </is>
      </c>
      <c r="E383" s="24" t="n">
        <v>6.0E-4</v>
      </c>
      <c r="F383" s="25" t="n">
        <v>79.86</v>
      </c>
      <c r="G383" s="25" t="n">
        <f>TRUNC(TRUNC(E383,8)*F383,2)</f>
        <v>0.04</v>
      </c>
    </row>
    <row r="384" customHeight="1" ht="46">
      <c r="A384" s="22" t="inlineStr">
        <is>
          <r>
            <t xml:space="preserve">5901</t>
          </r>
        </is>
      </c>
      <c r="B384" s="23" t="inlineStr">
        <is>
          <r>
            <t xml:space="preserve">CAMINHÃO PIPA 10.000 L TRUCADO, PESO BRUTO TOTAL 23.000 KG, CARGA ÚTIL MÁXIMA 15.935 KG, DISTÂNCIA ENTRE EIXOS 4,8 M, POTÊNCIA 230 CV, INCLUSIVE TANQUE DE AÇO PARA TRANSPORTE DE ÁGUA - CHP DIURNO. AF_06/2014</t>
          </r>
        </is>
      </c>
      <c r="C384" s="22" t="inlineStr">
        <is>
          <r>
            <t xml:space="preserve">SINAPI</t>
          </r>
        </is>
      </c>
      <c r="D384" s="22" t="inlineStr">
        <is>
          <r>
            <t xml:space="preserve">CHP</t>
          </r>
        </is>
      </c>
      <c r="E384" s="24" t="n">
        <v>0.0054</v>
      </c>
      <c r="F384" s="25" t="n">
        <v>325.05</v>
      </c>
      <c r="G384" s="25" t="n">
        <f>TRUNC(TRUNC(E384,8)*F384,2)</f>
        <v>1.75</v>
      </c>
    </row>
    <row r="385" customHeight="1" ht="29">
      <c r="A385" s="22" t="inlineStr">
        <is>
          <r>
            <t xml:space="preserve">91533</t>
          </r>
        </is>
      </c>
      <c r="B385" s="23" t="inlineStr">
        <is>
          <r>
            <t xml:space="preserve">COMPACTADOR DE SOLOS DE PERCUSSÃO (SOQUETE) COM MOTOR A GASOLINA 4 TEMPOS, POTÊNCIA 4 CV - CHP DIURNO. AF_08/2015</t>
          </r>
        </is>
      </c>
      <c r="C385" s="22" t="inlineStr">
        <is>
          <r>
            <t xml:space="preserve">SINAPI</t>
          </r>
        </is>
      </c>
      <c r="D385" s="22" t="inlineStr">
        <is>
          <r>
            <t xml:space="preserve">CHP</t>
          </r>
        </is>
      </c>
      <c r="E385" s="24" t="n">
        <v>0.1962</v>
      </c>
      <c r="F385" s="25" t="n">
        <v>44.39</v>
      </c>
      <c r="G385" s="25" t="n">
        <f>TRUNC(TRUNC(E385,8)*F385,2)</f>
        <v>8.7</v>
      </c>
    </row>
    <row r="386" customHeight="1" ht="18">
      <c r="A386" s="2" t="inlineStr"/>
      <c r="B386" s="2" t="inlineStr"/>
      <c r="C386" s="2" t="inlineStr"/>
      <c r="D386" s="2" t="inlineStr"/>
      <c r="E386" s="26" t="inlineStr">
        <is>
          <r>
            <t xml:space="preserve">TOTAL Equipamento Custo Horário:</t>
          </r>
        </is>
      </c>
      <c r="F386" s="26" t="inlineStr"/>
      <c r="G386" s="27" t="n">
        <f>SUM(G383:G385)</f>
        <v>10.49</v>
      </c>
    </row>
    <row r="387" customHeight="1" ht="15">
      <c r="A387" s="20" t="inlineStr">
        <is>
          <r>
            <t xml:space="preserve">Mão de Obra com Encargos Complementares</t>
          </r>
        </is>
      </c>
      <c r="B387" s="20" t="inlineStr"/>
      <c r="C387" s="21" t="inlineStr">
        <is>
          <r>
            <t xml:space="preserve">FONTE</t>
          </r>
        </is>
      </c>
      <c r="D387" s="21" t="inlineStr">
        <is>
          <r>
            <t xml:space="preserve">UNID</t>
          </r>
        </is>
      </c>
      <c r="E387" s="21" t="inlineStr">
        <is>
          <r>
            <t xml:space="preserve">COEFICIENTE</t>
          </r>
        </is>
      </c>
      <c r="F387" s="21" t="inlineStr">
        <is>
          <r>
            <t xml:space="preserve">PREÇO UNITÁRIO</t>
          </r>
        </is>
      </c>
      <c r="G387" s="21" t="inlineStr">
        <is>
          <r>
            <t xml:space="preserve">TOTAL</t>
          </r>
        </is>
      </c>
    </row>
    <row r="388" customHeight="1" ht="15">
      <c r="A388" s="22" t="inlineStr">
        <is>
          <r>
            <t xml:space="preserve">88316</t>
          </r>
        </is>
      </c>
      <c r="B388" s="23" t="inlineStr">
        <is>
          <r>
            <t xml:space="preserve">SERVENTE COM ENCARGOS COMPLEMENTARES</t>
          </r>
        </is>
      </c>
      <c r="C388" s="22" t="inlineStr">
        <is>
          <r>
            <t xml:space="preserve">SINAPI</t>
          </r>
        </is>
      </c>
      <c r="D388" s="22" t="inlineStr">
        <is>
          <r>
            <t xml:space="preserve">H</t>
          </r>
        </is>
      </c>
      <c r="E388" s="24" t="n">
        <v>0.7866</v>
      </c>
      <c r="F388" s="25" t="n">
        <v>23.56</v>
      </c>
      <c r="G388" s="25" t="n">
        <f>TRUNC(TRUNC(E388,8)*F388,2)</f>
        <v>18.53</v>
      </c>
    </row>
    <row r="389" customHeight="1" ht="18">
      <c r="A389" s="2" t="inlineStr"/>
      <c r="B389" s="2" t="inlineStr"/>
      <c r="C389" s="2" t="inlineStr"/>
      <c r="D389" s="2" t="inlineStr"/>
      <c r="E389" s="26" t="inlineStr">
        <is>
          <r>
            <t xml:space="preserve">TOTAL Mão de Obra com Encargos Complementares:</t>
          </r>
        </is>
      </c>
      <c r="F389" s="26" t="inlineStr"/>
      <c r="G389" s="27" t="n">
        <f>SUM(G388:G388)</f>
        <v>18.53</v>
      </c>
    </row>
    <row r="390" customHeight="1" ht="15">
      <c r="A390" s="2" t="inlineStr"/>
      <c r="B390" s="2" t="inlineStr"/>
      <c r="C390" s="2" t="inlineStr"/>
      <c r="D390" s="2" t="inlineStr"/>
      <c r="E390" s="28" t="inlineStr">
        <is>
          <r>
            <t xml:space="preserve">VALOR:</t>
          </r>
        </is>
      </c>
      <c r="F390" s="28" t="inlineStr"/>
      <c r="G390" s="29" t="n">
        <f>ROUND(SUM(G386,G389),2)</f>
        <v>29.02</v>
      </c>
    </row>
    <row r="391" customHeight="1" ht="15">
      <c r="A391" s="2" t="inlineStr"/>
      <c r="B391" s="2" t="inlineStr"/>
      <c r="C391" s="2" t="inlineStr"/>
      <c r="D391" s="2" t="inlineStr"/>
      <c r="E391" s="28" t="inlineStr">
        <is>
          <r>
            <t xml:space="preserve">VALOR BDI (20.34%):</t>
          </r>
        </is>
      </c>
      <c r="F391" s="28" t="inlineStr"/>
      <c r="G391" s="29" t="n">
        <f>ROUND(G390*(20.34/100),2)</f>
        <v>5.9</v>
      </c>
    </row>
    <row r="392" customHeight="1" ht="15">
      <c r="A392" s="2" t="inlineStr"/>
      <c r="B392" s="2" t="inlineStr"/>
      <c r="C392" s="2" t="inlineStr"/>
      <c r="D392" s="2" t="inlineStr"/>
      <c r="E392" s="28" t="inlineStr">
        <is>
          <r>
            <t xml:space="preserve">VALOR COM BDI:</t>
          </r>
        </is>
      </c>
      <c r="F392" s="28" t="inlineStr"/>
      <c r="G392" s="29" t="n">
        <f>G391+G390</f>
        <v>34.92</v>
      </c>
    </row>
    <row r="393" customHeight="1" ht="10">
      <c r="A393" s="2" t="inlineStr"/>
      <c r="B393" s="2" t="inlineStr"/>
      <c r="C393" s="2" t="inlineStr"/>
      <c r="D393" s="2" t="inlineStr"/>
      <c r="E393" s="18" t="inlineStr"/>
      <c r="F393" s="18" t="inlineStr"/>
      <c r="G393" s="18" t="inlineStr"/>
    </row>
    <row r="394" customHeight="1" ht="20">
      <c r="A394" s="19" t="inlineStr">
        <is>
          <r>
            <t xml:space="preserve">1.3.16. ​98557​ IMPERMEABILIZAÇÃO DE SUPERFÍCIE COM EMULSÃO ASFÁLTICA, 2 DEMÃOS. AF_09/2023​ (M2)</t>
          </r>
        </is>
      </c>
      <c r="B394" s="19" t="inlineStr"/>
      <c r="C394" s="19" t="inlineStr"/>
      <c r="D394" s="19" t="inlineStr"/>
      <c r="E394" s="19" t="inlineStr"/>
      <c r="F394" s="19" t="inlineStr"/>
      <c r="G394" s="19" t="inlineStr"/>
    </row>
    <row r="395" customHeight="1" ht="15">
      <c r="A395" s="20" t="inlineStr">
        <is>
          <r>
            <t xml:space="preserve">Material</t>
          </r>
        </is>
      </c>
      <c r="B395" s="20" t="inlineStr"/>
      <c r="C395" s="21" t="inlineStr">
        <is>
          <r>
            <t xml:space="preserve">FONTE</t>
          </r>
        </is>
      </c>
      <c r="D395" s="21" t="inlineStr">
        <is>
          <r>
            <t xml:space="preserve">UNID</t>
          </r>
        </is>
      </c>
      <c r="E395" s="21" t="inlineStr">
        <is>
          <r>
            <t xml:space="preserve">COEFICIENTE</t>
          </r>
        </is>
      </c>
      <c r="F395" s="21" t="inlineStr">
        <is>
          <r>
            <t xml:space="preserve">PREÇO UNITÁRIO</t>
          </r>
        </is>
      </c>
      <c r="G395" s="21" t="inlineStr">
        <is>
          <r>
            <t xml:space="preserve">TOTAL</t>
          </r>
        </is>
      </c>
    </row>
    <row r="396" customHeight="1" ht="38">
      <c r="A396" s="22" t="inlineStr">
        <is>
          <r>
            <t xml:space="preserve">00000626</t>
          </r>
        </is>
      </c>
      <c r="B396" s="23" t="inlineStr">
        <is>
          <r>
            <t xml:space="preserve">MANTA LIQUIDA DE BASE ASFALTICA MODIFICADA COM A ADICAO DE ELASTOMEROS DILUIDOS EM SOLVENTE ORGANICO, APLICACAO A FRIO (MEMBRANA DE EMULSAO ASFALTICA PARA IMPERMEABILIZACAO FLEXIVEL)</t>
          </r>
        </is>
      </c>
      <c r="C396" s="22" t="inlineStr">
        <is>
          <r>
            <t xml:space="preserve">SINAPI</t>
          </r>
        </is>
      </c>
      <c r="D396" s="22" t="inlineStr">
        <is>
          <r>
            <t xml:space="preserve">KG</t>
          </r>
        </is>
      </c>
      <c r="E396" s="24" t="n">
        <v>1.5</v>
      </c>
      <c r="F396" s="25" t="n">
        <v>17.77</v>
      </c>
      <c r="G396" s="25" t="n">
        <f>TRUNC(TRUNC(E396,8)*F396,2)</f>
        <v>26.65</v>
      </c>
    </row>
    <row r="397" customHeight="1" ht="15">
      <c r="A397" s="2" t="inlineStr"/>
      <c r="B397" s="2" t="inlineStr"/>
      <c r="C397" s="2" t="inlineStr"/>
      <c r="D397" s="2" t="inlineStr"/>
      <c r="E397" s="26" t="inlineStr">
        <is>
          <r>
            <t xml:space="preserve">TOTAL Material:</t>
          </r>
        </is>
      </c>
      <c r="F397" s="26" t="inlineStr"/>
      <c r="G397" s="27" t="n">
        <f>SUM(G396:G396)</f>
        <v>26.65</v>
      </c>
    </row>
    <row r="398" customHeight="1" ht="15">
      <c r="A398" s="20" t="inlineStr">
        <is>
          <r>
            <t xml:space="preserve">Mão de Obra com Encargos Complementares</t>
          </r>
        </is>
      </c>
      <c r="B398" s="20" t="inlineStr"/>
      <c r="C398" s="21" t="inlineStr">
        <is>
          <r>
            <t xml:space="preserve">FONTE</t>
          </r>
        </is>
      </c>
      <c r="D398" s="21" t="inlineStr">
        <is>
          <r>
            <t xml:space="preserve">UNID</t>
          </r>
        </is>
      </c>
      <c r="E398" s="21" t="inlineStr">
        <is>
          <r>
            <t xml:space="preserve">COEFICIENTE</t>
          </r>
        </is>
      </c>
      <c r="F398" s="21" t="inlineStr">
        <is>
          <r>
            <t xml:space="preserve">PREÇO UNITÁRIO</t>
          </r>
        </is>
      </c>
      <c r="G398" s="21" t="inlineStr">
        <is>
          <r>
            <t xml:space="preserve">TOTAL</t>
          </r>
        </is>
      </c>
    </row>
    <row r="399" customHeight="1" ht="21">
      <c r="A399" s="22" t="inlineStr">
        <is>
          <r>
            <t xml:space="preserve">88243</t>
          </r>
        </is>
      </c>
      <c r="B399" s="23" t="inlineStr">
        <is>
          <r>
            <t xml:space="preserve">AJUDANTE ESPECIALIZADO COM ENCARGOS COMPLEMENTARES</t>
          </r>
        </is>
      </c>
      <c r="C399" s="22" t="inlineStr">
        <is>
          <r>
            <t xml:space="preserve">SINAPI</t>
          </r>
        </is>
      </c>
      <c r="D399" s="22" t="inlineStr">
        <is>
          <r>
            <t xml:space="preserve">H</t>
          </r>
        </is>
      </c>
      <c r="E399" s="24" t="n">
        <v>0.0969</v>
      </c>
      <c r="F399" s="25" t="n">
        <v>23.76</v>
      </c>
      <c r="G399" s="25" t="n">
        <f>TRUNC(TRUNC(E399,8)*F399,2)</f>
        <v>2.3</v>
      </c>
    </row>
    <row r="400" customHeight="1" ht="15">
      <c r="A400" s="22" t="inlineStr">
        <is>
          <r>
            <t xml:space="preserve">88270</t>
          </r>
        </is>
      </c>
      <c r="B400" s="23" t="inlineStr">
        <is>
          <r>
            <t xml:space="preserve">IMPERMEABILIZADOR COM ENCARGOS COMPLEMENTARES</t>
          </r>
        </is>
      </c>
      <c r="C400" s="22" t="inlineStr">
        <is>
          <r>
            <t xml:space="preserve">SINAPI</t>
          </r>
        </is>
      </c>
      <c r="D400" s="22" t="inlineStr">
        <is>
          <r>
            <t xml:space="preserve">H</t>
          </r>
        </is>
      </c>
      <c r="E400" s="24" t="n">
        <v>0.4299</v>
      </c>
      <c r="F400" s="25" t="n">
        <v>30.58</v>
      </c>
      <c r="G400" s="25" t="n">
        <f>TRUNC(TRUNC(E400,8)*F400,2)</f>
        <v>13.14</v>
      </c>
    </row>
    <row r="401" customHeight="1" ht="18">
      <c r="A401" s="2" t="inlineStr"/>
      <c r="B401" s="2" t="inlineStr"/>
      <c r="C401" s="2" t="inlineStr"/>
      <c r="D401" s="2" t="inlineStr"/>
      <c r="E401" s="26" t="inlineStr">
        <is>
          <r>
            <t xml:space="preserve">TOTAL Mão de Obra com Encargos Complementares:</t>
          </r>
        </is>
      </c>
      <c r="F401" s="26" t="inlineStr"/>
      <c r="G401" s="27" t="n">
        <f>SUM(G399:G400)</f>
        <v>15.44</v>
      </c>
    </row>
    <row r="402" customHeight="1" ht="15">
      <c r="A402" s="2" t="inlineStr"/>
      <c r="B402" s="2" t="inlineStr"/>
      <c r="C402" s="2" t="inlineStr"/>
      <c r="D402" s="2" t="inlineStr"/>
      <c r="E402" s="28" t="inlineStr">
        <is>
          <r>
            <t xml:space="preserve">VALOR:</t>
          </r>
        </is>
      </c>
      <c r="F402" s="28" t="inlineStr"/>
      <c r="G402" s="29" t="n">
        <f>ROUND(SUM(G397,G401),2)</f>
        <v>42.09</v>
      </c>
    </row>
    <row r="403" customHeight="1" ht="15">
      <c r="A403" s="2" t="inlineStr"/>
      <c r="B403" s="2" t="inlineStr"/>
      <c r="C403" s="2" t="inlineStr"/>
      <c r="D403" s="2" t="inlineStr"/>
      <c r="E403" s="28" t="inlineStr">
        <is>
          <r>
            <t xml:space="preserve">VALOR BDI (20.34%):</t>
          </r>
        </is>
      </c>
      <c r="F403" s="28" t="inlineStr"/>
      <c r="G403" s="29" t="n">
        <f>ROUND(G402*(20.34/100),2)</f>
        <v>8.56</v>
      </c>
    </row>
    <row r="404" customHeight="1" ht="15">
      <c r="A404" s="2" t="inlineStr"/>
      <c r="B404" s="2" t="inlineStr"/>
      <c r="C404" s="2" t="inlineStr"/>
      <c r="D404" s="2" t="inlineStr"/>
      <c r="E404" s="28" t="inlineStr">
        <is>
          <r>
            <t xml:space="preserve">VALOR COM BDI:</t>
          </r>
        </is>
      </c>
      <c r="F404" s="28" t="inlineStr"/>
      <c r="G404" s="29" t="n">
        <f>G403+G402</f>
        <v>50.65</v>
      </c>
    </row>
    <row r="405" customHeight="1" ht="10">
      <c r="A405" s="2" t="inlineStr"/>
      <c r="B405" s="2" t="inlineStr"/>
      <c r="C405" s="2" t="inlineStr"/>
      <c r="D405" s="2" t="inlineStr"/>
      <c r="E405" s="18" t="inlineStr"/>
      <c r="F405" s="18" t="inlineStr"/>
      <c r="G405" s="18" t="inlineStr"/>
    </row>
    <row r="406" customHeight="1" ht="20">
      <c r="A406" s="19" t="inlineStr">
        <is>
          <r>
            <t xml:space="preserve">1.3.17. ​101622​ PREPARO DE FUNDO DE VALA COM LARGURA MENOR QUE 1,5 M, COM CAMADA DE AREIA, LANÇAMENTO MECANIZADO. AF_08/2020​ (M3)</t>
          </r>
        </is>
      </c>
      <c r="B406" s="19" t="inlineStr"/>
      <c r="C406" s="19" t="inlineStr"/>
      <c r="D406" s="19" t="inlineStr"/>
      <c r="E406" s="19" t="inlineStr"/>
      <c r="F406" s="19" t="inlineStr"/>
      <c r="G406" s="19" t="inlineStr"/>
    </row>
    <row r="407" customHeight="1" ht="15">
      <c r="A407" s="20" t="inlineStr">
        <is>
          <r>
            <t xml:space="preserve">Equipamento Custo Horário</t>
          </r>
        </is>
      </c>
      <c r="B407" s="20" t="inlineStr"/>
      <c r="C407" s="21" t="inlineStr">
        <is>
          <r>
            <t xml:space="preserve">FONTE</t>
          </r>
        </is>
      </c>
      <c r="D407" s="21" t="inlineStr">
        <is>
          <r>
            <t xml:space="preserve">UNID</t>
          </r>
        </is>
      </c>
      <c r="E407" s="21" t="inlineStr">
        <is>
          <r>
            <t xml:space="preserve">COEFICIENTE</t>
          </r>
        </is>
      </c>
      <c r="F407" s="21" t="inlineStr">
        <is>
          <r>
            <t xml:space="preserve">PREÇO UNITÁRIO</t>
          </r>
        </is>
      </c>
      <c r="G407" s="21" t="inlineStr">
        <is>
          <r>
            <t xml:space="preserve">TOTAL</t>
          </r>
        </is>
      </c>
    </row>
    <row r="408" customHeight="1" ht="29">
      <c r="A408" s="22" t="inlineStr">
        <is>
          <r>
            <t xml:space="preserve">91534</t>
          </r>
        </is>
      </c>
      <c r="B408" s="23" t="inlineStr">
        <is>
          <r>
            <t xml:space="preserve">COMPACTADOR DE SOLOS DE PERCUSSÃO (SOQUETE) COM MOTOR A GASOLINA 4 TEMPOS, POTÊNCIA 4 CV - CHI DIURNO. AF_08/2015</t>
          </r>
        </is>
      </c>
      <c r="C408" s="22" t="inlineStr">
        <is>
          <r>
            <t xml:space="preserve">SINAPI</t>
          </r>
        </is>
      </c>
      <c r="D408" s="22" t="inlineStr">
        <is>
          <r>
            <t xml:space="preserve">CHI</t>
          </r>
        </is>
      </c>
      <c r="E408" s="24" t="n">
        <v>0.0666</v>
      </c>
      <c r="F408" s="25" t="n">
        <v>36.75</v>
      </c>
      <c r="G408" s="25" t="n">
        <f>TRUNC(TRUNC(E408,8)*F408,2)</f>
        <v>2.44</v>
      </c>
    </row>
    <row r="409" customHeight="1" ht="29">
      <c r="A409" s="22" t="inlineStr">
        <is>
          <r>
            <t xml:space="preserve">91533</t>
          </r>
        </is>
      </c>
      <c r="B409" s="23" t="inlineStr">
        <is>
          <r>
            <t xml:space="preserve">COMPACTADOR DE SOLOS DE PERCUSSÃO (SOQUETE) COM MOTOR A GASOLINA 4 TEMPOS, POTÊNCIA 4 CV - CHP DIURNO. AF_08/2015</t>
          </r>
        </is>
      </c>
      <c r="C409" s="22" t="inlineStr">
        <is>
          <r>
            <t xml:space="preserve">SINAPI</t>
          </r>
        </is>
      </c>
      <c r="D409" s="22" t="inlineStr">
        <is>
          <r>
            <t xml:space="preserve">CHP</t>
          </r>
        </is>
      </c>
      <c r="E409" s="24" t="n">
        <v>0.0718</v>
      </c>
      <c r="F409" s="25" t="n">
        <v>44.39</v>
      </c>
      <c r="G409" s="25" t="n">
        <f>TRUNC(TRUNC(E409,8)*F409,2)</f>
        <v>3.18</v>
      </c>
    </row>
    <row r="410" customHeight="1" ht="46">
      <c r="A410" s="22" t="inlineStr">
        <is>
          <r>
            <t xml:space="preserve">5679</t>
          </r>
        </is>
      </c>
      <c r="B410" s="23" t="inlineStr">
        <is>
          <r>
            <t xml:space="preserve">RETROESCAVADEIRA SOBRE RODAS COM CARREGADEIRA, TRAÇÃO 4X4, POTÊNCIA LÍQ. 88 HP, CAÇAMBA CARREG. CAP. MÍN. 1 M3, CAÇAMBA RETRO CAP. 0,26 M3, PESO OPERACIONAL MÍN. 6.674 KG, PROFUNDIDADE ESCAVAÇÃO MÁX. 4,37 M - CHI DIURNO. AF_06/2014</t>
          </r>
        </is>
      </c>
      <c r="C410" s="22" t="inlineStr">
        <is>
          <r>
            <t xml:space="preserve">SINAPI</t>
          </r>
        </is>
      </c>
      <c r="D410" s="22" t="inlineStr">
        <is>
          <r>
            <t xml:space="preserve">CHI</t>
          </r>
        </is>
      </c>
      <c r="E410" s="24" t="n">
        <v>0.5187</v>
      </c>
      <c r="F410" s="25" t="n">
        <v>69.12</v>
      </c>
      <c r="G410" s="25" t="n">
        <f>TRUNC(TRUNC(E410,8)*F410,2)</f>
        <v>35.85</v>
      </c>
    </row>
    <row r="411" customHeight="1" ht="46">
      <c r="A411" s="22" t="inlineStr">
        <is>
          <r>
            <t xml:space="preserve">5678</t>
          </r>
        </is>
      </c>
      <c r="B411" s="23" t="inlineStr">
        <is>
          <r>
            <t xml:space="preserve">RETROESCAVADEIRA SOBRE RODAS COM CARREGADEIRA, TRAÇÃO 4X4, POTÊNCIA LÍQ. 88 HP, CAÇAMBA CARREG. CAP. MÍN. 1 M3, CAÇAMBA RETRO CAP. 0,26 M3, PESO OPERACIONAL MÍN. 6.674 KG, PROFUNDIDADE ESCAVAÇÃO MÁX. 4,37 M - CHP DIURNO. AF_06/2014</t>
          </r>
        </is>
      </c>
      <c r="C411" s="22" t="inlineStr">
        <is>
          <r>
            <t xml:space="preserve">SINAPI</t>
          </r>
        </is>
      </c>
      <c r="D411" s="22" t="inlineStr">
        <is>
          <r>
            <t xml:space="preserve">CHP</t>
          </r>
        </is>
      </c>
      <c r="E411" s="24" t="n">
        <v>0.1037</v>
      </c>
      <c r="F411" s="25" t="n">
        <v>152.91</v>
      </c>
      <c r="G411" s="25" t="n">
        <f>TRUNC(TRUNC(E411,8)*F411,2)</f>
        <v>15.85</v>
      </c>
    </row>
    <row r="412" customHeight="1" ht="18">
      <c r="A412" s="2" t="inlineStr"/>
      <c r="B412" s="2" t="inlineStr"/>
      <c r="C412" s="2" t="inlineStr"/>
      <c r="D412" s="2" t="inlineStr"/>
      <c r="E412" s="26" t="inlineStr">
        <is>
          <r>
            <t xml:space="preserve">TOTAL Equipamento Custo Horário:</t>
          </r>
        </is>
      </c>
      <c r="F412" s="26" t="inlineStr"/>
      <c r="G412" s="27" t="n">
        <f>SUM(G408:G411)</f>
        <v>57.32</v>
      </c>
    </row>
    <row r="413" customHeight="1" ht="15">
      <c r="A413" s="20" t="inlineStr">
        <is>
          <r>
            <t xml:space="preserve">Material</t>
          </r>
        </is>
      </c>
      <c r="B413" s="20" t="inlineStr"/>
      <c r="C413" s="21" t="inlineStr">
        <is>
          <r>
            <t xml:space="preserve">FONTE</t>
          </r>
        </is>
      </c>
      <c r="D413" s="21" t="inlineStr">
        <is>
          <r>
            <t xml:space="preserve">UNID</t>
          </r>
        </is>
      </c>
      <c r="E413" s="21" t="inlineStr">
        <is>
          <r>
            <t xml:space="preserve">COEFICIENTE</t>
          </r>
        </is>
      </c>
      <c r="F413" s="21" t="inlineStr">
        <is>
          <r>
            <t xml:space="preserve">PREÇO UNITÁRIO</t>
          </r>
        </is>
      </c>
      <c r="G413" s="21" t="inlineStr">
        <is>
          <r>
            <t xml:space="preserve">TOTAL</t>
          </r>
        </is>
      </c>
    </row>
    <row r="414" customHeight="1" ht="21">
      <c r="A414" s="22" t="inlineStr">
        <is>
          <r>
            <t xml:space="preserve">00000370</t>
          </r>
        </is>
      </c>
      <c r="B414" s="23" t="inlineStr">
        <is>
          <r>
            <t xml:space="preserve">AREIA MEDIA - POSTO JAZIDA/FORNECEDOR (RETIRADO NA JAZIDA, SEM TRANSPORTE)</t>
          </r>
        </is>
      </c>
      <c r="C414" s="22" t="inlineStr">
        <is>
          <r>
            <t xml:space="preserve">SINAPI</t>
          </r>
        </is>
      </c>
      <c r="D414" s="22" t="inlineStr">
        <is>
          <r>
            <t xml:space="preserve">M3</t>
          </r>
        </is>
      </c>
      <c r="E414" s="24" t="n">
        <v>1.1</v>
      </c>
      <c r="F414" s="25" t="n">
        <v>130.0</v>
      </c>
      <c r="G414" s="25" t="n">
        <f>TRUNC(TRUNC(E414,8)*F414,2)</f>
        <v>143.0</v>
      </c>
    </row>
    <row r="415" customHeight="1" ht="15">
      <c r="A415" s="2" t="inlineStr"/>
      <c r="B415" s="2" t="inlineStr"/>
      <c r="C415" s="2" t="inlineStr"/>
      <c r="D415" s="2" t="inlineStr"/>
      <c r="E415" s="26" t="inlineStr">
        <is>
          <r>
            <t xml:space="preserve">TOTAL Material:</t>
          </r>
        </is>
      </c>
      <c r="F415" s="26" t="inlineStr"/>
      <c r="G415" s="27" t="n">
        <f>SUM(G414:G414)</f>
        <v>143.0</v>
      </c>
    </row>
    <row r="416" customHeight="1" ht="15">
      <c r="A416" s="20" t="inlineStr">
        <is>
          <r>
            <t xml:space="preserve">Mão de Obra com Encargos Complementares</t>
          </r>
        </is>
      </c>
      <c r="B416" s="20" t="inlineStr"/>
      <c r="C416" s="21" t="inlineStr">
        <is>
          <r>
            <t xml:space="preserve">FONTE</t>
          </r>
        </is>
      </c>
      <c r="D416" s="21" t="inlineStr">
        <is>
          <r>
            <t xml:space="preserve">UNID</t>
          </r>
        </is>
      </c>
      <c r="E416" s="21" t="inlineStr">
        <is>
          <r>
            <t xml:space="preserve">COEFICIENTE</t>
          </r>
        </is>
      </c>
      <c r="F416" s="21" t="inlineStr">
        <is>
          <r>
            <t xml:space="preserve">PREÇO UNITÁRIO</t>
          </r>
        </is>
      </c>
      <c r="G416" s="21" t="inlineStr">
        <is>
          <r>
            <t xml:space="preserve">TOTAL</t>
          </r>
        </is>
      </c>
    </row>
    <row r="417" customHeight="1" ht="15">
      <c r="A417" s="22" t="inlineStr">
        <is>
          <r>
            <t xml:space="preserve">88309</t>
          </r>
        </is>
      </c>
      <c r="B417" s="23" t="inlineStr">
        <is>
          <r>
            <t xml:space="preserve">PEDREIRO COM ENCARGOS COMPLEMENTARES</t>
          </r>
        </is>
      </c>
      <c r="C417" s="22" t="inlineStr">
        <is>
          <r>
            <t xml:space="preserve">SINAPI</t>
          </r>
        </is>
      </c>
      <c r="D417" s="22" t="inlineStr">
        <is>
          <r>
            <t xml:space="preserve">H</t>
          </r>
        </is>
      </c>
      <c r="E417" s="24" t="n">
        <v>0.747</v>
      </c>
      <c r="F417" s="25" t="n">
        <v>30.58</v>
      </c>
      <c r="G417" s="25" t="n">
        <f>TRUNC(TRUNC(E417,8)*F417,2)</f>
        <v>22.84</v>
      </c>
    </row>
    <row r="418" customHeight="1" ht="15">
      <c r="A418" s="22" t="inlineStr">
        <is>
          <r>
            <t xml:space="preserve">88316</t>
          </r>
        </is>
      </c>
      <c r="B418" s="23" t="inlineStr">
        <is>
          <r>
            <t xml:space="preserve">SERVENTE COM ENCARGOS COMPLEMENTARES</t>
          </r>
        </is>
      </c>
      <c r="C418" s="22" t="inlineStr">
        <is>
          <r>
            <t xml:space="preserve">SINAPI</t>
          </r>
        </is>
      </c>
      <c r="D418" s="22" t="inlineStr">
        <is>
          <r>
            <t xml:space="preserve">H</t>
          </r>
        </is>
      </c>
      <c r="E418" s="24" t="n">
        <v>1.1204</v>
      </c>
      <c r="F418" s="25" t="n">
        <v>23.56</v>
      </c>
      <c r="G418" s="25" t="n">
        <f>TRUNC(TRUNC(E418,8)*F418,2)</f>
        <v>26.39</v>
      </c>
    </row>
    <row r="419" customHeight="1" ht="18">
      <c r="A419" s="2" t="inlineStr"/>
      <c r="B419" s="2" t="inlineStr"/>
      <c r="C419" s="2" t="inlineStr"/>
      <c r="D419" s="2" t="inlineStr"/>
      <c r="E419" s="26" t="inlineStr">
        <is>
          <r>
            <t xml:space="preserve">TOTAL Mão de Obra com Encargos Complementares:</t>
          </r>
        </is>
      </c>
      <c r="F419" s="26" t="inlineStr"/>
      <c r="G419" s="27" t="n">
        <f>SUM(G417:G418)</f>
        <v>49.23</v>
      </c>
    </row>
    <row r="420" customHeight="1" ht="15">
      <c r="A420" s="2" t="inlineStr"/>
      <c r="B420" s="2" t="inlineStr"/>
      <c r="C420" s="2" t="inlineStr"/>
      <c r="D420" s="2" t="inlineStr"/>
      <c r="E420" s="28" t="inlineStr">
        <is>
          <r>
            <t xml:space="preserve">VALOR:</t>
          </r>
        </is>
      </c>
      <c r="F420" s="28" t="inlineStr"/>
      <c r="G420" s="29" t="n">
        <f>ROUND(SUM(G412,G415,G419),2)</f>
        <v>249.55</v>
      </c>
    </row>
    <row r="421" customHeight="1" ht="15">
      <c r="A421" s="2" t="inlineStr"/>
      <c r="B421" s="2" t="inlineStr"/>
      <c r="C421" s="2" t="inlineStr"/>
      <c r="D421" s="2" t="inlineStr"/>
      <c r="E421" s="28" t="inlineStr">
        <is>
          <r>
            <t xml:space="preserve">VALOR BDI (20.34%):</t>
          </r>
        </is>
      </c>
      <c r="F421" s="28" t="inlineStr"/>
      <c r="G421" s="29" t="n">
        <f>ROUND(G420*(20.34/100),2)</f>
        <v>50.76</v>
      </c>
    </row>
    <row r="422" customHeight="1" ht="15">
      <c r="A422" s="2" t="inlineStr"/>
      <c r="B422" s="2" t="inlineStr"/>
      <c r="C422" s="2" t="inlineStr"/>
      <c r="D422" s="2" t="inlineStr"/>
      <c r="E422" s="28" t="inlineStr">
        <is>
          <r>
            <t xml:space="preserve">VALOR COM BDI:</t>
          </r>
        </is>
      </c>
      <c r="F422" s="28" t="inlineStr"/>
      <c r="G422" s="29" t="n">
        <f>G421+G420</f>
        <v>300.31</v>
      </c>
    </row>
    <row r="423" customHeight="1" ht="10">
      <c r="A423" s="2" t="inlineStr"/>
      <c r="B423" s="2" t="inlineStr"/>
      <c r="C423" s="2" t="inlineStr"/>
      <c r="D423" s="2" t="inlineStr"/>
      <c r="E423" s="18" t="inlineStr"/>
      <c r="F423" s="18" t="inlineStr"/>
      <c r="G423" s="18" t="inlineStr"/>
    </row>
    <row r="424" customHeight="1" ht="20">
      <c r="A424" s="19" t="inlineStr">
        <is>
          <r>
            <t xml:space="preserve">1.3.18. ​101625​ PREPARO DE FUNDO DE VALA COM LARGURA MAIOR OU IGUAL A 1,5 M E MENOR QUE 2,5 M, COM CAMADA DE AREIA, LANÇAMENTO MECANIZADO. AF_08/2020​ (M3)</t>
          </r>
        </is>
      </c>
      <c r="B424" s="19" t="inlineStr"/>
      <c r="C424" s="19" t="inlineStr"/>
      <c r="D424" s="19" t="inlineStr"/>
      <c r="E424" s="19" t="inlineStr"/>
      <c r="F424" s="19" t="inlineStr"/>
      <c r="G424" s="19" t="inlineStr"/>
    </row>
    <row r="425" customHeight="1" ht="15">
      <c r="A425" s="20" t="inlineStr">
        <is>
          <r>
            <t xml:space="preserve">Equipamento Custo Horário</t>
          </r>
        </is>
      </c>
      <c r="B425" s="20" t="inlineStr"/>
      <c r="C425" s="21" t="inlineStr">
        <is>
          <r>
            <t xml:space="preserve">FONTE</t>
          </r>
        </is>
      </c>
      <c r="D425" s="21" t="inlineStr">
        <is>
          <r>
            <t xml:space="preserve">UNID</t>
          </r>
        </is>
      </c>
      <c r="E425" s="21" t="inlineStr">
        <is>
          <r>
            <t xml:space="preserve">COEFICIENTE</t>
          </r>
        </is>
      </c>
      <c r="F425" s="21" t="inlineStr">
        <is>
          <r>
            <t xml:space="preserve">PREÇO UNITÁRIO</t>
          </r>
        </is>
      </c>
      <c r="G425" s="21" t="inlineStr">
        <is>
          <r>
            <t xml:space="preserve">TOTAL</t>
          </r>
        </is>
      </c>
    </row>
    <row r="426" customHeight="1" ht="29">
      <c r="A426" s="22" t="inlineStr">
        <is>
          <r>
            <t xml:space="preserve">91534</t>
          </r>
        </is>
      </c>
      <c r="B426" s="23" t="inlineStr">
        <is>
          <r>
            <t xml:space="preserve">COMPACTADOR DE SOLOS DE PERCUSSÃO (SOQUETE) COM MOTOR A GASOLINA 4 TEMPOS, POTÊNCIA 4 CV - CHI DIURNO. AF_08/2015</t>
          </r>
        </is>
      </c>
      <c r="C426" s="22" t="inlineStr">
        <is>
          <r>
            <t xml:space="preserve">SINAPI</t>
          </r>
        </is>
      </c>
      <c r="D426" s="22" t="inlineStr">
        <is>
          <r>
            <t xml:space="preserve">CHI</t>
          </r>
        </is>
      </c>
      <c r="E426" s="24" t="n">
        <v>0.0302</v>
      </c>
      <c r="F426" s="25" t="n">
        <v>36.75</v>
      </c>
      <c r="G426" s="25" t="n">
        <f>TRUNC(TRUNC(E426,8)*F426,2)</f>
        <v>1.1</v>
      </c>
    </row>
    <row r="427" customHeight="1" ht="29">
      <c r="A427" s="22" t="inlineStr">
        <is>
          <r>
            <t xml:space="preserve">91533</t>
          </r>
        </is>
      </c>
      <c r="B427" s="23" t="inlineStr">
        <is>
          <r>
            <t xml:space="preserve">COMPACTADOR DE SOLOS DE PERCUSSÃO (SOQUETE) COM MOTOR A GASOLINA 4 TEMPOS, POTÊNCIA 4 CV - CHP DIURNO. AF_08/2015</t>
          </r>
        </is>
      </c>
      <c r="C427" s="22" t="inlineStr">
        <is>
          <r>
            <t xml:space="preserve">SINAPI</t>
          </r>
        </is>
      </c>
      <c r="D427" s="22" t="inlineStr">
        <is>
          <r>
            <t xml:space="preserve">CHP</t>
          </r>
        </is>
      </c>
      <c r="E427" s="24" t="n">
        <v>0.0325</v>
      </c>
      <c r="F427" s="25" t="n">
        <v>44.39</v>
      </c>
      <c r="G427" s="25" t="n">
        <f>TRUNC(TRUNC(E427,8)*F427,2)</f>
        <v>1.44</v>
      </c>
    </row>
    <row r="428" customHeight="1" ht="46">
      <c r="A428" s="22" t="inlineStr">
        <is>
          <r>
            <t xml:space="preserve">5679</t>
          </r>
        </is>
      </c>
      <c r="B428" s="23" t="inlineStr">
        <is>
          <r>
            <t xml:space="preserve">RETROESCAVADEIRA SOBRE RODAS COM CARREGADEIRA, TRAÇÃO 4X4, POTÊNCIA LÍQ. 88 HP, CAÇAMBA CARREG. CAP. MÍN. 1 M3, CAÇAMBA RETRO CAP. 0,26 M3, PESO OPERACIONAL MÍN. 6.674 KG, PROFUNDIDADE ESCAVAÇÃO MÁX. 4,37 M - CHI DIURNO. AF_06/2014</t>
          </r>
        </is>
      </c>
      <c r="C428" s="22" t="inlineStr">
        <is>
          <r>
            <t xml:space="preserve">SINAPI</t>
          </r>
        </is>
      </c>
      <c r="D428" s="22" t="inlineStr">
        <is>
          <r>
            <t xml:space="preserve">CHI</t>
          </r>
        </is>
      </c>
      <c r="E428" s="24" t="n">
        <v>0.3083</v>
      </c>
      <c r="F428" s="25" t="n">
        <v>69.12</v>
      </c>
      <c r="G428" s="25" t="n">
        <f>TRUNC(TRUNC(E428,8)*F428,2)</f>
        <v>21.3</v>
      </c>
    </row>
    <row r="429" customHeight="1" ht="46">
      <c r="A429" s="22" t="inlineStr">
        <is>
          <r>
            <t xml:space="preserve">5678</t>
          </r>
        </is>
      </c>
      <c r="B429" s="23" t="inlineStr">
        <is>
          <r>
            <t xml:space="preserve">RETROESCAVADEIRA SOBRE RODAS COM CARREGADEIRA, TRAÇÃO 4X4, POTÊNCIA LÍQ. 88 HP, CAÇAMBA CARREG. CAP. MÍN. 1 M3, CAÇAMBA RETRO CAP. 0,26 M3, PESO OPERACIONAL MÍN. 6.674 KG, PROFUNDIDADE ESCAVAÇÃO MÁX. 4,37 M - CHP DIURNO. AF_06/2014</t>
          </r>
        </is>
      </c>
      <c r="C429" s="22" t="inlineStr">
        <is>
          <r>
            <t xml:space="preserve">SINAPI</t>
          </r>
        </is>
      </c>
      <c r="D429" s="22" t="inlineStr">
        <is>
          <r>
            <t xml:space="preserve">CHP</t>
          </r>
        </is>
      </c>
      <c r="E429" s="24" t="n">
        <v>0.0617</v>
      </c>
      <c r="F429" s="25" t="n">
        <v>152.91</v>
      </c>
      <c r="G429" s="25" t="n">
        <f>TRUNC(TRUNC(E429,8)*F429,2)</f>
        <v>9.43</v>
      </c>
    </row>
    <row r="430" customHeight="1" ht="18">
      <c r="A430" s="2" t="inlineStr"/>
      <c r="B430" s="2" t="inlineStr"/>
      <c r="C430" s="2" t="inlineStr"/>
      <c r="D430" s="2" t="inlineStr"/>
      <c r="E430" s="26" t="inlineStr">
        <is>
          <r>
            <t xml:space="preserve">TOTAL Equipamento Custo Horário:</t>
          </r>
        </is>
      </c>
      <c r="F430" s="26" t="inlineStr"/>
      <c r="G430" s="27" t="n">
        <f>SUM(G426:G429)</f>
        <v>33.27</v>
      </c>
    </row>
    <row r="431" customHeight="1" ht="15">
      <c r="A431" s="20" t="inlineStr">
        <is>
          <r>
            <t xml:space="preserve">Material</t>
          </r>
        </is>
      </c>
      <c r="B431" s="20" t="inlineStr"/>
      <c r="C431" s="21" t="inlineStr">
        <is>
          <r>
            <t xml:space="preserve">FONTE</t>
          </r>
        </is>
      </c>
      <c r="D431" s="21" t="inlineStr">
        <is>
          <r>
            <t xml:space="preserve">UNID</t>
          </r>
        </is>
      </c>
      <c r="E431" s="21" t="inlineStr">
        <is>
          <r>
            <t xml:space="preserve">COEFICIENTE</t>
          </r>
        </is>
      </c>
      <c r="F431" s="21" t="inlineStr">
        <is>
          <r>
            <t xml:space="preserve">PREÇO UNITÁRIO</t>
          </r>
        </is>
      </c>
      <c r="G431" s="21" t="inlineStr">
        <is>
          <r>
            <t xml:space="preserve">TOTAL</t>
          </r>
        </is>
      </c>
    </row>
    <row r="432" customHeight="1" ht="21">
      <c r="A432" s="22" t="inlineStr">
        <is>
          <r>
            <t xml:space="preserve">00000370</t>
          </r>
        </is>
      </c>
      <c r="B432" s="23" t="inlineStr">
        <is>
          <r>
            <t xml:space="preserve">AREIA MEDIA - POSTO JAZIDA/FORNECEDOR (RETIRADO NA JAZIDA, SEM TRANSPORTE)</t>
          </r>
        </is>
      </c>
      <c r="C432" s="22" t="inlineStr">
        <is>
          <r>
            <t xml:space="preserve">SINAPI</t>
          </r>
        </is>
      </c>
      <c r="D432" s="22" t="inlineStr">
        <is>
          <r>
            <t xml:space="preserve">M3</t>
          </r>
        </is>
      </c>
      <c r="E432" s="24" t="n">
        <v>1.1</v>
      </c>
      <c r="F432" s="25" t="n">
        <v>130.0</v>
      </c>
      <c r="G432" s="25" t="n">
        <f>TRUNC(TRUNC(E432,8)*F432,2)</f>
        <v>143.0</v>
      </c>
    </row>
    <row r="433" customHeight="1" ht="15">
      <c r="A433" s="2" t="inlineStr"/>
      <c r="B433" s="2" t="inlineStr"/>
      <c r="C433" s="2" t="inlineStr"/>
      <c r="D433" s="2" t="inlineStr"/>
      <c r="E433" s="26" t="inlineStr">
        <is>
          <r>
            <t xml:space="preserve">TOTAL Material:</t>
          </r>
        </is>
      </c>
      <c r="F433" s="26" t="inlineStr"/>
      <c r="G433" s="27" t="n">
        <f>SUM(G432:G432)</f>
        <v>143.0</v>
      </c>
    </row>
    <row r="434" customHeight="1" ht="15">
      <c r="A434" s="20" t="inlineStr">
        <is>
          <r>
            <t xml:space="preserve">Mão de Obra com Encargos Complementares</t>
          </r>
        </is>
      </c>
      <c r="B434" s="20" t="inlineStr"/>
      <c r="C434" s="21" t="inlineStr">
        <is>
          <r>
            <t xml:space="preserve">FONTE</t>
          </r>
        </is>
      </c>
      <c r="D434" s="21" t="inlineStr">
        <is>
          <r>
            <t xml:space="preserve">UNID</t>
          </r>
        </is>
      </c>
      <c r="E434" s="21" t="inlineStr">
        <is>
          <r>
            <t xml:space="preserve">COEFICIENTE</t>
          </r>
        </is>
      </c>
      <c r="F434" s="21" t="inlineStr">
        <is>
          <r>
            <t xml:space="preserve">PREÇO UNITÁRIO</t>
          </r>
        </is>
      </c>
      <c r="G434" s="21" t="inlineStr">
        <is>
          <r>
            <t xml:space="preserve">TOTAL</t>
          </r>
        </is>
      </c>
    </row>
    <row r="435" customHeight="1" ht="15">
      <c r="A435" s="22" t="inlineStr">
        <is>
          <r>
            <t xml:space="preserve">88309</t>
          </r>
        </is>
      </c>
      <c r="B435" s="23" t="inlineStr">
        <is>
          <r>
            <t xml:space="preserve">PEDREIRO COM ENCARGOS COMPLEMENTARES</t>
          </r>
        </is>
      </c>
      <c r="C435" s="22" t="inlineStr">
        <is>
          <r>
            <t xml:space="preserve">SINAPI</t>
          </r>
        </is>
      </c>
      <c r="D435" s="22" t="inlineStr">
        <is>
          <r>
            <t xml:space="preserve">H</t>
          </r>
        </is>
      </c>
      <c r="E435" s="24" t="n">
        <v>0.444</v>
      </c>
      <c r="F435" s="25" t="n">
        <v>30.58</v>
      </c>
      <c r="G435" s="25" t="n">
        <f>TRUNC(TRUNC(E435,8)*F435,2)</f>
        <v>13.57</v>
      </c>
    </row>
    <row r="436" customHeight="1" ht="15">
      <c r="A436" s="22" t="inlineStr">
        <is>
          <r>
            <t xml:space="preserve">88316</t>
          </r>
        </is>
      </c>
      <c r="B436" s="23" t="inlineStr">
        <is>
          <r>
            <t xml:space="preserve">SERVENTE COM ENCARGOS COMPLEMENTARES</t>
          </r>
        </is>
      </c>
      <c r="C436" s="22" t="inlineStr">
        <is>
          <r>
            <t xml:space="preserve">SINAPI</t>
          </r>
        </is>
      </c>
      <c r="D436" s="22" t="inlineStr">
        <is>
          <r>
            <t xml:space="preserve">H</t>
          </r>
        </is>
      </c>
      <c r="E436" s="24" t="n">
        <v>0.666</v>
      </c>
      <c r="F436" s="25" t="n">
        <v>23.56</v>
      </c>
      <c r="G436" s="25" t="n">
        <f>TRUNC(TRUNC(E436,8)*F436,2)</f>
        <v>15.69</v>
      </c>
    </row>
    <row r="437" customHeight="1" ht="18">
      <c r="A437" s="2" t="inlineStr"/>
      <c r="B437" s="2" t="inlineStr"/>
      <c r="C437" s="2" t="inlineStr"/>
      <c r="D437" s="2" t="inlineStr"/>
      <c r="E437" s="26" t="inlineStr">
        <is>
          <r>
            <t xml:space="preserve">TOTAL Mão de Obra com Encargos Complementares:</t>
          </r>
        </is>
      </c>
      <c r="F437" s="26" t="inlineStr"/>
      <c r="G437" s="27" t="n">
        <f>SUM(G435:G436)</f>
        <v>29.26</v>
      </c>
    </row>
    <row r="438" customHeight="1" ht="15">
      <c r="A438" s="2" t="inlineStr"/>
      <c r="B438" s="2" t="inlineStr"/>
      <c r="C438" s="2" t="inlineStr"/>
      <c r="D438" s="2" t="inlineStr"/>
      <c r="E438" s="28" t="inlineStr">
        <is>
          <r>
            <t xml:space="preserve">VALOR:</t>
          </r>
        </is>
      </c>
      <c r="F438" s="28" t="inlineStr"/>
      <c r="G438" s="29" t="n">
        <f>ROUND(SUM(G430,G433,G437),2)</f>
        <v>205.53</v>
      </c>
    </row>
    <row r="439" customHeight="1" ht="15">
      <c r="A439" s="2" t="inlineStr"/>
      <c r="B439" s="2" t="inlineStr"/>
      <c r="C439" s="2" t="inlineStr"/>
      <c r="D439" s="2" t="inlineStr"/>
      <c r="E439" s="28" t="inlineStr">
        <is>
          <r>
            <t xml:space="preserve">VALOR BDI (20.34%):</t>
          </r>
        </is>
      </c>
      <c r="F439" s="28" t="inlineStr"/>
      <c r="G439" s="29" t="n">
        <f>ROUND(G438*(20.34/100),2)</f>
        <v>41.8</v>
      </c>
    </row>
    <row r="440" customHeight="1" ht="15">
      <c r="A440" s="2" t="inlineStr"/>
      <c r="B440" s="2" t="inlineStr"/>
      <c r="C440" s="2" t="inlineStr"/>
      <c r="D440" s="2" t="inlineStr"/>
      <c r="E440" s="28" t="inlineStr">
        <is>
          <r>
            <t xml:space="preserve">VALOR COM BDI:</t>
          </r>
        </is>
      </c>
      <c r="F440" s="28" t="inlineStr"/>
      <c r="G440" s="29" t="n">
        <f>G439+G438</f>
        <v>247.33</v>
      </c>
    </row>
    <row r="441" customHeight="1" ht="10">
      <c r="A441" s="2" t="inlineStr"/>
      <c r="B441" s="2" t="inlineStr"/>
      <c r="C441" s="2" t="inlineStr"/>
      <c r="D441" s="2" t="inlineStr"/>
      <c r="E441" s="18" t="inlineStr"/>
      <c r="F441" s="18" t="inlineStr"/>
      <c r="G441" s="18" t="inlineStr"/>
    </row>
    <row r="442" customHeight="1" ht="20">
      <c r="A442" s="19" t="inlineStr">
        <is>
          <r>
            <t xml:space="preserve">1.4.1. ​92423​ MONTAGEM E DESMONTAGEM DE FÔRMA DE PILARES RETANGULARES E ESTRUTURAS SIMILARES, PÉ-DIREITO SIMPLES, EM CHAPA DE MADEIRA COMPENSADA RESINADA, 6 UTILIZAÇÕES. AF_09/2020​ (M2)</t>
          </r>
        </is>
      </c>
      <c r="B442" s="19" t="inlineStr"/>
      <c r="C442" s="19" t="inlineStr"/>
      <c r="D442" s="19" t="inlineStr"/>
      <c r="E442" s="19" t="inlineStr"/>
      <c r="F442" s="19" t="inlineStr"/>
      <c r="G442" s="19" t="inlineStr"/>
    </row>
    <row r="443" customHeight="1" ht="15">
      <c r="A443" s="20" t="inlineStr">
        <is>
          <r>
            <t xml:space="preserve">Equipamento</t>
          </r>
        </is>
      </c>
      <c r="B443" s="20" t="inlineStr"/>
      <c r="C443" s="21" t="inlineStr">
        <is>
          <r>
            <t xml:space="preserve">FONTE</t>
          </r>
        </is>
      </c>
      <c r="D443" s="21" t="inlineStr">
        <is>
          <r>
            <t xml:space="preserve">UNID</t>
          </r>
        </is>
      </c>
      <c r="E443" s="21" t="inlineStr">
        <is>
          <r>
            <t xml:space="preserve">COEFICIENTE</t>
          </r>
        </is>
      </c>
      <c r="F443" s="21" t="inlineStr">
        <is>
          <r>
            <t xml:space="preserve">PREÇO UNITÁRIO</t>
          </r>
        </is>
      </c>
      <c r="G443" s="21" t="inlineStr">
        <is>
          <r>
            <t xml:space="preserve">TOTAL</t>
          </r>
        </is>
      </c>
    </row>
    <row r="444" customHeight="1" ht="29">
      <c r="A444" s="22" t="inlineStr">
        <is>
          <r>
            <t xml:space="preserve">00040271</t>
          </r>
        </is>
      </c>
      <c r="B444" s="23" t="inlineStr">
        <is>
          <r>
            <t xml:space="preserve">LOCACAO DE APRUMADOR METALICO DE PILAR, COM ALTURA E ANGULO REGULAVEIS, EXTENSAO DE *1,50* A *2,80* M</t>
          </r>
        </is>
      </c>
      <c r="C444" s="22" t="inlineStr">
        <is>
          <r>
            <t xml:space="preserve">SINAPI</t>
          </r>
        </is>
      </c>
      <c r="D444" s="22" t="inlineStr">
        <is>
          <r>
            <t xml:space="preserve">UNXMES</t>
          </r>
        </is>
      </c>
      <c r="E444" s="24" t="n">
        <v>0.196</v>
      </c>
      <c r="F444" s="25" t="n">
        <v>19.82</v>
      </c>
      <c r="G444" s="25" t="n">
        <f>TRUNC(TRUNC(E444,8)*F444,2)</f>
        <v>3.88</v>
      </c>
    </row>
    <row r="445" customHeight="1" ht="29">
      <c r="A445" s="22" t="inlineStr">
        <is>
          <r>
            <t xml:space="preserve">00040287</t>
          </r>
        </is>
      </c>
      <c r="B445" s="23" t="inlineStr">
        <is>
          <r>
            <t xml:space="preserve">LOCACAO DE BARRA DE ANCORAGEM DE 0,80 A 1,20 M DE EXTENSAO, COM ROSCA DE 5/8", INCLUINDO PORCA E FLANGE</t>
          </r>
        </is>
      </c>
      <c r="C445" s="22" t="inlineStr">
        <is>
          <r>
            <t xml:space="preserve">SINAPI</t>
          </r>
        </is>
      </c>
      <c r="D445" s="22" t="inlineStr">
        <is>
          <r>
            <t xml:space="preserve">MES</t>
          </r>
        </is>
      </c>
      <c r="E445" s="24" t="n">
        <v>0.785</v>
      </c>
      <c r="F445" s="25" t="n">
        <v>7.63</v>
      </c>
      <c r="G445" s="25" t="n">
        <f>TRUNC(TRUNC(E445,8)*F445,2)</f>
        <v>5.98</v>
      </c>
    </row>
    <row r="446" customHeight="1" ht="29">
      <c r="A446" s="22" t="inlineStr">
        <is>
          <r>
            <t xml:space="preserve">00040275</t>
          </r>
        </is>
      </c>
      <c r="B446" s="23" t="inlineStr">
        <is>
          <r>
            <t xml:space="preserve">LOCACAO DE VIGA SANDUICHE METALICA VAZADA PARA TRAVAMENTO DE PILARES, ALTURA DE *8* CM, LARGURA DE *6* CM E EXTENSAO DE 2 M</t>
          </r>
        </is>
      </c>
      <c r="C446" s="22" t="inlineStr">
        <is>
          <r>
            <t xml:space="preserve">SINAPI</t>
          </r>
        </is>
      </c>
      <c r="D446" s="22" t="inlineStr">
        <is>
          <r>
            <t xml:space="preserve">UNXMES</t>
          </r>
        </is>
      </c>
      <c r="E446" s="24" t="n">
        <v>0.393</v>
      </c>
      <c r="F446" s="25" t="n">
        <v>20.72</v>
      </c>
      <c r="G446" s="25" t="n">
        <f>TRUNC(TRUNC(E446,8)*F446,2)</f>
        <v>8.14</v>
      </c>
    </row>
    <row r="447" customHeight="1" ht="15">
      <c r="A447" s="2" t="inlineStr"/>
      <c r="B447" s="2" t="inlineStr"/>
      <c r="C447" s="2" t="inlineStr"/>
      <c r="D447" s="2" t="inlineStr"/>
      <c r="E447" s="26" t="inlineStr">
        <is>
          <r>
            <t xml:space="preserve">TOTAL Equipamento:</t>
          </r>
        </is>
      </c>
      <c r="F447" s="26" t="inlineStr"/>
      <c r="G447" s="27" t="n">
        <f>SUM(G444:G446)</f>
        <v>18.0</v>
      </c>
    </row>
    <row r="448" customHeight="1" ht="15">
      <c r="A448" s="20" t="inlineStr">
        <is>
          <r>
            <t xml:space="preserve">Material</t>
          </r>
        </is>
      </c>
      <c r="B448" s="20" t="inlineStr"/>
      <c r="C448" s="21" t="inlineStr">
        <is>
          <r>
            <t xml:space="preserve">FONTE</t>
          </r>
        </is>
      </c>
      <c r="D448" s="21" t="inlineStr">
        <is>
          <r>
            <t xml:space="preserve">UNID</t>
          </r>
        </is>
      </c>
      <c r="E448" s="21" t="inlineStr">
        <is>
          <r>
            <t xml:space="preserve">COEFICIENTE</t>
          </r>
        </is>
      </c>
      <c r="F448" s="21" t="inlineStr">
        <is>
          <r>
            <t xml:space="preserve">PREÇO UNITÁRIO</t>
          </r>
        </is>
      </c>
      <c r="G448" s="21" t="inlineStr">
        <is>
          <r>
            <t xml:space="preserve">TOTAL</t>
          </r>
        </is>
      </c>
    </row>
    <row r="449" customHeight="1" ht="21">
      <c r="A449" s="22" t="inlineStr">
        <is>
          <r>
            <t xml:space="preserve">00002692</t>
          </r>
        </is>
      </c>
      <c r="B449" s="23" t="inlineStr">
        <is>
          <r>
            <t xml:space="preserve">DESMOLDANTE PROTETOR PARA FORMAS DE MADEIRA, DE BASE OLEOSA EMULSIONADA EM AGUA</t>
          </r>
        </is>
      </c>
      <c r="C449" s="22" t="inlineStr">
        <is>
          <r>
            <t xml:space="preserve">SINAPI</t>
          </r>
        </is>
      </c>
      <c r="D449" s="22" t="inlineStr">
        <is>
          <r>
            <t xml:space="preserve">L</t>
          </r>
        </is>
      </c>
      <c r="E449" s="24" t="n">
        <v>0.01</v>
      </c>
      <c r="F449" s="25" t="n">
        <v>8.06</v>
      </c>
      <c r="G449" s="25" t="n">
        <f>TRUNC(TRUNC(E449,8)*F449,2)</f>
        <v>0.08</v>
      </c>
    </row>
    <row r="450" customHeight="1" ht="21">
      <c r="A450" s="22" t="inlineStr">
        <is>
          <r>
            <t xml:space="preserve">00040304</t>
          </r>
        </is>
      </c>
      <c r="B450" s="23" t="inlineStr">
        <is>
          <r>
            <t xml:space="preserve">PREGO DE ACO POLIDO COM CABECA DUPLA 17 X 27 (2 1/2 X 11)</t>
          </r>
        </is>
      </c>
      <c r="C450" s="22" t="inlineStr">
        <is>
          <r>
            <t xml:space="preserve">SINAPI</t>
          </r>
        </is>
      </c>
      <c r="D450" s="22" t="inlineStr">
        <is>
          <r>
            <t xml:space="preserve">KG</t>
          </r>
        </is>
      </c>
      <c r="E450" s="24" t="n">
        <v>0.019</v>
      </c>
      <c r="F450" s="25" t="n">
        <v>17.51</v>
      </c>
      <c r="G450" s="25" t="n">
        <f>TRUNC(TRUNC(E450,8)*F450,2)</f>
        <v>0.33</v>
      </c>
    </row>
    <row r="451" customHeight="1" ht="15">
      <c r="A451" s="2" t="inlineStr"/>
      <c r="B451" s="2" t="inlineStr"/>
      <c r="C451" s="2" t="inlineStr"/>
      <c r="D451" s="2" t="inlineStr"/>
      <c r="E451" s="26" t="inlineStr">
        <is>
          <r>
            <t xml:space="preserve">TOTAL Material:</t>
          </r>
        </is>
      </c>
      <c r="F451" s="26" t="inlineStr"/>
      <c r="G451" s="27" t="n">
        <f>SUM(G449:G450)</f>
        <v>0.41</v>
      </c>
    </row>
    <row r="452" customHeight="1" ht="15">
      <c r="A452" s="20" t="inlineStr">
        <is>
          <r>
            <t xml:space="preserve">Mão de Obra com Encargos Complementares</t>
          </r>
        </is>
      </c>
      <c r="B452" s="20" t="inlineStr"/>
      <c r="C452" s="21" t="inlineStr">
        <is>
          <r>
            <t xml:space="preserve">FONTE</t>
          </r>
        </is>
      </c>
      <c r="D452" s="21" t="inlineStr">
        <is>
          <r>
            <t xml:space="preserve">UNID</t>
          </r>
        </is>
      </c>
      <c r="E452" s="21" t="inlineStr">
        <is>
          <r>
            <t xml:space="preserve">COEFICIENTE</t>
          </r>
        </is>
      </c>
      <c r="F452" s="21" t="inlineStr">
        <is>
          <r>
            <t xml:space="preserve">PREÇO UNITÁRIO</t>
          </r>
        </is>
      </c>
      <c r="G452" s="21" t="inlineStr">
        <is>
          <r>
            <t xml:space="preserve">TOTAL</t>
          </r>
        </is>
      </c>
    </row>
    <row r="453" customHeight="1" ht="21">
      <c r="A453" s="22" t="inlineStr">
        <is>
          <r>
            <t xml:space="preserve">88239</t>
          </r>
        </is>
      </c>
      <c r="B453" s="23" t="inlineStr">
        <is>
          <r>
            <t xml:space="preserve">AJUDANTE DE CARPINTEIRO COM ENCARGOS COMPLEMENTARES</t>
          </r>
        </is>
      </c>
      <c r="C453" s="22" t="inlineStr">
        <is>
          <r>
            <t xml:space="preserve">SINAPI</t>
          </r>
        </is>
      </c>
      <c r="D453" s="22" t="inlineStr">
        <is>
          <r>
            <t xml:space="preserve">H</t>
          </r>
        </is>
      </c>
      <c r="E453" s="24" t="n">
        <v>0.138</v>
      </c>
      <c r="F453" s="25" t="n">
        <v>24.61</v>
      </c>
      <c r="G453" s="25" t="n">
        <f>TRUNC(TRUNC(E453,8)*F453,2)</f>
        <v>3.39</v>
      </c>
    </row>
    <row r="454" customHeight="1" ht="21">
      <c r="A454" s="22" t="inlineStr">
        <is>
          <r>
            <t xml:space="preserve">88262</t>
          </r>
        </is>
      </c>
      <c r="B454" s="23" t="inlineStr">
        <is>
          <r>
            <t xml:space="preserve">CARPINTEIRO DE FORMAS COM ENCARGOS COMPLEMENTARES</t>
          </r>
        </is>
      </c>
      <c r="C454" s="22" t="inlineStr">
        <is>
          <r>
            <t xml:space="preserve">SINAPI</t>
          </r>
        </is>
      </c>
      <c r="D454" s="22" t="inlineStr">
        <is>
          <r>
            <t xml:space="preserve">H</t>
          </r>
        </is>
      </c>
      <c r="E454" s="24" t="n">
        <v>0.752</v>
      </c>
      <c r="F454" s="25" t="n">
        <v>30.15</v>
      </c>
      <c r="G454" s="25" t="n">
        <f>TRUNC(TRUNC(E454,8)*F454,2)</f>
        <v>22.67</v>
      </c>
    </row>
    <row r="455" customHeight="1" ht="18">
      <c r="A455" s="2" t="inlineStr"/>
      <c r="B455" s="2" t="inlineStr"/>
      <c r="C455" s="2" t="inlineStr"/>
      <c r="D455" s="2" t="inlineStr"/>
      <c r="E455" s="26" t="inlineStr">
        <is>
          <r>
            <t xml:space="preserve">TOTAL Mão de Obra com Encargos Complementares:</t>
          </r>
        </is>
      </c>
      <c r="F455" s="26" t="inlineStr"/>
      <c r="G455" s="27" t="n">
        <f>SUM(G453:G454)</f>
        <v>26.06</v>
      </c>
    </row>
    <row r="456" customHeight="1" ht="15">
      <c r="A456" s="20" t="inlineStr">
        <is>
          <r>
            <t xml:space="preserve">Serviço</t>
          </r>
        </is>
      </c>
      <c r="B456" s="20" t="inlineStr"/>
      <c r="C456" s="21" t="inlineStr">
        <is>
          <r>
            <t xml:space="preserve">FONTE</t>
          </r>
        </is>
      </c>
      <c r="D456" s="21" t="inlineStr">
        <is>
          <r>
            <t xml:space="preserve">UNID</t>
          </r>
        </is>
      </c>
      <c r="E456" s="21" t="inlineStr">
        <is>
          <r>
            <t xml:space="preserve">COEFICIENTE</t>
          </r>
        </is>
      </c>
      <c r="F456" s="21" t="inlineStr">
        <is>
          <r>
            <t xml:space="preserve">PREÇO UNITÁRIO</t>
          </r>
        </is>
      </c>
      <c r="G456" s="21" t="inlineStr">
        <is>
          <r>
            <t xml:space="preserve">TOTAL</t>
          </r>
        </is>
      </c>
    </row>
    <row r="457" customHeight="1" ht="29">
      <c r="A457" s="22" t="inlineStr">
        <is>
          <r>
            <t xml:space="preserve">92263</t>
          </r>
        </is>
      </c>
      <c r="B457" s="23" t="inlineStr">
        <is>
          <r>
            <t xml:space="preserve">FABRICAÇÃO DE FÔRMA PARA PILARES E ESTRUTURAS SIMILARES, EM CHAPA DE MADEIRA COMPENSADA RESINADA, E = 17 MM. AF_09/2020</t>
          </r>
        </is>
      </c>
      <c r="C457" s="22" t="inlineStr">
        <is>
          <r>
            <t xml:space="preserve">SINAPI</t>
          </r>
        </is>
      </c>
      <c r="D457" s="22" t="inlineStr">
        <is>
          <r>
            <t xml:space="preserve">M2</t>
          </r>
        </is>
      </c>
      <c r="E457" s="24" t="n">
        <v>0.188</v>
      </c>
      <c r="F457" s="25" t="n">
        <v>194.45</v>
      </c>
      <c r="G457" s="25" t="n">
        <f>TRUNC(TRUNC(E457,8)*F457,2)</f>
        <v>36.55</v>
      </c>
    </row>
    <row r="458" customHeight="1" ht="15">
      <c r="A458" s="2" t="inlineStr"/>
      <c r="B458" s="2" t="inlineStr"/>
      <c r="C458" s="2" t="inlineStr"/>
      <c r="D458" s="2" t="inlineStr"/>
      <c r="E458" s="26" t="inlineStr">
        <is>
          <r>
            <t xml:space="preserve">TOTAL Serviço:</t>
          </r>
        </is>
      </c>
      <c r="F458" s="26" t="inlineStr"/>
      <c r="G458" s="27" t="n">
        <f>SUM(G457:G457)</f>
        <v>36.55</v>
      </c>
    </row>
    <row r="459" customHeight="1" ht="15">
      <c r="A459" s="2" t="inlineStr"/>
      <c r="B459" s="2" t="inlineStr"/>
      <c r="C459" s="2" t="inlineStr"/>
      <c r="D459" s="2" t="inlineStr"/>
      <c r="E459" s="28" t="inlineStr">
        <is>
          <r>
            <t xml:space="preserve">VALOR:</t>
          </r>
        </is>
      </c>
      <c r="F459" s="28" t="inlineStr"/>
      <c r="G459" s="29" t="n">
        <f>ROUND(SUM(G447,G451,G455,G458),2)</f>
        <v>81.02</v>
      </c>
    </row>
    <row r="460" customHeight="1" ht="15">
      <c r="A460" s="2" t="inlineStr"/>
      <c r="B460" s="2" t="inlineStr"/>
      <c r="C460" s="2" t="inlineStr"/>
      <c r="D460" s="2" t="inlineStr"/>
      <c r="E460" s="28" t="inlineStr">
        <is>
          <r>
            <t xml:space="preserve">VALOR BDI (20.34%):</t>
          </r>
        </is>
      </c>
      <c r="F460" s="28" t="inlineStr"/>
      <c r="G460" s="29" t="n">
        <f>ROUND(G459*(20.34/100),2)</f>
        <v>16.48</v>
      </c>
    </row>
    <row r="461" customHeight="1" ht="15">
      <c r="A461" s="2" t="inlineStr"/>
      <c r="B461" s="2" t="inlineStr"/>
      <c r="C461" s="2" t="inlineStr"/>
      <c r="D461" s="2" t="inlineStr"/>
      <c r="E461" s="28" t="inlineStr">
        <is>
          <r>
            <t xml:space="preserve">VALOR COM BDI:</t>
          </r>
        </is>
      </c>
      <c r="F461" s="28" t="inlineStr"/>
      <c r="G461" s="29" t="n">
        <f>G460+G459</f>
        <v>97.5</v>
      </c>
    </row>
    <row r="462" customHeight="1" ht="10">
      <c r="A462" s="2" t="inlineStr"/>
      <c r="B462" s="2" t="inlineStr"/>
      <c r="C462" s="2" t="inlineStr"/>
      <c r="D462" s="2" t="inlineStr"/>
      <c r="E462" s="18" t="inlineStr"/>
      <c r="F462" s="18" t="inlineStr"/>
      <c r="G462" s="18" t="inlineStr"/>
    </row>
    <row r="463" customHeight="1" ht="20">
      <c r="A463" s="19" t="inlineStr">
        <is>
          <r>
            <t xml:space="preserve">1.4.2. ​92760​ ARMAÇÃO DE PILAR OU VIGA DE ESTRUTURA CONVENCIONAL DE CONCRETO ARMADO UTILIZANDO AÇO CA-50 DE 6,3 MM - MONTAGEM. AF_06/2022​ (KG)</t>
          </r>
        </is>
      </c>
      <c r="B463" s="19" t="inlineStr"/>
      <c r="C463" s="19" t="inlineStr"/>
      <c r="D463" s="19" t="inlineStr"/>
      <c r="E463" s="19" t="inlineStr"/>
      <c r="F463" s="19" t="inlineStr"/>
      <c r="G463" s="19" t="inlineStr"/>
    </row>
    <row r="464" customHeight="1" ht="15">
      <c r="A464" s="20" t="inlineStr">
        <is>
          <r>
            <t xml:space="preserve">Material</t>
          </r>
        </is>
      </c>
      <c r="B464" s="20" t="inlineStr"/>
      <c r="C464" s="21" t="inlineStr">
        <is>
          <r>
            <t xml:space="preserve">FONTE</t>
          </r>
        </is>
      </c>
      <c r="D464" s="21" t="inlineStr">
        <is>
          <r>
            <t xml:space="preserve">UNID</t>
          </r>
        </is>
      </c>
      <c r="E464" s="21" t="inlineStr">
        <is>
          <r>
            <t xml:space="preserve">COEFICIENTE</t>
          </r>
        </is>
      </c>
      <c r="F464" s="21" t="inlineStr">
        <is>
          <r>
            <t xml:space="preserve">PREÇO UNITÁRIO</t>
          </r>
        </is>
      </c>
      <c r="G464" s="21" t="inlineStr">
        <is>
          <r>
            <t xml:space="preserve">TOTAL</t>
          </r>
        </is>
      </c>
    </row>
    <row r="465" customHeight="1" ht="21">
      <c r="A465" s="22" t="inlineStr">
        <is>
          <r>
            <t xml:space="preserve">00043132</t>
          </r>
        </is>
      </c>
      <c r="B465" s="23" t="inlineStr">
        <is>
          <r>
            <t xml:space="preserve">ARAME RECOZIDO 16 BWG, D = 1,65 MM (0,016 KG/M) OU 18 BWG, D = 1,25 MM (0,01 KG/M)</t>
          </r>
        </is>
      </c>
      <c r="C465" s="22" t="inlineStr">
        <is>
          <r>
            <t xml:space="preserve">SINAPI</t>
          </r>
        </is>
      </c>
      <c r="D465" s="22" t="inlineStr">
        <is>
          <r>
            <t xml:space="preserve">KG</t>
          </r>
        </is>
      </c>
      <c r="E465" s="24" t="n">
        <v>0.025</v>
      </c>
      <c r="F465" s="25" t="n">
        <v>15.67</v>
      </c>
      <c r="G465" s="25" t="n">
        <f>TRUNC(TRUNC(E465,8)*F465,2)</f>
        <v>0.39</v>
      </c>
    </row>
    <row r="466" customHeight="1" ht="29">
      <c r="A466" s="22" t="inlineStr">
        <is>
          <r>
            <t xml:space="preserve">00039017</t>
          </r>
        </is>
      </c>
      <c r="B466" s="23" t="inlineStr">
        <is>
          <r>
            <t xml:space="preserve">ESPACADOR / DISTANCIADOR CIRCULAR COM ENTRADA LATERAL, EM PLASTICO, PARA VERGALHAO *4,2 A 12,5* MM, COBRIMENTO 20 MM</t>
          </r>
        </is>
      </c>
      <c r="C466" s="22" t="inlineStr">
        <is>
          <r>
            <t xml:space="preserve">SINAPI</t>
          </r>
        </is>
      </c>
      <c r="D466" s="22" t="inlineStr">
        <is>
          <r>
            <t xml:space="preserve">UN</t>
          </r>
        </is>
      </c>
      <c r="E466" s="24" t="n">
        <v>0.97</v>
      </c>
      <c r="F466" s="25" t="n">
        <v>0.22</v>
      </c>
      <c r="G466" s="25" t="n">
        <f>TRUNC(TRUNC(E466,8)*F466,2)</f>
        <v>0.21</v>
      </c>
    </row>
    <row r="467" customHeight="1" ht="15">
      <c r="A467" s="2" t="inlineStr"/>
      <c r="B467" s="2" t="inlineStr"/>
      <c r="C467" s="2" t="inlineStr"/>
      <c r="D467" s="2" t="inlineStr"/>
      <c r="E467" s="26" t="inlineStr">
        <is>
          <r>
            <t xml:space="preserve">TOTAL Material:</t>
          </r>
        </is>
      </c>
      <c r="F467" s="26" t="inlineStr"/>
      <c r="G467" s="27" t="n">
        <f>SUM(G465:G466)</f>
        <v>0.6</v>
      </c>
    </row>
    <row r="468" customHeight="1" ht="15">
      <c r="A468" s="20" t="inlineStr">
        <is>
          <r>
            <t xml:space="preserve">Mão de Obra com Encargos Complementares</t>
          </r>
        </is>
      </c>
      <c r="B468" s="20" t="inlineStr"/>
      <c r="C468" s="21" t="inlineStr">
        <is>
          <r>
            <t xml:space="preserve">FONTE</t>
          </r>
        </is>
      </c>
      <c r="D468" s="21" t="inlineStr">
        <is>
          <r>
            <t xml:space="preserve">UNID</t>
          </r>
        </is>
      </c>
      <c r="E468" s="21" t="inlineStr">
        <is>
          <r>
            <t xml:space="preserve">COEFICIENTE</t>
          </r>
        </is>
      </c>
      <c r="F468" s="21" t="inlineStr">
        <is>
          <r>
            <t xml:space="preserve">PREÇO UNITÁRIO</t>
          </r>
        </is>
      </c>
      <c r="G468" s="21" t="inlineStr">
        <is>
          <r>
            <t xml:space="preserve">TOTAL</t>
          </r>
        </is>
      </c>
    </row>
    <row r="469" customHeight="1" ht="21">
      <c r="A469" s="22" t="inlineStr">
        <is>
          <r>
            <t xml:space="preserve">88238</t>
          </r>
        </is>
      </c>
      <c r="B469" s="23" t="inlineStr">
        <is>
          <r>
            <t xml:space="preserve">AJUDANTE DE ARMADOR COM ENCARGOS COMPLEMENTARES</t>
          </r>
        </is>
      </c>
      <c r="C469" s="22" t="inlineStr">
        <is>
          <r>
            <t xml:space="preserve">SINAPI</t>
          </r>
        </is>
      </c>
      <c r="D469" s="22" t="inlineStr">
        <is>
          <r>
            <t xml:space="preserve">H</t>
          </r>
        </is>
      </c>
      <c r="E469" s="24" t="n">
        <v>0.0129</v>
      </c>
      <c r="F469" s="25" t="n">
        <v>24.77</v>
      </c>
      <c r="G469" s="25" t="n">
        <f>TRUNC(TRUNC(E469,8)*F469,2)</f>
        <v>0.31</v>
      </c>
    </row>
    <row r="470" customHeight="1" ht="15">
      <c r="A470" s="22" t="inlineStr">
        <is>
          <r>
            <t xml:space="preserve">88245</t>
          </r>
        </is>
      </c>
      <c r="B470" s="23" t="inlineStr">
        <is>
          <r>
            <t xml:space="preserve">ARMADOR COM ENCARGOS COMPLEMENTARES</t>
          </r>
        </is>
      </c>
      <c r="C470" s="22" t="inlineStr">
        <is>
          <r>
            <t xml:space="preserve">SINAPI</t>
          </r>
        </is>
      </c>
      <c r="D470" s="22" t="inlineStr">
        <is>
          <r>
            <t xml:space="preserve">H</t>
          </r>
        </is>
      </c>
      <c r="E470" s="24" t="n">
        <v>0.079</v>
      </c>
      <c r="F470" s="25" t="n">
        <v>30.43</v>
      </c>
      <c r="G470" s="25" t="n">
        <f>TRUNC(TRUNC(E470,8)*F470,2)</f>
        <v>2.4</v>
      </c>
    </row>
    <row r="471" customHeight="1" ht="18">
      <c r="A471" s="2" t="inlineStr"/>
      <c r="B471" s="2" t="inlineStr"/>
      <c r="C471" s="2" t="inlineStr"/>
      <c r="D471" s="2" t="inlineStr"/>
      <c r="E471" s="26" t="inlineStr">
        <is>
          <r>
            <t xml:space="preserve">TOTAL Mão de Obra com Encargos Complementares:</t>
          </r>
        </is>
      </c>
      <c r="F471" s="26" t="inlineStr"/>
      <c r="G471" s="27" t="n">
        <f>SUM(G469:G470)</f>
        <v>2.71</v>
      </c>
    </row>
    <row r="472" customHeight="1" ht="15">
      <c r="A472" s="20" t="inlineStr">
        <is>
          <r>
            <t xml:space="preserve">Serviço</t>
          </r>
        </is>
      </c>
      <c r="B472" s="20" t="inlineStr"/>
      <c r="C472" s="21" t="inlineStr">
        <is>
          <r>
            <t xml:space="preserve">FONTE</t>
          </r>
        </is>
      </c>
      <c r="D472" s="21" t="inlineStr">
        <is>
          <r>
            <t xml:space="preserve">UNID</t>
          </r>
        </is>
      </c>
      <c r="E472" s="21" t="inlineStr">
        <is>
          <r>
            <t xml:space="preserve">COEFICIENTE</t>
          </r>
        </is>
      </c>
      <c r="F472" s="21" t="inlineStr">
        <is>
          <r>
            <t xml:space="preserve">PREÇO UNITÁRIO</t>
          </r>
        </is>
      </c>
      <c r="G472" s="21" t="inlineStr">
        <is>
          <r>
            <t xml:space="preserve">TOTAL</t>
          </r>
        </is>
      </c>
    </row>
    <row r="473" customHeight="1" ht="21">
      <c r="A473" s="22" t="inlineStr">
        <is>
          <r>
            <t xml:space="preserve">92801</t>
          </r>
        </is>
      </c>
      <c r="B473" s="23" t="inlineStr">
        <is>
          <r>
            <t xml:space="preserve">CORTE E DOBRA DE AÇO CA-50, DIÂMETRO DE 6,3 MM. AF_06/2022</t>
          </r>
        </is>
      </c>
      <c r="C473" s="22" t="inlineStr">
        <is>
          <r>
            <t xml:space="preserve">SINAPI</t>
          </r>
        </is>
      </c>
      <c r="D473" s="22" t="inlineStr">
        <is>
          <r>
            <t xml:space="preserve">KG</t>
          </r>
        </is>
      </c>
      <c r="E473" s="24" t="n">
        <v>1.0</v>
      </c>
      <c r="F473" s="25" t="n">
        <v>9.4</v>
      </c>
      <c r="G473" s="25" t="n">
        <f>TRUNC(TRUNC(E473,8)*F473,2)</f>
        <v>9.4</v>
      </c>
    </row>
    <row r="474" customHeight="1" ht="15">
      <c r="A474" s="2" t="inlineStr"/>
      <c r="B474" s="2" t="inlineStr"/>
      <c r="C474" s="2" t="inlineStr"/>
      <c r="D474" s="2" t="inlineStr"/>
      <c r="E474" s="26" t="inlineStr">
        <is>
          <r>
            <t xml:space="preserve">TOTAL Serviço:</t>
          </r>
        </is>
      </c>
      <c r="F474" s="26" t="inlineStr"/>
      <c r="G474" s="27" t="n">
        <f>SUM(G473:G473)</f>
        <v>9.4</v>
      </c>
    </row>
    <row r="475" customHeight="1" ht="15">
      <c r="A475" s="2" t="inlineStr"/>
      <c r="B475" s="2" t="inlineStr"/>
      <c r="C475" s="2" t="inlineStr"/>
      <c r="D475" s="2" t="inlineStr"/>
      <c r="E475" s="28" t="inlineStr">
        <is>
          <r>
            <t xml:space="preserve">VALOR:</t>
          </r>
        </is>
      </c>
      <c r="F475" s="28" t="inlineStr"/>
      <c r="G475" s="29" t="n">
        <f>ROUND(SUM(G467,G471,G474),2)</f>
        <v>12.71</v>
      </c>
    </row>
    <row r="476" customHeight="1" ht="15">
      <c r="A476" s="2" t="inlineStr"/>
      <c r="B476" s="2" t="inlineStr"/>
      <c r="C476" s="2" t="inlineStr"/>
      <c r="D476" s="2" t="inlineStr"/>
      <c r="E476" s="28" t="inlineStr">
        <is>
          <r>
            <t xml:space="preserve">VALOR BDI (20.34%):</t>
          </r>
        </is>
      </c>
      <c r="F476" s="28" t="inlineStr"/>
      <c r="G476" s="29" t="n">
        <f>ROUND(G475*(20.34/100),2)</f>
        <v>2.59</v>
      </c>
    </row>
    <row r="477" customHeight="1" ht="15">
      <c r="A477" s="2" t="inlineStr"/>
      <c r="B477" s="2" t="inlineStr"/>
      <c r="C477" s="2" t="inlineStr"/>
      <c r="D477" s="2" t="inlineStr"/>
      <c r="E477" s="28" t="inlineStr">
        <is>
          <r>
            <t xml:space="preserve">VALOR COM BDI:</t>
          </r>
        </is>
      </c>
      <c r="F477" s="28" t="inlineStr"/>
      <c r="G477" s="29" t="n">
        <f>G476+G475</f>
        <v>15.3</v>
      </c>
    </row>
    <row r="478" customHeight="1" ht="10">
      <c r="A478" s="2" t="inlineStr"/>
      <c r="B478" s="2" t="inlineStr"/>
      <c r="C478" s="2" t="inlineStr"/>
      <c r="D478" s="2" t="inlineStr"/>
      <c r="E478" s="18" t="inlineStr"/>
      <c r="F478" s="18" t="inlineStr"/>
      <c r="G478" s="18" t="inlineStr"/>
    </row>
    <row r="479" customHeight="1" ht="20">
      <c r="A479" s="19" t="inlineStr">
        <is>
          <r>
            <t xml:space="preserve">1.4.3. ​92762​ ARMAÇÃO DE PILAR OU VIGA DE ESTRUTURA CONVENCIONAL DE CONCRETO ARMADO UTILIZANDO AÇO CA-50 DE 10,0 MM - MONTAGEM. AF_06/2022​ (KG)</t>
          </r>
        </is>
      </c>
      <c r="B479" s="19" t="inlineStr"/>
      <c r="C479" s="19" t="inlineStr"/>
      <c r="D479" s="19" t="inlineStr"/>
      <c r="E479" s="19" t="inlineStr"/>
      <c r="F479" s="19" t="inlineStr"/>
      <c r="G479" s="19" t="inlineStr"/>
    </row>
    <row r="480" customHeight="1" ht="15">
      <c r="A480" s="20" t="inlineStr">
        <is>
          <r>
            <t xml:space="preserve">Material</t>
          </r>
        </is>
      </c>
      <c r="B480" s="20" t="inlineStr"/>
      <c r="C480" s="21" t="inlineStr">
        <is>
          <r>
            <t xml:space="preserve">FONTE</t>
          </r>
        </is>
      </c>
      <c r="D480" s="21" t="inlineStr">
        <is>
          <r>
            <t xml:space="preserve">UNID</t>
          </r>
        </is>
      </c>
      <c r="E480" s="21" t="inlineStr">
        <is>
          <r>
            <t xml:space="preserve">COEFICIENTE</t>
          </r>
        </is>
      </c>
      <c r="F480" s="21" t="inlineStr">
        <is>
          <r>
            <t xml:space="preserve">PREÇO UNITÁRIO</t>
          </r>
        </is>
      </c>
      <c r="G480" s="21" t="inlineStr">
        <is>
          <r>
            <t xml:space="preserve">TOTAL</t>
          </r>
        </is>
      </c>
    </row>
    <row r="481" customHeight="1" ht="21">
      <c r="A481" s="22" t="inlineStr">
        <is>
          <r>
            <t xml:space="preserve">00043132</t>
          </r>
        </is>
      </c>
      <c r="B481" s="23" t="inlineStr">
        <is>
          <r>
            <t xml:space="preserve">ARAME RECOZIDO 16 BWG, D = 1,65 MM (0,016 KG/M) OU 18 BWG, D = 1,25 MM (0,01 KG/M)</t>
          </r>
        </is>
      </c>
      <c r="C481" s="22" t="inlineStr">
        <is>
          <r>
            <t xml:space="preserve">SINAPI</t>
          </r>
        </is>
      </c>
      <c r="D481" s="22" t="inlineStr">
        <is>
          <r>
            <t xml:space="preserve">KG</t>
          </r>
        </is>
      </c>
      <c r="E481" s="24" t="n">
        <v>0.025</v>
      </c>
      <c r="F481" s="25" t="n">
        <v>15.67</v>
      </c>
      <c r="G481" s="25" t="n">
        <f>TRUNC(TRUNC(E481,8)*F481,2)</f>
        <v>0.39</v>
      </c>
    </row>
    <row r="482" customHeight="1" ht="29">
      <c r="A482" s="22" t="inlineStr">
        <is>
          <r>
            <t xml:space="preserve">00039017</t>
          </r>
        </is>
      </c>
      <c r="B482" s="23" t="inlineStr">
        <is>
          <r>
            <t xml:space="preserve">ESPACADOR / DISTANCIADOR CIRCULAR COM ENTRADA LATERAL, EM PLASTICO, PARA VERGALHAO *4,2 A 12,5* MM, COBRIMENTO 20 MM</t>
          </r>
        </is>
      </c>
      <c r="C482" s="22" t="inlineStr">
        <is>
          <r>
            <t xml:space="preserve">SINAPI</t>
          </r>
        </is>
      </c>
      <c r="D482" s="22" t="inlineStr">
        <is>
          <r>
            <t xml:space="preserve">UN</t>
          </r>
        </is>
      </c>
      <c r="E482" s="24" t="n">
        <v>0.543</v>
      </c>
      <c r="F482" s="25" t="n">
        <v>0.22</v>
      </c>
      <c r="G482" s="25" t="n">
        <f>TRUNC(TRUNC(E482,8)*F482,2)</f>
        <v>0.11</v>
      </c>
    </row>
    <row r="483" customHeight="1" ht="15">
      <c r="A483" s="2" t="inlineStr"/>
      <c r="B483" s="2" t="inlineStr"/>
      <c r="C483" s="2" t="inlineStr"/>
      <c r="D483" s="2" t="inlineStr"/>
      <c r="E483" s="26" t="inlineStr">
        <is>
          <r>
            <t xml:space="preserve">TOTAL Material:</t>
          </r>
        </is>
      </c>
      <c r="F483" s="26" t="inlineStr"/>
      <c r="G483" s="27" t="n">
        <f>SUM(G481:G482)</f>
        <v>0.5</v>
      </c>
    </row>
    <row r="484" customHeight="1" ht="15">
      <c r="A484" s="20" t="inlineStr">
        <is>
          <r>
            <t xml:space="preserve">Mão de Obra com Encargos Complementares</t>
          </r>
        </is>
      </c>
      <c r="B484" s="20" t="inlineStr"/>
      <c r="C484" s="21" t="inlineStr">
        <is>
          <r>
            <t xml:space="preserve">FONTE</t>
          </r>
        </is>
      </c>
      <c r="D484" s="21" t="inlineStr">
        <is>
          <r>
            <t xml:space="preserve">UNID</t>
          </r>
        </is>
      </c>
      <c r="E484" s="21" t="inlineStr">
        <is>
          <r>
            <t xml:space="preserve">COEFICIENTE</t>
          </r>
        </is>
      </c>
      <c r="F484" s="21" t="inlineStr">
        <is>
          <r>
            <t xml:space="preserve">PREÇO UNITÁRIO</t>
          </r>
        </is>
      </c>
      <c r="G484" s="21" t="inlineStr">
        <is>
          <r>
            <t xml:space="preserve">TOTAL</t>
          </r>
        </is>
      </c>
    </row>
    <row r="485" customHeight="1" ht="21">
      <c r="A485" s="22" t="inlineStr">
        <is>
          <r>
            <t xml:space="preserve">88238</t>
          </r>
        </is>
      </c>
      <c r="B485" s="23" t="inlineStr">
        <is>
          <r>
            <t xml:space="preserve">AJUDANTE DE ARMADOR COM ENCARGOS COMPLEMENTARES</t>
          </r>
        </is>
      </c>
      <c r="C485" s="22" t="inlineStr">
        <is>
          <r>
            <t xml:space="preserve">SINAPI</t>
          </r>
        </is>
      </c>
      <c r="D485" s="22" t="inlineStr">
        <is>
          <r>
            <t xml:space="preserve">H</t>
          </r>
        </is>
      </c>
      <c r="E485" s="24" t="n">
        <v>0.0064</v>
      </c>
      <c r="F485" s="25" t="n">
        <v>24.77</v>
      </c>
      <c r="G485" s="25" t="n">
        <f>TRUNC(TRUNC(E485,8)*F485,2)</f>
        <v>0.15</v>
      </c>
    </row>
    <row r="486" customHeight="1" ht="15">
      <c r="A486" s="22" t="inlineStr">
        <is>
          <r>
            <t xml:space="preserve">88245</t>
          </r>
        </is>
      </c>
      <c r="B486" s="23" t="inlineStr">
        <is>
          <r>
            <t xml:space="preserve">ARMADOR COM ENCARGOS COMPLEMENTARES</t>
          </r>
        </is>
      </c>
      <c r="C486" s="22" t="inlineStr">
        <is>
          <r>
            <t xml:space="preserve">SINAPI</t>
          </r>
        </is>
      </c>
      <c r="D486" s="22" t="inlineStr">
        <is>
          <r>
            <t xml:space="preserve">H</t>
          </r>
        </is>
      </c>
      <c r="E486" s="24" t="n">
        <v>0.0392</v>
      </c>
      <c r="F486" s="25" t="n">
        <v>30.43</v>
      </c>
      <c r="G486" s="25" t="n">
        <f>TRUNC(TRUNC(E486,8)*F486,2)</f>
        <v>1.19</v>
      </c>
    </row>
    <row r="487" customHeight="1" ht="18">
      <c r="A487" s="2" t="inlineStr"/>
      <c r="B487" s="2" t="inlineStr"/>
      <c r="C487" s="2" t="inlineStr"/>
      <c r="D487" s="2" t="inlineStr"/>
      <c r="E487" s="26" t="inlineStr">
        <is>
          <r>
            <t xml:space="preserve">TOTAL Mão de Obra com Encargos Complementares:</t>
          </r>
        </is>
      </c>
      <c r="F487" s="26" t="inlineStr"/>
      <c r="G487" s="27" t="n">
        <f>SUM(G485:G486)</f>
        <v>1.34</v>
      </c>
    </row>
    <row r="488" customHeight="1" ht="15">
      <c r="A488" s="20" t="inlineStr">
        <is>
          <r>
            <t xml:space="preserve">Serviço</t>
          </r>
        </is>
      </c>
      <c r="B488" s="20" t="inlineStr"/>
      <c r="C488" s="21" t="inlineStr">
        <is>
          <r>
            <t xml:space="preserve">FONTE</t>
          </r>
        </is>
      </c>
      <c r="D488" s="21" t="inlineStr">
        <is>
          <r>
            <t xml:space="preserve">UNID</t>
          </r>
        </is>
      </c>
      <c r="E488" s="21" t="inlineStr">
        <is>
          <r>
            <t xml:space="preserve">COEFICIENTE</t>
          </r>
        </is>
      </c>
      <c r="F488" s="21" t="inlineStr">
        <is>
          <r>
            <t xml:space="preserve">PREÇO UNITÁRIO</t>
          </r>
        </is>
      </c>
      <c r="G488" s="21" t="inlineStr">
        <is>
          <r>
            <t xml:space="preserve">TOTAL</t>
          </r>
        </is>
      </c>
    </row>
    <row r="489" customHeight="1" ht="21">
      <c r="A489" s="22" t="inlineStr">
        <is>
          <r>
            <t xml:space="preserve">92803</t>
          </r>
        </is>
      </c>
      <c r="B489" s="23" t="inlineStr">
        <is>
          <r>
            <t xml:space="preserve">CORTE E DOBRA DE AÇO CA-50, DIÂMETRO DE 10,0 MM. AF_06/2022</t>
          </r>
        </is>
      </c>
      <c r="C489" s="22" t="inlineStr">
        <is>
          <r>
            <t xml:space="preserve">SINAPI</t>
          </r>
        </is>
      </c>
      <c r="D489" s="22" t="inlineStr">
        <is>
          <r>
            <t xml:space="preserve">KG</t>
          </r>
        </is>
      </c>
      <c r="E489" s="24" t="n">
        <v>1.0</v>
      </c>
      <c r="F489" s="25" t="n">
        <v>8.5</v>
      </c>
      <c r="G489" s="25" t="n">
        <f>TRUNC(TRUNC(E489,8)*F489,2)</f>
        <v>8.5</v>
      </c>
    </row>
    <row r="490" customHeight="1" ht="15">
      <c r="A490" s="2" t="inlineStr"/>
      <c r="B490" s="2" t="inlineStr"/>
      <c r="C490" s="2" t="inlineStr"/>
      <c r="D490" s="2" t="inlineStr"/>
      <c r="E490" s="26" t="inlineStr">
        <is>
          <r>
            <t xml:space="preserve">TOTAL Serviço:</t>
          </r>
        </is>
      </c>
      <c r="F490" s="26" t="inlineStr"/>
      <c r="G490" s="27" t="n">
        <f>SUM(G489:G489)</f>
        <v>8.5</v>
      </c>
    </row>
    <row r="491" customHeight="1" ht="15">
      <c r="A491" s="2" t="inlineStr"/>
      <c r="B491" s="2" t="inlineStr"/>
      <c r="C491" s="2" t="inlineStr"/>
      <c r="D491" s="2" t="inlineStr"/>
      <c r="E491" s="28" t="inlineStr">
        <is>
          <r>
            <t xml:space="preserve">VALOR:</t>
          </r>
        </is>
      </c>
      <c r="F491" s="28" t="inlineStr"/>
      <c r="G491" s="29" t="n">
        <f>ROUND(SUM(G483,G487,G490),2)</f>
        <v>10.34</v>
      </c>
    </row>
    <row r="492" customHeight="1" ht="15">
      <c r="A492" s="2" t="inlineStr"/>
      <c r="B492" s="2" t="inlineStr"/>
      <c r="C492" s="2" t="inlineStr"/>
      <c r="D492" s="2" t="inlineStr"/>
      <c r="E492" s="28" t="inlineStr">
        <is>
          <r>
            <t xml:space="preserve">VALOR BDI (20.34%):</t>
          </r>
        </is>
      </c>
      <c r="F492" s="28" t="inlineStr"/>
      <c r="G492" s="29" t="n">
        <f>ROUND(G491*(20.34/100),2)</f>
        <v>2.1</v>
      </c>
    </row>
    <row r="493" customHeight="1" ht="15">
      <c r="A493" s="2" t="inlineStr"/>
      <c r="B493" s="2" t="inlineStr"/>
      <c r="C493" s="2" t="inlineStr"/>
      <c r="D493" s="2" t="inlineStr"/>
      <c r="E493" s="28" t="inlineStr">
        <is>
          <r>
            <t xml:space="preserve">VALOR COM BDI:</t>
          </r>
        </is>
      </c>
      <c r="F493" s="28" t="inlineStr"/>
      <c r="G493" s="29" t="n">
        <f>G492+G491</f>
        <v>12.44</v>
      </c>
    </row>
    <row r="494" customHeight="1" ht="10">
      <c r="A494" s="2" t="inlineStr"/>
      <c r="B494" s="2" t="inlineStr"/>
      <c r="C494" s="2" t="inlineStr"/>
      <c r="D494" s="2" t="inlineStr"/>
      <c r="E494" s="18" t="inlineStr"/>
      <c r="F494" s="18" t="inlineStr"/>
      <c r="G494" s="18" t="inlineStr"/>
    </row>
    <row r="495" customHeight="1" ht="20">
      <c r="A495" s="19" t="inlineStr">
        <is>
          <r>
            <t xml:space="preserve">1.4.4. ​92763​ ARMAÇÃO DE PILAR OU VIGA DE ESTRUTURA CONVENCIONAL DE CONCRETO ARMADO UTILIZANDO AÇO CA-50 DE 12,5 MM - MONTAGEM. AF_06/2022​ (KG)</t>
          </r>
        </is>
      </c>
      <c r="B495" s="19" t="inlineStr"/>
      <c r="C495" s="19" t="inlineStr"/>
      <c r="D495" s="19" t="inlineStr"/>
      <c r="E495" s="19" t="inlineStr"/>
      <c r="F495" s="19" t="inlineStr"/>
      <c r="G495" s="19" t="inlineStr"/>
    </row>
    <row r="496" customHeight="1" ht="15">
      <c r="A496" s="20" t="inlineStr">
        <is>
          <r>
            <t xml:space="preserve">Material</t>
          </r>
        </is>
      </c>
      <c r="B496" s="20" t="inlineStr"/>
      <c r="C496" s="21" t="inlineStr">
        <is>
          <r>
            <t xml:space="preserve">FONTE</t>
          </r>
        </is>
      </c>
      <c r="D496" s="21" t="inlineStr">
        <is>
          <r>
            <t xml:space="preserve">UNID</t>
          </r>
        </is>
      </c>
      <c r="E496" s="21" t="inlineStr">
        <is>
          <r>
            <t xml:space="preserve">COEFICIENTE</t>
          </r>
        </is>
      </c>
      <c r="F496" s="21" t="inlineStr">
        <is>
          <r>
            <t xml:space="preserve">PREÇO UNITÁRIO</t>
          </r>
        </is>
      </c>
      <c r="G496" s="21" t="inlineStr">
        <is>
          <r>
            <t xml:space="preserve">TOTAL</t>
          </r>
        </is>
      </c>
    </row>
    <row r="497" customHeight="1" ht="21">
      <c r="A497" s="22" t="inlineStr">
        <is>
          <r>
            <t xml:space="preserve">00043132</t>
          </r>
        </is>
      </c>
      <c r="B497" s="23" t="inlineStr">
        <is>
          <r>
            <t xml:space="preserve">ARAME RECOZIDO 16 BWG, D = 1,65 MM (0,016 KG/M) OU 18 BWG, D = 1,25 MM (0,01 KG/M)</t>
          </r>
        </is>
      </c>
      <c r="C497" s="22" t="inlineStr">
        <is>
          <r>
            <t xml:space="preserve">SINAPI</t>
          </r>
        </is>
      </c>
      <c r="D497" s="22" t="inlineStr">
        <is>
          <r>
            <t xml:space="preserve">KG</t>
          </r>
        </is>
      </c>
      <c r="E497" s="24" t="n">
        <v>0.025</v>
      </c>
      <c r="F497" s="25" t="n">
        <v>15.67</v>
      </c>
      <c r="G497" s="25" t="n">
        <f>TRUNC(TRUNC(E497,8)*F497,2)</f>
        <v>0.39</v>
      </c>
    </row>
    <row r="498" customHeight="1" ht="29">
      <c r="A498" s="22" t="inlineStr">
        <is>
          <r>
            <t xml:space="preserve">00039017</t>
          </r>
        </is>
      </c>
      <c r="B498" s="23" t="inlineStr">
        <is>
          <r>
            <t xml:space="preserve">ESPACADOR / DISTANCIADOR CIRCULAR COM ENTRADA LATERAL, EM PLASTICO, PARA VERGALHAO *4,2 A 12,5* MM, COBRIMENTO 20 MM</t>
          </r>
        </is>
      </c>
      <c r="C498" s="22" t="inlineStr">
        <is>
          <r>
            <t xml:space="preserve">SINAPI</t>
          </r>
        </is>
      </c>
      <c r="D498" s="22" t="inlineStr">
        <is>
          <r>
            <t xml:space="preserve">UN</t>
          </r>
        </is>
      </c>
      <c r="E498" s="24" t="n">
        <v>0.367</v>
      </c>
      <c r="F498" s="25" t="n">
        <v>0.22</v>
      </c>
      <c r="G498" s="25" t="n">
        <f>TRUNC(TRUNC(E498,8)*F498,2)</f>
        <v>0.08</v>
      </c>
    </row>
    <row r="499" customHeight="1" ht="15">
      <c r="A499" s="2" t="inlineStr"/>
      <c r="B499" s="2" t="inlineStr"/>
      <c r="C499" s="2" t="inlineStr"/>
      <c r="D499" s="2" t="inlineStr"/>
      <c r="E499" s="26" t="inlineStr">
        <is>
          <r>
            <t xml:space="preserve">TOTAL Material:</t>
          </r>
        </is>
      </c>
      <c r="F499" s="26" t="inlineStr"/>
      <c r="G499" s="27" t="n">
        <f>SUM(G497:G498)</f>
        <v>0.47</v>
      </c>
    </row>
    <row r="500" customHeight="1" ht="15">
      <c r="A500" s="20" t="inlineStr">
        <is>
          <r>
            <t xml:space="preserve">Mão de Obra com Encargos Complementares</t>
          </r>
        </is>
      </c>
      <c r="B500" s="20" t="inlineStr"/>
      <c r="C500" s="21" t="inlineStr">
        <is>
          <r>
            <t xml:space="preserve">FONTE</t>
          </r>
        </is>
      </c>
      <c r="D500" s="21" t="inlineStr">
        <is>
          <r>
            <t xml:space="preserve">UNID</t>
          </r>
        </is>
      </c>
      <c r="E500" s="21" t="inlineStr">
        <is>
          <r>
            <t xml:space="preserve">COEFICIENTE</t>
          </r>
        </is>
      </c>
      <c r="F500" s="21" t="inlineStr">
        <is>
          <r>
            <t xml:space="preserve">PREÇO UNITÁRIO</t>
          </r>
        </is>
      </c>
      <c r="G500" s="21" t="inlineStr">
        <is>
          <r>
            <t xml:space="preserve">TOTAL</t>
          </r>
        </is>
      </c>
    </row>
    <row r="501" customHeight="1" ht="21">
      <c r="A501" s="22" t="inlineStr">
        <is>
          <r>
            <t xml:space="preserve">88238</t>
          </r>
        </is>
      </c>
      <c r="B501" s="23" t="inlineStr">
        <is>
          <r>
            <t xml:space="preserve">AJUDANTE DE ARMADOR COM ENCARGOS COMPLEMENTARES</t>
          </r>
        </is>
      </c>
      <c r="C501" s="22" t="inlineStr">
        <is>
          <r>
            <t xml:space="preserve">SINAPI</t>
          </r>
        </is>
      </c>
      <c r="D501" s="22" t="inlineStr">
        <is>
          <r>
            <t xml:space="preserve">H</t>
          </r>
        </is>
      </c>
      <c r="E501" s="24" t="n">
        <v>0.0042</v>
      </c>
      <c r="F501" s="25" t="n">
        <v>24.77</v>
      </c>
      <c r="G501" s="25" t="n">
        <f>TRUNC(TRUNC(E501,8)*F501,2)</f>
        <v>0.1</v>
      </c>
    </row>
    <row r="502" customHeight="1" ht="15">
      <c r="A502" s="22" t="inlineStr">
        <is>
          <r>
            <t xml:space="preserve">88245</t>
          </r>
        </is>
      </c>
      <c r="B502" s="23" t="inlineStr">
        <is>
          <r>
            <t xml:space="preserve">ARMADOR COM ENCARGOS COMPLEMENTARES</t>
          </r>
        </is>
      </c>
      <c r="C502" s="22" t="inlineStr">
        <is>
          <r>
            <t xml:space="preserve">SINAPI</t>
          </r>
        </is>
      </c>
      <c r="D502" s="22" t="inlineStr">
        <is>
          <r>
            <t xml:space="preserve">H</t>
          </r>
        </is>
      </c>
      <c r="E502" s="24" t="n">
        <v>0.0257</v>
      </c>
      <c r="F502" s="25" t="n">
        <v>30.43</v>
      </c>
      <c r="G502" s="25" t="n">
        <f>TRUNC(TRUNC(E502,8)*F502,2)</f>
        <v>0.78</v>
      </c>
    </row>
    <row r="503" customHeight="1" ht="18">
      <c r="A503" s="2" t="inlineStr"/>
      <c r="B503" s="2" t="inlineStr"/>
      <c r="C503" s="2" t="inlineStr"/>
      <c r="D503" s="2" t="inlineStr"/>
      <c r="E503" s="26" t="inlineStr">
        <is>
          <r>
            <t xml:space="preserve">TOTAL Mão de Obra com Encargos Complementares:</t>
          </r>
        </is>
      </c>
      <c r="F503" s="26" t="inlineStr"/>
      <c r="G503" s="27" t="n">
        <f>SUM(G501:G502)</f>
        <v>0.88</v>
      </c>
    </row>
    <row r="504" customHeight="1" ht="15">
      <c r="A504" s="20" t="inlineStr">
        <is>
          <r>
            <t xml:space="preserve">Serviço</t>
          </r>
        </is>
      </c>
      <c r="B504" s="20" t="inlineStr"/>
      <c r="C504" s="21" t="inlineStr">
        <is>
          <r>
            <t xml:space="preserve">FONTE</t>
          </r>
        </is>
      </c>
      <c r="D504" s="21" t="inlineStr">
        <is>
          <r>
            <t xml:space="preserve">UNID</t>
          </r>
        </is>
      </c>
      <c r="E504" s="21" t="inlineStr">
        <is>
          <r>
            <t xml:space="preserve">COEFICIENTE</t>
          </r>
        </is>
      </c>
      <c r="F504" s="21" t="inlineStr">
        <is>
          <r>
            <t xml:space="preserve">PREÇO UNITÁRIO</t>
          </r>
        </is>
      </c>
      <c r="G504" s="21" t="inlineStr">
        <is>
          <r>
            <t xml:space="preserve">TOTAL</t>
          </r>
        </is>
      </c>
    </row>
    <row r="505" customHeight="1" ht="21">
      <c r="A505" s="22" t="inlineStr">
        <is>
          <r>
            <t xml:space="preserve">92804</t>
          </r>
        </is>
      </c>
      <c r="B505" s="23" t="inlineStr">
        <is>
          <r>
            <t xml:space="preserve">CORTE E DOBRA DE AÇO CA-50, DIÂMETRO DE 12,5 MM. AF_06/2022</t>
          </r>
        </is>
      </c>
      <c r="C505" s="22" t="inlineStr">
        <is>
          <r>
            <t xml:space="preserve">SINAPI</t>
          </r>
        </is>
      </c>
      <c r="D505" s="22" t="inlineStr">
        <is>
          <r>
            <t xml:space="preserve">KG</t>
          </r>
        </is>
      </c>
      <c r="E505" s="24" t="n">
        <v>1.0</v>
      </c>
      <c r="F505" s="25" t="n">
        <v>7.26</v>
      </c>
      <c r="G505" s="25" t="n">
        <f>TRUNC(TRUNC(E505,8)*F505,2)</f>
        <v>7.26</v>
      </c>
    </row>
    <row r="506" customHeight="1" ht="15">
      <c r="A506" s="2" t="inlineStr"/>
      <c r="B506" s="2" t="inlineStr"/>
      <c r="C506" s="2" t="inlineStr"/>
      <c r="D506" s="2" t="inlineStr"/>
      <c r="E506" s="26" t="inlineStr">
        <is>
          <r>
            <t xml:space="preserve">TOTAL Serviço:</t>
          </r>
        </is>
      </c>
      <c r="F506" s="26" t="inlineStr"/>
      <c r="G506" s="27" t="n">
        <f>SUM(G505:G505)</f>
        <v>7.26</v>
      </c>
    </row>
    <row r="507" customHeight="1" ht="15">
      <c r="A507" s="2" t="inlineStr"/>
      <c r="B507" s="2" t="inlineStr"/>
      <c r="C507" s="2" t="inlineStr"/>
      <c r="D507" s="2" t="inlineStr"/>
      <c r="E507" s="28" t="inlineStr">
        <is>
          <r>
            <t xml:space="preserve">VALOR:</t>
          </r>
        </is>
      </c>
      <c r="F507" s="28" t="inlineStr"/>
      <c r="G507" s="29" t="n">
        <f>ROUND(SUM(G499,G503,G506),2)</f>
        <v>8.61</v>
      </c>
    </row>
    <row r="508" customHeight="1" ht="15">
      <c r="A508" s="2" t="inlineStr"/>
      <c r="B508" s="2" t="inlineStr"/>
      <c r="C508" s="2" t="inlineStr"/>
      <c r="D508" s="2" t="inlineStr"/>
      <c r="E508" s="28" t="inlineStr">
        <is>
          <r>
            <t xml:space="preserve">VALOR BDI (20.34%):</t>
          </r>
        </is>
      </c>
      <c r="F508" s="28" t="inlineStr"/>
      <c r="G508" s="29" t="n">
        <f>ROUND(G507*(20.34/100),2)</f>
        <v>1.75</v>
      </c>
    </row>
    <row r="509" customHeight="1" ht="15">
      <c r="A509" s="2" t="inlineStr"/>
      <c r="B509" s="2" t="inlineStr"/>
      <c r="C509" s="2" t="inlineStr"/>
      <c r="D509" s="2" t="inlineStr"/>
      <c r="E509" s="28" t="inlineStr">
        <is>
          <r>
            <t xml:space="preserve">VALOR COM BDI:</t>
          </r>
        </is>
      </c>
      <c r="F509" s="28" t="inlineStr"/>
      <c r="G509" s="29" t="n">
        <f>G508+G507</f>
        <v>10.36</v>
      </c>
    </row>
    <row r="510" customHeight="1" ht="10">
      <c r="A510" s="2" t="inlineStr"/>
      <c r="B510" s="2" t="inlineStr"/>
      <c r="C510" s="2" t="inlineStr"/>
      <c r="D510" s="2" t="inlineStr"/>
      <c r="E510" s="18" t="inlineStr"/>
      <c r="F510" s="18" t="inlineStr"/>
      <c r="G510" s="18" t="inlineStr"/>
    </row>
    <row r="511" customHeight="1" ht="20">
      <c r="A511" s="19" t="inlineStr">
        <is>
          <r>
            <t xml:space="preserve">1.4.5. ​92764​ ARMAÇÃO DE PILAR OU VIGA DE ESTRUTURA CONVENCIONAL DE CONCRETO ARMADO UTILIZANDO AÇO CA-50 DE 16,0 MM - MONTAGEM. AF_06/2022​ (KG)</t>
          </r>
        </is>
      </c>
      <c r="B511" s="19" t="inlineStr"/>
      <c r="C511" s="19" t="inlineStr"/>
      <c r="D511" s="19" t="inlineStr"/>
      <c r="E511" s="19" t="inlineStr"/>
      <c r="F511" s="19" t="inlineStr"/>
      <c r="G511" s="19" t="inlineStr"/>
    </row>
    <row r="512" customHeight="1" ht="15">
      <c r="A512" s="20" t="inlineStr">
        <is>
          <r>
            <t xml:space="preserve">Material</t>
          </r>
        </is>
      </c>
      <c r="B512" s="20" t="inlineStr"/>
      <c r="C512" s="21" t="inlineStr">
        <is>
          <r>
            <t xml:space="preserve">FONTE</t>
          </r>
        </is>
      </c>
      <c r="D512" s="21" t="inlineStr">
        <is>
          <r>
            <t xml:space="preserve">UNID</t>
          </r>
        </is>
      </c>
      <c r="E512" s="21" t="inlineStr">
        <is>
          <r>
            <t xml:space="preserve">COEFICIENTE</t>
          </r>
        </is>
      </c>
      <c r="F512" s="21" t="inlineStr">
        <is>
          <r>
            <t xml:space="preserve">PREÇO UNITÁRIO</t>
          </r>
        </is>
      </c>
      <c r="G512" s="21" t="inlineStr">
        <is>
          <r>
            <t xml:space="preserve">TOTAL</t>
          </r>
        </is>
      </c>
    </row>
    <row r="513" customHeight="1" ht="21">
      <c r="A513" s="22" t="inlineStr">
        <is>
          <r>
            <t xml:space="preserve">00043132</t>
          </r>
        </is>
      </c>
      <c r="B513" s="23" t="inlineStr">
        <is>
          <r>
            <t xml:space="preserve">ARAME RECOZIDO 16 BWG, D = 1,65 MM (0,016 KG/M) OU 18 BWG, D = 1,25 MM (0,01 KG/M)</t>
          </r>
        </is>
      </c>
      <c r="C513" s="22" t="inlineStr">
        <is>
          <r>
            <t xml:space="preserve">SINAPI</t>
          </r>
        </is>
      </c>
      <c r="D513" s="22" t="inlineStr">
        <is>
          <r>
            <t xml:space="preserve">KG</t>
          </r>
        </is>
      </c>
      <c r="E513" s="24" t="n">
        <v>0.025</v>
      </c>
      <c r="F513" s="25" t="n">
        <v>15.67</v>
      </c>
      <c r="G513" s="25" t="n">
        <f>TRUNC(TRUNC(E513,8)*F513,2)</f>
        <v>0.39</v>
      </c>
    </row>
    <row r="514" customHeight="1" ht="29">
      <c r="A514" s="22" t="inlineStr">
        <is>
          <r>
            <t xml:space="preserve">00039017</t>
          </r>
        </is>
      </c>
      <c r="B514" s="23" t="inlineStr">
        <is>
          <r>
            <t xml:space="preserve">ESPACADOR / DISTANCIADOR CIRCULAR COM ENTRADA LATERAL, EM PLASTICO, PARA VERGALHAO *4,2 A 12,5* MM, COBRIMENTO 20 MM</t>
          </r>
        </is>
      </c>
      <c r="C514" s="22" t="inlineStr">
        <is>
          <r>
            <t xml:space="preserve">SINAPI</t>
          </r>
        </is>
      </c>
      <c r="D514" s="22" t="inlineStr">
        <is>
          <r>
            <t xml:space="preserve">UN</t>
          </r>
        </is>
      </c>
      <c r="E514" s="24" t="n">
        <v>0.212</v>
      </c>
      <c r="F514" s="25" t="n">
        <v>0.22</v>
      </c>
      <c r="G514" s="25" t="n">
        <f>TRUNC(TRUNC(E514,8)*F514,2)</f>
        <v>0.04</v>
      </c>
    </row>
    <row r="515" customHeight="1" ht="15">
      <c r="A515" s="2" t="inlineStr"/>
      <c r="B515" s="2" t="inlineStr"/>
      <c r="C515" s="2" t="inlineStr"/>
      <c r="D515" s="2" t="inlineStr"/>
      <c r="E515" s="26" t="inlineStr">
        <is>
          <r>
            <t xml:space="preserve">TOTAL Material:</t>
          </r>
        </is>
      </c>
      <c r="F515" s="26" t="inlineStr"/>
      <c r="G515" s="27" t="n">
        <f>SUM(G513:G514)</f>
        <v>0.43</v>
      </c>
    </row>
    <row r="516" customHeight="1" ht="15">
      <c r="A516" s="20" t="inlineStr">
        <is>
          <r>
            <t xml:space="preserve">Mão de Obra com Encargos Complementares</t>
          </r>
        </is>
      </c>
      <c r="B516" s="20" t="inlineStr"/>
      <c r="C516" s="21" t="inlineStr">
        <is>
          <r>
            <t xml:space="preserve">FONTE</t>
          </r>
        </is>
      </c>
      <c r="D516" s="21" t="inlineStr">
        <is>
          <r>
            <t xml:space="preserve">UNID</t>
          </r>
        </is>
      </c>
      <c r="E516" s="21" t="inlineStr">
        <is>
          <r>
            <t xml:space="preserve">COEFICIENTE</t>
          </r>
        </is>
      </c>
      <c r="F516" s="21" t="inlineStr">
        <is>
          <r>
            <t xml:space="preserve">PREÇO UNITÁRIO</t>
          </r>
        </is>
      </c>
      <c r="G516" s="21" t="inlineStr">
        <is>
          <r>
            <t xml:space="preserve">TOTAL</t>
          </r>
        </is>
      </c>
    </row>
    <row r="517" customHeight="1" ht="21">
      <c r="A517" s="22" t="inlineStr">
        <is>
          <r>
            <t xml:space="preserve">88238</t>
          </r>
        </is>
      </c>
      <c r="B517" s="23" t="inlineStr">
        <is>
          <r>
            <t xml:space="preserve">AJUDANTE DE ARMADOR COM ENCARGOS COMPLEMENTARES</t>
          </r>
        </is>
      </c>
      <c r="C517" s="22" t="inlineStr">
        <is>
          <r>
            <t xml:space="preserve">SINAPI</t>
          </r>
        </is>
      </c>
      <c r="D517" s="22" t="inlineStr">
        <is>
          <r>
            <t xml:space="preserve">H</t>
          </r>
        </is>
      </c>
      <c r="E517" s="24" t="n">
        <v>0.0032</v>
      </c>
      <c r="F517" s="25" t="n">
        <v>24.77</v>
      </c>
      <c r="G517" s="25" t="n">
        <f>TRUNC(TRUNC(E517,8)*F517,2)</f>
        <v>0.07</v>
      </c>
    </row>
    <row r="518" customHeight="1" ht="15">
      <c r="A518" s="22" t="inlineStr">
        <is>
          <r>
            <t xml:space="preserve">88245</t>
          </r>
        </is>
      </c>
      <c r="B518" s="23" t="inlineStr">
        <is>
          <r>
            <t xml:space="preserve">ARMADOR COM ENCARGOS COMPLEMENTARES</t>
          </r>
        </is>
      </c>
      <c r="C518" s="22" t="inlineStr">
        <is>
          <r>
            <t xml:space="preserve">SINAPI</t>
          </r>
        </is>
      </c>
      <c r="D518" s="22" t="inlineStr">
        <is>
          <r>
            <t xml:space="preserve">H</t>
          </r>
        </is>
      </c>
      <c r="E518" s="24" t="n">
        <v>0.0194</v>
      </c>
      <c r="F518" s="25" t="n">
        <v>30.43</v>
      </c>
      <c r="G518" s="25" t="n">
        <f>TRUNC(TRUNC(E518,8)*F518,2)</f>
        <v>0.59</v>
      </c>
    </row>
    <row r="519" customHeight="1" ht="18">
      <c r="A519" s="2" t="inlineStr"/>
      <c r="B519" s="2" t="inlineStr"/>
      <c r="C519" s="2" t="inlineStr"/>
      <c r="D519" s="2" t="inlineStr"/>
      <c r="E519" s="26" t="inlineStr">
        <is>
          <r>
            <t xml:space="preserve">TOTAL Mão de Obra com Encargos Complementares:</t>
          </r>
        </is>
      </c>
      <c r="F519" s="26" t="inlineStr"/>
      <c r="G519" s="27" t="n">
        <f>SUM(G517:G518)</f>
        <v>0.66</v>
      </c>
    </row>
    <row r="520" customHeight="1" ht="15">
      <c r="A520" s="20" t="inlineStr">
        <is>
          <r>
            <t xml:space="preserve">Serviço</t>
          </r>
        </is>
      </c>
      <c r="B520" s="20" t="inlineStr"/>
      <c r="C520" s="21" t="inlineStr">
        <is>
          <r>
            <t xml:space="preserve">FONTE</t>
          </r>
        </is>
      </c>
      <c r="D520" s="21" t="inlineStr">
        <is>
          <r>
            <t xml:space="preserve">UNID</t>
          </r>
        </is>
      </c>
      <c r="E520" s="21" t="inlineStr">
        <is>
          <r>
            <t xml:space="preserve">COEFICIENTE</t>
          </r>
        </is>
      </c>
      <c r="F520" s="21" t="inlineStr">
        <is>
          <r>
            <t xml:space="preserve">PREÇO UNITÁRIO</t>
          </r>
        </is>
      </c>
      <c r="G520" s="21" t="inlineStr">
        <is>
          <r>
            <t xml:space="preserve">TOTAL</t>
          </r>
        </is>
      </c>
    </row>
    <row r="521" customHeight="1" ht="21">
      <c r="A521" s="22" t="inlineStr">
        <is>
          <r>
            <t xml:space="preserve">92805</t>
          </r>
        </is>
      </c>
      <c r="B521" s="23" t="inlineStr">
        <is>
          <r>
            <t xml:space="preserve">CORTE E DOBRA DE AÇO CA-50, DIÂMETRO DE 16,0 MM. AF_06/2022</t>
          </r>
        </is>
      </c>
      <c r="C521" s="22" t="inlineStr">
        <is>
          <r>
            <t xml:space="preserve">SINAPI</t>
          </r>
        </is>
      </c>
      <c r="D521" s="22" t="inlineStr">
        <is>
          <r>
            <t xml:space="preserve">KG</t>
          </r>
        </is>
      </c>
      <c r="E521" s="24" t="n">
        <v>1.0</v>
      </c>
      <c r="F521" s="25" t="n">
        <v>7.18</v>
      </c>
      <c r="G521" s="25" t="n">
        <f>TRUNC(TRUNC(E521,8)*F521,2)</f>
        <v>7.18</v>
      </c>
    </row>
    <row r="522" customHeight="1" ht="15">
      <c r="A522" s="2" t="inlineStr"/>
      <c r="B522" s="2" t="inlineStr"/>
      <c r="C522" s="2" t="inlineStr"/>
      <c r="D522" s="2" t="inlineStr"/>
      <c r="E522" s="26" t="inlineStr">
        <is>
          <r>
            <t xml:space="preserve">TOTAL Serviço:</t>
          </r>
        </is>
      </c>
      <c r="F522" s="26" t="inlineStr"/>
      <c r="G522" s="27" t="n">
        <f>SUM(G521:G521)</f>
        <v>7.18</v>
      </c>
    </row>
    <row r="523" customHeight="1" ht="15">
      <c r="A523" s="2" t="inlineStr"/>
      <c r="B523" s="2" t="inlineStr"/>
      <c r="C523" s="2" t="inlineStr"/>
      <c r="D523" s="2" t="inlineStr"/>
      <c r="E523" s="28" t="inlineStr">
        <is>
          <r>
            <t xml:space="preserve">VALOR:</t>
          </r>
        </is>
      </c>
      <c r="F523" s="28" t="inlineStr"/>
      <c r="G523" s="29" t="n">
        <f>ROUND(SUM(G515,G519,G522),2)</f>
        <v>8.27</v>
      </c>
    </row>
    <row r="524" customHeight="1" ht="15">
      <c r="A524" s="2" t="inlineStr"/>
      <c r="B524" s="2" t="inlineStr"/>
      <c r="C524" s="2" t="inlineStr"/>
      <c r="D524" s="2" t="inlineStr"/>
      <c r="E524" s="28" t="inlineStr">
        <is>
          <r>
            <t xml:space="preserve">VALOR BDI (20.34%):</t>
          </r>
        </is>
      </c>
      <c r="F524" s="28" t="inlineStr"/>
      <c r="G524" s="29" t="n">
        <f>ROUND(G523*(20.34/100),2)</f>
        <v>1.68</v>
      </c>
    </row>
    <row r="525" customHeight="1" ht="15">
      <c r="A525" s="2" t="inlineStr"/>
      <c r="B525" s="2" t="inlineStr"/>
      <c r="C525" s="2" t="inlineStr"/>
      <c r="D525" s="2" t="inlineStr"/>
      <c r="E525" s="28" t="inlineStr">
        <is>
          <r>
            <t xml:space="preserve">VALOR COM BDI:</t>
          </r>
        </is>
      </c>
      <c r="F525" s="28" t="inlineStr"/>
      <c r="G525" s="29" t="n">
        <f>G524+G523</f>
        <v>9.95</v>
      </c>
    </row>
    <row r="526" customHeight="1" ht="10">
      <c r="A526" s="2" t="inlineStr"/>
      <c r="B526" s="2" t="inlineStr"/>
      <c r="C526" s="2" t="inlineStr"/>
      <c r="D526" s="2" t="inlineStr"/>
      <c r="E526" s="18" t="inlineStr"/>
      <c r="F526" s="18" t="inlineStr"/>
      <c r="G526" s="18" t="inlineStr"/>
    </row>
    <row r="527" customHeight="1" ht="20">
      <c r="A527" s="19" t="inlineStr">
        <is>
          <r>
            <t xml:space="preserve">1.4.6. ​92765​ ARMAÇÃO DE PILAR OU VIGA DE ESTRUTURA CONVENCIONAL DE CONCRETO ARMADO UTILIZANDO AÇO CA-50 DE 20,0 MM - MONTAGEM. AF_06/2022​ (KG)</t>
          </r>
        </is>
      </c>
      <c r="B527" s="19" t="inlineStr"/>
      <c r="C527" s="19" t="inlineStr"/>
      <c r="D527" s="19" t="inlineStr"/>
      <c r="E527" s="19" t="inlineStr"/>
      <c r="F527" s="19" t="inlineStr"/>
      <c r="G527" s="19" t="inlineStr"/>
    </row>
    <row r="528" customHeight="1" ht="15">
      <c r="A528" s="20" t="inlineStr">
        <is>
          <r>
            <t xml:space="preserve">Material</t>
          </r>
        </is>
      </c>
      <c r="B528" s="20" t="inlineStr"/>
      <c r="C528" s="21" t="inlineStr">
        <is>
          <r>
            <t xml:space="preserve">FONTE</t>
          </r>
        </is>
      </c>
      <c r="D528" s="21" t="inlineStr">
        <is>
          <r>
            <t xml:space="preserve">UNID</t>
          </r>
        </is>
      </c>
      <c r="E528" s="21" t="inlineStr">
        <is>
          <r>
            <t xml:space="preserve">COEFICIENTE</t>
          </r>
        </is>
      </c>
      <c r="F528" s="21" t="inlineStr">
        <is>
          <r>
            <t xml:space="preserve">PREÇO UNITÁRIO</t>
          </r>
        </is>
      </c>
      <c r="G528" s="21" t="inlineStr">
        <is>
          <r>
            <t xml:space="preserve">TOTAL</t>
          </r>
        </is>
      </c>
    </row>
    <row r="529" customHeight="1" ht="21">
      <c r="A529" s="22" t="inlineStr">
        <is>
          <r>
            <t xml:space="preserve">00043132</t>
          </r>
        </is>
      </c>
      <c r="B529" s="23" t="inlineStr">
        <is>
          <r>
            <t xml:space="preserve">ARAME RECOZIDO 16 BWG, D = 1,65 MM (0,016 KG/M) OU 18 BWG, D = 1,25 MM (0,01 KG/M)</t>
          </r>
        </is>
      </c>
      <c r="C529" s="22" t="inlineStr">
        <is>
          <r>
            <t xml:space="preserve">SINAPI</t>
          </r>
        </is>
      </c>
      <c r="D529" s="22" t="inlineStr">
        <is>
          <r>
            <t xml:space="preserve">KG</t>
          </r>
        </is>
      </c>
      <c r="E529" s="24" t="n">
        <v>0.025</v>
      </c>
      <c r="F529" s="25" t="n">
        <v>15.67</v>
      </c>
      <c r="G529" s="25" t="n">
        <f>TRUNC(TRUNC(E529,8)*F529,2)</f>
        <v>0.39</v>
      </c>
    </row>
    <row r="530" customHeight="1" ht="29">
      <c r="A530" s="22" t="inlineStr">
        <is>
          <r>
            <t xml:space="preserve">00039017</t>
          </r>
        </is>
      </c>
      <c r="B530" s="23" t="inlineStr">
        <is>
          <r>
            <t xml:space="preserve">ESPACADOR / DISTANCIADOR CIRCULAR COM ENTRADA LATERAL, EM PLASTICO, PARA VERGALHAO *4,2 A 12,5* MM, COBRIMENTO 20 MM</t>
          </r>
        </is>
      </c>
      <c r="C530" s="22" t="inlineStr">
        <is>
          <r>
            <t xml:space="preserve">SINAPI</t>
          </r>
        </is>
      </c>
      <c r="D530" s="22" t="inlineStr">
        <is>
          <r>
            <t xml:space="preserve">UN</t>
          </r>
        </is>
      </c>
      <c r="E530" s="24" t="n">
        <v>0.113</v>
      </c>
      <c r="F530" s="25" t="n">
        <v>0.22</v>
      </c>
      <c r="G530" s="25" t="n">
        <f>TRUNC(TRUNC(E530,8)*F530,2)</f>
        <v>0.02</v>
      </c>
    </row>
    <row r="531" customHeight="1" ht="15">
      <c r="A531" s="2" t="inlineStr"/>
      <c r="B531" s="2" t="inlineStr"/>
      <c r="C531" s="2" t="inlineStr"/>
      <c r="D531" s="2" t="inlineStr"/>
      <c r="E531" s="26" t="inlineStr">
        <is>
          <r>
            <t xml:space="preserve">TOTAL Material:</t>
          </r>
        </is>
      </c>
      <c r="F531" s="26" t="inlineStr"/>
      <c r="G531" s="27" t="n">
        <f>SUM(G529:G530)</f>
        <v>0.41</v>
      </c>
    </row>
    <row r="532" customHeight="1" ht="15">
      <c r="A532" s="20" t="inlineStr">
        <is>
          <r>
            <t xml:space="preserve">Mão de Obra com Encargos Complementares</t>
          </r>
        </is>
      </c>
      <c r="B532" s="20" t="inlineStr"/>
      <c r="C532" s="21" t="inlineStr">
        <is>
          <r>
            <t xml:space="preserve">FONTE</t>
          </r>
        </is>
      </c>
      <c r="D532" s="21" t="inlineStr">
        <is>
          <r>
            <t xml:space="preserve">UNID</t>
          </r>
        </is>
      </c>
      <c r="E532" s="21" t="inlineStr">
        <is>
          <r>
            <t xml:space="preserve">COEFICIENTE</t>
          </r>
        </is>
      </c>
      <c r="F532" s="21" t="inlineStr">
        <is>
          <r>
            <t xml:space="preserve">PREÇO UNITÁRIO</t>
          </r>
        </is>
      </c>
      <c r="G532" s="21" t="inlineStr">
        <is>
          <r>
            <t xml:space="preserve">TOTAL</t>
          </r>
        </is>
      </c>
    </row>
    <row r="533" customHeight="1" ht="21">
      <c r="A533" s="22" t="inlineStr">
        <is>
          <r>
            <t xml:space="preserve">88238</t>
          </r>
        </is>
      </c>
      <c r="B533" s="23" t="inlineStr">
        <is>
          <r>
            <t xml:space="preserve">AJUDANTE DE ARMADOR COM ENCARGOS COMPLEMENTARES</t>
          </r>
        </is>
      </c>
      <c r="C533" s="22" t="inlineStr">
        <is>
          <r>
            <t xml:space="preserve">SINAPI</t>
          </r>
        </is>
      </c>
      <c r="D533" s="22" t="inlineStr">
        <is>
          <r>
            <t xml:space="preserve">H</t>
          </r>
        </is>
      </c>
      <c r="E533" s="24" t="n">
        <v>0.0025</v>
      </c>
      <c r="F533" s="25" t="n">
        <v>24.77</v>
      </c>
      <c r="G533" s="25" t="n">
        <f>TRUNC(TRUNC(E533,8)*F533,2)</f>
        <v>0.06</v>
      </c>
    </row>
    <row r="534" customHeight="1" ht="15">
      <c r="A534" s="22" t="inlineStr">
        <is>
          <r>
            <t xml:space="preserve">88245</t>
          </r>
        </is>
      </c>
      <c r="B534" s="23" t="inlineStr">
        <is>
          <r>
            <t xml:space="preserve">ARMADOR COM ENCARGOS COMPLEMENTARES</t>
          </r>
        </is>
      </c>
      <c r="C534" s="22" t="inlineStr">
        <is>
          <r>
            <t xml:space="preserve">SINAPI</t>
          </r>
        </is>
      </c>
      <c r="D534" s="22" t="inlineStr">
        <is>
          <r>
            <t xml:space="preserve">H</t>
          </r>
        </is>
      </c>
      <c r="E534" s="24" t="n">
        <v>0.0152</v>
      </c>
      <c r="F534" s="25" t="n">
        <v>30.43</v>
      </c>
      <c r="G534" s="25" t="n">
        <f>TRUNC(TRUNC(E534,8)*F534,2)</f>
        <v>0.46</v>
      </c>
    </row>
    <row r="535" customHeight="1" ht="18">
      <c r="A535" s="2" t="inlineStr"/>
      <c r="B535" s="2" t="inlineStr"/>
      <c r="C535" s="2" t="inlineStr"/>
      <c r="D535" s="2" t="inlineStr"/>
      <c r="E535" s="26" t="inlineStr">
        <is>
          <r>
            <t xml:space="preserve">TOTAL Mão de Obra com Encargos Complementares:</t>
          </r>
        </is>
      </c>
      <c r="F535" s="26" t="inlineStr"/>
      <c r="G535" s="27" t="n">
        <f>SUM(G533:G534)</f>
        <v>0.52</v>
      </c>
    </row>
    <row r="536" customHeight="1" ht="15">
      <c r="A536" s="20" t="inlineStr">
        <is>
          <r>
            <t xml:space="preserve">Serviço</t>
          </r>
        </is>
      </c>
      <c r="B536" s="20" t="inlineStr"/>
      <c r="C536" s="21" t="inlineStr">
        <is>
          <r>
            <t xml:space="preserve">FONTE</t>
          </r>
        </is>
      </c>
      <c r="D536" s="21" t="inlineStr">
        <is>
          <r>
            <t xml:space="preserve">UNID</t>
          </r>
        </is>
      </c>
      <c r="E536" s="21" t="inlineStr">
        <is>
          <r>
            <t xml:space="preserve">COEFICIENTE</t>
          </r>
        </is>
      </c>
      <c r="F536" s="21" t="inlineStr">
        <is>
          <r>
            <t xml:space="preserve">PREÇO UNITÁRIO</t>
          </r>
        </is>
      </c>
      <c r="G536" s="21" t="inlineStr">
        <is>
          <r>
            <t xml:space="preserve">TOTAL</t>
          </r>
        </is>
      </c>
    </row>
    <row r="537" customHeight="1" ht="21">
      <c r="A537" s="22" t="inlineStr">
        <is>
          <r>
            <t xml:space="preserve">92806</t>
          </r>
        </is>
      </c>
      <c r="B537" s="23" t="inlineStr">
        <is>
          <r>
            <t xml:space="preserve">CORTE E DOBRA DE AÇO CA-50, DIÂMETRO DE 20,0 MM. AF_06/2022</t>
          </r>
        </is>
      </c>
      <c r="C537" s="22" t="inlineStr">
        <is>
          <r>
            <t xml:space="preserve">SINAPI</t>
          </r>
        </is>
      </c>
      <c r="D537" s="22" t="inlineStr">
        <is>
          <r>
            <t xml:space="preserve">KG</t>
          </r>
        </is>
      </c>
      <c r="E537" s="24" t="n">
        <v>1.0</v>
      </c>
      <c r="F537" s="25" t="n">
        <v>8.45</v>
      </c>
      <c r="G537" s="25" t="n">
        <f>TRUNC(TRUNC(E537,8)*F537,2)</f>
        <v>8.45</v>
      </c>
    </row>
    <row r="538" customHeight="1" ht="15">
      <c r="A538" s="2" t="inlineStr"/>
      <c r="B538" s="2" t="inlineStr"/>
      <c r="C538" s="2" t="inlineStr"/>
      <c r="D538" s="2" t="inlineStr"/>
      <c r="E538" s="26" t="inlineStr">
        <is>
          <r>
            <t xml:space="preserve">TOTAL Serviço:</t>
          </r>
        </is>
      </c>
      <c r="F538" s="26" t="inlineStr"/>
      <c r="G538" s="27" t="n">
        <f>SUM(G537:G537)</f>
        <v>8.45</v>
      </c>
    </row>
    <row r="539" customHeight="1" ht="15">
      <c r="A539" s="2" t="inlineStr"/>
      <c r="B539" s="2" t="inlineStr"/>
      <c r="C539" s="2" t="inlineStr"/>
      <c r="D539" s="2" t="inlineStr"/>
      <c r="E539" s="28" t="inlineStr">
        <is>
          <r>
            <t xml:space="preserve">VALOR:</t>
          </r>
        </is>
      </c>
      <c r="F539" s="28" t="inlineStr"/>
      <c r="G539" s="29" t="n">
        <f>ROUND(SUM(G531,G535,G538),2)</f>
        <v>9.38</v>
      </c>
    </row>
    <row r="540" customHeight="1" ht="15">
      <c r="A540" s="2" t="inlineStr"/>
      <c r="B540" s="2" t="inlineStr"/>
      <c r="C540" s="2" t="inlineStr"/>
      <c r="D540" s="2" t="inlineStr"/>
      <c r="E540" s="28" t="inlineStr">
        <is>
          <r>
            <t xml:space="preserve">VALOR BDI (20.34%):</t>
          </r>
        </is>
      </c>
      <c r="F540" s="28" t="inlineStr"/>
      <c r="G540" s="29" t="n">
        <f>ROUND(G539*(20.34/100),2)</f>
        <v>1.91</v>
      </c>
    </row>
    <row r="541" customHeight="1" ht="15">
      <c r="A541" s="2" t="inlineStr"/>
      <c r="B541" s="2" t="inlineStr"/>
      <c r="C541" s="2" t="inlineStr"/>
      <c r="D541" s="2" t="inlineStr"/>
      <c r="E541" s="28" t="inlineStr">
        <is>
          <r>
            <t xml:space="preserve">VALOR COM BDI:</t>
          </r>
        </is>
      </c>
      <c r="F541" s="28" t="inlineStr"/>
      <c r="G541" s="29" t="n">
        <f>G540+G539</f>
        <v>11.29</v>
      </c>
    </row>
    <row r="542" customHeight="1" ht="10">
      <c r="A542" s="2" t="inlineStr"/>
      <c r="B542" s="2" t="inlineStr"/>
      <c r="C542" s="2" t="inlineStr"/>
      <c r="D542" s="2" t="inlineStr"/>
      <c r="E542" s="18" t="inlineStr"/>
      <c r="F542" s="18" t="inlineStr"/>
      <c r="G542" s="18" t="inlineStr"/>
    </row>
    <row r="543" customHeight="1" ht="20">
      <c r="A543" s="19" t="inlineStr">
        <is>
          <r>
            <t xml:space="preserve">1.4.7. ​92759​ ARMAÇÃO DE PILAR OU VIGA DE ESTRUTURA CONVENCIONAL DE CONCRETO ARMADO UTILIZANDO AÇO CA-60 DE 5,0 MM - MONTAGEM. AF_06/2022​ (KG)</t>
          </r>
        </is>
      </c>
      <c r="B543" s="19" t="inlineStr"/>
      <c r="C543" s="19" t="inlineStr"/>
      <c r="D543" s="19" t="inlineStr"/>
      <c r="E543" s="19" t="inlineStr"/>
      <c r="F543" s="19" t="inlineStr"/>
      <c r="G543" s="19" t="inlineStr"/>
    </row>
    <row r="544" customHeight="1" ht="15">
      <c r="A544" s="20" t="inlineStr">
        <is>
          <r>
            <t xml:space="preserve">Material</t>
          </r>
        </is>
      </c>
      <c r="B544" s="20" t="inlineStr"/>
      <c r="C544" s="21" t="inlineStr">
        <is>
          <r>
            <t xml:space="preserve">FONTE</t>
          </r>
        </is>
      </c>
      <c r="D544" s="21" t="inlineStr">
        <is>
          <r>
            <t xml:space="preserve">UNID</t>
          </r>
        </is>
      </c>
      <c r="E544" s="21" t="inlineStr">
        <is>
          <r>
            <t xml:space="preserve">COEFICIENTE</t>
          </r>
        </is>
      </c>
      <c r="F544" s="21" t="inlineStr">
        <is>
          <r>
            <t xml:space="preserve">PREÇO UNITÁRIO</t>
          </r>
        </is>
      </c>
      <c r="G544" s="21" t="inlineStr">
        <is>
          <r>
            <t xml:space="preserve">TOTAL</t>
          </r>
        </is>
      </c>
    </row>
    <row r="545" customHeight="1" ht="21">
      <c r="A545" s="22" t="inlineStr">
        <is>
          <r>
            <t xml:space="preserve">00043132</t>
          </r>
        </is>
      </c>
      <c r="B545" s="23" t="inlineStr">
        <is>
          <r>
            <t xml:space="preserve">ARAME RECOZIDO 16 BWG, D = 1,65 MM (0,016 KG/M) OU 18 BWG, D = 1,25 MM (0,01 KG/M)</t>
          </r>
        </is>
      </c>
      <c r="C545" s="22" t="inlineStr">
        <is>
          <r>
            <t xml:space="preserve">SINAPI</t>
          </r>
        </is>
      </c>
      <c r="D545" s="22" t="inlineStr">
        <is>
          <r>
            <t xml:space="preserve">KG</t>
          </r>
        </is>
      </c>
      <c r="E545" s="24" t="n">
        <v>0.025</v>
      </c>
      <c r="F545" s="25" t="n">
        <v>15.67</v>
      </c>
      <c r="G545" s="25" t="n">
        <f>TRUNC(TRUNC(E545,8)*F545,2)</f>
        <v>0.39</v>
      </c>
    </row>
    <row r="546" customHeight="1" ht="29">
      <c r="A546" s="22" t="inlineStr">
        <is>
          <r>
            <t xml:space="preserve">00039017</t>
          </r>
        </is>
      </c>
      <c r="B546" s="23" t="inlineStr">
        <is>
          <r>
            <t xml:space="preserve">ESPACADOR / DISTANCIADOR CIRCULAR COM ENTRADA LATERAL, EM PLASTICO, PARA VERGALHAO *4,2 A 12,5* MM, COBRIMENTO 20 MM</t>
          </r>
        </is>
      </c>
      <c r="C546" s="22" t="inlineStr">
        <is>
          <r>
            <t xml:space="preserve">SINAPI</t>
          </r>
        </is>
      </c>
      <c r="D546" s="22" t="inlineStr">
        <is>
          <r>
            <t xml:space="preserve">UN</t>
          </r>
        </is>
      </c>
      <c r="E546" s="24" t="n">
        <v>1.19</v>
      </c>
      <c r="F546" s="25" t="n">
        <v>0.22</v>
      </c>
      <c r="G546" s="25" t="n">
        <f>TRUNC(TRUNC(E546,8)*F546,2)</f>
        <v>0.26</v>
      </c>
    </row>
    <row r="547" customHeight="1" ht="15">
      <c r="A547" s="2" t="inlineStr"/>
      <c r="B547" s="2" t="inlineStr"/>
      <c r="C547" s="2" t="inlineStr"/>
      <c r="D547" s="2" t="inlineStr"/>
      <c r="E547" s="26" t="inlineStr">
        <is>
          <r>
            <t xml:space="preserve">TOTAL Material:</t>
          </r>
        </is>
      </c>
      <c r="F547" s="26" t="inlineStr"/>
      <c r="G547" s="27" t="n">
        <f>SUM(G545:G546)</f>
        <v>0.65</v>
      </c>
    </row>
    <row r="548" customHeight="1" ht="15">
      <c r="A548" s="20" t="inlineStr">
        <is>
          <r>
            <t xml:space="preserve">Mão de Obra com Encargos Complementares</t>
          </r>
        </is>
      </c>
      <c r="B548" s="20" t="inlineStr"/>
      <c r="C548" s="21" t="inlineStr">
        <is>
          <r>
            <t xml:space="preserve">FONTE</t>
          </r>
        </is>
      </c>
      <c r="D548" s="21" t="inlineStr">
        <is>
          <r>
            <t xml:space="preserve">UNID</t>
          </r>
        </is>
      </c>
      <c r="E548" s="21" t="inlineStr">
        <is>
          <r>
            <t xml:space="preserve">COEFICIENTE</t>
          </r>
        </is>
      </c>
      <c r="F548" s="21" t="inlineStr">
        <is>
          <r>
            <t xml:space="preserve">PREÇO UNITÁRIO</t>
          </r>
        </is>
      </c>
      <c r="G548" s="21" t="inlineStr">
        <is>
          <r>
            <t xml:space="preserve">TOTAL</t>
          </r>
        </is>
      </c>
    </row>
    <row r="549" customHeight="1" ht="21">
      <c r="A549" s="22" t="inlineStr">
        <is>
          <r>
            <t xml:space="preserve">88238</t>
          </r>
        </is>
      </c>
      <c r="B549" s="23" t="inlineStr">
        <is>
          <r>
            <t xml:space="preserve">AJUDANTE DE ARMADOR COM ENCARGOS COMPLEMENTARES</t>
          </r>
        </is>
      </c>
      <c r="C549" s="22" t="inlineStr">
        <is>
          <r>
            <t xml:space="preserve">SINAPI</t>
          </r>
        </is>
      </c>
      <c r="D549" s="22" t="inlineStr">
        <is>
          <r>
            <t xml:space="preserve">H</t>
          </r>
        </is>
      </c>
      <c r="E549" s="24" t="n">
        <v>0.0175</v>
      </c>
      <c r="F549" s="25" t="n">
        <v>24.77</v>
      </c>
      <c r="G549" s="25" t="n">
        <f>TRUNC(TRUNC(E549,8)*F549,2)</f>
        <v>0.43</v>
      </c>
    </row>
    <row r="550" customHeight="1" ht="15">
      <c r="A550" s="22" t="inlineStr">
        <is>
          <r>
            <t xml:space="preserve">88245</t>
          </r>
        </is>
      </c>
      <c r="B550" s="23" t="inlineStr">
        <is>
          <r>
            <t xml:space="preserve">ARMADOR COM ENCARGOS COMPLEMENTARES</t>
          </r>
        </is>
      </c>
      <c r="C550" s="22" t="inlineStr">
        <is>
          <r>
            <t xml:space="preserve">SINAPI</t>
          </r>
        </is>
      </c>
      <c r="D550" s="22" t="inlineStr">
        <is>
          <r>
            <t xml:space="preserve">H</t>
          </r>
        </is>
      </c>
      <c r="E550" s="24" t="n">
        <v>0.1069</v>
      </c>
      <c r="F550" s="25" t="n">
        <v>30.43</v>
      </c>
      <c r="G550" s="25" t="n">
        <f>TRUNC(TRUNC(E550,8)*F550,2)</f>
        <v>3.25</v>
      </c>
    </row>
    <row r="551" customHeight="1" ht="18">
      <c r="A551" s="2" t="inlineStr"/>
      <c r="B551" s="2" t="inlineStr"/>
      <c r="C551" s="2" t="inlineStr"/>
      <c r="D551" s="2" t="inlineStr"/>
      <c r="E551" s="26" t="inlineStr">
        <is>
          <r>
            <t xml:space="preserve">TOTAL Mão de Obra com Encargos Complementares:</t>
          </r>
        </is>
      </c>
      <c r="F551" s="26" t="inlineStr"/>
      <c r="G551" s="27" t="n">
        <f>SUM(G549:G550)</f>
        <v>3.68</v>
      </c>
    </row>
    <row r="552" customHeight="1" ht="15">
      <c r="A552" s="20" t="inlineStr">
        <is>
          <r>
            <t xml:space="preserve">Serviço</t>
          </r>
        </is>
      </c>
      <c r="B552" s="20" t="inlineStr"/>
      <c r="C552" s="21" t="inlineStr">
        <is>
          <r>
            <t xml:space="preserve">FONTE</t>
          </r>
        </is>
      </c>
      <c r="D552" s="21" t="inlineStr">
        <is>
          <r>
            <t xml:space="preserve">UNID</t>
          </r>
        </is>
      </c>
      <c r="E552" s="21" t="inlineStr">
        <is>
          <r>
            <t xml:space="preserve">COEFICIENTE</t>
          </r>
        </is>
      </c>
      <c r="F552" s="21" t="inlineStr">
        <is>
          <r>
            <t xml:space="preserve">PREÇO UNITÁRIO</t>
          </r>
        </is>
      </c>
      <c r="G552" s="21" t="inlineStr">
        <is>
          <r>
            <t xml:space="preserve">TOTAL</t>
          </r>
        </is>
      </c>
    </row>
    <row r="553" customHeight="1" ht="21">
      <c r="A553" s="22" t="inlineStr">
        <is>
          <r>
            <t xml:space="preserve">92800</t>
          </r>
        </is>
      </c>
      <c r="B553" s="23" t="inlineStr">
        <is>
          <r>
            <t xml:space="preserve">CORTE E DOBRA DE AÇO CA-60, DIÂMETRO DE 5,0 MM. AF_06/2022</t>
          </r>
        </is>
      </c>
      <c r="C553" s="22" t="inlineStr">
        <is>
          <r>
            <t xml:space="preserve">SINAPI</t>
          </r>
        </is>
      </c>
      <c r="D553" s="22" t="inlineStr">
        <is>
          <r>
            <t xml:space="preserve">KG</t>
          </r>
        </is>
      </c>
      <c r="E553" s="24" t="n">
        <v>1.0</v>
      </c>
      <c r="F553" s="25" t="n">
        <v>9.48</v>
      </c>
      <c r="G553" s="25" t="n">
        <f>TRUNC(TRUNC(E553,8)*F553,2)</f>
        <v>9.48</v>
      </c>
    </row>
    <row r="554" customHeight="1" ht="15">
      <c r="A554" s="2" t="inlineStr"/>
      <c r="B554" s="2" t="inlineStr"/>
      <c r="C554" s="2" t="inlineStr"/>
      <c r="D554" s="2" t="inlineStr"/>
      <c r="E554" s="26" t="inlineStr">
        <is>
          <r>
            <t xml:space="preserve">TOTAL Serviço:</t>
          </r>
        </is>
      </c>
      <c r="F554" s="26" t="inlineStr"/>
      <c r="G554" s="27" t="n">
        <f>SUM(G553:G553)</f>
        <v>9.48</v>
      </c>
    </row>
    <row r="555" customHeight="1" ht="15">
      <c r="A555" s="2" t="inlineStr"/>
      <c r="B555" s="2" t="inlineStr"/>
      <c r="C555" s="2" t="inlineStr"/>
      <c r="D555" s="2" t="inlineStr"/>
      <c r="E555" s="28" t="inlineStr">
        <is>
          <r>
            <t xml:space="preserve">VALOR:</t>
          </r>
        </is>
      </c>
      <c r="F555" s="28" t="inlineStr"/>
      <c r="G555" s="29" t="n">
        <f>ROUND(SUM(G547,G551,G554),2)</f>
        <v>13.81</v>
      </c>
    </row>
    <row r="556" customHeight="1" ht="15">
      <c r="A556" s="2" t="inlineStr"/>
      <c r="B556" s="2" t="inlineStr"/>
      <c r="C556" s="2" t="inlineStr"/>
      <c r="D556" s="2" t="inlineStr"/>
      <c r="E556" s="28" t="inlineStr">
        <is>
          <r>
            <t xml:space="preserve">VALOR BDI (20.34%):</t>
          </r>
        </is>
      </c>
      <c r="F556" s="28" t="inlineStr"/>
      <c r="G556" s="29" t="n">
        <f>ROUND(G555*(20.34/100),2)</f>
        <v>2.81</v>
      </c>
    </row>
    <row r="557" customHeight="1" ht="15">
      <c r="A557" s="2" t="inlineStr"/>
      <c r="B557" s="2" t="inlineStr"/>
      <c r="C557" s="2" t="inlineStr"/>
      <c r="D557" s="2" t="inlineStr"/>
      <c r="E557" s="28" t="inlineStr">
        <is>
          <r>
            <t xml:space="preserve">VALOR COM BDI:</t>
          </r>
        </is>
      </c>
      <c r="F557" s="28" t="inlineStr"/>
      <c r="G557" s="29" t="n">
        <f>G556+G555</f>
        <v>16.62</v>
      </c>
    </row>
    <row r="558" customHeight="1" ht="10">
      <c r="A558" s="2" t="inlineStr"/>
      <c r="B558" s="2" t="inlineStr"/>
      <c r="C558" s="2" t="inlineStr"/>
      <c r="D558" s="2" t="inlineStr"/>
      <c r="E558" s="18" t="inlineStr"/>
      <c r="F558" s="18" t="inlineStr"/>
      <c r="G558" s="18" t="inlineStr"/>
    </row>
    <row r="559" customHeight="1" ht="20">
      <c r="A559" s="19" t="inlineStr">
        <is>
          <r>
            <t xml:space="preserve">1.4.8. ​CPU2097​ CONCRETAGEM DE PILARES, FCK = 35MPA, COM USO DE BOMBA - LANÇAMENTO, ADENSAMENTO E ACABAMENTO. AF_ 02/2022_PS​ (M3)</t>
          </r>
        </is>
      </c>
      <c r="B559" s="19" t="inlineStr"/>
      <c r="C559" s="19" t="inlineStr"/>
      <c r="D559" s="19" t="inlineStr"/>
      <c r="E559" s="19" t="inlineStr"/>
      <c r="F559" s="19" t="inlineStr"/>
      <c r="G559" s="19" t="inlineStr"/>
    </row>
    <row r="560" customHeight="1" ht="15">
      <c r="A560" s="20" t="inlineStr">
        <is>
          <r>
            <t xml:space="preserve">Equipamento Custo Horário</t>
          </r>
        </is>
      </c>
      <c r="B560" s="20" t="inlineStr"/>
      <c r="C560" s="21" t="inlineStr">
        <is>
          <r>
            <t xml:space="preserve">FONTE</t>
          </r>
        </is>
      </c>
      <c r="D560" s="21" t="inlineStr">
        <is>
          <r>
            <t xml:space="preserve">UNID</t>
          </r>
        </is>
      </c>
      <c r="E560" s="21" t="inlineStr">
        <is>
          <r>
            <t xml:space="preserve">COEFICIENTE</t>
          </r>
        </is>
      </c>
      <c r="F560" s="21" t="inlineStr">
        <is>
          <r>
            <t xml:space="preserve">PREÇO UNITÁRIO</t>
          </r>
        </is>
      </c>
      <c r="G560" s="21" t="inlineStr">
        <is>
          <r>
            <t xml:space="preserve">TOTAL</t>
          </r>
        </is>
      </c>
    </row>
    <row r="561" customHeight="1" ht="29">
      <c r="A561" s="22" t="inlineStr">
        <is>
          <r>
            <t xml:space="preserve">90587</t>
          </r>
        </is>
      </c>
      <c r="B561" s="23" t="inlineStr">
        <is>
          <r>
            <t xml:space="preserve">VIBRADOR DE IMERSÃO, DIÂMETRO DE PONTEIRA 45MM, MOTOR ELÉTRICO TRIFÁSICO POTÊNCIA DE 2 CV - CHI DIURNO. AF_06/2015</t>
          </r>
        </is>
      </c>
      <c r="C561" s="22" t="inlineStr">
        <is>
          <r>
            <t xml:space="preserve">SINAPI</t>
          </r>
        </is>
      </c>
      <c r="D561" s="22" t="inlineStr">
        <is>
          <r>
            <t xml:space="preserve">CHI</t>
          </r>
        </is>
      </c>
      <c r="E561" s="24" t="n">
        <v>0.13</v>
      </c>
      <c r="F561" s="25" t="n">
        <v>0.56</v>
      </c>
      <c r="G561" s="25" t="n">
        <f>ROUND(ROUND(E561,8)*F561,2)</f>
        <v>0.07</v>
      </c>
    </row>
    <row r="562" customHeight="1" ht="29">
      <c r="A562" s="22" t="inlineStr">
        <is>
          <r>
            <t xml:space="preserve">90586</t>
          </r>
        </is>
      </c>
      <c r="B562" s="23" t="inlineStr">
        <is>
          <r>
            <t xml:space="preserve">VIBRADOR DE IMERSÃO, DIÂMETRO DE PONTEIRA 45MM, MOTOR ELÉTRICO TRIFÁSICO POTÊNCIA DE 2 CV - CHP DIURNO. AF_06/2015</t>
          </r>
        </is>
      </c>
      <c r="C562" s="22" t="inlineStr">
        <is>
          <r>
            <t xml:space="preserve">SINAPI</t>
          </r>
        </is>
      </c>
      <c r="D562" s="22" t="inlineStr">
        <is>
          <r>
            <t xml:space="preserve">CHP</t>
          </r>
        </is>
      </c>
      <c r="E562" s="24" t="n">
        <v>0.094</v>
      </c>
      <c r="F562" s="25" t="n">
        <v>1.44</v>
      </c>
      <c r="G562" s="25" t="n">
        <f>ROUND(ROUND(E562,8)*F562,2)</f>
        <v>0.14</v>
      </c>
    </row>
    <row r="563" customHeight="1" ht="18">
      <c r="A563" s="2" t="inlineStr"/>
      <c r="B563" s="2" t="inlineStr"/>
      <c r="C563" s="2" t="inlineStr"/>
      <c r="D563" s="2" t="inlineStr"/>
      <c r="E563" s="26" t="inlineStr">
        <is>
          <r>
            <t xml:space="preserve">TOTAL Equipamento Custo Horário:</t>
          </r>
        </is>
      </c>
      <c r="F563" s="26" t="inlineStr"/>
      <c r="G563" s="27" t="n">
        <f>SUM(G561:G562)</f>
        <v>0.21</v>
      </c>
    </row>
    <row r="564" customHeight="1" ht="15">
      <c r="A564" s="20" t="inlineStr">
        <is>
          <r>
            <t xml:space="preserve">Material</t>
          </r>
        </is>
      </c>
      <c r="B564" s="20" t="inlineStr"/>
      <c r="C564" s="21" t="inlineStr">
        <is>
          <r>
            <t xml:space="preserve">FONTE</t>
          </r>
        </is>
      </c>
      <c r="D564" s="21" t="inlineStr">
        <is>
          <r>
            <t xml:space="preserve">UNID</t>
          </r>
        </is>
      </c>
      <c r="E564" s="21" t="inlineStr">
        <is>
          <r>
            <t xml:space="preserve">COEFICIENTE</t>
          </r>
        </is>
      </c>
      <c r="F564" s="21" t="inlineStr">
        <is>
          <r>
            <t xml:space="preserve">PREÇO UNITÁRIO</t>
          </r>
        </is>
      </c>
      <c r="G564" s="21" t="inlineStr">
        <is>
          <r>
            <t xml:space="preserve">TOTAL</t>
          </r>
        </is>
      </c>
    </row>
    <row r="565" customHeight="1" ht="38">
      <c r="A565" s="22" t="inlineStr">
        <is>
          <r>
            <t xml:space="preserve">00011145</t>
          </r>
        </is>
      </c>
      <c r="B565" s="23" t="inlineStr">
        <is>
          <r>
            <t xml:space="preserve">CONCRETO USINADO BOMBEAVEL, CLASSE DE RESISTENCIA C35, BRITA 0 E 1, SLUMP = 100 +/- 20 MM, COM BOMBEAMENTO (DISPONIBILIZACAO DE BOMBA), SEM O LANCAMENTO (NBR 8953)</t>
          </r>
        </is>
      </c>
      <c r="C565" s="22" t="inlineStr">
        <is>
          <r>
            <t xml:space="preserve">SINAPI</t>
          </r>
        </is>
      </c>
      <c r="D565" s="22" t="inlineStr">
        <is>
          <r>
            <t xml:space="preserve">M3</t>
          </r>
        </is>
      </c>
      <c r="E565" s="24" t="n">
        <v>1.103</v>
      </c>
      <c r="F565" s="25" t="n">
        <v>567.56</v>
      </c>
      <c r="G565" s="25" t="n">
        <f>ROUND(ROUND(E565,8)*F565,2)</f>
        <v>626.02</v>
      </c>
    </row>
    <row r="566" customHeight="1" ht="15">
      <c r="A566" s="2" t="inlineStr"/>
      <c r="B566" s="2" t="inlineStr"/>
      <c r="C566" s="2" t="inlineStr"/>
      <c r="D566" s="2" t="inlineStr"/>
      <c r="E566" s="26" t="inlineStr">
        <is>
          <r>
            <t xml:space="preserve">TOTAL Material:</t>
          </r>
        </is>
      </c>
      <c r="F566" s="26" t="inlineStr"/>
      <c r="G566" s="27" t="n">
        <f>SUM(G565:G565)</f>
        <v>626.02</v>
      </c>
    </row>
    <row r="567" customHeight="1" ht="15">
      <c r="A567" s="20" t="inlineStr">
        <is>
          <r>
            <t xml:space="preserve">Mão de Obra com Encargos Complementares</t>
          </r>
        </is>
      </c>
      <c r="B567" s="20" t="inlineStr"/>
      <c r="C567" s="21" t="inlineStr">
        <is>
          <r>
            <t xml:space="preserve">FONTE</t>
          </r>
        </is>
      </c>
      <c r="D567" s="21" t="inlineStr">
        <is>
          <r>
            <t xml:space="preserve">UNID</t>
          </r>
        </is>
      </c>
      <c r="E567" s="21" t="inlineStr">
        <is>
          <r>
            <t xml:space="preserve">COEFICIENTE</t>
          </r>
        </is>
      </c>
      <c r="F567" s="21" t="inlineStr">
        <is>
          <r>
            <t xml:space="preserve">PREÇO UNITÁRIO</t>
          </r>
        </is>
      </c>
      <c r="G567" s="21" t="inlineStr">
        <is>
          <r>
            <t xml:space="preserve">TOTAL</t>
          </r>
        </is>
      </c>
    </row>
    <row r="568" customHeight="1" ht="21">
      <c r="A568" s="22" t="inlineStr">
        <is>
          <r>
            <t xml:space="preserve">88262</t>
          </r>
        </is>
      </c>
      <c r="B568" s="23" t="inlineStr">
        <is>
          <r>
            <t xml:space="preserve">CARPINTEIRO DE FORMAS COM ENCARGOS COMPLEMENTARES</t>
          </r>
        </is>
      </c>
      <c r="C568" s="22" t="inlineStr">
        <is>
          <r>
            <t xml:space="preserve">SINAPI</t>
          </r>
        </is>
      </c>
      <c r="D568" s="22" t="inlineStr">
        <is>
          <r>
            <t xml:space="preserve">H</t>
          </r>
        </is>
      </c>
      <c r="E568" s="24" t="n">
        <v>0.224</v>
      </c>
      <c r="F568" s="25" t="n">
        <v>30.15</v>
      </c>
      <c r="G568" s="25" t="n">
        <f>ROUND(ROUND(E568,8)*F568,2)</f>
        <v>6.75</v>
      </c>
    </row>
    <row r="569" customHeight="1" ht="15">
      <c r="A569" s="22" t="inlineStr">
        <is>
          <r>
            <t xml:space="preserve">88309</t>
          </r>
        </is>
      </c>
      <c r="B569" s="23" t="inlineStr">
        <is>
          <r>
            <t xml:space="preserve">PEDREIRO COM ENCARGOS COMPLEMENTARES</t>
          </r>
        </is>
      </c>
      <c r="C569" s="22" t="inlineStr">
        <is>
          <r>
            <t xml:space="preserve">SINAPI</t>
          </r>
        </is>
      </c>
      <c r="D569" s="22" t="inlineStr">
        <is>
          <r>
            <t xml:space="preserve">H</t>
          </r>
        </is>
      </c>
      <c r="E569" s="24" t="n">
        <v>0.224</v>
      </c>
      <c r="F569" s="25" t="n">
        <v>30.58</v>
      </c>
      <c r="G569" s="25" t="n">
        <f>ROUND(ROUND(E569,8)*F569,2)</f>
        <v>6.85</v>
      </c>
    </row>
    <row r="570" customHeight="1" ht="15">
      <c r="A570" s="22" t="inlineStr">
        <is>
          <r>
            <t xml:space="preserve">88316</t>
          </r>
        </is>
      </c>
      <c r="B570" s="23" t="inlineStr">
        <is>
          <r>
            <t xml:space="preserve">SERVENTE COM ENCARGOS COMPLEMENTARES</t>
          </r>
        </is>
      </c>
      <c r="C570" s="22" t="inlineStr">
        <is>
          <r>
            <t xml:space="preserve">SINAPI</t>
          </r>
        </is>
      </c>
      <c r="D570" s="22" t="inlineStr">
        <is>
          <r>
            <t xml:space="preserve">H</t>
          </r>
        </is>
      </c>
      <c r="E570" s="24" t="n">
        <v>1.345</v>
      </c>
      <c r="F570" s="25" t="n">
        <v>23.56</v>
      </c>
      <c r="G570" s="25" t="n">
        <f>ROUND(ROUND(E570,8)*F570,2)</f>
        <v>31.69</v>
      </c>
    </row>
    <row r="571" customHeight="1" ht="18">
      <c r="A571" s="2" t="inlineStr"/>
      <c r="B571" s="2" t="inlineStr"/>
      <c r="C571" s="2" t="inlineStr"/>
      <c r="D571" s="2" t="inlineStr"/>
      <c r="E571" s="26" t="inlineStr">
        <is>
          <r>
            <t xml:space="preserve">TOTAL Mão de Obra com Encargos Complementares:</t>
          </r>
        </is>
      </c>
      <c r="F571" s="26" t="inlineStr"/>
      <c r="G571" s="27" t="n">
        <f>SUM(G568:G570)</f>
        <v>45.29</v>
      </c>
    </row>
    <row r="572" customHeight="1" ht="15">
      <c r="A572" s="2" t="inlineStr"/>
      <c r="B572" s="2" t="inlineStr"/>
      <c r="C572" s="2" t="inlineStr"/>
      <c r="D572" s="2" t="inlineStr"/>
      <c r="E572" s="28" t="inlineStr">
        <is>
          <r>
            <t xml:space="preserve">VALOR:</t>
          </r>
        </is>
      </c>
      <c r="F572" s="28" t="inlineStr"/>
      <c r="G572" s="29" t="n">
        <f>ROUND(SUM(G563,G566,G571),2)</f>
        <v>671.52</v>
      </c>
    </row>
    <row r="573" customHeight="1" ht="15">
      <c r="A573" s="2" t="inlineStr"/>
      <c r="B573" s="2" t="inlineStr"/>
      <c r="C573" s="2" t="inlineStr"/>
      <c r="D573" s="2" t="inlineStr"/>
      <c r="E573" s="28" t="inlineStr">
        <is>
          <r>
            <t xml:space="preserve">VALOR BDI (20.34%):</t>
          </r>
        </is>
      </c>
      <c r="F573" s="28" t="inlineStr"/>
      <c r="G573" s="29" t="n">
        <f>ROUND(G572*(20.34/100),2)</f>
        <v>136.59</v>
      </c>
    </row>
    <row r="574" customHeight="1" ht="15">
      <c r="A574" s="2" t="inlineStr"/>
      <c r="B574" s="2" t="inlineStr"/>
      <c r="C574" s="2" t="inlineStr"/>
      <c r="D574" s="2" t="inlineStr"/>
      <c r="E574" s="28" t="inlineStr">
        <is>
          <r>
            <t xml:space="preserve">VALOR COM BDI:</t>
          </r>
        </is>
      </c>
      <c r="F574" s="28" t="inlineStr"/>
      <c r="G574" s="29" t="n">
        <f>G573+G572</f>
        <v>808.11</v>
      </c>
    </row>
    <row r="575" customHeight="1" ht="10">
      <c r="A575" s="2" t="inlineStr"/>
      <c r="B575" s="2" t="inlineStr"/>
      <c r="C575" s="2" t="inlineStr"/>
      <c r="D575" s="2" t="inlineStr"/>
      <c r="E575" s="18" t="inlineStr"/>
      <c r="F575" s="18" t="inlineStr"/>
      <c r="G575" s="18" t="inlineStr"/>
    </row>
    <row r="576" customHeight="1" ht="20">
      <c r="A576" s="19" t="inlineStr">
        <is>
          <r>
            <t xml:space="preserve">1.4.9. ​92461​ MONTAGEM E DESMONTAGEM DE FÔRMA DE VIGA, ESCORAMENTO COM GARFO DE MADEIRA, PÉ-DIREITO DUPLO, EM CHAPA DE MADEIRA RESINADA, 8 UTILIZAÇÕES. AF_09/2020​ (M2)</t>
          </r>
        </is>
      </c>
      <c r="B576" s="19" t="inlineStr"/>
      <c r="C576" s="19" t="inlineStr"/>
      <c r="D576" s="19" t="inlineStr"/>
      <c r="E576" s="19" t="inlineStr"/>
      <c r="F576" s="19" t="inlineStr"/>
      <c r="G576" s="19" t="inlineStr"/>
    </row>
    <row r="577" customHeight="1" ht="15">
      <c r="A577" s="20" t="inlineStr">
        <is>
          <r>
            <t xml:space="preserve">Material</t>
          </r>
        </is>
      </c>
      <c r="B577" s="20" t="inlineStr"/>
      <c r="C577" s="21" t="inlineStr">
        <is>
          <r>
            <t xml:space="preserve">FONTE</t>
          </r>
        </is>
      </c>
      <c r="D577" s="21" t="inlineStr">
        <is>
          <r>
            <t xml:space="preserve">UNID</t>
          </r>
        </is>
      </c>
      <c r="E577" s="21" t="inlineStr">
        <is>
          <r>
            <t xml:space="preserve">COEFICIENTE</t>
          </r>
        </is>
      </c>
      <c r="F577" s="21" t="inlineStr">
        <is>
          <r>
            <t xml:space="preserve">PREÇO UNITÁRIO</t>
          </r>
        </is>
      </c>
      <c r="G577" s="21" t="inlineStr">
        <is>
          <r>
            <t xml:space="preserve">TOTAL</t>
          </r>
        </is>
      </c>
    </row>
    <row r="578" customHeight="1" ht="21">
      <c r="A578" s="22" t="inlineStr">
        <is>
          <r>
            <t xml:space="preserve">00002692</t>
          </r>
        </is>
      </c>
      <c r="B578" s="23" t="inlineStr">
        <is>
          <r>
            <t xml:space="preserve">DESMOLDANTE PROTETOR PARA FORMAS DE MADEIRA, DE BASE OLEOSA EMULSIONADA EM AGUA</t>
          </r>
        </is>
      </c>
      <c r="C578" s="22" t="inlineStr">
        <is>
          <r>
            <t xml:space="preserve">SINAPI</t>
          </r>
        </is>
      </c>
      <c r="D578" s="22" t="inlineStr">
        <is>
          <r>
            <t xml:space="preserve">L</t>
          </r>
        </is>
      </c>
      <c r="E578" s="24" t="n">
        <v>0.01</v>
      </c>
      <c r="F578" s="25" t="n">
        <v>8.06</v>
      </c>
      <c r="G578" s="25" t="n">
        <f>TRUNC(TRUNC(E578,8)*F578,2)</f>
        <v>0.08</v>
      </c>
    </row>
    <row r="579" customHeight="1" ht="21">
      <c r="A579" s="22" t="inlineStr">
        <is>
          <r>
            <t xml:space="preserve">00040304</t>
          </r>
        </is>
      </c>
      <c r="B579" s="23" t="inlineStr">
        <is>
          <r>
            <t xml:space="preserve">PREGO DE ACO POLIDO COM CABECA DUPLA 17 X 27 (2 1/2 X 11)</t>
          </r>
        </is>
      </c>
      <c r="C579" s="22" t="inlineStr">
        <is>
          <r>
            <t xml:space="preserve">SINAPI</t>
          </r>
        </is>
      </c>
      <c r="D579" s="22" t="inlineStr">
        <is>
          <r>
            <t xml:space="preserve">KG</t>
          </r>
        </is>
      </c>
      <c r="E579" s="24" t="n">
        <v>0.049</v>
      </c>
      <c r="F579" s="25" t="n">
        <v>17.51</v>
      </c>
      <c r="G579" s="25" t="n">
        <f>TRUNC(TRUNC(E579,8)*F579,2)</f>
        <v>0.85</v>
      </c>
    </row>
    <row r="580" customHeight="1" ht="29">
      <c r="A580" s="22" t="inlineStr">
        <is>
          <r>
            <t xml:space="preserve">00006193</t>
          </r>
        </is>
      </c>
      <c r="B580" s="23" t="inlineStr">
        <is>
          <r>
            <t xml:space="preserve">TABUA NAO APARELHADA *2,5 X 20* CM, EM MACARANDUBA/MASSARANDUBA, ANGELIM OU EQUIVALENTE DA REGIAO - BRUTA</t>
          </r>
        </is>
      </c>
      <c r="C580" s="22" t="inlineStr">
        <is>
          <r>
            <t xml:space="preserve">SINAPI</t>
          </r>
        </is>
      </c>
      <c r="D580" s="22" t="inlineStr">
        <is>
          <r>
            <t xml:space="preserve">M</t>
          </r>
        </is>
      </c>
      <c r="E580" s="24" t="n">
        <v>0.485</v>
      </c>
      <c r="F580" s="25" t="n">
        <v>20.49</v>
      </c>
      <c r="G580" s="25" t="n">
        <f>TRUNC(TRUNC(E580,8)*F580,2)</f>
        <v>9.93</v>
      </c>
    </row>
    <row r="581" customHeight="1" ht="15">
      <c r="A581" s="2" t="inlineStr"/>
      <c r="B581" s="2" t="inlineStr"/>
      <c r="C581" s="2" t="inlineStr"/>
      <c r="D581" s="2" t="inlineStr"/>
      <c r="E581" s="26" t="inlineStr">
        <is>
          <r>
            <t xml:space="preserve">TOTAL Material:</t>
          </r>
        </is>
      </c>
      <c r="F581" s="26" t="inlineStr"/>
      <c r="G581" s="27" t="n">
        <f>SUM(G578:G580)</f>
        <v>10.86</v>
      </c>
    </row>
    <row r="582" customHeight="1" ht="15">
      <c r="A582" s="20" t="inlineStr">
        <is>
          <r>
            <t xml:space="preserve">Mão de Obra com Encargos Complementares</t>
          </r>
        </is>
      </c>
      <c r="B582" s="20" t="inlineStr"/>
      <c r="C582" s="21" t="inlineStr">
        <is>
          <r>
            <t xml:space="preserve">FONTE</t>
          </r>
        </is>
      </c>
      <c r="D582" s="21" t="inlineStr">
        <is>
          <r>
            <t xml:space="preserve">UNID</t>
          </r>
        </is>
      </c>
      <c r="E582" s="21" t="inlineStr">
        <is>
          <r>
            <t xml:space="preserve">COEFICIENTE</t>
          </r>
        </is>
      </c>
      <c r="F582" s="21" t="inlineStr">
        <is>
          <r>
            <t xml:space="preserve">PREÇO UNITÁRIO</t>
          </r>
        </is>
      </c>
      <c r="G582" s="21" t="inlineStr">
        <is>
          <r>
            <t xml:space="preserve">TOTAL</t>
          </r>
        </is>
      </c>
    </row>
    <row r="583" customHeight="1" ht="21">
      <c r="A583" s="22" t="inlineStr">
        <is>
          <r>
            <t xml:space="preserve">88239</t>
          </r>
        </is>
      </c>
      <c r="B583" s="23" t="inlineStr">
        <is>
          <r>
            <t xml:space="preserve">AJUDANTE DE CARPINTEIRO COM ENCARGOS COMPLEMENTARES</t>
          </r>
        </is>
      </c>
      <c r="C583" s="22" t="inlineStr">
        <is>
          <r>
            <t xml:space="preserve">SINAPI</t>
          </r>
        </is>
      </c>
      <c r="D583" s="22" t="inlineStr">
        <is>
          <r>
            <t xml:space="preserve">H</t>
          </r>
        </is>
      </c>
      <c r="E583" s="24" t="n">
        <v>0.24</v>
      </c>
      <c r="F583" s="25" t="n">
        <v>24.61</v>
      </c>
      <c r="G583" s="25" t="n">
        <f>TRUNC(TRUNC(E583,8)*F583,2)</f>
        <v>5.9</v>
      </c>
    </row>
    <row r="584" customHeight="1" ht="21">
      <c r="A584" s="22" t="inlineStr">
        <is>
          <r>
            <t xml:space="preserve">88262</t>
          </r>
        </is>
      </c>
      <c r="B584" s="23" t="inlineStr">
        <is>
          <r>
            <t xml:space="preserve">CARPINTEIRO DE FORMAS COM ENCARGOS COMPLEMENTARES</t>
          </r>
        </is>
      </c>
      <c r="C584" s="22" t="inlineStr">
        <is>
          <r>
            <t xml:space="preserve">SINAPI</t>
          </r>
        </is>
      </c>
      <c r="D584" s="22" t="inlineStr">
        <is>
          <r>
            <t xml:space="preserve">H</t>
          </r>
        </is>
      </c>
      <c r="E584" s="24" t="n">
        <v>1.308</v>
      </c>
      <c r="F584" s="25" t="n">
        <v>30.15</v>
      </c>
      <c r="G584" s="25" t="n">
        <f>TRUNC(TRUNC(E584,8)*F584,2)</f>
        <v>39.43</v>
      </c>
    </row>
    <row r="585" customHeight="1" ht="18">
      <c r="A585" s="2" t="inlineStr"/>
      <c r="B585" s="2" t="inlineStr"/>
      <c r="C585" s="2" t="inlineStr"/>
      <c r="D585" s="2" t="inlineStr"/>
      <c r="E585" s="26" t="inlineStr">
        <is>
          <r>
            <t xml:space="preserve">TOTAL Mão de Obra com Encargos Complementares:</t>
          </r>
        </is>
      </c>
      <c r="F585" s="26" t="inlineStr"/>
      <c r="G585" s="27" t="n">
        <f>SUM(G583:G584)</f>
        <v>45.33</v>
      </c>
    </row>
    <row r="586" customHeight="1" ht="15">
      <c r="A586" s="20" t="inlineStr">
        <is>
          <r>
            <t xml:space="preserve">Serviço</t>
          </r>
        </is>
      </c>
      <c r="B586" s="20" t="inlineStr"/>
      <c r="C586" s="21" t="inlineStr">
        <is>
          <r>
            <t xml:space="preserve">FONTE</t>
          </r>
        </is>
      </c>
      <c r="D586" s="21" t="inlineStr">
        <is>
          <r>
            <t xml:space="preserve">UNID</t>
          </r>
        </is>
      </c>
      <c r="E586" s="21" t="inlineStr">
        <is>
          <r>
            <t xml:space="preserve">COEFICIENTE</t>
          </r>
        </is>
      </c>
      <c r="F586" s="21" t="inlineStr">
        <is>
          <r>
            <t xml:space="preserve">PREÇO UNITÁRIO</t>
          </r>
        </is>
      </c>
      <c r="G586" s="21" t="inlineStr">
        <is>
          <r>
            <t xml:space="preserve">TOTAL</t>
          </r>
        </is>
      </c>
    </row>
    <row r="587" customHeight="1" ht="21">
      <c r="A587" s="22" t="inlineStr">
        <is>
          <r>
            <t xml:space="preserve">92272</t>
          </r>
        </is>
      </c>
      <c r="B587" s="23" t="inlineStr">
        <is>
          <r>
            <t xml:space="preserve">FABRICAÇÃO DE ESCORAS DE VIGA DO TIPO GARFO, EM MADEIRA. AF_09/2020</t>
          </r>
        </is>
      </c>
      <c r="C587" s="22" t="inlineStr">
        <is>
          <r>
            <t xml:space="preserve">SINAPI</t>
          </r>
        </is>
      </c>
      <c r="D587" s="22" t="inlineStr">
        <is>
          <r>
            <t xml:space="preserve">M</t>
          </r>
        </is>
      </c>
      <c r="E587" s="24" t="n">
        <v>2.964</v>
      </c>
      <c r="F587" s="25" t="n">
        <v>46.56</v>
      </c>
      <c r="G587" s="25" t="n">
        <f>TRUNC(TRUNC(E587,8)*F587,2)</f>
        <v>138.0</v>
      </c>
    </row>
    <row r="588" customHeight="1" ht="29">
      <c r="A588" s="22" t="inlineStr">
        <is>
          <r>
            <t xml:space="preserve">92265</t>
          </r>
        </is>
      </c>
      <c r="B588" s="23" t="inlineStr">
        <is>
          <r>
            <t xml:space="preserve">FABRICAÇÃO DE FÔRMA PARA VIGAS, EM CHAPA DE MADEIRA COMPENSADA RESINADA, E = 17 MM. AF_09/2020</t>
          </r>
        </is>
      </c>
      <c r="C588" s="22" t="inlineStr">
        <is>
          <r>
            <t xml:space="preserve">SINAPI</t>
          </r>
        </is>
      </c>
      <c r="D588" s="22" t="inlineStr">
        <is>
          <r>
            <t xml:space="preserve">M2</t>
          </r>
        </is>
      </c>
      <c r="E588" s="24" t="n">
        <v>0.236</v>
      </c>
      <c r="F588" s="25" t="n">
        <v>139.85</v>
      </c>
      <c r="G588" s="25" t="n">
        <f>TRUNC(TRUNC(E588,8)*F588,2)</f>
        <v>33.0</v>
      </c>
    </row>
    <row r="589" customHeight="1" ht="15">
      <c r="A589" s="2" t="inlineStr"/>
      <c r="B589" s="2" t="inlineStr"/>
      <c r="C589" s="2" t="inlineStr"/>
      <c r="D589" s="2" t="inlineStr"/>
      <c r="E589" s="26" t="inlineStr">
        <is>
          <r>
            <t xml:space="preserve">TOTAL Serviço:</t>
          </r>
        </is>
      </c>
      <c r="F589" s="26" t="inlineStr"/>
      <c r="G589" s="27" t="n">
        <f>SUM(G587:G588)</f>
        <v>171.0</v>
      </c>
    </row>
    <row r="590" customHeight="1" ht="15">
      <c r="A590" s="2" t="inlineStr"/>
      <c r="B590" s="2" t="inlineStr"/>
      <c r="C590" s="2" t="inlineStr"/>
      <c r="D590" s="2" t="inlineStr"/>
      <c r="E590" s="28" t="inlineStr">
        <is>
          <r>
            <t xml:space="preserve">VALOR:</t>
          </r>
        </is>
      </c>
      <c r="F590" s="28" t="inlineStr"/>
      <c r="G590" s="29" t="n">
        <f>ROUND(SUM(G581,G585,G589),2)</f>
        <v>227.19</v>
      </c>
    </row>
    <row r="591" customHeight="1" ht="15">
      <c r="A591" s="2" t="inlineStr"/>
      <c r="B591" s="2" t="inlineStr"/>
      <c r="C591" s="2" t="inlineStr"/>
      <c r="D591" s="2" t="inlineStr"/>
      <c r="E591" s="28" t="inlineStr">
        <is>
          <r>
            <t xml:space="preserve">VALOR BDI (20.34%):</t>
          </r>
        </is>
      </c>
      <c r="F591" s="28" t="inlineStr"/>
      <c r="G591" s="29" t="n">
        <f>ROUND(G590*(20.34/100),2)</f>
        <v>46.21</v>
      </c>
    </row>
    <row r="592" customHeight="1" ht="15">
      <c r="A592" s="2" t="inlineStr"/>
      <c r="B592" s="2" t="inlineStr"/>
      <c r="C592" s="2" t="inlineStr"/>
      <c r="D592" s="2" t="inlineStr"/>
      <c r="E592" s="28" t="inlineStr">
        <is>
          <r>
            <t xml:space="preserve">VALOR COM BDI:</t>
          </r>
        </is>
      </c>
      <c r="F592" s="28" t="inlineStr"/>
      <c r="G592" s="29" t="n">
        <f>G591+G590</f>
        <v>273.4</v>
      </c>
    </row>
    <row r="593" customHeight="1" ht="10">
      <c r="A593" s="2" t="inlineStr"/>
      <c r="B593" s="2" t="inlineStr"/>
      <c r="C593" s="2" t="inlineStr"/>
      <c r="D593" s="2" t="inlineStr"/>
      <c r="E593" s="18" t="inlineStr"/>
      <c r="F593" s="18" t="inlineStr"/>
      <c r="G593" s="18" t="inlineStr"/>
    </row>
    <row r="594" customHeight="1" ht="20">
      <c r="A594" s="19" t="inlineStr">
        <is>
          <r>
            <t xml:space="preserve">1.4.10. ​92760​ ARMAÇÃO DE PILAR OU VIGA DE ESTRUTURA CONVENCIONAL DE CONCRETO ARMADO UTILIZANDO AÇO CA-50 DE 6,3 MM - MONTAGEM. AF_06/2022​ (KG)</t>
          </r>
        </is>
      </c>
      <c r="B594" s="19" t="inlineStr"/>
      <c r="C594" s="19" t="inlineStr"/>
      <c r="D594" s="19" t="inlineStr"/>
      <c r="E594" s="19" t="inlineStr"/>
      <c r="F594" s="19" t="inlineStr"/>
      <c r="G594" s="19" t="inlineStr"/>
    </row>
    <row r="595" customHeight="1" ht="15">
      <c r="A595" s="20" t="inlineStr">
        <is>
          <r>
            <t xml:space="preserve">Material</t>
          </r>
        </is>
      </c>
      <c r="B595" s="20" t="inlineStr"/>
      <c r="C595" s="21" t="inlineStr">
        <is>
          <r>
            <t xml:space="preserve">FONTE</t>
          </r>
        </is>
      </c>
      <c r="D595" s="21" t="inlineStr">
        <is>
          <r>
            <t xml:space="preserve">UNID</t>
          </r>
        </is>
      </c>
      <c r="E595" s="21" t="inlineStr">
        <is>
          <r>
            <t xml:space="preserve">COEFICIENTE</t>
          </r>
        </is>
      </c>
      <c r="F595" s="21" t="inlineStr">
        <is>
          <r>
            <t xml:space="preserve">PREÇO UNITÁRIO</t>
          </r>
        </is>
      </c>
      <c r="G595" s="21" t="inlineStr">
        <is>
          <r>
            <t xml:space="preserve">TOTAL</t>
          </r>
        </is>
      </c>
    </row>
    <row r="596" customHeight="1" ht="21">
      <c r="A596" s="22" t="inlineStr">
        <is>
          <r>
            <t xml:space="preserve">00043132</t>
          </r>
        </is>
      </c>
      <c r="B596" s="23" t="inlineStr">
        <is>
          <r>
            <t xml:space="preserve">ARAME RECOZIDO 16 BWG, D = 1,65 MM (0,016 KG/M) OU 18 BWG, D = 1,25 MM (0,01 KG/M)</t>
          </r>
        </is>
      </c>
      <c r="C596" s="22" t="inlineStr">
        <is>
          <r>
            <t xml:space="preserve">SINAPI</t>
          </r>
        </is>
      </c>
      <c r="D596" s="22" t="inlineStr">
        <is>
          <r>
            <t xml:space="preserve">KG</t>
          </r>
        </is>
      </c>
      <c r="E596" s="24" t="n">
        <v>0.025</v>
      </c>
      <c r="F596" s="25" t="n">
        <v>15.67</v>
      </c>
      <c r="G596" s="25" t="n">
        <f>TRUNC(TRUNC(E596,8)*F596,2)</f>
        <v>0.39</v>
      </c>
    </row>
    <row r="597" customHeight="1" ht="29">
      <c r="A597" s="22" t="inlineStr">
        <is>
          <r>
            <t xml:space="preserve">00039017</t>
          </r>
        </is>
      </c>
      <c r="B597" s="23" t="inlineStr">
        <is>
          <r>
            <t xml:space="preserve">ESPACADOR / DISTANCIADOR CIRCULAR COM ENTRADA LATERAL, EM PLASTICO, PARA VERGALHAO *4,2 A 12,5* MM, COBRIMENTO 20 MM</t>
          </r>
        </is>
      </c>
      <c r="C597" s="22" t="inlineStr">
        <is>
          <r>
            <t xml:space="preserve">SINAPI</t>
          </r>
        </is>
      </c>
      <c r="D597" s="22" t="inlineStr">
        <is>
          <r>
            <t xml:space="preserve">UN</t>
          </r>
        </is>
      </c>
      <c r="E597" s="24" t="n">
        <v>0.97</v>
      </c>
      <c r="F597" s="25" t="n">
        <v>0.22</v>
      </c>
      <c r="G597" s="25" t="n">
        <f>TRUNC(TRUNC(E597,8)*F597,2)</f>
        <v>0.21</v>
      </c>
    </row>
    <row r="598" customHeight="1" ht="15">
      <c r="A598" s="2" t="inlineStr"/>
      <c r="B598" s="2" t="inlineStr"/>
      <c r="C598" s="2" t="inlineStr"/>
      <c r="D598" s="2" t="inlineStr"/>
      <c r="E598" s="26" t="inlineStr">
        <is>
          <r>
            <t xml:space="preserve">TOTAL Material:</t>
          </r>
        </is>
      </c>
      <c r="F598" s="26" t="inlineStr"/>
      <c r="G598" s="27" t="n">
        <f>SUM(G596:G597)</f>
        <v>0.6</v>
      </c>
    </row>
    <row r="599" customHeight="1" ht="15">
      <c r="A599" s="20" t="inlineStr">
        <is>
          <r>
            <t xml:space="preserve">Mão de Obra com Encargos Complementares</t>
          </r>
        </is>
      </c>
      <c r="B599" s="20" t="inlineStr"/>
      <c r="C599" s="21" t="inlineStr">
        <is>
          <r>
            <t xml:space="preserve">FONTE</t>
          </r>
        </is>
      </c>
      <c r="D599" s="21" t="inlineStr">
        <is>
          <r>
            <t xml:space="preserve">UNID</t>
          </r>
        </is>
      </c>
      <c r="E599" s="21" t="inlineStr">
        <is>
          <r>
            <t xml:space="preserve">COEFICIENTE</t>
          </r>
        </is>
      </c>
      <c r="F599" s="21" t="inlineStr">
        <is>
          <r>
            <t xml:space="preserve">PREÇO UNITÁRIO</t>
          </r>
        </is>
      </c>
      <c r="G599" s="21" t="inlineStr">
        <is>
          <r>
            <t xml:space="preserve">TOTAL</t>
          </r>
        </is>
      </c>
    </row>
    <row r="600" customHeight="1" ht="21">
      <c r="A600" s="22" t="inlineStr">
        <is>
          <r>
            <t xml:space="preserve">88238</t>
          </r>
        </is>
      </c>
      <c r="B600" s="23" t="inlineStr">
        <is>
          <r>
            <t xml:space="preserve">AJUDANTE DE ARMADOR COM ENCARGOS COMPLEMENTARES</t>
          </r>
        </is>
      </c>
      <c r="C600" s="22" t="inlineStr">
        <is>
          <r>
            <t xml:space="preserve">SINAPI</t>
          </r>
        </is>
      </c>
      <c r="D600" s="22" t="inlineStr">
        <is>
          <r>
            <t xml:space="preserve">H</t>
          </r>
        </is>
      </c>
      <c r="E600" s="24" t="n">
        <v>0.0129</v>
      </c>
      <c r="F600" s="25" t="n">
        <v>24.77</v>
      </c>
      <c r="G600" s="25" t="n">
        <f>TRUNC(TRUNC(E600,8)*F600,2)</f>
        <v>0.31</v>
      </c>
    </row>
    <row r="601" customHeight="1" ht="15">
      <c r="A601" s="22" t="inlineStr">
        <is>
          <r>
            <t xml:space="preserve">88245</t>
          </r>
        </is>
      </c>
      <c r="B601" s="23" t="inlineStr">
        <is>
          <r>
            <t xml:space="preserve">ARMADOR COM ENCARGOS COMPLEMENTARES</t>
          </r>
        </is>
      </c>
      <c r="C601" s="22" t="inlineStr">
        <is>
          <r>
            <t xml:space="preserve">SINAPI</t>
          </r>
        </is>
      </c>
      <c r="D601" s="22" t="inlineStr">
        <is>
          <r>
            <t xml:space="preserve">H</t>
          </r>
        </is>
      </c>
      <c r="E601" s="24" t="n">
        <v>0.079</v>
      </c>
      <c r="F601" s="25" t="n">
        <v>30.43</v>
      </c>
      <c r="G601" s="25" t="n">
        <f>TRUNC(TRUNC(E601,8)*F601,2)</f>
        <v>2.4</v>
      </c>
    </row>
    <row r="602" customHeight="1" ht="18">
      <c r="A602" s="2" t="inlineStr"/>
      <c r="B602" s="2" t="inlineStr"/>
      <c r="C602" s="2" t="inlineStr"/>
      <c r="D602" s="2" t="inlineStr"/>
      <c r="E602" s="26" t="inlineStr">
        <is>
          <r>
            <t xml:space="preserve">TOTAL Mão de Obra com Encargos Complementares:</t>
          </r>
        </is>
      </c>
      <c r="F602" s="26" t="inlineStr"/>
      <c r="G602" s="27" t="n">
        <f>SUM(G600:G601)</f>
        <v>2.71</v>
      </c>
    </row>
    <row r="603" customHeight="1" ht="15">
      <c r="A603" s="20" t="inlineStr">
        <is>
          <r>
            <t xml:space="preserve">Serviço</t>
          </r>
        </is>
      </c>
      <c r="B603" s="20" t="inlineStr"/>
      <c r="C603" s="21" t="inlineStr">
        <is>
          <r>
            <t xml:space="preserve">FONTE</t>
          </r>
        </is>
      </c>
      <c r="D603" s="21" t="inlineStr">
        <is>
          <r>
            <t xml:space="preserve">UNID</t>
          </r>
        </is>
      </c>
      <c r="E603" s="21" t="inlineStr">
        <is>
          <r>
            <t xml:space="preserve">COEFICIENTE</t>
          </r>
        </is>
      </c>
      <c r="F603" s="21" t="inlineStr">
        <is>
          <r>
            <t xml:space="preserve">PREÇO UNITÁRIO</t>
          </r>
        </is>
      </c>
      <c r="G603" s="21" t="inlineStr">
        <is>
          <r>
            <t xml:space="preserve">TOTAL</t>
          </r>
        </is>
      </c>
    </row>
    <row r="604" customHeight="1" ht="21">
      <c r="A604" s="22" t="inlineStr">
        <is>
          <r>
            <t xml:space="preserve">92801</t>
          </r>
        </is>
      </c>
      <c r="B604" s="23" t="inlineStr">
        <is>
          <r>
            <t xml:space="preserve">CORTE E DOBRA DE AÇO CA-50, DIÂMETRO DE 6,3 MM. AF_06/2022</t>
          </r>
        </is>
      </c>
      <c r="C604" s="22" t="inlineStr">
        <is>
          <r>
            <t xml:space="preserve">SINAPI</t>
          </r>
        </is>
      </c>
      <c r="D604" s="22" t="inlineStr">
        <is>
          <r>
            <t xml:space="preserve">KG</t>
          </r>
        </is>
      </c>
      <c r="E604" s="24" t="n">
        <v>1.0</v>
      </c>
      <c r="F604" s="25" t="n">
        <v>9.4</v>
      </c>
      <c r="G604" s="25" t="n">
        <f>TRUNC(TRUNC(E604,8)*F604,2)</f>
        <v>9.4</v>
      </c>
    </row>
    <row r="605" customHeight="1" ht="15">
      <c r="A605" s="2" t="inlineStr"/>
      <c r="B605" s="2" t="inlineStr"/>
      <c r="C605" s="2" t="inlineStr"/>
      <c r="D605" s="2" t="inlineStr"/>
      <c r="E605" s="26" t="inlineStr">
        <is>
          <r>
            <t xml:space="preserve">TOTAL Serviço:</t>
          </r>
        </is>
      </c>
      <c r="F605" s="26" t="inlineStr"/>
      <c r="G605" s="27" t="n">
        <f>SUM(G604:G604)</f>
        <v>9.4</v>
      </c>
    </row>
    <row r="606" customHeight="1" ht="15">
      <c r="A606" s="2" t="inlineStr"/>
      <c r="B606" s="2" t="inlineStr"/>
      <c r="C606" s="2" t="inlineStr"/>
      <c r="D606" s="2" t="inlineStr"/>
      <c r="E606" s="28" t="inlineStr">
        <is>
          <r>
            <t xml:space="preserve">VALOR:</t>
          </r>
        </is>
      </c>
      <c r="F606" s="28" t="inlineStr"/>
      <c r="G606" s="29" t="n">
        <f>ROUND(SUM(G598,G602,G605),2)</f>
        <v>12.71</v>
      </c>
    </row>
    <row r="607" customHeight="1" ht="15">
      <c r="A607" s="2" t="inlineStr"/>
      <c r="B607" s="2" t="inlineStr"/>
      <c r="C607" s="2" t="inlineStr"/>
      <c r="D607" s="2" t="inlineStr"/>
      <c r="E607" s="28" t="inlineStr">
        <is>
          <r>
            <t xml:space="preserve">VALOR BDI (20.34%):</t>
          </r>
        </is>
      </c>
      <c r="F607" s="28" t="inlineStr"/>
      <c r="G607" s="29" t="n">
        <f>ROUND(G606*(20.34/100),2)</f>
        <v>2.59</v>
      </c>
    </row>
    <row r="608" customHeight="1" ht="15">
      <c r="A608" s="2" t="inlineStr"/>
      <c r="B608" s="2" t="inlineStr"/>
      <c r="C608" s="2" t="inlineStr"/>
      <c r="D608" s="2" t="inlineStr"/>
      <c r="E608" s="28" t="inlineStr">
        <is>
          <r>
            <t xml:space="preserve">VALOR COM BDI:</t>
          </r>
        </is>
      </c>
      <c r="F608" s="28" t="inlineStr"/>
      <c r="G608" s="29" t="n">
        <f>G607+G606</f>
        <v>15.3</v>
      </c>
    </row>
    <row r="609" customHeight="1" ht="10">
      <c r="A609" s="2" t="inlineStr"/>
      <c r="B609" s="2" t="inlineStr"/>
      <c r="C609" s="2" t="inlineStr"/>
      <c r="D609" s="2" t="inlineStr"/>
      <c r="E609" s="18" t="inlineStr"/>
      <c r="F609" s="18" t="inlineStr"/>
      <c r="G609" s="18" t="inlineStr"/>
    </row>
    <row r="610" customHeight="1" ht="20">
      <c r="A610" s="19" t="inlineStr">
        <is>
          <r>
            <t xml:space="preserve">1.4.11. ​92761​ ARMAÇÃO DE PILAR OU VIGA DE ESTRUTURA CONVENCIONAL DE CONCRETO ARMADO UTILIZANDO AÇO CA-50 DE 8,0 MM - MONTAGEM. AF_06/2022​ (KG)</t>
          </r>
        </is>
      </c>
      <c r="B610" s="19" t="inlineStr"/>
      <c r="C610" s="19" t="inlineStr"/>
      <c r="D610" s="19" t="inlineStr"/>
      <c r="E610" s="19" t="inlineStr"/>
      <c r="F610" s="19" t="inlineStr"/>
      <c r="G610" s="19" t="inlineStr"/>
    </row>
    <row r="611" customHeight="1" ht="15">
      <c r="A611" s="20" t="inlineStr">
        <is>
          <r>
            <t xml:space="preserve">Material</t>
          </r>
        </is>
      </c>
      <c r="B611" s="20" t="inlineStr"/>
      <c r="C611" s="21" t="inlineStr">
        <is>
          <r>
            <t xml:space="preserve">FONTE</t>
          </r>
        </is>
      </c>
      <c r="D611" s="21" t="inlineStr">
        <is>
          <r>
            <t xml:space="preserve">UNID</t>
          </r>
        </is>
      </c>
      <c r="E611" s="21" t="inlineStr">
        <is>
          <r>
            <t xml:space="preserve">COEFICIENTE</t>
          </r>
        </is>
      </c>
      <c r="F611" s="21" t="inlineStr">
        <is>
          <r>
            <t xml:space="preserve">PREÇO UNITÁRIO</t>
          </r>
        </is>
      </c>
      <c r="G611" s="21" t="inlineStr">
        <is>
          <r>
            <t xml:space="preserve">TOTAL</t>
          </r>
        </is>
      </c>
    </row>
    <row r="612" customHeight="1" ht="21">
      <c r="A612" s="22" t="inlineStr">
        <is>
          <r>
            <t xml:space="preserve">00043132</t>
          </r>
        </is>
      </c>
      <c r="B612" s="23" t="inlineStr">
        <is>
          <r>
            <t xml:space="preserve">ARAME RECOZIDO 16 BWG, D = 1,65 MM (0,016 KG/M) OU 18 BWG, D = 1,25 MM (0,01 KG/M)</t>
          </r>
        </is>
      </c>
      <c r="C612" s="22" t="inlineStr">
        <is>
          <r>
            <t xml:space="preserve">SINAPI</t>
          </r>
        </is>
      </c>
      <c r="D612" s="22" t="inlineStr">
        <is>
          <r>
            <t xml:space="preserve">KG</t>
          </r>
        </is>
      </c>
      <c r="E612" s="24" t="n">
        <v>0.025</v>
      </c>
      <c r="F612" s="25" t="n">
        <v>15.67</v>
      </c>
      <c r="G612" s="25" t="n">
        <f>TRUNC(TRUNC(E612,8)*F612,2)</f>
        <v>0.39</v>
      </c>
    </row>
    <row r="613" customHeight="1" ht="29">
      <c r="A613" s="22" t="inlineStr">
        <is>
          <r>
            <t xml:space="preserve">00039017</t>
          </r>
        </is>
      </c>
      <c r="B613" s="23" t="inlineStr">
        <is>
          <r>
            <t xml:space="preserve">ESPACADOR / DISTANCIADOR CIRCULAR COM ENTRADA LATERAL, EM PLASTICO, PARA VERGALHAO *4,2 A 12,5* MM, COBRIMENTO 20 MM</t>
          </r>
        </is>
      </c>
      <c r="C613" s="22" t="inlineStr">
        <is>
          <r>
            <t xml:space="preserve">SINAPI</t>
          </r>
        </is>
      </c>
      <c r="D613" s="22" t="inlineStr">
        <is>
          <r>
            <t xml:space="preserve">UN</t>
          </r>
        </is>
      </c>
      <c r="E613" s="24" t="n">
        <v>0.743</v>
      </c>
      <c r="F613" s="25" t="n">
        <v>0.22</v>
      </c>
      <c r="G613" s="25" t="n">
        <f>TRUNC(TRUNC(E613,8)*F613,2)</f>
        <v>0.16</v>
      </c>
    </row>
    <row r="614" customHeight="1" ht="15">
      <c r="A614" s="2" t="inlineStr"/>
      <c r="B614" s="2" t="inlineStr"/>
      <c r="C614" s="2" t="inlineStr"/>
      <c r="D614" s="2" t="inlineStr"/>
      <c r="E614" s="26" t="inlineStr">
        <is>
          <r>
            <t xml:space="preserve">TOTAL Material:</t>
          </r>
        </is>
      </c>
      <c r="F614" s="26" t="inlineStr"/>
      <c r="G614" s="27" t="n">
        <f>SUM(G612:G613)</f>
        <v>0.55</v>
      </c>
    </row>
    <row r="615" customHeight="1" ht="15">
      <c r="A615" s="20" t="inlineStr">
        <is>
          <r>
            <t xml:space="preserve">Mão de Obra com Encargos Complementares</t>
          </r>
        </is>
      </c>
      <c r="B615" s="20" t="inlineStr"/>
      <c r="C615" s="21" t="inlineStr">
        <is>
          <r>
            <t xml:space="preserve">FONTE</t>
          </r>
        </is>
      </c>
      <c r="D615" s="21" t="inlineStr">
        <is>
          <r>
            <t xml:space="preserve">UNID</t>
          </r>
        </is>
      </c>
      <c r="E615" s="21" t="inlineStr">
        <is>
          <r>
            <t xml:space="preserve">COEFICIENTE</t>
          </r>
        </is>
      </c>
      <c r="F615" s="21" t="inlineStr">
        <is>
          <r>
            <t xml:space="preserve">PREÇO UNITÁRIO</t>
          </r>
        </is>
      </c>
      <c r="G615" s="21" t="inlineStr">
        <is>
          <r>
            <t xml:space="preserve">TOTAL</t>
          </r>
        </is>
      </c>
    </row>
    <row r="616" customHeight="1" ht="21">
      <c r="A616" s="22" t="inlineStr">
        <is>
          <r>
            <t xml:space="preserve">88238</t>
          </r>
        </is>
      </c>
      <c r="B616" s="23" t="inlineStr">
        <is>
          <r>
            <t xml:space="preserve">AJUDANTE DE ARMADOR COM ENCARGOS COMPLEMENTARES</t>
          </r>
        </is>
      </c>
      <c r="C616" s="22" t="inlineStr">
        <is>
          <r>
            <t xml:space="preserve">SINAPI</t>
          </r>
        </is>
      </c>
      <c r="D616" s="22" t="inlineStr">
        <is>
          <r>
            <t xml:space="preserve">H</t>
          </r>
        </is>
      </c>
      <c r="E616" s="24" t="n">
        <v>0.0092</v>
      </c>
      <c r="F616" s="25" t="n">
        <v>24.77</v>
      </c>
      <c r="G616" s="25" t="n">
        <f>TRUNC(TRUNC(E616,8)*F616,2)</f>
        <v>0.22</v>
      </c>
    </row>
    <row r="617" customHeight="1" ht="15">
      <c r="A617" s="22" t="inlineStr">
        <is>
          <r>
            <t xml:space="preserve">88245</t>
          </r>
        </is>
      </c>
      <c r="B617" s="23" t="inlineStr">
        <is>
          <r>
            <t xml:space="preserve">ARMADOR COM ENCARGOS COMPLEMENTARES</t>
          </r>
        </is>
      </c>
      <c r="C617" s="22" t="inlineStr">
        <is>
          <r>
            <t xml:space="preserve">SINAPI</t>
          </r>
        </is>
      </c>
      <c r="D617" s="22" t="inlineStr">
        <is>
          <r>
            <t xml:space="preserve">H</t>
          </r>
        </is>
      </c>
      <c r="E617" s="24" t="n">
        <v>0.0561</v>
      </c>
      <c r="F617" s="25" t="n">
        <v>30.43</v>
      </c>
      <c r="G617" s="25" t="n">
        <f>TRUNC(TRUNC(E617,8)*F617,2)</f>
        <v>1.7</v>
      </c>
    </row>
    <row r="618" customHeight="1" ht="18">
      <c r="A618" s="2" t="inlineStr"/>
      <c r="B618" s="2" t="inlineStr"/>
      <c r="C618" s="2" t="inlineStr"/>
      <c r="D618" s="2" t="inlineStr"/>
      <c r="E618" s="26" t="inlineStr">
        <is>
          <r>
            <t xml:space="preserve">TOTAL Mão de Obra com Encargos Complementares:</t>
          </r>
        </is>
      </c>
      <c r="F618" s="26" t="inlineStr"/>
      <c r="G618" s="27" t="n">
        <f>SUM(G616:G617)</f>
        <v>1.92</v>
      </c>
    </row>
    <row r="619" customHeight="1" ht="15">
      <c r="A619" s="20" t="inlineStr">
        <is>
          <r>
            <t xml:space="preserve">Serviço</t>
          </r>
        </is>
      </c>
      <c r="B619" s="20" t="inlineStr"/>
      <c r="C619" s="21" t="inlineStr">
        <is>
          <r>
            <t xml:space="preserve">FONTE</t>
          </r>
        </is>
      </c>
      <c r="D619" s="21" t="inlineStr">
        <is>
          <r>
            <t xml:space="preserve">UNID</t>
          </r>
        </is>
      </c>
      <c r="E619" s="21" t="inlineStr">
        <is>
          <r>
            <t xml:space="preserve">COEFICIENTE</t>
          </r>
        </is>
      </c>
      <c r="F619" s="21" t="inlineStr">
        <is>
          <r>
            <t xml:space="preserve">PREÇO UNITÁRIO</t>
          </r>
        </is>
      </c>
      <c r="G619" s="21" t="inlineStr">
        <is>
          <r>
            <t xml:space="preserve">TOTAL</t>
          </r>
        </is>
      </c>
    </row>
    <row r="620" customHeight="1" ht="21">
      <c r="A620" s="22" t="inlineStr">
        <is>
          <r>
            <t xml:space="preserve">92802</t>
          </r>
        </is>
      </c>
      <c r="B620" s="23" t="inlineStr">
        <is>
          <r>
            <t xml:space="preserve">CORTE E DOBRA DE AÇO CA-50, DIÂMETRO DE 8,0 MM. AF_06/2022</t>
          </r>
        </is>
      </c>
      <c r="C620" s="22" t="inlineStr">
        <is>
          <r>
            <t xml:space="preserve">SINAPI</t>
          </r>
        </is>
      </c>
      <c r="D620" s="22" t="inlineStr">
        <is>
          <r>
            <t xml:space="preserve">KG</t>
          </r>
        </is>
      </c>
      <c r="E620" s="24" t="n">
        <v>1.0</v>
      </c>
      <c r="F620" s="25" t="n">
        <v>9.26</v>
      </c>
      <c r="G620" s="25" t="n">
        <f>TRUNC(TRUNC(E620,8)*F620,2)</f>
        <v>9.26</v>
      </c>
    </row>
    <row r="621" customHeight="1" ht="15">
      <c r="A621" s="2" t="inlineStr"/>
      <c r="B621" s="2" t="inlineStr"/>
      <c r="C621" s="2" t="inlineStr"/>
      <c r="D621" s="2" t="inlineStr"/>
      <c r="E621" s="26" t="inlineStr">
        <is>
          <r>
            <t xml:space="preserve">TOTAL Serviço:</t>
          </r>
        </is>
      </c>
      <c r="F621" s="26" t="inlineStr"/>
      <c r="G621" s="27" t="n">
        <f>SUM(G620:G620)</f>
        <v>9.26</v>
      </c>
    </row>
    <row r="622" customHeight="1" ht="15">
      <c r="A622" s="2" t="inlineStr"/>
      <c r="B622" s="2" t="inlineStr"/>
      <c r="C622" s="2" t="inlineStr"/>
      <c r="D622" s="2" t="inlineStr"/>
      <c r="E622" s="28" t="inlineStr">
        <is>
          <r>
            <t xml:space="preserve">VALOR:</t>
          </r>
        </is>
      </c>
      <c r="F622" s="28" t="inlineStr"/>
      <c r="G622" s="29" t="n">
        <f>ROUND(SUM(G614,G618,G621),2)</f>
        <v>11.73</v>
      </c>
    </row>
    <row r="623" customHeight="1" ht="15">
      <c r="A623" s="2" t="inlineStr"/>
      <c r="B623" s="2" t="inlineStr"/>
      <c r="C623" s="2" t="inlineStr"/>
      <c r="D623" s="2" t="inlineStr"/>
      <c r="E623" s="28" t="inlineStr">
        <is>
          <r>
            <t xml:space="preserve">VALOR BDI (20.34%):</t>
          </r>
        </is>
      </c>
      <c r="F623" s="28" t="inlineStr"/>
      <c r="G623" s="29" t="n">
        <f>ROUND(G622*(20.34/100),2)</f>
        <v>2.39</v>
      </c>
    </row>
    <row r="624" customHeight="1" ht="15">
      <c r="A624" s="2" t="inlineStr"/>
      <c r="B624" s="2" t="inlineStr"/>
      <c r="C624" s="2" t="inlineStr"/>
      <c r="D624" s="2" t="inlineStr"/>
      <c r="E624" s="28" t="inlineStr">
        <is>
          <r>
            <t xml:space="preserve">VALOR COM BDI:</t>
          </r>
        </is>
      </c>
      <c r="F624" s="28" t="inlineStr"/>
      <c r="G624" s="29" t="n">
        <f>G623+G622</f>
        <v>14.12</v>
      </c>
    </row>
    <row r="625" customHeight="1" ht="10">
      <c r="A625" s="2" t="inlineStr"/>
      <c r="B625" s="2" t="inlineStr"/>
      <c r="C625" s="2" t="inlineStr"/>
      <c r="D625" s="2" t="inlineStr"/>
      <c r="E625" s="18" t="inlineStr"/>
      <c r="F625" s="18" t="inlineStr"/>
      <c r="G625" s="18" t="inlineStr"/>
    </row>
    <row r="626" customHeight="1" ht="20">
      <c r="A626" s="19" t="inlineStr">
        <is>
          <r>
            <t xml:space="preserve">1.4.12. ​92762​ ARMAÇÃO DE PILAR OU VIGA DE ESTRUTURA CONVENCIONAL DE CONCRETO ARMADO UTILIZANDO AÇO CA-50 DE 10,0 MM - MONTAGEM. AF_06/2022​ (KG)</t>
          </r>
        </is>
      </c>
      <c r="B626" s="19" t="inlineStr"/>
      <c r="C626" s="19" t="inlineStr"/>
      <c r="D626" s="19" t="inlineStr"/>
      <c r="E626" s="19" t="inlineStr"/>
      <c r="F626" s="19" t="inlineStr"/>
      <c r="G626" s="19" t="inlineStr"/>
    </row>
    <row r="627" customHeight="1" ht="15">
      <c r="A627" s="20" t="inlineStr">
        <is>
          <r>
            <t xml:space="preserve">Material</t>
          </r>
        </is>
      </c>
      <c r="B627" s="20" t="inlineStr"/>
      <c r="C627" s="21" t="inlineStr">
        <is>
          <r>
            <t xml:space="preserve">FONTE</t>
          </r>
        </is>
      </c>
      <c r="D627" s="21" t="inlineStr">
        <is>
          <r>
            <t xml:space="preserve">UNID</t>
          </r>
        </is>
      </c>
      <c r="E627" s="21" t="inlineStr">
        <is>
          <r>
            <t xml:space="preserve">COEFICIENTE</t>
          </r>
        </is>
      </c>
      <c r="F627" s="21" t="inlineStr">
        <is>
          <r>
            <t xml:space="preserve">PREÇO UNITÁRIO</t>
          </r>
        </is>
      </c>
      <c r="G627" s="21" t="inlineStr">
        <is>
          <r>
            <t xml:space="preserve">TOTAL</t>
          </r>
        </is>
      </c>
    </row>
    <row r="628" customHeight="1" ht="21">
      <c r="A628" s="22" t="inlineStr">
        <is>
          <r>
            <t xml:space="preserve">00043132</t>
          </r>
        </is>
      </c>
      <c r="B628" s="23" t="inlineStr">
        <is>
          <r>
            <t xml:space="preserve">ARAME RECOZIDO 16 BWG, D = 1,65 MM (0,016 KG/M) OU 18 BWG, D = 1,25 MM (0,01 KG/M)</t>
          </r>
        </is>
      </c>
      <c r="C628" s="22" t="inlineStr">
        <is>
          <r>
            <t xml:space="preserve">SINAPI</t>
          </r>
        </is>
      </c>
      <c r="D628" s="22" t="inlineStr">
        <is>
          <r>
            <t xml:space="preserve">KG</t>
          </r>
        </is>
      </c>
      <c r="E628" s="24" t="n">
        <v>0.025</v>
      </c>
      <c r="F628" s="25" t="n">
        <v>15.67</v>
      </c>
      <c r="G628" s="25" t="n">
        <f>TRUNC(TRUNC(E628,8)*F628,2)</f>
        <v>0.39</v>
      </c>
    </row>
    <row r="629" customHeight="1" ht="29">
      <c r="A629" s="22" t="inlineStr">
        <is>
          <r>
            <t xml:space="preserve">00039017</t>
          </r>
        </is>
      </c>
      <c r="B629" s="23" t="inlineStr">
        <is>
          <r>
            <t xml:space="preserve">ESPACADOR / DISTANCIADOR CIRCULAR COM ENTRADA LATERAL, EM PLASTICO, PARA VERGALHAO *4,2 A 12,5* MM, COBRIMENTO 20 MM</t>
          </r>
        </is>
      </c>
      <c r="C629" s="22" t="inlineStr">
        <is>
          <r>
            <t xml:space="preserve">SINAPI</t>
          </r>
        </is>
      </c>
      <c r="D629" s="22" t="inlineStr">
        <is>
          <r>
            <t xml:space="preserve">UN</t>
          </r>
        </is>
      </c>
      <c r="E629" s="24" t="n">
        <v>0.543</v>
      </c>
      <c r="F629" s="25" t="n">
        <v>0.22</v>
      </c>
      <c r="G629" s="25" t="n">
        <f>TRUNC(TRUNC(E629,8)*F629,2)</f>
        <v>0.11</v>
      </c>
    </row>
    <row r="630" customHeight="1" ht="15">
      <c r="A630" s="2" t="inlineStr"/>
      <c r="B630" s="2" t="inlineStr"/>
      <c r="C630" s="2" t="inlineStr"/>
      <c r="D630" s="2" t="inlineStr"/>
      <c r="E630" s="26" t="inlineStr">
        <is>
          <r>
            <t xml:space="preserve">TOTAL Material:</t>
          </r>
        </is>
      </c>
      <c r="F630" s="26" t="inlineStr"/>
      <c r="G630" s="27" t="n">
        <f>SUM(G628:G629)</f>
        <v>0.5</v>
      </c>
    </row>
    <row r="631" customHeight="1" ht="15">
      <c r="A631" s="20" t="inlineStr">
        <is>
          <r>
            <t xml:space="preserve">Mão de Obra com Encargos Complementares</t>
          </r>
        </is>
      </c>
      <c r="B631" s="20" t="inlineStr"/>
      <c r="C631" s="21" t="inlineStr">
        <is>
          <r>
            <t xml:space="preserve">FONTE</t>
          </r>
        </is>
      </c>
      <c r="D631" s="21" t="inlineStr">
        <is>
          <r>
            <t xml:space="preserve">UNID</t>
          </r>
        </is>
      </c>
      <c r="E631" s="21" t="inlineStr">
        <is>
          <r>
            <t xml:space="preserve">COEFICIENTE</t>
          </r>
        </is>
      </c>
      <c r="F631" s="21" t="inlineStr">
        <is>
          <r>
            <t xml:space="preserve">PREÇO UNITÁRIO</t>
          </r>
        </is>
      </c>
      <c r="G631" s="21" t="inlineStr">
        <is>
          <r>
            <t xml:space="preserve">TOTAL</t>
          </r>
        </is>
      </c>
    </row>
    <row r="632" customHeight="1" ht="21">
      <c r="A632" s="22" t="inlineStr">
        <is>
          <r>
            <t xml:space="preserve">88238</t>
          </r>
        </is>
      </c>
      <c r="B632" s="23" t="inlineStr">
        <is>
          <r>
            <t xml:space="preserve">AJUDANTE DE ARMADOR COM ENCARGOS COMPLEMENTARES</t>
          </r>
        </is>
      </c>
      <c r="C632" s="22" t="inlineStr">
        <is>
          <r>
            <t xml:space="preserve">SINAPI</t>
          </r>
        </is>
      </c>
      <c r="D632" s="22" t="inlineStr">
        <is>
          <r>
            <t xml:space="preserve">H</t>
          </r>
        </is>
      </c>
      <c r="E632" s="24" t="n">
        <v>0.0064</v>
      </c>
      <c r="F632" s="25" t="n">
        <v>24.77</v>
      </c>
      <c r="G632" s="25" t="n">
        <f>TRUNC(TRUNC(E632,8)*F632,2)</f>
        <v>0.15</v>
      </c>
    </row>
    <row r="633" customHeight="1" ht="15">
      <c r="A633" s="22" t="inlineStr">
        <is>
          <r>
            <t xml:space="preserve">88245</t>
          </r>
        </is>
      </c>
      <c r="B633" s="23" t="inlineStr">
        <is>
          <r>
            <t xml:space="preserve">ARMADOR COM ENCARGOS COMPLEMENTARES</t>
          </r>
        </is>
      </c>
      <c r="C633" s="22" t="inlineStr">
        <is>
          <r>
            <t xml:space="preserve">SINAPI</t>
          </r>
        </is>
      </c>
      <c r="D633" s="22" t="inlineStr">
        <is>
          <r>
            <t xml:space="preserve">H</t>
          </r>
        </is>
      </c>
      <c r="E633" s="24" t="n">
        <v>0.0392</v>
      </c>
      <c r="F633" s="25" t="n">
        <v>30.43</v>
      </c>
      <c r="G633" s="25" t="n">
        <f>TRUNC(TRUNC(E633,8)*F633,2)</f>
        <v>1.19</v>
      </c>
    </row>
    <row r="634" customHeight="1" ht="18">
      <c r="A634" s="2" t="inlineStr"/>
      <c r="B634" s="2" t="inlineStr"/>
      <c r="C634" s="2" t="inlineStr"/>
      <c r="D634" s="2" t="inlineStr"/>
      <c r="E634" s="26" t="inlineStr">
        <is>
          <r>
            <t xml:space="preserve">TOTAL Mão de Obra com Encargos Complementares:</t>
          </r>
        </is>
      </c>
      <c r="F634" s="26" t="inlineStr"/>
      <c r="G634" s="27" t="n">
        <f>SUM(G632:G633)</f>
        <v>1.34</v>
      </c>
    </row>
    <row r="635" customHeight="1" ht="15">
      <c r="A635" s="20" t="inlineStr">
        <is>
          <r>
            <t xml:space="preserve">Serviço</t>
          </r>
        </is>
      </c>
      <c r="B635" s="20" t="inlineStr"/>
      <c r="C635" s="21" t="inlineStr">
        <is>
          <r>
            <t xml:space="preserve">FONTE</t>
          </r>
        </is>
      </c>
      <c r="D635" s="21" t="inlineStr">
        <is>
          <r>
            <t xml:space="preserve">UNID</t>
          </r>
        </is>
      </c>
      <c r="E635" s="21" t="inlineStr">
        <is>
          <r>
            <t xml:space="preserve">COEFICIENTE</t>
          </r>
        </is>
      </c>
      <c r="F635" s="21" t="inlineStr">
        <is>
          <r>
            <t xml:space="preserve">PREÇO UNITÁRIO</t>
          </r>
        </is>
      </c>
      <c r="G635" s="21" t="inlineStr">
        <is>
          <r>
            <t xml:space="preserve">TOTAL</t>
          </r>
        </is>
      </c>
    </row>
    <row r="636" customHeight="1" ht="21">
      <c r="A636" s="22" t="inlineStr">
        <is>
          <r>
            <t xml:space="preserve">92803</t>
          </r>
        </is>
      </c>
      <c r="B636" s="23" t="inlineStr">
        <is>
          <r>
            <t xml:space="preserve">CORTE E DOBRA DE AÇO CA-50, DIÂMETRO DE 10,0 MM. AF_06/2022</t>
          </r>
        </is>
      </c>
      <c r="C636" s="22" t="inlineStr">
        <is>
          <r>
            <t xml:space="preserve">SINAPI</t>
          </r>
        </is>
      </c>
      <c r="D636" s="22" t="inlineStr">
        <is>
          <r>
            <t xml:space="preserve">KG</t>
          </r>
        </is>
      </c>
      <c r="E636" s="24" t="n">
        <v>1.0</v>
      </c>
      <c r="F636" s="25" t="n">
        <v>8.5</v>
      </c>
      <c r="G636" s="25" t="n">
        <f>TRUNC(TRUNC(E636,8)*F636,2)</f>
        <v>8.5</v>
      </c>
    </row>
    <row r="637" customHeight="1" ht="15">
      <c r="A637" s="2" t="inlineStr"/>
      <c r="B637" s="2" t="inlineStr"/>
      <c r="C637" s="2" t="inlineStr"/>
      <c r="D637" s="2" t="inlineStr"/>
      <c r="E637" s="26" t="inlineStr">
        <is>
          <r>
            <t xml:space="preserve">TOTAL Serviço:</t>
          </r>
        </is>
      </c>
      <c r="F637" s="26" t="inlineStr"/>
      <c r="G637" s="27" t="n">
        <f>SUM(G636:G636)</f>
        <v>8.5</v>
      </c>
    </row>
    <row r="638" customHeight="1" ht="15">
      <c r="A638" s="2" t="inlineStr"/>
      <c r="B638" s="2" t="inlineStr"/>
      <c r="C638" s="2" t="inlineStr"/>
      <c r="D638" s="2" t="inlineStr"/>
      <c r="E638" s="28" t="inlineStr">
        <is>
          <r>
            <t xml:space="preserve">VALOR:</t>
          </r>
        </is>
      </c>
      <c r="F638" s="28" t="inlineStr"/>
      <c r="G638" s="29" t="n">
        <f>ROUND(SUM(G630,G634,G637),2)</f>
        <v>10.34</v>
      </c>
    </row>
    <row r="639" customHeight="1" ht="15">
      <c r="A639" s="2" t="inlineStr"/>
      <c r="B639" s="2" t="inlineStr"/>
      <c r="C639" s="2" t="inlineStr"/>
      <c r="D639" s="2" t="inlineStr"/>
      <c r="E639" s="28" t="inlineStr">
        <is>
          <r>
            <t xml:space="preserve">VALOR BDI (20.34%):</t>
          </r>
        </is>
      </c>
      <c r="F639" s="28" t="inlineStr"/>
      <c r="G639" s="29" t="n">
        <f>ROUND(G638*(20.34/100),2)</f>
        <v>2.1</v>
      </c>
    </row>
    <row r="640" customHeight="1" ht="15">
      <c r="A640" s="2" t="inlineStr"/>
      <c r="B640" s="2" t="inlineStr"/>
      <c r="C640" s="2" t="inlineStr"/>
      <c r="D640" s="2" t="inlineStr"/>
      <c r="E640" s="28" t="inlineStr">
        <is>
          <r>
            <t xml:space="preserve">VALOR COM BDI:</t>
          </r>
        </is>
      </c>
      <c r="F640" s="28" t="inlineStr"/>
      <c r="G640" s="29" t="n">
        <f>G639+G638</f>
        <v>12.44</v>
      </c>
    </row>
    <row r="641" customHeight="1" ht="10">
      <c r="A641" s="2" t="inlineStr"/>
      <c r="B641" s="2" t="inlineStr"/>
      <c r="C641" s="2" t="inlineStr"/>
      <c r="D641" s="2" t="inlineStr"/>
      <c r="E641" s="18" t="inlineStr"/>
      <c r="F641" s="18" t="inlineStr"/>
      <c r="G641" s="18" t="inlineStr"/>
    </row>
    <row r="642" customHeight="1" ht="20">
      <c r="A642" s="19" t="inlineStr">
        <is>
          <r>
            <t xml:space="preserve">1.4.13. ​92763​ ARMAÇÃO DE PILAR OU VIGA DE ESTRUTURA CONVENCIONAL DE CONCRETO ARMADO UTILIZANDO AÇO CA-50 DE 12,5 MM - MONTAGEM. AF_06/2022​ (KG)</t>
          </r>
        </is>
      </c>
      <c r="B642" s="19" t="inlineStr"/>
      <c r="C642" s="19" t="inlineStr"/>
      <c r="D642" s="19" t="inlineStr"/>
      <c r="E642" s="19" t="inlineStr"/>
      <c r="F642" s="19" t="inlineStr"/>
      <c r="G642" s="19" t="inlineStr"/>
    </row>
    <row r="643" customHeight="1" ht="15">
      <c r="A643" s="20" t="inlineStr">
        <is>
          <r>
            <t xml:space="preserve">Material</t>
          </r>
        </is>
      </c>
      <c r="B643" s="20" t="inlineStr"/>
      <c r="C643" s="21" t="inlineStr">
        <is>
          <r>
            <t xml:space="preserve">FONTE</t>
          </r>
        </is>
      </c>
      <c r="D643" s="21" t="inlineStr">
        <is>
          <r>
            <t xml:space="preserve">UNID</t>
          </r>
        </is>
      </c>
      <c r="E643" s="21" t="inlineStr">
        <is>
          <r>
            <t xml:space="preserve">COEFICIENTE</t>
          </r>
        </is>
      </c>
      <c r="F643" s="21" t="inlineStr">
        <is>
          <r>
            <t xml:space="preserve">PREÇO UNITÁRIO</t>
          </r>
        </is>
      </c>
      <c r="G643" s="21" t="inlineStr">
        <is>
          <r>
            <t xml:space="preserve">TOTAL</t>
          </r>
        </is>
      </c>
    </row>
    <row r="644" customHeight="1" ht="21">
      <c r="A644" s="22" t="inlineStr">
        <is>
          <r>
            <t xml:space="preserve">00043132</t>
          </r>
        </is>
      </c>
      <c r="B644" s="23" t="inlineStr">
        <is>
          <r>
            <t xml:space="preserve">ARAME RECOZIDO 16 BWG, D = 1,65 MM (0,016 KG/M) OU 18 BWG, D = 1,25 MM (0,01 KG/M)</t>
          </r>
        </is>
      </c>
      <c r="C644" s="22" t="inlineStr">
        <is>
          <r>
            <t xml:space="preserve">SINAPI</t>
          </r>
        </is>
      </c>
      <c r="D644" s="22" t="inlineStr">
        <is>
          <r>
            <t xml:space="preserve">KG</t>
          </r>
        </is>
      </c>
      <c r="E644" s="24" t="n">
        <v>0.025</v>
      </c>
      <c r="F644" s="25" t="n">
        <v>15.67</v>
      </c>
      <c r="G644" s="25" t="n">
        <f>TRUNC(TRUNC(E644,8)*F644,2)</f>
        <v>0.39</v>
      </c>
    </row>
    <row r="645" customHeight="1" ht="29">
      <c r="A645" s="22" t="inlineStr">
        <is>
          <r>
            <t xml:space="preserve">00039017</t>
          </r>
        </is>
      </c>
      <c r="B645" s="23" t="inlineStr">
        <is>
          <r>
            <t xml:space="preserve">ESPACADOR / DISTANCIADOR CIRCULAR COM ENTRADA LATERAL, EM PLASTICO, PARA VERGALHAO *4,2 A 12,5* MM, COBRIMENTO 20 MM</t>
          </r>
        </is>
      </c>
      <c r="C645" s="22" t="inlineStr">
        <is>
          <r>
            <t xml:space="preserve">SINAPI</t>
          </r>
        </is>
      </c>
      <c r="D645" s="22" t="inlineStr">
        <is>
          <r>
            <t xml:space="preserve">UN</t>
          </r>
        </is>
      </c>
      <c r="E645" s="24" t="n">
        <v>0.367</v>
      </c>
      <c r="F645" s="25" t="n">
        <v>0.22</v>
      </c>
      <c r="G645" s="25" t="n">
        <f>TRUNC(TRUNC(E645,8)*F645,2)</f>
        <v>0.08</v>
      </c>
    </row>
    <row r="646" customHeight="1" ht="15">
      <c r="A646" s="2" t="inlineStr"/>
      <c r="B646" s="2" t="inlineStr"/>
      <c r="C646" s="2" t="inlineStr"/>
      <c r="D646" s="2" t="inlineStr"/>
      <c r="E646" s="26" t="inlineStr">
        <is>
          <r>
            <t xml:space="preserve">TOTAL Material:</t>
          </r>
        </is>
      </c>
      <c r="F646" s="26" t="inlineStr"/>
      <c r="G646" s="27" t="n">
        <f>SUM(G644:G645)</f>
        <v>0.47</v>
      </c>
    </row>
    <row r="647" customHeight="1" ht="15">
      <c r="A647" s="20" t="inlineStr">
        <is>
          <r>
            <t xml:space="preserve">Mão de Obra com Encargos Complementares</t>
          </r>
        </is>
      </c>
      <c r="B647" s="20" t="inlineStr"/>
      <c r="C647" s="21" t="inlineStr">
        <is>
          <r>
            <t xml:space="preserve">FONTE</t>
          </r>
        </is>
      </c>
      <c r="D647" s="21" t="inlineStr">
        <is>
          <r>
            <t xml:space="preserve">UNID</t>
          </r>
        </is>
      </c>
      <c r="E647" s="21" t="inlineStr">
        <is>
          <r>
            <t xml:space="preserve">COEFICIENTE</t>
          </r>
        </is>
      </c>
      <c r="F647" s="21" t="inlineStr">
        <is>
          <r>
            <t xml:space="preserve">PREÇO UNITÁRIO</t>
          </r>
        </is>
      </c>
      <c r="G647" s="21" t="inlineStr">
        <is>
          <r>
            <t xml:space="preserve">TOTAL</t>
          </r>
        </is>
      </c>
    </row>
    <row r="648" customHeight="1" ht="21">
      <c r="A648" s="22" t="inlineStr">
        <is>
          <r>
            <t xml:space="preserve">88238</t>
          </r>
        </is>
      </c>
      <c r="B648" s="23" t="inlineStr">
        <is>
          <r>
            <t xml:space="preserve">AJUDANTE DE ARMADOR COM ENCARGOS COMPLEMENTARES</t>
          </r>
        </is>
      </c>
      <c r="C648" s="22" t="inlineStr">
        <is>
          <r>
            <t xml:space="preserve">SINAPI</t>
          </r>
        </is>
      </c>
      <c r="D648" s="22" t="inlineStr">
        <is>
          <r>
            <t xml:space="preserve">H</t>
          </r>
        </is>
      </c>
      <c r="E648" s="24" t="n">
        <v>0.0042</v>
      </c>
      <c r="F648" s="25" t="n">
        <v>24.77</v>
      </c>
      <c r="G648" s="25" t="n">
        <f>TRUNC(TRUNC(E648,8)*F648,2)</f>
        <v>0.1</v>
      </c>
    </row>
    <row r="649" customHeight="1" ht="15">
      <c r="A649" s="22" t="inlineStr">
        <is>
          <r>
            <t xml:space="preserve">88245</t>
          </r>
        </is>
      </c>
      <c r="B649" s="23" t="inlineStr">
        <is>
          <r>
            <t xml:space="preserve">ARMADOR COM ENCARGOS COMPLEMENTARES</t>
          </r>
        </is>
      </c>
      <c r="C649" s="22" t="inlineStr">
        <is>
          <r>
            <t xml:space="preserve">SINAPI</t>
          </r>
        </is>
      </c>
      <c r="D649" s="22" t="inlineStr">
        <is>
          <r>
            <t xml:space="preserve">H</t>
          </r>
        </is>
      </c>
      <c r="E649" s="24" t="n">
        <v>0.0257</v>
      </c>
      <c r="F649" s="25" t="n">
        <v>30.43</v>
      </c>
      <c r="G649" s="25" t="n">
        <f>TRUNC(TRUNC(E649,8)*F649,2)</f>
        <v>0.78</v>
      </c>
    </row>
    <row r="650" customHeight="1" ht="18">
      <c r="A650" s="2" t="inlineStr"/>
      <c r="B650" s="2" t="inlineStr"/>
      <c r="C650" s="2" t="inlineStr"/>
      <c r="D650" s="2" t="inlineStr"/>
      <c r="E650" s="26" t="inlineStr">
        <is>
          <r>
            <t xml:space="preserve">TOTAL Mão de Obra com Encargos Complementares:</t>
          </r>
        </is>
      </c>
      <c r="F650" s="26" t="inlineStr"/>
      <c r="G650" s="27" t="n">
        <f>SUM(G648:G649)</f>
        <v>0.88</v>
      </c>
    </row>
    <row r="651" customHeight="1" ht="15">
      <c r="A651" s="20" t="inlineStr">
        <is>
          <r>
            <t xml:space="preserve">Serviço</t>
          </r>
        </is>
      </c>
      <c r="B651" s="20" t="inlineStr"/>
      <c r="C651" s="21" t="inlineStr">
        <is>
          <r>
            <t xml:space="preserve">FONTE</t>
          </r>
        </is>
      </c>
      <c r="D651" s="21" t="inlineStr">
        <is>
          <r>
            <t xml:space="preserve">UNID</t>
          </r>
        </is>
      </c>
      <c r="E651" s="21" t="inlineStr">
        <is>
          <r>
            <t xml:space="preserve">COEFICIENTE</t>
          </r>
        </is>
      </c>
      <c r="F651" s="21" t="inlineStr">
        <is>
          <r>
            <t xml:space="preserve">PREÇO UNITÁRIO</t>
          </r>
        </is>
      </c>
      <c r="G651" s="21" t="inlineStr">
        <is>
          <r>
            <t xml:space="preserve">TOTAL</t>
          </r>
        </is>
      </c>
    </row>
    <row r="652" customHeight="1" ht="21">
      <c r="A652" s="22" t="inlineStr">
        <is>
          <r>
            <t xml:space="preserve">92804</t>
          </r>
        </is>
      </c>
      <c r="B652" s="23" t="inlineStr">
        <is>
          <r>
            <t xml:space="preserve">CORTE E DOBRA DE AÇO CA-50, DIÂMETRO DE 12,5 MM. AF_06/2022</t>
          </r>
        </is>
      </c>
      <c r="C652" s="22" t="inlineStr">
        <is>
          <r>
            <t xml:space="preserve">SINAPI</t>
          </r>
        </is>
      </c>
      <c r="D652" s="22" t="inlineStr">
        <is>
          <r>
            <t xml:space="preserve">KG</t>
          </r>
        </is>
      </c>
      <c r="E652" s="24" t="n">
        <v>1.0</v>
      </c>
      <c r="F652" s="25" t="n">
        <v>7.26</v>
      </c>
      <c r="G652" s="25" t="n">
        <f>TRUNC(TRUNC(E652,8)*F652,2)</f>
        <v>7.26</v>
      </c>
    </row>
    <row r="653" customHeight="1" ht="15">
      <c r="A653" s="2" t="inlineStr"/>
      <c r="B653" s="2" t="inlineStr"/>
      <c r="C653" s="2" t="inlineStr"/>
      <c r="D653" s="2" t="inlineStr"/>
      <c r="E653" s="26" t="inlineStr">
        <is>
          <r>
            <t xml:space="preserve">TOTAL Serviço:</t>
          </r>
        </is>
      </c>
      <c r="F653" s="26" t="inlineStr"/>
      <c r="G653" s="27" t="n">
        <f>SUM(G652:G652)</f>
        <v>7.26</v>
      </c>
    </row>
    <row r="654" customHeight="1" ht="15">
      <c r="A654" s="2" t="inlineStr"/>
      <c r="B654" s="2" t="inlineStr"/>
      <c r="C654" s="2" t="inlineStr"/>
      <c r="D654" s="2" t="inlineStr"/>
      <c r="E654" s="28" t="inlineStr">
        <is>
          <r>
            <t xml:space="preserve">VALOR:</t>
          </r>
        </is>
      </c>
      <c r="F654" s="28" t="inlineStr"/>
      <c r="G654" s="29" t="n">
        <f>ROUND(SUM(G646,G650,G653),2)</f>
        <v>8.61</v>
      </c>
    </row>
    <row r="655" customHeight="1" ht="15">
      <c r="A655" s="2" t="inlineStr"/>
      <c r="B655" s="2" t="inlineStr"/>
      <c r="C655" s="2" t="inlineStr"/>
      <c r="D655" s="2" t="inlineStr"/>
      <c r="E655" s="28" t="inlineStr">
        <is>
          <r>
            <t xml:space="preserve">VALOR BDI (20.34%):</t>
          </r>
        </is>
      </c>
      <c r="F655" s="28" t="inlineStr"/>
      <c r="G655" s="29" t="n">
        <f>ROUND(G654*(20.34/100),2)</f>
        <v>1.75</v>
      </c>
    </row>
    <row r="656" customHeight="1" ht="15">
      <c r="A656" s="2" t="inlineStr"/>
      <c r="B656" s="2" t="inlineStr"/>
      <c r="C656" s="2" t="inlineStr"/>
      <c r="D656" s="2" t="inlineStr"/>
      <c r="E656" s="28" t="inlineStr">
        <is>
          <r>
            <t xml:space="preserve">VALOR COM BDI:</t>
          </r>
        </is>
      </c>
      <c r="F656" s="28" t="inlineStr"/>
      <c r="G656" s="29" t="n">
        <f>G655+G654</f>
        <v>10.36</v>
      </c>
    </row>
    <row r="657" customHeight="1" ht="10">
      <c r="A657" s="2" t="inlineStr"/>
      <c r="B657" s="2" t="inlineStr"/>
      <c r="C657" s="2" t="inlineStr"/>
      <c r="D657" s="2" t="inlineStr"/>
      <c r="E657" s="18" t="inlineStr"/>
      <c r="F657" s="18" t="inlineStr"/>
      <c r="G657" s="18" t="inlineStr"/>
    </row>
    <row r="658" customHeight="1" ht="20">
      <c r="A658" s="19" t="inlineStr">
        <is>
          <r>
            <t xml:space="preserve">1.4.14. ​92764​ ARMAÇÃO DE PILAR OU VIGA DE ESTRUTURA CONVENCIONAL DE CONCRETO ARMADO UTILIZANDO AÇO CA-50 DE 16,0 MM - MONTAGEM. AF_06/2022​ (KG)</t>
          </r>
        </is>
      </c>
      <c r="B658" s="19" t="inlineStr"/>
      <c r="C658" s="19" t="inlineStr"/>
      <c r="D658" s="19" t="inlineStr"/>
      <c r="E658" s="19" t="inlineStr"/>
      <c r="F658" s="19" t="inlineStr"/>
      <c r="G658" s="19" t="inlineStr"/>
    </row>
    <row r="659" customHeight="1" ht="15">
      <c r="A659" s="20" t="inlineStr">
        <is>
          <r>
            <t xml:space="preserve">Material</t>
          </r>
        </is>
      </c>
      <c r="B659" s="20" t="inlineStr"/>
      <c r="C659" s="21" t="inlineStr">
        <is>
          <r>
            <t xml:space="preserve">FONTE</t>
          </r>
        </is>
      </c>
      <c r="D659" s="21" t="inlineStr">
        <is>
          <r>
            <t xml:space="preserve">UNID</t>
          </r>
        </is>
      </c>
      <c r="E659" s="21" t="inlineStr">
        <is>
          <r>
            <t xml:space="preserve">COEFICIENTE</t>
          </r>
        </is>
      </c>
      <c r="F659" s="21" t="inlineStr">
        <is>
          <r>
            <t xml:space="preserve">PREÇO UNITÁRIO</t>
          </r>
        </is>
      </c>
      <c r="G659" s="21" t="inlineStr">
        <is>
          <r>
            <t xml:space="preserve">TOTAL</t>
          </r>
        </is>
      </c>
    </row>
    <row r="660" customHeight="1" ht="21">
      <c r="A660" s="22" t="inlineStr">
        <is>
          <r>
            <t xml:space="preserve">00043132</t>
          </r>
        </is>
      </c>
      <c r="B660" s="23" t="inlineStr">
        <is>
          <r>
            <t xml:space="preserve">ARAME RECOZIDO 16 BWG, D = 1,65 MM (0,016 KG/M) OU 18 BWG, D = 1,25 MM (0,01 KG/M)</t>
          </r>
        </is>
      </c>
      <c r="C660" s="22" t="inlineStr">
        <is>
          <r>
            <t xml:space="preserve">SINAPI</t>
          </r>
        </is>
      </c>
      <c r="D660" s="22" t="inlineStr">
        <is>
          <r>
            <t xml:space="preserve">KG</t>
          </r>
        </is>
      </c>
      <c r="E660" s="24" t="n">
        <v>0.025</v>
      </c>
      <c r="F660" s="25" t="n">
        <v>15.67</v>
      </c>
      <c r="G660" s="25" t="n">
        <f>TRUNC(TRUNC(E660,8)*F660,2)</f>
        <v>0.39</v>
      </c>
    </row>
    <row r="661" customHeight="1" ht="29">
      <c r="A661" s="22" t="inlineStr">
        <is>
          <r>
            <t xml:space="preserve">00039017</t>
          </r>
        </is>
      </c>
      <c r="B661" s="23" t="inlineStr">
        <is>
          <r>
            <t xml:space="preserve">ESPACADOR / DISTANCIADOR CIRCULAR COM ENTRADA LATERAL, EM PLASTICO, PARA VERGALHAO *4,2 A 12,5* MM, COBRIMENTO 20 MM</t>
          </r>
        </is>
      </c>
      <c r="C661" s="22" t="inlineStr">
        <is>
          <r>
            <t xml:space="preserve">SINAPI</t>
          </r>
        </is>
      </c>
      <c r="D661" s="22" t="inlineStr">
        <is>
          <r>
            <t xml:space="preserve">UN</t>
          </r>
        </is>
      </c>
      <c r="E661" s="24" t="n">
        <v>0.212</v>
      </c>
      <c r="F661" s="25" t="n">
        <v>0.22</v>
      </c>
      <c r="G661" s="25" t="n">
        <f>TRUNC(TRUNC(E661,8)*F661,2)</f>
        <v>0.04</v>
      </c>
    </row>
    <row r="662" customHeight="1" ht="15">
      <c r="A662" s="2" t="inlineStr"/>
      <c r="B662" s="2" t="inlineStr"/>
      <c r="C662" s="2" t="inlineStr"/>
      <c r="D662" s="2" t="inlineStr"/>
      <c r="E662" s="26" t="inlineStr">
        <is>
          <r>
            <t xml:space="preserve">TOTAL Material:</t>
          </r>
        </is>
      </c>
      <c r="F662" s="26" t="inlineStr"/>
      <c r="G662" s="27" t="n">
        <f>SUM(G660:G661)</f>
        <v>0.43</v>
      </c>
    </row>
    <row r="663" customHeight="1" ht="15">
      <c r="A663" s="20" t="inlineStr">
        <is>
          <r>
            <t xml:space="preserve">Mão de Obra com Encargos Complementares</t>
          </r>
        </is>
      </c>
      <c r="B663" s="20" t="inlineStr"/>
      <c r="C663" s="21" t="inlineStr">
        <is>
          <r>
            <t xml:space="preserve">FONTE</t>
          </r>
        </is>
      </c>
      <c r="D663" s="21" t="inlineStr">
        <is>
          <r>
            <t xml:space="preserve">UNID</t>
          </r>
        </is>
      </c>
      <c r="E663" s="21" t="inlineStr">
        <is>
          <r>
            <t xml:space="preserve">COEFICIENTE</t>
          </r>
        </is>
      </c>
      <c r="F663" s="21" t="inlineStr">
        <is>
          <r>
            <t xml:space="preserve">PREÇO UNITÁRIO</t>
          </r>
        </is>
      </c>
      <c r="G663" s="21" t="inlineStr">
        <is>
          <r>
            <t xml:space="preserve">TOTAL</t>
          </r>
        </is>
      </c>
    </row>
    <row r="664" customHeight="1" ht="21">
      <c r="A664" s="22" t="inlineStr">
        <is>
          <r>
            <t xml:space="preserve">88238</t>
          </r>
        </is>
      </c>
      <c r="B664" s="23" t="inlineStr">
        <is>
          <r>
            <t xml:space="preserve">AJUDANTE DE ARMADOR COM ENCARGOS COMPLEMENTARES</t>
          </r>
        </is>
      </c>
      <c r="C664" s="22" t="inlineStr">
        <is>
          <r>
            <t xml:space="preserve">SINAPI</t>
          </r>
        </is>
      </c>
      <c r="D664" s="22" t="inlineStr">
        <is>
          <r>
            <t xml:space="preserve">H</t>
          </r>
        </is>
      </c>
      <c r="E664" s="24" t="n">
        <v>0.0032</v>
      </c>
      <c r="F664" s="25" t="n">
        <v>24.77</v>
      </c>
      <c r="G664" s="25" t="n">
        <f>TRUNC(TRUNC(E664,8)*F664,2)</f>
        <v>0.07</v>
      </c>
    </row>
    <row r="665" customHeight="1" ht="15">
      <c r="A665" s="22" t="inlineStr">
        <is>
          <r>
            <t xml:space="preserve">88245</t>
          </r>
        </is>
      </c>
      <c r="B665" s="23" t="inlineStr">
        <is>
          <r>
            <t xml:space="preserve">ARMADOR COM ENCARGOS COMPLEMENTARES</t>
          </r>
        </is>
      </c>
      <c r="C665" s="22" t="inlineStr">
        <is>
          <r>
            <t xml:space="preserve">SINAPI</t>
          </r>
        </is>
      </c>
      <c r="D665" s="22" t="inlineStr">
        <is>
          <r>
            <t xml:space="preserve">H</t>
          </r>
        </is>
      </c>
      <c r="E665" s="24" t="n">
        <v>0.0194</v>
      </c>
      <c r="F665" s="25" t="n">
        <v>30.43</v>
      </c>
      <c r="G665" s="25" t="n">
        <f>TRUNC(TRUNC(E665,8)*F665,2)</f>
        <v>0.59</v>
      </c>
    </row>
    <row r="666" customHeight="1" ht="18">
      <c r="A666" s="2" t="inlineStr"/>
      <c r="B666" s="2" t="inlineStr"/>
      <c r="C666" s="2" t="inlineStr"/>
      <c r="D666" s="2" t="inlineStr"/>
      <c r="E666" s="26" t="inlineStr">
        <is>
          <r>
            <t xml:space="preserve">TOTAL Mão de Obra com Encargos Complementares:</t>
          </r>
        </is>
      </c>
      <c r="F666" s="26" t="inlineStr"/>
      <c r="G666" s="27" t="n">
        <f>SUM(G664:G665)</f>
        <v>0.66</v>
      </c>
    </row>
    <row r="667" customHeight="1" ht="15">
      <c r="A667" s="20" t="inlineStr">
        <is>
          <r>
            <t xml:space="preserve">Serviço</t>
          </r>
        </is>
      </c>
      <c r="B667" s="20" t="inlineStr"/>
      <c r="C667" s="21" t="inlineStr">
        <is>
          <r>
            <t xml:space="preserve">FONTE</t>
          </r>
        </is>
      </c>
      <c r="D667" s="21" t="inlineStr">
        <is>
          <r>
            <t xml:space="preserve">UNID</t>
          </r>
        </is>
      </c>
      <c r="E667" s="21" t="inlineStr">
        <is>
          <r>
            <t xml:space="preserve">COEFICIENTE</t>
          </r>
        </is>
      </c>
      <c r="F667" s="21" t="inlineStr">
        <is>
          <r>
            <t xml:space="preserve">PREÇO UNITÁRIO</t>
          </r>
        </is>
      </c>
      <c r="G667" s="21" t="inlineStr">
        <is>
          <r>
            <t xml:space="preserve">TOTAL</t>
          </r>
        </is>
      </c>
    </row>
    <row r="668" customHeight="1" ht="21">
      <c r="A668" s="22" t="inlineStr">
        <is>
          <r>
            <t xml:space="preserve">92805</t>
          </r>
        </is>
      </c>
      <c r="B668" s="23" t="inlineStr">
        <is>
          <r>
            <t xml:space="preserve">CORTE E DOBRA DE AÇO CA-50, DIÂMETRO DE 16,0 MM. AF_06/2022</t>
          </r>
        </is>
      </c>
      <c r="C668" s="22" t="inlineStr">
        <is>
          <r>
            <t xml:space="preserve">SINAPI</t>
          </r>
        </is>
      </c>
      <c r="D668" s="22" t="inlineStr">
        <is>
          <r>
            <t xml:space="preserve">KG</t>
          </r>
        </is>
      </c>
      <c r="E668" s="24" t="n">
        <v>1.0</v>
      </c>
      <c r="F668" s="25" t="n">
        <v>7.18</v>
      </c>
      <c r="G668" s="25" t="n">
        <f>TRUNC(TRUNC(E668,8)*F668,2)</f>
        <v>7.18</v>
      </c>
    </row>
    <row r="669" customHeight="1" ht="15">
      <c r="A669" s="2" t="inlineStr"/>
      <c r="B669" s="2" t="inlineStr"/>
      <c r="C669" s="2" t="inlineStr"/>
      <c r="D669" s="2" t="inlineStr"/>
      <c r="E669" s="26" t="inlineStr">
        <is>
          <r>
            <t xml:space="preserve">TOTAL Serviço:</t>
          </r>
        </is>
      </c>
      <c r="F669" s="26" t="inlineStr"/>
      <c r="G669" s="27" t="n">
        <f>SUM(G668:G668)</f>
        <v>7.18</v>
      </c>
    </row>
    <row r="670" customHeight="1" ht="15">
      <c r="A670" s="2" t="inlineStr"/>
      <c r="B670" s="2" t="inlineStr"/>
      <c r="C670" s="2" t="inlineStr"/>
      <c r="D670" s="2" t="inlineStr"/>
      <c r="E670" s="28" t="inlineStr">
        <is>
          <r>
            <t xml:space="preserve">VALOR:</t>
          </r>
        </is>
      </c>
      <c r="F670" s="28" t="inlineStr"/>
      <c r="G670" s="29" t="n">
        <f>ROUND(SUM(G662,G666,G669),2)</f>
        <v>8.27</v>
      </c>
    </row>
    <row r="671" customHeight="1" ht="15">
      <c r="A671" s="2" t="inlineStr"/>
      <c r="B671" s="2" t="inlineStr"/>
      <c r="C671" s="2" t="inlineStr"/>
      <c r="D671" s="2" t="inlineStr"/>
      <c r="E671" s="28" t="inlineStr">
        <is>
          <r>
            <t xml:space="preserve">VALOR BDI (20.34%):</t>
          </r>
        </is>
      </c>
      <c r="F671" s="28" t="inlineStr"/>
      <c r="G671" s="29" t="n">
        <f>ROUND(G670*(20.34/100),2)</f>
        <v>1.68</v>
      </c>
    </row>
    <row r="672" customHeight="1" ht="15">
      <c r="A672" s="2" t="inlineStr"/>
      <c r="B672" s="2" t="inlineStr"/>
      <c r="C672" s="2" t="inlineStr"/>
      <c r="D672" s="2" t="inlineStr"/>
      <c r="E672" s="28" t="inlineStr">
        <is>
          <r>
            <t xml:space="preserve">VALOR COM BDI:</t>
          </r>
        </is>
      </c>
      <c r="F672" s="28" t="inlineStr"/>
      <c r="G672" s="29" t="n">
        <f>G671+G670</f>
        <v>9.95</v>
      </c>
    </row>
    <row r="673" customHeight="1" ht="10">
      <c r="A673" s="2" t="inlineStr"/>
      <c r="B673" s="2" t="inlineStr"/>
      <c r="C673" s="2" t="inlineStr"/>
      <c r="D673" s="2" t="inlineStr"/>
      <c r="E673" s="18" t="inlineStr"/>
      <c r="F673" s="18" t="inlineStr"/>
      <c r="G673" s="18" t="inlineStr"/>
    </row>
    <row r="674" customHeight="1" ht="20">
      <c r="A674" s="19" t="inlineStr">
        <is>
          <r>
            <t xml:space="preserve">1.4.15. ​92765​ ARMAÇÃO DE PILAR OU VIGA DE ESTRUTURA CONVENCIONAL DE CONCRETO ARMADO UTILIZANDO AÇO CA-50 DE 20,0 MM - MONTAGEM. AF_06/2022​ (KG)</t>
          </r>
        </is>
      </c>
      <c r="B674" s="19" t="inlineStr"/>
      <c r="C674" s="19" t="inlineStr"/>
      <c r="D674" s="19" t="inlineStr"/>
      <c r="E674" s="19" t="inlineStr"/>
      <c r="F674" s="19" t="inlineStr"/>
      <c r="G674" s="19" t="inlineStr"/>
    </row>
    <row r="675" customHeight="1" ht="15">
      <c r="A675" s="20" t="inlineStr">
        <is>
          <r>
            <t xml:space="preserve">Material</t>
          </r>
        </is>
      </c>
      <c r="B675" s="20" t="inlineStr"/>
      <c r="C675" s="21" t="inlineStr">
        <is>
          <r>
            <t xml:space="preserve">FONTE</t>
          </r>
        </is>
      </c>
      <c r="D675" s="21" t="inlineStr">
        <is>
          <r>
            <t xml:space="preserve">UNID</t>
          </r>
        </is>
      </c>
      <c r="E675" s="21" t="inlineStr">
        <is>
          <r>
            <t xml:space="preserve">COEFICIENTE</t>
          </r>
        </is>
      </c>
      <c r="F675" s="21" t="inlineStr">
        <is>
          <r>
            <t xml:space="preserve">PREÇO UNITÁRIO</t>
          </r>
        </is>
      </c>
      <c r="G675" s="21" t="inlineStr">
        <is>
          <r>
            <t xml:space="preserve">TOTAL</t>
          </r>
        </is>
      </c>
    </row>
    <row r="676" customHeight="1" ht="21">
      <c r="A676" s="22" t="inlineStr">
        <is>
          <r>
            <t xml:space="preserve">00043132</t>
          </r>
        </is>
      </c>
      <c r="B676" s="23" t="inlineStr">
        <is>
          <r>
            <t xml:space="preserve">ARAME RECOZIDO 16 BWG, D = 1,65 MM (0,016 KG/M) OU 18 BWG, D = 1,25 MM (0,01 KG/M)</t>
          </r>
        </is>
      </c>
      <c r="C676" s="22" t="inlineStr">
        <is>
          <r>
            <t xml:space="preserve">SINAPI</t>
          </r>
        </is>
      </c>
      <c r="D676" s="22" t="inlineStr">
        <is>
          <r>
            <t xml:space="preserve">KG</t>
          </r>
        </is>
      </c>
      <c r="E676" s="24" t="n">
        <v>0.025</v>
      </c>
      <c r="F676" s="25" t="n">
        <v>15.67</v>
      </c>
      <c r="G676" s="25" t="n">
        <f>TRUNC(TRUNC(E676,8)*F676,2)</f>
        <v>0.39</v>
      </c>
    </row>
    <row r="677" customHeight="1" ht="29">
      <c r="A677" s="22" t="inlineStr">
        <is>
          <r>
            <t xml:space="preserve">00039017</t>
          </r>
        </is>
      </c>
      <c r="B677" s="23" t="inlineStr">
        <is>
          <r>
            <t xml:space="preserve">ESPACADOR / DISTANCIADOR CIRCULAR COM ENTRADA LATERAL, EM PLASTICO, PARA VERGALHAO *4,2 A 12,5* MM, COBRIMENTO 20 MM</t>
          </r>
        </is>
      </c>
      <c r="C677" s="22" t="inlineStr">
        <is>
          <r>
            <t xml:space="preserve">SINAPI</t>
          </r>
        </is>
      </c>
      <c r="D677" s="22" t="inlineStr">
        <is>
          <r>
            <t xml:space="preserve">UN</t>
          </r>
        </is>
      </c>
      <c r="E677" s="24" t="n">
        <v>0.113</v>
      </c>
      <c r="F677" s="25" t="n">
        <v>0.22</v>
      </c>
      <c r="G677" s="25" t="n">
        <f>TRUNC(TRUNC(E677,8)*F677,2)</f>
        <v>0.02</v>
      </c>
    </row>
    <row r="678" customHeight="1" ht="15">
      <c r="A678" s="2" t="inlineStr"/>
      <c r="B678" s="2" t="inlineStr"/>
      <c r="C678" s="2" t="inlineStr"/>
      <c r="D678" s="2" t="inlineStr"/>
      <c r="E678" s="26" t="inlineStr">
        <is>
          <r>
            <t xml:space="preserve">TOTAL Material:</t>
          </r>
        </is>
      </c>
      <c r="F678" s="26" t="inlineStr"/>
      <c r="G678" s="27" t="n">
        <f>SUM(G676:G677)</f>
        <v>0.41</v>
      </c>
    </row>
    <row r="679" customHeight="1" ht="15">
      <c r="A679" s="20" t="inlineStr">
        <is>
          <r>
            <t xml:space="preserve">Mão de Obra com Encargos Complementares</t>
          </r>
        </is>
      </c>
      <c r="B679" s="20" t="inlineStr"/>
      <c r="C679" s="21" t="inlineStr">
        <is>
          <r>
            <t xml:space="preserve">FONTE</t>
          </r>
        </is>
      </c>
      <c r="D679" s="21" t="inlineStr">
        <is>
          <r>
            <t xml:space="preserve">UNID</t>
          </r>
        </is>
      </c>
      <c r="E679" s="21" t="inlineStr">
        <is>
          <r>
            <t xml:space="preserve">COEFICIENTE</t>
          </r>
        </is>
      </c>
      <c r="F679" s="21" t="inlineStr">
        <is>
          <r>
            <t xml:space="preserve">PREÇO UNITÁRIO</t>
          </r>
        </is>
      </c>
      <c r="G679" s="21" t="inlineStr">
        <is>
          <r>
            <t xml:space="preserve">TOTAL</t>
          </r>
        </is>
      </c>
    </row>
    <row r="680" customHeight="1" ht="21">
      <c r="A680" s="22" t="inlineStr">
        <is>
          <r>
            <t xml:space="preserve">88238</t>
          </r>
        </is>
      </c>
      <c r="B680" s="23" t="inlineStr">
        <is>
          <r>
            <t xml:space="preserve">AJUDANTE DE ARMADOR COM ENCARGOS COMPLEMENTARES</t>
          </r>
        </is>
      </c>
      <c r="C680" s="22" t="inlineStr">
        <is>
          <r>
            <t xml:space="preserve">SINAPI</t>
          </r>
        </is>
      </c>
      <c r="D680" s="22" t="inlineStr">
        <is>
          <r>
            <t xml:space="preserve">H</t>
          </r>
        </is>
      </c>
      <c r="E680" s="24" t="n">
        <v>0.0025</v>
      </c>
      <c r="F680" s="25" t="n">
        <v>24.77</v>
      </c>
      <c r="G680" s="25" t="n">
        <f>TRUNC(TRUNC(E680,8)*F680,2)</f>
        <v>0.06</v>
      </c>
    </row>
    <row r="681" customHeight="1" ht="15">
      <c r="A681" s="22" t="inlineStr">
        <is>
          <r>
            <t xml:space="preserve">88245</t>
          </r>
        </is>
      </c>
      <c r="B681" s="23" t="inlineStr">
        <is>
          <r>
            <t xml:space="preserve">ARMADOR COM ENCARGOS COMPLEMENTARES</t>
          </r>
        </is>
      </c>
      <c r="C681" s="22" t="inlineStr">
        <is>
          <r>
            <t xml:space="preserve">SINAPI</t>
          </r>
        </is>
      </c>
      <c r="D681" s="22" t="inlineStr">
        <is>
          <r>
            <t xml:space="preserve">H</t>
          </r>
        </is>
      </c>
      <c r="E681" s="24" t="n">
        <v>0.0152</v>
      </c>
      <c r="F681" s="25" t="n">
        <v>30.43</v>
      </c>
      <c r="G681" s="25" t="n">
        <f>TRUNC(TRUNC(E681,8)*F681,2)</f>
        <v>0.46</v>
      </c>
    </row>
    <row r="682" customHeight="1" ht="18">
      <c r="A682" s="2" t="inlineStr"/>
      <c r="B682" s="2" t="inlineStr"/>
      <c r="C682" s="2" t="inlineStr"/>
      <c r="D682" s="2" t="inlineStr"/>
      <c r="E682" s="26" t="inlineStr">
        <is>
          <r>
            <t xml:space="preserve">TOTAL Mão de Obra com Encargos Complementares:</t>
          </r>
        </is>
      </c>
      <c r="F682" s="26" t="inlineStr"/>
      <c r="G682" s="27" t="n">
        <f>SUM(G680:G681)</f>
        <v>0.52</v>
      </c>
    </row>
    <row r="683" customHeight="1" ht="15">
      <c r="A683" s="20" t="inlineStr">
        <is>
          <r>
            <t xml:space="preserve">Serviço</t>
          </r>
        </is>
      </c>
      <c r="B683" s="20" t="inlineStr"/>
      <c r="C683" s="21" t="inlineStr">
        <is>
          <r>
            <t xml:space="preserve">FONTE</t>
          </r>
        </is>
      </c>
      <c r="D683" s="21" t="inlineStr">
        <is>
          <r>
            <t xml:space="preserve">UNID</t>
          </r>
        </is>
      </c>
      <c r="E683" s="21" t="inlineStr">
        <is>
          <r>
            <t xml:space="preserve">COEFICIENTE</t>
          </r>
        </is>
      </c>
      <c r="F683" s="21" t="inlineStr">
        <is>
          <r>
            <t xml:space="preserve">PREÇO UNITÁRIO</t>
          </r>
        </is>
      </c>
      <c r="G683" s="21" t="inlineStr">
        <is>
          <r>
            <t xml:space="preserve">TOTAL</t>
          </r>
        </is>
      </c>
    </row>
    <row r="684" customHeight="1" ht="21">
      <c r="A684" s="22" t="inlineStr">
        <is>
          <r>
            <t xml:space="preserve">92806</t>
          </r>
        </is>
      </c>
      <c r="B684" s="23" t="inlineStr">
        <is>
          <r>
            <t xml:space="preserve">CORTE E DOBRA DE AÇO CA-50, DIÂMETRO DE 20,0 MM. AF_06/2022</t>
          </r>
        </is>
      </c>
      <c r="C684" s="22" t="inlineStr">
        <is>
          <r>
            <t xml:space="preserve">SINAPI</t>
          </r>
        </is>
      </c>
      <c r="D684" s="22" t="inlineStr">
        <is>
          <r>
            <t xml:space="preserve">KG</t>
          </r>
        </is>
      </c>
      <c r="E684" s="24" t="n">
        <v>1.0</v>
      </c>
      <c r="F684" s="25" t="n">
        <v>8.45</v>
      </c>
      <c r="G684" s="25" t="n">
        <f>TRUNC(TRUNC(E684,8)*F684,2)</f>
        <v>8.45</v>
      </c>
    </row>
    <row r="685" customHeight="1" ht="15">
      <c r="A685" s="2" t="inlineStr"/>
      <c r="B685" s="2" t="inlineStr"/>
      <c r="C685" s="2" t="inlineStr"/>
      <c r="D685" s="2" t="inlineStr"/>
      <c r="E685" s="26" t="inlineStr">
        <is>
          <r>
            <t xml:space="preserve">TOTAL Serviço:</t>
          </r>
        </is>
      </c>
      <c r="F685" s="26" t="inlineStr"/>
      <c r="G685" s="27" t="n">
        <f>SUM(G684:G684)</f>
        <v>8.45</v>
      </c>
    </row>
    <row r="686" customHeight="1" ht="15">
      <c r="A686" s="2" t="inlineStr"/>
      <c r="B686" s="2" t="inlineStr"/>
      <c r="C686" s="2" t="inlineStr"/>
      <c r="D686" s="2" t="inlineStr"/>
      <c r="E686" s="28" t="inlineStr">
        <is>
          <r>
            <t xml:space="preserve">VALOR:</t>
          </r>
        </is>
      </c>
      <c r="F686" s="28" t="inlineStr"/>
      <c r="G686" s="29" t="n">
        <f>ROUND(SUM(G678,G682,G685),2)</f>
        <v>9.38</v>
      </c>
    </row>
    <row r="687" customHeight="1" ht="15">
      <c r="A687" s="2" t="inlineStr"/>
      <c r="B687" s="2" t="inlineStr"/>
      <c r="C687" s="2" t="inlineStr"/>
      <c r="D687" s="2" t="inlineStr"/>
      <c r="E687" s="28" t="inlineStr">
        <is>
          <r>
            <t xml:space="preserve">VALOR BDI (20.34%):</t>
          </r>
        </is>
      </c>
      <c r="F687" s="28" t="inlineStr"/>
      <c r="G687" s="29" t="n">
        <f>ROUND(G686*(20.34/100),2)</f>
        <v>1.91</v>
      </c>
    </row>
    <row r="688" customHeight="1" ht="15">
      <c r="A688" s="2" t="inlineStr"/>
      <c r="B688" s="2" t="inlineStr"/>
      <c r="C688" s="2" t="inlineStr"/>
      <c r="D688" s="2" t="inlineStr"/>
      <c r="E688" s="28" t="inlineStr">
        <is>
          <r>
            <t xml:space="preserve">VALOR COM BDI:</t>
          </r>
        </is>
      </c>
      <c r="F688" s="28" t="inlineStr"/>
      <c r="G688" s="29" t="n">
        <f>G687+G686</f>
        <v>11.29</v>
      </c>
    </row>
    <row r="689" customHeight="1" ht="10">
      <c r="A689" s="2" t="inlineStr"/>
      <c r="B689" s="2" t="inlineStr"/>
      <c r="C689" s="2" t="inlineStr"/>
      <c r="D689" s="2" t="inlineStr"/>
      <c r="E689" s="18" t="inlineStr"/>
      <c r="F689" s="18" t="inlineStr"/>
      <c r="G689" s="18" t="inlineStr"/>
    </row>
    <row r="690" customHeight="1" ht="20">
      <c r="A690" s="19" t="inlineStr">
        <is>
          <r>
            <t xml:space="preserve">1.4.16. ​92759​ ARMAÇÃO DE PILAR OU VIGA DE ESTRUTURA CONVENCIONAL DE CONCRETO ARMADO UTILIZANDO AÇO CA-60 DE 5,0 MM - MONTAGEM. AF_06/2022​ (KG)</t>
          </r>
        </is>
      </c>
      <c r="B690" s="19" t="inlineStr"/>
      <c r="C690" s="19" t="inlineStr"/>
      <c r="D690" s="19" t="inlineStr"/>
      <c r="E690" s="19" t="inlineStr"/>
      <c r="F690" s="19" t="inlineStr"/>
      <c r="G690" s="19" t="inlineStr"/>
    </row>
    <row r="691" customHeight="1" ht="15">
      <c r="A691" s="20" t="inlineStr">
        <is>
          <r>
            <t xml:space="preserve">Material</t>
          </r>
        </is>
      </c>
      <c r="B691" s="20" t="inlineStr"/>
      <c r="C691" s="21" t="inlineStr">
        <is>
          <r>
            <t xml:space="preserve">FONTE</t>
          </r>
        </is>
      </c>
      <c r="D691" s="21" t="inlineStr">
        <is>
          <r>
            <t xml:space="preserve">UNID</t>
          </r>
        </is>
      </c>
      <c r="E691" s="21" t="inlineStr">
        <is>
          <r>
            <t xml:space="preserve">COEFICIENTE</t>
          </r>
        </is>
      </c>
      <c r="F691" s="21" t="inlineStr">
        <is>
          <r>
            <t xml:space="preserve">PREÇO UNITÁRIO</t>
          </r>
        </is>
      </c>
      <c r="G691" s="21" t="inlineStr">
        <is>
          <r>
            <t xml:space="preserve">TOTAL</t>
          </r>
        </is>
      </c>
    </row>
    <row r="692" customHeight="1" ht="21">
      <c r="A692" s="22" t="inlineStr">
        <is>
          <r>
            <t xml:space="preserve">00043132</t>
          </r>
        </is>
      </c>
      <c r="B692" s="23" t="inlineStr">
        <is>
          <r>
            <t xml:space="preserve">ARAME RECOZIDO 16 BWG, D = 1,65 MM (0,016 KG/M) OU 18 BWG, D = 1,25 MM (0,01 KG/M)</t>
          </r>
        </is>
      </c>
      <c r="C692" s="22" t="inlineStr">
        <is>
          <r>
            <t xml:space="preserve">SINAPI</t>
          </r>
        </is>
      </c>
      <c r="D692" s="22" t="inlineStr">
        <is>
          <r>
            <t xml:space="preserve">KG</t>
          </r>
        </is>
      </c>
      <c r="E692" s="24" t="n">
        <v>0.025</v>
      </c>
      <c r="F692" s="25" t="n">
        <v>15.67</v>
      </c>
      <c r="G692" s="25" t="n">
        <f>TRUNC(TRUNC(E692,8)*F692,2)</f>
        <v>0.39</v>
      </c>
    </row>
    <row r="693" customHeight="1" ht="29">
      <c r="A693" s="22" t="inlineStr">
        <is>
          <r>
            <t xml:space="preserve">00039017</t>
          </r>
        </is>
      </c>
      <c r="B693" s="23" t="inlineStr">
        <is>
          <r>
            <t xml:space="preserve">ESPACADOR / DISTANCIADOR CIRCULAR COM ENTRADA LATERAL, EM PLASTICO, PARA VERGALHAO *4,2 A 12,5* MM, COBRIMENTO 20 MM</t>
          </r>
        </is>
      </c>
      <c r="C693" s="22" t="inlineStr">
        <is>
          <r>
            <t xml:space="preserve">SINAPI</t>
          </r>
        </is>
      </c>
      <c r="D693" s="22" t="inlineStr">
        <is>
          <r>
            <t xml:space="preserve">UN</t>
          </r>
        </is>
      </c>
      <c r="E693" s="24" t="n">
        <v>1.19</v>
      </c>
      <c r="F693" s="25" t="n">
        <v>0.22</v>
      </c>
      <c r="G693" s="25" t="n">
        <f>TRUNC(TRUNC(E693,8)*F693,2)</f>
        <v>0.26</v>
      </c>
    </row>
    <row r="694" customHeight="1" ht="15">
      <c r="A694" s="2" t="inlineStr"/>
      <c r="B694" s="2" t="inlineStr"/>
      <c r="C694" s="2" t="inlineStr"/>
      <c r="D694" s="2" t="inlineStr"/>
      <c r="E694" s="26" t="inlineStr">
        <is>
          <r>
            <t xml:space="preserve">TOTAL Material:</t>
          </r>
        </is>
      </c>
      <c r="F694" s="26" t="inlineStr"/>
      <c r="G694" s="27" t="n">
        <f>SUM(G692:G693)</f>
        <v>0.65</v>
      </c>
    </row>
    <row r="695" customHeight="1" ht="15">
      <c r="A695" s="20" t="inlineStr">
        <is>
          <r>
            <t xml:space="preserve">Mão de Obra com Encargos Complementares</t>
          </r>
        </is>
      </c>
      <c r="B695" s="20" t="inlineStr"/>
      <c r="C695" s="21" t="inlineStr">
        <is>
          <r>
            <t xml:space="preserve">FONTE</t>
          </r>
        </is>
      </c>
      <c r="D695" s="21" t="inlineStr">
        <is>
          <r>
            <t xml:space="preserve">UNID</t>
          </r>
        </is>
      </c>
      <c r="E695" s="21" t="inlineStr">
        <is>
          <r>
            <t xml:space="preserve">COEFICIENTE</t>
          </r>
        </is>
      </c>
      <c r="F695" s="21" t="inlineStr">
        <is>
          <r>
            <t xml:space="preserve">PREÇO UNITÁRIO</t>
          </r>
        </is>
      </c>
      <c r="G695" s="21" t="inlineStr">
        <is>
          <r>
            <t xml:space="preserve">TOTAL</t>
          </r>
        </is>
      </c>
    </row>
    <row r="696" customHeight="1" ht="21">
      <c r="A696" s="22" t="inlineStr">
        <is>
          <r>
            <t xml:space="preserve">88238</t>
          </r>
        </is>
      </c>
      <c r="B696" s="23" t="inlineStr">
        <is>
          <r>
            <t xml:space="preserve">AJUDANTE DE ARMADOR COM ENCARGOS COMPLEMENTARES</t>
          </r>
        </is>
      </c>
      <c r="C696" s="22" t="inlineStr">
        <is>
          <r>
            <t xml:space="preserve">SINAPI</t>
          </r>
        </is>
      </c>
      <c r="D696" s="22" t="inlineStr">
        <is>
          <r>
            <t xml:space="preserve">H</t>
          </r>
        </is>
      </c>
      <c r="E696" s="24" t="n">
        <v>0.0175</v>
      </c>
      <c r="F696" s="25" t="n">
        <v>24.77</v>
      </c>
      <c r="G696" s="25" t="n">
        <f>TRUNC(TRUNC(E696,8)*F696,2)</f>
        <v>0.43</v>
      </c>
    </row>
    <row r="697" customHeight="1" ht="15">
      <c r="A697" s="22" t="inlineStr">
        <is>
          <r>
            <t xml:space="preserve">88245</t>
          </r>
        </is>
      </c>
      <c r="B697" s="23" t="inlineStr">
        <is>
          <r>
            <t xml:space="preserve">ARMADOR COM ENCARGOS COMPLEMENTARES</t>
          </r>
        </is>
      </c>
      <c r="C697" s="22" t="inlineStr">
        <is>
          <r>
            <t xml:space="preserve">SINAPI</t>
          </r>
        </is>
      </c>
      <c r="D697" s="22" t="inlineStr">
        <is>
          <r>
            <t xml:space="preserve">H</t>
          </r>
        </is>
      </c>
      <c r="E697" s="24" t="n">
        <v>0.1069</v>
      </c>
      <c r="F697" s="25" t="n">
        <v>30.43</v>
      </c>
      <c r="G697" s="25" t="n">
        <f>TRUNC(TRUNC(E697,8)*F697,2)</f>
        <v>3.25</v>
      </c>
    </row>
    <row r="698" customHeight="1" ht="18">
      <c r="A698" s="2" t="inlineStr"/>
      <c r="B698" s="2" t="inlineStr"/>
      <c r="C698" s="2" t="inlineStr"/>
      <c r="D698" s="2" t="inlineStr"/>
      <c r="E698" s="26" t="inlineStr">
        <is>
          <r>
            <t xml:space="preserve">TOTAL Mão de Obra com Encargos Complementares:</t>
          </r>
        </is>
      </c>
      <c r="F698" s="26" t="inlineStr"/>
      <c r="G698" s="27" t="n">
        <f>SUM(G696:G697)</f>
        <v>3.68</v>
      </c>
    </row>
    <row r="699" customHeight="1" ht="15">
      <c r="A699" s="20" t="inlineStr">
        <is>
          <r>
            <t xml:space="preserve">Serviço</t>
          </r>
        </is>
      </c>
      <c r="B699" s="20" t="inlineStr"/>
      <c r="C699" s="21" t="inlineStr">
        <is>
          <r>
            <t xml:space="preserve">FONTE</t>
          </r>
        </is>
      </c>
      <c r="D699" s="21" t="inlineStr">
        <is>
          <r>
            <t xml:space="preserve">UNID</t>
          </r>
        </is>
      </c>
      <c r="E699" s="21" t="inlineStr">
        <is>
          <r>
            <t xml:space="preserve">COEFICIENTE</t>
          </r>
        </is>
      </c>
      <c r="F699" s="21" t="inlineStr">
        <is>
          <r>
            <t xml:space="preserve">PREÇO UNITÁRIO</t>
          </r>
        </is>
      </c>
      <c r="G699" s="21" t="inlineStr">
        <is>
          <r>
            <t xml:space="preserve">TOTAL</t>
          </r>
        </is>
      </c>
    </row>
    <row r="700" customHeight="1" ht="21">
      <c r="A700" s="22" t="inlineStr">
        <is>
          <r>
            <t xml:space="preserve">92800</t>
          </r>
        </is>
      </c>
      <c r="B700" s="23" t="inlineStr">
        <is>
          <r>
            <t xml:space="preserve">CORTE E DOBRA DE AÇO CA-60, DIÂMETRO DE 5,0 MM. AF_06/2022</t>
          </r>
        </is>
      </c>
      <c r="C700" s="22" t="inlineStr">
        <is>
          <r>
            <t xml:space="preserve">SINAPI</t>
          </r>
        </is>
      </c>
      <c r="D700" s="22" t="inlineStr">
        <is>
          <r>
            <t xml:space="preserve">KG</t>
          </r>
        </is>
      </c>
      <c r="E700" s="24" t="n">
        <v>1.0</v>
      </c>
      <c r="F700" s="25" t="n">
        <v>9.48</v>
      </c>
      <c r="G700" s="25" t="n">
        <f>TRUNC(TRUNC(E700,8)*F700,2)</f>
        <v>9.48</v>
      </c>
    </row>
    <row r="701" customHeight="1" ht="15">
      <c r="A701" s="2" t="inlineStr"/>
      <c r="B701" s="2" t="inlineStr"/>
      <c r="C701" s="2" t="inlineStr"/>
      <c r="D701" s="2" t="inlineStr"/>
      <c r="E701" s="26" t="inlineStr">
        <is>
          <r>
            <t xml:space="preserve">TOTAL Serviço:</t>
          </r>
        </is>
      </c>
      <c r="F701" s="26" t="inlineStr"/>
      <c r="G701" s="27" t="n">
        <f>SUM(G700:G700)</f>
        <v>9.48</v>
      </c>
    </row>
    <row r="702" customHeight="1" ht="15">
      <c r="A702" s="2" t="inlineStr"/>
      <c r="B702" s="2" t="inlineStr"/>
      <c r="C702" s="2" t="inlineStr"/>
      <c r="D702" s="2" t="inlineStr"/>
      <c r="E702" s="28" t="inlineStr">
        <is>
          <r>
            <t xml:space="preserve">VALOR:</t>
          </r>
        </is>
      </c>
      <c r="F702" s="28" t="inlineStr"/>
      <c r="G702" s="29" t="n">
        <f>ROUND(SUM(G694,G698,G701),2)</f>
        <v>13.81</v>
      </c>
    </row>
    <row r="703" customHeight="1" ht="15">
      <c r="A703" s="2" t="inlineStr"/>
      <c r="B703" s="2" t="inlineStr"/>
      <c r="C703" s="2" t="inlineStr"/>
      <c r="D703" s="2" t="inlineStr"/>
      <c r="E703" s="28" t="inlineStr">
        <is>
          <r>
            <t xml:space="preserve">VALOR BDI (20.34%):</t>
          </r>
        </is>
      </c>
      <c r="F703" s="28" t="inlineStr"/>
      <c r="G703" s="29" t="n">
        <f>ROUND(G702*(20.34/100),2)</f>
        <v>2.81</v>
      </c>
    </row>
    <row r="704" customHeight="1" ht="15">
      <c r="A704" s="2" t="inlineStr"/>
      <c r="B704" s="2" t="inlineStr"/>
      <c r="C704" s="2" t="inlineStr"/>
      <c r="D704" s="2" t="inlineStr"/>
      <c r="E704" s="28" t="inlineStr">
        <is>
          <r>
            <t xml:space="preserve">VALOR COM BDI:</t>
          </r>
        </is>
      </c>
      <c r="F704" s="28" t="inlineStr"/>
      <c r="G704" s="29" t="n">
        <f>G703+G702</f>
        <v>16.62</v>
      </c>
    </row>
    <row r="705" customHeight="1" ht="10">
      <c r="A705" s="2" t="inlineStr"/>
      <c r="B705" s="2" t="inlineStr"/>
      <c r="C705" s="2" t="inlineStr"/>
      <c r="D705" s="2" t="inlineStr"/>
      <c r="E705" s="18" t="inlineStr"/>
      <c r="F705" s="18" t="inlineStr"/>
      <c r="G705" s="18" t="inlineStr"/>
    </row>
    <row r="706" customHeight="1" ht="20">
      <c r="A706" s="19" t="inlineStr">
        <is>
          <r>
            <t xml:space="preserve">1.4.17. ​CPU2833​ CONCRETAGEM DE VIGAS E LAJES, FCK=35MPA, PARA LAJES MACIÇAS OU NERVURADAS COM USO DE BOMBA - LANÇAMENTO, ADENSAMENTO E ACABAMENTO​ (M3)</t>
          </r>
        </is>
      </c>
      <c r="B706" s="19" t="inlineStr"/>
      <c r="C706" s="19" t="inlineStr"/>
      <c r="D706" s="19" t="inlineStr"/>
      <c r="E706" s="19" t="inlineStr"/>
      <c r="F706" s="19" t="inlineStr"/>
      <c r="G706" s="19" t="inlineStr"/>
    </row>
    <row r="707" customHeight="1" ht="15">
      <c r="A707" s="20" t="inlineStr">
        <is>
          <r>
            <t xml:space="preserve">Equipamento Custo Horário</t>
          </r>
        </is>
      </c>
      <c r="B707" s="20" t="inlineStr"/>
      <c r="C707" s="21" t="inlineStr">
        <is>
          <r>
            <t xml:space="preserve">FONTE</t>
          </r>
        </is>
      </c>
      <c r="D707" s="21" t="inlineStr">
        <is>
          <r>
            <t xml:space="preserve">UNID</t>
          </r>
        </is>
      </c>
      <c r="E707" s="21" t="inlineStr">
        <is>
          <r>
            <t xml:space="preserve">COEFICIENTE</t>
          </r>
        </is>
      </c>
      <c r="F707" s="21" t="inlineStr">
        <is>
          <r>
            <t xml:space="preserve">PREÇO UNITÁRIO</t>
          </r>
        </is>
      </c>
      <c r="G707" s="21" t="inlineStr">
        <is>
          <r>
            <t xml:space="preserve">TOTAL</t>
          </r>
        </is>
      </c>
    </row>
    <row r="708" customHeight="1" ht="29">
      <c r="A708" s="22" t="inlineStr">
        <is>
          <r>
            <t xml:space="preserve">90587</t>
          </r>
        </is>
      </c>
      <c r="B708" s="23" t="inlineStr">
        <is>
          <r>
            <t xml:space="preserve">VIBRADOR DE IMERSÃO, DIÂMETRO DE PONTEIRA 45MM, MOTOR ELÉTRICO TRIFÁSICO POTÊNCIA DE 2 CV - CHI DIURNO. AF_06/2015</t>
          </r>
        </is>
      </c>
      <c r="C708" s="22" t="inlineStr">
        <is>
          <r>
            <t xml:space="preserve">SINAPI</t>
          </r>
        </is>
      </c>
      <c r="D708" s="22" t="inlineStr">
        <is>
          <r>
            <t xml:space="preserve">CHI</t>
          </r>
        </is>
      </c>
      <c r="E708" s="24" t="n">
        <v>0.131</v>
      </c>
      <c r="F708" s="25" t="n">
        <v>0.56</v>
      </c>
      <c r="G708" s="25" t="n">
        <f>ROUND(ROUND(E708,8)*F708,2)</f>
        <v>0.07</v>
      </c>
    </row>
    <row r="709" customHeight="1" ht="29">
      <c r="A709" s="22" t="inlineStr">
        <is>
          <r>
            <t xml:space="preserve">90586</t>
          </r>
        </is>
      </c>
      <c r="B709" s="23" t="inlineStr">
        <is>
          <r>
            <t xml:space="preserve">VIBRADOR DE IMERSÃO, DIÂMETRO DE PONTEIRA 45MM, MOTOR ELÉTRICO TRIFÁSICO POTÊNCIA DE 2 CV - CHP DIURNO. AF_06/2015</t>
          </r>
        </is>
      </c>
      <c r="C709" s="22" t="inlineStr">
        <is>
          <r>
            <t xml:space="preserve">SINAPI</t>
          </r>
        </is>
      </c>
      <c r="D709" s="22" t="inlineStr">
        <is>
          <r>
            <t xml:space="preserve">CHP</t>
          </r>
        </is>
      </c>
      <c r="E709" s="24" t="n">
        <v>0.12</v>
      </c>
      <c r="F709" s="25" t="n">
        <v>1.44</v>
      </c>
      <c r="G709" s="25" t="n">
        <f>ROUND(ROUND(E709,8)*F709,2)</f>
        <v>0.17</v>
      </c>
    </row>
    <row r="710" customHeight="1" ht="18">
      <c r="A710" s="2" t="inlineStr"/>
      <c r="B710" s="2" t="inlineStr"/>
      <c r="C710" s="2" t="inlineStr"/>
      <c r="D710" s="2" t="inlineStr"/>
      <c r="E710" s="26" t="inlineStr">
        <is>
          <r>
            <t xml:space="preserve">TOTAL Equipamento Custo Horário:</t>
          </r>
        </is>
      </c>
      <c r="F710" s="26" t="inlineStr"/>
      <c r="G710" s="27" t="n">
        <f>SUM(G708:G709)</f>
        <v>0.24</v>
      </c>
    </row>
    <row r="711" customHeight="1" ht="15">
      <c r="A711" s="20" t="inlineStr">
        <is>
          <r>
            <t xml:space="preserve">Material</t>
          </r>
        </is>
      </c>
      <c r="B711" s="20" t="inlineStr"/>
      <c r="C711" s="21" t="inlineStr">
        <is>
          <r>
            <t xml:space="preserve">FONTE</t>
          </r>
        </is>
      </c>
      <c r="D711" s="21" t="inlineStr">
        <is>
          <r>
            <t xml:space="preserve">UNID</t>
          </r>
        </is>
      </c>
      <c r="E711" s="21" t="inlineStr">
        <is>
          <r>
            <t xml:space="preserve">COEFICIENTE</t>
          </r>
        </is>
      </c>
      <c r="F711" s="21" t="inlineStr">
        <is>
          <r>
            <t xml:space="preserve">PREÇO UNITÁRIO</t>
          </r>
        </is>
      </c>
      <c r="G711" s="21" t="inlineStr">
        <is>
          <r>
            <t xml:space="preserve">TOTAL</t>
          </r>
        </is>
      </c>
    </row>
    <row r="712" customHeight="1" ht="38">
      <c r="A712" s="22" t="inlineStr">
        <is>
          <r>
            <t xml:space="preserve">00011145</t>
          </r>
        </is>
      </c>
      <c r="B712" s="23" t="inlineStr">
        <is>
          <r>
            <t xml:space="preserve">CONCRETO USINADO BOMBEAVEL, CLASSE DE RESISTENCIA C35, BRITA 0 E 1, SLUMP = 100 +/- 20 MM, COM BOMBEAMENTO (DISPONIBILIZACAO DE BOMBA), SEM O LANCAMENTO (NBR 8953)</t>
          </r>
        </is>
      </c>
      <c r="C712" s="22" t="inlineStr">
        <is>
          <r>
            <t xml:space="preserve">SINAPI</t>
          </r>
        </is>
      </c>
      <c r="D712" s="22" t="inlineStr">
        <is>
          <r>
            <t xml:space="preserve">M3</t>
          </r>
        </is>
      </c>
      <c r="E712" s="24" t="n">
        <v>1.103</v>
      </c>
      <c r="F712" s="25" t="n">
        <v>567.56</v>
      </c>
      <c r="G712" s="25" t="n">
        <f>ROUND(ROUND(E712,8)*F712,2)</f>
        <v>626.02</v>
      </c>
    </row>
    <row r="713" customHeight="1" ht="15">
      <c r="A713" s="2" t="inlineStr"/>
      <c r="B713" s="2" t="inlineStr"/>
      <c r="C713" s="2" t="inlineStr"/>
      <c r="D713" s="2" t="inlineStr"/>
      <c r="E713" s="26" t="inlineStr">
        <is>
          <r>
            <t xml:space="preserve">TOTAL Material:</t>
          </r>
        </is>
      </c>
      <c r="F713" s="26" t="inlineStr"/>
      <c r="G713" s="27" t="n">
        <f>SUM(G712:G712)</f>
        <v>626.02</v>
      </c>
    </row>
    <row r="714" customHeight="1" ht="15">
      <c r="A714" s="20" t="inlineStr">
        <is>
          <r>
            <t xml:space="preserve">Mão de Obra com Encargos Complementares</t>
          </r>
        </is>
      </c>
      <c r="B714" s="20" t="inlineStr"/>
      <c r="C714" s="21" t="inlineStr">
        <is>
          <r>
            <t xml:space="preserve">FONTE</t>
          </r>
        </is>
      </c>
      <c r="D714" s="21" t="inlineStr">
        <is>
          <r>
            <t xml:space="preserve">UNID</t>
          </r>
        </is>
      </c>
      <c r="E714" s="21" t="inlineStr">
        <is>
          <r>
            <t xml:space="preserve">COEFICIENTE</t>
          </r>
        </is>
      </c>
      <c r="F714" s="21" t="inlineStr">
        <is>
          <r>
            <t xml:space="preserve">PREÇO UNITÁRIO</t>
          </r>
        </is>
      </c>
      <c r="G714" s="21" t="inlineStr">
        <is>
          <r>
            <t xml:space="preserve">TOTAL</t>
          </r>
        </is>
      </c>
    </row>
    <row r="715" customHeight="1" ht="21">
      <c r="A715" s="22" t="inlineStr">
        <is>
          <r>
            <t xml:space="preserve">88262</t>
          </r>
        </is>
      </c>
      <c r="B715" s="23" t="inlineStr">
        <is>
          <r>
            <t xml:space="preserve">CARPINTEIRO DE FORMAS COM ENCARGOS COMPLEMENTARES</t>
          </r>
        </is>
      </c>
      <c r="C715" s="22" t="inlineStr">
        <is>
          <r>
            <t xml:space="preserve">SINAPI</t>
          </r>
        </is>
      </c>
      <c r="D715" s="22" t="inlineStr">
        <is>
          <r>
            <t xml:space="preserve">H</t>
          </r>
        </is>
      </c>
      <c r="E715" s="24" t="n">
        <v>0.125</v>
      </c>
      <c r="F715" s="25" t="n">
        <v>30.15</v>
      </c>
      <c r="G715" s="25" t="n">
        <f>ROUND(ROUND(E715,8)*F715,2)</f>
        <v>3.77</v>
      </c>
    </row>
    <row r="716" customHeight="1" ht="15">
      <c r="A716" s="22" t="inlineStr">
        <is>
          <r>
            <t xml:space="preserve">88309</t>
          </r>
        </is>
      </c>
      <c r="B716" s="23" t="inlineStr">
        <is>
          <r>
            <t xml:space="preserve">PEDREIRO COM ENCARGOS COMPLEMENTARES</t>
          </r>
        </is>
      </c>
      <c r="C716" s="22" t="inlineStr">
        <is>
          <r>
            <t xml:space="preserve">SINAPI</t>
          </r>
        </is>
      </c>
      <c r="D716" s="22" t="inlineStr">
        <is>
          <r>
            <t xml:space="preserve">H</t>
          </r>
        </is>
      </c>
      <c r="E716" s="24" t="n">
        <v>0.753</v>
      </c>
      <c r="F716" s="25" t="n">
        <v>30.58</v>
      </c>
      <c r="G716" s="25" t="n">
        <f>ROUND(ROUND(E716,8)*F716,2)</f>
        <v>23.03</v>
      </c>
    </row>
    <row r="717" customHeight="1" ht="15">
      <c r="A717" s="22" t="inlineStr">
        <is>
          <r>
            <t xml:space="preserve">88316</t>
          </r>
        </is>
      </c>
      <c r="B717" s="23" t="inlineStr">
        <is>
          <r>
            <t xml:space="preserve">SERVENTE COM ENCARGOS COMPLEMENTARES</t>
          </r>
        </is>
      </c>
      <c r="C717" s="22" t="inlineStr">
        <is>
          <r>
            <t xml:space="preserve">SINAPI</t>
          </r>
        </is>
      </c>
      <c r="D717" s="22" t="inlineStr">
        <is>
          <r>
            <t xml:space="preserve">H</t>
          </r>
        </is>
      </c>
      <c r="E717" s="24" t="n">
        <v>0.826</v>
      </c>
      <c r="F717" s="25" t="n">
        <v>23.56</v>
      </c>
      <c r="G717" s="25" t="n">
        <f>ROUND(ROUND(E717,8)*F717,2)</f>
        <v>19.46</v>
      </c>
    </row>
    <row r="718" customHeight="1" ht="18">
      <c r="A718" s="2" t="inlineStr"/>
      <c r="B718" s="2" t="inlineStr"/>
      <c r="C718" s="2" t="inlineStr"/>
      <c r="D718" s="2" t="inlineStr"/>
      <c r="E718" s="26" t="inlineStr">
        <is>
          <r>
            <t xml:space="preserve">TOTAL Mão de Obra com Encargos Complementares:</t>
          </r>
        </is>
      </c>
      <c r="F718" s="26" t="inlineStr"/>
      <c r="G718" s="27" t="n">
        <f>SUM(G715:G717)</f>
        <v>46.26</v>
      </c>
    </row>
    <row r="719" customHeight="1" ht="15">
      <c r="A719" s="2" t="inlineStr"/>
      <c r="B719" s="2" t="inlineStr"/>
      <c r="C719" s="2" t="inlineStr"/>
      <c r="D719" s="2" t="inlineStr"/>
      <c r="E719" s="28" t="inlineStr">
        <is>
          <r>
            <t xml:space="preserve">VALOR:</t>
          </r>
        </is>
      </c>
      <c r="F719" s="28" t="inlineStr"/>
      <c r="G719" s="29" t="n">
        <f>ROUND(SUM(G710,G713,G718),2)</f>
        <v>672.52</v>
      </c>
    </row>
    <row r="720" customHeight="1" ht="15">
      <c r="A720" s="2" t="inlineStr"/>
      <c r="B720" s="2" t="inlineStr"/>
      <c r="C720" s="2" t="inlineStr"/>
      <c r="D720" s="2" t="inlineStr"/>
      <c r="E720" s="28" t="inlineStr">
        <is>
          <r>
            <t xml:space="preserve">VALOR BDI (20.34%):</t>
          </r>
        </is>
      </c>
      <c r="F720" s="28" t="inlineStr"/>
      <c r="G720" s="29" t="n">
        <f>ROUND(G719*(20.34/100),2)</f>
        <v>136.79</v>
      </c>
    </row>
    <row r="721" customHeight="1" ht="15">
      <c r="A721" s="2" t="inlineStr"/>
      <c r="B721" s="2" t="inlineStr"/>
      <c r="C721" s="2" t="inlineStr"/>
      <c r="D721" s="2" t="inlineStr"/>
      <c r="E721" s="28" t="inlineStr">
        <is>
          <r>
            <t xml:space="preserve">VALOR COM BDI:</t>
          </r>
        </is>
      </c>
      <c r="F721" s="28" t="inlineStr"/>
      <c r="G721" s="29" t="n">
        <f>G720+G719</f>
        <v>809.31</v>
      </c>
    </row>
    <row r="722" customHeight="1" ht="10">
      <c r="A722" s="2" t="inlineStr"/>
      <c r="B722" s="2" t="inlineStr"/>
      <c r="C722" s="2" t="inlineStr"/>
      <c r="D722" s="2" t="inlineStr"/>
      <c r="E722" s="18" t="inlineStr"/>
      <c r="F722" s="18" t="inlineStr"/>
      <c r="G722" s="18" t="inlineStr"/>
    </row>
    <row r="723" customHeight="1" ht="20">
      <c r="A723" s="19" t="inlineStr">
        <is>
          <r>
            <t xml:space="preserve">1.4.18. ​92512​ MONTAGEM E DESMONTAGEM DE FÔRMA DE LAJE MACIÇA, PÉ-DIREITO DUPLO, EM CHAPA DE MADEIRA COMPENSADA RESINADA, 4 UTILIZAÇÕES. AF_09/2020​ (M2)</t>
          </r>
        </is>
      </c>
      <c r="B723" s="19" t="inlineStr"/>
      <c r="C723" s="19" t="inlineStr"/>
      <c r="D723" s="19" t="inlineStr"/>
      <c r="E723" s="19" t="inlineStr"/>
      <c r="F723" s="19" t="inlineStr"/>
      <c r="G723" s="19" t="inlineStr"/>
    </row>
    <row r="724" customHeight="1" ht="15">
      <c r="A724" s="20" t="inlineStr">
        <is>
          <r>
            <t xml:space="preserve">Equipamento</t>
          </r>
        </is>
      </c>
      <c r="B724" s="20" t="inlineStr"/>
      <c r="C724" s="21" t="inlineStr">
        <is>
          <r>
            <t xml:space="preserve">FONTE</t>
          </r>
        </is>
      </c>
      <c r="D724" s="21" t="inlineStr">
        <is>
          <r>
            <t xml:space="preserve">UNID</t>
          </r>
        </is>
      </c>
      <c r="E724" s="21" t="inlineStr">
        <is>
          <r>
            <t xml:space="preserve">COEFICIENTE</t>
          </r>
        </is>
      </c>
      <c r="F724" s="21" t="inlineStr">
        <is>
          <r>
            <t xml:space="preserve">PREÇO UNITÁRIO</t>
          </r>
        </is>
      </c>
      <c r="G724" s="21" t="inlineStr">
        <is>
          <r>
            <t xml:space="preserve">TOTAL</t>
          </r>
        </is>
      </c>
    </row>
    <row r="725" customHeight="1" ht="29">
      <c r="A725" s="22" t="inlineStr">
        <is>
          <r>
            <t xml:space="preserve">00040291</t>
          </r>
        </is>
      </c>
      <c r="B725" s="23" t="inlineStr">
        <is>
          <r>
            <t xml:space="preserve">LOCACAO DE TORRE METALICA COMPLETA PARA UMA CARGA DE 8 TF (80 KN) E PE DIREITO DE 6 M, INCLUINDO MODULOS, DIAGONAIS, SAPATAS E FORCADOS</t>
          </r>
        </is>
      </c>
      <c r="C725" s="22" t="inlineStr">
        <is>
          <r>
            <t xml:space="preserve">SINAPI</t>
          </r>
        </is>
      </c>
      <c r="D725" s="22" t="inlineStr">
        <is>
          <r>
            <t xml:space="preserve">UNXMES</t>
          </r>
        </is>
      </c>
      <c r="E725" s="24" t="n">
        <v>0.05</v>
      </c>
      <c r="F725" s="25" t="n">
        <v>647.5</v>
      </c>
      <c r="G725" s="25" t="n">
        <f>TRUNC(TRUNC(E725,8)*F725,2)</f>
        <v>32.37</v>
      </c>
    </row>
    <row r="726" customHeight="1" ht="15">
      <c r="A726" s="2" t="inlineStr"/>
      <c r="B726" s="2" t="inlineStr"/>
      <c r="C726" s="2" t="inlineStr"/>
      <c r="D726" s="2" t="inlineStr"/>
      <c r="E726" s="26" t="inlineStr">
        <is>
          <r>
            <t xml:space="preserve">TOTAL Equipamento:</t>
          </r>
        </is>
      </c>
      <c r="F726" s="26" t="inlineStr"/>
      <c r="G726" s="27" t="n">
        <f>SUM(G725:G725)</f>
        <v>32.37</v>
      </c>
    </row>
    <row r="727" customHeight="1" ht="15">
      <c r="A727" s="20" t="inlineStr">
        <is>
          <r>
            <t xml:space="preserve">Material</t>
          </r>
        </is>
      </c>
      <c r="B727" s="20" t="inlineStr"/>
      <c r="C727" s="21" t="inlineStr">
        <is>
          <r>
            <t xml:space="preserve">FONTE</t>
          </r>
        </is>
      </c>
      <c r="D727" s="21" t="inlineStr">
        <is>
          <r>
            <t xml:space="preserve">UNID</t>
          </r>
        </is>
      </c>
      <c r="E727" s="21" t="inlineStr">
        <is>
          <r>
            <t xml:space="preserve">COEFICIENTE</t>
          </r>
        </is>
      </c>
      <c r="F727" s="21" t="inlineStr">
        <is>
          <r>
            <t xml:space="preserve">PREÇO UNITÁRIO</t>
          </r>
        </is>
      </c>
      <c r="G727" s="21" t="inlineStr">
        <is>
          <r>
            <t xml:space="preserve">TOTAL</t>
          </r>
        </is>
      </c>
    </row>
    <row r="728" customHeight="1" ht="21">
      <c r="A728" s="22" t="inlineStr">
        <is>
          <r>
            <t xml:space="preserve">00002692</t>
          </r>
        </is>
      </c>
      <c r="B728" s="23" t="inlineStr">
        <is>
          <r>
            <t xml:space="preserve">DESMOLDANTE PROTETOR PARA FORMAS DE MADEIRA, DE BASE OLEOSA EMULSIONADA EM AGUA</t>
          </r>
        </is>
      </c>
      <c r="C728" s="22" t="inlineStr">
        <is>
          <r>
            <t xml:space="preserve">SINAPI</t>
          </r>
        </is>
      </c>
      <c r="D728" s="22" t="inlineStr">
        <is>
          <r>
            <t xml:space="preserve">L</t>
          </r>
        </is>
      </c>
      <c r="E728" s="24" t="n">
        <v>0.01</v>
      </c>
      <c r="F728" s="25" t="n">
        <v>8.06</v>
      </c>
      <c r="G728" s="25" t="n">
        <f>TRUNC(TRUNC(E728,8)*F728,2)</f>
        <v>0.08</v>
      </c>
    </row>
    <row r="729" customHeight="1" ht="21">
      <c r="A729" s="22" t="inlineStr">
        <is>
          <r>
            <t xml:space="preserve">00040270</t>
          </r>
        </is>
      </c>
      <c r="B729" s="23" t="inlineStr">
        <is>
          <r>
            <t xml:space="preserve">VIGA DE ESCORAMENTO H20, DE MADEIRA, PESO DE 5,00 A 5,20 KG/M, COM EXTREMIDADES PLASTICAS</t>
          </r>
        </is>
      </c>
      <c r="C729" s="22" t="inlineStr">
        <is>
          <r>
            <t xml:space="preserve">SINAPI</t>
          </r>
        </is>
      </c>
      <c r="D729" s="22" t="inlineStr">
        <is>
          <r>
            <t xml:space="preserve">M</t>
          </r>
        </is>
      </c>
      <c r="E729" s="24" t="n">
        <v>0.038</v>
      </c>
      <c r="F729" s="25" t="n">
        <v>133.03</v>
      </c>
      <c r="G729" s="25" t="n">
        <f>TRUNC(TRUNC(E729,8)*F729,2)</f>
        <v>5.05</v>
      </c>
    </row>
    <row r="730" customHeight="1" ht="15">
      <c r="A730" s="2" t="inlineStr"/>
      <c r="B730" s="2" t="inlineStr"/>
      <c r="C730" s="2" t="inlineStr"/>
      <c r="D730" s="2" t="inlineStr"/>
      <c r="E730" s="26" t="inlineStr">
        <is>
          <r>
            <t xml:space="preserve">TOTAL Material:</t>
          </r>
        </is>
      </c>
      <c r="F730" s="26" t="inlineStr"/>
      <c r="G730" s="27" t="n">
        <f>SUM(G728:G729)</f>
        <v>5.13</v>
      </c>
    </row>
    <row r="731" customHeight="1" ht="15">
      <c r="A731" s="20" t="inlineStr">
        <is>
          <r>
            <t xml:space="preserve">Mão de Obra com Encargos Complementares</t>
          </r>
        </is>
      </c>
      <c r="B731" s="20" t="inlineStr"/>
      <c r="C731" s="21" t="inlineStr">
        <is>
          <r>
            <t xml:space="preserve">FONTE</t>
          </r>
        </is>
      </c>
      <c r="D731" s="21" t="inlineStr">
        <is>
          <r>
            <t xml:space="preserve">UNID</t>
          </r>
        </is>
      </c>
      <c r="E731" s="21" t="inlineStr">
        <is>
          <r>
            <t xml:space="preserve">COEFICIENTE</t>
          </r>
        </is>
      </c>
      <c r="F731" s="21" t="inlineStr">
        <is>
          <r>
            <t xml:space="preserve">PREÇO UNITÁRIO</t>
          </r>
        </is>
      </c>
      <c r="G731" s="21" t="inlineStr">
        <is>
          <r>
            <t xml:space="preserve">TOTAL</t>
          </r>
        </is>
      </c>
    </row>
    <row r="732" customHeight="1" ht="21">
      <c r="A732" s="22" t="inlineStr">
        <is>
          <r>
            <t xml:space="preserve">88239</t>
          </r>
        </is>
      </c>
      <c r="B732" s="23" t="inlineStr">
        <is>
          <r>
            <t xml:space="preserve">AJUDANTE DE CARPINTEIRO COM ENCARGOS COMPLEMENTARES</t>
          </r>
        </is>
      </c>
      <c r="C732" s="22" t="inlineStr">
        <is>
          <r>
            <t xml:space="preserve">SINAPI</t>
          </r>
        </is>
      </c>
      <c r="D732" s="22" t="inlineStr">
        <is>
          <r>
            <t xml:space="preserve">H</t>
          </r>
        </is>
      </c>
      <c r="E732" s="24" t="n">
        <v>0.201</v>
      </c>
      <c r="F732" s="25" t="n">
        <v>24.61</v>
      </c>
      <c r="G732" s="25" t="n">
        <f>TRUNC(TRUNC(E732,8)*F732,2)</f>
        <v>4.94</v>
      </c>
    </row>
    <row r="733" customHeight="1" ht="21">
      <c r="A733" s="22" t="inlineStr">
        <is>
          <r>
            <t xml:space="preserve">88262</t>
          </r>
        </is>
      </c>
      <c r="B733" s="23" t="inlineStr">
        <is>
          <r>
            <t xml:space="preserve">CARPINTEIRO DE FORMAS COM ENCARGOS COMPLEMENTARES</t>
          </r>
        </is>
      </c>
      <c r="C733" s="22" t="inlineStr">
        <is>
          <r>
            <t xml:space="preserve">SINAPI</t>
          </r>
        </is>
      </c>
      <c r="D733" s="22" t="inlineStr">
        <is>
          <r>
            <t xml:space="preserve">H</t>
          </r>
        </is>
      </c>
      <c r="E733" s="24" t="n">
        <v>1.099</v>
      </c>
      <c r="F733" s="25" t="n">
        <v>30.15</v>
      </c>
      <c r="G733" s="25" t="n">
        <f>TRUNC(TRUNC(E733,8)*F733,2)</f>
        <v>33.13</v>
      </c>
    </row>
    <row r="734" customHeight="1" ht="18">
      <c r="A734" s="2" t="inlineStr"/>
      <c r="B734" s="2" t="inlineStr"/>
      <c r="C734" s="2" t="inlineStr"/>
      <c r="D734" s="2" t="inlineStr"/>
      <c r="E734" s="26" t="inlineStr">
        <is>
          <r>
            <t xml:space="preserve">TOTAL Mão de Obra com Encargos Complementares:</t>
          </r>
        </is>
      </c>
      <c r="F734" s="26" t="inlineStr"/>
      <c r="G734" s="27" t="n">
        <f>SUM(G732:G733)</f>
        <v>38.07</v>
      </c>
    </row>
    <row r="735" customHeight="1" ht="15">
      <c r="A735" s="20" t="inlineStr">
        <is>
          <r>
            <t xml:space="preserve">Serviço</t>
          </r>
        </is>
      </c>
      <c r="B735" s="20" t="inlineStr"/>
      <c r="C735" s="21" t="inlineStr">
        <is>
          <r>
            <t xml:space="preserve">FONTE</t>
          </r>
        </is>
      </c>
      <c r="D735" s="21" t="inlineStr">
        <is>
          <r>
            <t xml:space="preserve">UNID</t>
          </r>
        </is>
      </c>
      <c r="E735" s="21" t="inlineStr">
        <is>
          <r>
            <t xml:space="preserve">COEFICIENTE</t>
          </r>
        </is>
      </c>
      <c r="F735" s="21" t="inlineStr">
        <is>
          <r>
            <t xml:space="preserve">PREÇO UNITÁRIO</t>
          </r>
        </is>
      </c>
      <c r="G735" s="21" t="inlineStr">
        <is>
          <r>
            <t xml:space="preserve">TOTAL</t>
          </r>
        </is>
      </c>
    </row>
    <row r="736" customHeight="1" ht="29">
      <c r="A736" s="22" t="inlineStr">
        <is>
          <r>
            <t xml:space="preserve">92267</t>
          </r>
        </is>
      </c>
      <c r="B736" s="23" t="inlineStr">
        <is>
          <r>
            <t xml:space="preserve">FABRICAÇÃO DE FÔRMA PARA LAJES, EM CHAPA DE MADEIRA COMPENSADA RESINADA, E = 17 MM. AF_09/2020</t>
          </r>
        </is>
      </c>
      <c r="C736" s="22" t="inlineStr">
        <is>
          <r>
            <t xml:space="preserve">SINAPI</t>
          </r>
        </is>
      </c>
      <c r="D736" s="22" t="inlineStr">
        <is>
          <r>
            <t xml:space="preserve">M2</t>
          </r>
        </is>
      </c>
      <c r="E736" s="24" t="n">
        <v>0.341</v>
      </c>
      <c r="F736" s="25" t="n">
        <v>61.82</v>
      </c>
      <c r="G736" s="25" t="n">
        <f>TRUNC(TRUNC(E736,8)*F736,2)</f>
        <v>21.08</v>
      </c>
    </row>
    <row r="737" customHeight="1" ht="15">
      <c r="A737" s="2" t="inlineStr"/>
      <c r="B737" s="2" t="inlineStr"/>
      <c r="C737" s="2" t="inlineStr"/>
      <c r="D737" s="2" t="inlineStr"/>
      <c r="E737" s="26" t="inlineStr">
        <is>
          <r>
            <t xml:space="preserve">TOTAL Serviço:</t>
          </r>
        </is>
      </c>
      <c r="F737" s="26" t="inlineStr"/>
      <c r="G737" s="27" t="n">
        <f>SUM(G736:G736)</f>
        <v>21.08</v>
      </c>
    </row>
    <row r="738" customHeight="1" ht="15">
      <c r="A738" s="2" t="inlineStr"/>
      <c r="B738" s="2" t="inlineStr"/>
      <c r="C738" s="2" t="inlineStr"/>
      <c r="D738" s="2" t="inlineStr"/>
      <c r="E738" s="28" t="inlineStr">
        <is>
          <r>
            <t xml:space="preserve">VALOR:</t>
          </r>
        </is>
      </c>
      <c r="F738" s="28" t="inlineStr"/>
      <c r="G738" s="29" t="n">
        <f>ROUND(SUM(G726,G730,G734,G737),2)</f>
        <v>96.65</v>
      </c>
    </row>
    <row r="739" customHeight="1" ht="15">
      <c r="A739" s="2" t="inlineStr"/>
      <c r="B739" s="2" t="inlineStr"/>
      <c r="C739" s="2" t="inlineStr"/>
      <c r="D739" s="2" t="inlineStr"/>
      <c r="E739" s="28" t="inlineStr">
        <is>
          <r>
            <t xml:space="preserve">VALOR BDI (20.34%):</t>
          </r>
        </is>
      </c>
      <c r="F739" s="28" t="inlineStr"/>
      <c r="G739" s="29" t="n">
        <f>ROUND(G738*(20.34/100),2)</f>
        <v>19.66</v>
      </c>
    </row>
    <row r="740" customHeight="1" ht="15">
      <c r="A740" s="2" t="inlineStr"/>
      <c r="B740" s="2" t="inlineStr"/>
      <c r="C740" s="2" t="inlineStr"/>
      <c r="D740" s="2" t="inlineStr"/>
      <c r="E740" s="28" t="inlineStr">
        <is>
          <r>
            <t xml:space="preserve">VALOR COM BDI:</t>
          </r>
        </is>
      </c>
      <c r="F740" s="28" t="inlineStr"/>
      <c r="G740" s="29" t="n">
        <f>G739+G738</f>
        <v>116.31</v>
      </c>
    </row>
    <row r="741" customHeight="1" ht="10">
      <c r="A741" s="2" t="inlineStr"/>
      <c r="B741" s="2" t="inlineStr"/>
      <c r="C741" s="2" t="inlineStr"/>
      <c r="D741" s="2" t="inlineStr"/>
      <c r="E741" s="18" t="inlineStr"/>
      <c r="F741" s="18" t="inlineStr"/>
      <c r="G741" s="18" t="inlineStr"/>
    </row>
    <row r="742" customHeight="1" ht="20">
      <c r="A742" s="19" t="inlineStr">
        <is>
          <r>
            <t xml:space="preserve">1.4.19. ​102040​ MONTAGEM E DESMONTAGEM DE FÔRMA PARA ESCADAS, COM 1 LANCE E LAJE PLANA, EM MADEIRA SERRADA, 2 UTILIZAÇÕES. AF_11/2020​ (M2)</t>
          </r>
        </is>
      </c>
      <c r="B742" s="19" t="inlineStr"/>
      <c r="C742" s="19" t="inlineStr"/>
      <c r="D742" s="19" t="inlineStr"/>
      <c r="E742" s="19" t="inlineStr"/>
      <c r="F742" s="19" t="inlineStr"/>
      <c r="G742" s="19" t="inlineStr"/>
    </row>
    <row r="743" customHeight="1" ht="15">
      <c r="A743" s="20" t="inlineStr">
        <is>
          <r>
            <t xml:space="preserve">Material</t>
          </r>
        </is>
      </c>
      <c r="B743" s="20" t="inlineStr"/>
      <c r="C743" s="21" t="inlineStr">
        <is>
          <r>
            <t xml:space="preserve">FONTE</t>
          </r>
        </is>
      </c>
      <c r="D743" s="21" t="inlineStr">
        <is>
          <r>
            <t xml:space="preserve">UNID</t>
          </r>
        </is>
      </c>
      <c r="E743" s="21" t="inlineStr">
        <is>
          <r>
            <t xml:space="preserve">COEFICIENTE</t>
          </r>
        </is>
      </c>
      <c r="F743" s="21" t="inlineStr">
        <is>
          <r>
            <t xml:space="preserve">PREÇO UNITÁRIO</t>
          </r>
        </is>
      </c>
      <c r="G743" s="21" t="inlineStr">
        <is>
          <r>
            <t xml:space="preserve">TOTAL</t>
          </r>
        </is>
      </c>
    </row>
    <row r="744" customHeight="1" ht="21">
      <c r="A744" s="22" t="inlineStr">
        <is>
          <r>
            <t xml:space="preserve">00002692</t>
          </r>
        </is>
      </c>
      <c r="B744" s="23" t="inlineStr">
        <is>
          <r>
            <t xml:space="preserve">DESMOLDANTE PROTETOR PARA FORMAS DE MADEIRA, DE BASE OLEOSA EMULSIONADA EM AGUA</t>
          </r>
        </is>
      </c>
      <c r="C744" s="22" t="inlineStr">
        <is>
          <r>
            <t xml:space="preserve">SINAPI</t>
          </r>
        </is>
      </c>
      <c r="D744" s="22" t="inlineStr">
        <is>
          <r>
            <t xml:space="preserve">L</t>
          </r>
        </is>
      </c>
      <c r="E744" s="24" t="n">
        <v>0.017</v>
      </c>
      <c r="F744" s="25" t="n">
        <v>8.06</v>
      </c>
      <c r="G744" s="25" t="n">
        <f>TRUNC(TRUNC(E744,8)*F744,2)</f>
        <v>0.13</v>
      </c>
    </row>
    <row r="745" customHeight="1" ht="21">
      <c r="A745" s="22" t="inlineStr">
        <is>
          <r>
            <t xml:space="preserve">00040304</t>
          </r>
        </is>
      </c>
      <c r="B745" s="23" t="inlineStr">
        <is>
          <r>
            <t xml:space="preserve">PREGO DE ACO POLIDO COM CABECA DUPLA 17 X 27 (2 1/2 X 11)</t>
          </r>
        </is>
      </c>
      <c r="C745" s="22" t="inlineStr">
        <is>
          <r>
            <t xml:space="preserve">SINAPI</t>
          </r>
        </is>
      </c>
      <c r="D745" s="22" t="inlineStr">
        <is>
          <r>
            <t xml:space="preserve">KG</t>
          </r>
        </is>
      </c>
      <c r="E745" s="24" t="n">
        <v>0.096</v>
      </c>
      <c r="F745" s="25" t="n">
        <v>17.51</v>
      </c>
      <c r="G745" s="25" t="n">
        <f>TRUNC(TRUNC(E745,8)*F745,2)</f>
        <v>1.68</v>
      </c>
    </row>
    <row r="746" customHeight="1" ht="29">
      <c r="A746" s="22" t="inlineStr">
        <is>
          <r>
            <t xml:space="preserve">00006193</t>
          </r>
        </is>
      </c>
      <c r="B746" s="23" t="inlineStr">
        <is>
          <r>
            <t xml:space="preserve">TABUA NAO APARELHADA *2,5 X 20* CM, EM MACARANDUBA/MASSARANDUBA, ANGELIM OU EQUIVALENTE DA REGIAO - BRUTA</t>
          </r>
        </is>
      </c>
      <c r="C746" s="22" t="inlineStr">
        <is>
          <r>
            <t xml:space="preserve">SINAPI</t>
          </r>
        </is>
      </c>
      <c r="D746" s="22" t="inlineStr">
        <is>
          <r>
            <t xml:space="preserve">M</t>
          </r>
        </is>
      </c>
      <c r="E746" s="24" t="n">
        <v>0.272</v>
      </c>
      <c r="F746" s="25" t="n">
        <v>20.49</v>
      </c>
      <c r="G746" s="25" t="n">
        <f>TRUNC(TRUNC(E746,8)*F746,2)</f>
        <v>5.57</v>
      </c>
    </row>
    <row r="747" customHeight="1" ht="15">
      <c r="A747" s="2" t="inlineStr"/>
      <c r="B747" s="2" t="inlineStr"/>
      <c r="C747" s="2" t="inlineStr"/>
      <c r="D747" s="2" t="inlineStr"/>
      <c r="E747" s="26" t="inlineStr">
        <is>
          <r>
            <t xml:space="preserve">TOTAL Material:</t>
          </r>
        </is>
      </c>
      <c r="F747" s="26" t="inlineStr"/>
      <c r="G747" s="27" t="n">
        <f>SUM(G744:G746)</f>
        <v>7.38</v>
      </c>
    </row>
    <row r="748" customHeight="1" ht="15">
      <c r="A748" s="20" t="inlineStr">
        <is>
          <r>
            <t xml:space="preserve">Mão de Obra com Encargos Complementares</t>
          </r>
        </is>
      </c>
      <c r="B748" s="20" t="inlineStr"/>
      <c r="C748" s="21" t="inlineStr">
        <is>
          <r>
            <t xml:space="preserve">FONTE</t>
          </r>
        </is>
      </c>
      <c r="D748" s="21" t="inlineStr">
        <is>
          <r>
            <t xml:space="preserve">UNID</t>
          </r>
        </is>
      </c>
      <c r="E748" s="21" t="inlineStr">
        <is>
          <r>
            <t xml:space="preserve">COEFICIENTE</t>
          </r>
        </is>
      </c>
      <c r="F748" s="21" t="inlineStr">
        <is>
          <r>
            <t xml:space="preserve">PREÇO UNITÁRIO</t>
          </r>
        </is>
      </c>
      <c r="G748" s="21" t="inlineStr">
        <is>
          <r>
            <t xml:space="preserve">TOTAL</t>
          </r>
        </is>
      </c>
    </row>
    <row r="749" customHeight="1" ht="21">
      <c r="A749" s="22" t="inlineStr">
        <is>
          <r>
            <t xml:space="preserve">88239</t>
          </r>
        </is>
      </c>
      <c r="B749" s="23" t="inlineStr">
        <is>
          <r>
            <t xml:space="preserve">AJUDANTE DE CARPINTEIRO COM ENCARGOS COMPLEMENTARES</t>
          </r>
        </is>
      </c>
      <c r="C749" s="22" t="inlineStr">
        <is>
          <r>
            <t xml:space="preserve">SINAPI</t>
          </r>
        </is>
      </c>
      <c r="D749" s="22" t="inlineStr">
        <is>
          <r>
            <t xml:space="preserve">H</t>
          </r>
        </is>
      </c>
      <c r="E749" s="24" t="n">
        <v>0.801</v>
      </c>
      <c r="F749" s="25" t="n">
        <v>24.61</v>
      </c>
      <c r="G749" s="25" t="n">
        <f>TRUNC(TRUNC(E749,8)*F749,2)</f>
        <v>19.71</v>
      </c>
    </row>
    <row r="750" customHeight="1" ht="21">
      <c r="A750" s="22" t="inlineStr">
        <is>
          <r>
            <t xml:space="preserve">88262</t>
          </r>
        </is>
      </c>
      <c r="B750" s="23" t="inlineStr">
        <is>
          <r>
            <t xml:space="preserve">CARPINTEIRO DE FORMAS COM ENCARGOS COMPLEMENTARES</t>
          </r>
        </is>
      </c>
      <c r="C750" s="22" t="inlineStr">
        <is>
          <r>
            <t xml:space="preserve">SINAPI</t>
          </r>
        </is>
      </c>
      <c r="D750" s="22" t="inlineStr">
        <is>
          <r>
            <t xml:space="preserve">H</t>
          </r>
        </is>
      </c>
      <c r="E750" s="24" t="n">
        <v>4.806</v>
      </c>
      <c r="F750" s="25" t="n">
        <v>30.15</v>
      </c>
      <c r="G750" s="25" t="n">
        <f>TRUNC(TRUNC(E750,8)*F750,2)</f>
        <v>144.9</v>
      </c>
    </row>
    <row r="751" customHeight="1" ht="18">
      <c r="A751" s="2" t="inlineStr"/>
      <c r="B751" s="2" t="inlineStr"/>
      <c r="C751" s="2" t="inlineStr"/>
      <c r="D751" s="2" t="inlineStr"/>
      <c r="E751" s="26" t="inlineStr">
        <is>
          <r>
            <t xml:space="preserve">TOTAL Mão de Obra com Encargos Complementares:</t>
          </r>
        </is>
      </c>
      <c r="F751" s="26" t="inlineStr"/>
      <c r="G751" s="27" t="n">
        <f>SUM(G749:G750)</f>
        <v>164.61</v>
      </c>
    </row>
    <row r="752" customHeight="1" ht="15">
      <c r="A752" s="20" t="inlineStr">
        <is>
          <r>
            <t xml:space="preserve">Serviço</t>
          </r>
        </is>
      </c>
      <c r="B752" s="20" t="inlineStr"/>
      <c r="C752" s="21" t="inlineStr">
        <is>
          <r>
            <t xml:space="preserve">FONTE</t>
          </r>
        </is>
      </c>
      <c r="D752" s="21" t="inlineStr">
        <is>
          <r>
            <t xml:space="preserve">UNID</t>
          </r>
        </is>
      </c>
      <c r="E752" s="21" t="inlineStr">
        <is>
          <r>
            <t xml:space="preserve">COEFICIENTE</t>
          </r>
        </is>
      </c>
      <c r="F752" s="21" t="inlineStr">
        <is>
          <r>
            <t xml:space="preserve">PREÇO UNITÁRIO</t>
          </r>
        </is>
      </c>
      <c r="G752" s="21" t="inlineStr">
        <is>
          <r>
            <t xml:space="preserve">TOTAL</t>
          </r>
        </is>
      </c>
    </row>
    <row r="753" customHeight="1" ht="21">
      <c r="A753" s="22" t="inlineStr">
        <is>
          <r>
            <t xml:space="preserve">92273</t>
          </r>
        </is>
      </c>
      <c r="B753" s="23" t="inlineStr">
        <is>
          <r>
            <t xml:space="preserve">FABRICAÇÃO DE ESCORAS DO TIPO PONTALETE, EM MADEIRA, PARA PÉ-DIREITO SIMPLES. AF_09/2020</t>
          </r>
        </is>
      </c>
      <c r="C753" s="22" t="inlineStr">
        <is>
          <r>
            <t xml:space="preserve">SINAPI</t>
          </r>
        </is>
      </c>
      <c r="D753" s="22" t="inlineStr">
        <is>
          <r>
            <t xml:space="preserve">M</t>
          </r>
        </is>
      </c>
      <c r="E753" s="24" t="n">
        <v>3.076</v>
      </c>
      <c r="F753" s="25" t="n">
        <v>19.37</v>
      </c>
      <c r="G753" s="25" t="n">
        <f>TRUNC(TRUNC(E753,8)*F753,2)</f>
        <v>59.58</v>
      </c>
    </row>
    <row r="754" customHeight="1" ht="21">
      <c r="A754" s="22" t="inlineStr">
        <is>
          <r>
            <t xml:space="preserve">101996</t>
          </r>
        </is>
      </c>
      <c r="B754" s="23" t="inlineStr">
        <is>
          <r>
            <t xml:space="preserve">FABRICAÇÃO DE FÔRMA PARA ESCADAS, COM 1 LANCE E LAJE PLANA, EM MADEIRA SERRADA, E=25 MM. AF_11/2020</t>
          </r>
        </is>
      </c>
      <c r="C754" s="22" t="inlineStr">
        <is>
          <r>
            <t xml:space="preserve">SINAPI</t>
          </r>
        </is>
      </c>
      <c r="D754" s="22" t="inlineStr">
        <is>
          <r>
            <t xml:space="preserve">M2</t>
          </r>
        </is>
      </c>
      <c r="E754" s="24" t="n">
        <v>0.88</v>
      </c>
      <c r="F754" s="25" t="n">
        <v>267.18</v>
      </c>
      <c r="G754" s="25" t="n">
        <f>TRUNC(TRUNC(E754,8)*F754,2)</f>
        <v>235.11</v>
      </c>
    </row>
    <row r="755" customHeight="1" ht="15">
      <c r="A755" s="2" t="inlineStr"/>
      <c r="B755" s="2" t="inlineStr"/>
      <c r="C755" s="2" t="inlineStr"/>
      <c r="D755" s="2" t="inlineStr"/>
      <c r="E755" s="26" t="inlineStr">
        <is>
          <r>
            <t xml:space="preserve">TOTAL Serviço:</t>
          </r>
        </is>
      </c>
      <c r="F755" s="26" t="inlineStr"/>
      <c r="G755" s="27" t="n">
        <f>SUM(G753:G754)</f>
        <v>294.69</v>
      </c>
    </row>
    <row r="756" customHeight="1" ht="15">
      <c r="A756" s="2" t="inlineStr"/>
      <c r="B756" s="2" t="inlineStr"/>
      <c r="C756" s="2" t="inlineStr"/>
      <c r="D756" s="2" t="inlineStr"/>
      <c r="E756" s="28" t="inlineStr">
        <is>
          <r>
            <t xml:space="preserve">VALOR:</t>
          </r>
        </is>
      </c>
      <c r="F756" s="28" t="inlineStr"/>
      <c r="G756" s="29" t="n">
        <f>ROUND(SUM(G747,G751,G755),2)</f>
        <v>466.68</v>
      </c>
    </row>
    <row r="757" customHeight="1" ht="15">
      <c r="A757" s="2" t="inlineStr"/>
      <c r="B757" s="2" t="inlineStr"/>
      <c r="C757" s="2" t="inlineStr"/>
      <c r="D757" s="2" t="inlineStr"/>
      <c r="E757" s="28" t="inlineStr">
        <is>
          <r>
            <t xml:space="preserve">VALOR BDI (20.34%):</t>
          </r>
        </is>
      </c>
      <c r="F757" s="28" t="inlineStr"/>
      <c r="G757" s="29" t="n">
        <f>ROUND(G756*(20.34/100),2)</f>
        <v>94.92</v>
      </c>
    </row>
    <row r="758" customHeight="1" ht="15">
      <c r="A758" s="2" t="inlineStr"/>
      <c r="B758" s="2" t="inlineStr"/>
      <c r="C758" s="2" t="inlineStr"/>
      <c r="D758" s="2" t="inlineStr"/>
      <c r="E758" s="28" t="inlineStr">
        <is>
          <r>
            <t xml:space="preserve">VALOR COM BDI:</t>
          </r>
        </is>
      </c>
      <c r="F758" s="28" t="inlineStr"/>
      <c r="G758" s="29" t="n">
        <f>G757+G756</f>
        <v>561.6</v>
      </c>
    </row>
    <row r="759" customHeight="1" ht="10">
      <c r="A759" s="2" t="inlineStr"/>
      <c r="B759" s="2" t="inlineStr"/>
      <c r="C759" s="2" t="inlineStr"/>
      <c r="D759" s="2" t="inlineStr"/>
      <c r="E759" s="18" t="inlineStr"/>
      <c r="F759" s="18" t="inlineStr"/>
      <c r="G759" s="18" t="inlineStr"/>
    </row>
    <row r="760" customHeight="1" ht="20">
      <c r="A760" s="19" t="inlineStr">
        <is>
          <r>
            <t xml:space="preserve">1.4.20. ​CPU2833​ CONCRETAGEM DE VIGAS E LAJES, FCK=35MPA, PARA LAJES MACIÇAS OU NERVURADAS COM USO DE BOMBA - LANÇAMENTO, ADENSAMENTO E ACABAMENTO​ (M3)</t>
          </r>
        </is>
      </c>
      <c r="B760" s="19" t="inlineStr"/>
      <c r="C760" s="19" t="inlineStr"/>
      <c r="D760" s="19" t="inlineStr"/>
      <c r="E760" s="19" t="inlineStr"/>
      <c r="F760" s="19" t="inlineStr"/>
      <c r="G760" s="19" t="inlineStr"/>
    </row>
    <row r="761" customHeight="1" ht="15">
      <c r="A761" s="20" t="inlineStr">
        <is>
          <r>
            <t xml:space="preserve">Equipamento Custo Horário</t>
          </r>
        </is>
      </c>
      <c r="B761" s="20" t="inlineStr"/>
      <c r="C761" s="21" t="inlineStr">
        <is>
          <r>
            <t xml:space="preserve">FONTE</t>
          </r>
        </is>
      </c>
      <c r="D761" s="21" t="inlineStr">
        <is>
          <r>
            <t xml:space="preserve">UNID</t>
          </r>
        </is>
      </c>
      <c r="E761" s="21" t="inlineStr">
        <is>
          <r>
            <t xml:space="preserve">COEFICIENTE</t>
          </r>
        </is>
      </c>
      <c r="F761" s="21" t="inlineStr">
        <is>
          <r>
            <t xml:space="preserve">PREÇO UNITÁRIO</t>
          </r>
        </is>
      </c>
      <c r="G761" s="21" t="inlineStr">
        <is>
          <r>
            <t xml:space="preserve">TOTAL</t>
          </r>
        </is>
      </c>
    </row>
    <row r="762" customHeight="1" ht="29">
      <c r="A762" s="22" t="inlineStr">
        <is>
          <r>
            <t xml:space="preserve">90587</t>
          </r>
        </is>
      </c>
      <c r="B762" s="23" t="inlineStr">
        <is>
          <r>
            <t xml:space="preserve">VIBRADOR DE IMERSÃO, DIÂMETRO DE PONTEIRA 45MM, MOTOR ELÉTRICO TRIFÁSICO POTÊNCIA DE 2 CV - CHI DIURNO. AF_06/2015</t>
          </r>
        </is>
      </c>
      <c r="C762" s="22" t="inlineStr">
        <is>
          <r>
            <t xml:space="preserve">SINAPI</t>
          </r>
        </is>
      </c>
      <c r="D762" s="22" t="inlineStr">
        <is>
          <r>
            <t xml:space="preserve">CHI</t>
          </r>
        </is>
      </c>
      <c r="E762" s="24" t="n">
        <v>0.131</v>
      </c>
      <c r="F762" s="25" t="n">
        <v>0.56</v>
      </c>
      <c r="G762" s="25" t="n">
        <f>ROUND(ROUND(E762,8)*F762,2)</f>
        <v>0.07</v>
      </c>
    </row>
    <row r="763" customHeight="1" ht="29">
      <c r="A763" s="22" t="inlineStr">
        <is>
          <r>
            <t xml:space="preserve">90586</t>
          </r>
        </is>
      </c>
      <c r="B763" s="23" t="inlineStr">
        <is>
          <r>
            <t xml:space="preserve">VIBRADOR DE IMERSÃO, DIÂMETRO DE PONTEIRA 45MM, MOTOR ELÉTRICO TRIFÁSICO POTÊNCIA DE 2 CV - CHP DIURNO. AF_06/2015</t>
          </r>
        </is>
      </c>
      <c r="C763" s="22" t="inlineStr">
        <is>
          <r>
            <t xml:space="preserve">SINAPI</t>
          </r>
        </is>
      </c>
      <c r="D763" s="22" t="inlineStr">
        <is>
          <r>
            <t xml:space="preserve">CHP</t>
          </r>
        </is>
      </c>
      <c r="E763" s="24" t="n">
        <v>0.12</v>
      </c>
      <c r="F763" s="25" t="n">
        <v>1.44</v>
      </c>
      <c r="G763" s="25" t="n">
        <f>ROUND(ROUND(E763,8)*F763,2)</f>
        <v>0.17</v>
      </c>
    </row>
    <row r="764" customHeight="1" ht="18">
      <c r="A764" s="2" t="inlineStr"/>
      <c r="B764" s="2" t="inlineStr"/>
      <c r="C764" s="2" t="inlineStr"/>
      <c r="D764" s="2" t="inlineStr"/>
      <c r="E764" s="26" t="inlineStr">
        <is>
          <r>
            <t xml:space="preserve">TOTAL Equipamento Custo Horário:</t>
          </r>
        </is>
      </c>
      <c r="F764" s="26" t="inlineStr"/>
      <c r="G764" s="27" t="n">
        <f>SUM(G762:G763)</f>
        <v>0.24</v>
      </c>
    </row>
    <row r="765" customHeight="1" ht="15">
      <c r="A765" s="20" t="inlineStr">
        <is>
          <r>
            <t xml:space="preserve">Material</t>
          </r>
        </is>
      </c>
      <c r="B765" s="20" t="inlineStr"/>
      <c r="C765" s="21" t="inlineStr">
        <is>
          <r>
            <t xml:space="preserve">FONTE</t>
          </r>
        </is>
      </c>
      <c r="D765" s="21" t="inlineStr">
        <is>
          <r>
            <t xml:space="preserve">UNID</t>
          </r>
        </is>
      </c>
      <c r="E765" s="21" t="inlineStr">
        <is>
          <r>
            <t xml:space="preserve">COEFICIENTE</t>
          </r>
        </is>
      </c>
      <c r="F765" s="21" t="inlineStr">
        <is>
          <r>
            <t xml:space="preserve">PREÇO UNITÁRIO</t>
          </r>
        </is>
      </c>
      <c r="G765" s="21" t="inlineStr">
        <is>
          <r>
            <t xml:space="preserve">TOTAL</t>
          </r>
        </is>
      </c>
    </row>
    <row r="766" customHeight="1" ht="38">
      <c r="A766" s="22" t="inlineStr">
        <is>
          <r>
            <t xml:space="preserve">00011145</t>
          </r>
        </is>
      </c>
      <c r="B766" s="23" t="inlineStr">
        <is>
          <r>
            <t xml:space="preserve">CONCRETO USINADO BOMBEAVEL, CLASSE DE RESISTENCIA C35, BRITA 0 E 1, SLUMP = 100 +/- 20 MM, COM BOMBEAMENTO (DISPONIBILIZACAO DE BOMBA), SEM O LANCAMENTO (NBR 8953)</t>
          </r>
        </is>
      </c>
      <c r="C766" s="22" t="inlineStr">
        <is>
          <r>
            <t xml:space="preserve">SINAPI</t>
          </r>
        </is>
      </c>
      <c r="D766" s="22" t="inlineStr">
        <is>
          <r>
            <t xml:space="preserve">M3</t>
          </r>
        </is>
      </c>
      <c r="E766" s="24" t="n">
        <v>1.103</v>
      </c>
      <c r="F766" s="25" t="n">
        <v>567.56</v>
      </c>
      <c r="G766" s="25" t="n">
        <f>ROUND(ROUND(E766,8)*F766,2)</f>
        <v>626.02</v>
      </c>
    </row>
    <row r="767" customHeight="1" ht="15">
      <c r="A767" s="2" t="inlineStr"/>
      <c r="B767" s="2" t="inlineStr"/>
      <c r="C767" s="2" t="inlineStr"/>
      <c r="D767" s="2" t="inlineStr"/>
      <c r="E767" s="26" t="inlineStr">
        <is>
          <r>
            <t xml:space="preserve">TOTAL Material:</t>
          </r>
        </is>
      </c>
      <c r="F767" s="26" t="inlineStr"/>
      <c r="G767" s="27" t="n">
        <f>SUM(G766:G766)</f>
        <v>626.02</v>
      </c>
    </row>
    <row r="768" customHeight="1" ht="15">
      <c r="A768" s="20" t="inlineStr">
        <is>
          <r>
            <t xml:space="preserve">Mão de Obra com Encargos Complementares</t>
          </r>
        </is>
      </c>
      <c r="B768" s="20" t="inlineStr"/>
      <c r="C768" s="21" t="inlineStr">
        <is>
          <r>
            <t xml:space="preserve">FONTE</t>
          </r>
        </is>
      </c>
      <c r="D768" s="21" t="inlineStr">
        <is>
          <r>
            <t xml:space="preserve">UNID</t>
          </r>
        </is>
      </c>
      <c r="E768" s="21" t="inlineStr">
        <is>
          <r>
            <t xml:space="preserve">COEFICIENTE</t>
          </r>
        </is>
      </c>
      <c r="F768" s="21" t="inlineStr">
        <is>
          <r>
            <t xml:space="preserve">PREÇO UNITÁRIO</t>
          </r>
        </is>
      </c>
      <c r="G768" s="21" t="inlineStr">
        <is>
          <r>
            <t xml:space="preserve">TOTAL</t>
          </r>
        </is>
      </c>
    </row>
    <row r="769" customHeight="1" ht="21">
      <c r="A769" s="22" t="inlineStr">
        <is>
          <r>
            <t xml:space="preserve">88262</t>
          </r>
        </is>
      </c>
      <c r="B769" s="23" t="inlineStr">
        <is>
          <r>
            <t xml:space="preserve">CARPINTEIRO DE FORMAS COM ENCARGOS COMPLEMENTARES</t>
          </r>
        </is>
      </c>
      <c r="C769" s="22" t="inlineStr">
        <is>
          <r>
            <t xml:space="preserve">SINAPI</t>
          </r>
        </is>
      </c>
      <c r="D769" s="22" t="inlineStr">
        <is>
          <r>
            <t xml:space="preserve">H</t>
          </r>
        </is>
      </c>
      <c r="E769" s="24" t="n">
        <v>0.125</v>
      </c>
      <c r="F769" s="25" t="n">
        <v>30.15</v>
      </c>
      <c r="G769" s="25" t="n">
        <f>ROUND(ROUND(E769,8)*F769,2)</f>
        <v>3.77</v>
      </c>
    </row>
    <row r="770" customHeight="1" ht="15">
      <c r="A770" s="22" t="inlineStr">
        <is>
          <r>
            <t xml:space="preserve">88309</t>
          </r>
        </is>
      </c>
      <c r="B770" s="23" t="inlineStr">
        <is>
          <r>
            <t xml:space="preserve">PEDREIRO COM ENCARGOS COMPLEMENTARES</t>
          </r>
        </is>
      </c>
      <c r="C770" s="22" t="inlineStr">
        <is>
          <r>
            <t xml:space="preserve">SINAPI</t>
          </r>
        </is>
      </c>
      <c r="D770" s="22" t="inlineStr">
        <is>
          <r>
            <t xml:space="preserve">H</t>
          </r>
        </is>
      </c>
      <c r="E770" s="24" t="n">
        <v>0.753</v>
      </c>
      <c r="F770" s="25" t="n">
        <v>30.58</v>
      </c>
      <c r="G770" s="25" t="n">
        <f>ROUND(ROUND(E770,8)*F770,2)</f>
        <v>23.03</v>
      </c>
    </row>
    <row r="771" customHeight="1" ht="15">
      <c r="A771" s="22" t="inlineStr">
        <is>
          <r>
            <t xml:space="preserve">88316</t>
          </r>
        </is>
      </c>
      <c r="B771" s="23" t="inlineStr">
        <is>
          <r>
            <t xml:space="preserve">SERVENTE COM ENCARGOS COMPLEMENTARES</t>
          </r>
        </is>
      </c>
      <c r="C771" s="22" t="inlineStr">
        <is>
          <r>
            <t xml:space="preserve">SINAPI</t>
          </r>
        </is>
      </c>
      <c r="D771" s="22" t="inlineStr">
        <is>
          <r>
            <t xml:space="preserve">H</t>
          </r>
        </is>
      </c>
      <c r="E771" s="24" t="n">
        <v>0.826</v>
      </c>
      <c r="F771" s="25" t="n">
        <v>23.56</v>
      </c>
      <c r="G771" s="25" t="n">
        <f>ROUND(ROUND(E771,8)*F771,2)</f>
        <v>19.46</v>
      </c>
    </row>
    <row r="772" customHeight="1" ht="18">
      <c r="A772" s="2" t="inlineStr"/>
      <c r="B772" s="2" t="inlineStr"/>
      <c r="C772" s="2" t="inlineStr"/>
      <c r="D772" s="2" t="inlineStr"/>
      <c r="E772" s="26" t="inlineStr">
        <is>
          <r>
            <t xml:space="preserve">TOTAL Mão de Obra com Encargos Complementares:</t>
          </r>
        </is>
      </c>
      <c r="F772" s="26" t="inlineStr"/>
      <c r="G772" s="27" t="n">
        <f>SUM(G769:G771)</f>
        <v>46.26</v>
      </c>
    </row>
    <row r="773" customHeight="1" ht="15">
      <c r="A773" s="2" t="inlineStr"/>
      <c r="B773" s="2" t="inlineStr"/>
      <c r="C773" s="2" t="inlineStr"/>
      <c r="D773" s="2" t="inlineStr"/>
      <c r="E773" s="28" t="inlineStr">
        <is>
          <r>
            <t xml:space="preserve">VALOR:</t>
          </r>
        </is>
      </c>
      <c r="F773" s="28" t="inlineStr"/>
      <c r="G773" s="29" t="n">
        <f>ROUND(SUM(G764,G767,G772),2)</f>
        <v>672.52</v>
      </c>
    </row>
    <row r="774" customHeight="1" ht="15">
      <c r="A774" s="2" t="inlineStr"/>
      <c r="B774" s="2" t="inlineStr"/>
      <c r="C774" s="2" t="inlineStr"/>
      <c r="D774" s="2" t="inlineStr"/>
      <c r="E774" s="28" t="inlineStr">
        <is>
          <r>
            <t xml:space="preserve">VALOR BDI (20.34%):</t>
          </r>
        </is>
      </c>
      <c r="F774" s="28" t="inlineStr"/>
      <c r="G774" s="29" t="n">
        <f>ROUND(G773*(20.34/100),2)</f>
        <v>136.79</v>
      </c>
    </row>
    <row r="775" customHeight="1" ht="15">
      <c r="A775" s="2" t="inlineStr"/>
      <c r="B775" s="2" t="inlineStr"/>
      <c r="C775" s="2" t="inlineStr"/>
      <c r="D775" s="2" t="inlineStr"/>
      <c r="E775" s="28" t="inlineStr">
        <is>
          <r>
            <t xml:space="preserve">VALOR COM BDI:</t>
          </r>
        </is>
      </c>
      <c r="F775" s="28" t="inlineStr"/>
      <c r="G775" s="29" t="n">
        <f>G774+G773</f>
        <v>809.31</v>
      </c>
    </row>
    <row r="776" customHeight="1" ht="10">
      <c r="A776" s="2" t="inlineStr"/>
      <c r="B776" s="2" t="inlineStr"/>
      <c r="C776" s="2" t="inlineStr"/>
      <c r="D776" s="2" t="inlineStr"/>
      <c r="E776" s="18" t="inlineStr"/>
      <c r="F776" s="18" t="inlineStr"/>
      <c r="G776" s="18" t="inlineStr"/>
    </row>
    <row r="777" customHeight="1" ht="20">
      <c r="A777" s="19" t="inlineStr">
        <is>
          <r>
            <t xml:space="preserve">1.4.21. ​92768​ ARMAÇÃO DE LAJE DE ESTRUTURA CONVENCIONAL DE CONCRETO ARMADO UTILIZANDO AÇO CA-60 DE 5,0 MM - MONTAGEM. AF_06/2022​ (KG)</t>
          </r>
        </is>
      </c>
      <c r="B777" s="19" t="inlineStr"/>
      <c r="C777" s="19" t="inlineStr"/>
      <c r="D777" s="19" t="inlineStr"/>
      <c r="E777" s="19" t="inlineStr"/>
      <c r="F777" s="19" t="inlineStr"/>
      <c r="G777" s="19" t="inlineStr"/>
    </row>
    <row r="778" customHeight="1" ht="15">
      <c r="A778" s="20" t="inlineStr">
        <is>
          <r>
            <t xml:space="preserve">Material</t>
          </r>
        </is>
      </c>
      <c r="B778" s="20" t="inlineStr"/>
      <c r="C778" s="21" t="inlineStr">
        <is>
          <r>
            <t xml:space="preserve">FONTE</t>
          </r>
        </is>
      </c>
      <c r="D778" s="21" t="inlineStr">
        <is>
          <r>
            <t xml:space="preserve">UNID</t>
          </r>
        </is>
      </c>
      <c r="E778" s="21" t="inlineStr">
        <is>
          <r>
            <t xml:space="preserve">COEFICIENTE</t>
          </r>
        </is>
      </c>
      <c r="F778" s="21" t="inlineStr">
        <is>
          <r>
            <t xml:space="preserve">PREÇO UNITÁRIO</t>
          </r>
        </is>
      </c>
      <c r="G778" s="21" t="inlineStr">
        <is>
          <r>
            <t xml:space="preserve">TOTAL</t>
          </r>
        </is>
      </c>
    </row>
    <row r="779" customHeight="1" ht="21">
      <c r="A779" s="22" t="inlineStr">
        <is>
          <r>
            <t xml:space="preserve">00043132</t>
          </r>
        </is>
      </c>
      <c r="B779" s="23" t="inlineStr">
        <is>
          <r>
            <t xml:space="preserve">ARAME RECOZIDO 16 BWG, D = 1,65 MM (0,016 KG/M) OU 18 BWG, D = 1,25 MM (0,01 KG/M)</t>
          </r>
        </is>
      </c>
      <c r="C779" s="22" t="inlineStr">
        <is>
          <r>
            <t xml:space="preserve">SINAPI</t>
          </r>
        </is>
      </c>
      <c r="D779" s="22" t="inlineStr">
        <is>
          <r>
            <t xml:space="preserve">KG</t>
          </r>
        </is>
      </c>
      <c r="E779" s="24" t="n">
        <v>0.025</v>
      </c>
      <c r="F779" s="25" t="n">
        <v>15.67</v>
      </c>
      <c r="G779" s="25" t="n">
        <f>TRUNC(TRUNC(E779,8)*F779,2)</f>
        <v>0.39</v>
      </c>
    </row>
    <row r="780" customHeight="1" ht="29">
      <c r="A780" s="22" t="inlineStr">
        <is>
          <r>
            <t xml:space="preserve">00039017</t>
          </r>
        </is>
      </c>
      <c r="B780" s="23" t="inlineStr">
        <is>
          <r>
            <t xml:space="preserve">ESPACADOR / DISTANCIADOR CIRCULAR COM ENTRADA LATERAL, EM PLASTICO, PARA VERGALHAO *4,2 A 12,5* MM, COBRIMENTO 20 MM</t>
          </r>
        </is>
      </c>
      <c r="C780" s="22" t="inlineStr">
        <is>
          <r>
            <t xml:space="preserve">SINAPI</t>
          </r>
        </is>
      </c>
      <c r="D780" s="22" t="inlineStr">
        <is>
          <r>
            <t xml:space="preserve">UN</t>
          </r>
        </is>
      </c>
      <c r="E780" s="24" t="n">
        <v>2.118</v>
      </c>
      <c r="F780" s="25" t="n">
        <v>0.22</v>
      </c>
      <c r="G780" s="25" t="n">
        <f>TRUNC(TRUNC(E780,8)*F780,2)</f>
        <v>0.46</v>
      </c>
    </row>
    <row r="781" customHeight="1" ht="15">
      <c r="A781" s="2" t="inlineStr"/>
      <c r="B781" s="2" t="inlineStr"/>
      <c r="C781" s="2" t="inlineStr"/>
      <c r="D781" s="2" t="inlineStr"/>
      <c r="E781" s="26" t="inlineStr">
        <is>
          <r>
            <t xml:space="preserve">TOTAL Material:</t>
          </r>
        </is>
      </c>
      <c r="F781" s="26" t="inlineStr"/>
      <c r="G781" s="27" t="n">
        <f>SUM(G779:G780)</f>
        <v>0.85</v>
      </c>
    </row>
    <row r="782" customHeight="1" ht="15">
      <c r="A782" s="20" t="inlineStr">
        <is>
          <r>
            <t xml:space="preserve">Mão de Obra com Encargos Complementares</t>
          </r>
        </is>
      </c>
      <c r="B782" s="20" t="inlineStr"/>
      <c r="C782" s="21" t="inlineStr">
        <is>
          <r>
            <t xml:space="preserve">FONTE</t>
          </r>
        </is>
      </c>
      <c r="D782" s="21" t="inlineStr">
        <is>
          <r>
            <t xml:space="preserve">UNID</t>
          </r>
        </is>
      </c>
      <c r="E782" s="21" t="inlineStr">
        <is>
          <r>
            <t xml:space="preserve">COEFICIENTE</t>
          </r>
        </is>
      </c>
      <c r="F782" s="21" t="inlineStr">
        <is>
          <r>
            <t xml:space="preserve">PREÇO UNITÁRIO</t>
          </r>
        </is>
      </c>
      <c r="G782" s="21" t="inlineStr">
        <is>
          <r>
            <t xml:space="preserve">TOTAL</t>
          </r>
        </is>
      </c>
    </row>
    <row r="783" customHeight="1" ht="21">
      <c r="A783" s="22" t="inlineStr">
        <is>
          <r>
            <t xml:space="preserve">88238</t>
          </r>
        </is>
      </c>
      <c r="B783" s="23" t="inlineStr">
        <is>
          <r>
            <t xml:space="preserve">AJUDANTE DE ARMADOR COM ENCARGOS COMPLEMENTARES</t>
          </r>
        </is>
      </c>
      <c r="C783" s="22" t="inlineStr">
        <is>
          <r>
            <t xml:space="preserve">SINAPI</t>
          </r>
        </is>
      </c>
      <c r="D783" s="22" t="inlineStr">
        <is>
          <r>
            <t xml:space="preserve">H</t>
          </r>
        </is>
      </c>
      <c r="E783" s="24" t="n">
        <v>0.0136</v>
      </c>
      <c r="F783" s="25" t="n">
        <v>24.77</v>
      </c>
      <c r="G783" s="25" t="n">
        <f>TRUNC(TRUNC(E783,8)*F783,2)</f>
        <v>0.33</v>
      </c>
    </row>
    <row r="784" customHeight="1" ht="15">
      <c r="A784" s="22" t="inlineStr">
        <is>
          <r>
            <t xml:space="preserve">88245</t>
          </r>
        </is>
      </c>
      <c r="B784" s="23" t="inlineStr">
        <is>
          <r>
            <t xml:space="preserve">ARMADOR COM ENCARGOS COMPLEMENTARES</t>
          </r>
        </is>
      </c>
      <c r="C784" s="22" t="inlineStr">
        <is>
          <r>
            <t xml:space="preserve">SINAPI</t>
          </r>
        </is>
      </c>
      <c r="D784" s="22" t="inlineStr">
        <is>
          <r>
            <t xml:space="preserve">H</t>
          </r>
        </is>
      </c>
      <c r="E784" s="24" t="n">
        <v>0.0836</v>
      </c>
      <c r="F784" s="25" t="n">
        <v>30.43</v>
      </c>
      <c r="G784" s="25" t="n">
        <f>TRUNC(TRUNC(E784,8)*F784,2)</f>
        <v>2.54</v>
      </c>
    </row>
    <row r="785" customHeight="1" ht="18">
      <c r="A785" s="2" t="inlineStr"/>
      <c r="B785" s="2" t="inlineStr"/>
      <c r="C785" s="2" t="inlineStr"/>
      <c r="D785" s="2" t="inlineStr"/>
      <c r="E785" s="26" t="inlineStr">
        <is>
          <r>
            <t xml:space="preserve">TOTAL Mão de Obra com Encargos Complementares:</t>
          </r>
        </is>
      </c>
      <c r="F785" s="26" t="inlineStr"/>
      <c r="G785" s="27" t="n">
        <f>SUM(G783:G784)</f>
        <v>2.87</v>
      </c>
    </row>
    <row r="786" customHeight="1" ht="15">
      <c r="A786" s="20" t="inlineStr">
        <is>
          <r>
            <t xml:space="preserve">Serviço</t>
          </r>
        </is>
      </c>
      <c r="B786" s="20" t="inlineStr"/>
      <c r="C786" s="21" t="inlineStr">
        <is>
          <r>
            <t xml:space="preserve">FONTE</t>
          </r>
        </is>
      </c>
      <c r="D786" s="21" t="inlineStr">
        <is>
          <r>
            <t xml:space="preserve">UNID</t>
          </r>
        </is>
      </c>
      <c r="E786" s="21" t="inlineStr">
        <is>
          <r>
            <t xml:space="preserve">COEFICIENTE</t>
          </r>
        </is>
      </c>
      <c r="F786" s="21" t="inlineStr">
        <is>
          <r>
            <t xml:space="preserve">PREÇO UNITÁRIO</t>
          </r>
        </is>
      </c>
      <c r="G786" s="21" t="inlineStr">
        <is>
          <r>
            <t xml:space="preserve">TOTAL</t>
          </r>
        </is>
      </c>
    </row>
    <row r="787" customHeight="1" ht="21">
      <c r="A787" s="22" t="inlineStr">
        <is>
          <r>
            <t xml:space="preserve">92800</t>
          </r>
        </is>
      </c>
      <c r="B787" s="23" t="inlineStr">
        <is>
          <r>
            <t xml:space="preserve">CORTE E DOBRA DE AÇO CA-60, DIÂMETRO DE 5,0 MM. AF_06/2022</t>
          </r>
        </is>
      </c>
      <c r="C787" s="22" t="inlineStr">
        <is>
          <r>
            <t xml:space="preserve">SINAPI</t>
          </r>
        </is>
      </c>
      <c r="D787" s="22" t="inlineStr">
        <is>
          <r>
            <t xml:space="preserve">KG</t>
          </r>
        </is>
      </c>
      <c r="E787" s="24" t="n">
        <v>1.0</v>
      </c>
      <c r="F787" s="25" t="n">
        <v>9.48</v>
      </c>
      <c r="G787" s="25" t="n">
        <f>TRUNC(TRUNC(E787,8)*F787,2)</f>
        <v>9.48</v>
      </c>
    </row>
    <row r="788" customHeight="1" ht="15">
      <c r="A788" s="2" t="inlineStr"/>
      <c r="B788" s="2" t="inlineStr"/>
      <c r="C788" s="2" t="inlineStr"/>
      <c r="D788" s="2" t="inlineStr"/>
      <c r="E788" s="26" t="inlineStr">
        <is>
          <r>
            <t xml:space="preserve">TOTAL Serviço:</t>
          </r>
        </is>
      </c>
      <c r="F788" s="26" t="inlineStr"/>
      <c r="G788" s="27" t="n">
        <f>SUM(G787:G787)</f>
        <v>9.48</v>
      </c>
    </row>
    <row r="789" customHeight="1" ht="15">
      <c r="A789" s="2" t="inlineStr"/>
      <c r="B789" s="2" t="inlineStr"/>
      <c r="C789" s="2" t="inlineStr"/>
      <c r="D789" s="2" t="inlineStr"/>
      <c r="E789" s="28" t="inlineStr">
        <is>
          <r>
            <t xml:space="preserve">VALOR:</t>
          </r>
        </is>
      </c>
      <c r="F789" s="28" t="inlineStr"/>
      <c r="G789" s="29" t="n">
        <f>ROUND(SUM(G781,G785,G788),2)</f>
        <v>13.2</v>
      </c>
    </row>
    <row r="790" customHeight="1" ht="15">
      <c r="A790" s="2" t="inlineStr"/>
      <c r="B790" s="2" t="inlineStr"/>
      <c r="C790" s="2" t="inlineStr"/>
      <c r="D790" s="2" t="inlineStr"/>
      <c r="E790" s="28" t="inlineStr">
        <is>
          <r>
            <t xml:space="preserve">VALOR BDI (20.34%):</t>
          </r>
        </is>
      </c>
      <c r="F790" s="28" t="inlineStr"/>
      <c r="G790" s="29" t="n">
        <f>ROUND(G789*(20.34/100),2)</f>
        <v>2.68</v>
      </c>
    </row>
    <row r="791" customHeight="1" ht="15">
      <c r="A791" s="2" t="inlineStr"/>
      <c r="B791" s="2" t="inlineStr"/>
      <c r="C791" s="2" t="inlineStr"/>
      <c r="D791" s="2" t="inlineStr"/>
      <c r="E791" s="28" t="inlineStr">
        <is>
          <r>
            <t xml:space="preserve">VALOR COM BDI:</t>
          </r>
        </is>
      </c>
      <c r="F791" s="28" t="inlineStr"/>
      <c r="G791" s="29" t="n">
        <f>G790+G789</f>
        <v>15.88</v>
      </c>
    </row>
    <row r="792" customHeight="1" ht="10">
      <c r="A792" s="2" t="inlineStr"/>
      <c r="B792" s="2" t="inlineStr"/>
      <c r="C792" s="2" t="inlineStr"/>
      <c r="D792" s="2" t="inlineStr"/>
      <c r="E792" s="18" t="inlineStr"/>
      <c r="F792" s="18" t="inlineStr"/>
      <c r="G792" s="18" t="inlineStr"/>
    </row>
    <row r="793" customHeight="1" ht="20">
      <c r="A793" s="19" t="inlineStr">
        <is>
          <r>
            <t xml:space="preserve">1.4.22. ​92769​ ARMAÇÃO DE LAJE DE ESTRUTURA CONVENCIONAL DE CONCRETO ARMADO UTILIZANDO AÇO CA-50 DE 6,3 MM - MONTAGEM. AF_06/2022​ (KG)</t>
          </r>
        </is>
      </c>
      <c r="B793" s="19" t="inlineStr"/>
      <c r="C793" s="19" t="inlineStr"/>
      <c r="D793" s="19" t="inlineStr"/>
      <c r="E793" s="19" t="inlineStr"/>
      <c r="F793" s="19" t="inlineStr"/>
      <c r="G793" s="19" t="inlineStr"/>
    </row>
    <row r="794" customHeight="1" ht="15">
      <c r="A794" s="20" t="inlineStr">
        <is>
          <r>
            <t xml:space="preserve">Material</t>
          </r>
        </is>
      </c>
      <c r="B794" s="20" t="inlineStr"/>
      <c r="C794" s="21" t="inlineStr">
        <is>
          <r>
            <t xml:space="preserve">FONTE</t>
          </r>
        </is>
      </c>
      <c r="D794" s="21" t="inlineStr">
        <is>
          <r>
            <t xml:space="preserve">UNID</t>
          </r>
        </is>
      </c>
      <c r="E794" s="21" t="inlineStr">
        <is>
          <r>
            <t xml:space="preserve">COEFICIENTE</t>
          </r>
        </is>
      </c>
      <c r="F794" s="21" t="inlineStr">
        <is>
          <r>
            <t xml:space="preserve">PREÇO UNITÁRIO</t>
          </r>
        </is>
      </c>
      <c r="G794" s="21" t="inlineStr">
        <is>
          <r>
            <t xml:space="preserve">TOTAL</t>
          </r>
        </is>
      </c>
    </row>
    <row r="795" customHeight="1" ht="21">
      <c r="A795" s="22" t="inlineStr">
        <is>
          <r>
            <t xml:space="preserve">00043132</t>
          </r>
        </is>
      </c>
      <c r="B795" s="23" t="inlineStr">
        <is>
          <r>
            <t xml:space="preserve">ARAME RECOZIDO 16 BWG, D = 1,65 MM (0,016 KG/M) OU 18 BWG, D = 1,25 MM (0,01 KG/M)</t>
          </r>
        </is>
      </c>
      <c r="C795" s="22" t="inlineStr">
        <is>
          <r>
            <t xml:space="preserve">SINAPI</t>
          </r>
        </is>
      </c>
      <c r="D795" s="22" t="inlineStr">
        <is>
          <r>
            <t xml:space="preserve">KG</t>
          </r>
        </is>
      </c>
      <c r="E795" s="24" t="n">
        <v>0.025</v>
      </c>
      <c r="F795" s="25" t="n">
        <v>15.67</v>
      </c>
      <c r="G795" s="25" t="n">
        <f>TRUNC(TRUNC(E795,8)*F795,2)</f>
        <v>0.39</v>
      </c>
    </row>
    <row r="796" customHeight="1" ht="29">
      <c r="A796" s="22" t="inlineStr">
        <is>
          <r>
            <t xml:space="preserve">00039017</t>
          </r>
        </is>
      </c>
      <c r="B796" s="23" t="inlineStr">
        <is>
          <r>
            <t xml:space="preserve">ESPACADOR / DISTANCIADOR CIRCULAR COM ENTRADA LATERAL, EM PLASTICO, PARA VERGALHAO *4,2 A 12,5* MM, COBRIMENTO 20 MM</t>
          </r>
        </is>
      </c>
      <c r="C796" s="22" t="inlineStr">
        <is>
          <r>
            <t xml:space="preserve">SINAPI</t>
          </r>
        </is>
      </c>
      <c r="D796" s="22" t="inlineStr">
        <is>
          <r>
            <t xml:space="preserve">UN</t>
          </r>
        </is>
      </c>
      <c r="E796" s="24" t="n">
        <v>1.333</v>
      </c>
      <c r="F796" s="25" t="n">
        <v>0.22</v>
      </c>
      <c r="G796" s="25" t="n">
        <f>TRUNC(TRUNC(E796,8)*F796,2)</f>
        <v>0.29</v>
      </c>
    </row>
    <row r="797" customHeight="1" ht="15">
      <c r="A797" s="2" t="inlineStr"/>
      <c r="B797" s="2" t="inlineStr"/>
      <c r="C797" s="2" t="inlineStr"/>
      <c r="D797" s="2" t="inlineStr"/>
      <c r="E797" s="26" t="inlineStr">
        <is>
          <r>
            <t xml:space="preserve">TOTAL Material:</t>
          </r>
        </is>
      </c>
      <c r="F797" s="26" t="inlineStr"/>
      <c r="G797" s="27" t="n">
        <f>SUM(G795:G796)</f>
        <v>0.68</v>
      </c>
    </row>
    <row r="798" customHeight="1" ht="15">
      <c r="A798" s="20" t="inlineStr">
        <is>
          <r>
            <t xml:space="preserve">Mão de Obra com Encargos Complementares</t>
          </r>
        </is>
      </c>
      <c r="B798" s="20" t="inlineStr"/>
      <c r="C798" s="21" t="inlineStr">
        <is>
          <r>
            <t xml:space="preserve">FONTE</t>
          </r>
        </is>
      </c>
      <c r="D798" s="21" t="inlineStr">
        <is>
          <r>
            <t xml:space="preserve">UNID</t>
          </r>
        </is>
      </c>
      <c r="E798" s="21" t="inlineStr">
        <is>
          <r>
            <t xml:space="preserve">COEFICIENTE</t>
          </r>
        </is>
      </c>
      <c r="F798" s="21" t="inlineStr">
        <is>
          <r>
            <t xml:space="preserve">PREÇO UNITÁRIO</t>
          </r>
        </is>
      </c>
      <c r="G798" s="21" t="inlineStr">
        <is>
          <r>
            <t xml:space="preserve">TOTAL</t>
          </r>
        </is>
      </c>
    </row>
    <row r="799" customHeight="1" ht="21">
      <c r="A799" s="22" t="inlineStr">
        <is>
          <r>
            <t xml:space="preserve">88238</t>
          </r>
        </is>
      </c>
      <c r="B799" s="23" t="inlineStr">
        <is>
          <r>
            <t xml:space="preserve">AJUDANTE DE ARMADOR COM ENCARGOS COMPLEMENTARES</t>
          </r>
        </is>
      </c>
      <c r="C799" s="22" t="inlineStr">
        <is>
          <r>
            <t xml:space="preserve">SINAPI</t>
          </r>
        </is>
      </c>
      <c r="D799" s="22" t="inlineStr">
        <is>
          <r>
            <t xml:space="preserve">H</t>
          </r>
        </is>
      </c>
      <c r="E799" s="24" t="n">
        <v>0.0098</v>
      </c>
      <c r="F799" s="25" t="n">
        <v>24.77</v>
      </c>
      <c r="G799" s="25" t="n">
        <f>TRUNC(TRUNC(E799,8)*F799,2)</f>
        <v>0.24</v>
      </c>
    </row>
    <row r="800" customHeight="1" ht="15">
      <c r="A800" s="22" t="inlineStr">
        <is>
          <r>
            <t xml:space="preserve">88245</t>
          </r>
        </is>
      </c>
      <c r="B800" s="23" t="inlineStr">
        <is>
          <r>
            <t xml:space="preserve">ARMADOR COM ENCARGOS COMPLEMENTARES</t>
          </r>
        </is>
      </c>
      <c r="C800" s="22" t="inlineStr">
        <is>
          <r>
            <t xml:space="preserve">SINAPI</t>
          </r>
        </is>
      </c>
      <c r="D800" s="22" t="inlineStr">
        <is>
          <r>
            <t xml:space="preserve">H</t>
          </r>
        </is>
      </c>
      <c r="E800" s="24" t="n">
        <v>0.0597</v>
      </c>
      <c r="F800" s="25" t="n">
        <v>30.43</v>
      </c>
      <c r="G800" s="25" t="n">
        <f>TRUNC(TRUNC(E800,8)*F800,2)</f>
        <v>1.81</v>
      </c>
    </row>
    <row r="801" customHeight="1" ht="18">
      <c r="A801" s="2" t="inlineStr"/>
      <c r="B801" s="2" t="inlineStr"/>
      <c r="C801" s="2" t="inlineStr"/>
      <c r="D801" s="2" t="inlineStr"/>
      <c r="E801" s="26" t="inlineStr">
        <is>
          <r>
            <t xml:space="preserve">TOTAL Mão de Obra com Encargos Complementares:</t>
          </r>
        </is>
      </c>
      <c r="F801" s="26" t="inlineStr"/>
      <c r="G801" s="27" t="n">
        <f>SUM(G799:G800)</f>
        <v>2.05</v>
      </c>
    </row>
    <row r="802" customHeight="1" ht="15">
      <c r="A802" s="20" t="inlineStr">
        <is>
          <r>
            <t xml:space="preserve">Serviço</t>
          </r>
        </is>
      </c>
      <c r="B802" s="20" t="inlineStr"/>
      <c r="C802" s="21" t="inlineStr">
        <is>
          <r>
            <t xml:space="preserve">FONTE</t>
          </r>
        </is>
      </c>
      <c r="D802" s="21" t="inlineStr">
        <is>
          <r>
            <t xml:space="preserve">UNID</t>
          </r>
        </is>
      </c>
      <c r="E802" s="21" t="inlineStr">
        <is>
          <r>
            <t xml:space="preserve">COEFICIENTE</t>
          </r>
        </is>
      </c>
      <c r="F802" s="21" t="inlineStr">
        <is>
          <r>
            <t xml:space="preserve">PREÇO UNITÁRIO</t>
          </r>
        </is>
      </c>
      <c r="G802" s="21" t="inlineStr">
        <is>
          <r>
            <t xml:space="preserve">TOTAL</t>
          </r>
        </is>
      </c>
    </row>
    <row r="803" customHeight="1" ht="21">
      <c r="A803" s="22" t="inlineStr">
        <is>
          <r>
            <t xml:space="preserve">92801</t>
          </r>
        </is>
      </c>
      <c r="B803" s="23" t="inlineStr">
        <is>
          <r>
            <t xml:space="preserve">CORTE E DOBRA DE AÇO CA-50, DIÂMETRO DE 6,3 MM. AF_06/2022</t>
          </r>
        </is>
      </c>
      <c r="C803" s="22" t="inlineStr">
        <is>
          <r>
            <t xml:space="preserve">SINAPI</t>
          </r>
        </is>
      </c>
      <c r="D803" s="22" t="inlineStr">
        <is>
          <r>
            <t xml:space="preserve">KG</t>
          </r>
        </is>
      </c>
      <c r="E803" s="24" t="n">
        <v>1.0</v>
      </c>
      <c r="F803" s="25" t="n">
        <v>9.4</v>
      </c>
      <c r="G803" s="25" t="n">
        <f>TRUNC(TRUNC(E803,8)*F803,2)</f>
        <v>9.4</v>
      </c>
    </row>
    <row r="804" customHeight="1" ht="15">
      <c r="A804" s="2" t="inlineStr"/>
      <c r="B804" s="2" t="inlineStr"/>
      <c r="C804" s="2" t="inlineStr"/>
      <c r="D804" s="2" t="inlineStr"/>
      <c r="E804" s="26" t="inlineStr">
        <is>
          <r>
            <t xml:space="preserve">TOTAL Serviço:</t>
          </r>
        </is>
      </c>
      <c r="F804" s="26" t="inlineStr"/>
      <c r="G804" s="27" t="n">
        <f>SUM(G803:G803)</f>
        <v>9.4</v>
      </c>
    </row>
    <row r="805" customHeight="1" ht="15">
      <c r="A805" s="2" t="inlineStr"/>
      <c r="B805" s="2" t="inlineStr"/>
      <c r="C805" s="2" t="inlineStr"/>
      <c r="D805" s="2" t="inlineStr"/>
      <c r="E805" s="28" t="inlineStr">
        <is>
          <r>
            <t xml:space="preserve">VALOR:</t>
          </r>
        </is>
      </c>
      <c r="F805" s="28" t="inlineStr"/>
      <c r="G805" s="29" t="n">
        <f>ROUND(SUM(G797,G801,G804),2)</f>
        <v>12.13</v>
      </c>
    </row>
    <row r="806" customHeight="1" ht="15">
      <c r="A806" s="2" t="inlineStr"/>
      <c r="B806" s="2" t="inlineStr"/>
      <c r="C806" s="2" t="inlineStr"/>
      <c r="D806" s="2" t="inlineStr"/>
      <c r="E806" s="28" t="inlineStr">
        <is>
          <r>
            <t xml:space="preserve">VALOR BDI (20.34%):</t>
          </r>
        </is>
      </c>
      <c r="F806" s="28" t="inlineStr"/>
      <c r="G806" s="29" t="n">
        <f>ROUND(G805*(20.34/100),2)</f>
        <v>2.47</v>
      </c>
    </row>
    <row r="807" customHeight="1" ht="15">
      <c r="A807" s="2" t="inlineStr"/>
      <c r="B807" s="2" t="inlineStr"/>
      <c r="C807" s="2" t="inlineStr"/>
      <c r="D807" s="2" t="inlineStr"/>
      <c r="E807" s="28" t="inlineStr">
        <is>
          <r>
            <t xml:space="preserve">VALOR COM BDI:</t>
          </r>
        </is>
      </c>
      <c r="F807" s="28" t="inlineStr"/>
      <c r="G807" s="29" t="n">
        <f>G806+G805</f>
        <v>14.6</v>
      </c>
    </row>
    <row r="808" customHeight="1" ht="10">
      <c r="A808" s="2" t="inlineStr"/>
      <c r="B808" s="2" t="inlineStr"/>
      <c r="C808" s="2" t="inlineStr"/>
      <c r="D808" s="2" t="inlineStr"/>
      <c r="E808" s="18" t="inlineStr"/>
      <c r="F808" s="18" t="inlineStr"/>
      <c r="G808" s="18" t="inlineStr"/>
    </row>
    <row r="809" customHeight="1" ht="20">
      <c r="A809" s="19" t="inlineStr">
        <is>
          <r>
            <t xml:space="preserve">1.4.23. ​92770​ ARMAÇÃO DE LAJE DE ESTRUTURA CONVENCIONAL DE CONCRETO ARMADO UTILIZANDO AÇO CA-50 DE 8,0 MM - MONTAGEM. AF_06/2022​ (KG)</t>
          </r>
        </is>
      </c>
      <c r="B809" s="19" t="inlineStr"/>
      <c r="C809" s="19" t="inlineStr"/>
      <c r="D809" s="19" t="inlineStr"/>
      <c r="E809" s="19" t="inlineStr"/>
      <c r="F809" s="19" t="inlineStr"/>
      <c r="G809" s="19" t="inlineStr"/>
    </row>
    <row r="810" customHeight="1" ht="15">
      <c r="A810" s="20" t="inlineStr">
        <is>
          <r>
            <t xml:space="preserve">Material</t>
          </r>
        </is>
      </c>
      <c r="B810" s="20" t="inlineStr"/>
      <c r="C810" s="21" t="inlineStr">
        <is>
          <r>
            <t xml:space="preserve">FONTE</t>
          </r>
        </is>
      </c>
      <c r="D810" s="21" t="inlineStr">
        <is>
          <r>
            <t xml:space="preserve">UNID</t>
          </r>
        </is>
      </c>
      <c r="E810" s="21" t="inlineStr">
        <is>
          <r>
            <t xml:space="preserve">COEFICIENTE</t>
          </r>
        </is>
      </c>
      <c r="F810" s="21" t="inlineStr">
        <is>
          <r>
            <t xml:space="preserve">PREÇO UNITÁRIO</t>
          </r>
        </is>
      </c>
      <c r="G810" s="21" t="inlineStr">
        <is>
          <r>
            <t xml:space="preserve">TOTAL</t>
          </r>
        </is>
      </c>
    </row>
    <row r="811" customHeight="1" ht="21">
      <c r="A811" s="22" t="inlineStr">
        <is>
          <r>
            <t xml:space="preserve">00043132</t>
          </r>
        </is>
      </c>
      <c r="B811" s="23" t="inlineStr">
        <is>
          <r>
            <t xml:space="preserve">ARAME RECOZIDO 16 BWG, D = 1,65 MM (0,016 KG/M) OU 18 BWG, D = 1,25 MM (0,01 KG/M)</t>
          </r>
        </is>
      </c>
      <c r="C811" s="22" t="inlineStr">
        <is>
          <r>
            <t xml:space="preserve">SINAPI</t>
          </r>
        </is>
      </c>
      <c r="D811" s="22" t="inlineStr">
        <is>
          <r>
            <t xml:space="preserve">KG</t>
          </r>
        </is>
      </c>
      <c r="E811" s="24" t="n">
        <v>0.025</v>
      </c>
      <c r="F811" s="25" t="n">
        <v>15.67</v>
      </c>
      <c r="G811" s="25" t="n">
        <f>TRUNC(TRUNC(E811,8)*F811,2)</f>
        <v>0.39</v>
      </c>
    </row>
    <row r="812" customHeight="1" ht="29">
      <c r="A812" s="22" t="inlineStr">
        <is>
          <r>
            <t xml:space="preserve">00039017</t>
          </r>
        </is>
      </c>
      <c r="B812" s="23" t="inlineStr">
        <is>
          <r>
            <t xml:space="preserve">ESPACADOR / DISTANCIADOR CIRCULAR COM ENTRADA LATERAL, EM PLASTICO, PARA VERGALHAO *4,2 A 12,5* MM, COBRIMENTO 20 MM</t>
          </r>
        </is>
      </c>
      <c r="C812" s="22" t="inlineStr">
        <is>
          <r>
            <t xml:space="preserve">SINAPI</t>
          </r>
        </is>
      </c>
      <c r="D812" s="22" t="inlineStr">
        <is>
          <r>
            <t xml:space="preserve">UN</t>
          </r>
        </is>
      </c>
      <c r="E812" s="24" t="n">
        <v>0.728</v>
      </c>
      <c r="F812" s="25" t="n">
        <v>0.22</v>
      </c>
      <c r="G812" s="25" t="n">
        <f>TRUNC(TRUNC(E812,8)*F812,2)</f>
        <v>0.16</v>
      </c>
    </row>
    <row r="813" customHeight="1" ht="15">
      <c r="A813" s="2" t="inlineStr"/>
      <c r="B813" s="2" t="inlineStr"/>
      <c r="C813" s="2" t="inlineStr"/>
      <c r="D813" s="2" t="inlineStr"/>
      <c r="E813" s="26" t="inlineStr">
        <is>
          <r>
            <t xml:space="preserve">TOTAL Material:</t>
          </r>
        </is>
      </c>
      <c r="F813" s="26" t="inlineStr"/>
      <c r="G813" s="27" t="n">
        <f>SUM(G811:G812)</f>
        <v>0.55</v>
      </c>
    </row>
    <row r="814" customHeight="1" ht="15">
      <c r="A814" s="20" t="inlineStr">
        <is>
          <r>
            <t xml:space="preserve">Mão de Obra com Encargos Complementares</t>
          </r>
        </is>
      </c>
      <c r="B814" s="20" t="inlineStr"/>
      <c r="C814" s="21" t="inlineStr">
        <is>
          <r>
            <t xml:space="preserve">FONTE</t>
          </r>
        </is>
      </c>
      <c r="D814" s="21" t="inlineStr">
        <is>
          <r>
            <t xml:space="preserve">UNID</t>
          </r>
        </is>
      </c>
      <c r="E814" s="21" t="inlineStr">
        <is>
          <r>
            <t xml:space="preserve">COEFICIENTE</t>
          </r>
        </is>
      </c>
      <c r="F814" s="21" t="inlineStr">
        <is>
          <r>
            <t xml:space="preserve">PREÇO UNITÁRIO</t>
          </r>
        </is>
      </c>
      <c r="G814" s="21" t="inlineStr">
        <is>
          <r>
            <t xml:space="preserve">TOTAL</t>
          </r>
        </is>
      </c>
    </row>
    <row r="815" customHeight="1" ht="21">
      <c r="A815" s="22" t="inlineStr">
        <is>
          <r>
            <t xml:space="preserve">88238</t>
          </r>
        </is>
      </c>
      <c r="B815" s="23" t="inlineStr">
        <is>
          <r>
            <t xml:space="preserve">AJUDANTE DE ARMADOR COM ENCARGOS COMPLEMENTARES</t>
          </r>
        </is>
      </c>
      <c r="C815" s="22" t="inlineStr">
        <is>
          <r>
            <t xml:space="preserve">SINAPI</t>
          </r>
        </is>
      </c>
      <c r="D815" s="22" t="inlineStr">
        <is>
          <r>
            <t xml:space="preserve">H</t>
          </r>
        </is>
      </c>
      <c r="E815" s="24" t="n">
        <v>0.0066</v>
      </c>
      <c r="F815" s="25" t="n">
        <v>24.77</v>
      </c>
      <c r="G815" s="25" t="n">
        <f>TRUNC(TRUNC(E815,8)*F815,2)</f>
        <v>0.16</v>
      </c>
    </row>
    <row r="816" customHeight="1" ht="15">
      <c r="A816" s="22" t="inlineStr">
        <is>
          <r>
            <t xml:space="preserve">88245</t>
          </r>
        </is>
      </c>
      <c r="B816" s="23" t="inlineStr">
        <is>
          <r>
            <t xml:space="preserve">ARMADOR COM ENCARGOS COMPLEMENTARES</t>
          </r>
        </is>
      </c>
      <c r="C816" s="22" t="inlineStr">
        <is>
          <r>
            <t xml:space="preserve">SINAPI</t>
          </r>
        </is>
      </c>
      <c r="D816" s="22" t="inlineStr">
        <is>
          <r>
            <t xml:space="preserve">H</t>
          </r>
        </is>
      </c>
      <c r="E816" s="24" t="n">
        <v>0.0403</v>
      </c>
      <c r="F816" s="25" t="n">
        <v>30.43</v>
      </c>
      <c r="G816" s="25" t="n">
        <f>TRUNC(TRUNC(E816,8)*F816,2)</f>
        <v>1.22</v>
      </c>
    </row>
    <row r="817" customHeight="1" ht="18">
      <c r="A817" s="2" t="inlineStr"/>
      <c r="B817" s="2" t="inlineStr"/>
      <c r="C817" s="2" t="inlineStr"/>
      <c r="D817" s="2" t="inlineStr"/>
      <c r="E817" s="26" t="inlineStr">
        <is>
          <r>
            <t xml:space="preserve">TOTAL Mão de Obra com Encargos Complementares:</t>
          </r>
        </is>
      </c>
      <c r="F817" s="26" t="inlineStr"/>
      <c r="G817" s="27" t="n">
        <f>SUM(G815:G816)</f>
        <v>1.38</v>
      </c>
    </row>
    <row r="818" customHeight="1" ht="15">
      <c r="A818" s="20" t="inlineStr">
        <is>
          <r>
            <t xml:space="preserve">Serviço</t>
          </r>
        </is>
      </c>
      <c r="B818" s="20" t="inlineStr"/>
      <c r="C818" s="21" t="inlineStr">
        <is>
          <r>
            <t xml:space="preserve">FONTE</t>
          </r>
        </is>
      </c>
      <c r="D818" s="21" t="inlineStr">
        <is>
          <r>
            <t xml:space="preserve">UNID</t>
          </r>
        </is>
      </c>
      <c r="E818" s="21" t="inlineStr">
        <is>
          <r>
            <t xml:space="preserve">COEFICIENTE</t>
          </r>
        </is>
      </c>
      <c r="F818" s="21" t="inlineStr">
        <is>
          <r>
            <t xml:space="preserve">PREÇO UNITÁRIO</t>
          </r>
        </is>
      </c>
      <c r="G818" s="21" t="inlineStr">
        <is>
          <r>
            <t xml:space="preserve">TOTAL</t>
          </r>
        </is>
      </c>
    </row>
    <row r="819" customHeight="1" ht="21">
      <c r="A819" s="22" t="inlineStr">
        <is>
          <r>
            <t xml:space="preserve">92802</t>
          </r>
        </is>
      </c>
      <c r="B819" s="23" t="inlineStr">
        <is>
          <r>
            <t xml:space="preserve">CORTE E DOBRA DE AÇO CA-50, DIÂMETRO DE 8,0 MM. AF_06/2022</t>
          </r>
        </is>
      </c>
      <c r="C819" s="22" t="inlineStr">
        <is>
          <r>
            <t xml:space="preserve">SINAPI</t>
          </r>
        </is>
      </c>
      <c r="D819" s="22" t="inlineStr">
        <is>
          <r>
            <t xml:space="preserve">KG</t>
          </r>
        </is>
      </c>
      <c r="E819" s="24" t="n">
        <v>1.0</v>
      </c>
      <c r="F819" s="25" t="n">
        <v>9.26</v>
      </c>
      <c r="G819" s="25" t="n">
        <f>TRUNC(TRUNC(E819,8)*F819,2)</f>
        <v>9.26</v>
      </c>
    </row>
    <row r="820" customHeight="1" ht="15">
      <c r="A820" s="2" t="inlineStr"/>
      <c r="B820" s="2" t="inlineStr"/>
      <c r="C820" s="2" t="inlineStr"/>
      <c r="D820" s="2" t="inlineStr"/>
      <c r="E820" s="26" t="inlineStr">
        <is>
          <r>
            <t xml:space="preserve">TOTAL Serviço:</t>
          </r>
        </is>
      </c>
      <c r="F820" s="26" t="inlineStr"/>
      <c r="G820" s="27" t="n">
        <f>SUM(G819:G819)</f>
        <v>9.26</v>
      </c>
    </row>
    <row r="821" customHeight="1" ht="15">
      <c r="A821" s="2" t="inlineStr"/>
      <c r="B821" s="2" t="inlineStr"/>
      <c r="C821" s="2" t="inlineStr"/>
      <c r="D821" s="2" t="inlineStr"/>
      <c r="E821" s="28" t="inlineStr">
        <is>
          <r>
            <t xml:space="preserve">VALOR:</t>
          </r>
        </is>
      </c>
      <c r="F821" s="28" t="inlineStr"/>
      <c r="G821" s="29" t="n">
        <f>ROUND(SUM(G813,G817,G820),2)</f>
        <v>11.19</v>
      </c>
    </row>
    <row r="822" customHeight="1" ht="15">
      <c r="A822" s="2" t="inlineStr"/>
      <c r="B822" s="2" t="inlineStr"/>
      <c r="C822" s="2" t="inlineStr"/>
      <c r="D822" s="2" t="inlineStr"/>
      <c r="E822" s="28" t="inlineStr">
        <is>
          <r>
            <t xml:space="preserve">VALOR BDI (20.34%):</t>
          </r>
        </is>
      </c>
      <c r="F822" s="28" t="inlineStr"/>
      <c r="G822" s="29" t="n">
        <f>ROUND(G821*(20.34/100),2)</f>
        <v>2.28</v>
      </c>
    </row>
    <row r="823" customHeight="1" ht="15">
      <c r="A823" s="2" t="inlineStr"/>
      <c r="B823" s="2" t="inlineStr"/>
      <c r="C823" s="2" t="inlineStr"/>
      <c r="D823" s="2" t="inlineStr"/>
      <c r="E823" s="28" t="inlineStr">
        <is>
          <r>
            <t xml:space="preserve">VALOR COM BDI:</t>
          </r>
        </is>
      </c>
      <c r="F823" s="28" t="inlineStr"/>
      <c r="G823" s="29" t="n">
        <f>G822+G821</f>
        <v>13.47</v>
      </c>
    </row>
    <row r="824" customHeight="1" ht="10">
      <c r="A824" s="2" t="inlineStr"/>
      <c r="B824" s="2" t="inlineStr"/>
      <c r="C824" s="2" t="inlineStr"/>
      <c r="D824" s="2" t="inlineStr"/>
      <c r="E824" s="18" t="inlineStr"/>
      <c r="F824" s="18" t="inlineStr"/>
      <c r="G824" s="18" t="inlineStr"/>
    </row>
    <row r="825" customHeight="1" ht="20">
      <c r="A825" s="19" t="inlineStr">
        <is>
          <r>
            <t xml:space="preserve">1.4.24. ​92771​ ARMAÇÃO DE LAJE DE ESTRUTURA CONVENCIONAL DE CONCRETO ARMADO UTILIZANDO AÇO CA-50 DE 10,0 MM - MONTAGEM. AF_06/2022​ (KG)</t>
          </r>
        </is>
      </c>
      <c r="B825" s="19" t="inlineStr"/>
      <c r="C825" s="19" t="inlineStr"/>
      <c r="D825" s="19" t="inlineStr"/>
      <c r="E825" s="19" t="inlineStr"/>
      <c r="F825" s="19" t="inlineStr"/>
      <c r="G825" s="19" t="inlineStr"/>
    </row>
    <row r="826" customHeight="1" ht="15">
      <c r="A826" s="20" t="inlineStr">
        <is>
          <r>
            <t xml:space="preserve">Material</t>
          </r>
        </is>
      </c>
      <c r="B826" s="20" t="inlineStr"/>
      <c r="C826" s="21" t="inlineStr">
        <is>
          <r>
            <t xml:space="preserve">FONTE</t>
          </r>
        </is>
      </c>
      <c r="D826" s="21" t="inlineStr">
        <is>
          <r>
            <t xml:space="preserve">UNID</t>
          </r>
        </is>
      </c>
      <c r="E826" s="21" t="inlineStr">
        <is>
          <r>
            <t xml:space="preserve">COEFICIENTE</t>
          </r>
        </is>
      </c>
      <c r="F826" s="21" t="inlineStr">
        <is>
          <r>
            <t xml:space="preserve">PREÇO UNITÁRIO</t>
          </r>
        </is>
      </c>
      <c r="G826" s="21" t="inlineStr">
        <is>
          <r>
            <t xml:space="preserve">TOTAL</t>
          </r>
        </is>
      </c>
    </row>
    <row r="827" customHeight="1" ht="21">
      <c r="A827" s="22" t="inlineStr">
        <is>
          <r>
            <t xml:space="preserve">00043132</t>
          </r>
        </is>
      </c>
      <c r="B827" s="23" t="inlineStr">
        <is>
          <r>
            <t xml:space="preserve">ARAME RECOZIDO 16 BWG, D = 1,65 MM (0,016 KG/M) OU 18 BWG, D = 1,25 MM (0,01 KG/M)</t>
          </r>
        </is>
      </c>
      <c r="C827" s="22" t="inlineStr">
        <is>
          <r>
            <t xml:space="preserve">SINAPI</t>
          </r>
        </is>
      </c>
      <c r="D827" s="22" t="inlineStr">
        <is>
          <r>
            <t xml:space="preserve">KG</t>
          </r>
        </is>
      </c>
      <c r="E827" s="24" t="n">
        <v>0.025</v>
      </c>
      <c r="F827" s="25" t="n">
        <v>15.67</v>
      </c>
      <c r="G827" s="25" t="n">
        <f>TRUNC(TRUNC(E827,8)*F827,2)</f>
        <v>0.39</v>
      </c>
    </row>
    <row r="828" customHeight="1" ht="29">
      <c r="A828" s="22" t="inlineStr">
        <is>
          <r>
            <t xml:space="preserve">00039017</t>
          </r>
        </is>
      </c>
      <c r="B828" s="23" t="inlineStr">
        <is>
          <r>
            <t xml:space="preserve">ESPACADOR / DISTANCIADOR CIRCULAR COM ENTRADA LATERAL, EM PLASTICO, PARA VERGALHAO *4,2 A 12,5* MM, COBRIMENTO 20 MM</t>
          </r>
        </is>
      </c>
      <c r="C828" s="22" t="inlineStr">
        <is>
          <r>
            <t xml:space="preserve">SINAPI</t>
          </r>
        </is>
      </c>
      <c r="D828" s="22" t="inlineStr">
        <is>
          <r>
            <t xml:space="preserve">UN</t>
          </r>
        </is>
      </c>
      <c r="E828" s="24" t="n">
        <v>0.357</v>
      </c>
      <c r="F828" s="25" t="n">
        <v>0.22</v>
      </c>
      <c r="G828" s="25" t="n">
        <f>TRUNC(TRUNC(E828,8)*F828,2)</f>
        <v>0.07</v>
      </c>
    </row>
    <row r="829" customHeight="1" ht="15">
      <c r="A829" s="2" t="inlineStr"/>
      <c r="B829" s="2" t="inlineStr"/>
      <c r="C829" s="2" t="inlineStr"/>
      <c r="D829" s="2" t="inlineStr"/>
      <c r="E829" s="26" t="inlineStr">
        <is>
          <r>
            <t xml:space="preserve">TOTAL Material:</t>
          </r>
        </is>
      </c>
      <c r="F829" s="26" t="inlineStr"/>
      <c r="G829" s="27" t="n">
        <f>SUM(G827:G828)</f>
        <v>0.46</v>
      </c>
    </row>
    <row r="830" customHeight="1" ht="15">
      <c r="A830" s="20" t="inlineStr">
        <is>
          <r>
            <t xml:space="preserve">Mão de Obra com Encargos Complementares</t>
          </r>
        </is>
      </c>
      <c r="B830" s="20" t="inlineStr"/>
      <c r="C830" s="21" t="inlineStr">
        <is>
          <r>
            <t xml:space="preserve">FONTE</t>
          </r>
        </is>
      </c>
      <c r="D830" s="21" t="inlineStr">
        <is>
          <r>
            <t xml:space="preserve">UNID</t>
          </r>
        </is>
      </c>
      <c r="E830" s="21" t="inlineStr">
        <is>
          <r>
            <t xml:space="preserve">COEFICIENTE</t>
          </r>
        </is>
      </c>
      <c r="F830" s="21" t="inlineStr">
        <is>
          <r>
            <t xml:space="preserve">PREÇO UNITÁRIO</t>
          </r>
        </is>
      </c>
      <c r="G830" s="21" t="inlineStr">
        <is>
          <r>
            <t xml:space="preserve">TOTAL</t>
          </r>
        </is>
      </c>
    </row>
    <row r="831" customHeight="1" ht="21">
      <c r="A831" s="22" t="inlineStr">
        <is>
          <r>
            <t xml:space="preserve">88238</t>
          </r>
        </is>
      </c>
      <c r="B831" s="23" t="inlineStr">
        <is>
          <r>
            <t xml:space="preserve">AJUDANTE DE ARMADOR COM ENCARGOS COMPLEMENTARES</t>
          </r>
        </is>
      </c>
      <c r="C831" s="22" t="inlineStr">
        <is>
          <r>
            <t xml:space="preserve">SINAPI</t>
          </r>
        </is>
      </c>
      <c r="D831" s="22" t="inlineStr">
        <is>
          <r>
            <t xml:space="preserve">H</t>
          </r>
        </is>
      </c>
      <c r="E831" s="24" t="n">
        <v>0.0042</v>
      </c>
      <c r="F831" s="25" t="n">
        <v>24.77</v>
      </c>
      <c r="G831" s="25" t="n">
        <f>TRUNC(TRUNC(E831,8)*F831,2)</f>
        <v>0.1</v>
      </c>
    </row>
    <row r="832" customHeight="1" ht="15">
      <c r="A832" s="22" t="inlineStr">
        <is>
          <r>
            <t xml:space="preserve">88245</t>
          </r>
        </is>
      </c>
      <c r="B832" s="23" t="inlineStr">
        <is>
          <r>
            <t xml:space="preserve">ARMADOR COM ENCARGOS COMPLEMENTARES</t>
          </r>
        </is>
      </c>
      <c r="C832" s="22" t="inlineStr">
        <is>
          <r>
            <t xml:space="preserve">SINAPI</t>
          </r>
        </is>
      </c>
      <c r="D832" s="22" t="inlineStr">
        <is>
          <r>
            <t xml:space="preserve">H</t>
          </r>
        </is>
      </c>
      <c r="E832" s="24" t="n">
        <v>0.0259</v>
      </c>
      <c r="F832" s="25" t="n">
        <v>30.43</v>
      </c>
      <c r="G832" s="25" t="n">
        <f>TRUNC(TRUNC(E832,8)*F832,2)</f>
        <v>0.78</v>
      </c>
    </row>
    <row r="833" customHeight="1" ht="18">
      <c r="A833" s="2" t="inlineStr"/>
      <c r="B833" s="2" t="inlineStr"/>
      <c r="C833" s="2" t="inlineStr"/>
      <c r="D833" s="2" t="inlineStr"/>
      <c r="E833" s="26" t="inlineStr">
        <is>
          <r>
            <t xml:space="preserve">TOTAL Mão de Obra com Encargos Complementares:</t>
          </r>
        </is>
      </c>
      <c r="F833" s="26" t="inlineStr"/>
      <c r="G833" s="27" t="n">
        <f>SUM(G831:G832)</f>
        <v>0.88</v>
      </c>
    </row>
    <row r="834" customHeight="1" ht="15">
      <c r="A834" s="20" t="inlineStr">
        <is>
          <r>
            <t xml:space="preserve">Serviço</t>
          </r>
        </is>
      </c>
      <c r="B834" s="20" t="inlineStr"/>
      <c r="C834" s="21" t="inlineStr">
        <is>
          <r>
            <t xml:space="preserve">FONTE</t>
          </r>
        </is>
      </c>
      <c r="D834" s="21" t="inlineStr">
        <is>
          <r>
            <t xml:space="preserve">UNID</t>
          </r>
        </is>
      </c>
      <c r="E834" s="21" t="inlineStr">
        <is>
          <r>
            <t xml:space="preserve">COEFICIENTE</t>
          </r>
        </is>
      </c>
      <c r="F834" s="21" t="inlineStr">
        <is>
          <r>
            <t xml:space="preserve">PREÇO UNITÁRIO</t>
          </r>
        </is>
      </c>
      <c r="G834" s="21" t="inlineStr">
        <is>
          <r>
            <t xml:space="preserve">TOTAL</t>
          </r>
        </is>
      </c>
    </row>
    <row r="835" customHeight="1" ht="21">
      <c r="A835" s="22" t="inlineStr">
        <is>
          <r>
            <t xml:space="preserve">92803</t>
          </r>
        </is>
      </c>
      <c r="B835" s="23" t="inlineStr">
        <is>
          <r>
            <t xml:space="preserve">CORTE E DOBRA DE AÇO CA-50, DIÂMETRO DE 10,0 MM. AF_06/2022</t>
          </r>
        </is>
      </c>
      <c r="C835" s="22" t="inlineStr">
        <is>
          <r>
            <t xml:space="preserve">SINAPI</t>
          </r>
        </is>
      </c>
      <c r="D835" s="22" t="inlineStr">
        <is>
          <r>
            <t xml:space="preserve">KG</t>
          </r>
        </is>
      </c>
      <c r="E835" s="24" t="n">
        <v>1.0</v>
      </c>
      <c r="F835" s="25" t="n">
        <v>8.5</v>
      </c>
      <c r="G835" s="25" t="n">
        <f>TRUNC(TRUNC(E835,8)*F835,2)</f>
        <v>8.5</v>
      </c>
    </row>
    <row r="836" customHeight="1" ht="15">
      <c r="A836" s="2" t="inlineStr"/>
      <c r="B836" s="2" t="inlineStr"/>
      <c r="C836" s="2" t="inlineStr"/>
      <c r="D836" s="2" t="inlineStr"/>
      <c r="E836" s="26" t="inlineStr">
        <is>
          <r>
            <t xml:space="preserve">TOTAL Serviço:</t>
          </r>
        </is>
      </c>
      <c r="F836" s="26" t="inlineStr"/>
      <c r="G836" s="27" t="n">
        <f>SUM(G835:G835)</f>
        <v>8.5</v>
      </c>
    </row>
    <row r="837" customHeight="1" ht="15">
      <c r="A837" s="2" t="inlineStr"/>
      <c r="B837" s="2" t="inlineStr"/>
      <c r="C837" s="2" t="inlineStr"/>
      <c r="D837" s="2" t="inlineStr"/>
      <c r="E837" s="28" t="inlineStr">
        <is>
          <r>
            <t xml:space="preserve">VALOR:</t>
          </r>
        </is>
      </c>
      <c r="F837" s="28" t="inlineStr"/>
      <c r="G837" s="29" t="n">
        <f>ROUND(SUM(G829,G833,G836),2)</f>
        <v>9.84</v>
      </c>
    </row>
    <row r="838" customHeight="1" ht="15">
      <c r="A838" s="2" t="inlineStr"/>
      <c r="B838" s="2" t="inlineStr"/>
      <c r="C838" s="2" t="inlineStr"/>
      <c r="D838" s="2" t="inlineStr"/>
      <c r="E838" s="28" t="inlineStr">
        <is>
          <r>
            <t xml:space="preserve">VALOR BDI (20.34%):</t>
          </r>
        </is>
      </c>
      <c r="F838" s="28" t="inlineStr"/>
      <c r="G838" s="29" t="n">
        <f>ROUND(G837*(20.34/100),2)</f>
        <v>2.0</v>
      </c>
    </row>
    <row r="839" customHeight="1" ht="15">
      <c r="A839" s="2" t="inlineStr"/>
      <c r="B839" s="2" t="inlineStr"/>
      <c r="C839" s="2" t="inlineStr"/>
      <c r="D839" s="2" t="inlineStr"/>
      <c r="E839" s="28" t="inlineStr">
        <is>
          <r>
            <t xml:space="preserve">VALOR COM BDI:</t>
          </r>
        </is>
      </c>
      <c r="F839" s="28" t="inlineStr"/>
      <c r="G839" s="29" t="n">
        <f>G838+G837</f>
        <v>11.84</v>
      </c>
    </row>
    <row r="840" customHeight="1" ht="10">
      <c r="A840" s="2" t="inlineStr"/>
      <c r="B840" s="2" t="inlineStr"/>
      <c r="C840" s="2" t="inlineStr"/>
      <c r="D840" s="2" t="inlineStr"/>
      <c r="E840" s="18" t="inlineStr"/>
      <c r="F840" s="18" t="inlineStr"/>
      <c r="G840" s="18" t="inlineStr"/>
    </row>
    <row r="841" customHeight="1" ht="20">
      <c r="A841" s="19" t="inlineStr">
        <is>
          <r>
            <t xml:space="preserve">1.4.25. ​92772​ ARMAÇÃO DE LAJE DE ESTRUTURA CONVENCIONAL DE CONCRETO ARMADO UTILIZANDO AÇO CA-50 DE 12,5 MM - MONTAGEM. AF_06/2022​ (KG)</t>
          </r>
        </is>
      </c>
      <c r="B841" s="19" t="inlineStr"/>
      <c r="C841" s="19" t="inlineStr"/>
      <c r="D841" s="19" t="inlineStr"/>
      <c r="E841" s="19" t="inlineStr"/>
      <c r="F841" s="19" t="inlineStr"/>
      <c r="G841" s="19" t="inlineStr"/>
    </row>
    <row r="842" customHeight="1" ht="15">
      <c r="A842" s="20" t="inlineStr">
        <is>
          <r>
            <t xml:space="preserve">Material</t>
          </r>
        </is>
      </c>
      <c r="B842" s="20" t="inlineStr"/>
      <c r="C842" s="21" t="inlineStr">
        <is>
          <r>
            <t xml:space="preserve">FONTE</t>
          </r>
        </is>
      </c>
      <c r="D842" s="21" t="inlineStr">
        <is>
          <r>
            <t xml:space="preserve">UNID</t>
          </r>
        </is>
      </c>
      <c r="E842" s="21" t="inlineStr">
        <is>
          <r>
            <t xml:space="preserve">COEFICIENTE</t>
          </r>
        </is>
      </c>
      <c r="F842" s="21" t="inlineStr">
        <is>
          <r>
            <t xml:space="preserve">PREÇO UNITÁRIO</t>
          </r>
        </is>
      </c>
      <c r="G842" s="21" t="inlineStr">
        <is>
          <r>
            <t xml:space="preserve">TOTAL</t>
          </r>
        </is>
      </c>
    </row>
    <row r="843" customHeight="1" ht="21">
      <c r="A843" s="22" t="inlineStr">
        <is>
          <r>
            <t xml:space="preserve">00043132</t>
          </r>
        </is>
      </c>
      <c r="B843" s="23" t="inlineStr">
        <is>
          <r>
            <t xml:space="preserve">ARAME RECOZIDO 16 BWG, D = 1,65 MM (0,016 KG/M) OU 18 BWG, D = 1,25 MM (0,01 KG/M)</t>
          </r>
        </is>
      </c>
      <c r="C843" s="22" t="inlineStr">
        <is>
          <r>
            <t xml:space="preserve">SINAPI</t>
          </r>
        </is>
      </c>
      <c r="D843" s="22" t="inlineStr">
        <is>
          <r>
            <t xml:space="preserve">KG</t>
          </r>
        </is>
      </c>
      <c r="E843" s="24" t="n">
        <v>0.025</v>
      </c>
      <c r="F843" s="25" t="n">
        <v>15.67</v>
      </c>
      <c r="G843" s="25" t="n">
        <f>TRUNC(TRUNC(E843,8)*F843,2)</f>
        <v>0.39</v>
      </c>
    </row>
    <row r="844" customHeight="1" ht="29">
      <c r="A844" s="22" t="inlineStr">
        <is>
          <r>
            <t xml:space="preserve">00039017</t>
          </r>
        </is>
      </c>
      <c r="B844" s="23" t="inlineStr">
        <is>
          <r>
            <t xml:space="preserve">ESPACADOR / DISTANCIADOR CIRCULAR COM ENTRADA LATERAL, EM PLASTICO, PARA VERGALHAO *4,2 A 12,5* MM, COBRIMENTO 20 MM</t>
          </r>
        </is>
      </c>
      <c r="C844" s="22" t="inlineStr">
        <is>
          <r>
            <t xml:space="preserve">SINAPI</t>
          </r>
        </is>
      </c>
      <c r="D844" s="22" t="inlineStr">
        <is>
          <r>
            <t xml:space="preserve">UN</t>
          </r>
        </is>
      </c>
      <c r="E844" s="24" t="n">
        <v>0.147</v>
      </c>
      <c r="F844" s="25" t="n">
        <v>0.22</v>
      </c>
      <c r="G844" s="25" t="n">
        <f>TRUNC(TRUNC(E844,8)*F844,2)</f>
        <v>0.03</v>
      </c>
    </row>
    <row r="845" customHeight="1" ht="15">
      <c r="A845" s="2" t="inlineStr"/>
      <c r="B845" s="2" t="inlineStr"/>
      <c r="C845" s="2" t="inlineStr"/>
      <c r="D845" s="2" t="inlineStr"/>
      <c r="E845" s="26" t="inlineStr">
        <is>
          <r>
            <t xml:space="preserve">TOTAL Material:</t>
          </r>
        </is>
      </c>
      <c r="F845" s="26" t="inlineStr"/>
      <c r="G845" s="27" t="n">
        <f>SUM(G843:G844)</f>
        <v>0.42</v>
      </c>
    </row>
    <row r="846" customHeight="1" ht="15">
      <c r="A846" s="20" t="inlineStr">
        <is>
          <r>
            <t xml:space="preserve">Mão de Obra com Encargos Complementares</t>
          </r>
        </is>
      </c>
      <c r="B846" s="20" t="inlineStr"/>
      <c r="C846" s="21" t="inlineStr">
        <is>
          <r>
            <t xml:space="preserve">FONTE</t>
          </r>
        </is>
      </c>
      <c r="D846" s="21" t="inlineStr">
        <is>
          <r>
            <t xml:space="preserve">UNID</t>
          </r>
        </is>
      </c>
      <c r="E846" s="21" t="inlineStr">
        <is>
          <r>
            <t xml:space="preserve">COEFICIENTE</t>
          </r>
        </is>
      </c>
      <c r="F846" s="21" t="inlineStr">
        <is>
          <r>
            <t xml:space="preserve">PREÇO UNITÁRIO</t>
          </r>
        </is>
      </c>
      <c r="G846" s="21" t="inlineStr">
        <is>
          <r>
            <t xml:space="preserve">TOTAL</t>
          </r>
        </is>
      </c>
    </row>
    <row r="847" customHeight="1" ht="21">
      <c r="A847" s="22" t="inlineStr">
        <is>
          <r>
            <t xml:space="preserve">88238</t>
          </r>
        </is>
      </c>
      <c r="B847" s="23" t="inlineStr">
        <is>
          <r>
            <t xml:space="preserve">AJUDANTE DE ARMADOR COM ENCARGOS COMPLEMENTARES</t>
          </r>
        </is>
      </c>
      <c r="C847" s="22" t="inlineStr">
        <is>
          <r>
            <t xml:space="preserve">SINAPI</t>
          </r>
        </is>
      </c>
      <c r="D847" s="22" t="inlineStr">
        <is>
          <r>
            <t xml:space="preserve">H</t>
          </r>
        </is>
      </c>
      <c r="E847" s="24" t="n">
        <v>0.0023</v>
      </c>
      <c r="F847" s="25" t="n">
        <v>24.77</v>
      </c>
      <c r="G847" s="25" t="n">
        <f>TRUNC(TRUNC(E847,8)*F847,2)</f>
        <v>0.05</v>
      </c>
    </row>
    <row r="848" customHeight="1" ht="15">
      <c r="A848" s="22" t="inlineStr">
        <is>
          <r>
            <t xml:space="preserve">88245</t>
          </r>
        </is>
      </c>
      <c r="B848" s="23" t="inlineStr">
        <is>
          <r>
            <t xml:space="preserve">ARMADOR COM ENCARGOS COMPLEMENTARES</t>
          </r>
        </is>
      </c>
      <c r="C848" s="22" t="inlineStr">
        <is>
          <r>
            <t xml:space="preserve">SINAPI</t>
          </r>
        </is>
      </c>
      <c r="D848" s="22" t="inlineStr">
        <is>
          <r>
            <t xml:space="preserve">H</t>
          </r>
        </is>
      </c>
      <c r="E848" s="24" t="n">
        <v>0.0143</v>
      </c>
      <c r="F848" s="25" t="n">
        <v>30.43</v>
      </c>
      <c r="G848" s="25" t="n">
        <f>TRUNC(TRUNC(E848,8)*F848,2)</f>
        <v>0.43</v>
      </c>
    </row>
    <row r="849" customHeight="1" ht="18">
      <c r="A849" s="2" t="inlineStr"/>
      <c r="B849" s="2" t="inlineStr"/>
      <c r="C849" s="2" t="inlineStr"/>
      <c r="D849" s="2" t="inlineStr"/>
      <c r="E849" s="26" t="inlineStr">
        <is>
          <r>
            <t xml:space="preserve">TOTAL Mão de Obra com Encargos Complementares:</t>
          </r>
        </is>
      </c>
      <c r="F849" s="26" t="inlineStr"/>
      <c r="G849" s="27" t="n">
        <f>SUM(G847:G848)</f>
        <v>0.48</v>
      </c>
    </row>
    <row r="850" customHeight="1" ht="15">
      <c r="A850" s="20" t="inlineStr">
        <is>
          <r>
            <t xml:space="preserve">Serviço</t>
          </r>
        </is>
      </c>
      <c r="B850" s="20" t="inlineStr"/>
      <c r="C850" s="21" t="inlineStr">
        <is>
          <r>
            <t xml:space="preserve">FONTE</t>
          </r>
        </is>
      </c>
      <c r="D850" s="21" t="inlineStr">
        <is>
          <r>
            <t xml:space="preserve">UNID</t>
          </r>
        </is>
      </c>
      <c r="E850" s="21" t="inlineStr">
        <is>
          <r>
            <t xml:space="preserve">COEFICIENTE</t>
          </r>
        </is>
      </c>
      <c r="F850" s="21" t="inlineStr">
        <is>
          <r>
            <t xml:space="preserve">PREÇO UNITÁRIO</t>
          </r>
        </is>
      </c>
      <c r="G850" s="21" t="inlineStr">
        <is>
          <r>
            <t xml:space="preserve">TOTAL</t>
          </r>
        </is>
      </c>
    </row>
    <row r="851" customHeight="1" ht="21">
      <c r="A851" s="22" t="inlineStr">
        <is>
          <r>
            <t xml:space="preserve">92804</t>
          </r>
        </is>
      </c>
      <c r="B851" s="23" t="inlineStr">
        <is>
          <r>
            <t xml:space="preserve">CORTE E DOBRA DE AÇO CA-50, DIÂMETRO DE 12,5 MM. AF_06/2022</t>
          </r>
        </is>
      </c>
      <c r="C851" s="22" t="inlineStr">
        <is>
          <r>
            <t xml:space="preserve">SINAPI</t>
          </r>
        </is>
      </c>
      <c r="D851" s="22" t="inlineStr">
        <is>
          <r>
            <t xml:space="preserve">KG</t>
          </r>
        </is>
      </c>
      <c r="E851" s="24" t="n">
        <v>1.0</v>
      </c>
      <c r="F851" s="25" t="n">
        <v>7.26</v>
      </c>
      <c r="G851" s="25" t="n">
        <f>TRUNC(TRUNC(E851,8)*F851,2)</f>
        <v>7.26</v>
      </c>
    </row>
    <row r="852" customHeight="1" ht="15">
      <c r="A852" s="2" t="inlineStr"/>
      <c r="B852" s="2" t="inlineStr"/>
      <c r="C852" s="2" t="inlineStr"/>
      <c r="D852" s="2" t="inlineStr"/>
      <c r="E852" s="26" t="inlineStr">
        <is>
          <r>
            <t xml:space="preserve">TOTAL Serviço:</t>
          </r>
        </is>
      </c>
      <c r="F852" s="26" t="inlineStr"/>
      <c r="G852" s="27" t="n">
        <f>SUM(G851:G851)</f>
        <v>7.26</v>
      </c>
    </row>
    <row r="853" customHeight="1" ht="15">
      <c r="A853" s="2" t="inlineStr"/>
      <c r="B853" s="2" t="inlineStr"/>
      <c r="C853" s="2" t="inlineStr"/>
      <c r="D853" s="2" t="inlineStr"/>
      <c r="E853" s="28" t="inlineStr">
        <is>
          <r>
            <t xml:space="preserve">VALOR:</t>
          </r>
        </is>
      </c>
      <c r="F853" s="28" t="inlineStr"/>
      <c r="G853" s="29" t="n">
        <f>ROUND(SUM(G845,G849,G852),2)</f>
        <v>8.16</v>
      </c>
    </row>
    <row r="854" customHeight="1" ht="15">
      <c r="A854" s="2" t="inlineStr"/>
      <c r="B854" s="2" t="inlineStr"/>
      <c r="C854" s="2" t="inlineStr"/>
      <c r="D854" s="2" t="inlineStr"/>
      <c r="E854" s="28" t="inlineStr">
        <is>
          <r>
            <t xml:space="preserve">VALOR BDI (20.34%):</t>
          </r>
        </is>
      </c>
      <c r="F854" s="28" t="inlineStr"/>
      <c r="G854" s="29" t="n">
        <f>ROUND(G853*(20.34/100),2)</f>
        <v>1.66</v>
      </c>
    </row>
    <row r="855" customHeight="1" ht="15">
      <c r="A855" s="2" t="inlineStr"/>
      <c r="B855" s="2" t="inlineStr"/>
      <c r="C855" s="2" t="inlineStr"/>
      <c r="D855" s="2" t="inlineStr"/>
      <c r="E855" s="28" t="inlineStr">
        <is>
          <r>
            <t xml:space="preserve">VALOR COM BDI:</t>
          </r>
        </is>
      </c>
      <c r="F855" s="28" t="inlineStr"/>
      <c r="G855" s="29" t="n">
        <f>G854+G853</f>
        <v>9.82</v>
      </c>
    </row>
    <row r="856" customHeight="1" ht="10">
      <c r="A856" s="2" t="inlineStr"/>
      <c r="B856" s="2" t="inlineStr"/>
      <c r="C856" s="2" t="inlineStr"/>
      <c r="D856" s="2" t="inlineStr"/>
      <c r="E856" s="18" t="inlineStr"/>
      <c r="F856" s="18" t="inlineStr"/>
      <c r="G856" s="18" t="inlineStr"/>
    </row>
    <row r="857" customHeight="1" ht="20">
      <c r="A857" s="19" t="inlineStr">
        <is>
          <r>
            <t xml:space="preserve">1.4.26. ​92773​ ARMAÇÃO DE LAJE DE ESTRUTURA CONVENCIONAL DE CONCRETO ARMADO UTILIZANDO AÇO CA-50 DE 16,0 MM - MONTAGEM. AF_06/2022​ (KG)</t>
          </r>
        </is>
      </c>
      <c r="B857" s="19" t="inlineStr"/>
      <c r="C857" s="19" t="inlineStr"/>
      <c r="D857" s="19" t="inlineStr"/>
      <c r="E857" s="19" t="inlineStr"/>
      <c r="F857" s="19" t="inlineStr"/>
      <c r="G857" s="19" t="inlineStr"/>
    </row>
    <row r="858" customHeight="1" ht="15">
      <c r="A858" s="20" t="inlineStr">
        <is>
          <r>
            <t xml:space="preserve">Material</t>
          </r>
        </is>
      </c>
      <c r="B858" s="20" t="inlineStr"/>
      <c r="C858" s="21" t="inlineStr">
        <is>
          <r>
            <t xml:space="preserve">FONTE</t>
          </r>
        </is>
      </c>
      <c r="D858" s="21" t="inlineStr">
        <is>
          <r>
            <t xml:space="preserve">UNID</t>
          </r>
        </is>
      </c>
      <c r="E858" s="21" t="inlineStr">
        <is>
          <r>
            <t xml:space="preserve">COEFICIENTE</t>
          </r>
        </is>
      </c>
      <c r="F858" s="21" t="inlineStr">
        <is>
          <r>
            <t xml:space="preserve">PREÇO UNITÁRIO</t>
          </r>
        </is>
      </c>
      <c r="G858" s="21" t="inlineStr">
        <is>
          <r>
            <t xml:space="preserve">TOTAL</t>
          </r>
        </is>
      </c>
    </row>
    <row r="859" customHeight="1" ht="21">
      <c r="A859" s="22" t="inlineStr">
        <is>
          <r>
            <t xml:space="preserve">00043132</t>
          </r>
        </is>
      </c>
      <c r="B859" s="23" t="inlineStr">
        <is>
          <r>
            <t xml:space="preserve">ARAME RECOZIDO 16 BWG, D = 1,65 MM (0,016 KG/M) OU 18 BWG, D = 1,25 MM (0,01 KG/M)</t>
          </r>
        </is>
      </c>
      <c r="C859" s="22" t="inlineStr">
        <is>
          <r>
            <t xml:space="preserve">SINAPI</t>
          </r>
        </is>
      </c>
      <c r="D859" s="22" t="inlineStr">
        <is>
          <r>
            <t xml:space="preserve">KG</t>
          </r>
        </is>
      </c>
      <c r="E859" s="24" t="n">
        <v>0.025</v>
      </c>
      <c r="F859" s="25" t="n">
        <v>15.67</v>
      </c>
      <c r="G859" s="25" t="n">
        <f>TRUNC(TRUNC(E859,8)*F859,2)</f>
        <v>0.39</v>
      </c>
    </row>
    <row r="860" customHeight="1" ht="15">
      <c r="A860" s="2" t="inlineStr"/>
      <c r="B860" s="2" t="inlineStr"/>
      <c r="C860" s="2" t="inlineStr"/>
      <c r="D860" s="2" t="inlineStr"/>
      <c r="E860" s="26" t="inlineStr">
        <is>
          <r>
            <t xml:space="preserve">TOTAL Material:</t>
          </r>
        </is>
      </c>
      <c r="F860" s="26" t="inlineStr"/>
      <c r="G860" s="27" t="n">
        <f>SUM(G859:G859)</f>
        <v>0.39</v>
      </c>
    </row>
    <row r="861" customHeight="1" ht="15">
      <c r="A861" s="20" t="inlineStr">
        <is>
          <r>
            <t xml:space="preserve">Mão de Obra com Encargos Complementares</t>
          </r>
        </is>
      </c>
      <c r="B861" s="20" t="inlineStr"/>
      <c r="C861" s="21" t="inlineStr">
        <is>
          <r>
            <t xml:space="preserve">FONTE</t>
          </r>
        </is>
      </c>
      <c r="D861" s="21" t="inlineStr">
        <is>
          <r>
            <t xml:space="preserve">UNID</t>
          </r>
        </is>
      </c>
      <c r="E861" s="21" t="inlineStr">
        <is>
          <r>
            <t xml:space="preserve">COEFICIENTE</t>
          </r>
        </is>
      </c>
      <c r="F861" s="21" t="inlineStr">
        <is>
          <r>
            <t xml:space="preserve">PREÇO UNITÁRIO</t>
          </r>
        </is>
      </c>
      <c r="G861" s="21" t="inlineStr">
        <is>
          <r>
            <t xml:space="preserve">TOTAL</t>
          </r>
        </is>
      </c>
    </row>
    <row r="862" customHeight="1" ht="21">
      <c r="A862" s="22" t="inlineStr">
        <is>
          <r>
            <t xml:space="preserve">88238</t>
          </r>
        </is>
      </c>
      <c r="B862" s="23" t="inlineStr">
        <is>
          <r>
            <t xml:space="preserve">AJUDANTE DE ARMADOR COM ENCARGOS COMPLEMENTARES</t>
          </r>
        </is>
      </c>
      <c r="C862" s="22" t="inlineStr">
        <is>
          <r>
            <t xml:space="preserve">SINAPI</t>
          </r>
        </is>
      </c>
      <c r="D862" s="22" t="inlineStr">
        <is>
          <r>
            <t xml:space="preserve">H</t>
          </r>
        </is>
      </c>
      <c r="E862" s="24" t="n">
        <v>0.002</v>
      </c>
      <c r="F862" s="25" t="n">
        <v>24.77</v>
      </c>
      <c r="G862" s="25" t="n">
        <f>TRUNC(TRUNC(E862,8)*F862,2)</f>
        <v>0.04</v>
      </c>
    </row>
    <row r="863" customHeight="1" ht="15">
      <c r="A863" s="22" t="inlineStr">
        <is>
          <r>
            <t xml:space="preserve">88245</t>
          </r>
        </is>
      </c>
      <c r="B863" s="23" t="inlineStr">
        <is>
          <r>
            <t xml:space="preserve">ARMADOR COM ENCARGOS COMPLEMENTARES</t>
          </r>
        </is>
      </c>
      <c r="C863" s="22" t="inlineStr">
        <is>
          <r>
            <t xml:space="preserve">SINAPI</t>
          </r>
        </is>
      </c>
      <c r="D863" s="22" t="inlineStr">
        <is>
          <r>
            <t xml:space="preserve">H</t>
          </r>
        </is>
      </c>
      <c r="E863" s="24" t="n">
        <v>0.0121</v>
      </c>
      <c r="F863" s="25" t="n">
        <v>30.43</v>
      </c>
      <c r="G863" s="25" t="n">
        <f>TRUNC(TRUNC(E863,8)*F863,2)</f>
        <v>0.36</v>
      </c>
    </row>
    <row r="864" customHeight="1" ht="18">
      <c r="A864" s="2" t="inlineStr"/>
      <c r="B864" s="2" t="inlineStr"/>
      <c r="C864" s="2" t="inlineStr"/>
      <c r="D864" s="2" t="inlineStr"/>
      <c r="E864" s="26" t="inlineStr">
        <is>
          <r>
            <t xml:space="preserve">TOTAL Mão de Obra com Encargos Complementares:</t>
          </r>
        </is>
      </c>
      <c r="F864" s="26" t="inlineStr"/>
      <c r="G864" s="27" t="n">
        <f>SUM(G862:G863)</f>
        <v>0.4</v>
      </c>
    </row>
    <row r="865" customHeight="1" ht="15">
      <c r="A865" s="20" t="inlineStr">
        <is>
          <r>
            <t xml:space="preserve">Serviço</t>
          </r>
        </is>
      </c>
      <c r="B865" s="20" t="inlineStr"/>
      <c r="C865" s="21" t="inlineStr">
        <is>
          <r>
            <t xml:space="preserve">FONTE</t>
          </r>
        </is>
      </c>
      <c r="D865" s="21" t="inlineStr">
        <is>
          <r>
            <t xml:space="preserve">UNID</t>
          </r>
        </is>
      </c>
      <c r="E865" s="21" t="inlineStr">
        <is>
          <r>
            <t xml:space="preserve">COEFICIENTE</t>
          </r>
        </is>
      </c>
      <c r="F865" s="21" t="inlineStr">
        <is>
          <r>
            <t xml:space="preserve">PREÇO UNITÁRIO</t>
          </r>
        </is>
      </c>
      <c r="G865" s="21" t="inlineStr">
        <is>
          <r>
            <t xml:space="preserve">TOTAL</t>
          </r>
        </is>
      </c>
    </row>
    <row r="866" customHeight="1" ht="21">
      <c r="A866" s="22" t="inlineStr">
        <is>
          <r>
            <t xml:space="preserve">92805</t>
          </r>
        </is>
      </c>
      <c r="B866" s="23" t="inlineStr">
        <is>
          <r>
            <t xml:space="preserve">CORTE E DOBRA DE AÇO CA-50, DIÂMETRO DE 16,0 MM. AF_06/2022</t>
          </r>
        </is>
      </c>
      <c r="C866" s="22" t="inlineStr">
        <is>
          <r>
            <t xml:space="preserve">SINAPI</t>
          </r>
        </is>
      </c>
      <c r="D866" s="22" t="inlineStr">
        <is>
          <r>
            <t xml:space="preserve">KG</t>
          </r>
        </is>
      </c>
      <c r="E866" s="24" t="n">
        <v>1.0</v>
      </c>
      <c r="F866" s="25" t="n">
        <v>7.18</v>
      </c>
      <c r="G866" s="25" t="n">
        <f>TRUNC(TRUNC(E866,8)*F866,2)</f>
        <v>7.18</v>
      </c>
    </row>
    <row r="867" customHeight="1" ht="15">
      <c r="A867" s="2" t="inlineStr"/>
      <c r="B867" s="2" t="inlineStr"/>
      <c r="C867" s="2" t="inlineStr"/>
      <c r="D867" s="2" t="inlineStr"/>
      <c r="E867" s="26" t="inlineStr">
        <is>
          <r>
            <t xml:space="preserve">TOTAL Serviço:</t>
          </r>
        </is>
      </c>
      <c r="F867" s="26" t="inlineStr"/>
      <c r="G867" s="27" t="n">
        <f>SUM(G866:G866)</f>
        <v>7.18</v>
      </c>
    </row>
    <row r="868" customHeight="1" ht="15">
      <c r="A868" s="2" t="inlineStr"/>
      <c r="B868" s="2" t="inlineStr"/>
      <c r="C868" s="2" t="inlineStr"/>
      <c r="D868" s="2" t="inlineStr"/>
      <c r="E868" s="28" t="inlineStr">
        <is>
          <r>
            <t xml:space="preserve">VALOR:</t>
          </r>
        </is>
      </c>
      <c r="F868" s="28" t="inlineStr"/>
      <c r="G868" s="29" t="n">
        <f>ROUND(SUM(G860,G864,G867),2)</f>
        <v>7.97</v>
      </c>
    </row>
    <row r="869" customHeight="1" ht="15">
      <c r="A869" s="2" t="inlineStr"/>
      <c r="B869" s="2" t="inlineStr"/>
      <c r="C869" s="2" t="inlineStr"/>
      <c r="D869" s="2" t="inlineStr"/>
      <c r="E869" s="28" t="inlineStr">
        <is>
          <r>
            <t xml:space="preserve">VALOR BDI (20.34%):</t>
          </r>
        </is>
      </c>
      <c r="F869" s="28" t="inlineStr"/>
      <c r="G869" s="29" t="n">
        <f>ROUND(G868*(20.34/100),2)</f>
        <v>1.62</v>
      </c>
    </row>
    <row r="870" customHeight="1" ht="15">
      <c r="A870" s="2" t="inlineStr"/>
      <c r="B870" s="2" t="inlineStr"/>
      <c r="C870" s="2" t="inlineStr"/>
      <c r="D870" s="2" t="inlineStr"/>
      <c r="E870" s="28" t="inlineStr">
        <is>
          <r>
            <t xml:space="preserve">VALOR COM BDI:</t>
          </r>
        </is>
      </c>
      <c r="F870" s="28" t="inlineStr"/>
      <c r="G870" s="29" t="n">
        <f>G869+G868</f>
        <v>9.59</v>
      </c>
    </row>
    <row r="871" customHeight="1" ht="10">
      <c r="A871" s="2" t="inlineStr"/>
      <c r="B871" s="2" t="inlineStr"/>
      <c r="C871" s="2" t="inlineStr"/>
      <c r="D871" s="2" t="inlineStr"/>
      <c r="E871" s="18" t="inlineStr"/>
      <c r="F871" s="18" t="inlineStr"/>
      <c r="G871" s="18" t="inlineStr"/>
    </row>
    <row r="872" customHeight="1" ht="20">
      <c r="A872" s="19" t="inlineStr">
        <is>
          <r>
            <t xml:space="preserve">1.4.27. ​CPU2101​ LAJE PRÉ FABRICADA UNIDIRECIONAL EM VIGA TRELICADA/LAJOTA EM EPS LT 12 (8+4), EXCETO CAPA DE CONCRETO​ (M2)</t>
          </r>
        </is>
      </c>
      <c r="B872" s="19" t="inlineStr"/>
      <c r="C872" s="19" t="inlineStr"/>
      <c r="D872" s="19" t="inlineStr"/>
      <c r="E872" s="19" t="inlineStr"/>
      <c r="F872" s="19" t="inlineStr"/>
      <c r="G872" s="19" t="inlineStr"/>
    </row>
    <row r="873" customHeight="1" ht="15">
      <c r="A873" s="20" t="inlineStr">
        <is>
          <r>
            <t xml:space="preserve">Serviço</t>
          </r>
        </is>
      </c>
      <c r="B873" s="20" t="inlineStr"/>
      <c r="C873" s="21" t="inlineStr">
        <is>
          <r>
            <t xml:space="preserve">FONTE</t>
          </r>
        </is>
      </c>
      <c r="D873" s="21" t="inlineStr">
        <is>
          <r>
            <t xml:space="preserve">UNID</t>
          </r>
        </is>
      </c>
      <c r="E873" s="21" t="inlineStr">
        <is>
          <r>
            <t xml:space="preserve">COEFICIENTE</t>
          </r>
        </is>
      </c>
      <c r="F873" s="21" t="inlineStr">
        <is>
          <r>
            <t xml:space="preserve">PREÇO UNITÁRIO</t>
          </r>
        </is>
      </c>
      <c r="G873" s="21" t="inlineStr">
        <is>
          <r>
            <t xml:space="preserve">TOTAL</t>
          </r>
        </is>
      </c>
    </row>
    <row r="874" customHeight="1" ht="38">
      <c r="A874" s="22" t="inlineStr">
        <is>
          <r>
            <t xml:space="preserve">101964</t>
          </r>
        </is>
      </c>
      <c r="B874" s="23" t="inlineStr">
        <is>
          <r>
            <t xml:space="preserve">LAJE PRÉ-MOLDADA UNIDIRECIONAL, BIAPOIADA, PARA FORRO, ENCHIMENTO EM CERÂMICA, VIGOTA CONVENCIONAL, ALTURA TOTAL DA LAJE "LT" = 12 CM (ENCHIMENTO+CAPA) = (8+4). AF_08/2025</t>
          </r>
        </is>
      </c>
      <c r="C874" s="22" t="inlineStr">
        <is>
          <r>
            <t xml:space="preserve">SINAPI</t>
          </r>
        </is>
      </c>
      <c r="D874" s="22" t="inlineStr">
        <is>
          <r>
            <t xml:space="preserve">M2</t>
          </r>
        </is>
      </c>
      <c r="E874" s="24" t="n">
        <v>1.0</v>
      </c>
      <c r="F874" s="25" t="n">
        <v>190.41</v>
      </c>
      <c r="G874" s="25" t="n">
        <f>ROUND(ROUND(E874,8)*F874,2)</f>
        <v>190.41</v>
      </c>
    </row>
    <row r="875" customHeight="1" ht="15">
      <c r="A875" s="2" t="inlineStr"/>
      <c r="B875" s="2" t="inlineStr"/>
      <c r="C875" s="2" t="inlineStr"/>
      <c r="D875" s="2" t="inlineStr"/>
      <c r="E875" s="26" t="inlineStr">
        <is>
          <r>
            <t xml:space="preserve">TOTAL Serviço:</t>
          </r>
        </is>
      </c>
      <c r="F875" s="26" t="inlineStr"/>
      <c r="G875" s="27" t="n">
        <f>SUM(G874:G874)</f>
        <v>190.41</v>
      </c>
    </row>
    <row r="876" customHeight="1" ht="15">
      <c r="A876" s="2" t="inlineStr"/>
      <c r="B876" s="2" t="inlineStr"/>
      <c r="C876" s="2" t="inlineStr"/>
      <c r="D876" s="2" t="inlineStr"/>
      <c r="E876" s="28" t="inlineStr">
        <is>
          <r>
            <t xml:space="preserve">VALOR:</t>
          </r>
        </is>
      </c>
      <c r="F876" s="28" t="inlineStr"/>
      <c r="G876" s="29" t="n">
        <f>ROUND(SUM(G875),2)</f>
        <v>190.41</v>
      </c>
    </row>
    <row r="877" customHeight="1" ht="15">
      <c r="A877" s="2" t="inlineStr"/>
      <c r="B877" s="2" t="inlineStr"/>
      <c r="C877" s="2" t="inlineStr"/>
      <c r="D877" s="2" t="inlineStr"/>
      <c r="E877" s="28" t="inlineStr">
        <is>
          <r>
            <t xml:space="preserve">VALOR BDI (20.34%):</t>
          </r>
        </is>
      </c>
      <c r="F877" s="28" t="inlineStr"/>
      <c r="G877" s="29" t="n">
        <f>ROUND(G876*(20.34/100),2)</f>
        <v>38.73</v>
      </c>
    </row>
    <row r="878" customHeight="1" ht="15">
      <c r="A878" s="2" t="inlineStr"/>
      <c r="B878" s="2" t="inlineStr"/>
      <c r="C878" s="2" t="inlineStr"/>
      <c r="D878" s="2" t="inlineStr"/>
      <c r="E878" s="28" t="inlineStr">
        <is>
          <r>
            <t xml:space="preserve">VALOR COM BDI:</t>
          </r>
        </is>
      </c>
      <c r="F878" s="28" t="inlineStr"/>
      <c r="G878" s="29" t="n">
        <f>G877+G876</f>
        <v>229.14</v>
      </c>
    </row>
    <row r="879" customHeight="1" ht="10">
      <c r="A879" s="2" t="inlineStr"/>
      <c r="B879" s="2" t="inlineStr"/>
      <c r="C879" s="2" t="inlineStr"/>
      <c r="D879" s="2" t="inlineStr"/>
      <c r="E879" s="18" t="inlineStr"/>
      <c r="F879" s="18" t="inlineStr"/>
      <c r="G879" s="18" t="inlineStr"/>
    </row>
    <row r="880" customHeight="1" ht="20">
      <c r="A880" s="19" t="inlineStr">
        <is>
          <r>
            <t xml:space="preserve">1.4.28. ​CPU2100​ LAJE PRÉ FABRICADA UNIDIRECIONAL EM VIGA TRELICADA/LAJOTA EM EPS LT 16 (12+4), EXCETO CAPA DE CONCRETO​ (M2)</t>
          </r>
        </is>
      </c>
      <c r="B880" s="19" t="inlineStr"/>
      <c r="C880" s="19" t="inlineStr"/>
      <c r="D880" s="19" t="inlineStr"/>
      <c r="E880" s="19" t="inlineStr"/>
      <c r="F880" s="19" t="inlineStr"/>
      <c r="G880" s="19" t="inlineStr"/>
    </row>
    <row r="881" customHeight="1" ht="15">
      <c r="A881" s="20" t="inlineStr">
        <is>
          <r>
            <t xml:space="preserve">Encargos Complementares</t>
          </r>
        </is>
      </c>
      <c r="B881" s="20" t="inlineStr"/>
      <c r="C881" s="21" t="inlineStr">
        <is>
          <r>
            <t xml:space="preserve">FONTE</t>
          </r>
        </is>
      </c>
      <c r="D881" s="21" t="inlineStr">
        <is>
          <r>
            <t xml:space="preserve">UNID</t>
          </r>
        </is>
      </c>
      <c r="E881" s="21" t="inlineStr">
        <is>
          <r>
            <t xml:space="preserve">COEFICIENTE</t>
          </r>
        </is>
      </c>
      <c r="F881" s="21" t="inlineStr">
        <is>
          <r>
            <t xml:space="preserve">PREÇO UNITÁRIO</t>
          </r>
        </is>
      </c>
      <c r="G881" s="21" t="inlineStr">
        <is>
          <r>
            <t xml:space="preserve">TOTAL</t>
          </r>
        </is>
      </c>
    </row>
    <row r="882" customHeight="1" ht="15">
      <c r="A882" s="22" t="inlineStr">
        <is>
          <r>
            <t xml:space="preserve">S10555</t>
          </r>
        </is>
      </c>
      <c r="B882" s="23" t="inlineStr">
        <is>
          <r>
            <t xml:space="preserve">Encargos Complementares - Armador</t>
          </r>
        </is>
      </c>
      <c r="C882" s="22" t="inlineStr">
        <is>
          <r>
            <t xml:space="preserve">ORSE</t>
          </r>
        </is>
      </c>
      <c r="D882" s="22" t="inlineStr">
        <is>
          <r>
            <t xml:space="preserve">h</t>
          </r>
        </is>
      </c>
      <c r="E882" s="24" t="n">
        <v>0.15</v>
      </c>
      <c r="F882" s="25" t="n">
        <v>3.78</v>
      </c>
      <c r="G882" s="25" t="n">
        <f>ROUND(ROUND(E882,8)*F882,2)</f>
        <v>0.57</v>
      </c>
    </row>
    <row r="883" customHeight="1" ht="15">
      <c r="A883" s="22" t="inlineStr">
        <is>
          <r>
            <t xml:space="preserve">S10551</t>
          </r>
        </is>
      </c>
      <c r="B883" s="23" t="inlineStr">
        <is>
          <r>
            <t xml:space="preserve">Encargos Complementares - Carpinteiro</t>
          </r>
        </is>
      </c>
      <c r="C883" s="22" t="inlineStr">
        <is>
          <r>
            <t xml:space="preserve">ORSE</t>
          </r>
        </is>
      </c>
      <c r="D883" s="22" t="inlineStr">
        <is>
          <r>
            <t xml:space="preserve">h</t>
          </r>
        </is>
      </c>
      <c r="E883" s="24" t="n">
        <v>0.81</v>
      </c>
      <c r="F883" s="25" t="n">
        <v>3.9</v>
      </c>
      <c r="G883" s="25" t="n">
        <f>ROUND(ROUND(E883,8)*F883,2)</f>
        <v>3.16</v>
      </c>
    </row>
    <row r="884" customHeight="1" ht="15">
      <c r="A884" s="22" t="inlineStr">
        <is>
          <r>
            <t xml:space="preserve">S10550</t>
          </r>
        </is>
      </c>
      <c r="B884" s="23" t="inlineStr">
        <is>
          <r>
            <t xml:space="preserve">Encargos Complementares - Pedreiro</t>
          </r>
        </is>
      </c>
      <c r="C884" s="22" t="inlineStr">
        <is>
          <r>
            <t xml:space="preserve">ORSE</t>
          </r>
        </is>
      </c>
      <c r="D884" s="22" t="inlineStr">
        <is>
          <r>
            <t xml:space="preserve">h</t>
          </r>
        </is>
      </c>
      <c r="E884" s="24" t="n">
        <v>0.47</v>
      </c>
      <c r="F884" s="25" t="n">
        <v>3.86</v>
      </c>
      <c r="G884" s="25" t="n">
        <f>ROUND(ROUND(E884,8)*F884,2)</f>
        <v>1.81</v>
      </c>
    </row>
    <row r="885" customHeight="1" ht="15">
      <c r="A885" s="22" t="inlineStr">
        <is>
          <r>
            <t xml:space="preserve">S10549</t>
          </r>
        </is>
      </c>
      <c r="B885" s="23" t="inlineStr">
        <is>
          <r>
            <t xml:space="preserve">Encargos Complementares - Servente</t>
          </r>
        </is>
      </c>
      <c r="C885" s="22" t="inlineStr">
        <is>
          <r>
            <t xml:space="preserve">ORSE</t>
          </r>
        </is>
      </c>
      <c r="D885" s="22" t="inlineStr">
        <is>
          <r>
            <t xml:space="preserve">h</t>
          </r>
        </is>
      </c>
      <c r="E885" s="24" t="n">
        <v>2.1</v>
      </c>
      <c r="F885" s="25" t="n">
        <v>3.96</v>
      </c>
      <c r="G885" s="25" t="n">
        <f>ROUND(ROUND(E885,8)*F885,2)</f>
        <v>8.32</v>
      </c>
    </row>
    <row r="886" customHeight="1" ht="15">
      <c r="A886" s="2" t="inlineStr"/>
      <c r="B886" s="2" t="inlineStr"/>
      <c r="C886" s="2" t="inlineStr"/>
      <c r="D886" s="2" t="inlineStr"/>
      <c r="E886" s="26" t="inlineStr">
        <is>
          <r>
            <t xml:space="preserve">TOTAL Encargos Complementares:</t>
          </r>
        </is>
      </c>
      <c r="F886" s="26" t="inlineStr"/>
      <c r="G886" s="27" t="n">
        <f>SUM(G882:G885)</f>
        <v>13.86</v>
      </c>
    </row>
    <row r="887" customHeight="1" ht="15">
      <c r="A887" s="20" t="inlineStr">
        <is>
          <r>
            <t xml:space="preserve">Material</t>
          </r>
        </is>
      </c>
      <c r="B887" s="20" t="inlineStr"/>
      <c r="C887" s="21" t="inlineStr">
        <is>
          <r>
            <t xml:space="preserve">FONTE</t>
          </r>
        </is>
      </c>
      <c r="D887" s="21" t="inlineStr">
        <is>
          <r>
            <t xml:space="preserve">UNID</t>
          </r>
        </is>
      </c>
      <c r="E887" s="21" t="inlineStr">
        <is>
          <r>
            <t xml:space="preserve">COEFICIENTE</t>
          </r>
        </is>
      </c>
      <c r="F887" s="21" t="inlineStr">
        <is>
          <r>
            <t xml:space="preserve">PREÇO UNITÁRIO</t>
          </r>
        </is>
      </c>
      <c r="G887" s="21" t="inlineStr">
        <is>
          <r>
            <t xml:space="preserve">TOTAL</t>
          </r>
        </is>
      </c>
    </row>
    <row r="888" customHeight="1" ht="15">
      <c r="A888" s="22" t="inlineStr">
        <is>
          <r>
            <t xml:space="preserve">I00081</t>
          </r>
        </is>
      </c>
      <c r="B888" s="23" t="inlineStr">
        <is>
          <r>
            <t xml:space="preserve">Aço ca-50 6,3 a 12,5 mm</t>
          </r>
        </is>
      </c>
      <c r="C888" s="22" t="inlineStr">
        <is>
          <r>
            <t xml:space="preserve">ORSE</t>
          </r>
        </is>
      </c>
      <c r="D888" s="22" t="inlineStr">
        <is>
          <r>
            <t xml:space="preserve">kg</t>
          </r>
        </is>
      </c>
      <c r="E888" s="24" t="n">
        <v>1.89</v>
      </c>
      <c r="F888" s="25" t="n">
        <v>8.54</v>
      </c>
      <c r="G888" s="25" t="n">
        <f>ROUND(ROUND(E888,8)*F888,2)</f>
        <v>16.14</v>
      </c>
    </row>
    <row r="889" customHeight="1" ht="21">
      <c r="A889" s="22" t="inlineStr">
        <is>
          <r>
            <t xml:space="preserve">I00367S</t>
          </r>
        </is>
      </c>
      <c r="B889" s="23" t="inlineStr">
        <is>
          <r>
            <t xml:space="preserve">Areia grossa - posto jazida/fornecedor (retirado na jazida, sem transporte)</t>
          </r>
        </is>
      </c>
      <c r="C889" s="22" t="inlineStr">
        <is>
          <r>
            <t xml:space="preserve">ORSE</t>
          </r>
        </is>
      </c>
      <c r="D889" s="22" t="inlineStr">
        <is>
          <r>
            <t xml:space="preserve">m3</t>
          </r>
        </is>
      </c>
      <c r="E889" s="24" t="n">
        <v>0.06</v>
      </c>
      <c r="F889" s="25" t="n">
        <v>101.3</v>
      </c>
      <c r="G889" s="25" t="n">
        <f>ROUND(ROUND(E889,8)*F889,2)</f>
        <v>6.08</v>
      </c>
    </row>
    <row r="890" customHeight="1" ht="15">
      <c r="A890" s="22" t="inlineStr">
        <is>
          <r>
            <t xml:space="preserve">I01379S</t>
          </r>
        </is>
      </c>
      <c r="B890" s="23" t="inlineStr">
        <is>
          <r>
            <t xml:space="preserve">Cimento portland composto cp ii-32</t>
          </r>
        </is>
      </c>
      <c r="C890" s="22" t="inlineStr">
        <is>
          <r>
            <t xml:space="preserve">ORSE</t>
          </r>
        </is>
      </c>
      <c r="D890" s="22" t="inlineStr">
        <is>
          <r>
            <t xml:space="preserve">kg</t>
          </r>
        </is>
      </c>
      <c r="E890" s="24" t="n">
        <v>18.0</v>
      </c>
      <c r="F890" s="25" t="n">
        <v>0.78</v>
      </c>
      <c r="G890" s="25" t="n">
        <f>ROUND(ROUND(E890,8)*F890,2)</f>
        <v>14.04</v>
      </c>
    </row>
    <row r="891" customHeight="1" ht="21">
      <c r="A891" s="22" t="inlineStr">
        <is>
          <r>
            <t xml:space="preserve">I07534</t>
          </r>
        </is>
      </c>
      <c r="B891" s="23" t="inlineStr">
        <is>
          <r>
            <t xml:space="preserve">Laje pré-fabricada treliçada para piso ou cobertura, h=16cm, el. enchimento em bloco EPS, h=12cm</t>
          </r>
        </is>
      </c>
      <c r="C891" s="22" t="inlineStr">
        <is>
          <r>
            <t xml:space="preserve">ORSE</t>
          </r>
        </is>
      </c>
      <c r="D891" s="22" t="inlineStr">
        <is>
          <r>
            <t xml:space="preserve">m²</t>
          </r>
        </is>
      </c>
      <c r="E891" s="24" t="n">
        <v>1.0</v>
      </c>
      <c r="F891" s="25" t="n">
        <v>70.97</v>
      </c>
      <c r="G891" s="25" t="n">
        <f>ROUND(ROUND(E891,8)*F891,2)</f>
        <v>70.97</v>
      </c>
    </row>
    <row r="892" customHeight="1" ht="21">
      <c r="A892" s="22" t="inlineStr">
        <is>
          <r>
            <t xml:space="preserve">I01569</t>
          </r>
        </is>
      </c>
      <c r="B892" s="23" t="inlineStr">
        <is>
          <r>
            <t xml:space="preserve">Madeira mista serrada (barrote) 6 x 6cm - 0,0036 m3/m (angelim, louro)</t>
          </r>
        </is>
      </c>
      <c r="C892" s="22" t="inlineStr">
        <is>
          <r>
            <t xml:space="preserve">ORSE</t>
          </r>
        </is>
      </c>
      <c r="D892" s="22" t="inlineStr">
        <is>
          <r>
            <t xml:space="preserve">m</t>
          </r>
        </is>
      </c>
      <c r="E892" s="24" t="n">
        <v>1.86</v>
      </c>
      <c r="F892" s="25" t="n">
        <v>6.69</v>
      </c>
      <c r="G892" s="25" t="n">
        <f>ROUND(ROUND(E892,8)*F892,2)</f>
        <v>12.44</v>
      </c>
    </row>
    <row r="893" customHeight="1" ht="21">
      <c r="A893" s="22" t="inlineStr">
        <is>
          <r>
            <t xml:space="preserve">I04721S</t>
          </r>
        </is>
      </c>
      <c r="B893" s="23" t="inlineStr">
        <is>
          <r>
            <t xml:space="preserve">Pedra britada n. 1 (9,5 a 19 mm) posto pedreira/fornecedor, sem frete</t>
          </r>
        </is>
      </c>
      <c r="C893" s="22" t="inlineStr">
        <is>
          <r>
            <t xml:space="preserve">ORSE</t>
          </r>
        </is>
      </c>
      <c r="D893" s="22" t="inlineStr">
        <is>
          <r>
            <t xml:space="preserve">m3</t>
          </r>
        </is>
      </c>
      <c r="E893" s="24" t="n">
        <v>0.0136</v>
      </c>
      <c r="F893" s="25" t="n">
        <v>137.75</v>
      </c>
      <c r="G893" s="25" t="n">
        <f>ROUND(ROUND(E893,8)*F893,2)</f>
        <v>1.87</v>
      </c>
    </row>
    <row r="894" customHeight="1" ht="21">
      <c r="A894" s="22" t="inlineStr">
        <is>
          <r>
            <t xml:space="preserve">I04718S</t>
          </r>
        </is>
      </c>
      <c r="B894" s="23" t="inlineStr">
        <is>
          <r>
            <t xml:space="preserve">Pedra britada n. 2 (19 a 38 mm) posto pedreira/fornecedor, sem frete</t>
          </r>
        </is>
      </c>
      <c r="C894" s="22" t="inlineStr">
        <is>
          <r>
            <t xml:space="preserve">ORSE</t>
          </r>
        </is>
      </c>
      <c r="D894" s="22" t="inlineStr">
        <is>
          <r>
            <t xml:space="preserve">m3</t>
          </r>
        </is>
      </c>
      <c r="E894" s="24" t="n">
        <v>0.0408</v>
      </c>
      <c r="F894" s="25" t="n">
        <v>138.48</v>
      </c>
      <c r="G894" s="25" t="n">
        <f>ROUND(ROUND(E894,8)*F894,2)</f>
        <v>5.65</v>
      </c>
    </row>
    <row r="895" customHeight="1" ht="15">
      <c r="A895" s="22" t="inlineStr">
        <is>
          <r>
            <t xml:space="preserve">I05075S</t>
          </r>
        </is>
      </c>
      <c r="B895" s="23" t="inlineStr">
        <is>
          <r>
            <t xml:space="preserve">Prego de aco polido com cabeca 18 x 30 (2 3/4 x 10)</t>
          </r>
        </is>
      </c>
      <c r="C895" s="22" t="inlineStr">
        <is>
          <r>
            <t xml:space="preserve">ORSE</t>
          </r>
        </is>
      </c>
      <c r="D895" s="22" t="inlineStr">
        <is>
          <r>
            <t xml:space="preserve">kg</t>
          </r>
        </is>
      </c>
      <c r="E895" s="24" t="n">
        <v>0.03</v>
      </c>
      <c r="F895" s="25" t="n">
        <v>16.63</v>
      </c>
      <c r="G895" s="25" t="n">
        <f>ROUND(ROUND(E895,8)*F895,2)</f>
        <v>0.5</v>
      </c>
    </row>
    <row r="896" customHeight="1" ht="21">
      <c r="A896" s="22" t="inlineStr">
        <is>
          <r>
            <t xml:space="preserve">I04509S</t>
          </r>
        </is>
      </c>
      <c r="B896" s="23" t="inlineStr">
        <is>
          <r>
            <t xml:space="preserve">Sarrafo *2,5 x 10* cm em pinus, mista ou equivalente da regiao - bruta</t>
          </r>
        </is>
      </c>
      <c r="C896" s="22" t="inlineStr">
        <is>
          <r>
            <t xml:space="preserve">ORSE</t>
          </r>
        </is>
      </c>
      <c r="D896" s="22" t="inlineStr">
        <is>
          <r>
            <t xml:space="preserve">m</t>
          </r>
        </is>
      </c>
      <c r="E896" s="24" t="n">
        <v>1.03</v>
      </c>
      <c r="F896" s="25" t="n">
        <v>5.66</v>
      </c>
      <c r="G896" s="25" t="n">
        <f>ROUND(ROUND(E896,8)*F896,2)</f>
        <v>5.83</v>
      </c>
    </row>
    <row r="897" customHeight="1" ht="29">
      <c r="A897" s="22" t="inlineStr">
        <is>
          <r>
            <t xml:space="preserve">I06189S</t>
          </r>
        </is>
      </c>
      <c r="B897" s="23" t="inlineStr">
        <is>
          <r>
            <t xml:space="preserve">Tabua nao aparelhada *2,5 x 30* cm, em macaranduba/massaranduba, angelim ou equivalente da regiao - bruta</t>
          </r>
        </is>
      </c>
      <c r="C897" s="22" t="inlineStr">
        <is>
          <r>
            <t xml:space="preserve">ORSE</t>
          </r>
        </is>
      </c>
      <c r="D897" s="22" t="inlineStr">
        <is>
          <r>
            <t xml:space="preserve">m</t>
          </r>
        </is>
      </c>
      <c r="E897" s="24" t="n">
        <v>0.62</v>
      </c>
      <c r="F897" s="25" t="n">
        <v>23.08</v>
      </c>
      <c r="G897" s="25" t="n">
        <f>ROUND(ROUND(E897,8)*F897,2)</f>
        <v>14.31</v>
      </c>
    </row>
    <row r="898" customHeight="1" ht="15">
      <c r="A898" s="2" t="inlineStr"/>
      <c r="B898" s="2" t="inlineStr"/>
      <c r="C898" s="2" t="inlineStr"/>
      <c r="D898" s="2" t="inlineStr"/>
      <c r="E898" s="26" t="inlineStr">
        <is>
          <r>
            <t xml:space="preserve">TOTAL Material:</t>
          </r>
        </is>
      </c>
      <c r="F898" s="26" t="inlineStr"/>
      <c r="G898" s="27" t="n">
        <f>SUM(G888:G897)</f>
        <v>147.83</v>
      </c>
    </row>
    <row r="899" customHeight="1" ht="15">
      <c r="A899" s="20" t="inlineStr">
        <is>
          <r>
            <t xml:space="preserve">Mão de Obra</t>
          </r>
        </is>
      </c>
      <c r="B899" s="20" t="inlineStr"/>
      <c r="C899" s="21" t="inlineStr">
        <is>
          <r>
            <t xml:space="preserve">FONTE</t>
          </r>
        </is>
      </c>
      <c r="D899" s="21" t="inlineStr">
        <is>
          <r>
            <t xml:space="preserve">UNID</t>
          </r>
        </is>
      </c>
      <c r="E899" s="21" t="inlineStr">
        <is>
          <r>
            <t xml:space="preserve">COEFICIENTE</t>
          </r>
        </is>
      </c>
      <c r="F899" s="21" t="inlineStr">
        <is>
          <r>
            <t xml:space="preserve">PREÇO UNITÁRIO</t>
          </r>
        </is>
      </c>
      <c r="G899" s="21" t="inlineStr">
        <is>
          <r>
            <t xml:space="preserve">TOTAL</t>
          </r>
        </is>
      </c>
    </row>
    <row r="900" customHeight="1" ht="15">
      <c r="A900" s="22" t="inlineStr">
        <is>
          <r>
            <t xml:space="preserve">I00378S</t>
          </r>
        </is>
      </c>
      <c r="B900" s="23" t="inlineStr">
        <is>
          <r>
            <t xml:space="preserve">Armador (horista)</t>
          </r>
        </is>
      </c>
      <c r="C900" s="22" t="inlineStr">
        <is>
          <r>
            <t xml:space="preserve">ORSE</t>
          </r>
        </is>
      </c>
      <c r="D900" s="22" t="inlineStr">
        <is>
          <r>
            <t xml:space="preserve">h</t>
          </r>
        </is>
      </c>
      <c r="E900" s="24" t="n">
        <v>0.15</v>
      </c>
      <c r="F900" s="25" t="n">
        <v>20.44</v>
      </c>
      <c r="G900" s="25" t="n">
        <f>ROUND(ROUND(E900,8)*F900,2)</f>
        <v>3.07</v>
      </c>
    </row>
    <row r="901" customHeight="1" ht="15">
      <c r="A901" s="22" t="inlineStr">
        <is>
          <r>
            <t xml:space="preserve">I01213S</t>
          </r>
        </is>
      </c>
      <c r="B901" s="23" t="inlineStr">
        <is>
          <r>
            <t xml:space="preserve">Carpinteiro de formas para concreto (horista)</t>
          </r>
        </is>
      </c>
      <c r="C901" s="22" t="inlineStr">
        <is>
          <r>
            <t xml:space="preserve">ORSE</t>
          </r>
        </is>
      </c>
      <c r="D901" s="22" t="inlineStr">
        <is>
          <r>
            <t xml:space="preserve">h</t>
          </r>
        </is>
      </c>
      <c r="E901" s="24" t="n">
        <v>0.81</v>
      </c>
      <c r="F901" s="25" t="n">
        <v>20.44</v>
      </c>
      <c r="G901" s="25" t="n">
        <f>ROUND(ROUND(E901,8)*F901,2)</f>
        <v>16.56</v>
      </c>
    </row>
    <row r="902" customHeight="1" ht="15">
      <c r="A902" s="22" t="inlineStr">
        <is>
          <r>
            <t xml:space="preserve">I04750S</t>
          </r>
        </is>
      </c>
      <c r="B902" s="23" t="inlineStr">
        <is>
          <r>
            <t xml:space="preserve">Pedreiro (horista)</t>
          </r>
        </is>
      </c>
      <c r="C902" s="22" t="inlineStr">
        <is>
          <r>
            <t xml:space="preserve">ORSE</t>
          </r>
        </is>
      </c>
      <c r="D902" s="22" t="inlineStr">
        <is>
          <r>
            <t xml:space="preserve">h</t>
          </r>
        </is>
      </c>
      <c r="E902" s="24" t="n">
        <v>0.47</v>
      </c>
      <c r="F902" s="25" t="n">
        <v>20.44</v>
      </c>
      <c r="G902" s="25" t="n">
        <f>ROUND(ROUND(E902,8)*F902,2)</f>
        <v>9.61</v>
      </c>
    </row>
    <row r="903" customHeight="1" ht="15">
      <c r="A903" s="22" t="inlineStr">
        <is>
          <r>
            <t xml:space="preserve">I06111S</t>
          </r>
        </is>
      </c>
      <c r="B903" s="23" t="inlineStr">
        <is>
          <r>
            <t xml:space="preserve">Servente de obras (horista)</t>
          </r>
        </is>
      </c>
      <c r="C903" s="22" t="inlineStr">
        <is>
          <r>
            <t xml:space="preserve">ORSE</t>
          </r>
        </is>
      </c>
      <c r="D903" s="22" t="inlineStr">
        <is>
          <r>
            <t xml:space="preserve">h</t>
          </r>
        </is>
      </c>
      <c r="E903" s="24" t="n">
        <v>2.1</v>
      </c>
      <c r="F903" s="25" t="n">
        <v>14.58</v>
      </c>
      <c r="G903" s="25" t="n">
        <f>ROUND(ROUND(E903,8)*F903,2)</f>
        <v>30.62</v>
      </c>
    </row>
    <row r="904" customHeight="1" ht="15">
      <c r="A904" s="2" t="inlineStr"/>
      <c r="B904" s="2" t="inlineStr"/>
      <c r="C904" s="2" t="inlineStr"/>
      <c r="D904" s="2" t="inlineStr"/>
      <c r="E904" s="26" t="inlineStr">
        <is>
          <r>
            <t xml:space="preserve">TOTAL Mão de Obra:</t>
          </r>
        </is>
      </c>
      <c r="F904" s="26" t="inlineStr"/>
      <c r="G904" s="27" t="n">
        <f>SUM(G900:G903)</f>
        <v>59.86</v>
      </c>
    </row>
    <row r="905" customHeight="1" ht="15">
      <c r="A905" s="2" t="inlineStr"/>
      <c r="B905" s="2" t="inlineStr"/>
      <c r="C905" s="2" t="inlineStr"/>
      <c r="D905" s="2" t="inlineStr"/>
      <c r="E905" s="28" t="inlineStr">
        <is>
          <r>
            <t xml:space="preserve">VALOR:</t>
          </r>
        </is>
      </c>
      <c r="F905" s="28" t="inlineStr"/>
      <c r="G905" s="29" t="n">
        <f>ROUND(SUM(G886,G898,G904),2)</f>
        <v>221.55</v>
      </c>
    </row>
    <row r="906" customHeight="1" ht="15">
      <c r="A906" s="2" t="inlineStr"/>
      <c r="B906" s="2" t="inlineStr"/>
      <c r="C906" s="2" t="inlineStr"/>
      <c r="D906" s="2" t="inlineStr"/>
      <c r="E906" s="28" t="inlineStr">
        <is>
          <r>
            <t xml:space="preserve">VALOR BDI (20.34%):</t>
          </r>
        </is>
      </c>
      <c r="F906" s="28" t="inlineStr"/>
      <c r="G906" s="29" t="n">
        <f>ROUND(G905*(20.34/100),2)</f>
        <v>45.06</v>
      </c>
    </row>
    <row r="907" customHeight="1" ht="15">
      <c r="A907" s="2" t="inlineStr"/>
      <c r="B907" s="2" t="inlineStr"/>
      <c r="C907" s="2" t="inlineStr"/>
      <c r="D907" s="2" t="inlineStr"/>
      <c r="E907" s="28" t="inlineStr">
        <is>
          <r>
            <t xml:space="preserve">VALOR COM BDI:</t>
          </r>
        </is>
      </c>
      <c r="F907" s="28" t="inlineStr"/>
      <c r="G907" s="29" t="n">
        <f>G906+G905</f>
        <v>266.61</v>
      </c>
    </row>
    <row r="908" customHeight="1" ht="10">
      <c r="A908" s="2" t="inlineStr"/>
      <c r="B908" s="2" t="inlineStr"/>
      <c r="C908" s="2" t="inlineStr"/>
      <c r="D908" s="2" t="inlineStr"/>
      <c r="E908" s="18" t="inlineStr"/>
      <c r="F908" s="18" t="inlineStr"/>
      <c r="G908" s="18" t="inlineStr"/>
    </row>
    <row r="909" customHeight="1" ht="20">
      <c r="A909" s="19" t="inlineStr">
        <is>
          <r>
            <t xml:space="preserve">1.4.29. ​CPU2102​ LAJE PRÉ FABRICADA UNIDIRECIONAL EM VIGA TRELICADA/LAJOTA EM EPS LT 12 (16+4), EXCETO CAPA DE CONCRETO​ (M2)</t>
          </r>
        </is>
      </c>
      <c r="B909" s="19" t="inlineStr"/>
      <c r="C909" s="19" t="inlineStr"/>
      <c r="D909" s="19" t="inlineStr"/>
      <c r="E909" s="19" t="inlineStr"/>
      <c r="F909" s="19" t="inlineStr"/>
      <c r="G909" s="19" t="inlineStr"/>
    </row>
    <row r="910" customHeight="1" ht="15">
      <c r="A910" s="20" t="inlineStr">
        <is>
          <r>
            <t xml:space="preserve">Material</t>
          </r>
        </is>
      </c>
      <c r="B910" s="20" t="inlineStr"/>
      <c r="C910" s="21" t="inlineStr">
        <is>
          <r>
            <t xml:space="preserve">FONTE</t>
          </r>
        </is>
      </c>
      <c r="D910" s="21" t="inlineStr">
        <is>
          <r>
            <t xml:space="preserve">UNID</t>
          </r>
        </is>
      </c>
      <c r="E910" s="21" t="inlineStr">
        <is>
          <r>
            <t xml:space="preserve">COEFICIENTE</t>
          </r>
        </is>
      </c>
      <c r="F910" s="21" t="inlineStr">
        <is>
          <r>
            <t xml:space="preserve">PREÇO UNITÁRIO</t>
          </r>
        </is>
      </c>
      <c r="G910" s="21" t="inlineStr">
        <is>
          <r>
            <t xml:space="preserve">TOTAL</t>
          </r>
        </is>
      </c>
    </row>
    <row r="911" customHeight="1" ht="21">
      <c r="A911" s="22" t="inlineStr">
        <is>
          <r>
            <t xml:space="preserve">I09805</t>
          </r>
        </is>
      </c>
      <c r="B911" s="23" t="inlineStr">
        <is>
          <r>
            <t xml:space="preserve">Laje pré-fabricada treliçada para piso ou cobertura, h=21cm, el. enchimento em bloco EPS, h=16cm</t>
          </r>
        </is>
      </c>
      <c r="C911" s="22" t="inlineStr">
        <is>
          <r>
            <t xml:space="preserve">ORSE</t>
          </r>
        </is>
      </c>
      <c r="D911" s="22" t="inlineStr">
        <is>
          <r>
            <t xml:space="preserve">m²</t>
          </r>
        </is>
      </c>
      <c r="E911" s="24" t="n">
        <v>1.0</v>
      </c>
      <c r="F911" s="25" t="n">
        <v>109.37</v>
      </c>
      <c r="G911" s="25" t="n">
        <f>ROUND(ROUND(E911,8)*F911,2)</f>
        <v>109.37</v>
      </c>
    </row>
    <row r="912" customHeight="1" ht="15">
      <c r="A912" s="2" t="inlineStr"/>
      <c r="B912" s="2" t="inlineStr"/>
      <c r="C912" s="2" t="inlineStr"/>
      <c r="D912" s="2" t="inlineStr"/>
      <c r="E912" s="26" t="inlineStr">
        <is>
          <r>
            <t xml:space="preserve">TOTAL Material:</t>
          </r>
        </is>
      </c>
      <c r="F912" s="26" t="inlineStr"/>
      <c r="G912" s="27" t="n">
        <f>SUM(G911:G911)</f>
        <v>109.37</v>
      </c>
    </row>
    <row r="913" customHeight="1" ht="15">
      <c r="A913" s="20" t="inlineStr">
        <is>
          <r>
            <t xml:space="preserve">Mão de Obra com Encargos Complementares</t>
          </r>
        </is>
      </c>
      <c r="B913" s="20" t="inlineStr"/>
      <c r="C913" s="21" t="inlineStr">
        <is>
          <r>
            <t xml:space="preserve">FONTE</t>
          </r>
        </is>
      </c>
      <c r="D913" s="21" t="inlineStr">
        <is>
          <r>
            <t xml:space="preserve">UNID</t>
          </r>
        </is>
      </c>
      <c r="E913" s="21" t="inlineStr">
        <is>
          <r>
            <t xml:space="preserve">COEFICIENTE</t>
          </r>
        </is>
      </c>
      <c r="F913" s="21" t="inlineStr">
        <is>
          <r>
            <t xml:space="preserve">PREÇO UNITÁRIO</t>
          </r>
        </is>
      </c>
      <c r="G913" s="21" t="inlineStr">
        <is>
          <r>
            <t xml:space="preserve">TOTAL</t>
          </r>
        </is>
      </c>
    </row>
    <row r="914" customHeight="1" ht="15">
      <c r="A914" s="22" t="inlineStr">
        <is>
          <r>
            <t xml:space="preserve">88309</t>
          </r>
        </is>
      </c>
      <c r="B914" s="23" t="inlineStr">
        <is>
          <r>
            <t xml:space="preserve">PEDREIRO COM ENCARGOS COMPLEMENTARES</t>
          </r>
        </is>
      </c>
      <c r="C914" s="22" t="inlineStr">
        <is>
          <r>
            <t xml:space="preserve">SINAPI</t>
          </r>
        </is>
      </c>
      <c r="D914" s="22" t="inlineStr">
        <is>
          <r>
            <t xml:space="preserve">H</t>
          </r>
        </is>
      </c>
      <c r="E914" s="24" t="n">
        <v>0.45</v>
      </c>
      <c r="F914" s="25" t="n">
        <v>30.58</v>
      </c>
      <c r="G914" s="25" t="n">
        <f>ROUND(ROUND(E914,8)*F914,2)</f>
        <v>13.76</v>
      </c>
    </row>
    <row r="915" customHeight="1" ht="15">
      <c r="A915" s="22" t="inlineStr">
        <is>
          <r>
            <t xml:space="preserve">88316</t>
          </r>
        </is>
      </c>
      <c r="B915" s="23" t="inlineStr">
        <is>
          <r>
            <t xml:space="preserve">SERVENTE COM ENCARGOS COMPLEMENTARES</t>
          </r>
        </is>
      </c>
      <c r="C915" s="22" t="inlineStr">
        <is>
          <r>
            <t xml:space="preserve">SINAPI</t>
          </r>
        </is>
      </c>
      <c r="D915" s="22" t="inlineStr">
        <is>
          <r>
            <t xml:space="preserve">H</t>
          </r>
        </is>
      </c>
      <c r="E915" s="24" t="n">
        <v>0.9</v>
      </c>
      <c r="F915" s="25" t="n">
        <v>23.56</v>
      </c>
      <c r="G915" s="25" t="n">
        <f>ROUND(ROUND(E915,8)*F915,2)</f>
        <v>21.2</v>
      </c>
    </row>
    <row r="916" customHeight="1" ht="18">
      <c r="A916" s="2" t="inlineStr"/>
      <c r="B916" s="2" t="inlineStr"/>
      <c r="C916" s="2" t="inlineStr"/>
      <c r="D916" s="2" t="inlineStr"/>
      <c r="E916" s="26" t="inlineStr">
        <is>
          <r>
            <t xml:space="preserve">TOTAL Mão de Obra com Encargos Complementares:</t>
          </r>
        </is>
      </c>
      <c r="F916" s="26" t="inlineStr"/>
      <c r="G916" s="27" t="n">
        <f>SUM(G914:G915)</f>
        <v>34.96</v>
      </c>
    </row>
    <row r="917" customHeight="1" ht="15">
      <c r="A917" s="2" t="inlineStr"/>
      <c r="B917" s="2" t="inlineStr"/>
      <c r="C917" s="2" t="inlineStr"/>
      <c r="D917" s="2" t="inlineStr"/>
      <c r="E917" s="28" t="inlineStr">
        <is>
          <r>
            <t xml:space="preserve">VALOR:</t>
          </r>
        </is>
      </c>
      <c r="F917" s="28" t="inlineStr"/>
      <c r="G917" s="29" t="n">
        <f>ROUND(SUM(G912,G916),2)</f>
        <v>144.33</v>
      </c>
    </row>
    <row r="918" customHeight="1" ht="15">
      <c r="A918" s="2" t="inlineStr"/>
      <c r="B918" s="2" t="inlineStr"/>
      <c r="C918" s="2" t="inlineStr"/>
      <c r="D918" s="2" t="inlineStr"/>
      <c r="E918" s="28" t="inlineStr">
        <is>
          <r>
            <t xml:space="preserve">VALOR BDI (20.34%):</t>
          </r>
        </is>
      </c>
      <c r="F918" s="28" t="inlineStr"/>
      <c r="G918" s="29" t="n">
        <f>ROUND(G917*(20.34/100),2)</f>
        <v>29.36</v>
      </c>
    </row>
    <row r="919" customHeight="1" ht="15">
      <c r="A919" s="2" t="inlineStr"/>
      <c r="B919" s="2" t="inlineStr"/>
      <c r="C919" s="2" t="inlineStr"/>
      <c r="D919" s="2" t="inlineStr"/>
      <c r="E919" s="28" t="inlineStr">
        <is>
          <r>
            <t xml:space="preserve">VALOR COM BDI:</t>
          </r>
        </is>
      </c>
      <c r="F919" s="28" t="inlineStr"/>
      <c r="G919" s="29" t="n">
        <f>G918+G917</f>
        <v>173.69</v>
      </c>
    </row>
    <row r="920" customHeight="1" ht="10">
      <c r="A920" s="2" t="inlineStr"/>
      <c r="B920" s="2" t="inlineStr"/>
      <c r="C920" s="2" t="inlineStr"/>
      <c r="D920" s="2" t="inlineStr"/>
      <c r="E920" s="18" t="inlineStr"/>
      <c r="F920" s="18" t="inlineStr"/>
      <c r="G920" s="18" t="inlineStr"/>
    </row>
    <row r="921" customHeight="1" ht="20">
      <c r="A921" s="19" t="inlineStr">
        <is>
          <r>
            <t xml:space="preserve">1.4.30. ​CPU2534​ FORNECIMENTO E INSTALAÇÃO DE TELA DE AÇO SOLDADA, NERVURADA, CA-60, MALHA 20X20CM, FERRO 3,4MM, PAINEL 2X3M, (0,72KG/M2), MALHAPOP LEVE GERDAU OU SIMILAR​ (M2)</t>
          </r>
        </is>
      </c>
      <c r="B921" s="19" t="inlineStr"/>
      <c r="C921" s="19" t="inlineStr"/>
      <c r="D921" s="19" t="inlineStr"/>
      <c r="E921" s="19" t="inlineStr"/>
      <c r="F921" s="19" t="inlineStr"/>
      <c r="G921" s="19" t="inlineStr"/>
    </row>
    <row r="922" customHeight="1" ht="15">
      <c r="A922" s="20" t="inlineStr">
        <is>
          <r>
            <t xml:space="preserve">Material</t>
          </r>
        </is>
      </c>
      <c r="B922" s="20" t="inlineStr"/>
      <c r="C922" s="21" t="inlineStr">
        <is>
          <r>
            <t xml:space="preserve">FONTE</t>
          </r>
        </is>
      </c>
      <c r="D922" s="21" t="inlineStr">
        <is>
          <r>
            <t xml:space="preserve">UNID</t>
          </r>
        </is>
      </c>
      <c r="E922" s="21" t="inlineStr">
        <is>
          <r>
            <t xml:space="preserve">COEFICIENTE</t>
          </r>
        </is>
      </c>
      <c r="F922" s="21" t="inlineStr">
        <is>
          <r>
            <t xml:space="preserve">PREÇO UNITÁRIO</t>
          </r>
        </is>
      </c>
      <c r="G922" s="21" t="inlineStr">
        <is>
          <r>
            <t xml:space="preserve">TOTAL</t>
          </r>
        </is>
      </c>
    </row>
    <row r="923" customHeight="1" ht="29">
      <c r="A923" s="22" t="inlineStr">
        <is>
          <r>
            <t xml:space="preserve">I12236</t>
          </r>
        </is>
      </c>
      <c r="B923" s="23" t="inlineStr">
        <is>
          <r>
            <t xml:space="preserve">Tela aço soldada nervurada CA-60, malha 20x20cm, ferro 3.4mm, painel 2x3m, (0,72kg/m²), Malha Pop Leve Gerdau ou similar</t>
          </r>
        </is>
      </c>
      <c r="C923" s="22" t="inlineStr">
        <is>
          <r>
            <t xml:space="preserve">ORSE</t>
          </r>
        </is>
      </c>
      <c r="D923" s="22" t="inlineStr">
        <is>
          <r>
            <t xml:space="preserve">m2</t>
          </r>
        </is>
      </c>
      <c r="E923" s="24" t="n">
        <v>1.0</v>
      </c>
      <c r="F923" s="25" t="n">
        <v>1.67</v>
      </c>
      <c r="G923" s="25" t="n">
        <f>ROUND(ROUND(E923,8)*F923,2)</f>
        <v>1.67</v>
      </c>
    </row>
    <row r="924" customHeight="1" ht="15">
      <c r="A924" s="2" t="inlineStr"/>
      <c r="B924" s="2" t="inlineStr"/>
      <c r="C924" s="2" t="inlineStr"/>
      <c r="D924" s="2" t="inlineStr"/>
      <c r="E924" s="26" t="inlineStr">
        <is>
          <r>
            <t xml:space="preserve">TOTAL Material:</t>
          </r>
        </is>
      </c>
      <c r="F924" s="26" t="inlineStr"/>
      <c r="G924" s="27" t="n">
        <f>SUM(G923:G923)</f>
        <v>1.67</v>
      </c>
    </row>
    <row r="925" customHeight="1" ht="15">
      <c r="A925" s="20" t="inlineStr">
        <is>
          <r>
            <t xml:space="preserve">Mão de Obra com Encargos Complementares</t>
          </r>
        </is>
      </c>
      <c r="B925" s="20" t="inlineStr"/>
      <c r="C925" s="21" t="inlineStr">
        <is>
          <r>
            <t xml:space="preserve">FONTE</t>
          </r>
        </is>
      </c>
      <c r="D925" s="21" t="inlineStr">
        <is>
          <r>
            <t xml:space="preserve">UNID</t>
          </r>
        </is>
      </c>
      <c r="E925" s="21" t="inlineStr">
        <is>
          <r>
            <t xml:space="preserve">COEFICIENTE</t>
          </r>
        </is>
      </c>
      <c r="F925" s="21" t="inlineStr">
        <is>
          <r>
            <t xml:space="preserve">PREÇO UNITÁRIO</t>
          </r>
        </is>
      </c>
      <c r="G925" s="21" t="inlineStr">
        <is>
          <r>
            <t xml:space="preserve">TOTAL</t>
          </r>
        </is>
      </c>
    </row>
    <row r="926" customHeight="1" ht="15">
      <c r="A926" s="22" t="inlineStr">
        <is>
          <r>
            <t xml:space="preserve">88245</t>
          </r>
        </is>
      </c>
      <c r="B926" s="23" t="inlineStr">
        <is>
          <r>
            <t xml:space="preserve">ARMADOR COM ENCARGOS COMPLEMENTARES</t>
          </r>
        </is>
      </c>
      <c r="C926" s="22" t="inlineStr">
        <is>
          <r>
            <t xml:space="preserve">SINAPI</t>
          </r>
        </is>
      </c>
      <c r="D926" s="22" t="inlineStr">
        <is>
          <r>
            <t xml:space="preserve">H</t>
          </r>
        </is>
      </c>
      <c r="E926" s="24" t="n">
        <v>0.5</v>
      </c>
      <c r="F926" s="25" t="n">
        <v>30.43</v>
      </c>
      <c r="G926" s="25" t="n">
        <f>ROUND(ROUND(E926,8)*F926,2)</f>
        <v>15.22</v>
      </c>
    </row>
    <row r="927" customHeight="1" ht="18">
      <c r="A927" s="2" t="inlineStr"/>
      <c r="B927" s="2" t="inlineStr"/>
      <c r="C927" s="2" t="inlineStr"/>
      <c r="D927" s="2" t="inlineStr"/>
      <c r="E927" s="26" t="inlineStr">
        <is>
          <r>
            <t xml:space="preserve">TOTAL Mão de Obra com Encargos Complementares:</t>
          </r>
        </is>
      </c>
      <c r="F927" s="26" t="inlineStr"/>
      <c r="G927" s="27" t="n">
        <f>SUM(G926:G926)</f>
        <v>15.22</v>
      </c>
    </row>
    <row r="928" customHeight="1" ht="15">
      <c r="A928" s="2" t="inlineStr"/>
      <c r="B928" s="2" t="inlineStr"/>
      <c r="C928" s="2" t="inlineStr"/>
      <c r="D928" s="2" t="inlineStr"/>
      <c r="E928" s="28" t="inlineStr">
        <is>
          <r>
            <t xml:space="preserve">VALOR:</t>
          </r>
        </is>
      </c>
      <c r="F928" s="28" t="inlineStr"/>
      <c r="G928" s="29" t="n">
        <f>ROUND(SUM(G924,G927),2)</f>
        <v>16.89</v>
      </c>
    </row>
    <row r="929" customHeight="1" ht="15">
      <c r="A929" s="2" t="inlineStr"/>
      <c r="B929" s="2" t="inlineStr"/>
      <c r="C929" s="2" t="inlineStr"/>
      <c r="D929" s="2" t="inlineStr"/>
      <c r="E929" s="28" t="inlineStr">
        <is>
          <r>
            <t xml:space="preserve">VALOR BDI (20.34%):</t>
          </r>
        </is>
      </c>
      <c r="F929" s="28" t="inlineStr"/>
      <c r="G929" s="29" t="n">
        <f>ROUND(G928*(20.34/100),2)</f>
        <v>3.44</v>
      </c>
    </row>
    <row r="930" customHeight="1" ht="15">
      <c r="A930" s="2" t="inlineStr"/>
      <c r="B930" s="2" t="inlineStr"/>
      <c r="C930" s="2" t="inlineStr"/>
      <c r="D930" s="2" t="inlineStr"/>
      <c r="E930" s="28" t="inlineStr">
        <is>
          <r>
            <t xml:space="preserve">VALOR COM BDI:</t>
          </r>
        </is>
      </c>
      <c r="F930" s="28" t="inlineStr"/>
      <c r="G930" s="29" t="n">
        <f>G929+G928</f>
        <v>20.33</v>
      </c>
    </row>
    <row r="931" customHeight="1" ht="10">
      <c r="A931" s="2" t="inlineStr"/>
      <c r="B931" s="2" t="inlineStr"/>
      <c r="C931" s="2" t="inlineStr"/>
      <c r="D931" s="2" t="inlineStr"/>
      <c r="E931" s="18" t="inlineStr"/>
      <c r="F931" s="18" t="inlineStr"/>
      <c r="G931" s="18" t="inlineStr"/>
    </row>
    <row r="932" customHeight="1" ht="20">
      <c r="A932" s="19" t="inlineStr">
        <is>
          <r>
            <t xml:space="preserve">1.4.31. ​101793​ ESCORAMENTO DE FÔRMAS DE LAJE EM MADEIRA NÃO APARELHADA, PÉ-DIREITO DUPLO, INCLUSO TRAVAMENTO, 4 UTILIZAÇÕES. AF_09/2020​ (M3)</t>
          </r>
        </is>
      </c>
      <c r="B932" s="19" t="inlineStr"/>
      <c r="C932" s="19" t="inlineStr"/>
      <c r="D932" s="19" t="inlineStr"/>
      <c r="E932" s="19" t="inlineStr"/>
      <c r="F932" s="19" t="inlineStr"/>
      <c r="G932" s="19" t="inlineStr"/>
    </row>
    <row r="933" customHeight="1" ht="15">
      <c r="A933" s="20" t="inlineStr">
        <is>
          <r>
            <t xml:space="preserve">Material</t>
          </r>
        </is>
      </c>
      <c r="B933" s="20" t="inlineStr"/>
      <c r="C933" s="21" t="inlineStr">
        <is>
          <r>
            <t xml:space="preserve">FONTE</t>
          </r>
        </is>
      </c>
      <c r="D933" s="21" t="inlineStr">
        <is>
          <r>
            <t xml:space="preserve">UNID</t>
          </r>
        </is>
      </c>
      <c r="E933" s="21" t="inlineStr">
        <is>
          <r>
            <t xml:space="preserve">COEFICIENTE</t>
          </r>
        </is>
      </c>
      <c r="F933" s="21" t="inlineStr">
        <is>
          <r>
            <t xml:space="preserve">PREÇO UNITÁRIO</t>
          </r>
        </is>
      </c>
      <c r="G933" s="21" t="inlineStr">
        <is>
          <r>
            <t xml:space="preserve">TOTAL</t>
          </r>
        </is>
      </c>
    </row>
    <row r="934" customHeight="1" ht="21">
      <c r="A934" s="22" t="inlineStr">
        <is>
          <r>
            <t xml:space="preserve">00040304</t>
          </r>
        </is>
      </c>
      <c r="B934" s="23" t="inlineStr">
        <is>
          <r>
            <t xml:space="preserve">PREGO DE ACO POLIDO COM CABECA DUPLA 17 X 27 (2 1/2 X 11)</t>
          </r>
        </is>
      </c>
      <c r="C934" s="22" t="inlineStr">
        <is>
          <r>
            <t xml:space="preserve">SINAPI</t>
          </r>
        </is>
      </c>
      <c r="D934" s="22" t="inlineStr">
        <is>
          <r>
            <t xml:space="preserve">KG</t>
          </r>
        </is>
      </c>
      <c r="E934" s="24" t="n">
        <v>0.008</v>
      </c>
      <c r="F934" s="25" t="n">
        <v>17.51</v>
      </c>
      <c r="G934" s="25" t="n">
        <f>TRUNC(TRUNC(E934,8)*F934,2)</f>
        <v>0.14</v>
      </c>
    </row>
    <row r="935" customHeight="1" ht="29">
      <c r="A935" s="22" t="inlineStr">
        <is>
          <r>
            <t xml:space="preserve">00006193</t>
          </r>
        </is>
      </c>
      <c r="B935" s="23" t="inlineStr">
        <is>
          <r>
            <t xml:space="preserve">TABUA NAO APARELHADA *2,5 X 20* CM, EM MACARANDUBA/MASSARANDUBA, ANGELIM OU EQUIVALENTE DA REGIAO - BRUTA</t>
          </r>
        </is>
      </c>
      <c r="C935" s="22" t="inlineStr">
        <is>
          <r>
            <t xml:space="preserve">SINAPI</t>
          </r>
        </is>
      </c>
      <c r="D935" s="22" t="inlineStr">
        <is>
          <r>
            <t xml:space="preserve">M</t>
          </r>
        </is>
      </c>
      <c r="E935" s="24" t="n">
        <v>0.109</v>
      </c>
      <c r="F935" s="25" t="n">
        <v>20.49</v>
      </c>
      <c r="G935" s="25" t="n">
        <f>TRUNC(TRUNC(E935,8)*F935,2)</f>
        <v>2.23</v>
      </c>
    </row>
    <row r="936" customHeight="1" ht="15">
      <c r="A936" s="2" t="inlineStr"/>
      <c r="B936" s="2" t="inlineStr"/>
      <c r="C936" s="2" t="inlineStr"/>
      <c r="D936" s="2" t="inlineStr"/>
      <c r="E936" s="26" t="inlineStr">
        <is>
          <r>
            <t xml:space="preserve">TOTAL Material:</t>
          </r>
        </is>
      </c>
      <c r="F936" s="26" t="inlineStr"/>
      <c r="G936" s="27" t="n">
        <f>SUM(G934:G935)</f>
        <v>2.37</v>
      </c>
    </row>
    <row r="937" customHeight="1" ht="15">
      <c r="A937" s="20" t="inlineStr">
        <is>
          <r>
            <t xml:space="preserve">Mão de Obra com Encargos Complementares</t>
          </r>
        </is>
      </c>
      <c r="B937" s="20" t="inlineStr"/>
      <c r="C937" s="21" t="inlineStr">
        <is>
          <r>
            <t xml:space="preserve">FONTE</t>
          </r>
        </is>
      </c>
      <c r="D937" s="21" t="inlineStr">
        <is>
          <r>
            <t xml:space="preserve">UNID</t>
          </r>
        </is>
      </c>
      <c r="E937" s="21" t="inlineStr">
        <is>
          <r>
            <t xml:space="preserve">COEFICIENTE</t>
          </r>
        </is>
      </c>
      <c r="F937" s="21" t="inlineStr">
        <is>
          <r>
            <t xml:space="preserve">PREÇO UNITÁRIO</t>
          </r>
        </is>
      </c>
      <c r="G937" s="21" t="inlineStr">
        <is>
          <r>
            <t xml:space="preserve">TOTAL</t>
          </r>
        </is>
      </c>
    </row>
    <row r="938" customHeight="1" ht="21">
      <c r="A938" s="22" t="inlineStr">
        <is>
          <r>
            <t xml:space="preserve">88239</t>
          </r>
        </is>
      </c>
      <c r="B938" s="23" t="inlineStr">
        <is>
          <r>
            <t xml:space="preserve">AJUDANTE DE CARPINTEIRO COM ENCARGOS COMPLEMENTARES</t>
          </r>
        </is>
      </c>
      <c r="C938" s="22" t="inlineStr">
        <is>
          <r>
            <t xml:space="preserve">SINAPI</t>
          </r>
        </is>
      </c>
      <c r="D938" s="22" t="inlineStr">
        <is>
          <r>
            <t xml:space="preserve">H</t>
          </r>
        </is>
      </c>
      <c r="E938" s="24" t="n">
        <v>0.15</v>
      </c>
      <c r="F938" s="25" t="n">
        <v>24.61</v>
      </c>
      <c r="G938" s="25" t="n">
        <f>TRUNC(TRUNC(E938,8)*F938,2)</f>
        <v>3.69</v>
      </c>
    </row>
    <row r="939" customHeight="1" ht="21">
      <c r="A939" s="22" t="inlineStr">
        <is>
          <r>
            <t xml:space="preserve">88262</t>
          </r>
        </is>
      </c>
      <c r="B939" s="23" t="inlineStr">
        <is>
          <r>
            <t xml:space="preserve">CARPINTEIRO DE FORMAS COM ENCARGOS COMPLEMENTARES</t>
          </r>
        </is>
      </c>
      <c r="C939" s="22" t="inlineStr">
        <is>
          <r>
            <t xml:space="preserve">SINAPI</t>
          </r>
        </is>
      </c>
      <c r="D939" s="22" t="inlineStr">
        <is>
          <r>
            <t xml:space="preserve">H</t>
          </r>
        </is>
      </c>
      <c r="E939" s="24" t="n">
        <v>0.212</v>
      </c>
      <c r="F939" s="25" t="n">
        <v>30.15</v>
      </c>
      <c r="G939" s="25" t="n">
        <f>TRUNC(TRUNC(E939,8)*F939,2)</f>
        <v>6.39</v>
      </c>
    </row>
    <row r="940" customHeight="1" ht="18">
      <c r="A940" s="2" t="inlineStr"/>
      <c r="B940" s="2" t="inlineStr"/>
      <c r="C940" s="2" t="inlineStr"/>
      <c r="D940" s="2" t="inlineStr"/>
      <c r="E940" s="26" t="inlineStr">
        <is>
          <r>
            <t xml:space="preserve">TOTAL Mão de Obra com Encargos Complementares:</t>
          </r>
        </is>
      </c>
      <c r="F940" s="26" t="inlineStr"/>
      <c r="G940" s="27" t="n">
        <f>SUM(G938:G939)</f>
        <v>10.08</v>
      </c>
    </row>
    <row r="941" customHeight="1" ht="15">
      <c r="A941" s="20" t="inlineStr">
        <is>
          <r>
            <t xml:space="preserve">Serviço</t>
          </r>
        </is>
      </c>
      <c r="B941" s="20" t="inlineStr"/>
      <c r="C941" s="21" t="inlineStr">
        <is>
          <r>
            <t xml:space="preserve">FONTE</t>
          </r>
        </is>
      </c>
      <c r="D941" s="21" t="inlineStr">
        <is>
          <r>
            <t xml:space="preserve">UNID</t>
          </r>
        </is>
      </c>
      <c r="E941" s="21" t="inlineStr">
        <is>
          <r>
            <t xml:space="preserve">COEFICIENTE</t>
          </r>
        </is>
      </c>
      <c r="F941" s="21" t="inlineStr">
        <is>
          <r>
            <t xml:space="preserve">PREÇO UNITÁRIO</t>
          </r>
        </is>
      </c>
      <c r="G941" s="21" t="inlineStr">
        <is>
          <r>
            <t xml:space="preserve">TOTAL</t>
          </r>
        </is>
      </c>
    </row>
    <row r="942" customHeight="1" ht="21">
      <c r="A942" s="22" t="inlineStr">
        <is>
          <r>
            <t xml:space="preserve">101791</t>
          </r>
        </is>
      </c>
      <c r="B942" s="23" t="inlineStr">
        <is>
          <r>
            <t xml:space="preserve">FABRICAÇÃO DE ESCORAS DO TIPO PONTALETE, EM MADEIRA, PARA PÉ-DIREITO DUPLO. AF_09/2020</t>
          </r>
        </is>
      </c>
      <c r="C942" s="22" t="inlineStr">
        <is>
          <r>
            <t xml:space="preserve">SINAPI</t>
          </r>
        </is>
      </c>
      <c r="D942" s="22" t="inlineStr">
        <is>
          <r>
            <t xml:space="preserve">M</t>
          </r>
        </is>
      </c>
      <c r="E942" s="24" t="n">
        <v>0.545</v>
      </c>
      <c r="F942" s="25" t="n">
        <v>34.35</v>
      </c>
      <c r="G942" s="25" t="n">
        <f>TRUNC(TRUNC(E942,8)*F942,2)</f>
        <v>18.72</v>
      </c>
    </row>
    <row r="943" customHeight="1" ht="15">
      <c r="A943" s="2" t="inlineStr"/>
      <c r="B943" s="2" t="inlineStr"/>
      <c r="C943" s="2" t="inlineStr"/>
      <c r="D943" s="2" t="inlineStr"/>
      <c r="E943" s="26" t="inlineStr">
        <is>
          <r>
            <t xml:space="preserve">TOTAL Serviço:</t>
          </r>
        </is>
      </c>
      <c r="F943" s="26" t="inlineStr"/>
      <c r="G943" s="27" t="n">
        <f>SUM(G942:G942)</f>
        <v>18.72</v>
      </c>
    </row>
    <row r="944" customHeight="1" ht="15">
      <c r="A944" s="2" t="inlineStr"/>
      <c r="B944" s="2" t="inlineStr"/>
      <c r="C944" s="2" t="inlineStr"/>
      <c r="D944" s="2" t="inlineStr"/>
      <c r="E944" s="28" t="inlineStr">
        <is>
          <r>
            <t xml:space="preserve">VALOR:</t>
          </r>
        </is>
      </c>
      <c r="F944" s="28" t="inlineStr"/>
      <c r="G944" s="29" t="n">
        <f>ROUND(SUM(G936,G940,G943),2)</f>
        <v>31.17</v>
      </c>
    </row>
    <row r="945" customHeight="1" ht="15">
      <c r="A945" s="2" t="inlineStr"/>
      <c r="B945" s="2" t="inlineStr"/>
      <c r="C945" s="2" t="inlineStr"/>
      <c r="D945" s="2" t="inlineStr"/>
      <c r="E945" s="28" t="inlineStr">
        <is>
          <r>
            <t xml:space="preserve">VALOR BDI (20.34%):</t>
          </r>
        </is>
      </c>
      <c r="F945" s="28" t="inlineStr"/>
      <c r="G945" s="29" t="n">
        <f>ROUND(G944*(20.34/100),2)</f>
        <v>6.34</v>
      </c>
    </row>
    <row r="946" customHeight="1" ht="15">
      <c r="A946" s="2" t="inlineStr"/>
      <c r="B946" s="2" t="inlineStr"/>
      <c r="C946" s="2" t="inlineStr"/>
      <c r="D946" s="2" t="inlineStr"/>
      <c r="E946" s="28" t="inlineStr">
        <is>
          <r>
            <t xml:space="preserve">VALOR COM BDI:</t>
          </r>
        </is>
      </c>
      <c r="F946" s="28" t="inlineStr"/>
      <c r="G946" s="29" t="n">
        <f>G945+G944</f>
        <v>37.51</v>
      </c>
    </row>
    <row r="947" customHeight="1" ht="10">
      <c r="A947" s="2" t="inlineStr"/>
      <c r="B947" s="2" t="inlineStr"/>
      <c r="C947" s="2" t="inlineStr"/>
      <c r="D947" s="2" t="inlineStr"/>
      <c r="E947" s="18" t="inlineStr"/>
      <c r="F947" s="18" t="inlineStr"/>
      <c r="G947" s="18" t="inlineStr"/>
    </row>
    <row r="948" customHeight="1" ht="20">
      <c r="A948" s="19" t="inlineStr">
        <is>
          <r>
            <t xml:space="preserve">1.5.1. ​103336​ ALVENARIA DE VEDAÇÃO DE BLOCOS VAZADOS DE CONCRETO APARENTE DE 9X19X39 CM (ESPESSURA 9 CM) E ARGAMASSA DE ASSENTAMENTO COM PREPARO EM BETONEIRA. AF_12/2021​ (M2)</t>
          </r>
        </is>
      </c>
      <c r="B948" s="19" t="inlineStr"/>
      <c r="C948" s="19" t="inlineStr"/>
      <c r="D948" s="19" t="inlineStr"/>
      <c r="E948" s="19" t="inlineStr"/>
      <c r="F948" s="19" t="inlineStr"/>
      <c r="G948" s="19" t="inlineStr"/>
    </row>
    <row r="949" customHeight="1" ht="15">
      <c r="A949" s="20" t="inlineStr">
        <is>
          <r>
            <t xml:space="preserve">Material</t>
          </r>
        </is>
      </c>
      <c r="B949" s="20" t="inlineStr"/>
      <c r="C949" s="21" t="inlineStr">
        <is>
          <r>
            <t xml:space="preserve">FONTE</t>
          </r>
        </is>
      </c>
      <c r="D949" s="21" t="inlineStr">
        <is>
          <r>
            <t xml:space="preserve">UNID</t>
          </r>
        </is>
      </c>
      <c r="E949" s="21" t="inlineStr">
        <is>
          <r>
            <t xml:space="preserve">COEFICIENTE</t>
          </r>
        </is>
      </c>
      <c r="F949" s="21" t="inlineStr">
        <is>
          <r>
            <t xml:space="preserve">PREÇO UNITÁRIO</t>
          </r>
        </is>
      </c>
      <c r="G949" s="21" t="inlineStr">
        <is>
          <r>
            <t xml:space="preserve">TOTAL</t>
          </r>
        </is>
      </c>
    </row>
    <row r="950" customHeight="1" ht="21">
      <c r="A950" s="22" t="inlineStr">
        <is>
          <r>
            <t xml:space="preserve">00034599</t>
          </r>
        </is>
      </c>
      <c r="B950" s="23" t="inlineStr">
        <is>
          <r>
            <t xml:space="preserve">BLOCO DE VEDACAO CONCRETO APARENTE 9 X 19 X 39 CM (CLASSE C - NBR 6136)</t>
          </r>
        </is>
      </c>
      <c r="C950" s="22" t="inlineStr">
        <is>
          <r>
            <t xml:space="preserve">SINAPI</t>
          </r>
        </is>
      </c>
      <c r="D950" s="22" t="inlineStr">
        <is>
          <r>
            <t xml:space="preserve">UN</t>
          </r>
        </is>
      </c>
      <c r="E950" s="24" t="n">
        <v>13.6</v>
      </c>
      <c r="F950" s="25" t="n">
        <v>3.36</v>
      </c>
      <c r="G950" s="25" t="n">
        <f>TRUNC(TRUNC(E950,8)*F950,2)</f>
        <v>45.69</v>
      </c>
    </row>
    <row r="951" customHeight="1" ht="15">
      <c r="A951" s="22" t="inlineStr">
        <is>
          <r>
            <t xml:space="preserve">00037395</t>
          </r>
        </is>
      </c>
      <c r="B951" s="23" t="inlineStr">
        <is>
          <r>
            <t xml:space="preserve">PINO DE ACO COM FURO, HASTE = 27 MM (ACAO DIRETA)</t>
          </r>
        </is>
      </c>
      <c r="C951" s="22" t="inlineStr">
        <is>
          <r>
            <t xml:space="preserve">SINAPI</t>
          </r>
        </is>
      </c>
      <c r="D951" s="22" t="inlineStr">
        <is>
          <r>
            <t xml:space="preserve">CENTO</t>
          </r>
        </is>
      </c>
      <c r="E951" s="24" t="n">
        <v>0.005</v>
      </c>
      <c r="F951" s="25" t="n">
        <v>41.93</v>
      </c>
      <c r="G951" s="25" t="n">
        <f>TRUNC(TRUNC(E951,8)*F951,2)</f>
        <v>0.2</v>
      </c>
    </row>
    <row r="952" customHeight="1" ht="29">
      <c r="A952" s="22" t="inlineStr">
        <is>
          <r>
            <t xml:space="preserve">00034557</t>
          </r>
        </is>
      </c>
      <c r="B952" s="23" t="inlineStr">
        <is>
          <r>
            <t xml:space="preserve">TELA DE ACO SOLDADA GALVANIZADA/ZINCADA PARA ALVENARIA, FIO D = *1,20 A 1,70* MM, MALHA 15 X 15 MM, (C X L) *50 X 7,5* CM</t>
          </r>
        </is>
      </c>
      <c r="C952" s="22" t="inlineStr">
        <is>
          <r>
            <t xml:space="preserve">SINAPI</t>
          </r>
        </is>
      </c>
      <c r="D952" s="22" t="inlineStr">
        <is>
          <r>
            <t xml:space="preserve">M</t>
          </r>
        </is>
      </c>
      <c r="E952" s="24" t="n">
        <v>0.42</v>
      </c>
      <c r="F952" s="25" t="n">
        <v>2.06</v>
      </c>
      <c r="G952" s="25" t="n">
        <f>TRUNC(TRUNC(E952,8)*F952,2)</f>
        <v>0.86</v>
      </c>
    </row>
    <row r="953" customHeight="1" ht="15">
      <c r="A953" s="2" t="inlineStr"/>
      <c r="B953" s="2" t="inlineStr"/>
      <c r="C953" s="2" t="inlineStr"/>
      <c r="D953" s="2" t="inlineStr"/>
      <c r="E953" s="26" t="inlineStr">
        <is>
          <r>
            <t xml:space="preserve">TOTAL Material:</t>
          </r>
        </is>
      </c>
      <c r="F953" s="26" t="inlineStr"/>
      <c r="G953" s="27" t="n">
        <f>SUM(G950:G952)</f>
        <v>46.75</v>
      </c>
    </row>
    <row r="954" customHeight="1" ht="15">
      <c r="A954" s="20" t="inlineStr">
        <is>
          <r>
            <t xml:space="preserve">Mão de Obra com Encargos Complementares</t>
          </r>
        </is>
      </c>
      <c r="B954" s="20" t="inlineStr"/>
      <c r="C954" s="21" t="inlineStr">
        <is>
          <r>
            <t xml:space="preserve">FONTE</t>
          </r>
        </is>
      </c>
      <c r="D954" s="21" t="inlineStr">
        <is>
          <r>
            <t xml:space="preserve">UNID</t>
          </r>
        </is>
      </c>
      <c r="E954" s="21" t="inlineStr">
        <is>
          <r>
            <t xml:space="preserve">COEFICIENTE</t>
          </r>
        </is>
      </c>
      <c r="F954" s="21" t="inlineStr">
        <is>
          <r>
            <t xml:space="preserve">PREÇO UNITÁRIO</t>
          </r>
        </is>
      </c>
      <c r="G954" s="21" t="inlineStr">
        <is>
          <r>
            <t xml:space="preserve">TOTAL</t>
          </r>
        </is>
      </c>
    </row>
    <row r="955" customHeight="1" ht="15">
      <c r="A955" s="22" t="inlineStr">
        <is>
          <r>
            <t xml:space="preserve">88309</t>
          </r>
        </is>
      </c>
      <c r="B955" s="23" t="inlineStr">
        <is>
          <r>
            <t xml:space="preserve">PEDREIRO COM ENCARGOS COMPLEMENTARES</t>
          </r>
        </is>
      </c>
      <c r="C955" s="22" t="inlineStr">
        <is>
          <r>
            <t xml:space="preserve">SINAPI</t>
          </r>
        </is>
      </c>
      <c r="D955" s="22" t="inlineStr">
        <is>
          <r>
            <t xml:space="preserve">H</t>
          </r>
        </is>
      </c>
      <c r="E955" s="24" t="n">
        <v>0.95</v>
      </c>
      <c r="F955" s="25" t="n">
        <v>30.58</v>
      </c>
      <c r="G955" s="25" t="n">
        <f>TRUNC(TRUNC(E955,8)*F955,2)</f>
        <v>29.05</v>
      </c>
    </row>
    <row r="956" customHeight="1" ht="15">
      <c r="A956" s="22" t="inlineStr">
        <is>
          <r>
            <t xml:space="preserve">88316</t>
          </r>
        </is>
      </c>
      <c r="B956" s="23" t="inlineStr">
        <is>
          <r>
            <t xml:space="preserve">SERVENTE COM ENCARGOS COMPLEMENTARES</t>
          </r>
        </is>
      </c>
      <c r="C956" s="22" t="inlineStr">
        <is>
          <r>
            <t xml:space="preserve">SINAPI</t>
          </r>
        </is>
      </c>
      <c r="D956" s="22" t="inlineStr">
        <is>
          <r>
            <t xml:space="preserve">H</t>
          </r>
        </is>
      </c>
      <c r="E956" s="24" t="n">
        <v>0.475</v>
      </c>
      <c r="F956" s="25" t="n">
        <v>23.56</v>
      </c>
      <c r="G956" s="25" t="n">
        <f>TRUNC(TRUNC(E956,8)*F956,2)</f>
        <v>11.19</v>
      </c>
    </row>
    <row r="957" customHeight="1" ht="18">
      <c r="A957" s="2" t="inlineStr"/>
      <c r="B957" s="2" t="inlineStr"/>
      <c r="C957" s="2" t="inlineStr"/>
      <c r="D957" s="2" t="inlineStr"/>
      <c r="E957" s="26" t="inlineStr">
        <is>
          <r>
            <t xml:space="preserve">TOTAL Mão de Obra com Encargos Complementares:</t>
          </r>
        </is>
      </c>
      <c r="F957" s="26" t="inlineStr"/>
      <c r="G957" s="27" t="n">
        <f>SUM(G955:G956)</f>
        <v>40.24</v>
      </c>
    </row>
    <row r="958" customHeight="1" ht="15">
      <c r="A958" s="20" t="inlineStr">
        <is>
          <r>
            <t xml:space="preserve">Serviço</t>
          </r>
        </is>
      </c>
      <c r="B958" s="20" t="inlineStr"/>
      <c r="C958" s="21" t="inlineStr">
        <is>
          <r>
            <t xml:space="preserve">FONTE</t>
          </r>
        </is>
      </c>
      <c r="D958" s="21" t="inlineStr">
        <is>
          <r>
            <t xml:space="preserve">UNID</t>
          </r>
        </is>
      </c>
      <c r="E958" s="21" t="inlineStr">
        <is>
          <r>
            <t xml:space="preserve">COEFICIENTE</t>
          </r>
        </is>
      </c>
      <c r="F958" s="21" t="inlineStr">
        <is>
          <r>
            <t xml:space="preserve">PREÇO UNITÁRIO</t>
          </r>
        </is>
      </c>
      <c r="G958" s="21" t="inlineStr">
        <is>
          <r>
            <t xml:space="preserve">TOTAL</t>
          </r>
        </is>
      </c>
    </row>
    <row r="959" customHeight="1" ht="38">
      <c r="A959" s="22" t="inlineStr">
        <is>
          <r>
            <t xml:space="preserve">87292</t>
          </r>
        </is>
      </c>
      <c r="B959" s="23" t="inlineStr">
        <is>
          <r>
            <t xml:space="preserve">ARGAMASSA TRAÇO 1:2:8 (EM VOLUME DE CIMENTO, CAL E AREIA MÉDIA ÚMIDA) PARA EMBOÇO/MASSA ÚNICA/ASSENTAMENTO DE ALVENARIA DE VEDAÇÃO, PREPARO MECÂNICO COM BETONEIRA 400 L. AF_08/2019</t>
          </r>
        </is>
      </c>
      <c r="C959" s="22" t="inlineStr">
        <is>
          <r>
            <t xml:space="preserve">SINAPI</t>
          </r>
        </is>
      </c>
      <c r="D959" s="22" t="inlineStr">
        <is>
          <r>
            <t xml:space="preserve">M3</t>
          </r>
        </is>
      </c>
      <c r="E959" s="24" t="n">
        <v>0.0087</v>
      </c>
      <c r="F959" s="25" t="n">
        <v>654.5</v>
      </c>
      <c r="G959" s="25" t="n">
        <f>TRUNC(TRUNC(E959,8)*F959,2)</f>
        <v>5.69</v>
      </c>
    </row>
    <row r="960" customHeight="1" ht="15">
      <c r="A960" s="2" t="inlineStr"/>
      <c r="B960" s="2" t="inlineStr"/>
      <c r="C960" s="2" t="inlineStr"/>
      <c r="D960" s="2" t="inlineStr"/>
      <c r="E960" s="26" t="inlineStr">
        <is>
          <r>
            <t xml:space="preserve">TOTAL Serviço:</t>
          </r>
        </is>
      </c>
      <c r="F960" s="26" t="inlineStr"/>
      <c r="G960" s="27" t="n">
        <f>SUM(G959:G959)</f>
        <v>5.69</v>
      </c>
    </row>
    <row r="961" customHeight="1" ht="15">
      <c r="A961" s="2" t="inlineStr"/>
      <c r="B961" s="2" t="inlineStr"/>
      <c r="C961" s="2" t="inlineStr"/>
      <c r="D961" s="2" t="inlineStr"/>
      <c r="E961" s="28" t="inlineStr">
        <is>
          <r>
            <t xml:space="preserve">VALOR:</t>
          </r>
        </is>
      </c>
      <c r="F961" s="28" t="inlineStr"/>
      <c r="G961" s="29" t="n">
        <f>ROUND(SUM(G953,G957,G960),2)</f>
        <v>92.68</v>
      </c>
    </row>
    <row r="962" customHeight="1" ht="15">
      <c r="A962" s="2" t="inlineStr"/>
      <c r="B962" s="2" t="inlineStr"/>
      <c r="C962" s="2" t="inlineStr"/>
      <c r="D962" s="2" t="inlineStr"/>
      <c r="E962" s="28" t="inlineStr">
        <is>
          <r>
            <t xml:space="preserve">VALOR BDI (20.34%):</t>
          </r>
        </is>
      </c>
      <c r="F962" s="28" t="inlineStr"/>
      <c r="G962" s="29" t="n">
        <f>ROUND(G961*(20.34/100),2)</f>
        <v>18.85</v>
      </c>
    </row>
    <row r="963" customHeight="1" ht="15">
      <c r="A963" s="2" t="inlineStr"/>
      <c r="B963" s="2" t="inlineStr"/>
      <c r="C963" s="2" t="inlineStr"/>
      <c r="D963" s="2" t="inlineStr"/>
      <c r="E963" s="28" t="inlineStr">
        <is>
          <r>
            <t xml:space="preserve">VALOR COM BDI:</t>
          </r>
        </is>
      </c>
      <c r="F963" s="28" t="inlineStr"/>
      <c r="G963" s="29" t="n">
        <f>G962+G961</f>
        <v>111.53</v>
      </c>
    </row>
    <row r="964" customHeight="1" ht="10">
      <c r="A964" s="2" t="inlineStr"/>
      <c r="B964" s="2" t="inlineStr"/>
      <c r="C964" s="2" t="inlineStr"/>
      <c r="D964" s="2" t="inlineStr"/>
      <c r="E964" s="18" t="inlineStr"/>
      <c r="F964" s="18" t="inlineStr"/>
      <c r="G964" s="18" t="inlineStr"/>
    </row>
    <row r="965" customHeight="1" ht="20">
      <c r="A965" s="19" t="inlineStr">
        <is>
          <r>
            <t xml:space="preserve">1.5.2. ​103318​ ALVENARIA DE VEDAÇÃO DE BLOCOS VAZADOS DE CONCRETO DE 14X19X39 CM (ESPESSURA 14 CM) E ARGAMASSA DE ASSENTAMENTO COM PREPARO EM BETONEIRA. AF_12/2021​ (M2)</t>
          </r>
        </is>
      </c>
      <c r="B965" s="19" t="inlineStr"/>
      <c r="C965" s="19" t="inlineStr"/>
      <c r="D965" s="19" t="inlineStr"/>
      <c r="E965" s="19" t="inlineStr"/>
      <c r="F965" s="19" t="inlineStr"/>
      <c r="G965" s="19" t="inlineStr"/>
    </row>
    <row r="966" customHeight="1" ht="15">
      <c r="A966" s="20" t="inlineStr">
        <is>
          <r>
            <t xml:space="preserve">Material</t>
          </r>
        </is>
      </c>
      <c r="B966" s="20" t="inlineStr"/>
      <c r="C966" s="21" t="inlineStr">
        <is>
          <r>
            <t xml:space="preserve">FONTE</t>
          </r>
        </is>
      </c>
      <c r="D966" s="21" t="inlineStr">
        <is>
          <r>
            <t xml:space="preserve">UNID</t>
          </r>
        </is>
      </c>
      <c r="E966" s="21" t="inlineStr">
        <is>
          <r>
            <t xml:space="preserve">COEFICIENTE</t>
          </r>
        </is>
      </c>
      <c r="F966" s="21" t="inlineStr">
        <is>
          <r>
            <t xml:space="preserve">PREÇO UNITÁRIO</t>
          </r>
        </is>
      </c>
      <c r="G966" s="21" t="inlineStr">
        <is>
          <r>
            <t xml:space="preserve">TOTAL</t>
          </r>
        </is>
      </c>
    </row>
    <row r="967" customHeight="1" ht="21">
      <c r="A967" s="22" t="inlineStr">
        <is>
          <r>
            <t xml:space="preserve">00000651</t>
          </r>
        </is>
      </c>
      <c r="B967" s="23" t="inlineStr">
        <is>
          <r>
            <t xml:space="preserve">BLOCO DE VEDACAO DE CONCRETO 14 X 19 X 39 CM (CLASSE C - NBR 6136)</t>
          </r>
        </is>
      </c>
      <c r="C967" s="22" t="inlineStr">
        <is>
          <r>
            <t xml:space="preserve">SINAPI</t>
          </r>
        </is>
      </c>
      <c r="D967" s="22" t="inlineStr">
        <is>
          <r>
            <t xml:space="preserve">UN</t>
          </r>
        </is>
      </c>
      <c r="E967" s="24" t="n">
        <v>13.6</v>
      </c>
      <c r="F967" s="25" t="n">
        <v>4.13</v>
      </c>
      <c r="G967" s="25" t="n">
        <f>TRUNC(TRUNC(E967,8)*F967,2)</f>
        <v>56.16</v>
      </c>
    </row>
    <row r="968" customHeight="1" ht="15">
      <c r="A968" s="22" t="inlineStr">
        <is>
          <r>
            <t xml:space="preserve">00037395</t>
          </r>
        </is>
      </c>
      <c r="B968" s="23" t="inlineStr">
        <is>
          <r>
            <t xml:space="preserve">PINO DE ACO COM FURO, HASTE = 27 MM (ACAO DIRETA)</t>
          </r>
        </is>
      </c>
      <c r="C968" s="22" t="inlineStr">
        <is>
          <r>
            <t xml:space="preserve">SINAPI</t>
          </r>
        </is>
      </c>
      <c r="D968" s="22" t="inlineStr">
        <is>
          <r>
            <t xml:space="preserve">CENTO</t>
          </r>
        </is>
      </c>
      <c r="E968" s="24" t="n">
        <v>0.01</v>
      </c>
      <c r="F968" s="25" t="n">
        <v>41.93</v>
      </c>
      <c r="G968" s="25" t="n">
        <f>TRUNC(TRUNC(E968,8)*F968,2)</f>
        <v>0.41</v>
      </c>
    </row>
    <row r="969" customHeight="1" ht="29">
      <c r="A969" s="22" t="inlineStr">
        <is>
          <r>
            <t xml:space="preserve">00034547</t>
          </r>
        </is>
      </c>
      <c r="B969" s="23" t="inlineStr">
        <is>
          <r>
            <t xml:space="preserve">TELA DE ACO SOLDADA GALVANIZADA/ZINCADA PARA ALVENARIA, FIO D = *1,20 A 1,70* MM, MALHA 15 X 15 MM, (C X L) *50 X 12* CM</t>
          </r>
        </is>
      </c>
      <c r="C969" s="22" t="inlineStr">
        <is>
          <r>
            <t xml:space="preserve">SINAPI</t>
          </r>
        </is>
      </c>
      <c r="D969" s="22" t="inlineStr">
        <is>
          <r>
            <t xml:space="preserve">M</t>
          </r>
        </is>
      </c>
      <c r="E969" s="24" t="n">
        <v>0.42</v>
      </c>
      <c r="F969" s="25" t="n">
        <v>3.25</v>
      </c>
      <c r="G969" s="25" t="n">
        <f>TRUNC(TRUNC(E969,8)*F969,2)</f>
        <v>1.36</v>
      </c>
    </row>
    <row r="970" customHeight="1" ht="15">
      <c r="A970" s="2" t="inlineStr"/>
      <c r="B970" s="2" t="inlineStr"/>
      <c r="C970" s="2" t="inlineStr"/>
      <c r="D970" s="2" t="inlineStr"/>
      <c r="E970" s="26" t="inlineStr">
        <is>
          <r>
            <t xml:space="preserve">TOTAL Material:</t>
          </r>
        </is>
      </c>
      <c r="F970" s="26" t="inlineStr"/>
      <c r="G970" s="27" t="n">
        <f>SUM(G967:G969)</f>
        <v>57.93</v>
      </c>
    </row>
    <row r="971" customHeight="1" ht="15">
      <c r="A971" s="20" t="inlineStr">
        <is>
          <r>
            <t xml:space="preserve">Mão de Obra com Encargos Complementares</t>
          </r>
        </is>
      </c>
      <c r="B971" s="20" t="inlineStr"/>
      <c r="C971" s="21" t="inlineStr">
        <is>
          <r>
            <t xml:space="preserve">FONTE</t>
          </r>
        </is>
      </c>
      <c r="D971" s="21" t="inlineStr">
        <is>
          <r>
            <t xml:space="preserve">UNID</t>
          </r>
        </is>
      </c>
      <c r="E971" s="21" t="inlineStr">
        <is>
          <r>
            <t xml:space="preserve">COEFICIENTE</t>
          </r>
        </is>
      </c>
      <c r="F971" s="21" t="inlineStr">
        <is>
          <r>
            <t xml:space="preserve">PREÇO UNITÁRIO</t>
          </r>
        </is>
      </c>
      <c r="G971" s="21" t="inlineStr">
        <is>
          <r>
            <t xml:space="preserve">TOTAL</t>
          </r>
        </is>
      </c>
    </row>
    <row r="972" customHeight="1" ht="15">
      <c r="A972" s="22" t="inlineStr">
        <is>
          <r>
            <t xml:space="preserve">88309</t>
          </r>
        </is>
      </c>
      <c r="B972" s="23" t="inlineStr">
        <is>
          <r>
            <t xml:space="preserve">PEDREIRO COM ENCARGOS COMPLEMENTARES</t>
          </r>
        </is>
      </c>
      <c r="C972" s="22" t="inlineStr">
        <is>
          <r>
            <t xml:space="preserve">SINAPI</t>
          </r>
        </is>
      </c>
      <c r="D972" s="22" t="inlineStr">
        <is>
          <r>
            <t xml:space="preserve">H</t>
          </r>
        </is>
      </c>
      <c r="E972" s="24" t="n">
        <v>1.0</v>
      </c>
      <c r="F972" s="25" t="n">
        <v>30.58</v>
      </c>
      <c r="G972" s="25" t="n">
        <f>TRUNC(TRUNC(E972,8)*F972,2)</f>
        <v>30.58</v>
      </c>
    </row>
    <row r="973" customHeight="1" ht="15">
      <c r="A973" s="22" t="inlineStr">
        <is>
          <r>
            <t xml:space="preserve">88316</t>
          </r>
        </is>
      </c>
      <c r="B973" s="23" t="inlineStr">
        <is>
          <r>
            <t xml:space="preserve">SERVENTE COM ENCARGOS COMPLEMENTARES</t>
          </r>
        </is>
      </c>
      <c r="C973" s="22" t="inlineStr">
        <is>
          <r>
            <t xml:space="preserve">SINAPI</t>
          </r>
        </is>
      </c>
      <c r="D973" s="22" t="inlineStr">
        <is>
          <r>
            <t xml:space="preserve">H</t>
          </r>
        </is>
      </c>
      <c r="E973" s="24" t="n">
        <v>0.5</v>
      </c>
      <c r="F973" s="25" t="n">
        <v>23.56</v>
      </c>
      <c r="G973" s="25" t="n">
        <f>TRUNC(TRUNC(E973,8)*F973,2)</f>
        <v>11.78</v>
      </c>
    </row>
    <row r="974" customHeight="1" ht="18">
      <c r="A974" s="2" t="inlineStr"/>
      <c r="B974" s="2" t="inlineStr"/>
      <c r="C974" s="2" t="inlineStr"/>
      <c r="D974" s="2" t="inlineStr"/>
      <c r="E974" s="26" t="inlineStr">
        <is>
          <r>
            <t xml:space="preserve">TOTAL Mão de Obra com Encargos Complementares:</t>
          </r>
        </is>
      </c>
      <c r="F974" s="26" t="inlineStr"/>
      <c r="G974" s="27" t="n">
        <f>SUM(G972:G973)</f>
        <v>42.36</v>
      </c>
    </row>
    <row r="975" customHeight="1" ht="15">
      <c r="A975" s="20" t="inlineStr">
        <is>
          <r>
            <t xml:space="preserve">Serviço</t>
          </r>
        </is>
      </c>
      <c r="B975" s="20" t="inlineStr"/>
      <c r="C975" s="21" t="inlineStr">
        <is>
          <r>
            <t xml:space="preserve">FONTE</t>
          </r>
        </is>
      </c>
      <c r="D975" s="21" t="inlineStr">
        <is>
          <r>
            <t xml:space="preserve">UNID</t>
          </r>
        </is>
      </c>
      <c r="E975" s="21" t="inlineStr">
        <is>
          <r>
            <t xml:space="preserve">COEFICIENTE</t>
          </r>
        </is>
      </c>
      <c r="F975" s="21" t="inlineStr">
        <is>
          <r>
            <t xml:space="preserve">PREÇO UNITÁRIO</t>
          </r>
        </is>
      </c>
      <c r="G975" s="21" t="inlineStr">
        <is>
          <r>
            <t xml:space="preserve">TOTAL</t>
          </r>
        </is>
      </c>
    </row>
    <row r="976" customHeight="1" ht="38">
      <c r="A976" s="22" t="inlineStr">
        <is>
          <r>
            <t xml:space="preserve">87292</t>
          </r>
        </is>
      </c>
      <c r="B976" s="23" t="inlineStr">
        <is>
          <r>
            <t xml:space="preserve">ARGAMASSA TRAÇO 1:2:8 (EM VOLUME DE CIMENTO, CAL E AREIA MÉDIA ÚMIDA) PARA EMBOÇO/MASSA ÚNICA/ASSENTAMENTO DE ALVENARIA DE VEDAÇÃO, PREPARO MECÂNICO COM BETONEIRA 400 L. AF_08/2019</t>
          </r>
        </is>
      </c>
      <c r="C976" s="22" t="inlineStr">
        <is>
          <r>
            <t xml:space="preserve">SINAPI</t>
          </r>
        </is>
      </c>
      <c r="D976" s="22" t="inlineStr">
        <is>
          <r>
            <t xml:space="preserve">M3</t>
          </r>
        </is>
      </c>
      <c r="E976" s="24" t="n">
        <v>0.0102</v>
      </c>
      <c r="F976" s="25" t="n">
        <v>654.5</v>
      </c>
      <c r="G976" s="25" t="n">
        <f>TRUNC(TRUNC(E976,8)*F976,2)</f>
        <v>6.67</v>
      </c>
    </row>
    <row r="977" customHeight="1" ht="15">
      <c r="A977" s="2" t="inlineStr"/>
      <c r="B977" s="2" t="inlineStr"/>
      <c r="C977" s="2" t="inlineStr"/>
      <c r="D977" s="2" t="inlineStr"/>
      <c r="E977" s="26" t="inlineStr">
        <is>
          <r>
            <t xml:space="preserve">TOTAL Serviço:</t>
          </r>
        </is>
      </c>
      <c r="F977" s="26" t="inlineStr"/>
      <c r="G977" s="27" t="n">
        <f>SUM(G976:G976)</f>
        <v>6.67</v>
      </c>
    </row>
    <row r="978" customHeight="1" ht="15">
      <c r="A978" s="2" t="inlineStr"/>
      <c r="B978" s="2" t="inlineStr"/>
      <c r="C978" s="2" t="inlineStr"/>
      <c r="D978" s="2" t="inlineStr"/>
      <c r="E978" s="28" t="inlineStr">
        <is>
          <r>
            <t xml:space="preserve">VALOR:</t>
          </r>
        </is>
      </c>
      <c r="F978" s="28" t="inlineStr"/>
      <c r="G978" s="29" t="n">
        <f>ROUND(SUM(G970,G974,G977),2)</f>
        <v>106.96</v>
      </c>
    </row>
    <row r="979" customHeight="1" ht="15">
      <c r="A979" s="2" t="inlineStr"/>
      <c r="B979" s="2" t="inlineStr"/>
      <c r="C979" s="2" t="inlineStr"/>
      <c r="D979" s="2" t="inlineStr"/>
      <c r="E979" s="28" t="inlineStr">
        <is>
          <r>
            <t xml:space="preserve">VALOR BDI (20.34%):</t>
          </r>
        </is>
      </c>
      <c r="F979" s="28" t="inlineStr"/>
      <c r="G979" s="29" t="n">
        <f>ROUND(G978*(20.34/100),2)</f>
        <v>21.76</v>
      </c>
    </row>
    <row r="980" customHeight="1" ht="15">
      <c r="A980" s="2" t="inlineStr"/>
      <c r="B980" s="2" t="inlineStr"/>
      <c r="C980" s="2" t="inlineStr"/>
      <c r="D980" s="2" t="inlineStr"/>
      <c r="E980" s="28" t="inlineStr">
        <is>
          <r>
            <t xml:space="preserve">VALOR COM BDI:</t>
          </r>
        </is>
      </c>
      <c r="F980" s="28" t="inlineStr"/>
      <c r="G980" s="29" t="n">
        <f>G979+G978</f>
        <v>128.72</v>
      </c>
    </row>
    <row r="981" customHeight="1" ht="10">
      <c r="A981" s="2" t="inlineStr"/>
      <c r="B981" s="2" t="inlineStr"/>
      <c r="C981" s="2" t="inlineStr"/>
      <c r="D981" s="2" t="inlineStr"/>
      <c r="E981" s="18" t="inlineStr"/>
      <c r="F981" s="18" t="inlineStr"/>
      <c r="G981" s="18" t="inlineStr"/>
    </row>
    <row r="982" customHeight="1" ht="20">
      <c r="A982" s="19" t="inlineStr">
        <is>
          <r>
            <t xml:space="preserve">1.5.3. ​101161​ ALVENARIA DE VEDAÇÃO COM ELEMENTO VAZADO DE CONCRETO (COBOGÓ) DE 7X50X50CM E ARGAMASSA DE ASSENTAMENTO COM PREPARO EM BETONEIRA. AF_05/2020​ (M2)</t>
          </r>
        </is>
      </c>
      <c r="B982" s="19" t="inlineStr"/>
      <c r="C982" s="19" t="inlineStr"/>
      <c r="D982" s="19" t="inlineStr"/>
      <c r="E982" s="19" t="inlineStr"/>
      <c r="F982" s="19" t="inlineStr"/>
      <c r="G982" s="19" t="inlineStr"/>
    </row>
    <row r="983" customHeight="1" ht="15">
      <c r="A983" s="20" t="inlineStr">
        <is>
          <r>
            <t xml:space="preserve">Material</t>
          </r>
        </is>
      </c>
      <c r="B983" s="20" t="inlineStr"/>
      <c r="C983" s="21" t="inlineStr">
        <is>
          <r>
            <t xml:space="preserve">FONTE</t>
          </r>
        </is>
      </c>
      <c r="D983" s="21" t="inlineStr">
        <is>
          <r>
            <t xml:space="preserve">UNID</t>
          </r>
        </is>
      </c>
      <c r="E983" s="21" t="inlineStr">
        <is>
          <r>
            <t xml:space="preserve">COEFICIENTE</t>
          </r>
        </is>
      </c>
      <c r="F983" s="21" t="inlineStr">
        <is>
          <r>
            <t xml:space="preserve">PREÇO UNITÁRIO</t>
          </r>
        </is>
      </c>
      <c r="G983" s="21" t="inlineStr">
        <is>
          <r>
            <t xml:space="preserve">TOTAL</t>
          </r>
        </is>
      </c>
    </row>
    <row r="984" customHeight="1" ht="21">
      <c r="A984" s="22" t="inlineStr">
        <is>
          <r>
            <t xml:space="preserve">00000665</t>
          </r>
        </is>
      </c>
      <c r="B984" s="23" t="inlineStr">
        <is>
          <r>
            <t xml:space="preserve">ELEMENTO VAZADO DE CONCRETO, QUADRICULADO, 16 FUROS *50 X 50 X 7* CM</t>
          </r>
        </is>
      </c>
      <c r="C984" s="22" t="inlineStr">
        <is>
          <r>
            <t xml:space="preserve">SINAPI</t>
          </r>
        </is>
      </c>
      <c r="D984" s="22" t="inlineStr">
        <is>
          <r>
            <t xml:space="preserve">UN</t>
          </r>
        </is>
      </c>
      <c r="E984" s="24" t="n">
        <v>3.95</v>
      </c>
      <c r="F984" s="25" t="n">
        <v>38.72</v>
      </c>
      <c r="G984" s="25" t="n">
        <f>TRUNC(TRUNC(E984,8)*F984,2)</f>
        <v>152.94</v>
      </c>
    </row>
    <row r="985" customHeight="1" ht="15">
      <c r="A985" s="2" t="inlineStr"/>
      <c r="B985" s="2" t="inlineStr"/>
      <c r="C985" s="2" t="inlineStr"/>
      <c r="D985" s="2" t="inlineStr"/>
      <c r="E985" s="26" t="inlineStr">
        <is>
          <r>
            <t xml:space="preserve">TOTAL Material:</t>
          </r>
        </is>
      </c>
      <c r="F985" s="26" t="inlineStr"/>
      <c r="G985" s="27" t="n">
        <f>SUM(G984:G984)</f>
        <v>152.94</v>
      </c>
    </row>
    <row r="986" customHeight="1" ht="15">
      <c r="A986" s="20" t="inlineStr">
        <is>
          <r>
            <t xml:space="preserve">Mão de Obra com Encargos Complementares</t>
          </r>
        </is>
      </c>
      <c r="B986" s="20" t="inlineStr"/>
      <c r="C986" s="21" t="inlineStr">
        <is>
          <r>
            <t xml:space="preserve">FONTE</t>
          </r>
        </is>
      </c>
      <c r="D986" s="21" t="inlineStr">
        <is>
          <r>
            <t xml:space="preserve">UNID</t>
          </r>
        </is>
      </c>
      <c r="E986" s="21" t="inlineStr">
        <is>
          <r>
            <t xml:space="preserve">COEFICIENTE</t>
          </r>
        </is>
      </c>
      <c r="F986" s="21" t="inlineStr">
        <is>
          <r>
            <t xml:space="preserve">PREÇO UNITÁRIO</t>
          </r>
        </is>
      </c>
      <c r="G986" s="21" t="inlineStr">
        <is>
          <r>
            <t xml:space="preserve">TOTAL</t>
          </r>
        </is>
      </c>
    </row>
    <row r="987" customHeight="1" ht="15">
      <c r="A987" s="22" t="inlineStr">
        <is>
          <r>
            <t xml:space="preserve">88309</t>
          </r>
        </is>
      </c>
      <c r="B987" s="23" t="inlineStr">
        <is>
          <r>
            <t xml:space="preserve">PEDREIRO COM ENCARGOS COMPLEMENTARES</t>
          </r>
        </is>
      </c>
      <c r="C987" s="22" t="inlineStr">
        <is>
          <r>
            <t xml:space="preserve">SINAPI</t>
          </r>
        </is>
      </c>
      <c r="D987" s="22" t="inlineStr">
        <is>
          <r>
            <t xml:space="preserve">H</t>
          </r>
        </is>
      </c>
      <c r="E987" s="24" t="n">
        <v>2.055</v>
      </c>
      <c r="F987" s="25" t="n">
        <v>30.58</v>
      </c>
      <c r="G987" s="25" t="n">
        <f>TRUNC(TRUNC(E987,8)*F987,2)</f>
        <v>62.84</v>
      </c>
    </row>
    <row r="988" customHeight="1" ht="15">
      <c r="A988" s="22" t="inlineStr">
        <is>
          <r>
            <t xml:space="preserve">88316</t>
          </r>
        </is>
      </c>
      <c r="B988" s="23" t="inlineStr">
        <is>
          <r>
            <t xml:space="preserve">SERVENTE COM ENCARGOS COMPLEMENTARES</t>
          </r>
        </is>
      </c>
      <c r="C988" s="22" t="inlineStr">
        <is>
          <r>
            <t xml:space="preserve">SINAPI</t>
          </r>
        </is>
      </c>
      <c r="D988" s="22" t="inlineStr">
        <is>
          <r>
            <t xml:space="preserve">H</t>
          </r>
        </is>
      </c>
      <c r="E988" s="24" t="n">
        <v>1.028</v>
      </c>
      <c r="F988" s="25" t="n">
        <v>23.56</v>
      </c>
      <c r="G988" s="25" t="n">
        <f>TRUNC(TRUNC(E988,8)*F988,2)</f>
        <v>24.21</v>
      </c>
    </row>
    <row r="989" customHeight="1" ht="18">
      <c r="A989" s="2" t="inlineStr"/>
      <c r="B989" s="2" t="inlineStr"/>
      <c r="C989" s="2" t="inlineStr"/>
      <c r="D989" s="2" t="inlineStr"/>
      <c r="E989" s="26" t="inlineStr">
        <is>
          <r>
            <t xml:space="preserve">TOTAL Mão de Obra com Encargos Complementares:</t>
          </r>
        </is>
      </c>
      <c r="F989" s="26" t="inlineStr"/>
      <c r="G989" s="27" t="n">
        <f>SUM(G987:G988)</f>
        <v>87.05</v>
      </c>
    </row>
    <row r="990" customHeight="1" ht="15">
      <c r="A990" s="20" t="inlineStr">
        <is>
          <r>
            <t xml:space="preserve">Serviço</t>
          </r>
        </is>
      </c>
      <c r="B990" s="20" t="inlineStr"/>
      <c r="C990" s="21" t="inlineStr">
        <is>
          <r>
            <t xml:space="preserve">FONTE</t>
          </r>
        </is>
      </c>
      <c r="D990" s="21" t="inlineStr">
        <is>
          <r>
            <t xml:space="preserve">UNID</t>
          </r>
        </is>
      </c>
      <c r="E990" s="21" t="inlineStr">
        <is>
          <r>
            <t xml:space="preserve">COEFICIENTE</t>
          </r>
        </is>
      </c>
      <c r="F990" s="21" t="inlineStr">
        <is>
          <r>
            <t xml:space="preserve">PREÇO UNITÁRIO</t>
          </r>
        </is>
      </c>
      <c r="G990" s="21" t="inlineStr">
        <is>
          <r>
            <t xml:space="preserve">TOTAL</t>
          </r>
        </is>
      </c>
    </row>
    <row r="991" customHeight="1" ht="29">
      <c r="A991" s="22" t="inlineStr">
        <is>
          <r>
            <t xml:space="preserve">100489</t>
          </r>
        </is>
      </c>
      <c r="B991" s="23" t="inlineStr">
        <is>
          <r>
            <t xml:space="preserve">ARGAMASSA TRAÇO 1:3 (EM VOLUME DE CIMENTO E AREIA MÉDIA ÚMIDA), PREPARO MECÂNICO COM BETONEIRA 600 L. AF_08/2019</t>
          </r>
        </is>
      </c>
      <c r="C991" s="22" t="inlineStr">
        <is>
          <r>
            <t xml:space="preserve">SINAPI</t>
          </r>
        </is>
      </c>
      <c r="D991" s="22" t="inlineStr">
        <is>
          <r>
            <t xml:space="preserve">M3</t>
          </r>
        </is>
      </c>
      <c r="E991" s="24" t="n">
        <v>0.01</v>
      </c>
      <c r="F991" s="25" t="n">
        <v>592.9</v>
      </c>
      <c r="G991" s="25" t="n">
        <f>TRUNC(TRUNC(E991,8)*F991,2)</f>
        <v>5.92</v>
      </c>
    </row>
    <row r="992" customHeight="1" ht="15">
      <c r="A992" s="2" t="inlineStr"/>
      <c r="B992" s="2" t="inlineStr"/>
      <c r="C992" s="2" t="inlineStr"/>
      <c r="D992" s="2" t="inlineStr"/>
      <c r="E992" s="26" t="inlineStr">
        <is>
          <r>
            <t xml:space="preserve">TOTAL Serviço:</t>
          </r>
        </is>
      </c>
      <c r="F992" s="26" t="inlineStr"/>
      <c r="G992" s="27" t="n">
        <f>SUM(G991:G991)</f>
        <v>5.92</v>
      </c>
    </row>
    <row r="993" customHeight="1" ht="15">
      <c r="A993" s="2" t="inlineStr"/>
      <c r="B993" s="2" t="inlineStr"/>
      <c r="C993" s="2" t="inlineStr"/>
      <c r="D993" s="2" t="inlineStr"/>
      <c r="E993" s="28" t="inlineStr">
        <is>
          <r>
            <t xml:space="preserve">VALOR:</t>
          </r>
        </is>
      </c>
      <c r="F993" s="28" t="inlineStr"/>
      <c r="G993" s="29" t="n">
        <f>ROUND(SUM(G985,G989,G992),2)</f>
        <v>245.91</v>
      </c>
    </row>
    <row r="994" customHeight="1" ht="15">
      <c r="A994" s="2" t="inlineStr"/>
      <c r="B994" s="2" t="inlineStr"/>
      <c r="C994" s="2" t="inlineStr"/>
      <c r="D994" s="2" t="inlineStr"/>
      <c r="E994" s="28" t="inlineStr">
        <is>
          <r>
            <t xml:space="preserve">VALOR BDI (20.34%):</t>
          </r>
        </is>
      </c>
      <c r="F994" s="28" t="inlineStr"/>
      <c r="G994" s="29" t="n">
        <f>ROUND(G993*(20.34/100),2)</f>
        <v>50.02</v>
      </c>
    </row>
    <row r="995" customHeight="1" ht="15">
      <c r="A995" s="2" t="inlineStr"/>
      <c r="B995" s="2" t="inlineStr"/>
      <c r="C995" s="2" t="inlineStr"/>
      <c r="D995" s="2" t="inlineStr"/>
      <c r="E995" s="28" t="inlineStr">
        <is>
          <r>
            <t xml:space="preserve">VALOR COM BDI:</t>
          </r>
        </is>
      </c>
      <c r="F995" s="28" t="inlineStr"/>
      <c r="G995" s="29" t="n">
        <f>G994+G993</f>
        <v>295.93</v>
      </c>
    </row>
    <row r="996" customHeight="1" ht="10">
      <c r="A996" s="2" t="inlineStr"/>
      <c r="B996" s="2" t="inlineStr"/>
      <c r="C996" s="2" t="inlineStr"/>
      <c r="D996" s="2" t="inlineStr"/>
      <c r="E996" s="18" t="inlineStr"/>
      <c r="F996" s="18" t="inlineStr"/>
      <c r="G996" s="18" t="inlineStr"/>
    </row>
    <row r="997" customHeight="1" ht="20">
      <c r="A997" s="19" t="inlineStr">
        <is>
          <r>
            <t xml:space="preserve">1.5.4. ​93191​ VERGA MOLDADA IN LOCO COM UTILIZAÇÃO DE BLOCOS CANALETA, ESPESSURA DE *20* CM. AF_03/2024​ (M)</t>
          </r>
        </is>
      </c>
      <c r="B997" s="19" t="inlineStr"/>
      <c r="C997" s="19" t="inlineStr"/>
      <c r="D997" s="19" t="inlineStr"/>
      <c r="E997" s="19" t="inlineStr"/>
      <c r="F997" s="19" t="inlineStr"/>
      <c r="G997" s="19" t="inlineStr"/>
    </row>
    <row r="998" customHeight="1" ht="15">
      <c r="A998" s="20" t="inlineStr">
        <is>
          <r>
            <t xml:space="preserve">Material</t>
          </r>
        </is>
      </c>
      <c r="B998" s="20" t="inlineStr"/>
      <c r="C998" s="21" t="inlineStr">
        <is>
          <r>
            <t xml:space="preserve">FONTE</t>
          </r>
        </is>
      </c>
      <c r="D998" s="21" t="inlineStr">
        <is>
          <r>
            <t xml:space="preserve">UNID</t>
          </r>
        </is>
      </c>
      <c r="E998" s="21" t="inlineStr">
        <is>
          <r>
            <t xml:space="preserve">COEFICIENTE</t>
          </r>
        </is>
      </c>
      <c r="F998" s="21" t="inlineStr">
        <is>
          <r>
            <t xml:space="preserve">PREÇO UNITÁRIO</t>
          </r>
        </is>
      </c>
      <c r="G998" s="21" t="inlineStr">
        <is>
          <r>
            <t xml:space="preserve">TOTAL</t>
          </r>
        </is>
      </c>
    </row>
    <row r="999" customHeight="1" ht="21">
      <c r="A999" s="22" t="inlineStr">
        <is>
          <r>
            <t xml:space="preserve">00000660</t>
          </r>
        </is>
      </c>
      <c r="B999" s="23" t="inlineStr">
        <is>
          <r>
            <t xml:space="preserve">CANALETA DE CONCRETO 19 X 19 X 19 CM (CLASSE C - NBR 6136)</t>
          </r>
        </is>
      </c>
      <c r="C999" s="22" t="inlineStr">
        <is>
          <r>
            <t xml:space="preserve">SINAPI</t>
          </r>
        </is>
      </c>
      <c r="D999" s="22" t="inlineStr">
        <is>
          <r>
            <t xml:space="preserve">UN</t>
          </r>
        </is>
      </c>
      <c r="E999" s="24" t="n">
        <v>5.34</v>
      </c>
      <c r="F999" s="25" t="n">
        <v>3.65</v>
      </c>
      <c r="G999" s="25" t="n">
        <f>TRUNC(TRUNC(E999,8)*F999,2)</f>
        <v>19.49</v>
      </c>
    </row>
    <row r="1000" customHeight="1" ht="21">
      <c r="A1000" s="22" t="inlineStr">
        <is>
          <r>
            <t xml:space="preserve">00004491</t>
          </r>
        </is>
      </c>
      <c r="B1000" s="23" t="inlineStr">
        <is>
          <r>
            <t xml:space="preserve">PONTALETE *7,5 X 7,5* CM EM PINUS, MISTA OU EQUIVALENTE DA REGIAO - BRUTA</t>
          </r>
        </is>
      </c>
      <c r="C1000" s="22" t="inlineStr">
        <is>
          <r>
            <t xml:space="preserve">SINAPI</t>
          </r>
        </is>
      </c>
      <c r="D1000" s="22" t="inlineStr">
        <is>
          <r>
            <t xml:space="preserve">M</t>
          </r>
        </is>
      </c>
      <c r="E1000" s="24" t="n">
        <v>0.203</v>
      </c>
      <c r="F1000" s="25" t="n">
        <v>11.05</v>
      </c>
      <c r="G1000" s="25" t="n">
        <f>TRUNC(TRUNC(E1000,8)*F1000,2)</f>
        <v>2.24</v>
      </c>
    </row>
    <row r="1001" customHeight="1" ht="29">
      <c r="A1001" s="22" t="inlineStr">
        <is>
          <r>
            <t xml:space="preserve">00006193</t>
          </r>
        </is>
      </c>
      <c r="B1001" s="23" t="inlineStr">
        <is>
          <r>
            <t xml:space="preserve">TABUA NAO APARELHADA *2,5 X 20* CM, EM MACARANDUBA/MASSARANDUBA, ANGELIM OU EQUIVALENTE DA REGIAO - BRUTA</t>
          </r>
        </is>
      </c>
      <c r="C1001" s="22" t="inlineStr">
        <is>
          <r>
            <t xml:space="preserve">SINAPI</t>
          </r>
        </is>
      </c>
      <c r="D1001" s="22" t="inlineStr">
        <is>
          <r>
            <t xml:space="preserve">M</t>
          </r>
        </is>
      </c>
      <c r="E1001" s="24" t="n">
        <v>0.1692</v>
      </c>
      <c r="F1001" s="25" t="n">
        <v>20.49</v>
      </c>
      <c r="G1001" s="25" t="n">
        <f>TRUNC(TRUNC(E1001,8)*F1001,2)</f>
        <v>3.46</v>
      </c>
    </row>
    <row r="1002" customHeight="1" ht="15">
      <c r="A1002" s="2" t="inlineStr"/>
      <c r="B1002" s="2" t="inlineStr"/>
      <c r="C1002" s="2" t="inlineStr"/>
      <c r="D1002" s="2" t="inlineStr"/>
      <c r="E1002" s="26" t="inlineStr">
        <is>
          <r>
            <t xml:space="preserve">TOTAL Material:</t>
          </r>
        </is>
      </c>
      <c r="F1002" s="26" t="inlineStr"/>
      <c r="G1002" s="27" t="n">
        <f>SUM(G999:G1001)</f>
        <v>25.19</v>
      </c>
    </row>
    <row r="1003" customHeight="1" ht="15">
      <c r="A1003" s="20" t="inlineStr">
        <is>
          <r>
            <t xml:space="preserve">Mão de Obra com Encargos Complementares</t>
          </r>
        </is>
      </c>
      <c r="B1003" s="20" t="inlineStr"/>
      <c r="C1003" s="21" t="inlineStr">
        <is>
          <r>
            <t xml:space="preserve">FONTE</t>
          </r>
        </is>
      </c>
      <c r="D1003" s="21" t="inlineStr">
        <is>
          <r>
            <t xml:space="preserve">UNID</t>
          </r>
        </is>
      </c>
      <c r="E1003" s="21" t="inlineStr">
        <is>
          <r>
            <t xml:space="preserve">COEFICIENTE</t>
          </r>
        </is>
      </c>
      <c r="F1003" s="21" t="inlineStr">
        <is>
          <r>
            <t xml:space="preserve">PREÇO UNITÁRIO</t>
          </r>
        </is>
      </c>
      <c r="G1003" s="21" t="inlineStr">
        <is>
          <r>
            <t xml:space="preserve">TOTAL</t>
          </r>
        </is>
      </c>
    </row>
    <row r="1004" customHeight="1" ht="15">
      <c r="A1004" s="22" t="inlineStr">
        <is>
          <r>
            <t xml:space="preserve">88309</t>
          </r>
        </is>
      </c>
      <c r="B1004" s="23" t="inlineStr">
        <is>
          <r>
            <t xml:space="preserve">PEDREIRO COM ENCARGOS COMPLEMENTARES</t>
          </r>
        </is>
      </c>
      <c r="C1004" s="22" t="inlineStr">
        <is>
          <r>
            <t xml:space="preserve">SINAPI</t>
          </r>
        </is>
      </c>
      <c r="D1004" s="22" t="inlineStr">
        <is>
          <r>
            <t xml:space="preserve">H</t>
          </r>
        </is>
      </c>
      <c r="E1004" s="24" t="n">
        <v>0.248</v>
      </c>
      <c r="F1004" s="25" t="n">
        <v>30.58</v>
      </c>
      <c r="G1004" s="25" t="n">
        <f>TRUNC(TRUNC(E1004,8)*F1004,2)</f>
        <v>7.58</v>
      </c>
    </row>
    <row r="1005" customHeight="1" ht="15">
      <c r="A1005" s="22" t="inlineStr">
        <is>
          <r>
            <t xml:space="preserve">88316</t>
          </r>
        </is>
      </c>
      <c r="B1005" s="23" t="inlineStr">
        <is>
          <r>
            <t xml:space="preserve">SERVENTE COM ENCARGOS COMPLEMENTARES</t>
          </r>
        </is>
      </c>
      <c r="C1005" s="22" t="inlineStr">
        <is>
          <r>
            <t xml:space="preserve">SINAPI</t>
          </r>
        </is>
      </c>
      <c r="D1005" s="22" t="inlineStr">
        <is>
          <r>
            <t xml:space="preserve">H</t>
          </r>
        </is>
      </c>
      <c r="E1005" s="24" t="n">
        <v>0.124</v>
      </c>
      <c r="F1005" s="25" t="n">
        <v>23.56</v>
      </c>
      <c r="G1005" s="25" t="n">
        <f>TRUNC(TRUNC(E1005,8)*F1005,2)</f>
        <v>2.92</v>
      </c>
    </row>
    <row r="1006" customHeight="1" ht="18">
      <c r="A1006" s="2" t="inlineStr"/>
      <c r="B1006" s="2" t="inlineStr"/>
      <c r="C1006" s="2" t="inlineStr"/>
      <c r="D1006" s="2" t="inlineStr"/>
      <c r="E1006" s="26" t="inlineStr">
        <is>
          <r>
            <t xml:space="preserve">TOTAL Mão de Obra com Encargos Complementares:</t>
          </r>
        </is>
      </c>
      <c r="F1006" s="26" t="inlineStr"/>
      <c r="G1006" s="27" t="n">
        <f>SUM(G1004:G1005)</f>
        <v>10.5</v>
      </c>
    </row>
    <row r="1007" customHeight="1" ht="15">
      <c r="A1007" s="20" t="inlineStr">
        <is>
          <r>
            <t xml:space="preserve">Serviço</t>
          </r>
        </is>
      </c>
      <c r="B1007" s="20" t="inlineStr"/>
      <c r="C1007" s="21" t="inlineStr">
        <is>
          <r>
            <t xml:space="preserve">FONTE</t>
          </r>
        </is>
      </c>
      <c r="D1007" s="21" t="inlineStr">
        <is>
          <r>
            <t xml:space="preserve">UNID</t>
          </r>
        </is>
      </c>
      <c r="E1007" s="21" t="inlineStr">
        <is>
          <r>
            <t xml:space="preserve">COEFICIENTE</t>
          </r>
        </is>
      </c>
      <c r="F1007" s="21" t="inlineStr">
        <is>
          <r>
            <t xml:space="preserve">PREÇO UNITÁRIO</t>
          </r>
        </is>
      </c>
      <c r="G1007" s="21" t="inlineStr">
        <is>
          <r>
            <t xml:space="preserve">TOTAL</t>
          </r>
        </is>
      </c>
    </row>
    <row r="1008" customHeight="1" ht="38">
      <c r="A1008" s="22" t="inlineStr">
        <is>
          <r>
            <t xml:space="preserve">87294</t>
          </r>
        </is>
      </c>
      <c r="B1008" s="23" t="inlineStr">
        <is>
          <r>
            <t xml:space="preserve">ARGAMASSA TRAÇO 1:2:9 (EM VOLUME DE CIMENTO, CAL E AREIA MÉDIA ÚMIDA) PARA EMBOÇO/MASSA ÚNICA/ASSENTAMENTO DE ALVENARIA DE VEDAÇÃO, PREPARO MECÂNICO COM BETONEIRA 600 L. AF_08/2019</t>
          </r>
        </is>
      </c>
      <c r="C1008" s="22" t="inlineStr">
        <is>
          <r>
            <t xml:space="preserve">SINAPI</t>
          </r>
        </is>
      </c>
      <c r="D1008" s="22" t="inlineStr">
        <is>
          <r>
            <t xml:space="preserve">M3</t>
          </r>
        </is>
      </c>
      <c r="E1008" s="24" t="n">
        <v>0.0019</v>
      </c>
      <c r="F1008" s="25" t="n">
        <v>621.54</v>
      </c>
      <c r="G1008" s="25" t="n">
        <f>TRUNC(TRUNC(E1008,8)*F1008,2)</f>
        <v>1.18</v>
      </c>
    </row>
    <row r="1009" customHeight="1" ht="21">
      <c r="A1009" s="22" t="inlineStr">
        <is>
          <r>
            <t xml:space="preserve">92802</t>
          </r>
        </is>
      </c>
      <c r="B1009" s="23" t="inlineStr">
        <is>
          <r>
            <t xml:space="preserve">CORTE E DOBRA DE AÇO CA-50, DIÂMETRO DE 8,0 MM. AF_06/2022</t>
          </r>
        </is>
      </c>
      <c r="C1009" s="22" t="inlineStr">
        <is>
          <r>
            <t xml:space="preserve">SINAPI</t>
          </r>
        </is>
      </c>
      <c r="D1009" s="22" t="inlineStr">
        <is>
          <r>
            <t xml:space="preserve">KG</t>
          </r>
        </is>
      </c>
      <c r="E1009" s="24" t="n">
        <v>0.79</v>
      </c>
      <c r="F1009" s="25" t="n">
        <v>9.26</v>
      </c>
      <c r="G1009" s="25" t="n">
        <f>TRUNC(TRUNC(E1009,8)*F1009,2)</f>
        <v>7.31</v>
      </c>
    </row>
    <row r="1010" customHeight="1" ht="21">
      <c r="A1010" s="22" t="inlineStr">
        <is>
          <r>
            <t xml:space="preserve">89995</t>
          </r>
        </is>
      </c>
      <c r="B1010" s="23" t="inlineStr">
        <is>
          <r>
            <t xml:space="preserve">GRAUTEAMENTO DE CINTA SUPERIOR OU DE VERGA EM ALVENARIA ESTRUTURAL. AF_09/2021</t>
          </r>
        </is>
      </c>
      <c r="C1010" s="22" t="inlineStr">
        <is>
          <r>
            <t xml:space="preserve">SINAPI</t>
          </r>
        </is>
      </c>
      <c r="D1010" s="22" t="inlineStr">
        <is>
          <r>
            <t xml:space="preserve">M3</t>
          </r>
        </is>
      </c>
      <c r="E1010" s="24" t="n">
        <v>0.028</v>
      </c>
      <c r="F1010" s="25" t="n">
        <v>1063.08</v>
      </c>
      <c r="G1010" s="25" t="n">
        <f>TRUNC(TRUNC(E1010,8)*F1010,2)</f>
        <v>29.76</v>
      </c>
    </row>
    <row r="1011" customHeight="1" ht="15">
      <c r="A1011" s="2" t="inlineStr"/>
      <c r="B1011" s="2" t="inlineStr"/>
      <c r="C1011" s="2" t="inlineStr"/>
      <c r="D1011" s="2" t="inlineStr"/>
      <c r="E1011" s="26" t="inlineStr">
        <is>
          <r>
            <t xml:space="preserve">TOTAL Serviço:</t>
          </r>
        </is>
      </c>
      <c r="F1011" s="26" t="inlineStr"/>
      <c r="G1011" s="27" t="n">
        <f>SUM(G1008:G1010)</f>
        <v>38.25</v>
      </c>
    </row>
    <row r="1012" customHeight="1" ht="15">
      <c r="A1012" s="2" t="inlineStr"/>
      <c r="B1012" s="2" t="inlineStr"/>
      <c r="C1012" s="2" t="inlineStr"/>
      <c r="D1012" s="2" t="inlineStr"/>
      <c r="E1012" s="28" t="inlineStr">
        <is>
          <r>
            <t xml:space="preserve">VALOR:</t>
          </r>
        </is>
      </c>
      <c r="F1012" s="28" t="inlineStr"/>
      <c r="G1012" s="29" t="n">
        <f>ROUND(SUM(G1002,G1006,G1011),2)</f>
        <v>73.94</v>
      </c>
    </row>
    <row r="1013" customHeight="1" ht="15">
      <c r="A1013" s="2" t="inlineStr"/>
      <c r="B1013" s="2" t="inlineStr"/>
      <c r="C1013" s="2" t="inlineStr"/>
      <c r="D1013" s="2" t="inlineStr"/>
      <c r="E1013" s="28" t="inlineStr">
        <is>
          <r>
            <t xml:space="preserve">VALOR BDI (20.34%):</t>
          </r>
        </is>
      </c>
      <c r="F1013" s="28" t="inlineStr"/>
      <c r="G1013" s="29" t="n">
        <f>ROUND(G1012*(20.34/100),2)</f>
        <v>15.04</v>
      </c>
    </row>
    <row r="1014" customHeight="1" ht="15">
      <c r="A1014" s="2" t="inlineStr"/>
      <c r="B1014" s="2" t="inlineStr"/>
      <c r="C1014" s="2" t="inlineStr"/>
      <c r="D1014" s="2" t="inlineStr"/>
      <c r="E1014" s="28" t="inlineStr">
        <is>
          <r>
            <t xml:space="preserve">VALOR COM BDI:</t>
          </r>
        </is>
      </c>
      <c r="F1014" s="28" t="inlineStr"/>
      <c r="G1014" s="29" t="n">
        <f>G1013+G1012</f>
        <v>88.98</v>
      </c>
    </row>
    <row r="1015" customHeight="1" ht="10">
      <c r="A1015" s="2" t="inlineStr"/>
      <c r="B1015" s="2" t="inlineStr"/>
      <c r="C1015" s="2" t="inlineStr"/>
      <c r="D1015" s="2" t="inlineStr"/>
      <c r="E1015" s="18" t="inlineStr"/>
      <c r="F1015" s="18" t="inlineStr"/>
      <c r="G1015" s="18" t="inlineStr"/>
    </row>
    <row r="1016" customHeight="1" ht="20">
      <c r="A1016" s="19" t="inlineStr">
        <is>
          <r>
            <t xml:space="preserve">1.5.5. ​93199​ CONTRAVERGA MOLDADA IN LOCO COM UTILIZAÇÃO DE BLOCOS CANALETA, ESPESSURA DE *20* CM. AF_03/2024​ (M)</t>
          </r>
        </is>
      </c>
      <c r="B1016" s="19" t="inlineStr"/>
      <c r="C1016" s="19" t="inlineStr"/>
      <c r="D1016" s="19" t="inlineStr"/>
      <c r="E1016" s="19" t="inlineStr"/>
      <c r="F1016" s="19" t="inlineStr"/>
      <c r="G1016" s="19" t="inlineStr"/>
    </row>
    <row r="1017" customHeight="1" ht="15">
      <c r="A1017" s="20" t="inlineStr">
        <is>
          <r>
            <t xml:space="preserve">Material</t>
          </r>
        </is>
      </c>
      <c r="B1017" s="20" t="inlineStr"/>
      <c r="C1017" s="21" t="inlineStr">
        <is>
          <r>
            <t xml:space="preserve">FONTE</t>
          </r>
        </is>
      </c>
      <c r="D1017" s="21" t="inlineStr">
        <is>
          <r>
            <t xml:space="preserve">UNID</t>
          </r>
        </is>
      </c>
      <c r="E1017" s="21" t="inlineStr">
        <is>
          <r>
            <t xml:space="preserve">COEFICIENTE</t>
          </r>
        </is>
      </c>
      <c r="F1017" s="21" t="inlineStr">
        <is>
          <r>
            <t xml:space="preserve">PREÇO UNITÁRIO</t>
          </r>
        </is>
      </c>
      <c r="G1017" s="21" t="inlineStr">
        <is>
          <r>
            <t xml:space="preserve">TOTAL</t>
          </r>
        </is>
      </c>
    </row>
    <row r="1018" customHeight="1" ht="21">
      <c r="A1018" s="22" t="inlineStr">
        <is>
          <r>
            <t xml:space="preserve">00000658</t>
          </r>
        </is>
      </c>
      <c r="B1018" s="23" t="inlineStr">
        <is>
          <r>
            <t xml:space="preserve">CANALETA DE CONCRETO 9 X 19 X 19 CM (CLASSE C - NBR 6136)</t>
          </r>
        </is>
      </c>
      <c r="C1018" s="22" t="inlineStr">
        <is>
          <r>
            <t xml:space="preserve">SINAPI</t>
          </r>
        </is>
      </c>
      <c r="D1018" s="22" t="inlineStr">
        <is>
          <r>
            <t xml:space="preserve">UN</t>
          </r>
        </is>
      </c>
      <c r="E1018" s="24" t="n">
        <v>5.34</v>
      </c>
      <c r="F1018" s="25" t="n">
        <v>2.06</v>
      </c>
      <c r="G1018" s="25" t="n">
        <f>TRUNC(TRUNC(E1018,8)*F1018,2)</f>
        <v>11.0</v>
      </c>
    </row>
    <row r="1019" customHeight="1" ht="15">
      <c r="A1019" s="2" t="inlineStr"/>
      <c r="B1019" s="2" t="inlineStr"/>
      <c r="C1019" s="2" t="inlineStr"/>
      <c r="D1019" s="2" t="inlineStr"/>
      <c r="E1019" s="26" t="inlineStr">
        <is>
          <r>
            <t xml:space="preserve">TOTAL Material:</t>
          </r>
        </is>
      </c>
      <c r="F1019" s="26" t="inlineStr"/>
      <c r="G1019" s="27" t="n">
        <f>SUM(G1018:G1018)</f>
        <v>11.0</v>
      </c>
    </row>
    <row r="1020" customHeight="1" ht="15">
      <c r="A1020" s="20" t="inlineStr">
        <is>
          <r>
            <t xml:space="preserve">Mão de Obra com Encargos Complementares</t>
          </r>
        </is>
      </c>
      <c r="B1020" s="20" t="inlineStr"/>
      <c r="C1020" s="21" t="inlineStr">
        <is>
          <r>
            <t xml:space="preserve">FONTE</t>
          </r>
        </is>
      </c>
      <c r="D1020" s="21" t="inlineStr">
        <is>
          <r>
            <t xml:space="preserve">UNID</t>
          </r>
        </is>
      </c>
      <c r="E1020" s="21" t="inlineStr">
        <is>
          <r>
            <t xml:space="preserve">COEFICIENTE</t>
          </r>
        </is>
      </c>
      <c r="F1020" s="21" t="inlineStr">
        <is>
          <r>
            <t xml:space="preserve">PREÇO UNITÁRIO</t>
          </r>
        </is>
      </c>
      <c r="G1020" s="21" t="inlineStr">
        <is>
          <r>
            <t xml:space="preserve">TOTAL</t>
          </r>
        </is>
      </c>
    </row>
    <row r="1021" customHeight="1" ht="15">
      <c r="A1021" s="22" t="inlineStr">
        <is>
          <r>
            <t xml:space="preserve">88309</t>
          </r>
        </is>
      </c>
      <c r="B1021" s="23" t="inlineStr">
        <is>
          <r>
            <t xml:space="preserve">PEDREIRO COM ENCARGOS COMPLEMENTARES</t>
          </r>
        </is>
      </c>
      <c r="C1021" s="22" t="inlineStr">
        <is>
          <r>
            <t xml:space="preserve">SINAPI</t>
          </r>
        </is>
      </c>
      <c r="D1021" s="22" t="inlineStr">
        <is>
          <r>
            <t xml:space="preserve">H</t>
          </r>
        </is>
      </c>
      <c r="E1021" s="24" t="n">
        <v>0.136</v>
      </c>
      <c r="F1021" s="25" t="n">
        <v>30.58</v>
      </c>
      <c r="G1021" s="25" t="n">
        <f>TRUNC(TRUNC(E1021,8)*F1021,2)</f>
        <v>4.15</v>
      </c>
    </row>
    <row r="1022" customHeight="1" ht="15">
      <c r="A1022" s="22" t="inlineStr">
        <is>
          <r>
            <t xml:space="preserve">88316</t>
          </r>
        </is>
      </c>
      <c r="B1022" s="23" t="inlineStr">
        <is>
          <r>
            <t xml:space="preserve">SERVENTE COM ENCARGOS COMPLEMENTARES</t>
          </r>
        </is>
      </c>
      <c r="C1022" s="22" t="inlineStr">
        <is>
          <r>
            <t xml:space="preserve">SINAPI</t>
          </r>
        </is>
      </c>
      <c r="D1022" s="22" t="inlineStr">
        <is>
          <r>
            <t xml:space="preserve">H</t>
          </r>
        </is>
      </c>
      <c r="E1022" s="24" t="n">
        <v>0.068</v>
      </c>
      <c r="F1022" s="25" t="n">
        <v>23.56</v>
      </c>
      <c r="G1022" s="25" t="n">
        <f>TRUNC(TRUNC(E1022,8)*F1022,2)</f>
        <v>1.6</v>
      </c>
    </row>
    <row r="1023" customHeight="1" ht="18">
      <c r="A1023" s="2" t="inlineStr"/>
      <c r="B1023" s="2" t="inlineStr"/>
      <c r="C1023" s="2" t="inlineStr"/>
      <c r="D1023" s="2" t="inlineStr"/>
      <c r="E1023" s="26" t="inlineStr">
        <is>
          <r>
            <t xml:space="preserve">TOTAL Mão de Obra com Encargos Complementares:</t>
          </r>
        </is>
      </c>
      <c r="F1023" s="26" t="inlineStr"/>
      <c r="G1023" s="27" t="n">
        <f>SUM(G1021:G1022)</f>
        <v>5.75</v>
      </c>
    </row>
    <row r="1024" customHeight="1" ht="15">
      <c r="A1024" s="20" t="inlineStr">
        <is>
          <r>
            <t xml:space="preserve">Serviço</t>
          </r>
        </is>
      </c>
      <c r="B1024" s="20" t="inlineStr"/>
      <c r="C1024" s="21" t="inlineStr">
        <is>
          <r>
            <t xml:space="preserve">FONTE</t>
          </r>
        </is>
      </c>
      <c r="D1024" s="21" t="inlineStr">
        <is>
          <r>
            <t xml:space="preserve">UNID</t>
          </r>
        </is>
      </c>
      <c r="E1024" s="21" t="inlineStr">
        <is>
          <r>
            <t xml:space="preserve">COEFICIENTE</t>
          </r>
        </is>
      </c>
      <c r="F1024" s="21" t="inlineStr">
        <is>
          <r>
            <t xml:space="preserve">PREÇO UNITÁRIO</t>
          </r>
        </is>
      </c>
      <c r="G1024" s="21" t="inlineStr">
        <is>
          <r>
            <t xml:space="preserve">TOTAL</t>
          </r>
        </is>
      </c>
    </row>
    <row r="1025" customHeight="1" ht="38">
      <c r="A1025" s="22" t="inlineStr">
        <is>
          <r>
            <t xml:space="preserve">87294</t>
          </r>
        </is>
      </c>
      <c r="B1025" s="23" t="inlineStr">
        <is>
          <r>
            <t xml:space="preserve">ARGAMASSA TRAÇO 1:2:9 (EM VOLUME DE CIMENTO, CAL E AREIA MÉDIA ÚMIDA) PARA EMBOÇO/MASSA ÚNICA/ASSENTAMENTO DE ALVENARIA DE VEDAÇÃO, PREPARO MECÂNICO COM BETONEIRA 600 L. AF_08/2019</t>
          </r>
        </is>
      </c>
      <c r="C1025" s="22" t="inlineStr">
        <is>
          <r>
            <t xml:space="preserve">SINAPI</t>
          </r>
        </is>
      </c>
      <c r="D1025" s="22" t="inlineStr">
        <is>
          <r>
            <t xml:space="preserve">M3</t>
          </r>
        </is>
      </c>
      <c r="E1025" s="24" t="n">
        <v>0.0019</v>
      </c>
      <c r="F1025" s="25" t="n">
        <v>621.54</v>
      </c>
      <c r="G1025" s="25" t="n">
        <f>TRUNC(TRUNC(E1025,8)*F1025,2)</f>
        <v>1.18</v>
      </c>
    </row>
    <row r="1026" customHeight="1" ht="21">
      <c r="A1026" s="22" t="inlineStr">
        <is>
          <r>
            <t xml:space="preserve">92802</t>
          </r>
        </is>
      </c>
      <c r="B1026" s="23" t="inlineStr">
        <is>
          <r>
            <t xml:space="preserve">CORTE E DOBRA DE AÇO CA-50, DIÂMETRO DE 8,0 MM. AF_06/2022</t>
          </r>
        </is>
      </c>
      <c r="C1026" s="22" t="inlineStr">
        <is>
          <r>
            <t xml:space="preserve">SINAPI</t>
          </r>
        </is>
      </c>
      <c r="D1026" s="22" t="inlineStr">
        <is>
          <r>
            <t xml:space="preserve">KG</t>
          </r>
        </is>
      </c>
      <c r="E1026" s="24" t="n">
        <v>0.79</v>
      </c>
      <c r="F1026" s="25" t="n">
        <v>9.26</v>
      </c>
      <c r="G1026" s="25" t="n">
        <f>TRUNC(TRUNC(E1026,8)*F1026,2)</f>
        <v>7.31</v>
      </c>
    </row>
    <row r="1027" customHeight="1" ht="21">
      <c r="A1027" s="22" t="inlineStr">
        <is>
          <r>
            <t xml:space="preserve">89994</t>
          </r>
        </is>
      </c>
      <c r="B1027" s="23" t="inlineStr">
        <is>
          <r>
            <t xml:space="preserve">GRAUTEAMENTO DE CINTA INTERMEDIÁRIA OU DE CONTRAVERGA EM ALVENARIA ESTRUTURAL. AF_09/2021</t>
          </r>
        </is>
      </c>
      <c r="C1027" s="22" t="inlineStr">
        <is>
          <r>
            <t xml:space="preserve">SINAPI</t>
          </r>
        </is>
      </c>
      <c r="D1027" s="22" t="inlineStr">
        <is>
          <r>
            <t xml:space="preserve">M3</t>
          </r>
        </is>
      </c>
      <c r="E1027" s="24" t="n">
        <v>0.028</v>
      </c>
      <c r="F1027" s="25" t="n">
        <v>944.21</v>
      </c>
      <c r="G1027" s="25" t="n">
        <f>TRUNC(TRUNC(E1027,8)*F1027,2)</f>
        <v>26.43</v>
      </c>
    </row>
    <row r="1028" customHeight="1" ht="15">
      <c r="A1028" s="2" t="inlineStr"/>
      <c r="B1028" s="2" t="inlineStr"/>
      <c r="C1028" s="2" t="inlineStr"/>
      <c r="D1028" s="2" t="inlineStr"/>
      <c r="E1028" s="26" t="inlineStr">
        <is>
          <r>
            <t xml:space="preserve">TOTAL Serviço:</t>
          </r>
        </is>
      </c>
      <c r="F1028" s="26" t="inlineStr"/>
      <c r="G1028" s="27" t="n">
        <f>SUM(G1025:G1027)</f>
        <v>34.92</v>
      </c>
    </row>
    <row r="1029" customHeight="1" ht="15">
      <c r="A1029" s="2" t="inlineStr"/>
      <c r="B1029" s="2" t="inlineStr"/>
      <c r="C1029" s="2" t="inlineStr"/>
      <c r="D1029" s="2" t="inlineStr"/>
      <c r="E1029" s="28" t="inlineStr">
        <is>
          <r>
            <t xml:space="preserve">VALOR:</t>
          </r>
        </is>
      </c>
      <c r="F1029" s="28" t="inlineStr"/>
      <c r="G1029" s="29" t="n">
        <f>ROUND(SUM(G1019,G1023,G1028),2)</f>
        <v>51.67</v>
      </c>
    </row>
    <row r="1030" customHeight="1" ht="15">
      <c r="A1030" s="2" t="inlineStr"/>
      <c r="B1030" s="2" t="inlineStr"/>
      <c r="C1030" s="2" t="inlineStr"/>
      <c r="D1030" s="2" t="inlineStr"/>
      <c r="E1030" s="28" t="inlineStr">
        <is>
          <r>
            <t xml:space="preserve">VALOR BDI (20.34%):</t>
          </r>
        </is>
      </c>
      <c r="F1030" s="28" t="inlineStr"/>
      <c r="G1030" s="29" t="n">
        <f>ROUND(G1029*(20.34/100),2)</f>
        <v>10.51</v>
      </c>
    </row>
    <row r="1031" customHeight="1" ht="15">
      <c r="A1031" s="2" t="inlineStr"/>
      <c r="B1031" s="2" t="inlineStr"/>
      <c r="C1031" s="2" t="inlineStr"/>
      <c r="D1031" s="2" t="inlineStr"/>
      <c r="E1031" s="28" t="inlineStr">
        <is>
          <r>
            <t xml:space="preserve">VALOR COM BDI:</t>
          </r>
        </is>
      </c>
      <c r="F1031" s="28" t="inlineStr"/>
      <c r="G1031" s="29" t="n">
        <f>G1030+G1029</f>
        <v>62.18</v>
      </c>
    </row>
    <row r="1032" customHeight="1" ht="10">
      <c r="A1032" s="2" t="inlineStr"/>
      <c r="B1032" s="2" t="inlineStr"/>
      <c r="C1032" s="2" t="inlineStr"/>
      <c r="D1032" s="2" t="inlineStr"/>
      <c r="E1032" s="18" t="inlineStr"/>
      <c r="F1032" s="18" t="inlineStr"/>
      <c r="G1032" s="18" t="inlineStr"/>
    </row>
    <row r="1033" customHeight="1" ht="20">
      <c r="A1033" s="19" t="inlineStr">
        <is>
          <r>
            <t xml:space="preserve">1.5.6. ​93200​ FIXAÇÃO (ENCUNHAMENTO) DE ALVENARIA DE VEDAÇÃO COM ARGAMASSA APLICADA COM BISNAGA. AF_03/2024​ (M)</t>
          </r>
        </is>
      </c>
      <c r="B1033" s="19" t="inlineStr"/>
      <c r="C1033" s="19" t="inlineStr"/>
      <c r="D1033" s="19" t="inlineStr"/>
      <c r="E1033" s="19" t="inlineStr"/>
      <c r="F1033" s="19" t="inlineStr"/>
      <c r="G1033" s="19" t="inlineStr"/>
    </row>
    <row r="1034" customHeight="1" ht="15">
      <c r="A1034" s="20" t="inlineStr">
        <is>
          <r>
            <t xml:space="preserve">Mão de Obra com Encargos Complementares</t>
          </r>
        </is>
      </c>
      <c r="B1034" s="20" t="inlineStr"/>
      <c r="C1034" s="21" t="inlineStr">
        <is>
          <r>
            <t xml:space="preserve">FONTE</t>
          </r>
        </is>
      </c>
      <c r="D1034" s="21" t="inlineStr">
        <is>
          <r>
            <t xml:space="preserve">UNID</t>
          </r>
        </is>
      </c>
      <c r="E1034" s="21" t="inlineStr">
        <is>
          <r>
            <t xml:space="preserve">COEFICIENTE</t>
          </r>
        </is>
      </c>
      <c r="F1034" s="21" t="inlineStr">
        <is>
          <r>
            <t xml:space="preserve">PREÇO UNITÁRIO</t>
          </r>
        </is>
      </c>
      <c r="G1034" s="21" t="inlineStr">
        <is>
          <r>
            <t xml:space="preserve">TOTAL</t>
          </r>
        </is>
      </c>
    </row>
    <row r="1035" customHeight="1" ht="15">
      <c r="A1035" s="22" t="inlineStr">
        <is>
          <r>
            <t xml:space="preserve">88309</t>
          </r>
        </is>
      </c>
      <c r="B1035" s="23" t="inlineStr">
        <is>
          <r>
            <t xml:space="preserve">PEDREIRO COM ENCARGOS COMPLEMENTARES</t>
          </r>
        </is>
      </c>
      <c r="C1035" s="22" t="inlineStr">
        <is>
          <r>
            <t xml:space="preserve">SINAPI</t>
          </r>
        </is>
      </c>
      <c r="D1035" s="22" t="inlineStr">
        <is>
          <r>
            <t xml:space="preserve">H</t>
          </r>
        </is>
      </c>
      <c r="E1035" s="24" t="n">
        <v>0.291</v>
      </c>
      <c r="F1035" s="25" t="n">
        <v>30.58</v>
      </c>
      <c r="G1035" s="25" t="n">
        <f>TRUNC(TRUNC(E1035,8)*F1035,2)</f>
        <v>8.89</v>
      </c>
    </row>
    <row r="1036" customHeight="1" ht="15">
      <c r="A1036" s="22" t="inlineStr">
        <is>
          <r>
            <t xml:space="preserve">88316</t>
          </r>
        </is>
      </c>
      <c r="B1036" s="23" t="inlineStr">
        <is>
          <r>
            <t xml:space="preserve">SERVENTE COM ENCARGOS COMPLEMENTARES</t>
          </r>
        </is>
      </c>
      <c r="C1036" s="22" t="inlineStr">
        <is>
          <r>
            <t xml:space="preserve">SINAPI</t>
          </r>
        </is>
      </c>
      <c r="D1036" s="22" t="inlineStr">
        <is>
          <r>
            <t xml:space="preserve">H</t>
          </r>
        </is>
      </c>
      <c r="E1036" s="24" t="n">
        <v>0.055</v>
      </c>
      <c r="F1036" s="25" t="n">
        <v>23.56</v>
      </c>
      <c r="G1036" s="25" t="n">
        <f>TRUNC(TRUNC(E1036,8)*F1036,2)</f>
        <v>1.29</v>
      </c>
    </row>
    <row r="1037" customHeight="1" ht="18">
      <c r="A1037" s="2" t="inlineStr"/>
      <c r="B1037" s="2" t="inlineStr"/>
      <c r="C1037" s="2" t="inlineStr"/>
      <c r="D1037" s="2" t="inlineStr"/>
      <c r="E1037" s="26" t="inlineStr">
        <is>
          <r>
            <t xml:space="preserve">TOTAL Mão de Obra com Encargos Complementares:</t>
          </r>
        </is>
      </c>
      <c r="F1037" s="26" t="inlineStr"/>
      <c r="G1037" s="27" t="n">
        <f>SUM(G1035:G1036)</f>
        <v>10.18</v>
      </c>
    </row>
    <row r="1038" customHeight="1" ht="15">
      <c r="A1038" s="20" t="inlineStr">
        <is>
          <r>
            <t xml:space="preserve">Serviço</t>
          </r>
        </is>
      </c>
      <c r="B1038" s="20" t="inlineStr"/>
      <c r="C1038" s="21" t="inlineStr">
        <is>
          <r>
            <t xml:space="preserve">FONTE</t>
          </r>
        </is>
      </c>
      <c r="D1038" s="21" t="inlineStr">
        <is>
          <r>
            <t xml:space="preserve">UNID</t>
          </r>
        </is>
      </c>
      <c r="E1038" s="21" t="inlineStr">
        <is>
          <r>
            <t xml:space="preserve">COEFICIENTE</t>
          </r>
        </is>
      </c>
      <c r="F1038" s="21" t="inlineStr">
        <is>
          <r>
            <t xml:space="preserve">PREÇO UNITÁRIO</t>
          </r>
        </is>
      </c>
      <c r="G1038" s="21" t="inlineStr">
        <is>
          <r>
            <t xml:space="preserve">TOTAL</t>
          </r>
        </is>
      </c>
    </row>
    <row r="1039" customHeight="1" ht="38">
      <c r="A1039" s="22" t="inlineStr">
        <is>
          <r>
            <t xml:space="preserve">87294</t>
          </r>
        </is>
      </c>
      <c r="B1039" s="23" t="inlineStr">
        <is>
          <r>
            <t xml:space="preserve">ARGAMASSA TRAÇO 1:2:9 (EM VOLUME DE CIMENTO, CAL E AREIA MÉDIA ÚMIDA) PARA EMBOÇO/MASSA ÚNICA/ASSENTAMENTO DE ALVENARIA DE VEDAÇÃO, PREPARO MECÂNICO COM BETONEIRA 600 L. AF_08/2019</t>
          </r>
        </is>
      </c>
      <c r="C1039" s="22" t="inlineStr">
        <is>
          <r>
            <t xml:space="preserve">SINAPI</t>
          </r>
        </is>
      </c>
      <c r="D1039" s="22" t="inlineStr">
        <is>
          <r>
            <t xml:space="preserve">M3</t>
          </r>
        </is>
      </c>
      <c r="E1039" s="24" t="n">
        <v>0.004</v>
      </c>
      <c r="F1039" s="25" t="n">
        <v>621.54</v>
      </c>
      <c r="G1039" s="25" t="n">
        <f>TRUNC(TRUNC(E1039,8)*F1039,2)</f>
        <v>2.48</v>
      </c>
    </row>
    <row r="1040" customHeight="1" ht="15">
      <c r="A1040" s="2" t="inlineStr"/>
      <c r="B1040" s="2" t="inlineStr"/>
      <c r="C1040" s="2" t="inlineStr"/>
      <c r="D1040" s="2" t="inlineStr"/>
      <c r="E1040" s="26" t="inlineStr">
        <is>
          <r>
            <t xml:space="preserve">TOTAL Serviço:</t>
          </r>
        </is>
      </c>
      <c r="F1040" s="26" t="inlineStr"/>
      <c r="G1040" s="27" t="n">
        <f>SUM(G1039:G1039)</f>
        <v>2.48</v>
      </c>
    </row>
    <row r="1041" customHeight="1" ht="15">
      <c r="A1041" s="2" t="inlineStr"/>
      <c r="B1041" s="2" t="inlineStr"/>
      <c r="C1041" s="2" t="inlineStr"/>
      <c r="D1041" s="2" t="inlineStr"/>
      <c r="E1041" s="28" t="inlineStr">
        <is>
          <r>
            <t xml:space="preserve">VALOR:</t>
          </r>
        </is>
      </c>
      <c r="F1041" s="28" t="inlineStr"/>
      <c r="G1041" s="29" t="n">
        <f>ROUND(SUM(G1037,G1040),2)</f>
        <v>12.66</v>
      </c>
    </row>
    <row r="1042" customHeight="1" ht="15">
      <c r="A1042" s="2" t="inlineStr"/>
      <c r="B1042" s="2" t="inlineStr"/>
      <c r="C1042" s="2" t="inlineStr"/>
      <c r="D1042" s="2" t="inlineStr"/>
      <c r="E1042" s="28" t="inlineStr">
        <is>
          <r>
            <t xml:space="preserve">VALOR BDI (20.34%):</t>
          </r>
        </is>
      </c>
      <c r="F1042" s="28" t="inlineStr"/>
      <c r="G1042" s="29" t="n">
        <f>ROUND(G1041*(20.34/100),2)</f>
        <v>2.58</v>
      </c>
    </row>
    <row r="1043" customHeight="1" ht="15">
      <c r="A1043" s="2" t="inlineStr"/>
      <c r="B1043" s="2" t="inlineStr"/>
      <c r="C1043" s="2" t="inlineStr"/>
      <c r="D1043" s="2" t="inlineStr"/>
      <c r="E1043" s="28" t="inlineStr">
        <is>
          <r>
            <t xml:space="preserve">VALOR COM BDI:</t>
          </r>
        </is>
      </c>
      <c r="F1043" s="28" t="inlineStr"/>
      <c r="G1043" s="29" t="n">
        <f>G1042+G1041</f>
        <v>15.24</v>
      </c>
    </row>
    <row r="1044" customHeight="1" ht="10">
      <c r="A1044" s="2" t="inlineStr"/>
      <c r="B1044" s="2" t="inlineStr"/>
      <c r="C1044" s="2" t="inlineStr"/>
      <c r="D1044" s="2" t="inlineStr"/>
      <c r="E1044" s="18" t="inlineStr"/>
      <c r="F1044" s="18" t="inlineStr"/>
      <c r="G1044" s="18" t="inlineStr"/>
    </row>
    <row r="1045" customHeight="1" ht="20">
      <c r="A1045" s="19" t="inlineStr">
        <is>
          <r>
            <t xml:space="preserve">1.5.7. ​96359​ PAREDE COM SISTEMA EM CHAPAS DE GESSO PARA DRYWALL, USO INTERNO, COM DUAS FACES SIMPLES E ESTRUTURA METÁLICA COM GUIAS SIMPLES PARA PAREDES COM ÁREA LÍQUIDA MAIOR OU IGUAL A 6 M2, COM VÃOS. AF_07/2023_PS​ (M2)</t>
          </r>
        </is>
      </c>
      <c r="B1045" s="19" t="inlineStr"/>
      <c r="C1045" s="19" t="inlineStr"/>
      <c r="D1045" s="19" t="inlineStr"/>
      <c r="E1045" s="19" t="inlineStr"/>
      <c r="F1045" s="19" t="inlineStr"/>
      <c r="G1045" s="19" t="inlineStr"/>
    </row>
    <row r="1046" customHeight="1" ht="15">
      <c r="A1046" s="20" t="inlineStr">
        <is>
          <r>
            <t xml:space="preserve">Material</t>
          </r>
        </is>
      </c>
      <c r="B1046" s="20" t="inlineStr"/>
      <c r="C1046" s="21" t="inlineStr">
        <is>
          <r>
            <t xml:space="preserve">FONTE</t>
          </r>
        </is>
      </c>
      <c r="D1046" s="21" t="inlineStr">
        <is>
          <r>
            <t xml:space="preserve">UNID</t>
          </r>
        </is>
      </c>
      <c r="E1046" s="21" t="inlineStr">
        <is>
          <r>
            <t xml:space="preserve">COEFICIENTE</t>
          </r>
        </is>
      </c>
      <c r="F1046" s="21" t="inlineStr">
        <is>
          <r>
            <t xml:space="preserve">PREÇO UNITÁRIO</t>
          </r>
        </is>
      </c>
      <c r="G1046" s="21" t="inlineStr">
        <is>
          <r>
            <t xml:space="preserve">TOTAL</t>
          </r>
        </is>
      </c>
    </row>
    <row r="1047" customHeight="1" ht="29">
      <c r="A1047" s="22" t="inlineStr">
        <is>
          <r>
            <t xml:space="preserve">00039431</t>
          </r>
        </is>
      </c>
      <c r="B1047" s="23" t="inlineStr">
        <is>
          <r>
            <t xml:space="preserve">FITA DE PAPEL MICROPERFURADO, 50 X 150 MM, PARA TRATAMENTO DE JUNTAS DE CHAPA DE GESSO PARA DRYWALL</t>
          </r>
        </is>
      </c>
      <c r="C1047" s="22" t="inlineStr">
        <is>
          <r>
            <t xml:space="preserve">SINAPI</t>
          </r>
        </is>
      </c>
      <c r="D1047" s="22" t="inlineStr">
        <is>
          <r>
            <t xml:space="preserve">M</t>
          </r>
        </is>
      </c>
      <c r="E1047" s="24" t="n">
        <v>2.5027</v>
      </c>
      <c r="F1047" s="25" t="n">
        <v>0.32</v>
      </c>
      <c r="G1047" s="25" t="n">
        <f>TRUNC(TRUNC(E1047,8)*F1047,2)</f>
        <v>0.8</v>
      </c>
    </row>
    <row r="1048" customHeight="1" ht="21">
      <c r="A1048" s="22" t="inlineStr">
        <is>
          <r>
            <t xml:space="preserve">00039432</t>
          </r>
        </is>
      </c>
      <c r="B1048" s="23" t="inlineStr">
        <is>
          <r>
            <t xml:space="preserve">FITA DE PAPEL REFORCADA COM LAMINA DE METAL PARA REFORCO DE CANTOS DE CHAPA DE GESSO PARA DRYWALL</t>
          </r>
        </is>
      </c>
      <c r="C1048" s="22" t="inlineStr">
        <is>
          <r>
            <t xml:space="preserve">SINAPI</t>
          </r>
        </is>
      </c>
      <c r="D1048" s="22" t="inlineStr">
        <is>
          <r>
            <t xml:space="preserve">M</t>
          </r>
        </is>
      </c>
      <c r="E1048" s="24" t="n">
        <v>0.7925</v>
      </c>
      <c r="F1048" s="25" t="n">
        <v>2.9</v>
      </c>
      <c r="G1048" s="25" t="n">
        <f>TRUNC(TRUNC(E1048,8)*F1048,2)</f>
        <v>2.29</v>
      </c>
    </row>
    <row r="1049" customHeight="1" ht="29">
      <c r="A1049" s="22" t="inlineStr">
        <is>
          <r>
            <t xml:space="preserve">00039434</t>
          </r>
        </is>
      </c>
      <c r="B1049" s="23" t="inlineStr">
        <is>
          <r>
            <t xml:space="preserve">MASSA DE REJUNTE EM PO PARA DRYWALL, A BASE DE GESSO, SECAGEM RAPIDA, PARA TRATAMENTO DE JUNTAS DE CHAPA DE GESSO (NECESSITA ADICAO DE AGUA)</t>
          </r>
        </is>
      </c>
      <c r="C1049" s="22" t="inlineStr">
        <is>
          <r>
            <t xml:space="preserve">SINAPI</t>
          </r>
        </is>
      </c>
      <c r="D1049" s="22" t="inlineStr">
        <is>
          <r>
            <t xml:space="preserve">KG</t>
          </r>
        </is>
      </c>
      <c r="E1049" s="24" t="n">
        <v>1.0978</v>
      </c>
      <c r="F1049" s="25" t="n">
        <v>3.63</v>
      </c>
      <c r="G1049" s="25" t="n">
        <f>TRUNC(TRUNC(E1049,8)*F1049,2)</f>
        <v>3.98</v>
      </c>
    </row>
    <row r="1050" customHeight="1" ht="21">
      <c r="A1050" s="22" t="inlineStr">
        <is>
          <r>
            <t xml:space="preserve">00039435</t>
          </r>
        </is>
      </c>
      <c r="B1050" s="23" t="inlineStr">
        <is>
          <r>
            <t xml:space="preserve">PARAFUSO DRY WALL, EM ACO FOSFATIZADO, CABECA TROMBETA E PONTA AGULHA (TA), COMPRIMENTO 25 MM</t>
          </r>
        </is>
      </c>
      <c r="C1050" s="22" t="inlineStr">
        <is>
          <r>
            <t xml:space="preserve">SINAPI</t>
          </r>
        </is>
      </c>
      <c r="D1050" s="22" t="inlineStr">
        <is>
          <r>
            <t xml:space="preserve">UN</t>
          </r>
        </is>
      </c>
      <c r="E1050" s="24" t="n">
        <v>20.1868</v>
      </c>
      <c r="F1050" s="25" t="n">
        <v>0.14</v>
      </c>
      <c r="G1050" s="25" t="n">
        <f>TRUNC(TRUNC(E1050,8)*F1050,2)</f>
        <v>2.82</v>
      </c>
    </row>
    <row r="1051" customHeight="1" ht="29">
      <c r="A1051" s="22" t="inlineStr">
        <is>
          <r>
            <t xml:space="preserve">00039443</t>
          </r>
        </is>
      </c>
      <c r="B1051" s="23" t="inlineStr">
        <is>
          <r>
            <t xml:space="preserve">PARAFUSO DRY WALL, EM ACO ZINCADO, CABECA LENTILHA E PONTA BROCA (LB), LARGURA 4,2 MM, COMPRIMENTO 13 MM</t>
          </r>
        </is>
      </c>
      <c r="C1051" s="22" t="inlineStr">
        <is>
          <r>
            <t xml:space="preserve">SINAPI</t>
          </r>
        </is>
      </c>
      <c r="D1051" s="22" t="inlineStr">
        <is>
          <r>
            <t xml:space="preserve">UN</t>
          </r>
        </is>
      </c>
      <c r="E1051" s="24" t="n">
        <v>0.5441</v>
      </c>
      <c r="F1051" s="25" t="n">
        <v>0.33</v>
      </c>
      <c r="G1051" s="25" t="n">
        <f>TRUNC(TRUNC(E1051,8)*F1051,2)</f>
        <v>0.17</v>
      </c>
    </row>
    <row r="1052" customHeight="1" ht="29">
      <c r="A1052" s="22" t="inlineStr">
        <is>
          <r>
            <t xml:space="preserve">00039419</t>
          </r>
        </is>
      </c>
      <c r="B1052" s="23" t="inlineStr">
        <is>
          <r>
            <t xml:space="preserve">PERFIL GUIA, FORMATO U, EM ACO ZINCADO, PARA ESTRUTURA PAREDE DRYWALL, E = 0,5 MM, 70 X 3000 MM (L X C)</t>
          </r>
        </is>
      </c>
      <c r="C1052" s="22" t="inlineStr">
        <is>
          <r>
            <t xml:space="preserve">SINAPI</t>
          </r>
        </is>
      </c>
      <c r="D1052" s="22" t="inlineStr">
        <is>
          <r>
            <t xml:space="preserve">M</t>
          </r>
        </is>
      </c>
      <c r="E1052" s="24" t="n">
        <v>0.9117</v>
      </c>
      <c r="F1052" s="25" t="n">
        <v>9.09</v>
      </c>
      <c r="G1052" s="25" t="n">
        <f>TRUNC(TRUNC(E1052,8)*F1052,2)</f>
        <v>8.28</v>
      </c>
    </row>
    <row r="1053" customHeight="1" ht="29">
      <c r="A1053" s="22" t="inlineStr">
        <is>
          <r>
            <t xml:space="preserve">00039422</t>
          </r>
        </is>
      </c>
      <c r="B1053" s="23" t="inlineStr">
        <is>
          <r>
            <t xml:space="preserve">PERFIL MONTANTE, FORMATO C, EM ACO ZINCADO, PARA ESTRUTURA PAREDE DRYWALL, E = 0,5 MM, 70 X 3000 MM (L X C)</t>
          </r>
        </is>
      </c>
      <c r="C1053" s="22" t="inlineStr">
        <is>
          <r>
            <t xml:space="preserve">SINAPI</t>
          </r>
        </is>
      </c>
      <c r="D1053" s="22" t="inlineStr">
        <is>
          <r>
            <t xml:space="preserve">M</t>
          </r>
        </is>
      </c>
      <c r="E1053" s="24" t="n">
        <v>2.9139</v>
      </c>
      <c r="F1053" s="25" t="n">
        <v>10.31</v>
      </c>
      <c r="G1053" s="25" t="n">
        <f>TRUNC(TRUNC(E1053,8)*F1053,2)</f>
        <v>30.04</v>
      </c>
    </row>
    <row r="1054" customHeight="1" ht="21">
      <c r="A1054" s="22" t="inlineStr">
        <is>
          <r>
            <t xml:space="preserve">00037586</t>
          </r>
        </is>
      </c>
      <c r="B1054" s="23" t="inlineStr">
        <is>
          <r>
            <t xml:space="preserve">PINO DE ACO COM ARRUELA CONICA, DIAMETRO ARRUELA = *23* MM E COMP HASTE = *27* MM (ACAO INDIRETA)</t>
          </r>
        </is>
      </c>
      <c r="C1054" s="22" t="inlineStr">
        <is>
          <r>
            <t xml:space="preserve">SINAPI</t>
          </r>
        </is>
      </c>
      <c r="D1054" s="22" t="inlineStr">
        <is>
          <r>
            <t xml:space="preserve">CENTO</t>
          </r>
        </is>
      </c>
      <c r="E1054" s="24" t="n">
        <v>0.0296</v>
      </c>
      <c r="F1054" s="25" t="n">
        <v>48.76</v>
      </c>
      <c r="G1054" s="25" t="n">
        <f>TRUNC(TRUNC(E1054,8)*F1054,2)</f>
        <v>1.44</v>
      </c>
    </row>
    <row r="1055" customHeight="1" ht="21">
      <c r="A1055" s="22" t="inlineStr">
        <is>
          <r>
            <t xml:space="preserve">00039413</t>
          </r>
        </is>
      </c>
      <c r="B1055" s="23" t="inlineStr">
        <is>
          <r>
            <t xml:space="preserve">PLACA / CHAPA DE GESSO ACARTONADO, STANDARD (ST), COR BRANCA, E = 12,5 MM, 1200 X 2400 MM (L X C)</t>
          </r>
        </is>
      </c>
      <c r="C1055" s="22" t="inlineStr">
        <is>
          <r>
            <t xml:space="preserve">SINAPI</t>
          </r>
        </is>
      </c>
      <c r="D1055" s="22" t="inlineStr">
        <is>
          <r>
            <t xml:space="preserve">M2</t>
          </r>
        </is>
      </c>
      <c r="E1055" s="24" t="n">
        <v>2.106</v>
      </c>
      <c r="F1055" s="25" t="n">
        <v>20.98</v>
      </c>
      <c r="G1055" s="25" t="n">
        <f>TRUNC(TRUNC(E1055,8)*F1055,2)</f>
        <v>44.18</v>
      </c>
    </row>
    <row r="1056" customHeight="1" ht="15">
      <c r="A1056" s="2" t="inlineStr"/>
      <c r="B1056" s="2" t="inlineStr"/>
      <c r="C1056" s="2" t="inlineStr"/>
      <c r="D1056" s="2" t="inlineStr"/>
      <c r="E1056" s="26" t="inlineStr">
        <is>
          <r>
            <t xml:space="preserve">TOTAL Material:</t>
          </r>
        </is>
      </c>
      <c r="F1056" s="26" t="inlineStr"/>
      <c r="G1056" s="27" t="n">
        <f>SUM(G1047:G1055)</f>
        <v>94.0</v>
      </c>
    </row>
    <row r="1057" customHeight="1" ht="15">
      <c r="A1057" s="20" t="inlineStr">
        <is>
          <r>
            <t xml:space="preserve">Mão de Obra com Encargos Complementares</t>
          </r>
        </is>
      </c>
      <c r="B1057" s="20" t="inlineStr"/>
      <c r="C1057" s="21" t="inlineStr">
        <is>
          <r>
            <t xml:space="preserve">FONTE</t>
          </r>
        </is>
      </c>
      <c r="D1057" s="21" t="inlineStr">
        <is>
          <r>
            <t xml:space="preserve">UNID</t>
          </r>
        </is>
      </c>
      <c r="E1057" s="21" t="inlineStr">
        <is>
          <r>
            <t xml:space="preserve">COEFICIENTE</t>
          </r>
        </is>
      </c>
      <c r="F1057" s="21" t="inlineStr">
        <is>
          <r>
            <t xml:space="preserve">PREÇO UNITÁRIO</t>
          </r>
        </is>
      </c>
      <c r="G1057" s="21" t="inlineStr">
        <is>
          <r>
            <t xml:space="preserve">TOTAL</t>
          </r>
        </is>
      </c>
    </row>
    <row r="1058" customHeight="1" ht="21">
      <c r="A1058" s="22" t="inlineStr">
        <is>
          <r>
            <t xml:space="preserve">88278</t>
          </r>
        </is>
      </c>
      <c r="B1058" s="23" t="inlineStr">
        <is>
          <r>
            <t xml:space="preserve">MONTADOR DE ESTRUTURAS METÁLICAS COM ENCARGOS COMPLEMENTARES</t>
          </r>
        </is>
      </c>
      <c r="C1058" s="22" t="inlineStr">
        <is>
          <r>
            <t xml:space="preserve">SINAPI</t>
          </r>
        </is>
      </c>
      <c r="D1058" s="22" t="inlineStr">
        <is>
          <r>
            <t xml:space="preserve">H</t>
          </r>
        </is>
      </c>
      <c r="E1058" s="24" t="n">
        <v>0.595</v>
      </c>
      <c r="F1058" s="25" t="n">
        <v>27.54</v>
      </c>
      <c r="G1058" s="25" t="n">
        <f>TRUNC(TRUNC(E1058,8)*F1058,2)</f>
        <v>16.38</v>
      </c>
    </row>
    <row r="1059" customHeight="1" ht="15">
      <c r="A1059" s="22" t="inlineStr">
        <is>
          <r>
            <t xml:space="preserve">88316</t>
          </r>
        </is>
      </c>
      <c r="B1059" s="23" t="inlineStr">
        <is>
          <r>
            <t xml:space="preserve">SERVENTE COM ENCARGOS COMPLEMENTARES</t>
          </r>
        </is>
      </c>
      <c r="C1059" s="22" t="inlineStr">
        <is>
          <r>
            <t xml:space="preserve">SINAPI</t>
          </r>
        </is>
      </c>
      <c r="D1059" s="22" t="inlineStr">
        <is>
          <r>
            <t xml:space="preserve">H</t>
          </r>
        </is>
      </c>
      <c r="E1059" s="24" t="n">
        <v>0.195</v>
      </c>
      <c r="F1059" s="25" t="n">
        <v>23.56</v>
      </c>
      <c r="G1059" s="25" t="n">
        <f>TRUNC(TRUNC(E1059,8)*F1059,2)</f>
        <v>4.59</v>
      </c>
    </row>
    <row r="1060" customHeight="1" ht="18">
      <c r="A1060" s="2" t="inlineStr"/>
      <c r="B1060" s="2" t="inlineStr"/>
      <c r="C1060" s="2" t="inlineStr"/>
      <c r="D1060" s="2" t="inlineStr"/>
      <c r="E1060" s="26" t="inlineStr">
        <is>
          <r>
            <t xml:space="preserve">TOTAL Mão de Obra com Encargos Complementares:</t>
          </r>
        </is>
      </c>
      <c r="F1060" s="26" t="inlineStr"/>
      <c r="G1060" s="27" t="n">
        <f>SUM(G1058:G1059)</f>
        <v>20.97</v>
      </c>
    </row>
    <row r="1061" customHeight="1" ht="15">
      <c r="A1061" s="2" t="inlineStr"/>
      <c r="B1061" s="2" t="inlineStr"/>
      <c r="C1061" s="2" t="inlineStr"/>
      <c r="D1061" s="2" t="inlineStr"/>
      <c r="E1061" s="28" t="inlineStr">
        <is>
          <r>
            <t xml:space="preserve">VALOR:</t>
          </r>
        </is>
      </c>
      <c r="F1061" s="28" t="inlineStr"/>
      <c r="G1061" s="29" t="n">
        <f>ROUND(SUM(G1056,G1060),2)</f>
        <v>114.97</v>
      </c>
    </row>
    <row r="1062" customHeight="1" ht="15">
      <c r="A1062" s="2" t="inlineStr"/>
      <c r="B1062" s="2" t="inlineStr"/>
      <c r="C1062" s="2" t="inlineStr"/>
      <c r="D1062" s="2" t="inlineStr"/>
      <c r="E1062" s="28" t="inlineStr">
        <is>
          <r>
            <t xml:space="preserve">VALOR BDI (20.34%):</t>
          </r>
        </is>
      </c>
      <c r="F1062" s="28" t="inlineStr"/>
      <c r="G1062" s="29" t="n">
        <f>ROUND(G1061*(20.34/100),2)</f>
        <v>23.38</v>
      </c>
    </row>
    <row r="1063" customHeight="1" ht="15">
      <c r="A1063" s="2" t="inlineStr"/>
      <c r="B1063" s="2" t="inlineStr"/>
      <c r="C1063" s="2" t="inlineStr"/>
      <c r="D1063" s="2" t="inlineStr"/>
      <c r="E1063" s="28" t="inlineStr">
        <is>
          <r>
            <t xml:space="preserve">VALOR COM BDI:</t>
          </r>
        </is>
      </c>
      <c r="F1063" s="28" t="inlineStr"/>
      <c r="G1063" s="29" t="n">
        <f>G1062+G1061</f>
        <v>138.35</v>
      </c>
    </row>
    <row r="1064" customHeight="1" ht="10">
      <c r="A1064" s="2" t="inlineStr"/>
      <c r="B1064" s="2" t="inlineStr"/>
      <c r="C1064" s="2" t="inlineStr"/>
      <c r="D1064" s="2" t="inlineStr"/>
      <c r="E1064" s="18" t="inlineStr"/>
      <c r="F1064" s="18" t="inlineStr"/>
      <c r="G1064" s="18" t="inlineStr"/>
    </row>
    <row r="1065" customHeight="1" ht="27">
      <c r="A1065" s="19" t="inlineStr">
        <is>
          <r>
            <t xml:space="preserve">1.5.8. ​96363​ PAREDE COM SISTEMA EM CHAPAS DE GESSO PARA DRYWALL, USO INTERNO, COM UMA FACE SIMPLES E OUTRA FACE DUPLA E ESTRUTURA METÁLICA COM GUIAS SIMPLES PARA PAREDES COM ÁREA LÍQUIDA MAIOR OU IGUAL A 6 M2, COM VÃOS. AF_07/2023_PS​ (M2)</t>
          </r>
        </is>
      </c>
      <c r="B1065" s="19" t="inlineStr"/>
      <c r="C1065" s="19" t="inlineStr"/>
      <c r="D1065" s="19" t="inlineStr"/>
      <c r="E1065" s="19" t="inlineStr"/>
      <c r="F1065" s="19" t="inlineStr"/>
      <c r="G1065" s="19" t="inlineStr"/>
    </row>
    <row r="1066" customHeight="1" ht="15">
      <c r="A1066" s="20" t="inlineStr">
        <is>
          <r>
            <t xml:space="preserve">Material</t>
          </r>
        </is>
      </c>
      <c r="B1066" s="20" t="inlineStr"/>
      <c r="C1066" s="21" t="inlineStr">
        <is>
          <r>
            <t xml:space="preserve">FONTE</t>
          </r>
        </is>
      </c>
      <c r="D1066" s="21" t="inlineStr">
        <is>
          <r>
            <t xml:space="preserve">UNID</t>
          </r>
        </is>
      </c>
      <c r="E1066" s="21" t="inlineStr">
        <is>
          <r>
            <t xml:space="preserve">COEFICIENTE</t>
          </r>
        </is>
      </c>
      <c r="F1066" s="21" t="inlineStr">
        <is>
          <r>
            <t xml:space="preserve">PREÇO UNITÁRIO</t>
          </r>
        </is>
      </c>
      <c r="G1066" s="21" t="inlineStr">
        <is>
          <r>
            <t xml:space="preserve">TOTAL</t>
          </r>
        </is>
      </c>
    </row>
    <row r="1067" customHeight="1" ht="29">
      <c r="A1067" s="22" t="inlineStr">
        <is>
          <r>
            <t xml:space="preserve">00039431</t>
          </r>
        </is>
      </c>
      <c r="B1067" s="23" t="inlineStr">
        <is>
          <r>
            <t xml:space="preserve">FITA DE PAPEL MICROPERFURADO, 50 X 150 MM, PARA TRATAMENTO DE JUNTAS DE CHAPA DE GESSO PARA DRYWALL</t>
          </r>
        </is>
      </c>
      <c r="C1067" s="22" t="inlineStr">
        <is>
          <r>
            <t xml:space="preserve">SINAPI</t>
          </r>
        </is>
      </c>
      <c r="D1067" s="22" t="inlineStr">
        <is>
          <r>
            <t xml:space="preserve">M</t>
          </r>
        </is>
      </c>
      <c r="E1067" s="24" t="n">
        <v>2.5027</v>
      </c>
      <c r="F1067" s="25" t="n">
        <v>0.32</v>
      </c>
      <c r="G1067" s="25" t="n">
        <f>TRUNC(TRUNC(E1067,8)*F1067,2)</f>
        <v>0.8</v>
      </c>
    </row>
    <row r="1068" customHeight="1" ht="21">
      <c r="A1068" s="22" t="inlineStr">
        <is>
          <r>
            <t xml:space="preserve">00039432</t>
          </r>
        </is>
      </c>
      <c r="B1068" s="23" t="inlineStr">
        <is>
          <r>
            <t xml:space="preserve">FITA DE PAPEL REFORCADA COM LAMINA DE METAL PARA REFORCO DE CANTOS DE CHAPA DE GESSO PARA DRYWALL</t>
          </r>
        </is>
      </c>
      <c r="C1068" s="22" t="inlineStr">
        <is>
          <r>
            <t xml:space="preserve">SINAPI</t>
          </r>
        </is>
      </c>
      <c r="D1068" s="22" t="inlineStr">
        <is>
          <r>
            <t xml:space="preserve">M</t>
          </r>
        </is>
      </c>
      <c r="E1068" s="24" t="n">
        <v>0.7925</v>
      </c>
      <c r="F1068" s="25" t="n">
        <v>2.9</v>
      </c>
      <c r="G1068" s="25" t="n">
        <f>TRUNC(TRUNC(E1068,8)*F1068,2)</f>
        <v>2.29</v>
      </c>
    </row>
    <row r="1069" customHeight="1" ht="29">
      <c r="A1069" s="22" t="inlineStr">
        <is>
          <r>
            <t xml:space="preserve">00039434</t>
          </r>
        </is>
      </c>
      <c r="B1069" s="23" t="inlineStr">
        <is>
          <r>
            <t xml:space="preserve">MASSA DE REJUNTE EM PO PARA DRYWALL, A BASE DE GESSO, SECAGEM RAPIDA, PARA TRATAMENTO DE JUNTAS DE CHAPA DE GESSO (NECESSITA ADICAO DE AGUA)</t>
          </r>
        </is>
      </c>
      <c r="C1069" s="22" t="inlineStr">
        <is>
          <r>
            <t xml:space="preserve">SINAPI</t>
          </r>
        </is>
      </c>
      <c r="D1069" s="22" t="inlineStr">
        <is>
          <r>
            <t xml:space="preserve">KG</t>
          </r>
        </is>
      </c>
      <c r="E1069" s="24" t="n">
        <v>1.0978</v>
      </c>
      <c r="F1069" s="25" t="n">
        <v>3.63</v>
      </c>
      <c r="G1069" s="25" t="n">
        <f>TRUNC(TRUNC(E1069,8)*F1069,2)</f>
        <v>3.98</v>
      </c>
    </row>
    <row r="1070" customHeight="1" ht="21">
      <c r="A1070" s="22" t="inlineStr">
        <is>
          <r>
            <t xml:space="preserve">00039435</t>
          </r>
        </is>
      </c>
      <c r="B1070" s="23" t="inlineStr">
        <is>
          <r>
            <t xml:space="preserve">PARAFUSO DRY WALL, EM ACO FOSFATIZADO, CABECA TROMBETA E PONTA AGULHA (TA), COMPRIMENTO 25 MM</t>
          </r>
        </is>
      </c>
      <c r="C1070" s="22" t="inlineStr">
        <is>
          <r>
            <t xml:space="preserve">SINAPI</t>
          </r>
        </is>
      </c>
      <c r="D1070" s="22" t="inlineStr">
        <is>
          <r>
            <t xml:space="preserve">UN</t>
          </r>
        </is>
      </c>
      <c r="E1070" s="24" t="n">
        <v>20.1868</v>
      </c>
      <c r="F1070" s="25" t="n">
        <v>0.14</v>
      </c>
      <c r="G1070" s="25" t="n">
        <f>TRUNC(TRUNC(E1070,8)*F1070,2)</f>
        <v>2.82</v>
      </c>
    </row>
    <row r="1071" customHeight="1" ht="21">
      <c r="A1071" s="22" t="inlineStr">
        <is>
          <r>
            <t xml:space="preserve">00039437</t>
          </r>
        </is>
      </c>
      <c r="B1071" s="23" t="inlineStr">
        <is>
          <r>
            <t xml:space="preserve">PARAFUSO DRY WALL, EM ACO FOSFATIZADO, CABECA TROMBETA E PONTA AGULHA (TA), COMPRIMENTO 45 MM</t>
          </r>
        </is>
      </c>
      <c r="C1071" s="22" t="inlineStr">
        <is>
          <r>
            <t xml:space="preserve">SINAPI</t>
          </r>
        </is>
      </c>
      <c r="D1071" s="22" t="inlineStr">
        <is>
          <r>
            <t xml:space="preserve">UN</t>
          </r>
        </is>
      </c>
      <c r="E1071" s="24" t="n">
        <v>10.0934</v>
      </c>
      <c r="F1071" s="25" t="n">
        <v>0.32</v>
      </c>
      <c r="G1071" s="25" t="n">
        <f>TRUNC(TRUNC(E1071,8)*F1071,2)</f>
        <v>3.22</v>
      </c>
    </row>
    <row r="1072" customHeight="1" ht="29">
      <c r="A1072" s="22" t="inlineStr">
        <is>
          <r>
            <t xml:space="preserve">00039443</t>
          </r>
        </is>
      </c>
      <c r="B1072" s="23" t="inlineStr">
        <is>
          <r>
            <t xml:space="preserve">PARAFUSO DRY WALL, EM ACO ZINCADO, CABECA LENTILHA E PONTA BROCA (LB), LARGURA 4,2 MM, COMPRIMENTO 13 MM</t>
          </r>
        </is>
      </c>
      <c r="C1072" s="22" t="inlineStr">
        <is>
          <r>
            <t xml:space="preserve">SINAPI</t>
          </r>
        </is>
      </c>
      <c r="D1072" s="22" t="inlineStr">
        <is>
          <r>
            <t xml:space="preserve">UN</t>
          </r>
        </is>
      </c>
      <c r="E1072" s="24" t="n">
        <v>0.5441</v>
      </c>
      <c r="F1072" s="25" t="n">
        <v>0.33</v>
      </c>
      <c r="G1072" s="25" t="n">
        <f>TRUNC(TRUNC(E1072,8)*F1072,2)</f>
        <v>0.17</v>
      </c>
    </row>
    <row r="1073" customHeight="1" ht="29">
      <c r="A1073" s="22" t="inlineStr">
        <is>
          <r>
            <t xml:space="preserve">00039419</t>
          </r>
        </is>
      </c>
      <c r="B1073" s="23" t="inlineStr">
        <is>
          <r>
            <t xml:space="preserve">PERFIL GUIA, FORMATO U, EM ACO ZINCADO, PARA ESTRUTURA PAREDE DRYWALL, E = 0,5 MM, 70 X 3000 MM (L X C)</t>
          </r>
        </is>
      </c>
      <c r="C1073" s="22" t="inlineStr">
        <is>
          <r>
            <t xml:space="preserve">SINAPI</t>
          </r>
        </is>
      </c>
      <c r="D1073" s="22" t="inlineStr">
        <is>
          <r>
            <t xml:space="preserve">M</t>
          </r>
        </is>
      </c>
      <c r="E1073" s="24" t="n">
        <v>0.9117</v>
      </c>
      <c r="F1073" s="25" t="n">
        <v>9.09</v>
      </c>
      <c r="G1073" s="25" t="n">
        <f>TRUNC(TRUNC(E1073,8)*F1073,2)</f>
        <v>8.28</v>
      </c>
    </row>
    <row r="1074" customHeight="1" ht="29">
      <c r="A1074" s="22" t="inlineStr">
        <is>
          <r>
            <t xml:space="preserve">00039422</t>
          </r>
        </is>
      </c>
      <c r="B1074" s="23" t="inlineStr">
        <is>
          <r>
            <t xml:space="preserve">PERFIL MONTANTE, FORMATO C, EM ACO ZINCADO, PARA ESTRUTURA PAREDE DRYWALL, E = 0,5 MM, 70 X 3000 MM (L X C)</t>
          </r>
        </is>
      </c>
      <c r="C1074" s="22" t="inlineStr">
        <is>
          <r>
            <t xml:space="preserve">SINAPI</t>
          </r>
        </is>
      </c>
      <c r="D1074" s="22" t="inlineStr">
        <is>
          <r>
            <t xml:space="preserve">M</t>
          </r>
        </is>
      </c>
      <c r="E1074" s="24" t="n">
        <v>2.9139</v>
      </c>
      <c r="F1074" s="25" t="n">
        <v>10.31</v>
      </c>
      <c r="G1074" s="25" t="n">
        <f>TRUNC(TRUNC(E1074,8)*F1074,2)</f>
        <v>30.04</v>
      </c>
    </row>
    <row r="1075" customHeight="1" ht="21">
      <c r="A1075" s="22" t="inlineStr">
        <is>
          <r>
            <t xml:space="preserve">00037586</t>
          </r>
        </is>
      </c>
      <c r="B1075" s="23" t="inlineStr">
        <is>
          <r>
            <t xml:space="preserve">PINO DE ACO COM ARRUELA CONICA, DIAMETRO ARRUELA = *23* MM E COMP HASTE = *27* MM (ACAO INDIRETA)</t>
          </r>
        </is>
      </c>
      <c r="C1075" s="22" t="inlineStr">
        <is>
          <r>
            <t xml:space="preserve">SINAPI</t>
          </r>
        </is>
      </c>
      <c r="D1075" s="22" t="inlineStr">
        <is>
          <r>
            <t xml:space="preserve">CENTO</t>
          </r>
        </is>
      </c>
      <c r="E1075" s="24" t="n">
        <v>0.0296</v>
      </c>
      <c r="F1075" s="25" t="n">
        <v>48.76</v>
      </c>
      <c r="G1075" s="25" t="n">
        <f>TRUNC(TRUNC(E1075,8)*F1075,2)</f>
        <v>1.44</v>
      </c>
    </row>
    <row r="1076" customHeight="1" ht="21">
      <c r="A1076" s="22" t="inlineStr">
        <is>
          <r>
            <t xml:space="preserve">00039413</t>
          </r>
        </is>
      </c>
      <c r="B1076" s="23" t="inlineStr">
        <is>
          <r>
            <t xml:space="preserve">PLACA / CHAPA DE GESSO ACARTONADO, STANDARD (ST), COR BRANCA, E = 12,5 MM, 1200 X 2400 MM (L X C)</t>
          </r>
        </is>
      </c>
      <c r="C1076" s="22" t="inlineStr">
        <is>
          <r>
            <t xml:space="preserve">SINAPI</t>
          </r>
        </is>
      </c>
      <c r="D1076" s="22" t="inlineStr">
        <is>
          <r>
            <t xml:space="preserve">M2</t>
          </r>
        </is>
      </c>
      <c r="E1076" s="24" t="n">
        <v>3.159</v>
      </c>
      <c r="F1076" s="25" t="n">
        <v>20.98</v>
      </c>
      <c r="G1076" s="25" t="n">
        <f>TRUNC(TRUNC(E1076,8)*F1076,2)</f>
        <v>66.27</v>
      </c>
    </row>
    <row r="1077" customHeight="1" ht="15">
      <c r="A1077" s="2" t="inlineStr"/>
      <c r="B1077" s="2" t="inlineStr"/>
      <c r="C1077" s="2" t="inlineStr"/>
      <c r="D1077" s="2" t="inlineStr"/>
      <c r="E1077" s="26" t="inlineStr">
        <is>
          <r>
            <t xml:space="preserve">TOTAL Material:</t>
          </r>
        </is>
      </c>
      <c r="F1077" s="26" t="inlineStr"/>
      <c r="G1077" s="27" t="n">
        <f>SUM(G1067:G1076)</f>
        <v>119.31</v>
      </c>
    </row>
    <row r="1078" customHeight="1" ht="15">
      <c r="A1078" s="20" t="inlineStr">
        <is>
          <r>
            <t xml:space="preserve">Mão de Obra com Encargos Complementares</t>
          </r>
        </is>
      </c>
      <c r="B1078" s="20" t="inlineStr"/>
      <c r="C1078" s="21" t="inlineStr">
        <is>
          <r>
            <t xml:space="preserve">FONTE</t>
          </r>
        </is>
      </c>
      <c r="D1078" s="21" t="inlineStr">
        <is>
          <r>
            <t xml:space="preserve">UNID</t>
          </r>
        </is>
      </c>
      <c r="E1078" s="21" t="inlineStr">
        <is>
          <r>
            <t xml:space="preserve">COEFICIENTE</t>
          </r>
        </is>
      </c>
      <c r="F1078" s="21" t="inlineStr">
        <is>
          <r>
            <t xml:space="preserve">PREÇO UNITÁRIO</t>
          </r>
        </is>
      </c>
      <c r="G1078" s="21" t="inlineStr">
        <is>
          <r>
            <t xml:space="preserve">TOTAL</t>
          </r>
        </is>
      </c>
    </row>
    <row r="1079" customHeight="1" ht="21">
      <c r="A1079" s="22" t="inlineStr">
        <is>
          <r>
            <t xml:space="preserve">88278</t>
          </r>
        </is>
      </c>
      <c r="B1079" s="23" t="inlineStr">
        <is>
          <r>
            <t xml:space="preserve">MONTADOR DE ESTRUTURAS METÁLICAS COM ENCARGOS COMPLEMENTARES</t>
          </r>
        </is>
      </c>
      <c r="C1079" s="22" t="inlineStr">
        <is>
          <r>
            <t xml:space="preserve">SINAPI</t>
          </r>
        </is>
      </c>
      <c r="D1079" s="22" t="inlineStr">
        <is>
          <r>
            <t xml:space="preserve">H</t>
          </r>
        </is>
      </c>
      <c r="E1079" s="24" t="n">
        <v>0.706</v>
      </c>
      <c r="F1079" s="25" t="n">
        <v>27.54</v>
      </c>
      <c r="G1079" s="25" t="n">
        <f>TRUNC(TRUNC(E1079,8)*F1079,2)</f>
        <v>19.44</v>
      </c>
    </row>
    <row r="1080" customHeight="1" ht="15">
      <c r="A1080" s="22" t="inlineStr">
        <is>
          <r>
            <t xml:space="preserve">88316</t>
          </r>
        </is>
      </c>
      <c r="B1080" s="23" t="inlineStr">
        <is>
          <r>
            <t xml:space="preserve">SERVENTE COM ENCARGOS COMPLEMENTARES</t>
          </r>
        </is>
      </c>
      <c r="C1080" s="22" t="inlineStr">
        <is>
          <r>
            <t xml:space="preserve">SINAPI</t>
          </r>
        </is>
      </c>
      <c r="D1080" s="22" t="inlineStr">
        <is>
          <r>
            <t xml:space="preserve">H</t>
          </r>
        </is>
      </c>
      <c r="E1080" s="24" t="n">
        <v>0.231</v>
      </c>
      <c r="F1080" s="25" t="n">
        <v>23.56</v>
      </c>
      <c r="G1080" s="25" t="n">
        <f>TRUNC(TRUNC(E1080,8)*F1080,2)</f>
        <v>5.44</v>
      </c>
    </row>
    <row r="1081" customHeight="1" ht="18">
      <c r="A1081" s="2" t="inlineStr"/>
      <c r="B1081" s="2" t="inlineStr"/>
      <c r="C1081" s="2" t="inlineStr"/>
      <c r="D1081" s="2" t="inlineStr"/>
      <c r="E1081" s="26" t="inlineStr">
        <is>
          <r>
            <t xml:space="preserve">TOTAL Mão de Obra com Encargos Complementares:</t>
          </r>
        </is>
      </c>
      <c r="F1081" s="26" t="inlineStr"/>
      <c r="G1081" s="27" t="n">
        <f>SUM(G1079:G1080)</f>
        <v>24.88</v>
      </c>
    </row>
    <row r="1082" customHeight="1" ht="15">
      <c r="A1082" s="2" t="inlineStr"/>
      <c r="B1082" s="2" t="inlineStr"/>
      <c r="C1082" s="2" t="inlineStr"/>
      <c r="D1082" s="2" t="inlineStr"/>
      <c r="E1082" s="28" t="inlineStr">
        <is>
          <r>
            <t xml:space="preserve">VALOR:</t>
          </r>
        </is>
      </c>
      <c r="F1082" s="28" t="inlineStr"/>
      <c r="G1082" s="29" t="n">
        <f>ROUND(SUM(G1077,G1081),2)</f>
        <v>144.19</v>
      </c>
    </row>
    <row r="1083" customHeight="1" ht="15">
      <c r="A1083" s="2" t="inlineStr"/>
      <c r="B1083" s="2" t="inlineStr"/>
      <c r="C1083" s="2" t="inlineStr"/>
      <c r="D1083" s="2" t="inlineStr"/>
      <c r="E1083" s="28" t="inlineStr">
        <is>
          <r>
            <t xml:space="preserve">VALOR BDI (20.34%):</t>
          </r>
        </is>
      </c>
      <c r="F1083" s="28" t="inlineStr"/>
      <c r="G1083" s="29" t="n">
        <f>ROUND(G1082*(20.34/100),2)</f>
        <v>29.33</v>
      </c>
    </row>
    <row r="1084" customHeight="1" ht="15">
      <c r="A1084" s="2" t="inlineStr"/>
      <c r="B1084" s="2" t="inlineStr"/>
      <c r="C1084" s="2" t="inlineStr"/>
      <c r="D1084" s="2" t="inlineStr"/>
      <c r="E1084" s="28" t="inlineStr">
        <is>
          <r>
            <t xml:space="preserve">VALOR COM BDI:</t>
          </r>
        </is>
      </c>
      <c r="F1084" s="28" t="inlineStr"/>
      <c r="G1084" s="29" t="n">
        <f>G1083+G1082</f>
        <v>173.52</v>
      </c>
    </row>
    <row r="1085" customHeight="1" ht="10">
      <c r="A1085" s="2" t="inlineStr"/>
      <c r="B1085" s="2" t="inlineStr"/>
      <c r="C1085" s="2" t="inlineStr"/>
      <c r="D1085" s="2" t="inlineStr"/>
      <c r="E1085" s="18" t="inlineStr"/>
      <c r="F1085" s="18" t="inlineStr"/>
      <c r="G1085" s="18" t="inlineStr"/>
    </row>
    <row r="1086" customHeight="1" ht="20">
      <c r="A1086" s="19" t="inlineStr">
        <is>
          <r>
            <t xml:space="preserve">1.5.9. ​CPU1942​ PAREDE COM SISTEMA EM CHAPAS DE GESSO RU PARA DRYWALL, USO INTERNO, COM DUAS FACES SIMPLES E ESTRUTURA METÁLICA COM GUIAS SIMPLES PARA PAREDES COM ÁREA LÍQUIDA MAIOR OU IGUAL A 6M2, COM VÃOS. AF-07/2023_PS​ (M2)</t>
          </r>
        </is>
      </c>
      <c r="B1086" s="19" t="inlineStr"/>
      <c r="C1086" s="19" t="inlineStr"/>
      <c r="D1086" s="19" t="inlineStr"/>
      <c r="E1086" s="19" t="inlineStr"/>
      <c r="F1086" s="19" t="inlineStr"/>
      <c r="G1086" s="19" t="inlineStr"/>
    </row>
    <row r="1087" customHeight="1" ht="15">
      <c r="A1087" s="20" t="inlineStr">
        <is>
          <r>
            <t xml:space="preserve">Material</t>
          </r>
        </is>
      </c>
      <c r="B1087" s="20" t="inlineStr"/>
      <c r="C1087" s="21" t="inlineStr">
        <is>
          <r>
            <t xml:space="preserve">FONTE</t>
          </r>
        </is>
      </c>
      <c r="D1087" s="21" t="inlineStr">
        <is>
          <r>
            <t xml:space="preserve">UNID</t>
          </r>
        </is>
      </c>
      <c r="E1087" s="21" t="inlineStr">
        <is>
          <r>
            <t xml:space="preserve">COEFICIENTE</t>
          </r>
        </is>
      </c>
      <c r="F1087" s="21" t="inlineStr">
        <is>
          <r>
            <t xml:space="preserve">PREÇO UNITÁRIO</t>
          </r>
        </is>
      </c>
      <c r="G1087" s="21" t="inlineStr">
        <is>
          <r>
            <t xml:space="preserve">TOTAL</t>
          </r>
        </is>
      </c>
    </row>
    <row r="1088" customHeight="1" ht="29">
      <c r="A1088" s="22" t="inlineStr">
        <is>
          <r>
            <t xml:space="preserve">00039431</t>
          </r>
        </is>
      </c>
      <c r="B1088" s="23" t="inlineStr">
        <is>
          <r>
            <t xml:space="preserve">FITA DE PAPEL MICROPERFURADO, 50 X 150 MM, PARA TRATAMENTO DE JUNTAS DE CHAPA DE GESSO PARA DRYWALL</t>
          </r>
        </is>
      </c>
      <c r="C1088" s="22" t="inlineStr">
        <is>
          <r>
            <t xml:space="preserve">SINAPI</t>
          </r>
        </is>
      </c>
      <c r="D1088" s="22" t="inlineStr">
        <is>
          <r>
            <t xml:space="preserve">M</t>
          </r>
        </is>
      </c>
      <c r="E1088" s="24" t="n">
        <v>2.5027</v>
      </c>
      <c r="F1088" s="25" t="n">
        <v>0.32</v>
      </c>
      <c r="G1088" s="25" t="n">
        <f>ROUND(ROUND(E1088,8)*F1088,2)</f>
        <v>0.8</v>
      </c>
    </row>
    <row r="1089" customHeight="1" ht="21">
      <c r="A1089" s="22" t="inlineStr">
        <is>
          <r>
            <t xml:space="preserve">00039432</t>
          </r>
        </is>
      </c>
      <c r="B1089" s="23" t="inlineStr">
        <is>
          <r>
            <t xml:space="preserve">FITA DE PAPEL REFORCADA COM LAMINA DE METAL PARA REFORCO DE CANTOS DE CHAPA DE GESSO PARA DRYWALL</t>
          </r>
        </is>
      </c>
      <c r="C1089" s="22" t="inlineStr">
        <is>
          <r>
            <t xml:space="preserve">SINAPI</t>
          </r>
        </is>
      </c>
      <c r="D1089" s="22" t="inlineStr">
        <is>
          <r>
            <t xml:space="preserve">M</t>
          </r>
        </is>
      </c>
      <c r="E1089" s="24" t="n">
        <v>0.7925</v>
      </c>
      <c r="F1089" s="25" t="n">
        <v>2.9</v>
      </c>
      <c r="G1089" s="25" t="n">
        <f>ROUND(ROUND(E1089,8)*F1089,2)</f>
        <v>2.3</v>
      </c>
    </row>
    <row r="1090" customHeight="1" ht="29">
      <c r="A1090" s="22" t="inlineStr">
        <is>
          <r>
            <t xml:space="preserve">00039434</t>
          </r>
        </is>
      </c>
      <c r="B1090" s="23" t="inlineStr">
        <is>
          <r>
            <t xml:space="preserve">MASSA DE REJUNTE EM PO PARA DRYWALL, A BASE DE GESSO, SECAGEM RAPIDA, PARA TRATAMENTO DE JUNTAS DE CHAPA DE GESSO (NECESSITA ADICAO DE AGUA)</t>
          </r>
        </is>
      </c>
      <c r="C1090" s="22" t="inlineStr">
        <is>
          <r>
            <t xml:space="preserve">SINAPI</t>
          </r>
        </is>
      </c>
      <c r="D1090" s="22" t="inlineStr">
        <is>
          <r>
            <t xml:space="preserve">KG</t>
          </r>
        </is>
      </c>
      <c r="E1090" s="24" t="n">
        <v>1.0978</v>
      </c>
      <c r="F1090" s="25" t="n">
        <v>3.63</v>
      </c>
      <c r="G1090" s="25" t="n">
        <f>ROUND(ROUND(E1090,8)*F1090,2)</f>
        <v>3.99</v>
      </c>
    </row>
    <row r="1091" customHeight="1" ht="21">
      <c r="A1091" s="22" t="inlineStr">
        <is>
          <r>
            <t xml:space="preserve">00039435</t>
          </r>
        </is>
      </c>
      <c r="B1091" s="23" t="inlineStr">
        <is>
          <r>
            <t xml:space="preserve">PARAFUSO DRY WALL, EM ACO FOSFATIZADO, CABECA TROMBETA E PONTA AGULHA (TA), COMPRIMENTO 25 MM</t>
          </r>
        </is>
      </c>
      <c r="C1091" s="22" t="inlineStr">
        <is>
          <r>
            <t xml:space="preserve">SINAPI</t>
          </r>
        </is>
      </c>
      <c r="D1091" s="22" t="inlineStr">
        <is>
          <r>
            <t xml:space="preserve">UN</t>
          </r>
        </is>
      </c>
      <c r="E1091" s="24" t="n">
        <v>20.1868</v>
      </c>
      <c r="F1091" s="25" t="n">
        <v>0.14</v>
      </c>
      <c r="G1091" s="25" t="n">
        <f>ROUND(ROUND(E1091,8)*F1091,2)</f>
        <v>2.83</v>
      </c>
    </row>
    <row r="1092" customHeight="1" ht="29">
      <c r="A1092" s="22" t="inlineStr">
        <is>
          <r>
            <t xml:space="preserve">00039443</t>
          </r>
        </is>
      </c>
      <c r="B1092" s="23" t="inlineStr">
        <is>
          <r>
            <t xml:space="preserve">PARAFUSO DRY WALL, EM ACO ZINCADO, CABECA LENTILHA E PONTA BROCA (LB), LARGURA 4,2 MM, COMPRIMENTO 13 MM</t>
          </r>
        </is>
      </c>
      <c r="C1092" s="22" t="inlineStr">
        <is>
          <r>
            <t xml:space="preserve">SINAPI</t>
          </r>
        </is>
      </c>
      <c r="D1092" s="22" t="inlineStr">
        <is>
          <r>
            <t xml:space="preserve">UN</t>
          </r>
        </is>
      </c>
      <c r="E1092" s="24" t="n">
        <v>0.5441</v>
      </c>
      <c r="F1092" s="25" t="n">
        <v>0.33</v>
      </c>
      <c r="G1092" s="25" t="n">
        <f>ROUND(ROUND(E1092,8)*F1092,2)</f>
        <v>0.18</v>
      </c>
    </row>
    <row r="1093" customHeight="1" ht="29">
      <c r="A1093" s="22" t="inlineStr">
        <is>
          <r>
            <t xml:space="preserve">00039419</t>
          </r>
        </is>
      </c>
      <c r="B1093" s="23" t="inlineStr">
        <is>
          <r>
            <t xml:space="preserve">PERFIL GUIA, FORMATO U, EM ACO ZINCADO, PARA ESTRUTURA PAREDE DRYWALL, E = 0,5 MM, 70 X 3000 MM (L X C)</t>
          </r>
        </is>
      </c>
      <c r="C1093" s="22" t="inlineStr">
        <is>
          <r>
            <t xml:space="preserve">SINAPI</t>
          </r>
        </is>
      </c>
      <c r="D1093" s="22" t="inlineStr">
        <is>
          <r>
            <t xml:space="preserve">M</t>
          </r>
        </is>
      </c>
      <c r="E1093" s="24" t="n">
        <v>0.9117</v>
      </c>
      <c r="F1093" s="25" t="n">
        <v>9.09</v>
      </c>
      <c r="G1093" s="25" t="n">
        <f>ROUND(ROUND(E1093,8)*F1093,2)</f>
        <v>8.29</v>
      </c>
    </row>
    <row r="1094" customHeight="1" ht="29">
      <c r="A1094" s="22" t="inlineStr">
        <is>
          <r>
            <t xml:space="preserve">00039422</t>
          </r>
        </is>
      </c>
      <c r="B1094" s="23" t="inlineStr">
        <is>
          <r>
            <t xml:space="preserve">PERFIL MONTANTE, FORMATO C, EM ACO ZINCADO, PARA ESTRUTURA PAREDE DRYWALL, E = 0,5 MM, 70 X 3000 MM (L X C)</t>
          </r>
        </is>
      </c>
      <c r="C1094" s="22" t="inlineStr">
        <is>
          <r>
            <t xml:space="preserve">SINAPI</t>
          </r>
        </is>
      </c>
      <c r="D1094" s="22" t="inlineStr">
        <is>
          <r>
            <t xml:space="preserve">M</t>
          </r>
        </is>
      </c>
      <c r="E1094" s="24" t="n">
        <v>2.9139</v>
      </c>
      <c r="F1094" s="25" t="n">
        <v>10.31</v>
      </c>
      <c r="G1094" s="25" t="n">
        <f>ROUND(ROUND(E1094,8)*F1094,2)</f>
        <v>30.04</v>
      </c>
    </row>
    <row r="1095" customHeight="1" ht="21">
      <c r="A1095" s="22" t="inlineStr">
        <is>
          <r>
            <t xml:space="preserve">00037586</t>
          </r>
        </is>
      </c>
      <c r="B1095" s="23" t="inlineStr">
        <is>
          <r>
            <t xml:space="preserve">PINO DE ACO COM ARRUELA CONICA, DIAMETRO ARRUELA = *23* MM E COMP HASTE = *27* MM (ACAO INDIRETA)</t>
          </r>
        </is>
      </c>
      <c r="C1095" s="22" t="inlineStr">
        <is>
          <r>
            <t xml:space="preserve">SINAPI</t>
          </r>
        </is>
      </c>
      <c r="D1095" s="22" t="inlineStr">
        <is>
          <r>
            <t xml:space="preserve">CENTO</t>
          </r>
        </is>
      </c>
      <c r="E1095" s="24" t="n">
        <v>0.0296</v>
      </c>
      <c r="F1095" s="25" t="n">
        <v>48.76</v>
      </c>
      <c r="G1095" s="25" t="n">
        <f>ROUND(ROUND(E1095,8)*F1095,2)</f>
        <v>1.44</v>
      </c>
    </row>
    <row r="1096" customHeight="1" ht="29">
      <c r="A1096" s="22" t="inlineStr">
        <is>
          <r>
            <t xml:space="preserve">00039417</t>
          </r>
        </is>
      </c>
      <c r="B1096" s="23" t="inlineStr">
        <is>
          <r>
            <t xml:space="preserve">PLACA / CHAPA DE GESSO ACARTONADO, RESISTENTE A UMIDADE (RU), COR VERDE, E = 12,5 MM, 1200 X 2400 MM (L X C)</t>
          </r>
        </is>
      </c>
      <c r="C1096" s="22" t="inlineStr">
        <is>
          <r>
            <t xml:space="preserve">SINAPI</t>
          </r>
        </is>
      </c>
      <c r="D1096" s="22" t="inlineStr">
        <is>
          <r>
            <t xml:space="preserve">M2</t>
          </r>
        </is>
      </c>
      <c r="E1096" s="24" t="n">
        <v>2.106</v>
      </c>
      <c r="F1096" s="25" t="n">
        <v>27.68</v>
      </c>
      <c r="G1096" s="25" t="n">
        <f>ROUND(ROUND(E1096,8)*F1096,2)</f>
        <v>58.29</v>
      </c>
    </row>
    <row r="1097" customHeight="1" ht="15">
      <c r="A1097" s="2" t="inlineStr"/>
      <c r="B1097" s="2" t="inlineStr"/>
      <c r="C1097" s="2" t="inlineStr"/>
      <c r="D1097" s="2" t="inlineStr"/>
      <c r="E1097" s="26" t="inlineStr">
        <is>
          <r>
            <t xml:space="preserve">TOTAL Material:</t>
          </r>
        </is>
      </c>
      <c r="F1097" s="26" t="inlineStr"/>
      <c r="G1097" s="27" t="n">
        <f>SUM(G1088:G1096)</f>
        <v>108.16</v>
      </c>
    </row>
    <row r="1098" customHeight="1" ht="15">
      <c r="A1098" s="20" t="inlineStr">
        <is>
          <r>
            <t xml:space="preserve">Mão de Obra com Encargos Complementares</t>
          </r>
        </is>
      </c>
      <c r="B1098" s="20" t="inlineStr"/>
      <c r="C1098" s="21" t="inlineStr">
        <is>
          <r>
            <t xml:space="preserve">FONTE</t>
          </r>
        </is>
      </c>
      <c r="D1098" s="21" t="inlineStr">
        <is>
          <r>
            <t xml:space="preserve">UNID</t>
          </r>
        </is>
      </c>
      <c r="E1098" s="21" t="inlineStr">
        <is>
          <r>
            <t xml:space="preserve">COEFICIENTE</t>
          </r>
        </is>
      </c>
      <c r="F1098" s="21" t="inlineStr">
        <is>
          <r>
            <t xml:space="preserve">PREÇO UNITÁRIO</t>
          </r>
        </is>
      </c>
      <c r="G1098" s="21" t="inlineStr">
        <is>
          <r>
            <t xml:space="preserve">TOTAL</t>
          </r>
        </is>
      </c>
    </row>
    <row r="1099" customHeight="1" ht="21">
      <c r="A1099" s="22" t="inlineStr">
        <is>
          <r>
            <t xml:space="preserve">88278</t>
          </r>
        </is>
      </c>
      <c r="B1099" s="23" t="inlineStr">
        <is>
          <r>
            <t xml:space="preserve">MONTADOR DE ESTRUTURAS METÁLICAS COM ENCARGOS COMPLEMENTARES</t>
          </r>
        </is>
      </c>
      <c r="C1099" s="22" t="inlineStr">
        <is>
          <r>
            <t xml:space="preserve">SINAPI</t>
          </r>
        </is>
      </c>
      <c r="D1099" s="22" t="inlineStr">
        <is>
          <r>
            <t xml:space="preserve">H</t>
          </r>
        </is>
      </c>
      <c r="E1099" s="24" t="n">
        <v>0.595</v>
      </c>
      <c r="F1099" s="25" t="n">
        <v>27.54</v>
      </c>
      <c r="G1099" s="25" t="n">
        <f>ROUND(ROUND(E1099,8)*F1099,2)</f>
        <v>16.39</v>
      </c>
    </row>
    <row r="1100" customHeight="1" ht="15">
      <c r="A1100" s="22" t="inlineStr">
        <is>
          <r>
            <t xml:space="preserve">88316</t>
          </r>
        </is>
      </c>
      <c r="B1100" s="23" t="inlineStr">
        <is>
          <r>
            <t xml:space="preserve">SERVENTE COM ENCARGOS COMPLEMENTARES</t>
          </r>
        </is>
      </c>
      <c r="C1100" s="22" t="inlineStr">
        <is>
          <r>
            <t xml:space="preserve">SINAPI</t>
          </r>
        </is>
      </c>
      <c r="D1100" s="22" t="inlineStr">
        <is>
          <r>
            <t xml:space="preserve">H</t>
          </r>
        </is>
      </c>
      <c r="E1100" s="24" t="n">
        <v>0.195</v>
      </c>
      <c r="F1100" s="25" t="n">
        <v>23.56</v>
      </c>
      <c r="G1100" s="25" t="n">
        <f>ROUND(ROUND(E1100,8)*F1100,2)</f>
        <v>4.59</v>
      </c>
    </row>
    <row r="1101" customHeight="1" ht="18">
      <c r="A1101" s="2" t="inlineStr"/>
      <c r="B1101" s="2" t="inlineStr"/>
      <c r="C1101" s="2" t="inlineStr"/>
      <c r="D1101" s="2" t="inlineStr"/>
      <c r="E1101" s="26" t="inlineStr">
        <is>
          <r>
            <t xml:space="preserve">TOTAL Mão de Obra com Encargos Complementares:</t>
          </r>
        </is>
      </c>
      <c r="F1101" s="26" t="inlineStr"/>
      <c r="G1101" s="27" t="n">
        <f>SUM(G1099:G1100)</f>
        <v>20.98</v>
      </c>
    </row>
    <row r="1102" customHeight="1" ht="15">
      <c r="A1102" s="2" t="inlineStr"/>
      <c r="B1102" s="2" t="inlineStr"/>
      <c r="C1102" s="2" t="inlineStr"/>
      <c r="D1102" s="2" t="inlineStr"/>
      <c r="E1102" s="28" t="inlineStr">
        <is>
          <r>
            <t xml:space="preserve">VALOR:</t>
          </r>
        </is>
      </c>
      <c r="F1102" s="28" t="inlineStr"/>
      <c r="G1102" s="29" t="n">
        <f>ROUND(SUM(G1097,G1101),2)</f>
        <v>129.14</v>
      </c>
    </row>
    <row r="1103" customHeight="1" ht="15">
      <c r="A1103" s="2" t="inlineStr"/>
      <c r="B1103" s="2" t="inlineStr"/>
      <c r="C1103" s="2" t="inlineStr"/>
      <c r="D1103" s="2" t="inlineStr"/>
      <c r="E1103" s="28" t="inlineStr">
        <is>
          <r>
            <t xml:space="preserve">VALOR BDI (20.34%):</t>
          </r>
        </is>
      </c>
      <c r="F1103" s="28" t="inlineStr"/>
      <c r="G1103" s="29" t="n">
        <f>ROUND(G1102*(20.34/100),2)</f>
        <v>26.27</v>
      </c>
    </row>
    <row r="1104" customHeight="1" ht="15">
      <c r="A1104" s="2" t="inlineStr"/>
      <c r="B1104" s="2" t="inlineStr"/>
      <c r="C1104" s="2" t="inlineStr"/>
      <c r="D1104" s="2" t="inlineStr"/>
      <c r="E1104" s="28" t="inlineStr">
        <is>
          <r>
            <t xml:space="preserve">VALOR COM BDI:</t>
          </r>
        </is>
      </c>
      <c r="F1104" s="28" t="inlineStr"/>
      <c r="G1104" s="29" t="n">
        <f>G1103+G1102</f>
        <v>155.41</v>
      </c>
    </row>
    <row r="1105" customHeight="1" ht="10">
      <c r="A1105" s="2" t="inlineStr"/>
      <c r="B1105" s="2" t="inlineStr"/>
      <c r="C1105" s="2" t="inlineStr"/>
      <c r="D1105" s="2" t="inlineStr"/>
      <c r="E1105" s="18" t="inlineStr"/>
      <c r="F1105" s="18" t="inlineStr"/>
      <c r="G1105" s="18" t="inlineStr"/>
    </row>
    <row r="1106" customHeight="1" ht="20">
      <c r="A1106" s="19" t="inlineStr">
        <is>
          <r>
            <t xml:space="preserve">1.5.10. ​CPU1943​ PAREDE COM PLACAS DE GESSO ACARTONADO ST/ST (DRYWALL) COM REFORÇO METÁLICO PARA USO INTERNO, COM DUAS FACES DUPLAS E ESTRUTURAS METÁLICA COM GUIAS SIMPLES, COM VÃOS. AF_06/2017_P​ (M2)</t>
          </r>
        </is>
      </c>
      <c r="B1106" s="19" t="inlineStr"/>
      <c r="C1106" s="19" t="inlineStr"/>
      <c r="D1106" s="19" t="inlineStr"/>
      <c r="E1106" s="19" t="inlineStr"/>
      <c r="F1106" s="19" t="inlineStr"/>
      <c r="G1106" s="19" t="inlineStr"/>
    </row>
    <row r="1107" customHeight="1" ht="15">
      <c r="A1107" s="20" t="inlineStr">
        <is>
          <r>
            <t xml:space="preserve">Material</t>
          </r>
        </is>
      </c>
      <c r="B1107" s="20" t="inlineStr"/>
      <c r="C1107" s="21" t="inlineStr">
        <is>
          <r>
            <t xml:space="preserve">FONTE</t>
          </r>
        </is>
      </c>
      <c r="D1107" s="21" t="inlineStr">
        <is>
          <r>
            <t xml:space="preserve">UNID</t>
          </r>
        </is>
      </c>
      <c r="E1107" s="21" t="inlineStr">
        <is>
          <r>
            <t xml:space="preserve">COEFICIENTE</t>
          </r>
        </is>
      </c>
      <c r="F1107" s="21" t="inlineStr">
        <is>
          <r>
            <t xml:space="preserve">PREÇO UNITÁRIO</t>
          </r>
        </is>
      </c>
      <c r="G1107" s="21" t="inlineStr">
        <is>
          <r>
            <t xml:space="preserve">TOTAL</t>
          </r>
        </is>
      </c>
    </row>
    <row r="1108" customHeight="1" ht="29">
      <c r="A1108" s="22" t="inlineStr">
        <is>
          <r>
            <t xml:space="preserve">00039431</t>
          </r>
        </is>
      </c>
      <c r="B1108" s="23" t="inlineStr">
        <is>
          <r>
            <t xml:space="preserve">FITA DE PAPEL MICROPERFURADO, 50 X 150 MM, PARA TRATAMENTO DE JUNTAS DE CHAPA DE GESSO PARA DRYWALL</t>
          </r>
        </is>
      </c>
      <c r="C1108" s="22" t="inlineStr">
        <is>
          <r>
            <t xml:space="preserve">SINAPI</t>
          </r>
        </is>
      </c>
      <c r="D1108" s="22" t="inlineStr">
        <is>
          <r>
            <t xml:space="preserve">M</t>
          </r>
        </is>
      </c>
      <c r="E1108" s="24" t="n">
        <v>2.5027</v>
      </c>
      <c r="F1108" s="25" t="n">
        <v>0.32</v>
      </c>
      <c r="G1108" s="25" t="n">
        <f>ROUND(ROUND(E1108,8)*F1108,2)</f>
        <v>0.8</v>
      </c>
    </row>
    <row r="1109" customHeight="1" ht="21">
      <c r="A1109" s="22" t="inlineStr">
        <is>
          <r>
            <t xml:space="preserve">00039432</t>
          </r>
        </is>
      </c>
      <c r="B1109" s="23" t="inlineStr">
        <is>
          <r>
            <t xml:space="preserve">FITA DE PAPEL REFORCADA COM LAMINA DE METAL PARA REFORCO DE CANTOS DE CHAPA DE GESSO PARA DRYWALL</t>
          </r>
        </is>
      </c>
      <c r="C1109" s="22" t="inlineStr">
        <is>
          <r>
            <t xml:space="preserve">SINAPI</t>
          </r>
        </is>
      </c>
      <c r="D1109" s="22" t="inlineStr">
        <is>
          <r>
            <t xml:space="preserve">M</t>
          </r>
        </is>
      </c>
      <c r="E1109" s="24" t="n">
        <v>1.0327</v>
      </c>
      <c r="F1109" s="25" t="n">
        <v>2.9</v>
      </c>
      <c r="G1109" s="25" t="n">
        <f>ROUND(ROUND(E1109,8)*F1109,2)</f>
        <v>2.99</v>
      </c>
    </row>
    <row r="1110" customHeight="1" ht="21">
      <c r="A1110" s="22" t="inlineStr">
        <is>
          <r>
            <t xml:space="preserve">00039435</t>
          </r>
        </is>
      </c>
      <c r="B1110" s="23" t="inlineStr">
        <is>
          <r>
            <t xml:space="preserve">PARAFUSO DRY WALL, EM ACO FOSFATIZADO, CABECA TROMBETA E PONTA AGULHA (TA), COMPRIMENTO 25 MM</t>
          </r>
        </is>
      </c>
      <c r="C1110" s="22" t="inlineStr">
        <is>
          <r>
            <t xml:space="preserve">SINAPI</t>
          </r>
        </is>
      </c>
      <c r="D1110" s="22" t="inlineStr">
        <is>
          <r>
            <t xml:space="preserve">UN</t>
          </r>
        </is>
      </c>
      <c r="E1110" s="24" t="n">
        <v>20.0077</v>
      </c>
      <c r="F1110" s="25" t="n">
        <v>0.14</v>
      </c>
      <c r="G1110" s="25" t="n">
        <f>ROUND(ROUND(E1110,8)*F1110,2)</f>
        <v>2.8</v>
      </c>
    </row>
    <row r="1111" customHeight="1" ht="21">
      <c r="A1111" s="22" t="inlineStr">
        <is>
          <r>
            <t xml:space="preserve">00039437</t>
          </r>
        </is>
      </c>
      <c r="B1111" s="23" t="inlineStr">
        <is>
          <r>
            <t xml:space="preserve">PARAFUSO DRY WALL, EM ACO FOSFATIZADO, CABECA TROMBETA E PONTA AGULHA (TA), COMPRIMENTO 45 MM</t>
          </r>
        </is>
      </c>
      <c r="C1111" s="22" t="inlineStr">
        <is>
          <r>
            <t xml:space="preserve">SINAPI</t>
          </r>
        </is>
      </c>
      <c r="D1111" s="22" t="inlineStr">
        <is>
          <r>
            <t xml:space="preserve">UN</t>
          </r>
        </is>
      </c>
      <c r="E1111" s="24" t="n">
        <v>20.0077</v>
      </c>
      <c r="F1111" s="25" t="n">
        <v>0.32</v>
      </c>
      <c r="G1111" s="25" t="n">
        <f>ROUND(ROUND(E1111,8)*F1111,2)</f>
        <v>6.4</v>
      </c>
    </row>
    <row r="1112" customHeight="1" ht="29">
      <c r="A1112" s="22" t="inlineStr">
        <is>
          <r>
            <t xml:space="preserve">00039443</t>
          </r>
        </is>
      </c>
      <c r="B1112" s="23" t="inlineStr">
        <is>
          <r>
            <t xml:space="preserve">PARAFUSO DRY WALL, EM ACO ZINCADO, CABECA LENTILHA E PONTA BROCA (LB), LARGURA 4,2 MM, COMPRIMENTO 13 MM</t>
          </r>
        </is>
      </c>
      <c r="C1112" s="22" t="inlineStr">
        <is>
          <r>
            <t xml:space="preserve">SINAPI</t>
          </r>
        </is>
      </c>
      <c r="D1112" s="22" t="inlineStr">
        <is>
          <r>
            <t xml:space="preserve">UN</t>
          </r>
        </is>
      </c>
      <c r="E1112" s="24" t="n">
        <v>0.9149</v>
      </c>
      <c r="F1112" s="25" t="n">
        <v>0.33</v>
      </c>
      <c r="G1112" s="25" t="n">
        <f>ROUND(ROUND(E1112,8)*F1112,2)</f>
        <v>0.3</v>
      </c>
    </row>
    <row r="1113" customHeight="1" ht="29">
      <c r="A1113" s="22" t="inlineStr">
        <is>
          <r>
            <t xml:space="preserve">00039423</t>
          </r>
        </is>
      </c>
      <c r="B1113" s="23" t="inlineStr">
        <is>
          <r>
            <t xml:space="preserve">PERFIL MONTANTE, FORMATO C, EM ACO ZINCADO, PARA ESTRUTURA PAREDE DRYWALL, E = 0,5 MM, 90 X 3000 MM (L X C)</t>
          </r>
        </is>
      </c>
      <c r="C1113" s="22" t="inlineStr">
        <is>
          <r>
            <t xml:space="preserve">SINAPI</t>
          </r>
        </is>
      </c>
      <c r="D1113" s="22" t="inlineStr">
        <is>
          <r>
            <t xml:space="preserve">M</t>
          </r>
        </is>
      </c>
      <c r="E1113" s="24" t="n">
        <v>2.8999</v>
      </c>
      <c r="F1113" s="25" t="n">
        <v>11.97</v>
      </c>
      <c r="G1113" s="25" t="n">
        <f>ROUND(ROUND(E1113,8)*F1113,2)</f>
        <v>34.71</v>
      </c>
    </row>
    <row r="1114" customHeight="1" ht="21">
      <c r="A1114" s="22" t="inlineStr">
        <is>
          <r>
            <t xml:space="preserve">00037586</t>
          </r>
        </is>
      </c>
      <c r="B1114" s="23" t="inlineStr">
        <is>
          <r>
            <t xml:space="preserve">PINO DE ACO COM ARRUELA CONICA, DIAMETRO ARRUELA = *23* MM E COMP HASTE = *27* MM (ACAO INDIRETA)</t>
          </r>
        </is>
      </c>
      <c r="C1114" s="22" t="inlineStr">
        <is>
          <r>
            <t xml:space="preserve">SINAPI</t>
          </r>
        </is>
      </c>
      <c r="D1114" s="22" t="inlineStr">
        <is>
          <r>
            <t xml:space="preserve">CENTO</t>
          </r>
        </is>
      </c>
      <c r="E1114" s="24" t="n">
        <v>0.029</v>
      </c>
      <c r="F1114" s="25" t="n">
        <v>48.76</v>
      </c>
      <c r="G1114" s="25" t="n">
        <f>ROUND(ROUND(E1114,8)*F1114,2)</f>
        <v>1.41</v>
      </c>
    </row>
    <row r="1115" customHeight="1" ht="21">
      <c r="A1115" s="22" t="inlineStr">
        <is>
          <r>
            <t xml:space="preserve">00039413</t>
          </r>
        </is>
      </c>
      <c r="B1115" s="23" t="inlineStr">
        <is>
          <r>
            <t xml:space="preserve">PLACA / CHAPA DE GESSO ACARTONADO, STANDARD (ST), COR BRANCA, E = 12,5 MM, 1200 X 2400 MM (L X C)</t>
          </r>
        </is>
      </c>
      <c r="C1115" s="22" t="inlineStr">
        <is>
          <r>
            <t xml:space="preserve">SINAPI</t>
          </r>
        </is>
      </c>
      <c r="D1115" s="22" t="inlineStr">
        <is>
          <r>
            <t xml:space="preserve">M2</t>
          </r>
        </is>
      </c>
      <c r="E1115" s="24" t="n">
        <v>4.212</v>
      </c>
      <c r="F1115" s="25" t="n">
        <v>20.98</v>
      </c>
      <c r="G1115" s="25" t="n">
        <f>ROUND(ROUND(E1115,8)*F1115,2)</f>
        <v>88.37</v>
      </c>
    </row>
    <row r="1116" customHeight="1" ht="15">
      <c r="A1116" s="2" t="inlineStr"/>
      <c r="B1116" s="2" t="inlineStr"/>
      <c r="C1116" s="2" t="inlineStr"/>
      <c r="D1116" s="2" t="inlineStr"/>
      <c r="E1116" s="26" t="inlineStr">
        <is>
          <r>
            <t xml:space="preserve">TOTAL Material:</t>
          </r>
        </is>
      </c>
      <c r="F1116" s="26" t="inlineStr"/>
      <c r="G1116" s="27" t="n">
        <f>SUM(G1108:G1115)</f>
        <v>137.78</v>
      </c>
    </row>
    <row r="1117" customHeight="1" ht="15">
      <c r="A1117" s="20" t="inlineStr">
        <is>
          <r>
            <t xml:space="preserve">Mão de Obra com Encargos Complementares</t>
          </r>
        </is>
      </c>
      <c r="B1117" s="20" t="inlineStr"/>
      <c r="C1117" s="21" t="inlineStr">
        <is>
          <r>
            <t xml:space="preserve">FONTE</t>
          </r>
        </is>
      </c>
      <c r="D1117" s="21" t="inlineStr">
        <is>
          <r>
            <t xml:space="preserve">UNID</t>
          </r>
        </is>
      </c>
      <c r="E1117" s="21" t="inlineStr">
        <is>
          <r>
            <t xml:space="preserve">COEFICIENTE</t>
          </r>
        </is>
      </c>
      <c r="F1117" s="21" t="inlineStr">
        <is>
          <r>
            <t xml:space="preserve">PREÇO UNITÁRIO</t>
          </r>
        </is>
      </c>
      <c r="G1117" s="21" t="inlineStr">
        <is>
          <r>
            <t xml:space="preserve">TOTAL</t>
          </r>
        </is>
      </c>
    </row>
    <row r="1118" customHeight="1" ht="21">
      <c r="A1118" s="22" t="inlineStr">
        <is>
          <r>
            <t xml:space="preserve">88278</t>
          </r>
        </is>
      </c>
      <c r="B1118" s="23" t="inlineStr">
        <is>
          <r>
            <t xml:space="preserve">MONTADOR DE ESTRUTURAS METÁLICAS COM ENCARGOS COMPLEMENTARES</t>
          </r>
        </is>
      </c>
      <c r="C1118" s="22" t="inlineStr">
        <is>
          <r>
            <t xml:space="preserve">SINAPI</t>
          </r>
        </is>
      </c>
      <c r="D1118" s="22" t="inlineStr">
        <is>
          <r>
            <t xml:space="preserve">H</t>
          </r>
        </is>
      </c>
      <c r="E1118" s="24" t="n">
        <v>0.8473</v>
      </c>
      <c r="F1118" s="25" t="n">
        <v>27.54</v>
      </c>
      <c r="G1118" s="25" t="n">
        <f>ROUND(ROUND(E1118,8)*F1118,2)</f>
        <v>23.33</v>
      </c>
    </row>
    <row r="1119" customHeight="1" ht="15">
      <c r="A1119" s="22" t="inlineStr">
        <is>
          <r>
            <t xml:space="preserve">88316</t>
          </r>
        </is>
      </c>
      <c r="B1119" s="23" t="inlineStr">
        <is>
          <r>
            <t xml:space="preserve">SERVENTE COM ENCARGOS COMPLEMENTARES</t>
          </r>
        </is>
      </c>
      <c r="C1119" s="22" t="inlineStr">
        <is>
          <r>
            <t xml:space="preserve">SINAPI</t>
          </r>
        </is>
      </c>
      <c r="D1119" s="22" t="inlineStr">
        <is>
          <r>
            <t xml:space="preserve">H</t>
          </r>
        </is>
      </c>
      <c r="E1119" s="24" t="n">
        <v>0.2118</v>
      </c>
      <c r="F1119" s="25" t="n">
        <v>23.56</v>
      </c>
      <c r="G1119" s="25" t="n">
        <f>ROUND(ROUND(E1119,8)*F1119,2)</f>
        <v>4.99</v>
      </c>
    </row>
    <row r="1120" customHeight="1" ht="18">
      <c r="A1120" s="2" t="inlineStr"/>
      <c r="B1120" s="2" t="inlineStr"/>
      <c r="C1120" s="2" t="inlineStr"/>
      <c r="D1120" s="2" t="inlineStr"/>
      <c r="E1120" s="26" t="inlineStr">
        <is>
          <r>
            <t xml:space="preserve">TOTAL Mão de Obra com Encargos Complementares:</t>
          </r>
        </is>
      </c>
      <c r="F1120" s="26" t="inlineStr"/>
      <c r="G1120" s="27" t="n">
        <f>SUM(G1118:G1119)</f>
        <v>28.32</v>
      </c>
    </row>
    <row r="1121" customHeight="1" ht="15">
      <c r="A1121" s="20" t="inlineStr">
        <is>
          <r>
            <t xml:space="preserve">Serviço</t>
          </r>
        </is>
      </c>
      <c r="B1121" s="20" t="inlineStr"/>
      <c r="C1121" s="21" t="inlineStr">
        <is>
          <r>
            <t xml:space="preserve">FONTE</t>
          </r>
        </is>
      </c>
      <c r="D1121" s="21" t="inlineStr">
        <is>
          <r>
            <t xml:space="preserve">UNID</t>
          </r>
        </is>
      </c>
      <c r="E1121" s="21" t="inlineStr">
        <is>
          <r>
            <t xml:space="preserve">COEFICIENTE</t>
          </r>
        </is>
      </c>
      <c r="F1121" s="21" t="inlineStr">
        <is>
          <r>
            <t xml:space="preserve">PREÇO UNITÁRIO</t>
          </r>
        </is>
      </c>
      <c r="G1121" s="21" t="inlineStr">
        <is>
          <r>
            <t xml:space="preserve">TOTAL</t>
          </r>
        </is>
      </c>
    </row>
    <row r="1122" customHeight="1" ht="21">
      <c r="A1122" s="22" t="inlineStr">
        <is>
          <r>
            <t xml:space="preserve">96373</t>
          </r>
        </is>
      </c>
      <c r="B1122" s="23" t="inlineStr">
        <is>
          <r>
            <t xml:space="preserve">INSTALAÇÃO DE REFORÇO METÁLICO EM PAREDE DRYWALL. AF_07/2023</t>
          </r>
        </is>
      </c>
      <c r="C1122" s="22" t="inlineStr">
        <is>
          <r>
            <t xml:space="preserve">SINAPI</t>
          </r>
        </is>
      </c>
      <c r="D1122" s="22" t="inlineStr">
        <is>
          <r>
            <t xml:space="preserve">M</t>
          </r>
        </is>
      </c>
      <c r="E1122" s="24" t="n">
        <v>1.05</v>
      </c>
      <c r="F1122" s="25" t="n">
        <v>14.19</v>
      </c>
      <c r="G1122" s="25" t="n">
        <f>ROUND(ROUND(E1122,8)*F1122,2)</f>
        <v>14.9</v>
      </c>
    </row>
    <row r="1123" customHeight="1" ht="15">
      <c r="A1123" s="2" t="inlineStr"/>
      <c r="B1123" s="2" t="inlineStr"/>
      <c r="C1123" s="2" t="inlineStr"/>
      <c r="D1123" s="2" t="inlineStr"/>
      <c r="E1123" s="26" t="inlineStr">
        <is>
          <r>
            <t xml:space="preserve">TOTAL Serviço:</t>
          </r>
        </is>
      </c>
      <c r="F1123" s="26" t="inlineStr"/>
      <c r="G1123" s="27" t="n">
        <f>SUM(G1122:G1122)</f>
        <v>14.9</v>
      </c>
    </row>
    <row r="1124" customHeight="1" ht="15">
      <c r="A1124" s="2" t="inlineStr"/>
      <c r="B1124" s="2" t="inlineStr"/>
      <c r="C1124" s="2" t="inlineStr"/>
      <c r="D1124" s="2" t="inlineStr"/>
      <c r="E1124" s="28" t="inlineStr">
        <is>
          <r>
            <t xml:space="preserve">VALOR:</t>
          </r>
        </is>
      </c>
      <c r="F1124" s="28" t="inlineStr"/>
      <c r="G1124" s="29" t="n">
        <f>ROUND(SUM(G1116,G1120,G1123),2)</f>
        <v>181.0</v>
      </c>
    </row>
    <row r="1125" customHeight="1" ht="15">
      <c r="A1125" s="2" t="inlineStr"/>
      <c r="B1125" s="2" t="inlineStr"/>
      <c r="C1125" s="2" t="inlineStr"/>
      <c r="D1125" s="2" t="inlineStr"/>
      <c r="E1125" s="28" t="inlineStr">
        <is>
          <r>
            <t xml:space="preserve">VALOR BDI (20.34%):</t>
          </r>
        </is>
      </c>
      <c r="F1125" s="28" t="inlineStr"/>
      <c r="G1125" s="29" t="n">
        <f>ROUND(G1124*(20.34/100),2)</f>
        <v>36.82</v>
      </c>
    </row>
    <row r="1126" customHeight="1" ht="15">
      <c r="A1126" s="2" t="inlineStr"/>
      <c r="B1126" s="2" t="inlineStr"/>
      <c r="C1126" s="2" t="inlineStr"/>
      <c r="D1126" s="2" t="inlineStr"/>
      <c r="E1126" s="28" t="inlineStr">
        <is>
          <r>
            <t xml:space="preserve">VALOR COM BDI:</t>
          </r>
        </is>
      </c>
      <c r="F1126" s="28" t="inlineStr"/>
      <c r="G1126" s="29" t="n">
        <f>G1125+G1124</f>
        <v>217.82</v>
      </c>
    </row>
    <row r="1127" customHeight="1" ht="10">
      <c r="A1127" s="2" t="inlineStr"/>
      <c r="B1127" s="2" t="inlineStr"/>
      <c r="C1127" s="2" t="inlineStr"/>
      <c r="D1127" s="2" t="inlineStr"/>
      <c r="E1127" s="18" t="inlineStr"/>
      <c r="F1127" s="18" t="inlineStr"/>
      <c r="G1127" s="18" t="inlineStr"/>
    </row>
    <row r="1128" customHeight="1" ht="20">
      <c r="A1128" s="19" t="inlineStr">
        <is>
          <r>
            <t xml:space="preserve">1.5.11. ​102257​ DIVISORIA SANITÁRIA, TIPO CABINE, EM PAINEL DE GRANILITE, ESP = 3CM, ASSENTADO COM ARGAMASSA COLANTE AC III-E, EXCLUSIVE FERRAGENS. AF_01/2021​ (M2)</t>
          </r>
        </is>
      </c>
      <c r="B1128" s="19" t="inlineStr"/>
      <c r="C1128" s="19" t="inlineStr"/>
      <c r="D1128" s="19" t="inlineStr"/>
      <c r="E1128" s="19" t="inlineStr"/>
      <c r="F1128" s="19" t="inlineStr"/>
      <c r="G1128" s="19" t="inlineStr"/>
    </row>
    <row r="1129" customHeight="1" ht="15">
      <c r="A1129" s="20" t="inlineStr">
        <is>
          <r>
            <t xml:space="preserve">Equipamento Custo Horário</t>
          </r>
        </is>
      </c>
      <c r="B1129" s="20" t="inlineStr"/>
      <c r="C1129" s="21" t="inlineStr">
        <is>
          <r>
            <t xml:space="preserve">FONTE</t>
          </r>
        </is>
      </c>
      <c r="D1129" s="21" t="inlineStr">
        <is>
          <r>
            <t xml:space="preserve">UNID</t>
          </r>
        </is>
      </c>
      <c r="E1129" s="21" t="inlineStr">
        <is>
          <r>
            <t xml:space="preserve">COEFICIENTE</t>
          </r>
        </is>
      </c>
      <c r="F1129" s="21" t="inlineStr">
        <is>
          <r>
            <t xml:space="preserve">PREÇO UNITÁRIO</t>
          </r>
        </is>
      </c>
      <c r="G1129" s="21" t="inlineStr">
        <is>
          <r>
            <t xml:space="preserve">TOTAL</t>
          </r>
        </is>
      </c>
    </row>
    <row r="1130" customHeight="1" ht="29">
      <c r="A1130" s="22" t="inlineStr">
        <is>
          <r>
            <t xml:space="preserve">91693</t>
          </r>
        </is>
      </c>
      <c r="B1130" s="23" t="inlineStr">
        <is>
          <r>
            <t xml:space="preserve">SERRA CIRCULAR DE BANCADA COM MOTOR ELÉTRICO POTÊNCIA DE 5HP, COM COIFA PARA DISCO 10" - CHI DIURNO. AF_08/2015</t>
          </r>
        </is>
      </c>
      <c r="C1130" s="22" t="inlineStr">
        <is>
          <r>
            <t xml:space="preserve">SINAPI</t>
          </r>
        </is>
      </c>
      <c r="D1130" s="22" t="inlineStr">
        <is>
          <r>
            <t xml:space="preserve">CHI</t>
          </r>
        </is>
      </c>
      <c r="E1130" s="24" t="n">
        <v>1.223</v>
      </c>
      <c r="F1130" s="25" t="n">
        <v>35.72</v>
      </c>
      <c r="G1130" s="25" t="n">
        <f>TRUNC(TRUNC(E1130,8)*F1130,2)</f>
        <v>43.68</v>
      </c>
    </row>
    <row r="1131" customHeight="1" ht="29">
      <c r="A1131" s="22" t="inlineStr">
        <is>
          <r>
            <t xml:space="preserve">91692</t>
          </r>
        </is>
      </c>
      <c r="B1131" s="23" t="inlineStr">
        <is>
          <r>
            <t xml:space="preserve">SERRA CIRCULAR DE BANCADA COM MOTOR ELÉTRICO POTÊNCIA DE 5HP, COM COIFA PARA DISCO 10" - CHP DIURNO. AF_08/2015</t>
          </r>
        </is>
      </c>
      <c r="C1131" s="22" t="inlineStr">
        <is>
          <r>
            <t xml:space="preserve">SINAPI</t>
          </r>
        </is>
      </c>
      <c r="D1131" s="22" t="inlineStr">
        <is>
          <r>
            <t xml:space="preserve">CHP</t>
          </r>
        </is>
      </c>
      <c r="E1131" s="24" t="n">
        <v>0.042</v>
      </c>
      <c r="F1131" s="25" t="n">
        <v>37.16</v>
      </c>
      <c r="G1131" s="25" t="n">
        <f>TRUNC(TRUNC(E1131,8)*F1131,2)</f>
        <v>1.56</v>
      </c>
    </row>
    <row r="1132" customHeight="1" ht="18">
      <c r="A1132" s="2" t="inlineStr"/>
      <c r="B1132" s="2" t="inlineStr"/>
      <c r="C1132" s="2" t="inlineStr"/>
      <c r="D1132" s="2" t="inlineStr"/>
      <c r="E1132" s="26" t="inlineStr">
        <is>
          <r>
            <t xml:space="preserve">TOTAL Equipamento Custo Horário:</t>
          </r>
        </is>
      </c>
      <c r="F1132" s="26" t="inlineStr"/>
      <c r="G1132" s="27" t="n">
        <f>SUM(G1130:G1131)</f>
        <v>45.24</v>
      </c>
    </row>
    <row r="1133" customHeight="1" ht="15">
      <c r="A1133" s="20" t="inlineStr">
        <is>
          <r>
            <t xml:space="preserve">Material</t>
          </r>
        </is>
      </c>
      <c r="B1133" s="20" t="inlineStr"/>
      <c r="C1133" s="21" t="inlineStr">
        <is>
          <r>
            <t xml:space="preserve">FONTE</t>
          </r>
        </is>
      </c>
      <c r="D1133" s="21" t="inlineStr">
        <is>
          <r>
            <t xml:space="preserve">UNID</t>
          </r>
        </is>
      </c>
      <c r="E1133" s="21" t="inlineStr">
        <is>
          <r>
            <t xml:space="preserve">COEFICIENTE</t>
          </r>
        </is>
      </c>
      <c r="F1133" s="21" t="inlineStr">
        <is>
          <r>
            <t xml:space="preserve">PREÇO UNITÁRIO</t>
          </r>
        </is>
      </c>
      <c r="G1133" s="21" t="inlineStr">
        <is>
          <r>
            <t xml:space="preserve">TOTAL</t>
          </r>
        </is>
      </c>
    </row>
    <row r="1134" customHeight="1" ht="21">
      <c r="A1134" s="22" t="inlineStr">
        <is>
          <r>
            <t xml:space="preserve">00000131</t>
          </r>
        </is>
      </c>
      <c r="B1134" s="23" t="inlineStr">
        <is>
          <r>
            <t xml:space="preserve">ADESIVO ESTRUTURAL A BASE DE RESINA EPOXI, BICOMPONENTE, PASTOSO (TIXOTROPICO)</t>
          </r>
        </is>
      </c>
      <c r="C1134" s="22" t="inlineStr">
        <is>
          <r>
            <t xml:space="preserve">SINAPI</t>
          </r>
        </is>
      </c>
      <c r="D1134" s="22" t="inlineStr">
        <is>
          <r>
            <t xml:space="preserve">KG</t>
          </r>
        </is>
      </c>
      <c r="E1134" s="24" t="n">
        <v>0.53</v>
      </c>
      <c r="F1134" s="25" t="n">
        <v>53.18</v>
      </c>
      <c r="G1134" s="25" t="n">
        <f>TRUNC(TRUNC(E1134,8)*F1134,2)</f>
        <v>28.18</v>
      </c>
    </row>
    <row r="1135" customHeight="1" ht="15">
      <c r="A1135" s="22" t="inlineStr">
        <is>
          <r>
            <t xml:space="preserve">00037596</t>
          </r>
        </is>
      </c>
      <c r="B1135" s="23" t="inlineStr">
        <is>
          <r>
            <t xml:space="preserve">ARGAMASSA COLANTE TIPO AC III E</t>
          </r>
        </is>
      </c>
      <c r="C1135" s="22" t="inlineStr">
        <is>
          <r>
            <t xml:space="preserve">SINAPI</t>
          </r>
        </is>
      </c>
      <c r="D1135" s="22" t="inlineStr">
        <is>
          <r>
            <t xml:space="preserve">KG</t>
          </r>
        </is>
      </c>
      <c r="E1135" s="24" t="n">
        <v>0.97</v>
      </c>
      <c r="F1135" s="25" t="n">
        <v>4.12</v>
      </c>
      <c r="G1135" s="25" t="n">
        <f>TRUNC(TRUNC(E1135,8)*F1135,2)</f>
        <v>3.99</v>
      </c>
    </row>
    <row r="1136" customHeight="1" ht="21">
      <c r="A1136" s="22" t="inlineStr">
        <is>
          <r>
            <t xml:space="preserve">00010698</t>
          </r>
        </is>
      </c>
      <c r="B1136" s="23" t="inlineStr">
        <is>
          <r>
            <t xml:space="preserve">DIVISORIA, PLACA PRE-MOLDADA EM GRANILITE, MARMORITE OU GRANITINA, E = *3 CM</t>
          </r>
        </is>
      </c>
      <c r="C1136" s="22" t="inlineStr">
        <is>
          <r>
            <t xml:space="preserve">SINAPI</t>
          </r>
        </is>
      </c>
      <c r="D1136" s="22" t="inlineStr">
        <is>
          <r>
            <t xml:space="preserve">M2</t>
          </r>
        </is>
      </c>
      <c r="E1136" s="24" t="n">
        <v>1.05</v>
      </c>
      <c r="F1136" s="25" t="n">
        <v>226.69</v>
      </c>
      <c r="G1136" s="25" t="n">
        <f>TRUNC(TRUNC(E1136,8)*F1136,2)</f>
        <v>238.02</v>
      </c>
    </row>
    <row r="1137" customHeight="1" ht="15">
      <c r="A1137" s="2" t="inlineStr"/>
      <c r="B1137" s="2" t="inlineStr"/>
      <c r="C1137" s="2" t="inlineStr"/>
      <c r="D1137" s="2" t="inlineStr"/>
      <c r="E1137" s="26" t="inlineStr">
        <is>
          <r>
            <t xml:space="preserve">TOTAL Material:</t>
          </r>
        </is>
      </c>
      <c r="F1137" s="26" t="inlineStr"/>
      <c r="G1137" s="27" t="n">
        <f>SUM(G1134:G1136)</f>
        <v>270.19</v>
      </c>
    </row>
    <row r="1138" customHeight="1" ht="15">
      <c r="A1138" s="20" t="inlineStr">
        <is>
          <r>
            <t xml:space="preserve">Mão de Obra com Encargos Complementares</t>
          </r>
        </is>
      </c>
      <c r="B1138" s="20" t="inlineStr"/>
      <c r="C1138" s="21" t="inlineStr">
        <is>
          <r>
            <t xml:space="preserve">FONTE</t>
          </r>
        </is>
      </c>
      <c r="D1138" s="21" t="inlineStr">
        <is>
          <r>
            <t xml:space="preserve">UNID</t>
          </r>
        </is>
      </c>
      <c r="E1138" s="21" t="inlineStr">
        <is>
          <r>
            <t xml:space="preserve">COEFICIENTE</t>
          </r>
        </is>
      </c>
      <c r="F1138" s="21" t="inlineStr">
        <is>
          <r>
            <t xml:space="preserve">PREÇO UNITÁRIO</t>
          </r>
        </is>
      </c>
      <c r="G1138" s="21" t="inlineStr">
        <is>
          <r>
            <t xml:space="preserve">TOTAL</t>
          </r>
        </is>
      </c>
    </row>
    <row r="1139" customHeight="1" ht="21">
      <c r="A1139" s="22" t="inlineStr">
        <is>
          <r>
            <t xml:space="preserve">88274</t>
          </r>
        </is>
      </c>
      <c r="B1139" s="23" t="inlineStr">
        <is>
          <r>
            <t xml:space="preserve">MARMORISTA/GRANITEIRO COM ENCARGOS COMPLEMENTARES</t>
          </r>
        </is>
      </c>
      <c r="C1139" s="22" t="inlineStr">
        <is>
          <r>
            <t xml:space="preserve">SINAPI</t>
          </r>
        </is>
      </c>
      <c r="D1139" s="22" t="inlineStr">
        <is>
          <r>
            <t xml:space="preserve">H</t>
          </r>
        </is>
      </c>
      <c r="E1139" s="24" t="n">
        <v>1.265</v>
      </c>
      <c r="F1139" s="25" t="n">
        <v>29.93</v>
      </c>
      <c r="G1139" s="25" t="n">
        <f>TRUNC(TRUNC(E1139,8)*F1139,2)</f>
        <v>37.86</v>
      </c>
    </row>
    <row r="1140" customHeight="1" ht="15">
      <c r="A1140" s="22" t="inlineStr">
        <is>
          <r>
            <t xml:space="preserve">88316</t>
          </r>
        </is>
      </c>
      <c r="B1140" s="23" t="inlineStr">
        <is>
          <r>
            <t xml:space="preserve">SERVENTE COM ENCARGOS COMPLEMENTARES</t>
          </r>
        </is>
      </c>
      <c r="C1140" s="22" t="inlineStr">
        <is>
          <r>
            <t xml:space="preserve">SINAPI</t>
          </r>
        </is>
      </c>
      <c r="D1140" s="22" t="inlineStr">
        <is>
          <r>
            <t xml:space="preserve">H</t>
          </r>
        </is>
      </c>
      <c r="E1140" s="24" t="n">
        <v>0.633</v>
      </c>
      <c r="F1140" s="25" t="n">
        <v>23.56</v>
      </c>
      <c r="G1140" s="25" t="n">
        <f>TRUNC(TRUNC(E1140,8)*F1140,2)</f>
        <v>14.91</v>
      </c>
    </row>
    <row r="1141" customHeight="1" ht="18">
      <c r="A1141" s="2" t="inlineStr"/>
      <c r="B1141" s="2" t="inlineStr"/>
      <c r="C1141" s="2" t="inlineStr"/>
      <c r="D1141" s="2" t="inlineStr"/>
      <c r="E1141" s="26" t="inlineStr">
        <is>
          <r>
            <t xml:space="preserve">TOTAL Mão de Obra com Encargos Complementares:</t>
          </r>
        </is>
      </c>
      <c r="F1141" s="26" t="inlineStr"/>
      <c r="G1141" s="27" t="n">
        <f>SUM(G1139:G1140)</f>
        <v>52.77</v>
      </c>
    </row>
    <row r="1142" customHeight="1" ht="15">
      <c r="A1142" s="2" t="inlineStr"/>
      <c r="B1142" s="2" t="inlineStr"/>
      <c r="C1142" s="2" t="inlineStr"/>
      <c r="D1142" s="2" t="inlineStr"/>
      <c r="E1142" s="28" t="inlineStr">
        <is>
          <r>
            <t xml:space="preserve">VALOR:</t>
          </r>
        </is>
      </c>
      <c r="F1142" s="28" t="inlineStr"/>
      <c r="G1142" s="29" t="n">
        <f>ROUND(SUM(G1132,G1137,G1141),2)</f>
        <v>368.2</v>
      </c>
    </row>
    <row r="1143" customHeight="1" ht="15">
      <c r="A1143" s="2" t="inlineStr"/>
      <c r="B1143" s="2" t="inlineStr"/>
      <c r="C1143" s="2" t="inlineStr"/>
      <c r="D1143" s="2" t="inlineStr"/>
      <c r="E1143" s="28" t="inlineStr">
        <is>
          <r>
            <t xml:space="preserve">VALOR BDI (20.34%):</t>
          </r>
        </is>
      </c>
      <c r="F1143" s="28" t="inlineStr"/>
      <c r="G1143" s="29" t="n">
        <f>ROUND(G1142*(20.34/100),2)</f>
        <v>74.89</v>
      </c>
    </row>
    <row r="1144" customHeight="1" ht="15">
      <c r="A1144" s="2" t="inlineStr"/>
      <c r="B1144" s="2" t="inlineStr"/>
      <c r="C1144" s="2" t="inlineStr"/>
      <c r="D1144" s="2" t="inlineStr"/>
      <c r="E1144" s="28" t="inlineStr">
        <is>
          <r>
            <t xml:space="preserve">VALOR COM BDI:</t>
          </r>
        </is>
      </c>
      <c r="F1144" s="28" t="inlineStr"/>
      <c r="G1144" s="29" t="n">
        <f>G1143+G1142</f>
        <v>443.09</v>
      </c>
    </row>
    <row r="1145" customHeight="1" ht="10">
      <c r="A1145" s="2" t="inlineStr"/>
      <c r="B1145" s="2" t="inlineStr"/>
      <c r="C1145" s="2" t="inlineStr"/>
      <c r="D1145" s="2" t="inlineStr"/>
      <c r="E1145" s="18" t="inlineStr"/>
      <c r="F1145" s="18" t="inlineStr"/>
      <c r="G1145" s="18" t="inlineStr"/>
    </row>
    <row r="1146" customHeight="1" ht="27">
      <c r="A1146" s="19" t="inlineStr">
        <is>
          <r>
            <t xml:space="preserve">1.6.1. ​90844​ KIT DE PORTA DE MADEIRA PARA PINTURA, SEMI-OCA (LEVE OU MÉDIA), PADRÃO MÉDIO, 90X210CM, ESPESSURA DE 3,5CM, ITENS INCLUSOS: DOBRADIÇAS, MONTAGEM E INSTALAÇÃO DO BATENTE, FECHADURA COM EXECUÇÃO DO FURO - FORNECIMENTO E INSTALAÇÃO. AF_12/2019​ (UN)</t>
          </r>
        </is>
      </c>
      <c r="B1146" s="19" t="inlineStr"/>
      <c r="C1146" s="19" t="inlineStr"/>
      <c r="D1146" s="19" t="inlineStr"/>
      <c r="E1146" s="19" t="inlineStr"/>
      <c r="F1146" s="19" t="inlineStr"/>
      <c r="G1146" s="19" t="inlineStr"/>
    </row>
    <row r="1147" customHeight="1" ht="15">
      <c r="A1147" s="20" t="inlineStr">
        <is>
          <r>
            <t xml:space="preserve">Serviço</t>
          </r>
        </is>
      </c>
      <c r="B1147" s="20" t="inlineStr"/>
      <c r="C1147" s="21" t="inlineStr">
        <is>
          <r>
            <t xml:space="preserve">FONTE</t>
          </r>
        </is>
      </c>
      <c r="D1147" s="21" t="inlineStr">
        <is>
          <r>
            <t xml:space="preserve">UNID</t>
          </r>
        </is>
      </c>
      <c r="E1147" s="21" t="inlineStr">
        <is>
          <r>
            <t xml:space="preserve">COEFICIENTE</t>
          </r>
        </is>
      </c>
      <c r="F1147" s="21" t="inlineStr">
        <is>
          <r>
            <t xml:space="preserve">PREÇO UNITÁRIO</t>
          </r>
        </is>
      </c>
      <c r="G1147" s="21" t="inlineStr">
        <is>
          <r>
            <t xml:space="preserve">TOTAL</t>
          </r>
        </is>
      </c>
    </row>
    <row r="1148" customHeight="1" ht="29">
      <c r="A1148" s="22" t="inlineStr">
        <is>
          <r>
            <t xml:space="preserve">100659</t>
          </r>
        </is>
      </c>
      <c r="B1148" s="23" t="inlineStr">
        <is>
          <r>
            <t xml:space="preserve">ALIZAR DE 5X1,5CM PARA PORTA FIXADO COM PREGOS, PADRÃO MÉDIO - FORNECIMENTO E INSTALAÇÃO. AF_12/2019</t>
          </r>
        </is>
      </c>
      <c r="C1148" s="22" t="inlineStr">
        <is>
          <r>
            <t xml:space="preserve">SINAPI</t>
          </r>
        </is>
      </c>
      <c r="D1148" s="22" t="inlineStr">
        <is>
          <r>
            <t xml:space="preserve">M</t>
          </r>
        </is>
      </c>
      <c r="E1148" s="24" t="n">
        <v>10.2</v>
      </c>
      <c r="F1148" s="25" t="n">
        <v>12.95</v>
      </c>
      <c r="G1148" s="25" t="n">
        <f>TRUNC(TRUNC(E1148,8)*F1148,2)</f>
        <v>132.09</v>
      </c>
    </row>
    <row r="1149" customHeight="1" ht="29">
      <c r="A1149" s="22" t="inlineStr">
        <is>
          <r>
            <t xml:space="preserve">90806</t>
          </r>
        </is>
      </c>
      <c r="B1149" s="23" t="inlineStr">
        <is>
          <r>
            <t xml:space="preserve">BATENTE PARA PORTA DE MADEIRA, FIXAÇÃO COM ARGAMASSA, PADRÃO MÉDIO - FORNECIMENTO E INSTALAÇÃO. AF_12/2019</t>
          </r>
        </is>
      </c>
      <c r="C1149" s="22" t="inlineStr">
        <is>
          <r>
            <t xml:space="preserve">SINAPI</t>
          </r>
        </is>
      </c>
      <c r="D1149" s="22" t="inlineStr">
        <is>
          <r>
            <t xml:space="preserve">UN</t>
          </r>
        </is>
      </c>
      <c r="E1149" s="24" t="n">
        <v>1.0</v>
      </c>
      <c r="F1149" s="25" t="n">
        <v>451.49</v>
      </c>
      <c r="G1149" s="25" t="n">
        <f>TRUNC(TRUNC(E1149,8)*F1149,2)</f>
        <v>451.49</v>
      </c>
    </row>
    <row r="1150" customHeight="1" ht="38">
      <c r="A1150" s="22" t="inlineStr">
        <is>
          <r>
            <t xml:space="preserve">90830</t>
          </r>
        </is>
      </c>
      <c r="B1150" s="23" t="inlineStr">
        <is>
          <r>
            <t xml:space="preserve">FECHADURA DE EMBUTIR COM CILINDRO, EXTERNA, COMPLETA, ACABAMENTO PADRÃO MÉDIO, INCLUSO EXECUÇÃO DE FURO - FORNECIMENTO E INSTALAÇÃO. AF_12/2019</t>
          </r>
        </is>
      </c>
      <c r="C1150" s="22" t="inlineStr">
        <is>
          <r>
            <t xml:space="preserve">SINAPI</t>
          </r>
        </is>
      </c>
      <c r="D1150" s="22" t="inlineStr">
        <is>
          <r>
            <t xml:space="preserve">UN</t>
          </r>
        </is>
      </c>
      <c r="E1150" s="24" t="n">
        <v>1.0</v>
      </c>
      <c r="F1150" s="25" t="n">
        <v>167.63</v>
      </c>
      <c r="G1150" s="25" t="n">
        <f>TRUNC(TRUNC(E1150,8)*F1150,2)</f>
        <v>167.63</v>
      </c>
    </row>
    <row r="1151" customHeight="1" ht="38">
      <c r="A1151" s="22" t="inlineStr">
        <is>
          <r>
            <t xml:space="preserve">90823</t>
          </r>
        </is>
      </c>
      <c r="B1151" s="23" t="inlineStr">
        <is>
          <r>
            <t xml:space="preserve">PORTA DE MADEIRA PARA PINTURA, SEMI-OCA (LEVE OU MÉDIA), 90X210CM, ESPESSURA DE 3,5CM, INCLUSO DOBRADIÇAS - FORNECIMENTO E INSTALAÇÃO. AF_12/2019</t>
          </r>
        </is>
      </c>
      <c r="C1151" s="22" t="inlineStr">
        <is>
          <r>
            <t xml:space="preserve">SINAPI</t>
          </r>
        </is>
      </c>
      <c r="D1151" s="22" t="inlineStr">
        <is>
          <r>
            <t xml:space="preserve">UN</t>
          </r>
        </is>
      </c>
      <c r="E1151" s="24" t="n">
        <v>1.0</v>
      </c>
      <c r="F1151" s="25" t="n">
        <v>517.04</v>
      </c>
      <c r="G1151" s="25" t="n">
        <f>TRUNC(TRUNC(E1151,8)*F1151,2)</f>
        <v>517.04</v>
      </c>
    </row>
    <row r="1152" customHeight="1" ht="15">
      <c r="A1152" s="2" t="inlineStr"/>
      <c r="B1152" s="2" t="inlineStr"/>
      <c r="C1152" s="2" t="inlineStr"/>
      <c r="D1152" s="2" t="inlineStr"/>
      <c r="E1152" s="26" t="inlineStr">
        <is>
          <r>
            <t xml:space="preserve">TOTAL Serviço:</t>
          </r>
        </is>
      </c>
      <c r="F1152" s="26" t="inlineStr"/>
      <c r="G1152" s="27" t="n">
        <f>SUM(G1148:G1151)</f>
        <v>1268.25</v>
      </c>
    </row>
    <row r="1153" customHeight="1" ht="15">
      <c r="A1153" s="2" t="inlineStr"/>
      <c r="B1153" s="2" t="inlineStr"/>
      <c r="C1153" s="2" t="inlineStr"/>
      <c r="D1153" s="2" t="inlineStr"/>
      <c r="E1153" s="28" t="inlineStr">
        <is>
          <r>
            <t xml:space="preserve">VALOR:</t>
          </r>
        </is>
      </c>
      <c r="F1153" s="28" t="inlineStr"/>
      <c r="G1153" s="29" t="n">
        <f>ROUND(SUM(G1152),2)</f>
        <v>1268.25</v>
      </c>
    </row>
    <row r="1154" customHeight="1" ht="15">
      <c r="A1154" s="2" t="inlineStr"/>
      <c r="B1154" s="2" t="inlineStr"/>
      <c r="C1154" s="2" t="inlineStr"/>
      <c r="D1154" s="2" t="inlineStr"/>
      <c r="E1154" s="28" t="inlineStr">
        <is>
          <r>
            <t xml:space="preserve">VALOR BDI (20.34%):</t>
          </r>
        </is>
      </c>
      <c r="F1154" s="28" t="inlineStr"/>
      <c r="G1154" s="29" t="n">
        <f>ROUND(G1153*(20.34/100),2)</f>
        <v>257.96</v>
      </c>
    </row>
    <row r="1155" customHeight="1" ht="15">
      <c r="A1155" s="2" t="inlineStr"/>
      <c r="B1155" s="2" t="inlineStr"/>
      <c r="C1155" s="2" t="inlineStr"/>
      <c r="D1155" s="2" t="inlineStr"/>
      <c r="E1155" s="28" t="inlineStr">
        <is>
          <r>
            <t xml:space="preserve">VALOR COM BDI:</t>
          </r>
        </is>
      </c>
      <c r="F1155" s="28" t="inlineStr"/>
      <c r="G1155" s="29" t="n">
        <f>G1154+G1153</f>
        <v>1526.21</v>
      </c>
    </row>
    <row r="1156" customHeight="1" ht="10">
      <c r="A1156" s="2" t="inlineStr"/>
      <c r="B1156" s="2" t="inlineStr"/>
      <c r="C1156" s="2" t="inlineStr"/>
      <c r="D1156" s="2" t="inlineStr"/>
      <c r="E1156" s="18" t="inlineStr"/>
      <c r="F1156" s="18" t="inlineStr"/>
      <c r="G1156" s="18" t="inlineStr"/>
    </row>
    <row r="1157" customHeight="1" ht="27">
      <c r="A1157" s="19" t="inlineStr">
        <is>
          <r>
            <t xml:space="preserve">1.6.2. ​90843​ KIT DE PORTA DE MADEIRA PARA PINTURA, SEMI-OCA (LEVE OU MÉDIA), PADRÃO MÉDIO, 80X210CM, ESPESSURA DE 3,5CM, ITENS INCLUSOS: DOBRADIÇAS, MONTAGEM E INSTALAÇÃO DO BATENTE, FECHADURA COM EXECUÇÃO DO FURO - FORNECIMENTO E INSTALAÇÃO. AF_12/2019​ (UN)</t>
          </r>
        </is>
      </c>
      <c r="B1157" s="19" t="inlineStr"/>
      <c r="C1157" s="19" t="inlineStr"/>
      <c r="D1157" s="19" t="inlineStr"/>
      <c r="E1157" s="19" t="inlineStr"/>
      <c r="F1157" s="19" t="inlineStr"/>
      <c r="G1157" s="19" t="inlineStr"/>
    </row>
    <row r="1158" customHeight="1" ht="15">
      <c r="A1158" s="20" t="inlineStr">
        <is>
          <r>
            <t xml:space="preserve">Serviço</t>
          </r>
        </is>
      </c>
      <c r="B1158" s="20" t="inlineStr"/>
      <c r="C1158" s="21" t="inlineStr">
        <is>
          <r>
            <t xml:space="preserve">FONTE</t>
          </r>
        </is>
      </c>
      <c r="D1158" s="21" t="inlineStr">
        <is>
          <r>
            <t xml:space="preserve">UNID</t>
          </r>
        </is>
      </c>
      <c r="E1158" s="21" t="inlineStr">
        <is>
          <r>
            <t xml:space="preserve">COEFICIENTE</t>
          </r>
        </is>
      </c>
      <c r="F1158" s="21" t="inlineStr">
        <is>
          <r>
            <t xml:space="preserve">PREÇO UNITÁRIO</t>
          </r>
        </is>
      </c>
      <c r="G1158" s="21" t="inlineStr">
        <is>
          <r>
            <t xml:space="preserve">TOTAL</t>
          </r>
        </is>
      </c>
    </row>
    <row r="1159" customHeight="1" ht="29">
      <c r="A1159" s="22" t="inlineStr">
        <is>
          <r>
            <t xml:space="preserve">100659</t>
          </r>
        </is>
      </c>
      <c r="B1159" s="23" t="inlineStr">
        <is>
          <r>
            <t xml:space="preserve">ALIZAR DE 5X1,5CM PARA PORTA FIXADO COM PREGOS, PADRÃO MÉDIO - FORNECIMENTO E INSTALAÇÃO. AF_12/2019</t>
          </r>
        </is>
      </c>
      <c r="C1159" s="22" t="inlineStr">
        <is>
          <r>
            <t xml:space="preserve">SINAPI</t>
          </r>
        </is>
      </c>
      <c r="D1159" s="22" t="inlineStr">
        <is>
          <r>
            <t xml:space="preserve">M</t>
          </r>
        </is>
      </c>
      <c r="E1159" s="24" t="n">
        <v>10.0</v>
      </c>
      <c r="F1159" s="25" t="n">
        <v>12.95</v>
      </c>
      <c r="G1159" s="25" t="n">
        <f>TRUNC(TRUNC(E1159,8)*F1159,2)</f>
        <v>129.5</v>
      </c>
    </row>
    <row r="1160" customHeight="1" ht="29">
      <c r="A1160" s="22" t="inlineStr">
        <is>
          <r>
            <t xml:space="preserve">90806</t>
          </r>
        </is>
      </c>
      <c r="B1160" s="23" t="inlineStr">
        <is>
          <r>
            <t xml:space="preserve">BATENTE PARA PORTA DE MADEIRA, FIXAÇÃO COM ARGAMASSA, PADRÃO MÉDIO - FORNECIMENTO E INSTALAÇÃO. AF_12/2019</t>
          </r>
        </is>
      </c>
      <c r="C1160" s="22" t="inlineStr">
        <is>
          <r>
            <t xml:space="preserve">SINAPI</t>
          </r>
        </is>
      </c>
      <c r="D1160" s="22" t="inlineStr">
        <is>
          <r>
            <t xml:space="preserve">UN</t>
          </r>
        </is>
      </c>
      <c r="E1160" s="24" t="n">
        <v>1.0</v>
      </c>
      <c r="F1160" s="25" t="n">
        <v>451.49</v>
      </c>
      <c r="G1160" s="25" t="n">
        <f>TRUNC(TRUNC(E1160,8)*F1160,2)</f>
        <v>451.49</v>
      </c>
    </row>
    <row r="1161" customHeight="1" ht="38">
      <c r="A1161" s="22" t="inlineStr">
        <is>
          <r>
            <t xml:space="preserve">90830</t>
          </r>
        </is>
      </c>
      <c r="B1161" s="23" t="inlineStr">
        <is>
          <r>
            <t xml:space="preserve">FECHADURA DE EMBUTIR COM CILINDRO, EXTERNA, COMPLETA, ACABAMENTO PADRÃO MÉDIO, INCLUSO EXECUÇÃO DE FURO - FORNECIMENTO E INSTALAÇÃO. AF_12/2019</t>
          </r>
        </is>
      </c>
      <c r="C1161" s="22" t="inlineStr">
        <is>
          <r>
            <t xml:space="preserve">SINAPI</t>
          </r>
        </is>
      </c>
      <c r="D1161" s="22" t="inlineStr">
        <is>
          <r>
            <t xml:space="preserve">UN</t>
          </r>
        </is>
      </c>
      <c r="E1161" s="24" t="n">
        <v>1.0</v>
      </c>
      <c r="F1161" s="25" t="n">
        <v>167.63</v>
      </c>
      <c r="G1161" s="25" t="n">
        <f>TRUNC(TRUNC(E1161,8)*F1161,2)</f>
        <v>167.63</v>
      </c>
    </row>
    <row r="1162" customHeight="1" ht="38">
      <c r="A1162" s="22" t="inlineStr">
        <is>
          <r>
            <t xml:space="preserve">90822</t>
          </r>
        </is>
      </c>
      <c r="B1162" s="23" t="inlineStr">
        <is>
          <r>
            <t xml:space="preserve">PORTA DE MADEIRA PARA PINTURA, SEMI-OCA (LEVE OU MÉDIA), 80X210CM, ESPESSURA DE 3,5CM, INCLUSO DOBRADIÇAS - FORNECIMENTO E INSTALAÇÃO. AF_12/2019</t>
          </r>
        </is>
      </c>
      <c r="C1162" s="22" t="inlineStr">
        <is>
          <r>
            <t xml:space="preserve">SINAPI</t>
          </r>
        </is>
      </c>
      <c r="D1162" s="22" t="inlineStr">
        <is>
          <r>
            <t xml:space="preserve">UN</t>
          </r>
        </is>
      </c>
      <c r="E1162" s="24" t="n">
        <v>1.0</v>
      </c>
      <c r="F1162" s="25" t="n">
        <v>422.83</v>
      </c>
      <c r="G1162" s="25" t="n">
        <f>TRUNC(TRUNC(E1162,8)*F1162,2)</f>
        <v>422.83</v>
      </c>
    </row>
    <row r="1163" customHeight="1" ht="15">
      <c r="A1163" s="2" t="inlineStr"/>
      <c r="B1163" s="2" t="inlineStr"/>
      <c r="C1163" s="2" t="inlineStr"/>
      <c r="D1163" s="2" t="inlineStr"/>
      <c r="E1163" s="26" t="inlineStr">
        <is>
          <r>
            <t xml:space="preserve">TOTAL Serviço:</t>
          </r>
        </is>
      </c>
      <c r="F1163" s="26" t="inlineStr"/>
      <c r="G1163" s="27" t="n">
        <f>SUM(G1159:G1162)</f>
        <v>1171.45</v>
      </c>
    </row>
    <row r="1164" customHeight="1" ht="15">
      <c r="A1164" s="2" t="inlineStr"/>
      <c r="B1164" s="2" t="inlineStr"/>
      <c r="C1164" s="2" t="inlineStr"/>
      <c r="D1164" s="2" t="inlineStr"/>
      <c r="E1164" s="28" t="inlineStr">
        <is>
          <r>
            <t xml:space="preserve">VALOR:</t>
          </r>
        </is>
      </c>
      <c r="F1164" s="28" t="inlineStr"/>
      <c r="G1164" s="29" t="n">
        <f>ROUND(SUM(G1163),2)</f>
        <v>1171.45</v>
      </c>
    </row>
    <row r="1165" customHeight="1" ht="15">
      <c r="A1165" s="2" t="inlineStr"/>
      <c r="B1165" s="2" t="inlineStr"/>
      <c r="C1165" s="2" t="inlineStr"/>
      <c r="D1165" s="2" t="inlineStr"/>
      <c r="E1165" s="28" t="inlineStr">
        <is>
          <r>
            <t xml:space="preserve">VALOR BDI (20.34%):</t>
          </r>
        </is>
      </c>
      <c r="F1165" s="28" t="inlineStr"/>
      <c r="G1165" s="29" t="n">
        <f>ROUND(G1164*(20.34/100),2)</f>
        <v>238.27</v>
      </c>
    </row>
    <row r="1166" customHeight="1" ht="15">
      <c r="A1166" s="2" t="inlineStr"/>
      <c r="B1166" s="2" t="inlineStr"/>
      <c r="C1166" s="2" t="inlineStr"/>
      <c r="D1166" s="2" t="inlineStr"/>
      <c r="E1166" s="28" t="inlineStr">
        <is>
          <r>
            <t xml:space="preserve">VALOR COM BDI:</t>
          </r>
        </is>
      </c>
      <c r="F1166" s="28" t="inlineStr"/>
      <c r="G1166" s="29" t="n">
        <f>G1165+G1164</f>
        <v>1409.72</v>
      </c>
    </row>
    <row r="1167" customHeight="1" ht="10">
      <c r="A1167" s="2" t="inlineStr"/>
      <c r="B1167" s="2" t="inlineStr"/>
      <c r="C1167" s="2" t="inlineStr"/>
      <c r="D1167" s="2" t="inlineStr"/>
      <c r="E1167" s="18" t="inlineStr"/>
      <c r="F1167" s="18" t="inlineStr"/>
      <c r="G1167" s="18" t="inlineStr"/>
    </row>
    <row r="1168" customHeight="1" ht="27">
      <c r="A1168" s="19" t="inlineStr">
        <is>
          <r>
            <t xml:space="preserve">1.6.3. ​90850​ KIT DE PORTA DE MADEIRA PARA PINTURA, SEMI-OCA (LEVE OU MÉDIA), PADRÃO MÉDIO, 90X210CM, ESPESSURA DE 3,5CM, ITENS INCLUSOS: DOBRADIÇAS, MONTAGEM E INSTALAÇÃO DO BATENTE, SEM FECHADURA - FORNECIMENTO E INSTALAÇÃO. AF_12/2019​ (UN)</t>
          </r>
        </is>
      </c>
      <c r="B1168" s="19" t="inlineStr"/>
      <c r="C1168" s="19" t="inlineStr"/>
      <c r="D1168" s="19" t="inlineStr"/>
      <c r="E1168" s="19" t="inlineStr"/>
      <c r="F1168" s="19" t="inlineStr"/>
      <c r="G1168" s="19" t="inlineStr"/>
    </row>
    <row r="1169" customHeight="1" ht="15">
      <c r="A1169" s="20" t="inlineStr">
        <is>
          <r>
            <t xml:space="preserve">Serviço</t>
          </r>
        </is>
      </c>
      <c r="B1169" s="20" t="inlineStr"/>
      <c r="C1169" s="21" t="inlineStr">
        <is>
          <r>
            <t xml:space="preserve">FONTE</t>
          </r>
        </is>
      </c>
      <c r="D1169" s="21" t="inlineStr">
        <is>
          <r>
            <t xml:space="preserve">UNID</t>
          </r>
        </is>
      </c>
      <c r="E1169" s="21" t="inlineStr">
        <is>
          <r>
            <t xml:space="preserve">COEFICIENTE</t>
          </r>
        </is>
      </c>
      <c r="F1169" s="21" t="inlineStr">
        <is>
          <r>
            <t xml:space="preserve">PREÇO UNITÁRIO</t>
          </r>
        </is>
      </c>
      <c r="G1169" s="21" t="inlineStr">
        <is>
          <r>
            <t xml:space="preserve">TOTAL</t>
          </r>
        </is>
      </c>
    </row>
    <row r="1170" customHeight="1" ht="29">
      <c r="A1170" s="22" t="inlineStr">
        <is>
          <r>
            <t xml:space="preserve">100659</t>
          </r>
        </is>
      </c>
      <c r="B1170" s="23" t="inlineStr">
        <is>
          <r>
            <t xml:space="preserve">ALIZAR DE 5X1,5CM PARA PORTA FIXADO COM PREGOS, PADRÃO MÉDIO - FORNECIMENTO E INSTALAÇÃO. AF_12/2019</t>
          </r>
        </is>
      </c>
      <c r="C1170" s="22" t="inlineStr">
        <is>
          <r>
            <t xml:space="preserve">SINAPI</t>
          </r>
        </is>
      </c>
      <c r="D1170" s="22" t="inlineStr">
        <is>
          <r>
            <t xml:space="preserve">M</t>
          </r>
        </is>
      </c>
      <c r="E1170" s="24" t="n">
        <v>10.2</v>
      </c>
      <c r="F1170" s="25" t="n">
        <v>12.95</v>
      </c>
      <c r="G1170" s="25" t="n">
        <f>TRUNC(TRUNC(E1170,8)*F1170,2)</f>
        <v>132.09</v>
      </c>
    </row>
    <row r="1171" customHeight="1" ht="29">
      <c r="A1171" s="22" t="inlineStr">
        <is>
          <r>
            <t xml:space="preserve">90806</t>
          </r>
        </is>
      </c>
      <c r="B1171" s="23" t="inlineStr">
        <is>
          <r>
            <t xml:space="preserve">BATENTE PARA PORTA DE MADEIRA, FIXAÇÃO COM ARGAMASSA, PADRÃO MÉDIO - FORNECIMENTO E INSTALAÇÃO. AF_12/2019</t>
          </r>
        </is>
      </c>
      <c r="C1171" s="22" t="inlineStr">
        <is>
          <r>
            <t xml:space="preserve">SINAPI</t>
          </r>
        </is>
      </c>
      <c r="D1171" s="22" t="inlineStr">
        <is>
          <r>
            <t xml:space="preserve">UN</t>
          </r>
        </is>
      </c>
      <c r="E1171" s="24" t="n">
        <v>1.0</v>
      </c>
      <c r="F1171" s="25" t="n">
        <v>451.49</v>
      </c>
      <c r="G1171" s="25" t="n">
        <f>TRUNC(TRUNC(E1171,8)*F1171,2)</f>
        <v>451.49</v>
      </c>
    </row>
    <row r="1172" customHeight="1" ht="38">
      <c r="A1172" s="22" t="inlineStr">
        <is>
          <r>
            <t xml:space="preserve">90823</t>
          </r>
        </is>
      </c>
      <c r="B1172" s="23" t="inlineStr">
        <is>
          <r>
            <t xml:space="preserve">PORTA DE MADEIRA PARA PINTURA, SEMI-OCA (LEVE OU MÉDIA), 90X210CM, ESPESSURA DE 3,5CM, INCLUSO DOBRADIÇAS - FORNECIMENTO E INSTALAÇÃO. AF_12/2019</t>
          </r>
        </is>
      </c>
      <c r="C1172" s="22" t="inlineStr">
        <is>
          <r>
            <t xml:space="preserve">SINAPI</t>
          </r>
        </is>
      </c>
      <c r="D1172" s="22" t="inlineStr">
        <is>
          <r>
            <t xml:space="preserve">UN</t>
          </r>
        </is>
      </c>
      <c r="E1172" s="24" t="n">
        <v>1.0</v>
      </c>
      <c r="F1172" s="25" t="n">
        <v>517.04</v>
      </c>
      <c r="G1172" s="25" t="n">
        <f>TRUNC(TRUNC(E1172,8)*F1172,2)</f>
        <v>517.04</v>
      </c>
    </row>
    <row r="1173" customHeight="1" ht="15">
      <c r="A1173" s="2" t="inlineStr"/>
      <c r="B1173" s="2" t="inlineStr"/>
      <c r="C1173" s="2" t="inlineStr"/>
      <c r="D1173" s="2" t="inlineStr"/>
      <c r="E1173" s="26" t="inlineStr">
        <is>
          <r>
            <t xml:space="preserve">TOTAL Serviço:</t>
          </r>
        </is>
      </c>
      <c r="F1173" s="26" t="inlineStr"/>
      <c r="G1173" s="27" t="n">
        <f>SUM(G1170:G1172)</f>
        <v>1100.62</v>
      </c>
    </row>
    <row r="1174" customHeight="1" ht="15">
      <c r="A1174" s="2" t="inlineStr"/>
      <c r="B1174" s="2" t="inlineStr"/>
      <c r="C1174" s="2" t="inlineStr"/>
      <c r="D1174" s="2" t="inlineStr"/>
      <c r="E1174" s="28" t="inlineStr">
        <is>
          <r>
            <t xml:space="preserve">VALOR:</t>
          </r>
        </is>
      </c>
      <c r="F1174" s="28" t="inlineStr"/>
      <c r="G1174" s="29" t="n">
        <f>ROUND(SUM(G1173),2)</f>
        <v>1100.62</v>
      </c>
    </row>
    <row r="1175" customHeight="1" ht="15">
      <c r="A1175" s="2" t="inlineStr"/>
      <c r="B1175" s="2" t="inlineStr"/>
      <c r="C1175" s="2" t="inlineStr"/>
      <c r="D1175" s="2" t="inlineStr"/>
      <c r="E1175" s="28" t="inlineStr">
        <is>
          <r>
            <t xml:space="preserve">VALOR BDI (20.34%):</t>
          </r>
        </is>
      </c>
      <c r="F1175" s="28" t="inlineStr"/>
      <c r="G1175" s="29" t="n">
        <f>ROUND(G1174*(20.34/100),2)</f>
        <v>223.87</v>
      </c>
    </row>
    <row r="1176" customHeight="1" ht="15">
      <c r="A1176" s="2" t="inlineStr"/>
      <c r="B1176" s="2" t="inlineStr"/>
      <c r="C1176" s="2" t="inlineStr"/>
      <c r="D1176" s="2" t="inlineStr"/>
      <c r="E1176" s="28" t="inlineStr">
        <is>
          <r>
            <t xml:space="preserve">VALOR COM BDI:</t>
          </r>
        </is>
      </c>
      <c r="F1176" s="28" t="inlineStr"/>
      <c r="G1176" s="29" t="n">
        <f>G1175+G1174</f>
        <v>1324.49</v>
      </c>
    </row>
    <row r="1177" customHeight="1" ht="10">
      <c r="A1177" s="2" t="inlineStr"/>
      <c r="B1177" s="2" t="inlineStr"/>
      <c r="C1177" s="2" t="inlineStr"/>
      <c r="D1177" s="2" t="inlineStr"/>
      <c r="E1177" s="18" t="inlineStr"/>
      <c r="F1177" s="18" t="inlineStr"/>
      <c r="G1177" s="18" t="inlineStr"/>
    </row>
    <row r="1178" customHeight="1" ht="20">
      <c r="A1178" s="19" t="inlineStr">
        <is>
          <r>
            <t xml:space="preserve">1.6.4. ​CPU3298​ PORTA LISA DE MADEIRA, INTERNA, RESISTENTE A UMIDADE PIM RU PARA ACABAMENTO, REVESTIDO OU EM PINTURA, PARA DIVISÓRIA​ (UN)</t>
          </r>
        </is>
      </c>
      <c r="B1178" s="19" t="inlineStr"/>
      <c r="C1178" s="19" t="inlineStr"/>
      <c r="D1178" s="19" t="inlineStr"/>
      <c r="E1178" s="19" t="inlineStr"/>
      <c r="F1178" s="19" t="inlineStr"/>
      <c r="G1178" s="19" t="inlineStr"/>
    </row>
    <row r="1179" customHeight="1" ht="15">
      <c r="A1179" s="20" t="inlineStr">
        <is>
          <r>
            <t xml:space="preserve">Serviço</t>
          </r>
        </is>
      </c>
      <c r="B1179" s="20" t="inlineStr"/>
      <c r="C1179" s="21" t="inlineStr">
        <is>
          <r>
            <t xml:space="preserve">FONTE</t>
          </r>
        </is>
      </c>
      <c r="D1179" s="21" t="inlineStr">
        <is>
          <r>
            <t xml:space="preserve">UNID</t>
          </r>
        </is>
      </c>
      <c r="E1179" s="21" t="inlineStr">
        <is>
          <r>
            <t xml:space="preserve">COEFICIENTE</t>
          </r>
        </is>
      </c>
      <c r="F1179" s="21" t="inlineStr">
        <is>
          <r>
            <t xml:space="preserve">PREÇO UNITÁRIO</t>
          </r>
        </is>
      </c>
      <c r="G1179" s="21" t="inlineStr">
        <is>
          <r>
            <t xml:space="preserve">TOTAL</t>
          </r>
        </is>
      </c>
    </row>
    <row r="1180" customHeight="1" ht="38">
      <c r="A1180" s="22" t="inlineStr">
        <is>
          <r>
            <t xml:space="preserve">S13034</t>
          </r>
        </is>
      </c>
      <c r="B1180" s="23" t="inlineStr">
        <is>
          <r>
            <t xml:space="preserve">Porta em madeira compensada (canela), lisa, semi-ôca, (0.80 x 1,60 a 2.10 m), revestida c/fórmica, inclusive ferragens (livre/ocupado), para uso em divisórias granito ou mármore</t>
          </r>
        </is>
      </c>
      <c r="C1180" s="22" t="inlineStr">
        <is>
          <r>
            <t xml:space="preserve">ORSE</t>
          </r>
        </is>
      </c>
      <c r="D1180" s="22" t="inlineStr">
        <is>
          <r>
            <t xml:space="preserve">un</t>
          </r>
        </is>
      </c>
      <c r="E1180" s="24" t="n">
        <v>1.0</v>
      </c>
      <c r="F1180" s="25" t="n">
        <v>914.18</v>
      </c>
      <c r="G1180" s="25" t="n">
        <f>ROUND(ROUND(E1180,8)*F1180,2)</f>
        <v>914.18</v>
      </c>
    </row>
    <row r="1181" customHeight="1" ht="15">
      <c r="A1181" s="2" t="inlineStr"/>
      <c r="B1181" s="2" t="inlineStr"/>
      <c r="C1181" s="2" t="inlineStr"/>
      <c r="D1181" s="2" t="inlineStr"/>
      <c r="E1181" s="26" t="inlineStr">
        <is>
          <r>
            <t xml:space="preserve">TOTAL Serviço:</t>
          </r>
        </is>
      </c>
      <c r="F1181" s="26" t="inlineStr"/>
      <c r="G1181" s="27" t="n">
        <f>SUM(G1180:G1180)</f>
        <v>914.18</v>
      </c>
    </row>
    <row r="1182" customHeight="1" ht="15">
      <c r="A1182" s="2" t="inlineStr"/>
      <c r="B1182" s="2" t="inlineStr"/>
      <c r="C1182" s="2" t="inlineStr"/>
      <c r="D1182" s="2" t="inlineStr"/>
      <c r="E1182" s="28" t="inlineStr">
        <is>
          <r>
            <t xml:space="preserve">VALOR:</t>
          </r>
        </is>
      </c>
      <c r="F1182" s="28" t="inlineStr"/>
      <c r="G1182" s="29" t="n">
        <f>ROUND(SUM(G1181),2)</f>
        <v>914.18</v>
      </c>
    </row>
    <row r="1183" customHeight="1" ht="15">
      <c r="A1183" s="2" t="inlineStr"/>
      <c r="B1183" s="2" t="inlineStr"/>
      <c r="C1183" s="2" t="inlineStr"/>
      <c r="D1183" s="2" t="inlineStr"/>
      <c r="E1183" s="28" t="inlineStr">
        <is>
          <r>
            <t xml:space="preserve">VALOR BDI (20.34%):</t>
          </r>
        </is>
      </c>
      <c r="F1183" s="28" t="inlineStr"/>
      <c r="G1183" s="29" t="n">
        <f>ROUND(G1182*(20.34/100),2)</f>
        <v>185.94</v>
      </c>
    </row>
    <row r="1184" customHeight="1" ht="15">
      <c r="A1184" s="2" t="inlineStr"/>
      <c r="B1184" s="2" t="inlineStr"/>
      <c r="C1184" s="2" t="inlineStr"/>
      <c r="D1184" s="2" t="inlineStr"/>
      <c r="E1184" s="28" t="inlineStr">
        <is>
          <r>
            <t xml:space="preserve">VALOR COM BDI:</t>
          </r>
        </is>
      </c>
      <c r="F1184" s="28" t="inlineStr"/>
      <c r="G1184" s="29" t="n">
        <f>G1183+G1182</f>
        <v>1100.12</v>
      </c>
    </row>
    <row r="1185" customHeight="1" ht="10">
      <c r="A1185" s="2" t="inlineStr"/>
      <c r="B1185" s="2" t="inlineStr"/>
      <c r="C1185" s="2" t="inlineStr"/>
      <c r="D1185" s="2" t="inlineStr"/>
      <c r="E1185" s="18" t="inlineStr"/>
      <c r="F1185" s="18" t="inlineStr"/>
      <c r="G1185" s="18" t="inlineStr"/>
    </row>
    <row r="1186" customHeight="1" ht="20">
      <c r="A1186" s="19" t="inlineStr">
        <is>
          <r>
            <t xml:space="preserve">1.6.5. ​CPU2197​ PORTA COMPLETA MADEIRA 2 FL.1,60 X 2,10M COM VISOR/VIDRO​ (UN)</t>
          </r>
        </is>
      </c>
      <c r="B1186" s="19" t="inlineStr"/>
      <c r="C1186" s="19" t="inlineStr"/>
      <c r="D1186" s="19" t="inlineStr"/>
      <c r="E1186" s="19" t="inlineStr"/>
      <c r="F1186" s="19" t="inlineStr"/>
      <c r="G1186" s="19" t="inlineStr"/>
    </row>
    <row r="1187" customHeight="1" ht="15">
      <c r="A1187" s="20" t="inlineStr">
        <is>
          <r>
            <t xml:space="preserve">Serviço</t>
          </r>
        </is>
      </c>
      <c r="B1187" s="20" t="inlineStr"/>
      <c r="C1187" s="21" t="inlineStr">
        <is>
          <r>
            <t xml:space="preserve">FONTE</t>
          </r>
        </is>
      </c>
      <c r="D1187" s="21" t="inlineStr">
        <is>
          <r>
            <t xml:space="preserve">UNID</t>
          </r>
        </is>
      </c>
      <c r="E1187" s="21" t="inlineStr">
        <is>
          <r>
            <t xml:space="preserve">COEFICIENTE</t>
          </r>
        </is>
      </c>
      <c r="F1187" s="21" t="inlineStr">
        <is>
          <r>
            <t xml:space="preserve">PREÇO UNITÁRIO</t>
          </r>
        </is>
      </c>
      <c r="G1187" s="21" t="inlineStr">
        <is>
          <r>
            <t xml:space="preserve">TOTAL</t>
          </r>
        </is>
      </c>
    </row>
    <row r="1188" customHeight="1" ht="29">
      <c r="A1188" s="22" t="inlineStr">
        <is>
          <r>
            <t xml:space="preserve">S07226</t>
          </r>
        </is>
      </c>
      <c r="B1188" s="23" t="inlineStr">
        <is>
          <r>
            <t xml:space="preserve">Porta em madeira compensada (canela), lisa, semi-ôca, 1,60 x 2,10 m, 2 folhas, com visor(30x30cm), tipo vai-vem, inclusive batentes e ferragens</t>
          </r>
        </is>
      </c>
      <c r="C1188" s="22" t="inlineStr">
        <is>
          <r>
            <t xml:space="preserve">ORSE</t>
          </r>
        </is>
      </c>
      <c r="D1188" s="22" t="inlineStr">
        <is>
          <r>
            <t xml:space="preserve">un</t>
          </r>
        </is>
      </c>
      <c r="E1188" s="24" t="n">
        <v>1.0</v>
      </c>
      <c r="F1188" s="25" t="n">
        <v>2036.69</v>
      </c>
      <c r="G1188" s="25" t="n">
        <f>ROUND(ROUND(E1188,8)*F1188,2)</f>
        <v>2036.69</v>
      </c>
    </row>
    <row r="1189" customHeight="1" ht="15">
      <c r="A1189" s="2" t="inlineStr"/>
      <c r="B1189" s="2" t="inlineStr"/>
      <c r="C1189" s="2" t="inlineStr"/>
      <c r="D1189" s="2" t="inlineStr"/>
      <c r="E1189" s="26" t="inlineStr">
        <is>
          <r>
            <t xml:space="preserve">TOTAL Serviço:</t>
          </r>
        </is>
      </c>
      <c r="F1189" s="26" t="inlineStr"/>
      <c r="G1189" s="27" t="n">
        <f>SUM(G1188:G1188)</f>
        <v>2036.69</v>
      </c>
    </row>
    <row r="1190" customHeight="1" ht="15">
      <c r="A1190" s="2" t="inlineStr"/>
      <c r="B1190" s="2" t="inlineStr"/>
      <c r="C1190" s="2" t="inlineStr"/>
      <c r="D1190" s="2" t="inlineStr"/>
      <c r="E1190" s="28" t="inlineStr">
        <is>
          <r>
            <t xml:space="preserve">VALOR:</t>
          </r>
        </is>
      </c>
      <c r="F1190" s="28" t="inlineStr"/>
      <c r="G1190" s="29" t="n">
        <f>ROUND(SUM(G1189),2)</f>
        <v>2036.69</v>
      </c>
    </row>
    <row r="1191" customHeight="1" ht="15">
      <c r="A1191" s="2" t="inlineStr"/>
      <c r="B1191" s="2" t="inlineStr"/>
      <c r="C1191" s="2" t="inlineStr"/>
      <c r="D1191" s="2" t="inlineStr"/>
      <c r="E1191" s="28" t="inlineStr">
        <is>
          <r>
            <t xml:space="preserve">VALOR BDI (20.34%):</t>
          </r>
        </is>
      </c>
      <c r="F1191" s="28" t="inlineStr"/>
      <c r="G1191" s="29" t="n">
        <f>ROUND(G1190*(20.34/100),2)</f>
        <v>414.26</v>
      </c>
    </row>
    <row r="1192" customHeight="1" ht="15">
      <c r="A1192" s="2" t="inlineStr"/>
      <c r="B1192" s="2" t="inlineStr"/>
      <c r="C1192" s="2" t="inlineStr"/>
      <c r="D1192" s="2" t="inlineStr"/>
      <c r="E1192" s="28" t="inlineStr">
        <is>
          <r>
            <t xml:space="preserve">VALOR COM BDI:</t>
          </r>
        </is>
      </c>
      <c r="F1192" s="28" t="inlineStr"/>
      <c r="G1192" s="29" t="n">
        <f>G1191+G1190</f>
        <v>2450.95</v>
      </c>
    </row>
    <row r="1193" customHeight="1" ht="10">
      <c r="A1193" s="2" t="inlineStr"/>
      <c r="B1193" s="2" t="inlineStr"/>
      <c r="C1193" s="2" t="inlineStr"/>
      <c r="D1193" s="2" t="inlineStr"/>
      <c r="E1193" s="18" t="inlineStr"/>
      <c r="F1193" s="18" t="inlineStr"/>
      <c r="G1193" s="18" t="inlineStr"/>
    </row>
    <row r="1194" customHeight="1" ht="20">
      <c r="A1194" s="19" t="inlineStr">
        <is>
          <r>
            <t xml:space="preserve">1.6.6. ​CPU2199​ PORTA COMPLETA MADEIRA 2 FL.2,00X2,10M COM VISOR/VIDRO​ (UN)</t>
          </r>
        </is>
      </c>
      <c r="B1194" s="19" t="inlineStr"/>
      <c r="C1194" s="19" t="inlineStr"/>
      <c r="D1194" s="19" t="inlineStr"/>
      <c r="E1194" s="19" t="inlineStr"/>
      <c r="F1194" s="19" t="inlineStr"/>
      <c r="G1194" s="19" t="inlineStr"/>
    </row>
    <row r="1195" customHeight="1" ht="15">
      <c r="A1195" s="20" t="inlineStr">
        <is>
          <r>
            <t xml:space="preserve">Encargos Complementares</t>
          </r>
        </is>
      </c>
      <c r="B1195" s="20" t="inlineStr"/>
      <c r="C1195" s="21" t="inlineStr">
        <is>
          <r>
            <t xml:space="preserve">FONTE</t>
          </r>
        </is>
      </c>
      <c r="D1195" s="21" t="inlineStr">
        <is>
          <r>
            <t xml:space="preserve">UNID</t>
          </r>
        </is>
      </c>
      <c r="E1195" s="21" t="inlineStr">
        <is>
          <r>
            <t xml:space="preserve">COEFICIENTE</t>
          </r>
        </is>
      </c>
      <c r="F1195" s="21" t="inlineStr">
        <is>
          <r>
            <t xml:space="preserve">PREÇO UNITÁRIO</t>
          </r>
        </is>
      </c>
      <c r="G1195" s="21" t="inlineStr">
        <is>
          <r>
            <t xml:space="preserve">TOTAL</t>
          </r>
        </is>
      </c>
    </row>
    <row r="1196" customHeight="1" ht="15">
      <c r="A1196" s="22" t="inlineStr">
        <is>
          <r>
            <t xml:space="preserve">S10551</t>
          </r>
        </is>
      </c>
      <c r="B1196" s="23" t="inlineStr">
        <is>
          <r>
            <t xml:space="preserve">Encargos Complementares - Carpinteiro</t>
          </r>
        </is>
      </c>
      <c r="C1196" s="22" t="inlineStr">
        <is>
          <r>
            <t xml:space="preserve">ORSE</t>
          </r>
        </is>
      </c>
      <c r="D1196" s="22" t="inlineStr">
        <is>
          <r>
            <t xml:space="preserve">h</t>
          </r>
        </is>
      </c>
      <c r="E1196" s="24" t="n">
        <v>4.75</v>
      </c>
      <c r="F1196" s="25" t="n">
        <v>3.9</v>
      </c>
      <c r="G1196" s="25" t="n">
        <f>ROUND(ROUND(E1196,8)*F1196,2)</f>
        <v>18.53</v>
      </c>
    </row>
    <row r="1197" customHeight="1" ht="15">
      <c r="A1197" s="22" t="inlineStr">
        <is>
          <r>
            <t xml:space="preserve">S10549</t>
          </r>
        </is>
      </c>
      <c r="B1197" s="23" t="inlineStr">
        <is>
          <r>
            <t xml:space="preserve">Encargos Complementares - Servente</t>
          </r>
        </is>
      </c>
      <c r="C1197" s="22" t="inlineStr">
        <is>
          <r>
            <t xml:space="preserve">ORSE</t>
          </r>
        </is>
      </c>
      <c r="D1197" s="22" t="inlineStr">
        <is>
          <r>
            <t xml:space="preserve">h</t>
          </r>
        </is>
      </c>
      <c r="E1197" s="24" t="n">
        <v>4.75</v>
      </c>
      <c r="F1197" s="25" t="n">
        <v>3.96</v>
      </c>
      <c r="G1197" s="25" t="n">
        <f>ROUND(ROUND(E1197,8)*F1197,2)</f>
        <v>18.81</v>
      </c>
    </row>
    <row r="1198" customHeight="1" ht="15">
      <c r="A1198" s="2" t="inlineStr"/>
      <c r="B1198" s="2" t="inlineStr"/>
      <c r="C1198" s="2" t="inlineStr"/>
      <c r="D1198" s="2" t="inlineStr"/>
      <c r="E1198" s="26" t="inlineStr">
        <is>
          <r>
            <t xml:space="preserve">TOTAL Encargos Complementares:</t>
          </r>
        </is>
      </c>
      <c r="F1198" s="26" t="inlineStr"/>
      <c r="G1198" s="27" t="n">
        <f>SUM(G1196:G1197)</f>
        <v>37.34</v>
      </c>
    </row>
    <row r="1199" customHeight="1" ht="15">
      <c r="A1199" s="20" t="inlineStr">
        <is>
          <r>
            <t xml:space="preserve">Material</t>
          </r>
        </is>
      </c>
      <c r="B1199" s="20" t="inlineStr"/>
      <c r="C1199" s="21" t="inlineStr">
        <is>
          <r>
            <t xml:space="preserve">FONTE</t>
          </r>
        </is>
      </c>
      <c r="D1199" s="21" t="inlineStr">
        <is>
          <r>
            <t xml:space="preserve">UNID</t>
          </r>
        </is>
      </c>
      <c r="E1199" s="21" t="inlineStr">
        <is>
          <r>
            <t xml:space="preserve">COEFICIENTE</t>
          </r>
        </is>
      </c>
      <c r="F1199" s="21" t="inlineStr">
        <is>
          <r>
            <t xml:space="preserve">PREÇO UNITÁRIO</t>
          </r>
        </is>
      </c>
      <c r="G1199" s="21" t="inlineStr">
        <is>
          <r>
            <t xml:space="preserve">TOTAL</t>
          </r>
        </is>
      </c>
    </row>
    <row r="1200" customHeight="1" ht="21">
      <c r="A1200" s="22" t="inlineStr">
        <is>
          <r>
            <t xml:space="preserve">I05015</t>
          </r>
        </is>
      </c>
      <c r="B1200" s="23" t="inlineStr">
        <is>
          <r>
            <t xml:space="preserve">Batente (caixão) em madeira lei L=14cm (90x220cm), completo c/02 jogos alizar</t>
          </r>
        </is>
      </c>
      <c r="C1200" s="22" t="inlineStr">
        <is>
          <r>
            <t xml:space="preserve">ORSE</t>
          </r>
        </is>
      </c>
      <c r="D1200" s="22" t="inlineStr">
        <is>
          <r>
            <t xml:space="preserve">cj</t>
          </r>
        </is>
      </c>
      <c r="E1200" s="24" t="n">
        <v>1.0</v>
      </c>
      <c r="F1200" s="25" t="n">
        <v>242.49</v>
      </c>
      <c r="G1200" s="25" t="n">
        <f>ROUND(ROUND(E1200,8)*F1200,2)</f>
        <v>242.49</v>
      </c>
    </row>
    <row r="1201" customHeight="1" ht="21">
      <c r="A1201" s="22" t="inlineStr">
        <is>
          <r>
            <t xml:space="preserve">I11451S</t>
          </r>
        </is>
      </c>
      <c r="B1201" s="23" t="inlineStr">
        <is>
          <r>
            <t xml:space="preserve">Dobradica tipo vai-e-vem em aco/ferro, tamanho 3", galvanizado, com parafusos</t>
          </r>
        </is>
      </c>
      <c r="C1201" s="22" t="inlineStr">
        <is>
          <r>
            <t xml:space="preserve">ORSE</t>
          </r>
        </is>
      </c>
      <c r="D1201" s="22" t="inlineStr">
        <is>
          <r>
            <t xml:space="preserve">un</t>
          </r>
        </is>
      </c>
      <c r="E1201" s="24" t="n">
        <v>6.0</v>
      </c>
      <c r="F1201" s="25" t="n">
        <v>182.41</v>
      </c>
      <c r="G1201" s="25" t="n">
        <f>ROUND(ROUND(E1201,8)*F1201,2)</f>
        <v>1094.46</v>
      </c>
    </row>
    <row r="1202" customHeight="1" ht="21">
      <c r="A1202" s="22" t="inlineStr">
        <is>
          <r>
            <t xml:space="preserve">I01809</t>
          </r>
        </is>
      </c>
      <c r="B1202" s="23" t="inlineStr">
        <is>
          <r>
            <t xml:space="preserve">Porta em madeira compensada canela, lisa, semi-oca - 100 x (180 a 210) x 3,5cm</t>
          </r>
        </is>
      </c>
      <c r="C1202" s="22" t="inlineStr">
        <is>
          <r>
            <t xml:space="preserve">ORSE</t>
          </r>
        </is>
      </c>
      <c r="D1202" s="22" t="inlineStr">
        <is>
          <r>
            <t xml:space="preserve">un</t>
          </r>
        </is>
      </c>
      <c r="E1202" s="24" t="n">
        <v>2.0</v>
      </c>
      <c r="F1202" s="25" t="n">
        <v>337.99</v>
      </c>
      <c r="G1202" s="25" t="n">
        <f>ROUND(ROUND(E1202,8)*F1202,2)</f>
        <v>675.98</v>
      </c>
    </row>
    <row r="1203" customHeight="1" ht="15">
      <c r="A1203" s="22" t="inlineStr">
        <is>
          <r>
            <t xml:space="preserve">I05075S</t>
          </r>
        </is>
      </c>
      <c r="B1203" s="23" t="inlineStr">
        <is>
          <r>
            <t xml:space="preserve">Prego de aco polido com cabeca 18 x 30 (2 3/4 x 10)</t>
          </r>
        </is>
      </c>
      <c r="C1203" s="22" t="inlineStr">
        <is>
          <r>
            <t xml:space="preserve">ORSE</t>
          </r>
        </is>
      </c>
      <c r="D1203" s="22" t="inlineStr">
        <is>
          <r>
            <t xml:space="preserve">kg</t>
          </r>
        </is>
      </c>
      <c r="E1203" s="24" t="n">
        <v>0.004</v>
      </c>
      <c r="F1203" s="25" t="n">
        <v>16.63</v>
      </c>
      <c r="G1203" s="25" t="n">
        <f>ROUND(ROUND(E1203,8)*F1203,2)</f>
        <v>0.07</v>
      </c>
    </row>
    <row r="1204" customHeight="1" ht="15">
      <c r="A1204" s="2" t="inlineStr"/>
      <c r="B1204" s="2" t="inlineStr"/>
      <c r="C1204" s="2" t="inlineStr"/>
      <c r="D1204" s="2" t="inlineStr"/>
      <c r="E1204" s="26" t="inlineStr">
        <is>
          <r>
            <t xml:space="preserve">TOTAL Material:</t>
          </r>
        </is>
      </c>
      <c r="F1204" s="26" t="inlineStr"/>
      <c r="G1204" s="27" t="n">
        <f>SUM(G1200:G1203)</f>
        <v>2013.0</v>
      </c>
    </row>
    <row r="1205" customHeight="1" ht="15">
      <c r="A1205" s="20" t="inlineStr">
        <is>
          <r>
            <t xml:space="preserve">Mão de Obra</t>
          </r>
        </is>
      </c>
      <c r="B1205" s="20" t="inlineStr"/>
      <c r="C1205" s="21" t="inlineStr">
        <is>
          <r>
            <t xml:space="preserve">FONTE</t>
          </r>
        </is>
      </c>
      <c r="D1205" s="21" t="inlineStr">
        <is>
          <r>
            <t xml:space="preserve">UNID</t>
          </r>
        </is>
      </c>
      <c r="E1205" s="21" t="inlineStr">
        <is>
          <r>
            <t xml:space="preserve">COEFICIENTE</t>
          </r>
        </is>
      </c>
      <c r="F1205" s="21" t="inlineStr">
        <is>
          <r>
            <t xml:space="preserve">PREÇO UNITÁRIO</t>
          </r>
        </is>
      </c>
      <c r="G1205" s="21" t="inlineStr">
        <is>
          <r>
            <t xml:space="preserve">TOTAL</t>
          </r>
        </is>
      </c>
    </row>
    <row r="1206" customHeight="1" ht="15">
      <c r="A1206" s="22" t="inlineStr">
        <is>
          <r>
            <t xml:space="preserve">I01213S</t>
          </r>
        </is>
      </c>
      <c r="B1206" s="23" t="inlineStr">
        <is>
          <r>
            <t xml:space="preserve">Carpinteiro de formas para concreto (horista)</t>
          </r>
        </is>
      </c>
      <c r="C1206" s="22" t="inlineStr">
        <is>
          <r>
            <t xml:space="preserve">ORSE</t>
          </r>
        </is>
      </c>
      <c r="D1206" s="22" t="inlineStr">
        <is>
          <r>
            <t xml:space="preserve">h</t>
          </r>
        </is>
      </c>
      <c r="E1206" s="24" t="n">
        <v>4.75</v>
      </c>
      <c r="F1206" s="25" t="n">
        <v>20.44</v>
      </c>
      <c r="G1206" s="25" t="n">
        <f>ROUND(ROUND(E1206,8)*F1206,2)</f>
        <v>97.09</v>
      </c>
    </row>
    <row r="1207" customHeight="1" ht="15">
      <c r="A1207" s="22" t="inlineStr">
        <is>
          <r>
            <t xml:space="preserve">I06111S</t>
          </r>
        </is>
      </c>
      <c r="B1207" s="23" t="inlineStr">
        <is>
          <r>
            <t xml:space="preserve">Servente de obras (horista)</t>
          </r>
        </is>
      </c>
      <c r="C1207" s="22" t="inlineStr">
        <is>
          <r>
            <t xml:space="preserve">ORSE</t>
          </r>
        </is>
      </c>
      <c r="D1207" s="22" t="inlineStr">
        <is>
          <r>
            <t xml:space="preserve">h</t>
          </r>
        </is>
      </c>
      <c r="E1207" s="24" t="n">
        <v>4.75</v>
      </c>
      <c r="F1207" s="25" t="n">
        <v>14.58</v>
      </c>
      <c r="G1207" s="25" t="n">
        <f>ROUND(ROUND(E1207,8)*F1207,2)</f>
        <v>69.26</v>
      </c>
    </row>
    <row r="1208" customHeight="1" ht="15">
      <c r="A1208" s="2" t="inlineStr"/>
      <c r="B1208" s="2" t="inlineStr"/>
      <c r="C1208" s="2" t="inlineStr"/>
      <c r="D1208" s="2" t="inlineStr"/>
      <c r="E1208" s="26" t="inlineStr">
        <is>
          <r>
            <t xml:space="preserve">TOTAL Mão de Obra:</t>
          </r>
        </is>
      </c>
      <c r="F1208" s="26" t="inlineStr"/>
      <c r="G1208" s="27" t="n">
        <f>SUM(G1206:G1207)</f>
        <v>166.35</v>
      </c>
    </row>
    <row r="1209" customHeight="1" ht="15">
      <c r="A1209" s="20" t="inlineStr">
        <is>
          <r>
            <t xml:space="preserve">Serviço</t>
          </r>
        </is>
      </c>
      <c r="B1209" s="20" t="inlineStr"/>
      <c r="C1209" s="21" t="inlineStr">
        <is>
          <r>
            <t xml:space="preserve">FONTE</t>
          </r>
        </is>
      </c>
      <c r="D1209" s="21" t="inlineStr">
        <is>
          <r>
            <t xml:space="preserve">UNID</t>
          </r>
        </is>
      </c>
      <c r="E1209" s="21" t="inlineStr">
        <is>
          <r>
            <t xml:space="preserve">COEFICIENTE</t>
          </r>
        </is>
      </c>
      <c r="F1209" s="21" t="inlineStr">
        <is>
          <r>
            <t xml:space="preserve">PREÇO UNITÁRIO</t>
          </r>
        </is>
      </c>
      <c r="G1209" s="21" t="inlineStr">
        <is>
          <r>
            <t xml:space="preserve">TOTAL</t>
          </r>
        </is>
      </c>
    </row>
    <row r="1210" customHeight="1" ht="29">
      <c r="A1210" s="22" t="inlineStr">
        <is>
          <r>
            <t xml:space="preserve">S01903</t>
          </r>
        </is>
      </c>
      <c r="B1210" s="23" t="inlineStr">
        <is>
          <r>
            <t xml:space="preserve">Argamassa cimento e areia traço t-1 (1:3) - 1 saco cimento 50kg / 3 padiolas areia dim. 0.35 x 0.45 x 0.23 m - Confecção mecânica e transporte</t>
          </r>
        </is>
      </c>
      <c r="C1210" s="22" t="inlineStr">
        <is>
          <r>
            <t xml:space="preserve">ORSE</t>
          </r>
        </is>
      </c>
      <c r="D1210" s="22" t="inlineStr">
        <is>
          <r>
            <t xml:space="preserve">m3</t>
          </r>
        </is>
      </c>
      <c r="E1210" s="24" t="n">
        <v>0.01</v>
      </c>
      <c r="F1210" s="25" t="n">
        <v>534.9</v>
      </c>
      <c r="G1210" s="25" t="n">
        <f>ROUND(ROUND(E1210,8)*F1210,2)</f>
        <v>5.35</v>
      </c>
    </row>
    <row r="1211" customHeight="1" ht="15">
      <c r="A1211" s="22" t="inlineStr">
        <is>
          <r>
            <t xml:space="preserve">I02429</t>
          </r>
        </is>
      </c>
      <c r="B1211" s="23" t="inlineStr">
        <is>
          <r>
            <t xml:space="preserve">Vidro liso transparente incolor, e= 4mm</t>
          </r>
        </is>
      </c>
      <c r="C1211" s="22" t="inlineStr">
        <is>
          <r>
            <t xml:space="preserve">ORSE</t>
          </r>
        </is>
      </c>
      <c r="D1211" s="22" t="inlineStr">
        <is>
          <r>
            <t xml:space="preserve">m2</t>
          </r>
        </is>
      </c>
      <c r="E1211" s="24" t="n">
        <v>0.09</v>
      </c>
      <c r="F1211" s="25" t="n">
        <v>174.5</v>
      </c>
      <c r="G1211" s="25" t="n">
        <f>ROUND(ROUND(E1211,8)*F1211,2)</f>
        <v>15.71</v>
      </c>
    </row>
    <row r="1212" customHeight="1" ht="15">
      <c r="A1212" s="2" t="inlineStr"/>
      <c r="B1212" s="2" t="inlineStr"/>
      <c r="C1212" s="2" t="inlineStr"/>
      <c r="D1212" s="2" t="inlineStr"/>
      <c r="E1212" s="26" t="inlineStr">
        <is>
          <r>
            <t xml:space="preserve">TOTAL Serviço:</t>
          </r>
        </is>
      </c>
      <c r="F1212" s="26" t="inlineStr"/>
      <c r="G1212" s="27" t="n">
        <f>SUM(G1210:G1211)</f>
        <v>21.06</v>
      </c>
    </row>
    <row r="1213" customHeight="1" ht="15">
      <c r="A1213" s="2" t="inlineStr"/>
      <c r="B1213" s="2" t="inlineStr"/>
      <c r="C1213" s="2" t="inlineStr"/>
      <c r="D1213" s="2" t="inlineStr"/>
      <c r="E1213" s="28" t="inlineStr">
        <is>
          <r>
            <t xml:space="preserve">VALOR:</t>
          </r>
        </is>
      </c>
      <c r="F1213" s="28" t="inlineStr"/>
      <c r="G1213" s="29" t="n">
        <f>ROUND(SUM(G1198,G1204,G1208,G1212),2)</f>
        <v>2237.75</v>
      </c>
    </row>
    <row r="1214" customHeight="1" ht="15">
      <c r="A1214" s="2" t="inlineStr"/>
      <c r="B1214" s="2" t="inlineStr"/>
      <c r="C1214" s="2" t="inlineStr"/>
      <c r="D1214" s="2" t="inlineStr"/>
      <c r="E1214" s="28" t="inlineStr">
        <is>
          <r>
            <t xml:space="preserve">VALOR BDI (20.34%):</t>
          </r>
        </is>
      </c>
      <c r="F1214" s="28" t="inlineStr"/>
      <c r="G1214" s="29" t="n">
        <f>ROUND(G1213*(20.34/100),2)</f>
        <v>455.16</v>
      </c>
    </row>
    <row r="1215" customHeight="1" ht="15">
      <c r="A1215" s="2" t="inlineStr"/>
      <c r="B1215" s="2" t="inlineStr"/>
      <c r="C1215" s="2" t="inlineStr"/>
      <c r="D1215" s="2" t="inlineStr"/>
      <c r="E1215" s="28" t="inlineStr">
        <is>
          <r>
            <t xml:space="preserve">VALOR COM BDI:</t>
          </r>
        </is>
      </c>
      <c r="F1215" s="28" t="inlineStr"/>
      <c r="G1215" s="29" t="n">
        <f>G1214+G1213</f>
        <v>2692.91</v>
      </c>
    </row>
    <row r="1216" customHeight="1" ht="10">
      <c r="A1216" s="2" t="inlineStr"/>
      <c r="B1216" s="2" t="inlineStr"/>
      <c r="C1216" s="2" t="inlineStr"/>
      <c r="D1216" s="2" t="inlineStr"/>
      <c r="E1216" s="18" t="inlineStr"/>
      <c r="F1216" s="18" t="inlineStr"/>
      <c r="G1216" s="18" t="inlineStr"/>
    </row>
    <row r="1217" customHeight="1" ht="20">
      <c r="A1217" s="19" t="inlineStr">
        <is>
          <r>
            <t xml:space="preserve">1.6.7. ​CPU2523​ PORTA COMPLETA MADEIRA 2 FL. 1,50X2,10M COM VISOR/VIDRO​ (UN)</t>
          </r>
        </is>
      </c>
      <c r="B1217" s="19" t="inlineStr"/>
      <c r="C1217" s="19" t="inlineStr"/>
      <c r="D1217" s="19" t="inlineStr"/>
      <c r="E1217" s="19" t="inlineStr"/>
      <c r="F1217" s="19" t="inlineStr"/>
      <c r="G1217" s="19" t="inlineStr"/>
    </row>
    <row r="1218" customHeight="1" ht="15">
      <c r="A1218" s="20" t="inlineStr">
        <is>
          <r>
            <t xml:space="preserve">Encargos Complementares</t>
          </r>
        </is>
      </c>
      <c r="B1218" s="20" t="inlineStr"/>
      <c r="C1218" s="21" t="inlineStr">
        <is>
          <r>
            <t xml:space="preserve">FONTE</t>
          </r>
        </is>
      </c>
      <c r="D1218" s="21" t="inlineStr">
        <is>
          <r>
            <t xml:space="preserve">UNID</t>
          </r>
        </is>
      </c>
      <c r="E1218" s="21" t="inlineStr">
        <is>
          <r>
            <t xml:space="preserve">COEFICIENTE</t>
          </r>
        </is>
      </c>
      <c r="F1218" s="21" t="inlineStr">
        <is>
          <r>
            <t xml:space="preserve">PREÇO UNITÁRIO</t>
          </r>
        </is>
      </c>
      <c r="G1218" s="21" t="inlineStr">
        <is>
          <r>
            <t xml:space="preserve">TOTAL</t>
          </r>
        </is>
      </c>
    </row>
    <row r="1219" customHeight="1" ht="15">
      <c r="A1219" s="22" t="inlineStr">
        <is>
          <r>
            <t xml:space="preserve">S10551</t>
          </r>
        </is>
      </c>
      <c r="B1219" s="23" t="inlineStr">
        <is>
          <r>
            <t xml:space="preserve">Encargos Complementares - Carpinteiro</t>
          </r>
        </is>
      </c>
      <c r="C1219" s="22" t="inlineStr">
        <is>
          <r>
            <t xml:space="preserve">ORSE</t>
          </r>
        </is>
      </c>
      <c r="D1219" s="22" t="inlineStr">
        <is>
          <r>
            <t xml:space="preserve">h</t>
          </r>
        </is>
      </c>
      <c r="E1219" s="24" t="n">
        <v>4.75</v>
      </c>
      <c r="F1219" s="25" t="n">
        <v>3.9</v>
      </c>
      <c r="G1219" s="25" t="n">
        <f>ROUND(ROUND(E1219,8)*F1219,2)</f>
        <v>18.53</v>
      </c>
    </row>
    <row r="1220" customHeight="1" ht="15">
      <c r="A1220" s="22" t="inlineStr">
        <is>
          <r>
            <t xml:space="preserve">S10549</t>
          </r>
        </is>
      </c>
      <c r="B1220" s="23" t="inlineStr">
        <is>
          <r>
            <t xml:space="preserve">Encargos Complementares - Servente</t>
          </r>
        </is>
      </c>
      <c r="C1220" s="22" t="inlineStr">
        <is>
          <r>
            <t xml:space="preserve">ORSE</t>
          </r>
        </is>
      </c>
      <c r="D1220" s="22" t="inlineStr">
        <is>
          <r>
            <t xml:space="preserve">h</t>
          </r>
        </is>
      </c>
      <c r="E1220" s="24" t="n">
        <v>4.75</v>
      </c>
      <c r="F1220" s="25" t="n">
        <v>3.96</v>
      </c>
      <c r="G1220" s="25" t="n">
        <f>ROUND(ROUND(E1220,8)*F1220,2)</f>
        <v>18.81</v>
      </c>
    </row>
    <row r="1221" customHeight="1" ht="15">
      <c r="A1221" s="2" t="inlineStr"/>
      <c r="B1221" s="2" t="inlineStr"/>
      <c r="C1221" s="2" t="inlineStr"/>
      <c r="D1221" s="2" t="inlineStr"/>
      <c r="E1221" s="26" t="inlineStr">
        <is>
          <r>
            <t xml:space="preserve">TOTAL Encargos Complementares:</t>
          </r>
        </is>
      </c>
      <c r="F1221" s="26" t="inlineStr"/>
      <c r="G1221" s="27" t="n">
        <f>SUM(G1219:G1220)</f>
        <v>37.34</v>
      </c>
    </row>
    <row r="1222" customHeight="1" ht="15">
      <c r="A1222" s="20" t="inlineStr">
        <is>
          <r>
            <t xml:space="preserve">Material</t>
          </r>
        </is>
      </c>
      <c r="B1222" s="20" t="inlineStr"/>
      <c r="C1222" s="21" t="inlineStr">
        <is>
          <r>
            <t xml:space="preserve">FONTE</t>
          </r>
        </is>
      </c>
      <c r="D1222" s="21" t="inlineStr">
        <is>
          <r>
            <t xml:space="preserve">UNID</t>
          </r>
        </is>
      </c>
      <c r="E1222" s="21" t="inlineStr">
        <is>
          <r>
            <t xml:space="preserve">COEFICIENTE</t>
          </r>
        </is>
      </c>
      <c r="F1222" s="21" t="inlineStr">
        <is>
          <r>
            <t xml:space="preserve">PREÇO UNITÁRIO</t>
          </r>
        </is>
      </c>
      <c r="G1222" s="21" t="inlineStr">
        <is>
          <r>
            <t xml:space="preserve">TOTAL</t>
          </r>
        </is>
      </c>
    </row>
    <row r="1223" customHeight="1" ht="21">
      <c r="A1223" s="22" t="inlineStr">
        <is>
          <r>
            <t xml:space="preserve">I05015</t>
          </r>
        </is>
      </c>
      <c r="B1223" s="23" t="inlineStr">
        <is>
          <r>
            <t xml:space="preserve">Batente (caixão) em madeira lei L=14cm (90x220cm), completo c/02 jogos alizar</t>
          </r>
        </is>
      </c>
      <c r="C1223" s="22" t="inlineStr">
        <is>
          <r>
            <t xml:space="preserve">ORSE</t>
          </r>
        </is>
      </c>
      <c r="D1223" s="22" t="inlineStr">
        <is>
          <r>
            <t xml:space="preserve">cj</t>
          </r>
        </is>
      </c>
      <c r="E1223" s="24" t="n">
        <v>1.0</v>
      </c>
      <c r="F1223" s="25" t="n">
        <v>242.49</v>
      </c>
      <c r="G1223" s="25" t="n">
        <f>ROUND(ROUND(E1223,8)*F1223,2)</f>
        <v>242.49</v>
      </c>
    </row>
    <row r="1224" customHeight="1" ht="21">
      <c r="A1224" s="22" t="inlineStr">
        <is>
          <r>
            <t xml:space="preserve">I11451S</t>
          </r>
        </is>
      </c>
      <c r="B1224" s="23" t="inlineStr">
        <is>
          <r>
            <t xml:space="preserve">Dobradica tipo vai-e-vem em aco/ferro, tamanho 3", galvanizado, com parafusos</t>
          </r>
        </is>
      </c>
      <c r="C1224" s="22" t="inlineStr">
        <is>
          <r>
            <t xml:space="preserve">ORSE</t>
          </r>
        </is>
      </c>
      <c r="D1224" s="22" t="inlineStr">
        <is>
          <r>
            <t xml:space="preserve">un</t>
          </r>
        </is>
      </c>
      <c r="E1224" s="24" t="n">
        <v>6.0</v>
      </c>
      <c r="F1224" s="25" t="n">
        <v>182.41</v>
      </c>
      <c r="G1224" s="25" t="n">
        <f>ROUND(ROUND(E1224,8)*F1224,2)</f>
        <v>1094.46</v>
      </c>
    </row>
    <row r="1225" customHeight="1" ht="21">
      <c r="A1225" s="22" t="inlineStr">
        <is>
          <r>
            <t xml:space="preserve">I01806</t>
          </r>
        </is>
      </c>
      <c r="B1225" s="23" t="inlineStr">
        <is>
          <r>
            <t xml:space="preserve">Porta em madeira compensada canela, lisa, semi-oca - 70 x (160 a 210) x 3,5cm</t>
          </r>
        </is>
      </c>
      <c r="C1225" s="22" t="inlineStr">
        <is>
          <r>
            <t xml:space="preserve">ORSE</t>
          </r>
        </is>
      </c>
      <c r="D1225" s="22" t="inlineStr">
        <is>
          <r>
            <t xml:space="preserve">un</t>
          </r>
        </is>
      </c>
      <c r="E1225" s="24" t="n">
        <v>2.0</v>
      </c>
      <c r="F1225" s="25" t="n">
        <v>217.72</v>
      </c>
      <c r="G1225" s="25" t="n">
        <f>ROUND(ROUND(E1225,8)*F1225,2)</f>
        <v>435.44</v>
      </c>
    </row>
    <row r="1226" customHeight="1" ht="15">
      <c r="A1226" s="22" t="inlineStr">
        <is>
          <r>
            <t xml:space="preserve">I05075S</t>
          </r>
        </is>
      </c>
      <c r="B1226" s="23" t="inlineStr">
        <is>
          <r>
            <t xml:space="preserve">Prego de aco polido com cabeca 18 x 30 (2 3/4 x 10)</t>
          </r>
        </is>
      </c>
      <c r="C1226" s="22" t="inlineStr">
        <is>
          <r>
            <t xml:space="preserve">ORSE</t>
          </r>
        </is>
      </c>
      <c r="D1226" s="22" t="inlineStr">
        <is>
          <r>
            <t xml:space="preserve">kg</t>
          </r>
        </is>
      </c>
      <c r="E1226" s="24" t="n">
        <v>0.004</v>
      </c>
      <c r="F1226" s="25" t="n">
        <v>16.63</v>
      </c>
      <c r="G1226" s="25" t="n">
        <f>ROUND(ROUND(E1226,8)*F1226,2)</f>
        <v>0.07</v>
      </c>
    </row>
    <row r="1227" customHeight="1" ht="15">
      <c r="A1227" s="2" t="inlineStr"/>
      <c r="B1227" s="2" t="inlineStr"/>
      <c r="C1227" s="2" t="inlineStr"/>
      <c r="D1227" s="2" t="inlineStr"/>
      <c r="E1227" s="26" t="inlineStr">
        <is>
          <r>
            <t xml:space="preserve">TOTAL Material:</t>
          </r>
        </is>
      </c>
      <c r="F1227" s="26" t="inlineStr"/>
      <c r="G1227" s="27" t="n">
        <f>SUM(G1223:G1226)</f>
        <v>1772.46</v>
      </c>
    </row>
    <row r="1228" customHeight="1" ht="15">
      <c r="A1228" s="20" t="inlineStr">
        <is>
          <r>
            <t xml:space="preserve">Mão de Obra</t>
          </r>
        </is>
      </c>
      <c r="B1228" s="20" t="inlineStr"/>
      <c r="C1228" s="21" t="inlineStr">
        <is>
          <r>
            <t xml:space="preserve">FONTE</t>
          </r>
        </is>
      </c>
      <c r="D1228" s="21" t="inlineStr">
        <is>
          <r>
            <t xml:space="preserve">UNID</t>
          </r>
        </is>
      </c>
      <c r="E1228" s="21" t="inlineStr">
        <is>
          <r>
            <t xml:space="preserve">COEFICIENTE</t>
          </r>
        </is>
      </c>
      <c r="F1228" s="21" t="inlineStr">
        <is>
          <r>
            <t xml:space="preserve">PREÇO UNITÁRIO</t>
          </r>
        </is>
      </c>
      <c r="G1228" s="21" t="inlineStr">
        <is>
          <r>
            <t xml:space="preserve">TOTAL</t>
          </r>
        </is>
      </c>
    </row>
    <row r="1229" customHeight="1" ht="15">
      <c r="A1229" s="22" t="inlineStr">
        <is>
          <r>
            <t xml:space="preserve">I01213S</t>
          </r>
        </is>
      </c>
      <c r="B1229" s="23" t="inlineStr">
        <is>
          <r>
            <t xml:space="preserve">Carpinteiro de formas para concreto (horista)</t>
          </r>
        </is>
      </c>
      <c r="C1229" s="22" t="inlineStr">
        <is>
          <r>
            <t xml:space="preserve">ORSE</t>
          </r>
        </is>
      </c>
      <c r="D1229" s="22" t="inlineStr">
        <is>
          <r>
            <t xml:space="preserve">h</t>
          </r>
        </is>
      </c>
      <c r="E1229" s="24" t="n">
        <v>4.75</v>
      </c>
      <c r="F1229" s="25" t="n">
        <v>20.44</v>
      </c>
      <c r="G1229" s="25" t="n">
        <f>ROUND(ROUND(E1229,8)*F1229,2)</f>
        <v>97.09</v>
      </c>
    </row>
    <row r="1230" customHeight="1" ht="15">
      <c r="A1230" s="22" t="inlineStr">
        <is>
          <r>
            <t xml:space="preserve">I06111S</t>
          </r>
        </is>
      </c>
      <c r="B1230" s="23" t="inlineStr">
        <is>
          <r>
            <t xml:space="preserve">Servente de obras (horista)</t>
          </r>
        </is>
      </c>
      <c r="C1230" s="22" t="inlineStr">
        <is>
          <r>
            <t xml:space="preserve">ORSE</t>
          </r>
        </is>
      </c>
      <c r="D1230" s="22" t="inlineStr">
        <is>
          <r>
            <t xml:space="preserve">h</t>
          </r>
        </is>
      </c>
      <c r="E1230" s="24" t="n">
        <v>4.75</v>
      </c>
      <c r="F1230" s="25" t="n">
        <v>14.58</v>
      </c>
      <c r="G1230" s="25" t="n">
        <f>ROUND(ROUND(E1230,8)*F1230,2)</f>
        <v>69.26</v>
      </c>
    </row>
    <row r="1231" customHeight="1" ht="15">
      <c r="A1231" s="2" t="inlineStr"/>
      <c r="B1231" s="2" t="inlineStr"/>
      <c r="C1231" s="2" t="inlineStr"/>
      <c r="D1231" s="2" t="inlineStr"/>
      <c r="E1231" s="26" t="inlineStr">
        <is>
          <r>
            <t xml:space="preserve">TOTAL Mão de Obra:</t>
          </r>
        </is>
      </c>
      <c r="F1231" s="26" t="inlineStr"/>
      <c r="G1231" s="27" t="n">
        <f>SUM(G1229:G1230)</f>
        <v>166.35</v>
      </c>
    </row>
    <row r="1232" customHeight="1" ht="15">
      <c r="A1232" s="20" t="inlineStr">
        <is>
          <r>
            <t xml:space="preserve">Serviço</t>
          </r>
        </is>
      </c>
      <c r="B1232" s="20" t="inlineStr"/>
      <c r="C1232" s="21" t="inlineStr">
        <is>
          <r>
            <t xml:space="preserve">FONTE</t>
          </r>
        </is>
      </c>
      <c r="D1232" s="21" t="inlineStr">
        <is>
          <r>
            <t xml:space="preserve">UNID</t>
          </r>
        </is>
      </c>
      <c r="E1232" s="21" t="inlineStr">
        <is>
          <r>
            <t xml:space="preserve">COEFICIENTE</t>
          </r>
        </is>
      </c>
      <c r="F1232" s="21" t="inlineStr">
        <is>
          <r>
            <t xml:space="preserve">PREÇO UNITÁRIO</t>
          </r>
        </is>
      </c>
      <c r="G1232" s="21" t="inlineStr">
        <is>
          <r>
            <t xml:space="preserve">TOTAL</t>
          </r>
        </is>
      </c>
    </row>
    <row r="1233" customHeight="1" ht="29">
      <c r="A1233" s="22" t="inlineStr">
        <is>
          <r>
            <t xml:space="preserve">S01903</t>
          </r>
        </is>
      </c>
      <c r="B1233" s="23" t="inlineStr">
        <is>
          <r>
            <t xml:space="preserve">Argamassa cimento e areia traço t-1 (1:3) - 1 saco cimento 50kg / 3 padiolas areia dim. 0.35 x 0.45 x 0.23 m - Confecção mecânica e transporte</t>
          </r>
        </is>
      </c>
      <c r="C1233" s="22" t="inlineStr">
        <is>
          <r>
            <t xml:space="preserve">ORSE</t>
          </r>
        </is>
      </c>
      <c r="D1233" s="22" t="inlineStr">
        <is>
          <r>
            <t xml:space="preserve">m3</t>
          </r>
        </is>
      </c>
      <c r="E1233" s="24" t="n">
        <v>0.01</v>
      </c>
      <c r="F1233" s="25" t="n">
        <v>534.9</v>
      </c>
      <c r="G1233" s="25" t="n">
        <f>ROUND(ROUND(E1233,8)*F1233,2)</f>
        <v>5.35</v>
      </c>
    </row>
    <row r="1234" customHeight="1" ht="15">
      <c r="A1234" s="22" t="inlineStr">
        <is>
          <r>
            <t xml:space="preserve">I02429</t>
          </r>
        </is>
      </c>
      <c r="B1234" s="23" t="inlineStr">
        <is>
          <r>
            <t xml:space="preserve">Vidro liso transparente incolor, e= 4mm</t>
          </r>
        </is>
      </c>
      <c r="C1234" s="22" t="inlineStr">
        <is>
          <r>
            <t xml:space="preserve">ORSE</t>
          </r>
        </is>
      </c>
      <c r="D1234" s="22" t="inlineStr">
        <is>
          <r>
            <t xml:space="preserve">m2</t>
          </r>
        </is>
      </c>
      <c r="E1234" s="24" t="n">
        <v>0.09</v>
      </c>
      <c r="F1234" s="25" t="n">
        <v>174.5</v>
      </c>
      <c r="G1234" s="25" t="n">
        <f>ROUND(ROUND(E1234,8)*F1234,2)</f>
        <v>15.71</v>
      </c>
    </row>
    <row r="1235" customHeight="1" ht="15">
      <c r="A1235" s="2" t="inlineStr"/>
      <c r="B1235" s="2" t="inlineStr"/>
      <c r="C1235" s="2" t="inlineStr"/>
      <c r="D1235" s="2" t="inlineStr"/>
      <c r="E1235" s="26" t="inlineStr">
        <is>
          <r>
            <t xml:space="preserve">TOTAL Serviço:</t>
          </r>
        </is>
      </c>
      <c r="F1235" s="26" t="inlineStr"/>
      <c r="G1235" s="27" t="n">
        <f>SUM(G1233:G1234)</f>
        <v>21.06</v>
      </c>
    </row>
    <row r="1236" customHeight="1" ht="15">
      <c r="A1236" s="2" t="inlineStr"/>
      <c r="B1236" s="2" t="inlineStr"/>
      <c r="C1236" s="2" t="inlineStr"/>
      <c r="D1236" s="2" t="inlineStr"/>
      <c r="E1236" s="28" t="inlineStr">
        <is>
          <r>
            <t xml:space="preserve">VALOR:</t>
          </r>
        </is>
      </c>
      <c r="F1236" s="28" t="inlineStr"/>
      <c r="G1236" s="29" t="n">
        <f>ROUND(SUM(G1221,G1227,G1231,G1235),2)</f>
        <v>1997.21</v>
      </c>
    </row>
    <row r="1237" customHeight="1" ht="15">
      <c r="A1237" s="2" t="inlineStr"/>
      <c r="B1237" s="2" t="inlineStr"/>
      <c r="C1237" s="2" t="inlineStr"/>
      <c r="D1237" s="2" t="inlineStr"/>
      <c r="E1237" s="28" t="inlineStr">
        <is>
          <r>
            <t xml:space="preserve">VALOR BDI (20.34%):</t>
          </r>
        </is>
      </c>
      <c r="F1237" s="28" t="inlineStr"/>
      <c r="G1237" s="29" t="n">
        <f>ROUND(G1236*(20.34/100),2)</f>
        <v>406.23</v>
      </c>
    </row>
    <row r="1238" customHeight="1" ht="15">
      <c r="A1238" s="2" t="inlineStr"/>
      <c r="B1238" s="2" t="inlineStr"/>
      <c r="C1238" s="2" t="inlineStr"/>
      <c r="D1238" s="2" t="inlineStr"/>
      <c r="E1238" s="28" t="inlineStr">
        <is>
          <r>
            <t xml:space="preserve">VALOR COM BDI:</t>
          </r>
        </is>
      </c>
      <c r="F1238" s="28" t="inlineStr"/>
      <c r="G1238" s="29" t="n">
        <f>G1237+G1236</f>
        <v>2403.44</v>
      </c>
    </row>
    <row r="1239" customHeight="1" ht="10">
      <c r="A1239" s="2" t="inlineStr"/>
      <c r="B1239" s="2" t="inlineStr"/>
      <c r="C1239" s="2" t="inlineStr"/>
      <c r="D1239" s="2" t="inlineStr"/>
      <c r="E1239" s="18" t="inlineStr"/>
      <c r="F1239" s="18" t="inlineStr"/>
      <c r="G1239" s="18" t="inlineStr"/>
    </row>
    <row r="1240" customHeight="1" ht="20">
      <c r="A1240" s="19" t="inlineStr">
        <is>
          <r>
            <t xml:space="preserve">1.6.8. ​CPU3299​ PORTA COMPLETA COMPENSADO MADEIRA LISO​ (M2)</t>
          </r>
        </is>
      </c>
      <c r="B1240" s="19" t="inlineStr"/>
      <c r="C1240" s="19" t="inlineStr"/>
      <c r="D1240" s="19" t="inlineStr"/>
      <c r="E1240" s="19" t="inlineStr"/>
      <c r="F1240" s="19" t="inlineStr"/>
      <c r="G1240" s="19" t="inlineStr"/>
    </row>
    <row r="1241" customHeight="1" ht="15">
      <c r="A1241" s="20" t="inlineStr">
        <is>
          <r>
            <t xml:space="preserve">Serviço</t>
          </r>
        </is>
      </c>
      <c r="B1241" s="20" t="inlineStr"/>
      <c r="C1241" s="21" t="inlineStr">
        <is>
          <r>
            <t xml:space="preserve">FONTE</t>
          </r>
        </is>
      </c>
      <c r="D1241" s="21" t="inlineStr">
        <is>
          <r>
            <t xml:space="preserve">UNID</t>
          </r>
        </is>
      </c>
      <c r="E1241" s="21" t="inlineStr">
        <is>
          <r>
            <t xml:space="preserve">COEFICIENTE</t>
          </r>
        </is>
      </c>
      <c r="F1241" s="21" t="inlineStr">
        <is>
          <r>
            <t xml:space="preserve">PREÇO UNITÁRIO</t>
          </r>
        </is>
      </c>
      <c r="G1241" s="21" t="inlineStr">
        <is>
          <r>
            <t xml:space="preserve">TOTAL</t>
          </r>
        </is>
      </c>
    </row>
    <row r="1242" customHeight="1" ht="15">
      <c r="A1242" s="22" t="inlineStr">
        <is>
          <r>
            <t xml:space="preserve">C1994</t>
          </r>
        </is>
      </c>
      <c r="B1242" s="23" t="inlineStr">
        <is>
          <r>
            <t xml:space="preserve">PORTA TIPO PARANÁ (S/ACESSÓRIOS)</t>
          </r>
        </is>
      </c>
      <c r="C1242" s="22" t="inlineStr">
        <is>
          <r>
            <t xml:space="preserve">SEINFRA</t>
          </r>
        </is>
      </c>
      <c r="D1242" s="22" t="inlineStr">
        <is>
          <r>
            <t xml:space="preserve">M2</t>
          </r>
        </is>
      </c>
      <c r="E1242" s="24" t="n">
        <v>1.0</v>
      </c>
      <c r="F1242" s="25" t="n">
        <v>155.87</v>
      </c>
      <c r="G1242" s="25" t="n">
        <f>ROUND(ROUND(E1242,8)*F1242,2)</f>
        <v>155.87</v>
      </c>
    </row>
    <row r="1243" customHeight="1" ht="15">
      <c r="A1243" s="2" t="inlineStr"/>
      <c r="B1243" s="2" t="inlineStr"/>
      <c r="C1243" s="2" t="inlineStr"/>
      <c r="D1243" s="2" t="inlineStr"/>
      <c r="E1243" s="26" t="inlineStr">
        <is>
          <r>
            <t xml:space="preserve">TOTAL Serviço:</t>
          </r>
        </is>
      </c>
      <c r="F1243" s="26" t="inlineStr"/>
      <c r="G1243" s="27" t="n">
        <f>SUM(G1242:G1242)</f>
        <v>155.87</v>
      </c>
    </row>
    <row r="1244" customHeight="1" ht="15">
      <c r="A1244" s="2" t="inlineStr"/>
      <c r="B1244" s="2" t="inlineStr"/>
      <c r="C1244" s="2" t="inlineStr"/>
      <c r="D1244" s="2" t="inlineStr"/>
      <c r="E1244" s="28" t="inlineStr">
        <is>
          <r>
            <t xml:space="preserve">VALOR:</t>
          </r>
        </is>
      </c>
      <c r="F1244" s="28" t="inlineStr"/>
      <c r="G1244" s="29" t="n">
        <f>ROUND(SUM(G1243),2)</f>
        <v>155.87</v>
      </c>
    </row>
    <row r="1245" customHeight="1" ht="15">
      <c r="A1245" s="2" t="inlineStr"/>
      <c r="B1245" s="2" t="inlineStr"/>
      <c r="C1245" s="2" t="inlineStr"/>
      <c r="D1245" s="2" t="inlineStr"/>
      <c r="E1245" s="28" t="inlineStr">
        <is>
          <r>
            <t xml:space="preserve">VALOR BDI (20.34%):</t>
          </r>
        </is>
      </c>
      <c r="F1245" s="28" t="inlineStr"/>
      <c r="G1245" s="29" t="n">
        <f>ROUND(G1244*(20.34/100),2)</f>
        <v>31.7</v>
      </c>
    </row>
    <row r="1246" customHeight="1" ht="15">
      <c r="A1246" s="2" t="inlineStr"/>
      <c r="B1246" s="2" t="inlineStr"/>
      <c r="C1246" s="2" t="inlineStr"/>
      <c r="D1246" s="2" t="inlineStr"/>
      <c r="E1246" s="28" t="inlineStr">
        <is>
          <r>
            <t xml:space="preserve">VALOR COM BDI:</t>
          </r>
        </is>
      </c>
      <c r="F1246" s="28" t="inlineStr"/>
      <c r="G1246" s="29" t="n">
        <f>G1245+G1244</f>
        <v>187.57</v>
      </c>
    </row>
    <row r="1247" customHeight="1" ht="10">
      <c r="A1247" s="2" t="inlineStr"/>
      <c r="B1247" s="2" t="inlineStr"/>
      <c r="C1247" s="2" t="inlineStr"/>
      <c r="D1247" s="2" t="inlineStr"/>
      <c r="E1247" s="18" t="inlineStr"/>
      <c r="F1247" s="18" t="inlineStr"/>
      <c r="G1247" s="18" t="inlineStr"/>
    </row>
    <row r="1248" customHeight="1" ht="20">
      <c r="A1248" s="19" t="inlineStr">
        <is>
          <r>
            <t xml:space="preserve">1.6.9. ​CPU3300​ PORTA COMPLETA, BLINDOR/CHUMBO (0,80X2,10)M (S/ACESSÓRIOS)​ (UN)</t>
          </r>
        </is>
      </c>
      <c r="B1248" s="19" t="inlineStr"/>
      <c r="C1248" s="19" t="inlineStr"/>
      <c r="D1248" s="19" t="inlineStr"/>
      <c r="E1248" s="19" t="inlineStr"/>
      <c r="F1248" s="19" t="inlineStr"/>
      <c r="G1248" s="19" t="inlineStr"/>
    </row>
    <row r="1249" customHeight="1" ht="15">
      <c r="A1249" s="20" t="inlineStr">
        <is>
          <r>
            <t xml:space="preserve">Material</t>
          </r>
        </is>
      </c>
      <c r="B1249" s="20" t="inlineStr"/>
      <c r="C1249" s="21" t="inlineStr">
        <is>
          <r>
            <t xml:space="preserve">FONTE</t>
          </r>
        </is>
      </c>
      <c r="D1249" s="21" t="inlineStr">
        <is>
          <r>
            <t xml:space="preserve">UNID</t>
          </r>
        </is>
      </c>
      <c r="E1249" s="21" t="inlineStr">
        <is>
          <r>
            <t xml:space="preserve">COEFICIENTE</t>
          </r>
        </is>
      </c>
      <c r="F1249" s="21" t="inlineStr">
        <is>
          <r>
            <t xml:space="preserve">PREÇO UNITÁRIO</t>
          </r>
        </is>
      </c>
      <c r="G1249" s="21" t="inlineStr">
        <is>
          <r>
            <t xml:space="preserve">TOTAL</t>
          </r>
        </is>
      </c>
    </row>
    <row r="1250" customHeight="1" ht="15">
      <c r="A1250" s="22" t="inlineStr">
        <is>
          <r>
            <t xml:space="preserve">I1698</t>
          </r>
        </is>
      </c>
      <c r="B1250" s="23" t="inlineStr">
        <is>
          <r>
            <t xml:space="preserve">PORTA COMPLETA BLINDOR/CHUMBO ( 0,80 X 2,10 )m</t>
          </r>
        </is>
      </c>
      <c r="C1250" s="22" t="inlineStr">
        <is>
          <r>
            <t xml:space="preserve">SEINFRA</t>
          </r>
        </is>
      </c>
      <c r="D1250" s="22" t="inlineStr">
        <is>
          <r>
            <t xml:space="preserve">UN</t>
          </r>
        </is>
      </c>
      <c r="E1250" s="24" t="n">
        <v>1.0</v>
      </c>
      <c r="F1250" s="25" t="n">
        <v>3335.43</v>
      </c>
      <c r="G1250" s="25" t="n">
        <f>ROUND(ROUND(E1250,8)*F1250,2)</f>
        <v>3335.43</v>
      </c>
    </row>
    <row r="1251" customHeight="1" ht="15">
      <c r="A1251" s="2" t="inlineStr"/>
      <c r="B1251" s="2" t="inlineStr"/>
      <c r="C1251" s="2" t="inlineStr"/>
      <c r="D1251" s="2" t="inlineStr"/>
      <c r="E1251" s="26" t="inlineStr">
        <is>
          <r>
            <t xml:space="preserve">TOTAL Material:</t>
          </r>
        </is>
      </c>
      <c r="F1251" s="26" t="inlineStr"/>
      <c r="G1251" s="27" t="n">
        <f>SUM(G1250:G1250)</f>
        <v>3335.43</v>
      </c>
    </row>
    <row r="1252" customHeight="1" ht="15">
      <c r="A1252" s="20" t="inlineStr">
        <is>
          <r>
            <t xml:space="preserve">Mão de Obra com Encargos Complementares</t>
          </r>
        </is>
      </c>
      <c r="B1252" s="20" t="inlineStr"/>
      <c r="C1252" s="21" t="inlineStr">
        <is>
          <r>
            <t xml:space="preserve">FONTE</t>
          </r>
        </is>
      </c>
      <c r="D1252" s="21" t="inlineStr">
        <is>
          <r>
            <t xml:space="preserve">UNID</t>
          </r>
        </is>
      </c>
      <c r="E1252" s="21" t="inlineStr">
        <is>
          <r>
            <t xml:space="preserve">COEFICIENTE</t>
          </r>
        </is>
      </c>
      <c r="F1252" s="21" t="inlineStr">
        <is>
          <r>
            <t xml:space="preserve">PREÇO UNITÁRIO</t>
          </r>
        </is>
      </c>
      <c r="G1252" s="21" t="inlineStr">
        <is>
          <r>
            <t xml:space="preserve">TOTAL</t>
          </r>
        </is>
      </c>
    </row>
    <row r="1253" customHeight="1" ht="21">
      <c r="A1253" s="22" t="inlineStr">
        <is>
          <r>
            <t xml:space="preserve">88239</t>
          </r>
        </is>
      </c>
      <c r="B1253" s="23" t="inlineStr">
        <is>
          <r>
            <t xml:space="preserve">AJUDANTE DE CARPINTEIRO COM ENCARGOS COMPLEMENTARES</t>
          </r>
        </is>
      </c>
      <c r="C1253" s="22" t="inlineStr">
        <is>
          <r>
            <t xml:space="preserve">SINAPI</t>
          </r>
        </is>
      </c>
      <c r="D1253" s="22" t="inlineStr">
        <is>
          <r>
            <t xml:space="preserve">H</t>
          </r>
        </is>
      </c>
      <c r="E1253" s="24" t="n">
        <v>3.75</v>
      </c>
      <c r="F1253" s="25" t="n">
        <v>24.61</v>
      </c>
      <c r="G1253" s="25" t="n">
        <f>ROUND(ROUND(E1253,8)*F1253,2)</f>
        <v>92.29</v>
      </c>
    </row>
    <row r="1254" customHeight="1" ht="21">
      <c r="A1254" s="22" t="inlineStr">
        <is>
          <r>
            <t xml:space="preserve">88261</t>
          </r>
        </is>
      </c>
      <c r="B1254" s="23" t="inlineStr">
        <is>
          <r>
            <t xml:space="preserve">CARPINTEIRO DE ESQUADRIAS COM ENCARGOS COMPLEMENTARES</t>
          </r>
        </is>
      </c>
      <c r="C1254" s="22" t="inlineStr">
        <is>
          <r>
            <t xml:space="preserve">SINAPI</t>
          </r>
        </is>
      </c>
      <c r="D1254" s="22" t="inlineStr">
        <is>
          <r>
            <t xml:space="preserve">H</t>
          </r>
        </is>
      </c>
      <c r="E1254" s="24" t="n">
        <v>3.75</v>
      </c>
      <c r="F1254" s="25" t="n">
        <v>29.16</v>
      </c>
      <c r="G1254" s="25" t="n">
        <f>ROUND(ROUND(E1254,8)*F1254,2)</f>
        <v>109.35</v>
      </c>
    </row>
    <row r="1255" customHeight="1" ht="18">
      <c r="A1255" s="2" t="inlineStr"/>
      <c r="B1255" s="2" t="inlineStr"/>
      <c r="C1255" s="2" t="inlineStr"/>
      <c r="D1255" s="2" t="inlineStr"/>
      <c r="E1255" s="26" t="inlineStr">
        <is>
          <r>
            <t xml:space="preserve">TOTAL Mão de Obra com Encargos Complementares:</t>
          </r>
        </is>
      </c>
      <c r="F1255" s="26" t="inlineStr"/>
      <c r="G1255" s="27" t="n">
        <f>SUM(G1253:G1254)</f>
        <v>201.64</v>
      </c>
    </row>
    <row r="1256" customHeight="1" ht="15">
      <c r="A1256" s="2" t="inlineStr"/>
      <c r="B1256" s="2" t="inlineStr"/>
      <c r="C1256" s="2" t="inlineStr"/>
      <c r="D1256" s="2" t="inlineStr"/>
      <c r="E1256" s="28" t="inlineStr">
        <is>
          <r>
            <t xml:space="preserve">VALOR:</t>
          </r>
        </is>
      </c>
      <c r="F1256" s="28" t="inlineStr"/>
      <c r="G1256" s="29" t="n">
        <f>ROUND(SUM(G1251,G1255),2)</f>
        <v>3537.07</v>
      </c>
    </row>
    <row r="1257" customHeight="1" ht="15">
      <c r="A1257" s="2" t="inlineStr"/>
      <c r="B1257" s="2" t="inlineStr"/>
      <c r="C1257" s="2" t="inlineStr"/>
      <c r="D1257" s="2" t="inlineStr"/>
      <c r="E1257" s="28" t="inlineStr">
        <is>
          <r>
            <t xml:space="preserve">VALOR BDI (20.34%):</t>
          </r>
        </is>
      </c>
      <c r="F1257" s="28" t="inlineStr"/>
      <c r="G1257" s="29" t="n">
        <f>ROUND(G1256*(20.34/100),2)</f>
        <v>719.44</v>
      </c>
    </row>
    <row r="1258" customHeight="1" ht="15">
      <c r="A1258" s="2" t="inlineStr"/>
      <c r="B1258" s="2" t="inlineStr"/>
      <c r="C1258" s="2" t="inlineStr"/>
      <c r="D1258" s="2" t="inlineStr"/>
      <c r="E1258" s="28" t="inlineStr">
        <is>
          <r>
            <t xml:space="preserve">VALOR COM BDI:</t>
          </r>
        </is>
      </c>
      <c r="F1258" s="28" t="inlineStr"/>
      <c r="G1258" s="29" t="n">
        <f>G1257+G1256</f>
        <v>4256.51</v>
      </c>
    </row>
    <row r="1259" customHeight="1" ht="10">
      <c r="A1259" s="2" t="inlineStr"/>
      <c r="B1259" s="2" t="inlineStr"/>
      <c r="C1259" s="2" t="inlineStr"/>
      <c r="D1259" s="2" t="inlineStr"/>
      <c r="E1259" s="18" t="inlineStr"/>
      <c r="F1259" s="18" t="inlineStr"/>
      <c r="G1259" s="18" t="inlineStr"/>
    </row>
    <row r="1260" customHeight="1" ht="20">
      <c r="A1260" s="19" t="inlineStr">
        <is>
          <r>
            <t xml:space="preserve">1.6.10. ​CPU3301​ PORTA COMPLETA, BLINDOR/CHUMBO (1,20 X 2,10)M (S/ACESSÓRIOS)​ (UN)</t>
          </r>
        </is>
      </c>
      <c r="B1260" s="19" t="inlineStr"/>
      <c r="C1260" s="19" t="inlineStr"/>
      <c r="D1260" s="19" t="inlineStr"/>
      <c r="E1260" s="19" t="inlineStr"/>
      <c r="F1260" s="19" t="inlineStr"/>
      <c r="G1260" s="19" t="inlineStr"/>
    </row>
    <row r="1261" customHeight="1" ht="15">
      <c r="A1261" s="20" t="inlineStr">
        <is>
          <r>
            <t xml:space="preserve">Material</t>
          </r>
        </is>
      </c>
      <c r="B1261" s="20" t="inlineStr"/>
      <c r="C1261" s="21" t="inlineStr">
        <is>
          <r>
            <t xml:space="preserve">FONTE</t>
          </r>
        </is>
      </c>
      <c r="D1261" s="21" t="inlineStr">
        <is>
          <r>
            <t xml:space="preserve">UNID</t>
          </r>
        </is>
      </c>
      <c r="E1261" s="21" t="inlineStr">
        <is>
          <r>
            <t xml:space="preserve">COEFICIENTE</t>
          </r>
        </is>
      </c>
      <c r="F1261" s="21" t="inlineStr">
        <is>
          <r>
            <t xml:space="preserve">PREÇO UNITÁRIO</t>
          </r>
        </is>
      </c>
      <c r="G1261" s="21" t="inlineStr">
        <is>
          <r>
            <t xml:space="preserve">TOTAL</t>
          </r>
        </is>
      </c>
    </row>
    <row r="1262" customHeight="1" ht="15">
      <c r="A1262" s="22" t="inlineStr">
        <is>
          <r>
            <t xml:space="preserve">I1696</t>
          </r>
        </is>
      </c>
      <c r="B1262" s="23" t="inlineStr">
        <is>
          <r>
            <t xml:space="preserve">PORTA COMPLETA BLINDOR/CHUMBO ( 1,20 X 2,10 )m</t>
          </r>
        </is>
      </c>
      <c r="C1262" s="22" t="inlineStr">
        <is>
          <r>
            <t xml:space="preserve">SEINFRA</t>
          </r>
        </is>
      </c>
      <c r="D1262" s="22" t="inlineStr">
        <is>
          <r>
            <t xml:space="preserve">UN</t>
          </r>
        </is>
      </c>
      <c r="E1262" s="24" t="n">
        <v>1.0</v>
      </c>
      <c r="F1262" s="25" t="n">
        <v>5003.14</v>
      </c>
      <c r="G1262" s="25" t="n">
        <f>ROUND(ROUND(E1262,8)*F1262,2)</f>
        <v>5003.14</v>
      </c>
    </row>
    <row r="1263" customHeight="1" ht="15">
      <c r="A1263" s="2" t="inlineStr"/>
      <c r="B1263" s="2" t="inlineStr"/>
      <c r="C1263" s="2" t="inlineStr"/>
      <c r="D1263" s="2" t="inlineStr"/>
      <c r="E1263" s="26" t="inlineStr">
        <is>
          <r>
            <t xml:space="preserve">TOTAL Material:</t>
          </r>
        </is>
      </c>
      <c r="F1263" s="26" t="inlineStr"/>
      <c r="G1263" s="27" t="n">
        <f>SUM(G1262:G1262)</f>
        <v>5003.14</v>
      </c>
    </row>
    <row r="1264" customHeight="1" ht="15">
      <c r="A1264" s="20" t="inlineStr">
        <is>
          <r>
            <t xml:space="preserve">Mão de Obra com Encargos Complementares</t>
          </r>
        </is>
      </c>
      <c r="B1264" s="20" t="inlineStr"/>
      <c r="C1264" s="21" t="inlineStr">
        <is>
          <r>
            <t xml:space="preserve">FONTE</t>
          </r>
        </is>
      </c>
      <c r="D1264" s="21" t="inlineStr">
        <is>
          <r>
            <t xml:space="preserve">UNID</t>
          </r>
        </is>
      </c>
      <c r="E1264" s="21" t="inlineStr">
        <is>
          <r>
            <t xml:space="preserve">COEFICIENTE</t>
          </r>
        </is>
      </c>
      <c r="F1264" s="21" t="inlineStr">
        <is>
          <r>
            <t xml:space="preserve">PREÇO UNITÁRIO</t>
          </r>
        </is>
      </c>
      <c r="G1264" s="21" t="inlineStr">
        <is>
          <r>
            <t xml:space="preserve">TOTAL</t>
          </r>
        </is>
      </c>
    </row>
    <row r="1265" customHeight="1" ht="21">
      <c r="A1265" s="22" t="inlineStr">
        <is>
          <r>
            <t xml:space="preserve">88239</t>
          </r>
        </is>
      </c>
      <c r="B1265" s="23" t="inlineStr">
        <is>
          <r>
            <t xml:space="preserve">AJUDANTE DE CARPINTEIRO COM ENCARGOS COMPLEMENTARES</t>
          </r>
        </is>
      </c>
      <c r="C1265" s="22" t="inlineStr">
        <is>
          <r>
            <t xml:space="preserve">SINAPI</t>
          </r>
        </is>
      </c>
      <c r="D1265" s="22" t="inlineStr">
        <is>
          <r>
            <t xml:space="preserve">H</t>
          </r>
        </is>
      </c>
      <c r="E1265" s="24" t="n">
        <v>3.75</v>
      </c>
      <c r="F1265" s="25" t="n">
        <v>24.61</v>
      </c>
      <c r="G1265" s="25" t="n">
        <f>ROUND(ROUND(E1265,8)*F1265,2)</f>
        <v>92.29</v>
      </c>
    </row>
    <row r="1266" customHeight="1" ht="21">
      <c r="A1266" s="22" t="inlineStr">
        <is>
          <r>
            <t xml:space="preserve">88261</t>
          </r>
        </is>
      </c>
      <c r="B1266" s="23" t="inlineStr">
        <is>
          <r>
            <t xml:space="preserve">CARPINTEIRO DE ESQUADRIAS COM ENCARGOS COMPLEMENTARES</t>
          </r>
        </is>
      </c>
      <c r="C1266" s="22" t="inlineStr">
        <is>
          <r>
            <t xml:space="preserve">SINAPI</t>
          </r>
        </is>
      </c>
      <c r="D1266" s="22" t="inlineStr">
        <is>
          <r>
            <t xml:space="preserve">H</t>
          </r>
        </is>
      </c>
      <c r="E1266" s="24" t="n">
        <v>3.75</v>
      </c>
      <c r="F1266" s="25" t="n">
        <v>29.16</v>
      </c>
      <c r="G1266" s="25" t="n">
        <f>ROUND(ROUND(E1266,8)*F1266,2)</f>
        <v>109.35</v>
      </c>
    </row>
    <row r="1267" customHeight="1" ht="18">
      <c r="A1267" s="2" t="inlineStr"/>
      <c r="B1267" s="2" t="inlineStr"/>
      <c r="C1267" s="2" t="inlineStr"/>
      <c r="D1267" s="2" t="inlineStr"/>
      <c r="E1267" s="26" t="inlineStr">
        <is>
          <r>
            <t xml:space="preserve">TOTAL Mão de Obra com Encargos Complementares:</t>
          </r>
        </is>
      </c>
      <c r="F1267" s="26" t="inlineStr"/>
      <c r="G1267" s="27" t="n">
        <f>SUM(G1265:G1266)</f>
        <v>201.64</v>
      </c>
    </row>
    <row r="1268" customHeight="1" ht="15">
      <c r="A1268" s="2" t="inlineStr"/>
      <c r="B1268" s="2" t="inlineStr"/>
      <c r="C1268" s="2" t="inlineStr"/>
      <c r="D1268" s="2" t="inlineStr"/>
      <c r="E1268" s="28" t="inlineStr">
        <is>
          <r>
            <t xml:space="preserve">VALOR:</t>
          </r>
        </is>
      </c>
      <c r="F1268" s="28" t="inlineStr"/>
      <c r="G1268" s="29" t="n">
        <f>ROUND(SUM(G1263,G1267),2)</f>
        <v>5204.78</v>
      </c>
    </row>
    <row r="1269" customHeight="1" ht="15">
      <c r="A1269" s="2" t="inlineStr"/>
      <c r="B1269" s="2" t="inlineStr"/>
      <c r="C1269" s="2" t="inlineStr"/>
      <c r="D1269" s="2" t="inlineStr"/>
      <c r="E1269" s="28" t="inlineStr">
        <is>
          <r>
            <t xml:space="preserve">VALOR BDI (20.34%):</t>
          </r>
        </is>
      </c>
      <c r="F1269" s="28" t="inlineStr"/>
      <c r="G1269" s="29" t="n">
        <f>ROUND(G1268*(20.34/100),2)</f>
        <v>1058.65</v>
      </c>
    </row>
    <row r="1270" customHeight="1" ht="15">
      <c r="A1270" s="2" t="inlineStr"/>
      <c r="B1270" s="2" t="inlineStr"/>
      <c r="C1270" s="2" t="inlineStr"/>
      <c r="D1270" s="2" t="inlineStr"/>
      <c r="E1270" s="28" t="inlineStr">
        <is>
          <r>
            <t xml:space="preserve">VALOR COM BDI:</t>
          </r>
        </is>
      </c>
      <c r="F1270" s="28" t="inlineStr"/>
      <c r="G1270" s="29" t="n">
        <f>G1269+G1268</f>
        <v>6263.43</v>
      </c>
    </row>
    <row r="1271" customHeight="1" ht="10">
      <c r="A1271" s="2" t="inlineStr"/>
      <c r="B1271" s="2" t="inlineStr"/>
      <c r="C1271" s="2" t="inlineStr"/>
      <c r="D1271" s="2" t="inlineStr"/>
      <c r="E1271" s="18" t="inlineStr"/>
      <c r="F1271" s="18" t="inlineStr"/>
      <c r="G1271" s="18" t="inlineStr"/>
    </row>
    <row r="1272" customHeight="1" ht="20">
      <c r="A1272" s="19" t="inlineStr">
        <is>
          <r>
            <t xml:space="preserve">1.6.11. ​CPU2037​ PORTA EM MADEIRA DE LEI, DE CORRER, LISA, SEMI-ÔCA 0,90 X 2,10M, INCLUSIVE BATENTES E FERRAGENS E PUXADOR​ (UN)</t>
          </r>
        </is>
      </c>
      <c r="B1272" s="19" t="inlineStr"/>
      <c r="C1272" s="19" t="inlineStr"/>
      <c r="D1272" s="19" t="inlineStr"/>
      <c r="E1272" s="19" t="inlineStr"/>
      <c r="F1272" s="19" t="inlineStr"/>
      <c r="G1272" s="19" t="inlineStr"/>
    </row>
    <row r="1273" customHeight="1" ht="15">
      <c r="A1273" s="20" t="inlineStr">
        <is>
          <r>
            <t xml:space="preserve">Material</t>
          </r>
        </is>
      </c>
      <c r="B1273" s="20" t="inlineStr"/>
      <c r="C1273" s="21" t="inlineStr">
        <is>
          <r>
            <t xml:space="preserve">FONTE</t>
          </r>
        </is>
      </c>
      <c r="D1273" s="21" t="inlineStr">
        <is>
          <r>
            <t xml:space="preserve">UNID</t>
          </r>
        </is>
      </c>
      <c r="E1273" s="21" t="inlineStr">
        <is>
          <r>
            <t xml:space="preserve">COEFICIENTE</t>
          </r>
        </is>
      </c>
      <c r="F1273" s="21" t="inlineStr">
        <is>
          <r>
            <t xml:space="preserve">PREÇO UNITÁRIO</t>
          </r>
        </is>
      </c>
      <c r="G1273" s="21" t="inlineStr">
        <is>
          <r>
            <t xml:space="preserve">TOTAL</t>
          </r>
        </is>
      </c>
    </row>
    <row r="1274" customHeight="1" ht="21">
      <c r="A1274" s="22" t="inlineStr">
        <is>
          <r>
            <t xml:space="preserve">00000370</t>
          </r>
        </is>
      </c>
      <c r="B1274" s="23" t="inlineStr">
        <is>
          <r>
            <t xml:space="preserve">AREIA MEDIA - POSTO JAZIDA/FORNECEDOR (RETIRADO NA JAZIDA, SEM TRANSPORTE)</t>
          </r>
        </is>
      </c>
      <c r="C1274" s="22" t="inlineStr">
        <is>
          <r>
            <t xml:space="preserve">SINAPI</t>
          </r>
        </is>
      </c>
      <c r="D1274" s="22" t="inlineStr">
        <is>
          <r>
            <t xml:space="preserve">M3</t>
          </r>
        </is>
      </c>
      <c r="E1274" s="24" t="n">
        <v>0.021</v>
      </c>
      <c r="F1274" s="25" t="n">
        <v>130.0</v>
      </c>
      <c r="G1274" s="25" t="n">
        <f>ROUND(ROUND(E1274,8)*F1274,2)</f>
        <v>2.73</v>
      </c>
    </row>
    <row r="1275" customHeight="1" ht="15">
      <c r="A1275" s="22" t="inlineStr">
        <is>
          <r>
            <t xml:space="preserve">00001379</t>
          </r>
        </is>
      </c>
      <c r="B1275" s="23" t="inlineStr">
        <is>
          <r>
            <t xml:space="preserve">CIMENTO PORTLAND COMPOSTO CP II-32</t>
          </r>
        </is>
      </c>
      <c r="C1275" s="22" t="inlineStr">
        <is>
          <r>
            <t xml:space="preserve">SINAPI</t>
          </r>
        </is>
      </c>
      <c r="D1275" s="22" t="inlineStr">
        <is>
          <r>
            <t xml:space="preserve">KG</t>
          </r>
        </is>
      </c>
      <c r="E1275" s="24" t="n">
        <v>3.3</v>
      </c>
      <c r="F1275" s="25" t="n">
        <v>0.74</v>
      </c>
      <c r="G1275" s="25" t="n">
        <f>ROUND(ROUND(E1275,8)*F1275,2)</f>
        <v>2.44</v>
      </c>
    </row>
    <row r="1276" customHeight="1" ht="21">
      <c r="A1276" s="22" t="inlineStr">
        <is>
          <r>
            <t xml:space="preserve">I02869</t>
          </r>
        </is>
      </c>
      <c r="B1276" s="23" t="inlineStr">
        <is>
          <r>
            <t xml:space="preserve">Espuma de poliuretano expansiva - 500ml (470g), Sika Boom ou similar</t>
          </r>
        </is>
      </c>
      <c r="C1276" s="22" t="inlineStr">
        <is>
          <r>
            <t xml:space="preserve">ORSE</t>
          </r>
        </is>
      </c>
      <c r="D1276" s="22" t="inlineStr">
        <is>
          <r>
            <t xml:space="preserve">l</t>
          </r>
        </is>
      </c>
      <c r="E1276" s="24" t="n">
        <v>0.05</v>
      </c>
      <c r="F1276" s="25" t="n">
        <v>33.53</v>
      </c>
      <c r="G1276" s="25" t="n">
        <f>ROUND(ROUND(E1276,8)*F1276,2)</f>
        <v>1.68</v>
      </c>
    </row>
    <row r="1277" customHeight="1" ht="29">
      <c r="A1277" s="22" t="inlineStr">
        <is>
          <r>
            <t xml:space="preserve">I13419</t>
          </r>
        </is>
      </c>
      <c r="B1277" s="23" t="inlineStr">
        <is>
          <r>
            <t xml:space="preserve">Fechadura tipo bico de papagaio, para porta de correr, inclusive concha em latão, da IMAB, ref.: FA1352I310S00 ou similar)</t>
          </r>
        </is>
      </c>
      <c r="C1277" s="22" t="inlineStr">
        <is>
          <r>
            <t xml:space="preserve">ORSE</t>
          </r>
        </is>
      </c>
      <c r="D1277" s="22" t="inlineStr">
        <is>
          <r>
            <t xml:space="preserve">un</t>
          </r>
        </is>
      </c>
      <c r="E1277" s="24" t="n">
        <v>1.0</v>
      </c>
      <c r="F1277" s="25" t="n">
        <v>271.9</v>
      </c>
      <c r="G1277" s="25" t="n">
        <f>ROUND(ROUND(E1277,8)*F1277,2)</f>
        <v>271.9</v>
      </c>
    </row>
    <row r="1278" customHeight="1" ht="21">
      <c r="A1278" s="22" t="inlineStr">
        <is>
          <r>
            <t xml:space="preserve">I02277</t>
          </r>
        </is>
      </c>
      <c r="B1278" s="23" t="inlineStr">
        <is>
          <r>
            <t xml:space="preserve">Perfil Alumínio, U, usado como trilho superior em porta de correr</t>
          </r>
        </is>
      </c>
      <c r="C1278" s="22" t="inlineStr">
        <is>
          <r>
            <t xml:space="preserve">ORSE</t>
          </r>
        </is>
      </c>
      <c r="D1278" s="22" t="inlineStr">
        <is>
          <r>
            <t xml:space="preserve">m</t>
          </r>
        </is>
      </c>
      <c r="E1278" s="24" t="n">
        <v>1.8</v>
      </c>
      <c r="F1278" s="25" t="n">
        <v>44.37</v>
      </c>
      <c r="G1278" s="25" t="n">
        <f>ROUND(ROUND(E1278,8)*F1278,2)</f>
        <v>79.87</v>
      </c>
    </row>
    <row r="1279" customHeight="1" ht="21">
      <c r="A1279" s="22" t="inlineStr">
        <is>
          <r>
            <t xml:space="preserve">I01808</t>
          </r>
        </is>
      </c>
      <c r="B1279" s="23" t="inlineStr">
        <is>
          <r>
            <t xml:space="preserve">Porta em madeira compensada canela, lisa, semi-oca - 90 x (180 a 210) x 3,5cm</t>
          </r>
        </is>
      </c>
      <c r="C1279" s="22" t="inlineStr">
        <is>
          <r>
            <t xml:space="preserve">ORSE</t>
          </r>
        </is>
      </c>
      <c r="D1279" s="22" t="inlineStr">
        <is>
          <r>
            <t xml:space="preserve">un</t>
          </r>
        </is>
      </c>
      <c r="E1279" s="24" t="n">
        <v>1.0</v>
      </c>
      <c r="F1279" s="25" t="n">
        <v>316.9</v>
      </c>
      <c r="G1279" s="25" t="n">
        <f>ROUND(ROUND(E1279,8)*F1279,2)</f>
        <v>316.9</v>
      </c>
    </row>
    <row r="1280" customHeight="1" ht="15">
      <c r="A1280" s="22" t="inlineStr">
        <is>
          <r>
            <t xml:space="preserve">00005075</t>
          </r>
        </is>
      </c>
      <c r="B1280" s="23" t="inlineStr">
        <is>
          <r>
            <t xml:space="preserve">PREGO DE ACO POLIDO COM CABECA 18 X 30 (2 3/4 X 10)</t>
          </r>
        </is>
      </c>
      <c r="C1280" s="22" t="inlineStr">
        <is>
          <r>
            <t xml:space="preserve">SINAPI</t>
          </r>
        </is>
      </c>
      <c r="D1280" s="22" t="inlineStr">
        <is>
          <r>
            <t xml:space="preserve">KG</t>
          </r>
        </is>
      </c>
      <c r="E1280" s="24" t="n">
        <v>0.05</v>
      </c>
      <c r="F1280" s="25" t="n">
        <v>14.19</v>
      </c>
      <c r="G1280" s="25" t="n">
        <f>ROUND(ROUND(E1280,8)*F1280,2)</f>
        <v>0.71</v>
      </c>
    </row>
    <row r="1281" customHeight="1" ht="15">
      <c r="A1281" s="22" t="inlineStr">
        <is>
          <r>
            <t xml:space="preserve">I01993</t>
          </r>
        </is>
      </c>
      <c r="B1281" s="23" t="inlineStr">
        <is>
          <r>
            <t xml:space="preserve">Roldana para porta correr (superior)</t>
          </r>
        </is>
      </c>
      <c r="C1281" s="22" t="inlineStr">
        <is>
          <r>
            <t xml:space="preserve">ORSE</t>
          </r>
        </is>
      </c>
      <c r="D1281" s="22" t="inlineStr">
        <is>
          <r>
            <t xml:space="preserve">un</t>
          </r>
        </is>
      </c>
      <c r="E1281" s="24" t="n">
        <v>2.0</v>
      </c>
      <c r="F1281" s="25" t="n">
        <v>26.99</v>
      </c>
      <c r="G1281" s="25" t="n">
        <f>ROUND(ROUND(E1281,8)*F1281,2)</f>
        <v>53.98</v>
      </c>
    </row>
    <row r="1282" customHeight="1" ht="29">
      <c r="A1282" s="22" t="inlineStr">
        <is>
          <r>
            <t xml:space="preserve">00011581</t>
          </r>
        </is>
      </c>
      <c r="B1282" s="23" t="inlineStr">
        <is>
          <r>
            <t xml:space="preserve">TRILHO PANTOGRAFICO CONCAVO, TIPO U, EM ALUMINIO, COM DIMENSOES DE APROX *35 X 35* MM, PARA ROLDANA DE PORTA DE CORRER</t>
          </r>
        </is>
      </c>
      <c r="C1282" s="22" t="inlineStr">
        <is>
          <r>
            <t xml:space="preserve">SINAPI</t>
          </r>
        </is>
      </c>
      <c r="D1282" s="22" t="inlineStr">
        <is>
          <r>
            <t xml:space="preserve">M</t>
          </r>
        </is>
      </c>
      <c r="E1282" s="24" t="n">
        <v>1.8</v>
      </c>
      <c r="F1282" s="25" t="n">
        <v>21.57</v>
      </c>
      <c r="G1282" s="25" t="n">
        <f>ROUND(ROUND(E1282,8)*F1282,2)</f>
        <v>38.83</v>
      </c>
    </row>
    <row r="1283" customHeight="1" ht="15">
      <c r="A1283" s="2" t="inlineStr"/>
      <c r="B1283" s="2" t="inlineStr"/>
      <c r="C1283" s="2" t="inlineStr"/>
      <c r="D1283" s="2" t="inlineStr"/>
      <c r="E1283" s="26" t="inlineStr">
        <is>
          <r>
            <t xml:space="preserve">TOTAL Material:</t>
          </r>
        </is>
      </c>
      <c r="F1283" s="26" t="inlineStr"/>
      <c r="G1283" s="27" t="n">
        <f>SUM(G1274:G1282)</f>
        <v>769.04</v>
      </c>
    </row>
    <row r="1284" customHeight="1" ht="15">
      <c r="A1284" s="20" t="inlineStr">
        <is>
          <r>
            <t xml:space="preserve">Mão de Obra com Encargos Complementares</t>
          </r>
        </is>
      </c>
      <c r="B1284" s="20" t="inlineStr"/>
      <c r="C1284" s="21" t="inlineStr">
        <is>
          <r>
            <t xml:space="preserve">FONTE</t>
          </r>
        </is>
      </c>
      <c r="D1284" s="21" t="inlineStr">
        <is>
          <r>
            <t xml:space="preserve">UNID</t>
          </r>
        </is>
      </c>
      <c r="E1284" s="21" t="inlineStr">
        <is>
          <r>
            <t xml:space="preserve">COEFICIENTE</t>
          </r>
        </is>
      </c>
      <c r="F1284" s="21" t="inlineStr">
        <is>
          <r>
            <t xml:space="preserve">PREÇO UNITÁRIO</t>
          </r>
        </is>
      </c>
      <c r="G1284" s="21" t="inlineStr">
        <is>
          <r>
            <t xml:space="preserve">TOTAL</t>
          </r>
        </is>
      </c>
    </row>
    <row r="1285" customHeight="1" ht="21">
      <c r="A1285" s="22" t="inlineStr">
        <is>
          <r>
            <t xml:space="preserve">88261</t>
          </r>
        </is>
      </c>
      <c r="B1285" s="23" t="inlineStr">
        <is>
          <r>
            <t xml:space="preserve">CARPINTEIRO DE ESQUADRIAS COM ENCARGOS COMPLEMENTARES</t>
          </r>
        </is>
      </c>
      <c r="C1285" s="22" t="inlineStr">
        <is>
          <r>
            <t xml:space="preserve">SINAPI</t>
          </r>
        </is>
      </c>
      <c r="D1285" s="22" t="inlineStr">
        <is>
          <r>
            <t xml:space="preserve">H</t>
          </r>
        </is>
      </c>
      <c r="E1285" s="24" t="n">
        <v>5.0</v>
      </c>
      <c r="F1285" s="25" t="n">
        <v>29.16</v>
      </c>
      <c r="G1285" s="25" t="n">
        <f>ROUND(ROUND(E1285,8)*F1285,2)</f>
        <v>145.8</v>
      </c>
    </row>
    <row r="1286" customHeight="1" ht="15">
      <c r="A1286" s="22" t="inlineStr">
        <is>
          <r>
            <t xml:space="preserve">88309</t>
          </r>
        </is>
      </c>
      <c r="B1286" s="23" t="inlineStr">
        <is>
          <r>
            <t xml:space="preserve">PEDREIRO COM ENCARGOS COMPLEMENTARES</t>
          </r>
        </is>
      </c>
      <c r="C1286" s="22" t="inlineStr">
        <is>
          <r>
            <t xml:space="preserve">SINAPI</t>
          </r>
        </is>
      </c>
      <c r="D1286" s="22" t="inlineStr">
        <is>
          <r>
            <t xml:space="preserve">H</t>
          </r>
        </is>
      </c>
      <c r="E1286" s="24" t="n">
        <v>2.0</v>
      </c>
      <c r="F1286" s="25" t="n">
        <v>30.58</v>
      </c>
      <c r="G1286" s="25" t="n">
        <f>ROUND(ROUND(E1286,8)*F1286,2)</f>
        <v>61.16</v>
      </c>
    </row>
    <row r="1287" customHeight="1" ht="15">
      <c r="A1287" s="22" t="inlineStr">
        <is>
          <r>
            <t xml:space="preserve">88316</t>
          </r>
        </is>
      </c>
      <c r="B1287" s="23" t="inlineStr">
        <is>
          <r>
            <t xml:space="preserve">SERVENTE COM ENCARGOS COMPLEMENTARES</t>
          </r>
        </is>
      </c>
      <c r="C1287" s="22" t="inlineStr">
        <is>
          <r>
            <t xml:space="preserve">SINAPI</t>
          </r>
        </is>
      </c>
      <c r="D1287" s="22" t="inlineStr">
        <is>
          <r>
            <t xml:space="preserve">H</t>
          </r>
        </is>
      </c>
      <c r="E1287" s="24" t="n">
        <v>7.0</v>
      </c>
      <c r="F1287" s="25" t="n">
        <v>23.56</v>
      </c>
      <c r="G1287" s="25" t="n">
        <f>ROUND(ROUND(E1287,8)*F1287,2)</f>
        <v>164.92</v>
      </c>
    </row>
    <row r="1288" customHeight="1" ht="18">
      <c r="A1288" s="2" t="inlineStr"/>
      <c r="B1288" s="2" t="inlineStr"/>
      <c r="C1288" s="2" t="inlineStr"/>
      <c r="D1288" s="2" t="inlineStr"/>
      <c r="E1288" s="26" t="inlineStr">
        <is>
          <r>
            <t xml:space="preserve">TOTAL Mão de Obra com Encargos Complementares:</t>
          </r>
        </is>
      </c>
      <c r="F1288" s="26" t="inlineStr"/>
      <c r="G1288" s="27" t="n">
        <f>SUM(G1285:G1287)</f>
        <v>371.88</v>
      </c>
    </row>
    <row r="1289" customHeight="1" ht="15">
      <c r="A1289" s="20" t="inlineStr">
        <is>
          <r>
            <t xml:space="preserve">Serviço</t>
          </r>
        </is>
      </c>
      <c r="B1289" s="20" t="inlineStr"/>
      <c r="C1289" s="21" t="inlineStr">
        <is>
          <r>
            <t xml:space="preserve">FONTE</t>
          </r>
        </is>
      </c>
      <c r="D1289" s="21" t="inlineStr">
        <is>
          <r>
            <t xml:space="preserve">UNID</t>
          </r>
        </is>
      </c>
      <c r="E1289" s="21" t="inlineStr">
        <is>
          <r>
            <t xml:space="preserve">COEFICIENTE</t>
          </r>
        </is>
      </c>
      <c r="F1289" s="21" t="inlineStr">
        <is>
          <r>
            <t xml:space="preserve">PREÇO UNITÁRIO</t>
          </r>
        </is>
      </c>
      <c r="G1289" s="21" t="inlineStr">
        <is>
          <r>
            <t xml:space="preserve">TOTAL</t>
          </r>
        </is>
      </c>
    </row>
    <row r="1290" customHeight="1" ht="29">
      <c r="A1290" s="22" t="inlineStr">
        <is>
          <r>
            <t xml:space="preserve">90806</t>
          </r>
        </is>
      </c>
      <c r="B1290" s="23" t="inlineStr">
        <is>
          <r>
            <t xml:space="preserve">BATENTE PARA PORTA DE MADEIRA, FIXAÇÃO COM ARGAMASSA, PADRÃO MÉDIO - FORNECIMENTO E INSTALAÇÃO. AF_12/2019</t>
          </r>
        </is>
      </c>
      <c r="C1290" s="22" t="inlineStr">
        <is>
          <r>
            <t xml:space="preserve">SINAPI</t>
          </r>
        </is>
      </c>
      <c r="D1290" s="22" t="inlineStr">
        <is>
          <r>
            <t xml:space="preserve">UN</t>
          </r>
        </is>
      </c>
      <c r="E1290" s="24" t="n">
        <v>1.0</v>
      </c>
      <c r="F1290" s="25" t="n">
        <v>451.49</v>
      </c>
      <c r="G1290" s="25" t="n">
        <f>ROUND(ROUND(E1290,8)*F1290,2)</f>
        <v>451.49</v>
      </c>
    </row>
    <row r="1291" customHeight="1" ht="15">
      <c r="A1291" s="22" t="inlineStr">
        <is>
          <r>
            <t xml:space="preserve">C4638</t>
          </r>
        </is>
      </c>
      <c r="B1291" s="23" t="inlineStr">
        <is>
          <r>
            <t xml:space="preserve">PUXADOR HORIZONTAL/VERTICAL PARA PORTA</t>
          </r>
        </is>
      </c>
      <c r="C1291" s="22" t="inlineStr">
        <is>
          <r>
            <t xml:space="preserve">SEINFRA</t>
          </r>
        </is>
      </c>
      <c r="D1291" s="22" t="inlineStr">
        <is>
          <r>
            <t xml:space="preserve">M</t>
          </r>
        </is>
      </c>
      <c r="E1291" s="24" t="n">
        <v>0.35</v>
      </c>
      <c r="F1291" s="25" t="n">
        <v>227.23</v>
      </c>
      <c r="G1291" s="25" t="n">
        <f>ROUND(ROUND(E1291,8)*F1291,2)</f>
        <v>79.53</v>
      </c>
    </row>
    <row r="1292" customHeight="1" ht="15">
      <c r="A1292" s="2" t="inlineStr"/>
      <c r="B1292" s="2" t="inlineStr"/>
      <c r="C1292" s="2" t="inlineStr"/>
      <c r="D1292" s="2" t="inlineStr"/>
      <c r="E1292" s="26" t="inlineStr">
        <is>
          <r>
            <t xml:space="preserve">TOTAL Serviço:</t>
          </r>
        </is>
      </c>
      <c r="F1292" s="26" t="inlineStr"/>
      <c r="G1292" s="27" t="n">
        <f>SUM(G1290:G1291)</f>
        <v>531.02</v>
      </c>
    </row>
    <row r="1293" customHeight="1" ht="15">
      <c r="A1293" s="2" t="inlineStr"/>
      <c r="B1293" s="2" t="inlineStr"/>
      <c r="C1293" s="2" t="inlineStr"/>
      <c r="D1293" s="2" t="inlineStr"/>
      <c r="E1293" s="28" t="inlineStr">
        <is>
          <r>
            <t xml:space="preserve">VALOR:</t>
          </r>
        </is>
      </c>
      <c r="F1293" s="28" t="inlineStr"/>
      <c r="G1293" s="29" t="n">
        <f>ROUND(SUM(G1283,G1288,G1292),2)</f>
        <v>1671.94</v>
      </c>
    </row>
    <row r="1294" customHeight="1" ht="15">
      <c r="A1294" s="2" t="inlineStr"/>
      <c r="B1294" s="2" t="inlineStr"/>
      <c r="C1294" s="2" t="inlineStr"/>
      <c r="D1294" s="2" t="inlineStr"/>
      <c r="E1294" s="28" t="inlineStr">
        <is>
          <r>
            <t xml:space="preserve">VALOR BDI (20.34%):</t>
          </r>
        </is>
      </c>
      <c r="F1294" s="28" t="inlineStr"/>
      <c r="G1294" s="29" t="n">
        <f>ROUND(G1293*(20.34/100),2)</f>
        <v>340.07</v>
      </c>
    </row>
    <row r="1295" customHeight="1" ht="15">
      <c r="A1295" s="2" t="inlineStr"/>
      <c r="B1295" s="2" t="inlineStr"/>
      <c r="C1295" s="2" t="inlineStr"/>
      <c r="D1295" s="2" t="inlineStr"/>
      <c r="E1295" s="28" t="inlineStr">
        <is>
          <r>
            <t xml:space="preserve">VALOR COM BDI:</t>
          </r>
        </is>
      </c>
      <c r="F1295" s="28" t="inlineStr"/>
      <c r="G1295" s="29" t="n">
        <f>G1294+G1293</f>
        <v>2012.01</v>
      </c>
    </row>
    <row r="1296" customHeight="1" ht="10">
      <c r="A1296" s="2" t="inlineStr"/>
      <c r="B1296" s="2" t="inlineStr"/>
      <c r="C1296" s="2" t="inlineStr"/>
      <c r="D1296" s="2" t="inlineStr"/>
      <c r="E1296" s="18" t="inlineStr"/>
      <c r="F1296" s="18" t="inlineStr"/>
      <c r="G1296" s="18" t="inlineStr"/>
    </row>
    <row r="1297" customHeight="1" ht="20">
      <c r="A1297" s="19" t="inlineStr">
        <is>
          <r>
            <t xml:space="preserve">1.6.12. ​CPU1972​ PORTA EM MADEIRA DE LEI, DE CORRER, LISA, SEMI-ÔCA 1,20 X 2,10M, INCLUSIVE BATENTES E FERRAGENS​ (UN)</t>
          </r>
        </is>
      </c>
      <c r="B1297" s="19" t="inlineStr"/>
      <c r="C1297" s="19" t="inlineStr"/>
      <c r="D1297" s="19" t="inlineStr"/>
      <c r="E1297" s="19" t="inlineStr"/>
      <c r="F1297" s="19" t="inlineStr"/>
      <c r="G1297" s="19" t="inlineStr"/>
    </row>
    <row r="1298" customHeight="1" ht="15">
      <c r="A1298" s="20" t="inlineStr">
        <is>
          <r>
            <t xml:space="preserve">Material</t>
          </r>
        </is>
      </c>
      <c r="B1298" s="20" t="inlineStr"/>
      <c r="C1298" s="21" t="inlineStr">
        <is>
          <r>
            <t xml:space="preserve">FONTE</t>
          </r>
        </is>
      </c>
      <c r="D1298" s="21" t="inlineStr">
        <is>
          <r>
            <t xml:space="preserve">UNID</t>
          </r>
        </is>
      </c>
      <c r="E1298" s="21" t="inlineStr">
        <is>
          <r>
            <t xml:space="preserve">COEFICIENTE</t>
          </r>
        </is>
      </c>
      <c r="F1298" s="21" t="inlineStr">
        <is>
          <r>
            <t xml:space="preserve">PREÇO UNITÁRIO</t>
          </r>
        </is>
      </c>
      <c r="G1298" s="21" t="inlineStr">
        <is>
          <r>
            <t xml:space="preserve">TOTAL</t>
          </r>
        </is>
      </c>
    </row>
    <row r="1299" customHeight="1" ht="21">
      <c r="A1299" s="22" t="inlineStr">
        <is>
          <r>
            <t xml:space="preserve">00000370</t>
          </r>
        </is>
      </c>
      <c r="B1299" s="23" t="inlineStr">
        <is>
          <r>
            <t xml:space="preserve">AREIA MEDIA - POSTO JAZIDA/FORNECEDOR (RETIRADO NA JAZIDA, SEM TRANSPORTE)</t>
          </r>
        </is>
      </c>
      <c r="C1299" s="22" t="inlineStr">
        <is>
          <r>
            <t xml:space="preserve">SINAPI</t>
          </r>
        </is>
      </c>
      <c r="D1299" s="22" t="inlineStr">
        <is>
          <r>
            <t xml:space="preserve">M3</t>
          </r>
        </is>
      </c>
      <c r="E1299" s="24" t="n">
        <v>0.021</v>
      </c>
      <c r="F1299" s="25" t="n">
        <v>130.0</v>
      </c>
      <c r="G1299" s="25" t="n">
        <f>ROUND(ROUND(E1299,8)*F1299,2)</f>
        <v>2.73</v>
      </c>
    </row>
    <row r="1300" customHeight="1" ht="15">
      <c r="A1300" s="22" t="inlineStr">
        <is>
          <r>
            <t xml:space="preserve">00001379</t>
          </r>
        </is>
      </c>
      <c r="B1300" s="23" t="inlineStr">
        <is>
          <r>
            <t xml:space="preserve">CIMENTO PORTLAND COMPOSTO CP II-32</t>
          </r>
        </is>
      </c>
      <c r="C1300" s="22" t="inlineStr">
        <is>
          <r>
            <t xml:space="preserve">SINAPI</t>
          </r>
        </is>
      </c>
      <c r="D1300" s="22" t="inlineStr">
        <is>
          <r>
            <t xml:space="preserve">KG</t>
          </r>
        </is>
      </c>
      <c r="E1300" s="24" t="n">
        <v>4.4</v>
      </c>
      <c r="F1300" s="25" t="n">
        <v>0.74</v>
      </c>
      <c r="G1300" s="25" t="n">
        <f>ROUND(ROUND(E1300,8)*F1300,2)</f>
        <v>3.26</v>
      </c>
    </row>
    <row r="1301" customHeight="1" ht="21">
      <c r="A1301" s="22" t="inlineStr">
        <is>
          <r>
            <t xml:space="preserve">I02869</t>
          </r>
        </is>
      </c>
      <c r="B1301" s="23" t="inlineStr">
        <is>
          <r>
            <t xml:space="preserve">Espuma de poliuretano expansiva - 500ml (470g), Sika Boom ou similar</t>
          </r>
        </is>
      </c>
      <c r="C1301" s="22" t="inlineStr">
        <is>
          <r>
            <t xml:space="preserve">ORSE</t>
          </r>
        </is>
      </c>
      <c r="D1301" s="22" t="inlineStr">
        <is>
          <r>
            <t xml:space="preserve">l</t>
          </r>
        </is>
      </c>
      <c r="E1301" s="24" t="n">
        <v>0.067</v>
      </c>
      <c r="F1301" s="25" t="n">
        <v>33.53</v>
      </c>
      <c r="G1301" s="25" t="n">
        <f>ROUND(ROUND(E1301,8)*F1301,2)</f>
        <v>2.25</v>
      </c>
    </row>
    <row r="1302" customHeight="1" ht="29">
      <c r="A1302" s="22" t="inlineStr">
        <is>
          <r>
            <t xml:space="preserve">I13419</t>
          </r>
        </is>
      </c>
      <c r="B1302" s="23" t="inlineStr">
        <is>
          <r>
            <t xml:space="preserve">Fechadura tipo bico de papagaio, para porta de correr, inclusive concha em latão, da IMAB, ref.: FA1352I310S00 ou similar)</t>
          </r>
        </is>
      </c>
      <c r="C1302" s="22" t="inlineStr">
        <is>
          <r>
            <t xml:space="preserve">ORSE</t>
          </r>
        </is>
      </c>
      <c r="D1302" s="22" t="inlineStr">
        <is>
          <r>
            <t xml:space="preserve">un</t>
          </r>
        </is>
      </c>
      <c r="E1302" s="24" t="n">
        <v>1.0</v>
      </c>
      <c r="F1302" s="25" t="n">
        <v>271.9</v>
      </c>
      <c r="G1302" s="25" t="n">
        <f>ROUND(ROUND(E1302,8)*F1302,2)</f>
        <v>271.9</v>
      </c>
    </row>
    <row r="1303" customHeight="1" ht="21">
      <c r="A1303" s="22" t="inlineStr">
        <is>
          <r>
            <t xml:space="preserve">I02277</t>
          </r>
        </is>
      </c>
      <c r="B1303" s="23" t="inlineStr">
        <is>
          <r>
            <t xml:space="preserve">Perfil Alumínio, U, usado como trilho superior em porta de correr</t>
          </r>
        </is>
      </c>
      <c r="C1303" s="22" t="inlineStr">
        <is>
          <r>
            <t xml:space="preserve">ORSE</t>
          </r>
        </is>
      </c>
      <c r="D1303" s="22" t="inlineStr">
        <is>
          <r>
            <t xml:space="preserve">m</t>
          </r>
        </is>
      </c>
      <c r="E1303" s="24" t="n">
        <v>1.8</v>
      </c>
      <c r="F1303" s="25" t="n">
        <v>44.37</v>
      </c>
      <c r="G1303" s="25" t="n">
        <f>ROUND(ROUND(E1303,8)*F1303,2)</f>
        <v>79.87</v>
      </c>
    </row>
    <row r="1304" customHeight="1" ht="21">
      <c r="A1304" s="22" t="inlineStr">
        <is>
          <r>
            <t xml:space="preserve">I01805</t>
          </r>
        </is>
      </c>
      <c r="B1304" s="23" t="inlineStr">
        <is>
          <r>
            <t xml:space="preserve">Porta em madeira compensada canela, lisa, semi-oca - 60 x (160 a 210) x 3,5cm</t>
          </r>
        </is>
      </c>
      <c r="C1304" s="22" t="inlineStr">
        <is>
          <r>
            <t xml:space="preserve">ORSE</t>
          </r>
        </is>
      </c>
      <c r="D1304" s="22" t="inlineStr">
        <is>
          <r>
            <t xml:space="preserve">un</t>
          </r>
        </is>
      </c>
      <c r="E1304" s="24" t="n">
        <v>2.0</v>
      </c>
      <c r="F1304" s="25" t="n">
        <v>215.81</v>
      </c>
      <c r="G1304" s="25" t="n">
        <f>ROUND(ROUND(E1304,8)*F1304,2)</f>
        <v>431.62</v>
      </c>
    </row>
    <row r="1305" customHeight="1" ht="15">
      <c r="A1305" s="22" t="inlineStr">
        <is>
          <r>
            <t xml:space="preserve">00005075</t>
          </r>
        </is>
      </c>
      <c r="B1305" s="23" t="inlineStr">
        <is>
          <r>
            <t xml:space="preserve">PREGO DE ACO POLIDO COM CABECA 18 X 30 (2 3/4 X 10)</t>
          </r>
        </is>
      </c>
      <c r="C1305" s="22" t="inlineStr">
        <is>
          <r>
            <t xml:space="preserve">SINAPI</t>
          </r>
        </is>
      </c>
      <c r="D1305" s="22" t="inlineStr">
        <is>
          <r>
            <t xml:space="preserve">KG</t>
          </r>
        </is>
      </c>
      <c r="E1305" s="24" t="n">
        <v>0.067</v>
      </c>
      <c r="F1305" s="25" t="n">
        <v>14.19</v>
      </c>
      <c r="G1305" s="25" t="n">
        <f>ROUND(ROUND(E1305,8)*F1305,2)</f>
        <v>0.95</v>
      </c>
    </row>
    <row r="1306" customHeight="1" ht="15">
      <c r="A1306" s="22" t="inlineStr">
        <is>
          <r>
            <t xml:space="preserve">I01993</t>
          </r>
        </is>
      </c>
      <c r="B1306" s="23" t="inlineStr">
        <is>
          <r>
            <t xml:space="preserve">Roldana para porta correr (superior)</t>
          </r>
        </is>
      </c>
      <c r="C1306" s="22" t="inlineStr">
        <is>
          <r>
            <t xml:space="preserve">ORSE</t>
          </r>
        </is>
      </c>
      <c r="D1306" s="22" t="inlineStr">
        <is>
          <r>
            <t xml:space="preserve">un</t>
          </r>
        </is>
      </c>
      <c r="E1306" s="24" t="n">
        <v>3.0</v>
      </c>
      <c r="F1306" s="25" t="n">
        <v>26.99</v>
      </c>
      <c r="G1306" s="25" t="n">
        <f>ROUND(ROUND(E1306,8)*F1306,2)</f>
        <v>80.97</v>
      </c>
    </row>
    <row r="1307" customHeight="1" ht="29">
      <c r="A1307" s="22" t="inlineStr">
        <is>
          <r>
            <t xml:space="preserve">00011581</t>
          </r>
        </is>
      </c>
      <c r="B1307" s="23" t="inlineStr">
        <is>
          <r>
            <t xml:space="preserve">TRILHO PANTOGRAFICO CONCAVO, TIPO U, EM ALUMINIO, COM DIMENSOES DE APROX *35 X 35* MM, PARA ROLDANA DE PORTA DE CORRER</t>
          </r>
        </is>
      </c>
      <c r="C1307" s="22" t="inlineStr">
        <is>
          <r>
            <t xml:space="preserve">SINAPI</t>
          </r>
        </is>
      </c>
      <c r="D1307" s="22" t="inlineStr">
        <is>
          <r>
            <t xml:space="preserve">M</t>
          </r>
        </is>
      </c>
      <c r="E1307" s="24" t="n">
        <v>2.4</v>
      </c>
      <c r="F1307" s="25" t="n">
        <v>21.57</v>
      </c>
      <c r="G1307" s="25" t="n">
        <f>ROUND(ROUND(E1307,8)*F1307,2)</f>
        <v>51.77</v>
      </c>
    </row>
    <row r="1308" customHeight="1" ht="15">
      <c r="A1308" s="2" t="inlineStr"/>
      <c r="B1308" s="2" t="inlineStr"/>
      <c r="C1308" s="2" t="inlineStr"/>
      <c r="D1308" s="2" t="inlineStr"/>
      <c r="E1308" s="26" t="inlineStr">
        <is>
          <r>
            <t xml:space="preserve">TOTAL Material:</t>
          </r>
        </is>
      </c>
      <c r="F1308" s="26" t="inlineStr"/>
      <c r="G1308" s="27" t="n">
        <f>SUM(G1299:G1307)</f>
        <v>925.32</v>
      </c>
    </row>
    <row r="1309" customHeight="1" ht="15">
      <c r="A1309" s="20" t="inlineStr">
        <is>
          <r>
            <t xml:space="preserve">Mão de Obra com Encargos Complementares</t>
          </r>
        </is>
      </c>
      <c r="B1309" s="20" t="inlineStr"/>
      <c r="C1309" s="21" t="inlineStr">
        <is>
          <r>
            <t xml:space="preserve">FONTE</t>
          </r>
        </is>
      </c>
      <c r="D1309" s="21" t="inlineStr">
        <is>
          <r>
            <t xml:space="preserve">UNID</t>
          </r>
        </is>
      </c>
      <c r="E1309" s="21" t="inlineStr">
        <is>
          <r>
            <t xml:space="preserve">COEFICIENTE</t>
          </r>
        </is>
      </c>
      <c r="F1309" s="21" t="inlineStr">
        <is>
          <r>
            <t xml:space="preserve">PREÇO UNITÁRIO</t>
          </r>
        </is>
      </c>
      <c r="G1309" s="21" t="inlineStr">
        <is>
          <r>
            <t xml:space="preserve">TOTAL</t>
          </r>
        </is>
      </c>
    </row>
    <row r="1310" customHeight="1" ht="21">
      <c r="A1310" s="22" t="inlineStr">
        <is>
          <r>
            <t xml:space="preserve">88261</t>
          </r>
        </is>
      </c>
      <c r="B1310" s="23" t="inlineStr">
        <is>
          <r>
            <t xml:space="preserve">CARPINTEIRO DE ESQUADRIAS COM ENCARGOS COMPLEMENTARES</t>
          </r>
        </is>
      </c>
      <c r="C1310" s="22" t="inlineStr">
        <is>
          <r>
            <t xml:space="preserve">SINAPI</t>
          </r>
        </is>
      </c>
      <c r="D1310" s="22" t="inlineStr">
        <is>
          <r>
            <t xml:space="preserve">H</t>
          </r>
        </is>
      </c>
      <c r="E1310" s="24" t="n">
        <v>5.0</v>
      </c>
      <c r="F1310" s="25" t="n">
        <v>29.16</v>
      </c>
      <c r="G1310" s="25" t="n">
        <f>ROUND(ROUND(E1310,8)*F1310,2)</f>
        <v>145.8</v>
      </c>
    </row>
    <row r="1311" customHeight="1" ht="15">
      <c r="A1311" s="22" t="inlineStr">
        <is>
          <r>
            <t xml:space="preserve">88309</t>
          </r>
        </is>
      </c>
      <c r="B1311" s="23" t="inlineStr">
        <is>
          <r>
            <t xml:space="preserve">PEDREIRO COM ENCARGOS COMPLEMENTARES</t>
          </r>
        </is>
      </c>
      <c r="C1311" s="22" t="inlineStr">
        <is>
          <r>
            <t xml:space="preserve">SINAPI</t>
          </r>
        </is>
      </c>
      <c r="D1311" s="22" t="inlineStr">
        <is>
          <r>
            <t xml:space="preserve">H</t>
          </r>
        </is>
      </c>
      <c r="E1311" s="24" t="n">
        <v>2.0</v>
      </c>
      <c r="F1311" s="25" t="n">
        <v>30.58</v>
      </c>
      <c r="G1311" s="25" t="n">
        <f>ROUND(ROUND(E1311,8)*F1311,2)</f>
        <v>61.16</v>
      </c>
    </row>
    <row r="1312" customHeight="1" ht="15">
      <c r="A1312" s="22" t="inlineStr">
        <is>
          <r>
            <t xml:space="preserve">88316</t>
          </r>
        </is>
      </c>
      <c r="B1312" s="23" t="inlineStr">
        <is>
          <r>
            <t xml:space="preserve">SERVENTE COM ENCARGOS COMPLEMENTARES</t>
          </r>
        </is>
      </c>
      <c r="C1312" s="22" t="inlineStr">
        <is>
          <r>
            <t xml:space="preserve">SINAPI</t>
          </r>
        </is>
      </c>
      <c r="D1312" s="22" t="inlineStr">
        <is>
          <r>
            <t xml:space="preserve">H</t>
          </r>
        </is>
      </c>
      <c r="E1312" s="24" t="n">
        <v>7.0</v>
      </c>
      <c r="F1312" s="25" t="n">
        <v>23.56</v>
      </c>
      <c r="G1312" s="25" t="n">
        <f>ROUND(ROUND(E1312,8)*F1312,2)</f>
        <v>164.92</v>
      </c>
    </row>
    <row r="1313" customHeight="1" ht="18">
      <c r="A1313" s="2" t="inlineStr"/>
      <c r="B1313" s="2" t="inlineStr"/>
      <c r="C1313" s="2" t="inlineStr"/>
      <c r="D1313" s="2" t="inlineStr"/>
      <c r="E1313" s="26" t="inlineStr">
        <is>
          <r>
            <t xml:space="preserve">TOTAL Mão de Obra com Encargos Complementares:</t>
          </r>
        </is>
      </c>
      <c r="F1313" s="26" t="inlineStr"/>
      <c r="G1313" s="27" t="n">
        <f>SUM(G1310:G1312)</f>
        <v>371.88</v>
      </c>
    </row>
    <row r="1314" customHeight="1" ht="15">
      <c r="A1314" s="20" t="inlineStr">
        <is>
          <r>
            <t xml:space="preserve">Serviço</t>
          </r>
        </is>
      </c>
      <c r="B1314" s="20" t="inlineStr"/>
      <c r="C1314" s="21" t="inlineStr">
        <is>
          <r>
            <t xml:space="preserve">FONTE</t>
          </r>
        </is>
      </c>
      <c r="D1314" s="21" t="inlineStr">
        <is>
          <r>
            <t xml:space="preserve">UNID</t>
          </r>
        </is>
      </c>
      <c r="E1314" s="21" t="inlineStr">
        <is>
          <r>
            <t xml:space="preserve">COEFICIENTE</t>
          </r>
        </is>
      </c>
      <c r="F1314" s="21" t="inlineStr">
        <is>
          <r>
            <t xml:space="preserve">PREÇO UNITÁRIO</t>
          </r>
        </is>
      </c>
      <c r="G1314" s="21" t="inlineStr">
        <is>
          <r>
            <t xml:space="preserve">TOTAL</t>
          </r>
        </is>
      </c>
    </row>
    <row r="1315" customHeight="1" ht="29">
      <c r="A1315" s="22" t="inlineStr">
        <is>
          <r>
            <t xml:space="preserve">90806</t>
          </r>
        </is>
      </c>
      <c r="B1315" s="23" t="inlineStr">
        <is>
          <r>
            <t xml:space="preserve">BATENTE PARA PORTA DE MADEIRA, FIXAÇÃO COM ARGAMASSA, PADRÃO MÉDIO - FORNECIMENTO E INSTALAÇÃO. AF_12/2019</t>
          </r>
        </is>
      </c>
      <c r="C1315" s="22" t="inlineStr">
        <is>
          <r>
            <t xml:space="preserve">SINAPI</t>
          </r>
        </is>
      </c>
      <c r="D1315" s="22" t="inlineStr">
        <is>
          <r>
            <t xml:space="preserve">UN</t>
          </r>
        </is>
      </c>
      <c r="E1315" s="24" t="n">
        <v>1.0</v>
      </c>
      <c r="F1315" s="25" t="n">
        <v>451.49</v>
      </c>
      <c r="G1315" s="25" t="n">
        <f>ROUND(ROUND(E1315,8)*F1315,2)</f>
        <v>451.49</v>
      </c>
    </row>
    <row r="1316" customHeight="1" ht="15">
      <c r="A1316" s="22" t="inlineStr">
        <is>
          <r>
            <t xml:space="preserve">C4638</t>
          </r>
        </is>
      </c>
      <c r="B1316" s="23" t="inlineStr">
        <is>
          <r>
            <t xml:space="preserve">PUXADOR HORIZONTAL/VERTICAL PARA PORTA</t>
          </r>
        </is>
      </c>
      <c r="C1316" s="22" t="inlineStr">
        <is>
          <r>
            <t xml:space="preserve">SEINFRA</t>
          </r>
        </is>
      </c>
      <c r="D1316" s="22" t="inlineStr">
        <is>
          <r>
            <t xml:space="preserve">M</t>
          </r>
        </is>
      </c>
      <c r="E1316" s="24" t="n">
        <v>0.35</v>
      </c>
      <c r="F1316" s="25" t="n">
        <v>227.23</v>
      </c>
      <c r="G1316" s="25" t="n">
        <f>ROUND(ROUND(E1316,8)*F1316,2)</f>
        <v>79.53</v>
      </c>
    </row>
    <row r="1317" customHeight="1" ht="15">
      <c r="A1317" s="2" t="inlineStr"/>
      <c r="B1317" s="2" t="inlineStr"/>
      <c r="C1317" s="2" t="inlineStr"/>
      <c r="D1317" s="2" t="inlineStr"/>
      <c r="E1317" s="26" t="inlineStr">
        <is>
          <r>
            <t xml:space="preserve">TOTAL Serviço:</t>
          </r>
        </is>
      </c>
      <c r="F1317" s="26" t="inlineStr"/>
      <c r="G1317" s="27" t="n">
        <f>SUM(G1315:G1316)</f>
        <v>531.02</v>
      </c>
    </row>
    <row r="1318" customHeight="1" ht="15">
      <c r="A1318" s="2" t="inlineStr"/>
      <c r="B1318" s="2" t="inlineStr"/>
      <c r="C1318" s="2" t="inlineStr"/>
      <c r="D1318" s="2" t="inlineStr"/>
      <c r="E1318" s="28" t="inlineStr">
        <is>
          <r>
            <t xml:space="preserve">VALOR:</t>
          </r>
        </is>
      </c>
      <c r="F1318" s="28" t="inlineStr"/>
      <c r="G1318" s="29" t="n">
        <f>ROUND(SUM(G1308,G1313,G1317),2)</f>
        <v>1828.22</v>
      </c>
    </row>
    <row r="1319" customHeight="1" ht="15">
      <c r="A1319" s="2" t="inlineStr"/>
      <c r="B1319" s="2" t="inlineStr"/>
      <c r="C1319" s="2" t="inlineStr"/>
      <c r="D1319" s="2" t="inlineStr"/>
      <c r="E1319" s="28" t="inlineStr">
        <is>
          <r>
            <t xml:space="preserve">VALOR BDI (20.34%):</t>
          </r>
        </is>
      </c>
      <c r="F1319" s="28" t="inlineStr"/>
      <c r="G1319" s="29" t="n">
        <f>ROUND(G1318*(20.34/100),2)</f>
        <v>371.86</v>
      </c>
    </row>
    <row r="1320" customHeight="1" ht="15">
      <c r="A1320" s="2" t="inlineStr"/>
      <c r="B1320" s="2" t="inlineStr"/>
      <c r="C1320" s="2" t="inlineStr"/>
      <c r="D1320" s="2" t="inlineStr"/>
      <c r="E1320" s="28" t="inlineStr">
        <is>
          <r>
            <t xml:space="preserve">VALOR COM BDI:</t>
          </r>
        </is>
      </c>
      <c r="F1320" s="28" t="inlineStr"/>
      <c r="G1320" s="29" t="n">
        <f>G1319+G1318</f>
        <v>2200.08</v>
      </c>
    </row>
    <row r="1321" customHeight="1" ht="10">
      <c r="A1321" s="2" t="inlineStr"/>
      <c r="B1321" s="2" t="inlineStr"/>
      <c r="C1321" s="2" t="inlineStr"/>
      <c r="D1321" s="2" t="inlineStr"/>
      <c r="E1321" s="18" t="inlineStr"/>
      <c r="F1321" s="18" t="inlineStr"/>
      <c r="G1321" s="18" t="inlineStr"/>
    </row>
    <row r="1322" customHeight="1" ht="20">
      <c r="A1322" s="19" t="inlineStr">
        <is>
          <r>
            <t xml:space="preserve">1.6.13. ​CPU2012​ PORTA CAMARAO 4 FOLHAS ARTICULADA FRISADA C/FERRAGENS​ (M2)</t>
          </r>
        </is>
      </c>
      <c r="B1322" s="19" t="inlineStr"/>
      <c r="C1322" s="19" t="inlineStr"/>
      <c r="D1322" s="19" t="inlineStr"/>
      <c r="E1322" s="19" t="inlineStr"/>
      <c r="F1322" s="19" t="inlineStr"/>
      <c r="G1322" s="19" t="inlineStr"/>
    </row>
    <row r="1323" customHeight="1" ht="15">
      <c r="A1323" s="20" t="inlineStr">
        <is>
          <r>
            <t xml:space="preserve">Material</t>
          </r>
        </is>
      </c>
      <c r="B1323" s="20" t="inlineStr"/>
      <c r="C1323" s="21" t="inlineStr">
        <is>
          <r>
            <t xml:space="preserve">FONTE</t>
          </r>
        </is>
      </c>
      <c r="D1323" s="21" t="inlineStr">
        <is>
          <r>
            <t xml:space="preserve">UNID</t>
          </r>
        </is>
      </c>
      <c r="E1323" s="21" t="inlineStr">
        <is>
          <r>
            <t xml:space="preserve">COEFICIENTE</t>
          </r>
        </is>
      </c>
      <c r="F1323" s="21" t="inlineStr">
        <is>
          <r>
            <t xml:space="preserve">PREÇO UNITÁRIO</t>
          </r>
        </is>
      </c>
      <c r="G1323" s="21" t="inlineStr">
        <is>
          <r>
            <t xml:space="preserve">TOTAL</t>
          </r>
        </is>
      </c>
    </row>
    <row r="1324" customHeight="1" ht="15">
      <c r="A1324" s="22" t="inlineStr">
        <is>
          <r>
            <t xml:space="preserve">00020247</t>
          </r>
        </is>
      </c>
      <c r="B1324" s="23" t="inlineStr">
        <is>
          <r>
            <t xml:space="preserve">PREGO DE ACO POLIDO COM CABECA 15 X 15 (1 1/4 X 13)</t>
          </r>
        </is>
      </c>
      <c r="C1324" s="22" t="inlineStr">
        <is>
          <r>
            <t xml:space="preserve">SINAPI</t>
          </r>
        </is>
      </c>
      <c r="D1324" s="22" t="inlineStr">
        <is>
          <r>
            <t xml:space="preserve">KG</t>
          </r>
        </is>
      </c>
      <c r="E1324" s="24" t="n">
        <v>0.06</v>
      </c>
      <c r="F1324" s="25" t="n">
        <v>15.71</v>
      </c>
      <c r="G1324" s="25" t="n">
        <f>ROUND(ROUND(E1324,8)*F1324,2)</f>
        <v>0.94</v>
      </c>
    </row>
    <row r="1325" customHeight="1" ht="15">
      <c r="A1325" s="22" t="inlineStr">
        <is>
          <r>
            <t xml:space="preserve">00039027</t>
          </r>
        </is>
      </c>
      <c r="B1325" s="23" t="inlineStr">
        <is>
          <r>
            <t xml:space="preserve">PREGO DE ACO POLIDO COM CABECA 19 X 36 (3 1/4 X 9)</t>
          </r>
        </is>
      </c>
      <c r="C1325" s="22" t="inlineStr">
        <is>
          <r>
            <t xml:space="preserve">SINAPI</t>
          </r>
        </is>
      </c>
      <c r="D1325" s="22" t="inlineStr">
        <is>
          <r>
            <t xml:space="preserve">KG</t>
          </r>
        </is>
      </c>
      <c r="E1325" s="24" t="n">
        <v>0.019</v>
      </c>
      <c r="F1325" s="25" t="n">
        <v>14.17</v>
      </c>
      <c r="G1325" s="25" t="n">
        <f>ROUND(ROUND(E1325,8)*F1325,2)</f>
        <v>0.27</v>
      </c>
    </row>
    <row r="1326" customHeight="1" ht="15">
      <c r="A1326" s="22" t="inlineStr">
        <is>
          <r>
            <t xml:space="preserve">I1919</t>
          </r>
        </is>
      </c>
      <c r="B1326" s="23" t="inlineStr">
        <is>
          <r>
            <t xml:space="preserve">TACO PARA FIXAÇÃO DE BATENTE/RODAPÉ</t>
          </r>
        </is>
      </c>
      <c r="C1326" s="22" t="inlineStr">
        <is>
          <r>
            <t xml:space="preserve">SEINFRA</t>
          </r>
        </is>
      </c>
      <c r="D1326" s="22" t="inlineStr">
        <is>
          <r>
            <t xml:space="preserve">UN</t>
          </r>
        </is>
      </c>
      <c r="E1326" s="24" t="n">
        <v>3.0</v>
      </c>
      <c r="F1326" s="25" t="n">
        <v>1.76</v>
      </c>
      <c r="G1326" s="25" t="n">
        <f>ROUND(ROUND(E1326,8)*F1326,2)</f>
        <v>5.28</v>
      </c>
    </row>
    <row r="1327" customHeight="1" ht="15">
      <c r="A1327" s="2" t="inlineStr"/>
      <c r="B1327" s="2" t="inlineStr"/>
      <c r="C1327" s="2" t="inlineStr"/>
      <c r="D1327" s="2" t="inlineStr"/>
      <c r="E1327" s="26" t="inlineStr">
        <is>
          <r>
            <t xml:space="preserve">TOTAL Material:</t>
          </r>
        </is>
      </c>
      <c r="F1327" s="26" t="inlineStr"/>
      <c r="G1327" s="27" t="n">
        <f>SUM(G1324:G1326)</f>
        <v>6.49</v>
      </c>
    </row>
    <row r="1328" customHeight="1" ht="15">
      <c r="A1328" s="20" t="inlineStr">
        <is>
          <r>
            <t xml:space="preserve">Mão de Obra com Encargos Complementares</t>
          </r>
        </is>
      </c>
      <c r="B1328" s="20" t="inlineStr"/>
      <c r="C1328" s="21" t="inlineStr">
        <is>
          <r>
            <t xml:space="preserve">FONTE</t>
          </r>
        </is>
      </c>
      <c r="D1328" s="21" t="inlineStr">
        <is>
          <r>
            <t xml:space="preserve">UNID</t>
          </r>
        </is>
      </c>
      <c r="E1328" s="21" t="inlineStr">
        <is>
          <r>
            <t xml:space="preserve">COEFICIENTE</t>
          </r>
        </is>
      </c>
      <c r="F1328" s="21" t="inlineStr">
        <is>
          <r>
            <t xml:space="preserve">PREÇO UNITÁRIO</t>
          </r>
        </is>
      </c>
      <c r="G1328" s="21" t="inlineStr">
        <is>
          <r>
            <t xml:space="preserve">TOTAL</t>
          </r>
        </is>
      </c>
    </row>
    <row r="1329" customHeight="1" ht="21">
      <c r="A1329" s="22" t="inlineStr">
        <is>
          <r>
            <t xml:space="preserve">88239</t>
          </r>
        </is>
      </c>
      <c r="B1329" s="23" t="inlineStr">
        <is>
          <r>
            <t xml:space="preserve">AJUDANTE DE CARPINTEIRO COM ENCARGOS COMPLEMENTARES</t>
          </r>
        </is>
      </c>
      <c r="C1329" s="22" t="inlineStr">
        <is>
          <r>
            <t xml:space="preserve">SINAPI</t>
          </r>
        </is>
      </c>
      <c r="D1329" s="22" t="inlineStr">
        <is>
          <r>
            <t xml:space="preserve">H</t>
          </r>
        </is>
      </c>
      <c r="E1329" s="24" t="n">
        <v>4.39</v>
      </c>
      <c r="F1329" s="25" t="n">
        <v>24.61</v>
      </c>
      <c r="G1329" s="25" t="n">
        <f>ROUND(ROUND(E1329,8)*F1329,2)</f>
        <v>108.04</v>
      </c>
    </row>
    <row r="1330" customHeight="1" ht="21">
      <c r="A1330" s="22" t="inlineStr">
        <is>
          <r>
            <t xml:space="preserve">88261</t>
          </r>
        </is>
      </c>
      <c r="B1330" s="23" t="inlineStr">
        <is>
          <r>
            <t xml:space="preserve">CARPINTEIRO DE ESQUADRIAS COM ENCARGOS COMPLEMENTARES</t>
          </r>
        </is>
      </c>
      <c r="C1330" s="22" t="inlineStr">
        <is>
          <r>
            <t xml:space="preserve">SINAPI</t>
          </r>
        </is>
      </c>
      <c r="D1330" s="22" t="inlineStr">
        <is>
          <r>
            <t xml:space="preserve">H</t>
          </r>
        </is>
      </c>
      <c r="E1330" s="24" t="n">
        <v>4.17</v>
      </c>
      <c r="F1330" s="25" t="n">
        <v>29.16</v>
      </c>
      <c r="G1330" s="25" t="n">
        <f>ROUND(ROUND(E1330,8)*F1330,2)</f>
        <v>121.6</v>
      </c>
    </row>
    <row r="1331" customHeight="1" ht="18">
      <c r="A1331" s="2" t="inlineStr"/>
      <c r="B1331" s="2" t="inlineStr"/>
      <c r="C1331" s="2" t="inlineStr"/>
      <c r="D1331" s="2" t="inlineStr"/>
      <c r="E1331" s="26" t="inlineStr">
        <is>
          <r>
            <t xml:space="preserve">TOTAL Mão de Obra com Encargos Complementares:</t>
          </r>
        </is>
      </c>
      <c r="F1331" s="26" t="inlineStr"/>
      <c r="G1331" s="27" t="n">
        <f>SUM(G1329:G1330)</f>
        <v>229.64</v>
      </c>
    </row>
    <row r="1332" customHeight="1" ht="15">
      <c r="A1332" s="20" t="inlineStr">
        <is>
          <r>
            <t xml:space="preserve">Serviço</t>
          </r>
        </is>
      </c>
      <c r="B1332" s="20" t="inlineStr"/>
      <c r="C1332" s="21" t="inlineStr">
        <is>
          <r>
            <t xml:space="preserve">FONTE</t>
          </r>
        </is>
      </c>
      <c r="D1332" s="21" t="inlineStr">
        <is>
          <r>
            <t xml:space="preserve">UNID</t>
          </r>
        </is>
      </c>
      <c r="E1332" s="21" t="inlineStr">
        <is>
          <r>
            <t xml:space="preserve">COEFICIENTE</t>
          </r>
        </is>
      </c>
      <c r="F1332" s="21" t="inlineStr">
        <is>
          <r>
            <t xml:space="preserve">PREÇO UNITÁRIO</t>
          </r>
        </is>
      </c>
      <c r="G1332" s="21" t="inlineStr">
        <is>
          <r>
            <t xml:space="preserve">TOTAL</t>
          </r>
        </is>
      </c>
    </row>
    <row r="1333" customHeight="1" ht="21">
      <c r="A1333" s="22" t="inlineStr">
        <is>
          <r>
            <t xml:space="preserve">S08037</t>
          </r>
        </is>
      </c>
      <c r="B1333" s="23" t="inlineStr">
        <is>
          <r>
            <t xml:space="preserve">Porta em madeira de lei (Ipê), lisa, semi-oca, 165x150cm e 165x60cm, 4 folhas, c/ 2 visores (40x70cm) para vidro</t>
          </r>
        </is>
      </c>
      <c r="C1333" s="22" t="inlineStr">
        <is>
          <r>
            <t xml:space="preserve">ORSE</t>
          </r>
        </is>
      </c>
      <c r="D1333" s="22" t="inlineStr">
        <is>
          <r>
            <t xml:space="preserve">un</t>
          </r>
        </is>
      </c>
      <c r="E1333" s="24" t="n">
        <v>0.66</v>
      </c>
      <c r="F1333" s="25" t="n">
        <v>2062.8</v>
      </c>
      <c r="G1333" s="25" t="n">
        <f>ROUND(ROUND(E1333,8)*F1333,2)</f>
        <v>1361.45</v>
      </c>
    </row>
    <row r="1334" customHeight="1" ht="15">
      <c r="A1334" s="2" t="inlineStr"/>
      <c r="B1334" s="2" t="inlineStr"/>
      <c r="C1334" s="2" t="inlineStr"/>
      <c r="D1334" s="2" t="inlineStr"/>
      <c r="E1334" s="26" t="inlineStr">
        <is>
          <r>
            <t xml:space="preserve">TOTAL Serviço:</t>
          </r>
        </is>
      </c>
      <c r="F1334" s="26" t="inlineStr"/>
      <c r="G1334" s="27" t="n">
        <f>SUM(G1333:G1333)</f>
        <v>1361.45</v>
      </c>
    </row>
    <row r="1335" customHeight="1" ht="15">
      <c r="A1335" s="2" t="inlineStr"/>
      <c r="B1335" s="2" t="inlineStr"/>
      <c r="C1335" s="2" t="inlineStr"/>
      <c r="D1335" s="2" t="inlineStr"/>
      <c r="E1335" s="28" t="inlineStr">
        <is>
          <r>
            <t xml:space="preserve">VALOR:</t>
          </r>
        </is>
      </c>
      <c r="F1335" s="28" t="inlineStr"/>
      <c r="G1335" s="29" t="n">
        <f>ROUND(SUM(G1327,G1331,G1334),2)</f>
        <v>1597.58</v>
      </c>
    </row>
    <row r="1336" customHeight="1" ht="15">
      <c r="A1336" s="2" t="inlineStr"/>
      <c r="B1336" s="2" t="inlineStr"/>
      <c r="C1336" s="2" t="inlineStr"/>
      <c r="D1336" s="2" t="inlineStr"/>
      <c r="E1336" s="28" t="inlineStr">
        <is>
          <r>
            <t xml:space="preserve">VALOR BDI (20.34%):</t>
          </r>
        </is>
      </c>
      <c r="F1336" s="28" t="inlineStr"/>
      <c r="G1336" s="29" t="n">
        <f>ROUND(G1335*(20.34/100),2)</f>
        <v>324.95</v>
      </c>
    </row>
    <row r="1337" customHeight="1" ht="15">
      <c r="A1337" s="2" t="inlineStr"/>
      <c r="B1337" s="2" t="inlineStr"/>
      <c r="C1337" s="2" t="inlineStr"/>
      <c r="D1337" s="2" t="inlineStr"/>
      <c r="E1337" s="28" t="inlineStr">
        <is>
          <r>
            <t xml:space="preserve">VALOR COM BDI:</t>
          </r>
        </is>
      </c>
      <c r="F1337" s="28" t="inlineStr"/>
      <c r="G1337" s="29" t="n">
        <f>G1336+G1335</f>
        <v>1922.53</v>
      </c>
    </row>
    <row r="1338" customHeight="1" ht="10">
      <c r="A1338" s="2" t="inlineStr"/>
      <c r="B1338" s="2" t="inlineStr"/>
      <c r="C1338" s="2" t="inlineStr"/>
      <c r="D1338" s="2" t="inlineStr"/>
      <c r="E1338" s="18" t="inlineStr"/>
      <c r="F1338" s="18" t="inlineStr"/>
      <c r="G1338" s="18" t="inlineStr"/>
    </row>
    <row r="1339" customHeight="1" ht="20">
      <c r="A1339" s="19" t="inlineStr">
        <is>
          <r>
            <t xml:space="preserve">1.6.14. ​91338​ PORTA DE ALUMÍNIO DE ABRIR COM LAMBRI, COM GUARNIÇÃO, FIXAÇÃO COM PARAFUSOS - FORNECIMENTO E INSTALAÇÃO. AF_12/2019​ (M2)</t>
          </r>
        </is>
      </c>
      <c r="B1339" s="19" t="inlineStr"/>
      <c r="C1339" s="19" t="inlineStr"/>
      <c r="D1339" s="19" t="inlineStr"/>
      <c r="E1339" s="19" t="inlineStr"/>
      <c r="F1339" s="19" t="inlineStr"/>
      <c r="G1339" s="19" t="inlineStr"/>
    </row>
    <row r="1340" customHeight="1" ht="15">
      <c r="A1340" s="20" t="inlineStr">
        <is>
          <r>
            <t xml:space="preserve">Material</t>
          </r>
        </is>
      </c>
      <c r="B1340" s="20" t="inlineStr"/>
      <c r="C1340" s="21" t="inlineStr">
        <is>
          <r>
            <t xml:space="preserve">FONTE</t>
          </r>
        </is>
      </c>
      <c r="D1340" s="21" t="inlineStr">
        <is>
          <r>
            <t xml:space="preserve">UNID</t>
          </r>
        </is>
      </c>
      <c r="E1340" s="21" t="inlineStr">
        <is>
          <r>
            <t xml:space="preserve">COEFICIENTE</t>
          </r>
        </is>
      </c>
      <c r="F1340" s="21" t="inlineStr">
        <is>
          <r>
            <t xml:space="preserve">PREÇO UNITÁRIO</t>
          </r>
        </is>
      </c>
      <c r="G1340" s="21" t="inlineStr">
        <is>
          <r>
            <t xml:space="preserve">TOTAL</t>
          </r>
        </is>
      </c>
    </row>
    <row r="1341" customHeight="1" ht="29">
      <c r="A1341" s="22" t="inlineStr">
        <is>
          <r>
            <t xml:space="preserve">00007568</t>
          </r>
        </is>
      </c>
      <c r="B1341" s="23" t="inlineStr">
        <is>
          <r>
            <t xml:space="preserve">BUCHA DE NYLON SEM ABA S10, COM PARAFUSO DE 6,10 X 65 MM EM ACO ZINCADO COM ROSCA SOBERBA, CABECA CHATA E FENDA PHILLIPS</t>
          </r>
        </is>
      </c>
      <c r="C1341" s="22" t="inlineStr">
        <is>
          <r>
            <t xml:space="preserve">SINAPI</t>
          </r>
        </is>
      </c>
      <c r="D1341" s="22" t="inlineStr">
        <is>
          <r>
            <t xml:space="preserve">UN</t>
          </r>
        </is>
      </c>
      <c r="E1341" s="24" t="n">
        <v>4.8166</v>
      </c>
      <c r="F1341" s="25" t="n">
        <v>0.86</v>
      </c>
      <c r="G1341" s="25" t="n">
        <f>TRUNC(TRUNC(E1341,8)*F1341,2)</f>
        <v>4.14</v>
      </c>
    </row>
    <row r="1342" customHeight="1" ht="29">
      <c r="A1342" s="22" t="inlineStr">
        <is>
          <r>
            <t xml:space="preserve">00036888</t>
          </r>
        </is>
      </c>
      <c r="B1342" s="23" t="inlineStr">
        <is>
          <r>
            <t xml:space="preserve">GUARNICAO / MOLDURA / ARREMATE DE ACABAMENTO PARA ESQUADRIA, EM ALUMINIO PERFIL 25, ACABAMENTO ANODIZADO BRANCO OU BRILHANTE, PARA 1 FACE</t>
          </r>
        </is>
      </c>
      <c r="C1342" s="22" t="inlineStr">
        <is>
          <r>
            <t xml:space="preserve">SINAPI</t>
          </r>
        </is>
      </c>
      <c r="D1342" s="22" t="inlineStr">
        <is>
          <r>
            <t xml:space="preserve">M</t>
          </r>
        </is>
      </c>
      <c r="E1342" s="24" t="n">
        <v>6.8504</v>
      </c>
      <c r="F1342" s="25" t="n">
        <v>33.36</v>
      </c>
      <c r="G1342" s="25" t="n">
        <f>TRUNC(TRUNC(E1342,8)*F1342,2)</f>
        <v>228.52</v>
      </c>
    </row>
    <row r="1343" customHeight="1" ht="29">
      <c r="A1343" s="22" t="inlineStr">
        <is>
          <r>
            <t xml:space="preserve">00004914</t>
          </r>
        </is>
      </c>
      <c r="B1343" s="23" t="inlineStr">
        <is>
          <r>
            <t xml:space="preserve">PORTA DE ABRIR EM ALUMINIO COM LAMBRI HORIZONTAL/LAMINADA, ACABAMENTO ANODIZADO NATURAL, SEM GUARNICAO/ALIZAR/VISTA</t>
          </r>
        </is>
      </c>
      <c r="C1343" s="22" t="inlineStr">
        <is>
          <r>
            <t xml:space="preserve">SINAPI</t>
          </r>
        </is>
      </c>
      <c r="D1343" s="22" t="inlineStr">
        <is>
          <r>
            <t xml:space="preserve">M2</t>
          </r>
        </is>
      </c>
      <c r="E1343" s="24" t="n">
        <v>1.0</v>
      </c>
      <c r="F1343" s="25" t="n">
        <v>542.82</v>
      </c>
      <c r="G1343" s="25" t="n">
        <f>TRUNC(TRUNC(E1343,8)*F1343,2)</f>
        <v>542.82</v>
      </c>
    </row>
    <row r="1344" customHeight="1" ht="21">
      <c r="A1344" s="22" t="inlineStr">
        <is>
          <r>
            <t xml:space="preserve">00000142</t>
          </r>
        </is>
      </c>
      <c r="B1344" s="23" t="inlineStr">
        <is>
          <r>
            <t xml:space="preserve">SELANTE ELASTICO MONOCOMPONENTE A BASE DE POLIURETANO (PU) PARA JUNTAS DIVERSAS</t>
          </r>
        </is>
      </c>
      <c r="C1344" s="22" t="inlineStr">
        <is>
          <r>
            <t xml:space="preserve">SINAPI</t>
          </r>
        </is>
      </c>
      <c r="D1344" s="22" t="inlineStr">
        <is>
          <r>
            <t xml:space="preserve">310ML</t>
          </r>
        </is>
      </c>
      <c r="E1344" s="24" t="n">
        <v>0.8829</v>
      </c>
      <c r="F1344" s="25" t="n">
        <v>40.24</v>
      </c>
      <c r="G1344" s="25" t="n">
        <f>TRUNC(TRUNC(E1344,8)*F1344,2)</f>
        <v>35.52</v>
      </c>
    </row>
    <row r="1345" customHeight="1" ht="15">
      <c r="A1345" s="2" t="inlineStr"/>
      <c r="B1345" s="2" t="inlineStr"/>
      <c r="C1345" s="2" t="inlineStr"/>
      <c r="D1345" s="2" t="inlineStr"/>
      <c r="E1345" s="26" t="inlineStr">
        <is>
          <r>
            <t xml:space="preserve">TOTAL Material:</t>
          </r>
        </is>
      </c>
      <c r="F1345" s="26" t="inlineStr"/>
      <c r="G1345" s="27" t="n">
        <f>SUM(G1341:G1344)</f>
        <v>811.0</v>
      </c>
    </row>
    <row r="1346" customHeight="1" ht="15">
      <c r="A1346" s="20" t="inlineStr">
        <is>
          <r>
            <t xml:space="preserve">Mão de Obra com Encargos Complementares</t>
          </r>
        </is>
      </c>
      <c r="B1346" s="20" t="inlineStr"/>
      <c r="C1346" s="21" t="inlineStr">
        <is>
          <r>
            <t xml:space="preserve">FONTE</t>
          </r>
        </is>
      </c>
      <c r="D1346" s="21" t="inlineStr">
        <is>
          <r>
            <t xml:space="preserve">UNID</t>
          </r>
        </is>
      </c>
      <c r="E1346" s="21" t="inlineStr">
        <is>
          <r>
            <t xml:space="preserve">COEFICIENTE</t>
          </r>
        </is>
      </c>
      <c r="F1346" s="21" t="inlineStr">
        <is>
          <r>
            <t xml:space="preserve">PREÇO UNITÁRIO</t>
          </r>
        </is>
      </c>
      <c r="G1346" s="21" t="inlineStr">
        <is>
          <r>
            <t xml:space="preserve">TOTAL</t>
          </r>
        </is>
      </c>
    </row>
    <row r="1347" customHeight="1" ht="15">
      <c r="A1347" s="22" t="inlineStr">
        <is>
          <r>
            <t xml:space="preserve">88309</t>
          </r>
        </is>
      </c>
      <c r="B1347" s="23" t="inlineStr">
        <is>
          <r>
            <t xml:space="preserve">PEDREIRO COM ENCARGOS COMPLEMENTARES</t>
          </r>
        </is>
      </c>
      <c r="C1347" s="22" t="inlineStr">
        <is>
          <r>
            <t xml:space="preserve">SINAPI</t>
          </r>
        </is>
      </c>
      <c r="D1347" s="22" t="inlineStr">
        <is>
          <r>
            <t xml:space="preserve">H</t>
          </r>
        </is>
      </c>
      <c r="E1347" s="24" t="n">
        <v>0.3563</v>
      </c>
      <c r="F1347" s="25" t="n">
        <v>30.58</v>
      </c>
      <c r="G1347" s="25" t="n">
        <f>TRUNC(TRUNC(E1347,8)*F1347,2)</f>
        <v>10.89</v>
      </c>
    </row>
    <row r="1348" customHeight="1" ht="15">
      <c r="A1348" s="22" t="inlineStr">
        <is>
          <r>
            <t xml:space="preserve">88316</t>
          </r>
        </is>
      </c>
      <c r="B1348" s="23" t="inlineStr">
        <is>
          <r>
            <t xml:space="preserve">SERVENTE COM ENCARGOS COMPLEMENTARES</t>
          </r>
        </is>
      </c>
      <c r="C1348" s="22" t="inlineStr">
        <is>
          <r>
            <t xml:space="preserve">SINAPI</t>
          </r>
        </is>
      </c>
      <c r="D1348" s="22" t="inlineStr">
        <is>
          <r>
            <t xml:space="preserve">H</t>
          </r>
        </is>
      </c>
      <c r="E1348" s="24" t="n">
        <v>0.1779</v>
      </c>
      <c r="F1348" s="25" t="n">
        <v>23.56</v>
      </c>
      <c r="G1348" s="25" t="n">
        <f>TRUNC(TRUNC(E1348,8)*F1348,2)</f>
        <v>4.19</v>
      </c>
    </row>
    <row r="1349" customHeight="1" ht="18">
      <c r="A1349" s="2" t="inlineStr"/>
      <c r="B1349" s="2" t="inlineStr"/>
      <c r="C1349" s="2" t="inlineStr"/>
      <c r="D1349" s="2" t="inlineStr"/>
      <c r="E1349" s="26" t="inlineStr">
        <is>
          <r>
            <t xml:space="preserve">TOTAL Mão de Obra com Encargos Complementares:</t>
          </r>
        </is>
      </c>
      <c r="F1349" s="26" t="inlineStr"/>
      <c r="G1349" s="27" t="n">
        <f>SUM(G1347:G1348)</f>
        <v>15.08</v>
      </c>
    </row>
    <row r="1350" customHeight="1" ht="15">
      <c r="A1350" s="2" t="inlineStr"/>
      <c r="B1350" s="2" t="inlineStr"/>
      <c r="C1350" s="2" t="inlineStr"/>
      <c r="D1350" s="2" t="inlineStr"/>
      <c r="E1350" s="28" t="inlineStr">
        <is>
          <r>
            <t xml:space="preserve">VALOR:</t>
          </r>
        </is>
      </c>
      <c r="F1350" s="28" t="inlineStr"/>
      <c r="G1350" s="29" t="n">
        <f>ROUND(SUM(G1345,G1349),2)</f>
        <v>826.08</v>
      </c>
    </row>
    <row r="1351" customHeight="1" ht="15">
      <c r="A1351" s="2" t="inlineStr"/>
      <c r="B1351" s="2" t="inlineStr"/>
      <c r="C1351" s="2" t="inlineStr"/>
      <c r="D1351" s="2" t="inlineStr"/>
      <c r="E1351" s="28" t="inlineStr">
        <is>
          <r>
            <t xml:space="preserve">VALOR BDI (20.34%):</t>
          </r>
        </is>
      </c>
      <c r="F1351" s="28" t="inlineStr"/>
      <c r="G1351" s="29" t="n">
        <f>ROUND(G1350*(20.34/100),2)</f>
        <v>168.02</v>
      </c>
    </row>
    <row r="1352" customHeight="1" ht="15">
      <c r="A1352" s="2" t="inlineStr"/>
      <c r="B1352" s="2" t="inlineStr"/>
      <c r="C1352" s="2" t="inlineStr"/>
      <c r="D1352" s="2" t="inlineStr"/>
      <c r="E1352" s="28" t="inlineStr">
        <is>
          <r>
            <t xml:space="preserve">VALOR COM BDI:</t>
          </r>
        </is>
      </c>
      <c r="F1352" s="28" t="inlineStr"/>
      <c r="G1352" s="29" t="n">
        <f>G1351+G1350</f>
        <v>994.1</v>
      </c>
    </row>
    <row r="1353" customHeight="1" ht="10">
      <c r="A1353" s="2" t="inlineStr"/>
      <c r="B1353" s="2" t="inlineStr"/>
      <c r="C1353" s="2" t="inlineStr"/>
      <c r="D1353" s="2" t="inlineStr"/>
      <c r="E1353" s="18" t="inlineStr"/>
      <c r="F1353" s="18" t="inlineStr"/>
      <c r="G1353" s="18" t="inlineStr"/>
    </row>
    <row r="1354" customHeight="1" ht="20">
      <c r="A1354" s="19" t="inlineStr">
        <is>
          <r>
            <t xml:space="preserve">1.6.15. ​91341​ PORTA EM ALUMÍNIO DE ABRIR TIPO VENEZIANA COM GUARNIÇÃO, FIXAÇÃO COM PARAFUSOS - FORNECIMENTO E INSTALAÇÃO. AF_12/2019​ (M2)</t>
          </r>
        </is>
      </c>
      <c r="B1354" s="19" t="inlineStr"/>
      <c r="C1354" s="19" t="inlineStr"/>
      <c r="D1354" s="19" t="inlineStr"/>
      <c r="E1354" s="19" t="inlineStr"/>
      <c r="F1354" s="19" t="inlineStr"/>
      <c r="G1354" s="19" t="inlineStr"/>
    </row>
    <row r="1355" customHeight="1" ht="15">
      <c r="A1355" s="20" t="inlineStr">
        <is>
          <r>
            <t xml:space="preserve">Material</t>
          </r>
        </is>
      </c>
      <c r="B1355" s="20" t="inlineStr"/>
      <c r="C1355" s="21" t="inlineStr">
        <is>
          <r>
            <t xml:space="preserve">FONTE</t>
          </r>
        </is>
      </c>
      <c r="D1355" s="21" t="inlineStr">
        <is>
          <r>
            <t xml:space="preserve">UNID</t>
          </r>
        </is>
      </c>
      <c r="E1355" s="21" t="inlineStr">
        <is>
          <r>
            <t xml:space="preserve">COEFICIENTE</t>
          </r>
        </is>
      </c>
      <c r="F1355" s="21" t="inlineStr">
        <is>
          <r>
            <t xml:space="preserve">PREÇO UNITÁRIO</t>
          </r>
        </is>
      </c>
      <c r="G1355" s="21" t="inlineStr">
        <is>
          <r>
            <t xml:space="preserve">TOTAL</t>
          </r>
        </is>
      </c>
    </row>
    <row r="1356" customHeight="1" ht="29">
      <c r="A1356" s="22" t="inlineStr">
        <is>
          <r>
            <t xml:space="preserve">00007568</t>
          </r>
        </is>
      </c>
      <c r="B1356" s="23" t="inlineStr">
        <is>
          <r>
            <t xml:space="preserve">BUCHA DE NYLON SEM ABA S10, COM PARAFUSO DE 6,10 X 65 MM EM ACO ZINCADO COM ROSCA SOBERBA, CABECA CHATA E FENDA PHILLIPS</t>
          </r>
        </is>
      </c>
      <c r="C1356" s="22" t="inlineStr">
        <is>
          <r>
            <t xml:space="preserve">SINAPI</t>
          </r>
        </is>
      </c>
      <c r="D1356" s="22" t="inlineStr">
        <is>
          <r>
            <t xml:space="preserve">UN</t>
          </r>
        </is>
      </c>
      <c r="E1356" s="24" t="n">
        <v>4.8166</v>
      </c>
      <c r="F1356" s="25" t="n">
        <v>0.86</v>
      </c>
      <c r="G1356" s="25" t="n">
        <f>TRUNC(TRUNC(E1356,8)*F1356,2)</f>
        <v>4.14</v>
      </c>
    </row>
    <row r="1357" customHeight="1" ht="29">
      <c r="A1357" s="22" t="inlineStr">
        <is>
          <r>
            <t xml:space="preserve">00036888</t>
          </r>
        </is>
      </c>
      <c r="B1357" s="23" t="inlineStr">
        <is>
          <r>
            <t xml:space="preserve">GUARNICAO / MOLDURA / ARREMATE DE ACABAMENTO PARA ESQUADRIA, EM ALUMINIO PERFIL 25, ACABAMENTO ANODIZADO BRANCO OU BRILHANTE, PARA 1 FACE</t>
          </r>
        </is>
      </c>
      <c r="C1357" s="22" t="inlineStr">
        <is>
          <r>
            <t xml:space="preserve">SINAPI</t>
          </r>
        </is>
      </c>
      <c r="D1357" s="22" t="inlineStr">
        <is>
          <r>
            <t xml:space="preserve">M</t>
          </r>
        </is>
      </c>
      <c r="E1357" s="24" t="n">
        <v>6.8504</v>
      </c>
      <c r="F1357" s="25" t="n">
        <v>33.36</v>
      </c>
      <c r="G1357" s="25" t="n">
        <f>TRUNC(TRUNC(E1357,8)*F1357,2)</f>
        <v>228.52</v>
      </c>
    </row>
    <row r="1358" customHeight="1" ht="29">
      <c r="A1358" s="22" t="inlineStr">
        <is>
          <r>
            <t xml:space="preserve">00039025</t>
          </r>
        </is>
      </c>
      <c r="B1358" s="23" t="inlineStr">
        <is>
          <r>
            <t xml:space="preserve">PORTA DE ABRIR, TIPO VENEZIANA, EM ALUMINIO, ACABAMENTO ANODIZADO NATURAL, 90 CM X 210 CM (LARGURA X ALTURA), SEM GUARNICAO/ALIZAR/VISTA</t>
          </r>
        </is>
      </c>
      <c r="C1358" s="22" t="inlineStr">
        <is>
          <r>
            <t xml:space="preserve">SINAPI</t>
          </r>
        </is>
      </c>
      <c r="D1358" s="22" t="inlineStr">
        <is>
          <r>
            <t xml:space="preserve">UN</t>
          </r>
        </is>
      </c>
      <c r="E1358" s="24" t="n">
        <v>0.5473</v>
      </c>
      <c r="F1358" s="25" t="n">
        <v>686.47</v>
      </c>
      <c r="G1358" s="25" t="n">
        <f>TRUNC(TRUNC(E1358,8)*F1358,2)</f>
        <v>375.7</v>
      </c>
    </row>
    <row r="1359" customHeight="1" ht="21">
      <c r="A1359" s="22" t="inlineStr">
        <is>
          <r>
            <t xml:space="preserve">00000142</t>
          </r>
        </is>
      </c>
      <c r="B1359" s="23" t="inlineStr">
        <is>
          <r>
            <t xml:space="preserve">SELANTE ELASTICO MONOCOMPONENTE A BASE DE POLIURETANO (PU) PARA JUNTAS DIVERSAS</t>
          </r>
        </is>
      </c>
      <c r="C1359" s="22" t="inlineStr">
        <is>
          <r>
            <t xml:space="preserve">SINAPI</t>
          </r>
        </is>
      </c>
      <c r="D1359" s="22" t="inlineStr">
        <is>
          <r>
            <t xml:space="preserve">310ML</t>
          </r>
        </is>
      </c>
      <c r="E1359" s="24" t="n">
        <v>0.8829</v>
      </c>
      <c r="F1359" s="25" t="n">
        <v>40.24</v>
      </c>
      <c r="G1359" s="25" t="n">
        <f>TRUNC(TRUNC(E1359,8)*F1359,2)</f>
        <v>35.52</v>
      </c>
    </row>
    <row r="1360" customHeight="1" ht="15">
      <c r="A1360" s="2" t="inlineStr"/>
      <c r="B1360" s="2" t="inlineStr"/>
      <c r="C1360" s="2" t="inlineStr"/>
      <c r="D1360" s="2" t="inlineStr"/>
      <c r="E1360" s="26" t="inlineStr">
        <is>
          <r>
            <t xml:space="preserve">TOTAL Material:</t>
          </r>
        </is>
      </c>
      <c r="F1360" s="26" t="inlineStr"/>
      <c r="G1360" s="27" t="n">
        <f>SUM(G1356:G1359)</f>
        <v>643.88</v>
      </c>
    </row>
    <row r="1361" customHeight="1" ht="15">
      <c r="A1361" s="20" t="inlineStr">
        <is>
          <r>
            <t xml:space="preserve">Mão de Obra com Encargos Complementares</t>
          </r>
        </is>
      </c>
      <c r="B1361" s="20" t="inlineStr"/>
      <c r="C1361" s="21" t="inlineStr">
        <is>
          <r>
            <t xml:space="preserve">FONTE</t>
          </r>
        </is>
      </c>
      <c r="D1361" s="21" t="inlineStr">
        <is>
          <r>
            <t xml:space="preserve">UNID</t>
          </r>
        </is>
      </c>
      <c r="E1361" s="21" t="inlineStr">
        <is>
          <r>
            <t xml:space="preserve">COEFICIENTE</t>
          </r>
        </is>
      </c>
      <c r="F1361" s="21" t="inlineStr">
        <is>
          <r>
            <t xml:space="preserve">PREÇO UNITÁRIO</t>
          </r>
        </is>
      </c>
      <c r="G1361" s="21" t="inlineStr">
        <is>
          <r>
            <t xml:space="preserve">TOTAL</t>
          </r>
        </is>
      </c>
    </row>
    <row r="1362" customHeight="1" ht="15">
      <c r="A1362" s="22" t="inlineStr">
        <is>
          <r>
            <t xml:space="preserve">88309</t>
          </r>
        </is>
      </c>
      <c r="B1362" s="23" t="inlineStr">
        <is>
          <r>
            <t xml:space="preserve">PEDREIRO COM ENCARGOS COMPLEMENTARES</t>
          </r>
        </is>
      </c>
      <c r="C1362" s="22" t="inlineStr">
        <is>
          <r>
            <t xml:space="preserve">SINAPI</t>
          </r>
        </is>
      </c>
      <c r="D1362" s="22" t="inlineStr">
        <is>
          <r>
            <t xml:space="preserve">H</t>
          </r>
        </is>
      </c>
      <c r="E1362" s="24" t="n">
        <v>0.3826</v>
      </c>
      <c r="F1362" s="25" t="n">
        <v>30.58</v>
      </c>
      <c r="G1362" s="25" t="n">
        <f>TRUNC(TRUNC(E1362,8)*F1362,2)</f>
        <v>11.69</v>
      </c>
    </row>
    <row r="1363" customHeight="1" ht="15">
      <c r="A1363" s="22" t="inlineStr">
        <is>
          <r>
            <t xml:space="preserve">88316</t>
          </r>
        </is>
      </c>
      <c r="B1363" s="23" t="inlineStr">
        <is>
          <r>
            <t xml:space="preserve">SERVENTE COM ENCARGOS COMPLEMENTARES</t>
          </r>
        </is>
      </c>
      <c r="C1363" s="22" t="inlineStr">
        <is>
          <r>
            <t xml:space="preserve">SINAPI</t>
          </r>
        </is>
      </c>
      <c r="D1363" s="22" t="inlineStr">
        <is>
          <r>
            <t xml:space="preserve">H</t>
          </r>
        </is>
      </c>
      <c r="E1363" s="24" t="n">
        <v>0.191</v>
      </c>
      <c r="F1363" s="25" t="n">
        <v>23.56</v>
      </c>
      <c r="G1363" s="25" t="n">
        <f>TRUNC(TRUNC(E1363,8)*F1363,2)</f>
        <v>4.49</v>
      </c>
    </row>
    <row r="1364" customHeight="1" ht="18">
      <c r="A1364" s="2" t="inlineStr"/>
      <c r="B1364" s="2" t="inlineStr"/>
      <c r="C1364" s="2" t="inlineStr"/>
      <c r="D1364" s="2" t="inlineStr"/>
      <c r="E1364" s="26" t="inlineStr">
        <is>
          <r>
            <t xml:space="preserve">TOTAL Mão de Obra com Encargos Complementares:</t>
          </r>
        </is>
      </c>
      <c r="F1364" s="26" t="inlineStr"/>
      <c r="G1364" s="27" t="n">
        <f>SUM(G1362:G1363)</f>
        <v>16.18</v>
      </c>
    </row>
    <row r="1365" customHeight="1" ht="15">
      <c r="A1365" s="2" t="inlineStr"/>
      <c r="B1365" s="2" t="inlineStr"/>
      <c r="C1365" s="2" t="inlineStr"/>
      <c r="D1365" s="2" t="inlineStr"/>
      <c r="E1365" s="28" t="inlineStr">
        <is>
          <r>
            <t xml:space="preserve">VALOR:</t>
          </r>
        </is>
      </c>
      <c r="F1365" s="28" t="inlineStr"/>
      <c r="G1365" s="29" t="n">
        <f>ROUND(SUM(G1360,G1364),2)</f>
        <v>660.06</v>
      </c>
    </row>
    <row r="1366" customHeight="1" ht="15">
      <c r="A1366" s="2" t="inlineStr"/>
      <c r="B1366" s="2" t="inlineStr"/>
      <c r="C1366" s="2" t="inlineStr"/>
      <c r="D1366" s="2" t="inlineStr"/>
      <c r="E1366" s="28" t="inlineStr">
        <is>
          <r>
            <t xml:space="preserve">VALOR BDI (20.34%):</t>
          </r>
        </is>
      </c>
      <c r="F1366" s="28" t="inlineStr"/>
      <c r="G1366" s="29" t="n">
        <f>ROUND(G1365*(20.34/100),2)</f>
        <v>134.26</v>
      </c>
    </row>
    <row r="1367" customHeight="1" ht="15">
      <c r="A1367" s="2" t="inlineStr"/>
      <c r="B1367" s="2" t="inlineStr"/>
      <c r="C1367" s="2" t="inlineStr"/>
      <c r="D1367" s="2" t="inlineStr"/>
      <c r="E1367" s="28" t="inlineStr">
        <is>
          <r>
            <t xml:space="preserve">VALOR COM BDI:</t>
          </r>
        </is>
      </c>
      <c r="F1367" s="28" t="inlineStr"/>
      <c r="G1367" s="29" t="n">
        <f>G1366+G1365</f>
        <v>794.32</v>
      </c>
    </row>
    <row r="1368" customHeight="1" ht="10">
      <c r="A1368" s="2" t="inlineStr"/>
      <c r="B1368" s="2" t="inlineStr"/>
      <c r="C1368" s="2" t="inlineStr"/>
      <c r="D1368" s="2" t="inlineStr"/>
      <c r="E1368" s="18" t="inlineStr"/>
      <c r="F1368" s="18" t="inlineStr"/>
      <c r="G1368" s="18" t="inlineStr"/>
    </row>
    <row r="1369" customHeight="1" ht="20">
      <c r="A1369" s="19" t="inlineStr">
        <is>
          <r>
            <t xml:space="preserve">1.6.16. ​100702​ PORTA DE CORRER DE ALUMÍNIO, COM DUAS FOLHAS PARA VIDRO, INCLUSO VIDRO LISO INCOLOR, FECHADURA E PUXADOR, SEM ALIZAR. AF_12/2019​ (M2)</t>
          </r>
        </is>
      </c>
      <c r="B1369" s="19" t="inlineStr"/>
      <c r="C1369" s="19" t="inlineStr"/>
      <c r="D1369" s="19" t="inlineStr"/>
      <c r="E1369" s="19" t="inlineStr"/>
      <c r="F1369" s="19" t="inlineStr"/>
      <c r="G1369" s="19" t="inlineStr"/>
    </row>
    <row r="1370" customHeight="1" ht="15">
      <c r="A1370" s="20" t="inlineStr">
        <is>
          <r>
            <t xml:space="preserve">Material</t>
          </r>
        </is>
      </c>
      <c r="B1370" s="20" t="inlineStr"/>
      <c r="C1370" s="21" t="inlineStr">
        <is>
          <r>
            <t xml:space="preserve">FONTE</t>
          </r>
        </is>
      </c>
      <c r="D1370" s="21" t="inlineStr">
        <is>
          <r>
            <t xml:space="preserve">UNID</t>
          </r>
        </is>
      </c>
      <c r="E1370" s="21" t="inlineStr">
        <is>
          <r>
            <t xml:space="preserve">COEFICIENTE</t>
          </r>
        </is>
      </c>
      <c r="F1370" s="21" t="inlineStr">
        <is>
          <r>
            <t xml:space="preserve">PREÇO UNITÁRIO</t>
          </r>
        </is>
      </c>
      <c r="G1370" s="21" t="inlineStr">
        <is>
          <r>
            <t xml:space="preserve">TOTAL</t>
          </r>
        </is>
      </c>
    </row>
    <row r="1371" customHeight="1" ht="29">
      <c r="A1371" s="22" t="inlineStr">
        <is>
          <r>
            <t xml:space="preserve">00007568</t>
          </r>
        </is>
      </c>
      <c r="B1371" s="23" t="inlineStr">
        <is>
          <r>
            <t xml:space="preserve">BUCHA DE NYLON SEM ABA S10, COM PARAFUSO DE 6,10 X 65 MM EM ACO ZINCADO COM ROSCA SOBERBA, CABECA CHATA E FENDA PHILLIPS</t>
          </r>
        </is>
      </c>
      <c r="C1371" s="22" t="inlineStr">
        <is>
          <r>
            <t xml:space="preserve">SINAPI</t>
          </r>
        </is>
      </c>
      <c r="D1371" s="22" t="inlineStr">
        <is>
          <r>
            <t xml:space="preserve">UN</t>
          </r>
        </is>
      </c>
      <c r="E1371" s="24" t="n">
        <v>4.72</v>
      </c>
      <c r="F1371" s="25" t="n">
        <v>0.86</v>
      </c>
      <c r="G1371" s="25" t="n">
        <f>TRUNC(TRUNC(E1371,8)*F1371,2)</f>
        <v>4.05</v>
      </c>
    </row>
    <row r="1372" customHeight="1" ht="29">
      <c r="A1372" s="22" t="inlineStr">
        <is>
          <r>
            <t xml:space="preserve">00036888</t>
          </r>
        </is>
      </c>
      <c r="B1372" s="23" t="inlineStr">
        <is>
          <r>
            <t xml:space="preserve">GUARNICAO / MOLDURA / ARREMATE DE ACABAMENTO PARA ESQUADRIA, EM ALUMINIO PERFIL 25, ACABAMENTO ANODIZADO BRANCO OU BRILHANTE, PARA 1 FACE</t>
          </r>
        </is>
      </c>
      <c r="C1372" s="22" t="inlineStr">
        <is>
          <r>
            <t xml:space="preserve">SINAPI</t>
          </r>
        </is>
      </c>
      <c r="D1372" s="22" t="inlineStr">
        <is>
          <r>
            <t xml:space="preserve">M</t>
          </r>
        </is>
      </c>
      <c r="E1372" s="24" t="n">
        <v>2.202</v>
      </c>
      <c r="F1372" s="25" t="n">
        <v>33.36</v>
      </c>
      <c r="G1372" s="25" t="n">
        <f>TRUNC(TRUNC(E1372,8)*F1372,2)</f>
        <v>73.45</v>
      </c>
    </row>
    <row r="1373" customHeight="1" ht="38">
      <c r="A1373" s="22" t="inlineStr">
        <is>
          <r>
            <t xml:space="preserve">00004922</t>
          </r>
        </is>
      </c>
      <c r="B1373" s="23" t="inlineStr">
        <is>
          <r>
            <t xml:space="preserve">PORTA DE CORRER EM ALUMINIO, DUAS FOLHAS MOVEIS COM VIDRO, FECHADURA E PUXADOR EMBUTIDO, ACABAMENTO ANODIZADO NATURAL, SEM GUARNICAO/ALIZAR/VISTA</t>
          </r>
        </is>
      </c>
      <c r="C1373" s="22" t="inlineStr">
        <is>
          <r>
            <t xml:space="preserve">SINAPI</t>
          </r>
        </is>
      </c>
      <c r="D1373" s="22" t="inlineStr">
        <is>
          <r>
            <t xml:space="preserve">M2</t>
          </r>
        </is>
      </c>
      <c r="E1373" s="24" t="n">
        <v>1.0</v>
      </c>
      <c r="F1373" s="25" t="n">
        <v>347.73</v>
      </c>
      <c r="G1373" s="25" t="n">
        <f>TRUNC(TRUNC(E1373,8)*F1373,2)</f>
        <v>347.73</v>
      </c>
    </row>
    <row r="1374" customHeight="1" ht="21">
      <c r="A1374" s="22" t="inlineStr">
        <is>
          <r>
            <t xml:space="preserve">00000142</t>
          </r>
        </is>
      </c>
      <c r="B1374" s="23" t="inlineStr">
        <is>
          <r>
            <t xml:space="preserve">SELANTE ELASTICO MONOCOMPONENTE A BASE DE POLIURETANO (PU) PARA JUNTAS DIVERSAS</t>
          </r>
        </is>
      </c>
      <c r="C1374" s="22" t="inlineStr">
        <is>
          <r>
            <t xml:space="preserve">SINAPI</t>
          </r>
        </is>
      </c>
      <c r="D1374" s="22" t="inlineStr">
        <is>
          <r>
            <t xml:space="preserve">310ML</t>
          </r>
        </is>
      </c>
      <c r="E1374" s="24" t="n">
        <v>0.0637</v>
      </c>
      <c r="F1374" s="25" t="n">
        <v>40.24</v>
      </c>
      <c r="G1374" s="25" t="n">
        <f>TRUNC(TRUNC(E1374,8)*F1374,2)</f>
        <v>2.56</v>
      </c>
    </row>
    <row r="1375" customHeight="1" ht="15">
      <c r="A1375" s="2" t="inlineStr"/>
      <c r="B1375" s="2" t="inlineStr"/>
      <c r="C1375" s="2" t="inlineStr"/>
      <c r="D1375" s="2" t="inlineStr"/>
      <c r="E1375" s="26" t="inlineStr">
        <is>
          <r>
            <t xml:space="preserve">TOTAL Material:</t>
          </r>
        </is>
      </c>
      <c r="F1375" s="26" t="inlineStr"/>
      <c r="G1375" s="27" t="n">
        <f>SUM(G1371:G1374)</f>
        <v>427.79</v>
      </c>
    </row>
    <row r="1376" customHeight="1" ht="15">
      <c r="A1376" s="20" t="inlineStr">
        <is>
          <r>
            <t xml:space="preserve">Mão de Obra com Encargos Complementares</t>
          </r>
        </is>
      </c>
      <c r="B1376" s="20" t="inlineStr"/>
      <c r="C1376" s="21" t="inlineStr">
        <is>
          <r>
            <t xml:space="preserve">FONTE</t>
          </r>
        </is>
      </c>
      <c r="D1376" s="21" t="inlineStr">
        <is>
          <r>
            <t xml:space="preserve">UNID</t>
          </r>
        </is>
      </c>
      <c r="E1376" s="21" t="inlineStr">
        <is>
          <r>
            <t xml:space="preserve">COEFICIENTE</t>
          </r>
        </is>
      </c>
      <c r="F1376" s="21" t="inlineStr">
        <is>
          <r>
            <t xml:space="preserve">PREÇO UNITÁRIO</t>
          </r>
        </is>
      </c>
      <c r="G1376" s="21" t="inlineStr">
        <is>
          <r>
            <t xml:space="preserve">TOTAL</t>
          </r>
        </is>
      </c>
    </row>
    <row r="1377" customHeight="1" ht="15">
      <c r="A1377" s="22" t="inlineStr">
        <is>
          <r>
            <t xml:space="preserve">88309</t>
          </r>
        </is>
      </c>
      <c r="B1377" s="23" t="inlineStr">
        <is>
          <r>
            <t xml:space="preserve">PEDREIRO COM ENCARGOS COMPLEMENTARES</t>
          </r>
        </is>
      </c>
      <c r="C1377" s="22" t="inlineStr">
        <is>
          <r>
            <t xml:space="preserve">SINAPI</t>
          </r>
        </is>
      </c>
      <c r="D1377" s="22" t="inlineStr">
        <is>
          <r>
            <t xml:space="preserve">H</t>
          </r>
        </is>
      </c>
      <c r="E1377" s="24" t="n">
        <v>0.282</v>
      </c>
      <c r="F1377" s="25" t="n">
        <v>30.58</v>
      </c>
      <c r="G1377" s="25" t="n">
        <f>TRUNC(TRUNC(E1377,8)*F1377,2)</f>
        <v>8.62</v>
      </c>
    </row>
    <row r="1378" customHeight="1" ht="15">
      <c r="A1378" s="22" t="inlineStr">
        <is>
          <r>
            <t xml:space="preserve">88316</t>
          </r>
        </is>
      </c>
      <c r="B1378" s="23" t="inlineStr">
        <is>
          <r>
            <t xml:space="preserve">SERVENTE COM ENCARGOS COMPLEMENTARES</t>
          </r>
        </is>
      </c>
      <c r="C1378" s="22" t="inlineStr">
        <is>
          <r>
            <t xml:space="preserve">SINAPI</t>
          </r>
        </is>
      </c>
      <c r="D1378" s="22" t="inlineStr">
        <is>
          <r>
            <t xml:space="preserve">H</t>
          </r>
        </is>
      </c>
      <c r="E1378" s="24" t="n">
        <v>0.141</v>
      </c>
      <c r="F1378" s="25" t="n">
        <v>23.56</v>
      </c>
      <c r="G1378" s="25" t="n">
        <f>TRUNC(TRUNC(E1378,8)*F1378,2)</f>
        <v>3.32</v>
      </c>
    </row>
    <row r="1379" customHeight="1" ht="18">
      <c r="A1379" s="2" t="inlineStr"/>
      <c r="B1379" s="2" t="inlineStr"/>
      <c r="C1379" s="2" t="inlineStr"/>
      <c r="D1379" s="2" t="inlineStr"/>
      <c r="E1379" s="26" t="inlineStr">
        <is>
          <r>
            <t xml:space="preserve">TOTAL Mão de Obra com Encargos Complementares:</t>
          </r>
        </is>
      </c>
      <c r="F1379" s="26" t="inlineStr"/>
      <c r="G1379" s="27" t="n">
        <f>SUM(G1377:G1378)</f>
        <v>11.94</v>
      </c>
    </row>
    <row r="1380" customHeight="1" ht="15">
      <c r="A1380" s="2" t="inlineStr"/>
      <c r="B1380" s="2" t="inlineStr"/>
      <c r="C1380" s="2" t="inlineStr"/>
      <c r="D1380" s="2" t="inlineStr"/>
      <c r="E1380" s="28" t="inlineStr">
        <is>
          <r>
            <t xml:space="preserve">VALOR:</t>
          </r>
        </is>
      </c>
      <c r="F1380" s="28" t="inlineStr"/>
      <c r="G1380" s="29" t="n">
        <f>ROUND(SUM(G1375,G1379),2)</f>
        <v>439.73</v>
      </c>
    </row>
    <row r="1381" customHeight="1" ht="15">
      <c r="A1381" s="2" t="inlineStr"/>
      <c r="B1381" s="2" t="inlineStr"/>
      <c r="C1381" s="2" t="inlineStr"/>
      <c r="D1381" s="2" t="inlineStr"/>
      <c r="E1381" s="28" t="inlineStr">
        <is>
          <r>
            <t xml:space="preserve">VALOR BDI (20.34%):</t>
          </r>
        </is>
      </c>
      <c r="F1381" s="28" t="inlineStr"/>
      <c r="G1381" s="29" t="n">
        <f>ROUND(G1380*(20.34/100),2)</f>
        <v>89.44</v>
      </c>
    </row>
    <row r="1382" customHeight="1" ht="15">
      <c r="A1382" s="2" t="inlineStr"/>
      <c r="B1382" s="2" t="inlineStr"/>
      <c r="C1382" s="2" t="inlineStr"/>
      <c r="D1382" s="2" t="inlineStr"/>
      <c r="E1382" s="28" t="inlineStr">
        <is>
          <r>
            <t xml:space="preserve">VALOR COM BDI:</t>
          </r>
        </is>
      </c>
      <c r="F1382" s="28" t="inlineStr"/>
      <c r="G1382" s="29" t="n">
        <f>G1381+G1380</f>
        <v>529.17</v>
      </c>
    </row>
    <row r="1383" customHeight="1" ht="10">
      <c r="A1383" s="2" t="inlineStr"/>
      <c r="B1383" s="2" t="inlineStr"/>
      <c r="C1383" s="2" t="inlineStr"/>
      <c r="D1383" s="2" t="inlineStr"/>
      <c r="E1383" s="18" t="inlineStr"/>
      <c r="F1383" s="18" t="inlineStr"/>
      <c r="G1383" s="18" t="inlineStr"/>
    </row>
    <row r="1384" customHeight="1" ht="27">
      <c r="A1384" s="19" t="inlineStr">
        <is>
          <r>
            <t xml:space="preserve">1.6.17. ​94569​ JANELA DE ALUMÍNIO TIPO MAXIM-AR, BATENTE/ REQUADRO 3 A 14 CM, VIDRO INCLUSO, FIXAÇÃO COM PARAFUSO, SEM GUARNIÇÃO/ ALIZAR, DIMENSÕES 60X80 (A X L) CM, SEM ACABAMENTO, VEDAÇÃO COM SILICONE, EXCLUSIVE CONTRAMARCO - FORNECIMENTO E INSTALAÇÃO. AF_11/2024​ (M2)</t>
          </r>
        </is>
      </c>
      <c r="B1384" s="19" t="inlineStr"/>
      <c r="C1384" s="19" t="inlineStr"/>
      <c r="D1384" s="19" t="inlineStr"/>
      <c r="E1384" s="19" t="inlineStr"/>
      <c r="F1384" s="19" t="inlineStr"/>
      <c r="G1384" s="19" t="inlineStr"/>
    </row>
    <row r="1385" customHeight="1" ht="15">
      <c r="A1385" s="20" t="inlineStr">
        <is>
          <r>
            <t xml:space="preserve">Material</t>
          </r>
        </is>
      </c>
      <c r="B1385" s="20" t="inlineStr"/>
      <c r="C1385" s="21" t="inlineStr">
        <is>
          <r>
            <t xml:space="preserve">FONTE</t>
          </r>
        </is>
      </c>
      <c r="D1385" s="21" t="inlineStr">
        <is>
          <r>
            <t xml:space="preserve">UNID</t>
          </r>
        </is>
      </c>
      <c r="E1385" s="21" t="inlineStr">
        <is>
          <r>
            <t xml:space="preserve">COEFICIENTE</t>
          </r>
        </is>
      </c>
      <c r="F1385" s="21" t="inlineStr">
        <is>
          <r>
            <t xml:space="preserve">PREÇO UNITÁRIO</t>
          </r>
        </is>
      </c>
      <c r="G1385" s="21" t="inlineStr">
        <is>
          <r>
            <t xml:space="preserve">TOTAL</t>
          </r>
        </is>
      </c>
    </row>
    <row r="1386" customHeight="1" ht="29">
      <c r="A1386" s="22" t="inlineStr">
        <is>
          <r>
            <t xml:space="preserve">00034381</t>
          </r>
        </is>
      </c>
      <c r="B1386" s="23" t="inlineStr">
        <is>
          <r>
            <t xml:space="preserve">JANELA MAXIM-AR, EM ALUMINIO PERFIL 25, 60 X 80 CM (A X L), ACABAMENTO BRANCO OU BRILHANTE, BATENTE DE 4 A 5 CM, COM VIDRO 4 MM, SEM GUARNICAO/ALIZAR</t>
          </r>
        </is>
      </c>
      <c r="C1386" s="22" t="inlineStr">
        <is>
          <r>
            <t xml:space="preserve">SINAPI</t>
          </r>
        </is>
      </c>
      <c r="D1386" s="22" t="inlineStr">
        <is>
          <r>
            <t xml:space="preserve">UN</t>
          </r>
        </is>
      </c>
      <c r="E1386" s="24" t="n">
        <v>2.0833</v>
      </c>
      <c r="F1386" s="25" t="n">
        <v>335.03</v>
      </c>
      <c r="G1386" s="25" t="n">
        <f>TRUNC(TRUNC(E1386,8)*F1386,2)</f>
        <v>697.96</v>
      </c>
    </row>
    <row r="1387" customHeight="1" ht="29">
      <c r="A1387" s="22" t="inlineStr">
        <is>
          <r>
            <t xml:space="preserve">00004377</t>
          </r>
        </is>
      </c>
      <c r="B1387" s="23" t="inlineStr">
        <is>
          <r>
            <t xml:space="preserve">PARAFUSO DE ACO ZINCADO COM ROSCA SOBERBA, CABECA CHATA E FENDA SIMPLES, DIAMETRO 4,2 MM, COMPRIMENTO * 32 * MM</t>
          </r>
        </is>
      </c>
      <c r="C1387" s="22" t="inlineStr">
        <is>
          <r>
            <t xml:space="preserve">SINAPI</t>
          </r>
        </is>
      </c>
      <c r="D1387" s="22" t="inlineStr">
        <is>
          <r>
            <t xml:space="preserve">UN</t>
          </r>
        </is>
      </c>
      <c r="E1387" s="24" t="n">
        <v>24.4</v>
      </c>
      <c r="F1387" s="25" t="n">
        <v>0.26</v>
      </c>
      <c r="G1387" s="25" t="n">
        <f>TRUNC(TRUNC(E1387,8)*F1387,2)</f>
        <v>6.34</v>
      </c>
    </row>
    <row r="1388" customHeight="1" ht="15">
      <c r="A1388" s="22" t="inlineStr">
        <is>
          <r>
            <t xml:space="preserve">00039961</t>
          </r>
        </is>
      </c>
      <c r="B1388" s="23" t="inlineStr">
        <is>
          <r>
            <t xml:space="preserve">SILICONE ACETICO USO GERAL INCOLOR 280 G</t>
          </r>
        </is>
      </c>
      <c r="C1388" s="22" t="inlineStr">
        <is>
          <r>
            <t xml:space="preserve">SINAPI</t>
          </r>
        </is>
      </c>
      <c r="D1388" s="22" t="inlineStr">
        <is>
          <r>
            <t xml:space="preserve">UN</t>
          </r>
        </is>
      </c>
      <c r="E1388" s="24" t="n">
        <v>1.16875</v>
      </c>
      <c r="F1388" s="25" t="n">
        <v>26.59</v>
      </c>
      <c r="G1388" s="25" t="n">
        <f>TRUNC(TRUNC(E1388,8)*F1388,2)</f>
        <v>31.07</v>
      </c>
    </row>
    <row r="1389" customHeight="1" ht="15">
      <c r="A1389" s="2" t="inlineStr"/>
      <c r="B1389" s="2" t="inlineStr"/>
      <c r="C1389" s="2" t="inlineStr"/>
      <c r="D1389" s="2" t="inlineStr"/>
      <c r="E1389" s="26" t="inlineStr">
        <is>
          <r>
            <t xml:space="preserve">TOTAL Material:</t>
          </r>
        </is>
      </c>
      <c r="F1389" s="26" t="inlineStr"/>
      <c r="G1389" s="27" t="n">
        <f>SUM(G1386:G1388)</f>
        <v>735.37</v>
      </c>
    </row>
    <row r="1390" customHeight="1" ht="15">
      <c r="A1390" s="20" t="inlineStr">
        <is>
          <r>
            <t xml:space="preserve">Mão de Obra com Encargos Complementares</t>
          </r>
        </is>
      </c>
      <c r="B1390" s="20" t="inlineStr"/>
      <c r="C1390" s="21" t="inlineStr">
        <is>
          <r>
            <t xml:space="preserve">FONTE</t>
          </r>
        </is>
      </c>
      <c r="D1390" s="21" t="inlineStr">
        <is>
          <r>
            <t xml:space="preserve">UNID</t>
          </r>
        </is>
      </c>
      <c r="E1390" s="21" t="inlineStr">
        <is>
          <r>
            <t xml:space="preserve">COEFICIENTE</t>
          </r>
        </is>
      </c>
      <c r="F1390" s="21" t="inlineStr">
        <is>
          <r>
            <t xml:space="preserve">PREÇO UNITÁRIO</t>
          </r>
        </is>
      </c>
      <c r="G1390" s="21" t="inlineStr">
        <is>
          <r>
            <t xml:space="preserve">TOTAL</t>
          </r>
        </is>
      </c>
    </row>
    <row r="1391" customHeight="1" ht="15">
      <c r="A1391" s="22" t="inlineStr">
        <is>
          <r>
            <t xml:space="preserve">88309</t>
          </r>
        </is>
      </c>
      <c r="B1391" s="23" t="inlineStr">
        <is>
          <r>
            <t xml:space="preserve">PEDREIRO COM ENCARGOS COMPLEMENTARES</t>
          </r>
        </is>
      </c>
      <c r="C1391" s="22" t="inlineStr">
        <is>
          <r>
            <t xml:space="preserve">SINAPI</t>
          </r>
        </is>
      </c>
      <c r="D1391" s="22" t="inlineStr">
        <is>
          <r>
            <t xml:space="preserve">H</t>
          </r>
        </is>
      </c>
      <c r="E1391" s="24" t="n">
        <v>1.0104139</v>
      </c>
      <c r="F1391" s="25" t="n">
        <v>30.58</v>
      </c>
      <c r="G1391" s="25" t="n">
        <f>TRUNC(TRUNC(E1391,8)*F1391,2)</f>
        <v>30.89</v>
      </c>
    </row>
    <row r="1392" customHeight="1" ht="15">
      <c r="A1392" s="22" t="inlineStr">
        <is>
          <r>
            <t xml:space="preserve">88316</t>
          </r>
        </is>
      </c>
      <c r="B1392" s="23" t="inlineStr">
        <is>
          <r>
            <t xml:space="preserve">SERVENTE COM ENCARGOS COMPLEMENTARES</t>
          </r>
        </is>
      </c>
      <c r="C1392" s="22" t="inlineStr">
        <is>
          <r>
            <t xml:space="preserve">SINAPI</t>
          </r>
        </is>
      </c>
      <c r="D1392" s="22" t="inlineStr">
        <is>
          <r>
            <t xml:space="preserve">H</t>
          </r>
        </is>
      </c>
      <c r="E1392" s="24" t="n">
        <v>0.5052069</v>
      </c>
      <c r="F1392" s="25" t="n">
        <v>23.56</v>
      </c>
      <c r="G1392" s="25" t="n">
        <f>TRUNC(TRUNC(E1392,8)*F1392,2)</f>
        <v>11.9</v>
      </c>
    </row>
    <row r="1393" customHeight="1" ht="18">
      <c r="A1393" s="2" t="inlineStr"/>
      <c r="B1393" s="2" t="inlineStr"/>
      <c r="C1393" s="2" t="inlineStr"/>
      <c r="D1393" s="2" t="inlineStr"/>
      <c r="E1393" s="26" t="inlineStr">
        <is>
          <r>
            <t xml:space="preserve">TOTAL Mão de Obra com Encargos Complementares:</t>
          </r>
        </is>
      </c>
      <c r="F1393" s="26" t="inlineStr"/>
      <c r="G1393" s="27" t="n">
        <f>SUM(G1391:G1392)</f>
        <v>42.79</v>
      </c>
    </row>
    <row r="1394" customHeight="1" ht="15">
      <c r="A1394" s="2" t="inlineStr"/>
      <c r="B1394" s="2" t="inlineStr"/>
      <c r="C1394" s="2" t="inlineStr"/>
      <c r="D1394" s="2" t="inlineStr"/>
      <c r="E1394" s="28" t="inlineStr">
        <is>
          <r>
            <t xml:space="preserve">VALOR:</t>
          </r>
        </is>
      </c>
      <c r="F1394" s="28" t="inlineStr"/>
      <c r="G1394" s="29" t="n">
        <f>ROUND(SUM(G1389,G1393),2)</f>
        <v>778.16</v>
      </c>
    </row>
    <row r="1395" customHeight="1" ht="15">
      <c r="A1395" s="2" t="inlineStr"/>
      <c r="B1395" s="2" t="inlineStr"/>
      <c r="C1395" s="2" t="inlineStr"/>
      <c r="D1395" s="2" t="inlineStr"/>
      <c r="E1395" s="28" t="inlineStr">
        <is>
          <r>
            <t xml:space="preserve">VALOR BDI (20.34%):</t>
          </r>
        </is>
      </c>
      <c r="F1395" s="28" t="inlineStr"/>
      <c r="G1395" s="29" t="n">
        <f>ROUND(G1394*(20.34/100),2)</f>
        <v>158.28</v>
      </c>
    </row>
    <row r="1396" customHeight="1" ht="15">
      <c r="A1396" s="2" t="inlineStr"/>
      <c r="B1396" s="2" t="inlineStr"/>
      <c r="C1396" s="2" t="inlineStr"/>
      <c r="D1396" s="2" t="inlineStr"/>
      <c r="E1396" s="28" t="inlineStr">
        <is>
          <r>
            <t xml:space="preserve">VALOR COM BDI:</t>
          </r>
        </is>
      </c>
      <c r="F1396" s="28" t="inlineStr"/>
      <c r="G1396" s="29" t="n">
        <f>G1395+G1394</f>
        <v>936.44</v>
      </c>
    </row>
    <row r="1397" customHeight="1" ht="10">
      <c r="A1397" s="2" t="inlineStr"/>
      <c r="B1397" s="2" t="inlineStr"/>
      <c r="C1397" s="2" t="inlineStr"/>
      <c r="D1397" s="2" t="inlineStr"/>
      <c r="E1397" s="18" t="inlineStr"/>
      <c r="F1397" s="18" t="inlineStr"/>
      <c r="G1397" s="18" t="inlineStr"/>
    </row>
    <row r="1398" customHeight="1" ht="27">
      <c r="A1398" s="19" t="inlineStr">
        <is>
          <r>
            <t xml:space="preserve">1.6.18. ​100674​ CAIXILHO FIXO DE ALUMÍNIO PARA VIDRO (VIDRO INCLUSO), BATENTE/ REQUADRO DE 4 A 14 CM, SEM GUARNIÇÃO/ ALIZAR, FIXAÇÃO COM PARAFUSOS, VEDAÇÃO COM SILICONE, EXCLUSIVE CONTRAMARCO - FORNECIMENTO E INSTALAÇÃO. AF_11/2024​ (M2)</t>
          </r>
        </is>
      </c>
      <c r="B1398" s="19" t="inlineStr"/>
      <c r="C1398" s="19" t="inlineStr"/>
      <c r="D1398" s="19" t="inlineStr"/>
      <c r="E1398" s="19" t="inlineStr"/>
      <c r="F1398" s="19" t="inlineStr"/>
      <c r="G1398" s="19" t="inlineStr"/>
    </row>
    <row r="1399" customHeight="1" ht="15">
      <c r="A1399" s="20" t="inlineStr">
        <is>
          <r>
            <t xml:space="preserve">Material</t>
          </r>
        </is>
      </c>
      <c r="B1399" s="20" t="inlineStr"/>
      <c r="C1399" s="21" t="inlineStr">
        <is>
          <r>
            <t xml:space="preserve">FONTE</t>
          </r>
        </is>
      </c>
      <c r="D1399" s="21" t="inlineStr">
        <is>
          <r>
            <t xml:space="preserve">UNID</t>
          </r>
        </is>
      </c>
      <c r="E1399" s="21" t="inlineStr">
        <is>
          <r>
            <t xml:space="preserve">COEFICIENTE</t>
          </r>
        </is>
      </c>
      <c r="F1399" s="21" t="inlineStr">
        <is>
          <r>
            <t xml:space="preserve">PREÇO UNITÁRIO</t>
          </r>
        </is>
      </c>
      <c r="G1399" s="21" t="inlineStr">
        <is>
          <r>
            <t xml:space="preserve">TOTAL</t>
          </r>
        </is>
      </c>
    </row>
    <row r="1400" customHeight="1" ht="38">
      <c r="A1400" s="22" t="inlineStr">
        <is>
          <r>
            <t xml:space="preserve">00000599</t>
          </r>
        </is>
      </c>
      <c r="B1400" s="23" t="inlineStr">
        <is>
          <r>
            <t xml:space="preserve">JANELA FIXA, EM ALUMINIO PERFIL 20, 60 X 80 CM (A X L), BATENTE/REQUADRO DE 3 A 14 CM, COM VIDRO 4 MM, SEM GUARNICAO/ALIZAR, ACABAMENTO ALUM BRANCO OU BRILHANTE</t>
          </r>
        </is>
      </c>
      <c r="C1400" s="22" t="inlineStr">
        <is>
          <r>
            <t xml:space="preserve">SINAPI</t>
          </r>
        </is>
      </c>
      <c r="D1400" s="22" t="inlineStr">
        <is>
          <r>
            <t xml:space="preserve">M2</t>
          </r>
        </is>
      </c>
      <c r="E1400" s="24" t="n">
        <v>1.0</v>
      </c>
      <c r="F1400" s="25" t="n">
        <v>829.73</v>
      </c>
      <c r="G1400" s="25" t="n">
        <f>TRUNC(TRUNC(E1400,8)*F1400,2)</f>
        <v>829.73</v>
      </c>
    </row>
    <row r="1401" customHeight="1" ht="29">
      <c r="A1401" s="22" t="inlineStr">
        <is>
          <r>
            <t xml:space="preserve">00004377</t>
          </r>
        </is>
      </c>
      <c r="B1401" s="23" t="inlineStr">
        <is>
          <r>
            <t xml:space="preserve">PARAFUSO DE ACO ZINCADO COM ROSCA SOBERBA, CABECA CHATA E FENDA SIMPLES, DIAMETRO 4,2 MM, COMPRIMENTO * 32 * MM</t>
          </r>
        </is>
      </c>
      <c r="C1401" s="22" t="inlineStr">
        <is>
          <r>
            <t xml:space="preserve">SINAPI</t>
          </r>
        </is>
      </c>
      <c r="D1401" s="22" t="inlineStr">
        <is>
          <r>
            <t xml:space="preserve">UN</t>
          </r>
        </is>
      </c>
      <c r="E1401" s="24" t="n">
        <v>17.413</v>
      </c>
      <c r="F1401" s="25" t="n">
        <v>0.26</v>
      </c>
      <c r="G1401" s="25" t="n">
        <f>TRUNC(TRUNC(E1401,8)*F1401,2)</f>
        <v>4.52</v>
      </c>
    </row>
    <row r="1402" customHeight="1" ht="15">
      <c r="A1402" s="22" t="inlineStr">
        <is>
          <r>
            <t xml:space="preserve">00039961</t>
          </r>
        </is>
      </c>
      <c r="B1402" s="23" t="inlineStr">
        <is>
          <r>
            <t xml:space="preserve">SILICONE ACETICO USO GERAL INCOLOR 280 G</t>
          </r>
        </is>
      </c>
      <c r="C1402" s="22" t="inlineStr">
        <is>
          <r>
            <t xml:space="preserve">SINAPI</t>
          </r>
        </is>
      </c>
      <c r="D1402" s="22" t="inlineStr">
        <is>
          <r>
            <t xml:space="preserve">UN</t>
          </r>
        </is>
      </c>
      <c r="E1402" s="24" t="n">
        <v>1.1688</v>
      </c>
      <c r="F1402" s="25" t="n">
        <v>26.59</v>
      </c>
      <c r="G1402" s="25" t="n">
        <f>TRUNC(TRUNC(E1402,8)*F1402,2)</f>
        <v>31.07</v>
      </c>
    </row>
    <row r="1403" customHeight="1" ht="15">
      <c r="A1403" s="2" t="inlineStr"/>
      <c r="B1403" s="2" t="inlineStr"/>
      <c r="C1403" s="2" t="inlineStr"/>
      <c r="D1403" s="2" t="inlineStr"/>
      <c r="E1403" s="26" t="inlineStr">
        <is>
          <r>
            <t xml:space="preserve">TOTAL Material:</t>
          </r>
        </is>
      </c>
      <c r="F1403" s="26" t="inlineStr"/>
      <c r="G1403" s="27" t="n">
        <f>SUM(G1400:G1402)</f>
        <v>865.32</v>
      </c>
    </row>
    <row r="1404" customHeight="1" ht="15">
      <c r="A1404" s="20" t="inlineStr">
        <is>
          <r>
            <t xml:space="preserve">Mão de Obra com Encargos Complementares</t>
          </r>
        </is>
      </c>
      <c r="B1404" s="20" t="inlineStr"/>
      <c r="C1404" s="21" t="inlineStr">
        <is>
          <r>
            <t xml:space="preserve">FONTE</t>
          </r>
        </is>
      </c>
      <c r="D1404" s="21" t="inlineStr">
        <is>
          <r>
            <t xml:space="preserve">UNID</t>
          </r>
        </is>
      </c>
      <c r="E1404" s="21" t="inlineStr">
        <is>
          <r>
            <t xml:space="preserve">COEFICIENTE</t>
          </r>
        </is>
      </c>
      <c r="F1404" s="21" t="inlineStr">
        <is>
          <r>
            <t xml:space="preserve">PREÇO UNITÁRIO</t>
          </r>
        </is>
      </c>
      <c r="G1404" s="21" t="inlineStr">
        <is>
          <r>
            <t xml:space="preserve">TOTAL</t>
          </r>
        </is>
      </c>
    </row>
    <row r="1405" customHeight="1" ht="15">
      <c r="A1405" s="22" t="inlineStr">
        <is>
          <r>
            <t xml:space="preserve">88309</t>
          </r>
        </is>
      </c>
      <c r="B1405" s="23" t="inlineStr">
        <is>
          <r>
            <t xml:space="preserve">PEDREIRO COM ENCARGOS COMPLEMENTARES</t>
          </r>
        </is>
      </c>
      <c r="C1405" s="22" t="inlineStr">
        <is>
          <r>
            <t xml:space="preserve">SINAPI</t>
          </r>
        </is>
      </c>
      <c r="D1405" s="22" t="inlineStr">
        <is>
          <r>
            <t xml:space="preserve">H</t>
          </r>
        </is>
      </c>
      <c r="E1405" s="24" t="n">
        <v>0.7422493</v>
      </c>
      <c r="F1405" s="25" t="n">
        <v>30.58</v>
      </c>
      <c r="G1405" s="25" t="n">
        <f>TRUNC(TRUNC(E1405,8)*F1405,2)</f>
        <v>22.69</v>
      </c>
    </row>
    <row r="1406" customHeight="1" ht="15">
      <c r="A1406" s="22" t="inlineStr">
        <is>
          <r>
            <t xml:space="preserve">88316</t>
          </r>
        </is>
      </c>
      <c r="B1406" s="23" t="inlineStr">
        <is>
          <r>
            <t xml:space="preserve">SERVENTE COM ENCARGOS COMPLEMENTARES</t>
          </r>
        </is>
      </c>
      <c r="C1406" s="22" t="inlineStr">
        <is>
          <r>
            <t xml:space="preserve">SINAPI</t>
          </r>
        </is>
      </c>
      <c r="D1406" s="22" t="inlineStr">
        <is>
          <r>
            <t xml:space="preserve">H</t>
          </r>
        </is>
      </c>
      <c r="E1406" s="24" t="n">
        <v>0.3711247</v>
      </c>
      <c r="F1406" s="25" t="n">
        <v>23.56</v>
      </c>
      <c r="G1406" s="25" t="n">
        <f>TRUNC(TRUNC(E1406,8)*F1406,2)</f>
        <v>8.74</v>
      </c>
    </row>
    <row r="1407" customHeight="1" ht="18">
      <c r="A1407" s="2" t="inlineStr"/>
      <c r="B1407" s="2" t="inlineStr"/>
      <c r="C1407" s="2" t="inlineStr"/>
      <c r="D1407" s="2" t="inlineStr"/>
      <c r="E1407" s="26" t="inlineStr">
        <is>
          <r>
            <t xml:space="preserve">TOTAL Mão de Obra com Encargos Complementares:</t>
          </r>
        </is>
      </c>
      <c r="F1407" s="26" t="inlineStr"/>
      <c r="G1407" s="27" t="n">
        <f>SUM(G1405:G1406)</f>
        <v>31.43</v>
      </c>
    </row>
    <row r="1408" customHeight="1" ht="15">
      <c r="A1408" s="2" t="inlineStr"/>
      <c r="B1408" s="2" t="inlineStr"/>
      <c r="C1408" s="2" t="inlineStr"/>
      <c r="D1408" s="2" t="inlineStr"/>
      <c r="E1408" s="28" t="inlineStr">
        <is>
          <r>
            <t xml:space="preserve">VALOR:</t>
          </r>
        </is>
      </c>
      <c r="F1408" s="28" t="inlineStr"/>
      <c r="G1408" s="29" t="n">
        <f>ROUND(SUM(G1403,G1407),2)</f>
        <v>896.75</v>
      </c>
    </row>
    <row r="1409" customHeight="1" ht="15">
      <c r="A1409" s="2" t="inlineStr"/>
      <c r="B1409" s="2" t="inlineStr"/>
      <c r="C1409" s="2" t="inlineStr"/>
      <c r="D1409" s="2" t="inlineStr"/>
      <c r="E1409" s="28" t="inlineStr">
        <is>
          <r>
            <t xml:space="preserve">VALOR BDI (20.34%):</t>
          </r>
        </is>
      </c>
      <c r="F1409" s="28" t="inlineStr"/>
      <c r="G1409" s="29" t="n">
        <f>ROUND(G1408*(20.34/100),2)</f>
        <v>182.4</v>
      </c>
    </row>
    <row r="1410" customHeight="1" ht="15">
      <c r="A1410" s="2" t="inlineStr"/>
      <c r="B1410" s="2" t="inlineStr"/>
      <c r="C1410" s="2" t="inlineStr"/>
      <c r="D1410" s="2" t="inlineStr"/>
      <c r="E1410" s="28" t="inlineStr">
        <is>
          <r>
            <t xml:space="preserve">VALOR COM BDI:</t>
          </r>
        </is>
      </c>
      <c r="F1410" s="28" t="inlineStr"/>
      <c r="G1410" s="29" t="n">
        <f>G1409+G1408</f>
        <v>1079.15</v>
      </c>
    </row>
    <row r="1411" customHeight="1" ht="10">
      <c r="A1411" s="2" t="inlineStr"/>
      <c r="B1411" s="2" t="inlineStr"/>
      <c r="C1411" s="2" t="inlineStr"/>
      <c r="D1411" s="2" t="inlineStr"/>
      <c r="E1411" s="18" t="inlineStr"/>
      <c r="F1411" s="18" t="inlineStr"/>
      <c r="G1411" s="18" t="inlineStr"/>
    </row>
    <row r="1412" customHeight="1" ht="20">
      <c r="A1412" s="19" t="inlineStr">
        <is>
          <r>
            <t xml:space="preserve">1.6.19. ​CPU2687​ JANELA DE CORRER 4 FOLHAS EM ALUMINIO NÂTURAL COM VIDRO 6MM​ (M2)</t>
          </r>
        </is>
      </c>
      <c r="B1412" s="19" t="inlineStr"/>
      <c r="C1412" s="19" t="inlineStr"/>
      <c r="D1412" s="19" t="inlineStr"/>
      <c r="E1412" s="19" t="inlineStr"/>
      <c r="F1412" s="19" t="inlineStr"/>
      <c r="G1412" s="19" t="inlineStr"/>
    </row>
    <row r="1413" customHeight="1" ht="15">
      <c r="A1413" s="20" t="inlineStr">
        <is>
          <r>
            <t xml:space="preserve">Serviço</t>
          </r>
        </is>
      </c>
      <c r="B1413" s="20" t="inlineStr"/>
      <c r="C1413" s="21" t="inlineStr">
        <is>
          <r>
            <t xml:space="preserve">FONTE</t>
          </r>
        </is>
      </c>
      <c r="D1413" s="21" t="inlineStr">
        <is>
          <r>
            <t xml:space="preserve">UNID</t>
          </r>
        </is>
      </c>
      <c r="E1413" s="21" t="inlineStr">
        <is>
          <r>
            <t xml:space="preserve">COEFICIENTE</t>
          </r>
        </is>
      </c>
      <c r="F1413" s="21" t="inlineStr">
        <is>
          <r>
            <t xml:space="preserve">PREÇO UNITÁRIO</t>
          </r>
        </is>
      </c>
      <c r="G1413" s="21" t="inlineStr">
        <is>
          <r>
            <t xml:space="preserve">TOTAL</t>
          </r>
        </is>
      </c>
    </row>
    <row r="1414" customHeight="1" ht="63">
      <c r="A1414" s="22" t="inlineStr">
        <is>
          <r>
            <t xml:space="preserve">94573</t>
          </r>
        </is>
      </c>
      <c r="B1414" s="23" t="inlineStr">
        <is>
          <r>
            <t xml:space="preserve">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r>
        </is>
      </c>
      <c r="C1414" s="22" t="inlineStr">
        <is>
          <r>
            <t xml:space="preserve">SINAPI</t>
          </r>
        </is>
      </c>
      <c r="D1414" s="22" t="inlineStr">
        <is>
          <r>
            <t xml:space="preserve">M2</t>
          </r>
        </is>
      </c>
      <c r="E1414" s="24" t="n">
        <v>1.0</v>
      </c>
      <c r="F1414" s="25" t="n">
        <v>459.6</v>
      </c>
      <c r="G1414" s="25" t="n">
        <f>ROUND(ROUND(E1414,8)*F1414,2)</f>
        <v>459.6</v>
      </c>
    </row>
    <row r="1415" customHeight="1" ht="15">
      <c r="A1415" s="2" t="inlineStr"/>
      <c r="B1415" s="2" t="inlineStr"/>
      <c r="C1415" s="2" t="inlineStr"/>
      <c r="D1415" s="2" t="inlineStr"/>
      <c r="E1415" s="26" t="inlineStr">
        <is>
          <r>
            <t xml:space="preserve">TOTAL Serviço:</t>
          </r>
        </is>
      </c>
      <c r="F1415" s="26" t="inlineStr"/>
      <c r="G1415" s="27" t="n">
        <f>SUM(G1414:G1414)</f>
        <v>459.6</v>
      </c>
    </row>
    <row r="1416" customHeight="1" ht="15">
      <c r="A1416" s="2" t="inlineStr"/>
      <c r="B1416" s="2" t="inlineStr"/>
      <c r="C1416" s="2" t="inlineStr"/>
      <c r="D1416" s="2" t="inlineStr"/>
      <c r="E1416" s="28" t="inlineStr">
        <is>
          <r>
            <t xml:space="preserve">VALOR:</t>
          </r>
        </is>
      </c>
      <c r="F1416" s="28" t="inlineStr"/>
      <c r="G1416" s="29" t="n">
        <f>ROUND(SUM(G1415),2)</f>
        <v>459.6</v>
      </c>
    </row>
    <row r="1417" customHeight="1" ht="15">
      <c r="A1417" s="2" t="inlineStr"/>
      <c r="B1417" s="2" t="inlineStr"/>
      <c r="C1417" s="2" t="inlineStr"/>
      <c r="D1417" s="2" t="inlineStr"/>
      <c r="E1417" s="28" t="inlineStr">
        <is>
          <r>
            <t xml:space="preserve">VALOR BDI (20.34%):</t>
          </r>
        </is>
      </c>
      <c r="F1417" s="28" t="inlineStr"/>
      <c r="G1417" s="29" t="n">
        <f>ROUND(G1416*(20.34/100),2)</f>
        <v>93.48</v>
      </c>
    </row>
    <row r="1418" customHeight="1" ht="15">
      <c r="A1418" s="2" t="inlineStr"/>
      <c r="B1418" s="2" t="inlineStr"/>
      <c r="C1418" s="2" t="inlineStr"/>
      <c r="D1418" s="2" t="inlineStr"/>
      <c r="E1418" s="28" t="inlineStr">
        <is>
          <r>
            <t xml:space="preserve">VALOR COM BDI:</t>
          </r>
        </is>
      </c>
      <c r="F1418" s="28" t="inlineStr"/>
      <c r="G1418" s="29" t="n">
        <f>G1417+G1416</f>
        <v>553.08</v>
      </c>
    </row>
    <row r="1419" customHeight="1" ht="10">
      <c r="A1419" s="2" t="inlineStr"/>
      <c r="B1419" s="2" t="inlineStr"/>
      <c r="C1419" s="2" t="inlineStr"/>
      <c r="D1419" s="2" t="inlineStr"/>
      <c r="E1419" s="18" t="inlineStr"/>
      <c r="F1419" s="18" t="inlineStr"/>
      <c r="G1419" s="18" t="inlineStr"/>
    </row>
    <row r="1420" customHeight="1" ht="20">
      <c r="A1420" s="19" t="inlineStr">
        <is>
          <r>
            <t xml:space="preserve">1.6.20. ​CPU3302​ VISOR PLUMBIFERO COM MOLDURA, ESP=60MM (NACIONAL)​ (M2)</t>
          </r>
        </is>
      </c>
      <c r="B1420" s="19" t="inlineStr"/>
      <c r="C1420" s="19" t="inlineStr"/>
      <c r="D1420" s="19" t="inlineStr"/>
      <c r="E1420" s="19" t="inlineStr"/>
      <c r="F1420" s="19" t="inlineStr"/>
      <c r="G1420" s="19" t="inlineStr"/>
    </row>
    <row r="1421" customHeight="1" ht="15">
      <c r="A1421" s="20" t="inlineStr">
        <is>
          <r>
            <t xml:space="preserve">Material</t>
          </r>
        </is>
      </c>
      <c r="B1421" s="20" t="inlineStr"/>
      <c r="C1421" s="21" t="inlineStr">
        <is>
          <r>
            <t xml:space="preserve">FONTE</t>
          </r>
        </is>
      </c>
      <c r="D1421" s="21" t="inlineStr">
        <is>
          <r>
            <t xml:space="preserve">UNID</t>
          </r>
        </is>
      </c>
      <c r="E1421" s="21" t="inlineStr">
        <is>
          <r>
            <t xml:space="preserve">COEFICIENTE</t>
          </r>
        </is>
      </c>
      <c r="F1421" s="21" t="inlineStr">
        <is>
          <r>
            <t xml:space="preserve">PREÇO UNITÁRIO</t>
          </r>
        </is>
      </c>
      <c r="G1421" s="21" t="inlineStr">
        <is>
          <r>
            <t xml:space="preserve">TOTAL</t>
          </r>
        </is>
      </c>
    </row>
    <row r="1422" customHeight="1" ht="15">
      <c r="A1422" s="22" t="inlineStr">
        <is>
          <r>
            <t xml:space="preserve">I04703</t>
          </r>
        </is>
      </c>
      <c r="B1422" s="23" t="inlineStr">
        <is>
          <r>
            <t xml:space="preserve">Visor plumbífero com moldura, com esp=60mm, nacional</t>
          </r>
        </is>
      </c>
      <c r="C1422" s="22" t="inlineStr">
        <is>
          <r>
            <t xml:space="preserve">ORSE</t>
          </r>
        </is>
      </c>
      <c r="D1422" s="22" t="inlineStr">
        <is>
          <r>
            <t xml:space="preserve">m2</t>
          </r>
        </is>
      </c>
      <c r="E1422" s="24" t="n">
        <v>1.0</v>
      </c>
      <c r="F1422" s="25" t="n">
        <v>4279.0</v>
      </c>
      <c r="G1422" s="25" t="n">
        <f>ROUND(ROUND(E1422,8)*F1422,2)</f>
        <v>4279.0</v>
      </c>
    </row>
    <row r="1423" customHeight="1" ht="15">
      <c r="A1423" s="2" t="inlineStr"/>
      <c r="B1423" s="2" t="inlineStr"/>
      <c r="C1423" s="2" t="inlineStr"/>
      <c r="D1423" s="2" t="inlineStr"/>
      <c r="E1423" s="26" t="inlineStr">
        <is>
          <r>
            <t xml:space="preserve">TOTAL Material:</t>
          </r>
        </is>
      </c>
      <c r="F1423" s="26" t="inlineStr"/>
      <c r="G1423" s="27" t="n">
        <f>SUM(G1422:G1422)</f>
        <v>4279.0</v>
      </c>
    </row>
    <row r="1424" customHeight="1" ht="15">
      <c r="A1424" s="20" t="inlineStr">
        <is>
          <r>
            <t xml:space="preserve">Mão de Obra com Encargos Complementares</t>
          </r>
        </is>
      </c>
      <c r="B1424" s="20" t="inlineStr"/>
      <c r="C1424" s="21" t="inlineStr">
        <is>
          <r>
            <t xml:space="preserve">FONTE</t>
          </r>
        </is>
      </c>
      <c r="D1424" s="21" t="inlineStr">
        <is>
          <r>
            <t xml:space="preserve">UNID</t>
          </r>
        </is>
      </c>
      <c r="E1424" s="21" t="inlineStr">
        <is>
          <r>
            <t xml:space="preserve">COEFICIENTE</t>
          </r>
        </is>
      </c>
      <c r="F1424" s="21" t="inlineStr">
        <is>
          <r>
            <t xml:space="preserve">PREÇO UNITÁRIO</t>
          </r>
        </is>
      </c>
      <c r="G1424" s="21" t="inlineStr">
        <is>
          <r>
            <t xml:space="preserve">TOTAL</t>
          </r>
        </is>
      </c>
    </row>
    <row r="1425" customHeight="1" ht="15">
      <c r="A1425" s="22" t="inlineStr">
        <is>
          <r>
            <t xml:space="preserve">88309</t>
          </r>
        </is>
      </c>
      <c r="B1425" s="23" t="inlineStr">
        <is>
          <r>
            <t xml:space="preserve">PEDREIRO COM ENCARGOS COMPLEMENTARES</t>
          </r>
        </is>
      </c>
      <c r="C1425" s="22" t="inlineStr">
        <is>
          <r>
            <t xml:space="preserve">SINAPI</t>
          </r>
        </is>
      </c>
      <c r="D1425" s="22" t="inlineStr">
        <is>
          <r>
            <t xml:space="preserve">H</t>
          </r>
        </is>
      </c>
      <c r="E1425" s="24" t="n">
        <v>1.5</v>
      </c>
      <c r="F1425" s="25" t="n">
        <v>30.58</v>
      </c>
      <c r="G1425" s="25" t="n">
        <f>ROUND(ROUND(E1425,8)*F1425,2)</f>
        <v>45.87</v>
      </c>
    </row>
    <row r="1426" customHeight="1" ht="15">
      <c r="A1426" s="22" t="inlineStr">
        <is>
          <r>
            <t xml:space="preserve">88316</t>
          </r>
        </is>
      </c>
      <c r="B1426" s="23" t="inlineStr">
        <is>
          <r>
            <t xml:space="preserve">SERVENTE COM ENCARGOS COMPLEMENTARES</t>
          </r>
        </is>
      </c>
      <c r="C1426" s="22" t="inlineStr">
        <is>
          <r>
            <t xml:space="preserve">SINAPI</t>
          </r>
        </is>
      </c>
      <c r="D1426" s="22" t="inlineStr">
        <is>
          <r>
            <t xml:space="preserve">H</t>
          </r>
        </is>
      </c>
      <c r="E1426" s="24" t="n">
        <v>1.0</v>
      </c>
      <c r="F1426" s="25" t="n">
        <v>23.56</v>
      </c>
      <c r="G1426" s="25" t="n">
        <f>ROUND(ROUND(E1426,8)*F1426,2)</f>
        <v>23.56</v>
      </c>
    </row>
    <row r="1427" customHeight="1" ht="18">
      <c r="A1427" s="2" t="inlineStr"/>
      <c r="B1427" s="2" t="inlineStr"/>
      <c r="C1427" s="2" t="inlineStr"/>
      <c r="D1427" s="2" t="inlineStr"/>
      <c r="E1427" s="26" t="inlineStr">
        <is>
          <r>
            <t xml:space="preserve">TOTAL Mão de Obra com Encargos Complementares:</t>
          </r>
        </is>
      </c>
      <c r="F1427" s="26" t="inlineStr"/>
      <c r="G1427" s="27" t="n">
        <f>SUM(G1425:G1426)</f>
        <v>69.43</v>
      </c>
    </row>
    <row r="1428" customHeight="1" ht="15">
      <c r="A1428" s="20" t="inlineStr">
        <is>
          <r>
            <t xml:space="preserve">Serviço</t>
          </r>
        </is>
      </c>
      <c r="B1428" s="20" t="inlineStr"/>
      <c r="C1428" s="21" t="inlineStr">
        <is>
          <r>
            <t xml:space="preserve">FONTE</t>
          </r>
        </is>
      </c>
      <c r="D1428" s="21" t="inlineStr">
        <is>
          <r>
            <t xml:space="preserve">UNID</t>
          </r>
        </is>
      </c>
      <c r="E1428" s="21" t="inlineStr">
        <is>
          <r>
            <t xml:space="preserve">COEFICIENTE</t>
          </r>
        </is>
      </c>
      <c r="F1428" s="21" t="inlineStr">
        <is>
          <r>
            <t xml:space="preserve">PREÇO UNITÁRIO</t>
          </r>
        </is>
      </c>
      <c r="G1428" s="21" t="inlineStr">
        <is>
          <r>
            <t xml:space="preserve">TOTAL</t>
          </r>
        </is>
      </c>
    </row>
    <row r="1429" customHeight="1" ht="21">
      <c r="A1429" s="22" t="inlineStr">
        <is>
          <r>
            <t xml:space="preserve">88629</t>
          </r>
        </is>
      </c>
      <c r="B1429" s="23" t="inlineStr">
        <is>
          <r>
            <t xml:space="preserve">ARGAMASSA TRAÇO 1:3 (EM VOLUME DE CIMENTO E AREIA MÉDIA ÚMIDA), PREPARO MANUAL. AF_08/2019</t>
          </r>
        </is>
      </c>
      <c r="C1429" s="22" t="inlineStr">
        <is>
          <r>
            <t xml:space="preserve">SINAPI</t>
          </r>
        </is>
      </c>
      <c r="D1429" s="22" t="inlineStr">
        <is>
          <r>
            <t xml:space="preserve">M3</t>
          </r>
        </is>
      </c>
      <c r="E1429" s="24" t="n">
        <v>0.003</v>
      </c>
      <c r="F1429" s="25" t="n">
        <v>698.39</v>
      </c>
      <c r="G1429" s="25" t="n">
        <f>ROUND(ROUND(E1429,8)*F1429,2)</f>
        <v>2.1</v>
      </c>
    </row>
    <row r="1430" customHeight="1" ht="15">
      <c r="A1430" s="2" t="inlineStr"/>
      <c r="B1430" s="2" t="inlineStr"/>
      <c r="C1430" s="2" t="inlineStr"/>
      <c r="D1430" s="2" t="inlineStr"/>
      <c r="E1430" s="26" t="inlineStr">
        <is>
          <r>
            <t xml:space="preserve">TOTAL Serviço:</t>
          </r>
        </is>
      </c>
      <c r="F1430" s="26" t="inlineStr"/>
      <c r="G1430" s="27" t="n">
        <f>SUM(G1429:G1429)</f>
        <v>2.1</v>
      </c>
    </row>
    <row r="1431" customHeight="1" ht="15">
      <c r="A1431" s="2" t="inlineStr"/>
      <c r="B1431" s="2" t="inlineStr"/>
      <c r="C1431" s="2" t="inlineStr"/>
      <c r="D1431" s="2" t="inlineStr"/>
      <c r="E1431" s="28" t="inlineStr">
        <is>
          <r>
            <t xml:space="preserve">VALOR:</t>
          </r>
        </is>
      </c>
      <c r="F1431" s="28" t="inlineStr"/>
      <c r="G1431" s="29" t="n">
        <f>ROUND(SUM(G1423,G1427,G1430),2)</f>
        <v>4350.53</v>
      </c>
    </row>
    <row r="1432" customHeight="1" ht="15">
      <c r="A1432" s="2" t="inlineStr"/>
      <c r="B1432" s="2" t="inlineStr"/>
      <c r="C1432" s="2" t="inlineStr"/>
      <c r="D1432" s="2" t="inlineStr"/>
      <c r="E1432" s="28" t="inlineStr">
        <is>
          <r>
            <t xml:space="preserve">VALOR BDI (20.34%):</t>
          </r>
        </is>
      </c>
      <c r="F1432" s="28" t="inlineStr"/>
      <c r="G1432" s="29" t="n">
        <f>ROUND(G1431*(20.34/100),2)</f>
        <v>884.9</v>
      </c>
    </row>
    <row r="1433" customHeight="1" ht="15">
      <c r="A1433" s="2" t="inlineStr"/>
      <c r="B1433" s="2" t="inlineStr"/>
      <c r="C1433" s="2" t="inlineStr"/>
      <c r="D1433" s="2" t="inlineStr"/>
      <c r="E1433" s="28" t="inlineStr">
        <is>
          <r>
            <t xml:space="preserve">VALOR COM BDI:</t>
          </r>
        </is>
      </c>
      <c r="F1433" s="28" t="inlineStr"/>
      <c r="G1433" s="29" t="n">
        <f>G1432+G1431</f>
        <v>5235.43</v>
      </c>
    </row>
    <row r="1434" customHeight="1" ht="10">
      <c r="A1434" s="2" t="inlineStr"/>
      <c r="B1434" s="2" t="inlineStr"/>
      <c r="C1434" s="2" t="inlineStr"/>
      <c r="D1434" s="2" t="inlineStr"/>
      <c r="E1434" s="18" t="inlineStr"/>
      <c r="F1434" s="18" t="inlineStr"/>
      <c r="G1434" s="18" t="inlineStr"/>
    </row>
    <row r="1435" customHeight="1" ht="20">
      <c r="A1435" s="19" t="inlineStr">
        <is>
          <r>
            <t xml:space="preserve">1.6.21. ​CPU3135​ PORTA EM VIDRO TEMPERADO 10MM, INCOLOR, INCLUSIVE FERRAGENS DE FIXAÇÃO E INSTALAÇÃO, EXCLUSIVE PUXADOR​ (M2)</t>
          </r>
        </is>
      </c>
      <c r="B1435" s="19" t="inlineStr"/>
      <c r="C1435" s="19" t="inlineStr"/>
      <c r="D1435" s="19" t="inlineStr"/>
      <c r="E1435" s="19" t="inlineStr"/>
      <c r="F1435" s="19" t="inlineStr"/>
      <c r="G1435" s="19" t="inlineStr"/>
    </row>
    <row r="1436" customHeight="1" ht="15">
      <c r="A1436" s="20" t="inlineStr">
        <is>
          <r>
            <t xml:space="preserve">Serviço</t>
          </r>
        </is>
      </c>
      <c r="B1436" s="20" t="inlineStr"/>
      <c r="C1436" s="21" t="inlineStr">
        <is>
          <r>
            <t xml:space="preserve">FONTE</t>
          </r>
        </is>
      </c>
      <c r="D1436" s="21" t="inlineStr">
        <is>
          <r>
            <t xml:space="preserve">UNID</t>
          </r>
        </is>
      </c>
      <c r="E1436" s="21" t="inlineStr">
        <is>
          <r>
            <t xml:space="preserve">COEFICIENTE</t>
          </r>
        </is>
      </c>
      <c r="F1436" s="21" t="inlineStr">
        <is>
          <r>
            <t xml:space="preserve">PREÇO UNITÁRIO</t>
          </r>
        </is>
      </c>
      <c r="G1436" s="21" t="inlineStr">
        <is>
          <r>
            <t xml:space="preserve">TOTAL</t>
          </r>
        </is>
      </c>
    </row>
    <row r="1437" customHeight="1" ht="21">
      <c r="A1437" s="22" t="inlineStr">
        <is>
          <r>
            <t xml:space="preserve">I13857</t>
          </r>
        </is>
      </c>
      <c r="B1437" s="23" t="inlineStr">
        <is>
          <r>
            <t xml:space="preserve">Porta em vidro temperado 10mm, incolor, inclusive ferragens de fixação e instalação, exclusive puxador</t>
          </r>
        </is>
      </c>
      <c r="C1437" s="22" t="inlineStr">
        <is>
          <r>
            <t xml:space="preserve">ORSE</t>
          </r>
        </is>
      </c>
      <c r="D1437" s="22" t="inlineStr">
        <is>
          <r>
            <t xml:space="preserve">m2</t>
          </r>
        </is>
      </c>
      <c r="E1437" s="24" t="n">
        <v>1.0</v>
      </c>
      <c r="F1437" s="25" t="n">
        <v>695.38</v>
      </c>
      <c r="G1437" s="25" t="n">
        <f>ROUND(ROUND(E1437,8)*F1437,2)</f>
        <v>695.38</v>
      </c>
    </row>
    <row r="1438" customHeight="1" ht="15">
      <c r="A1438" s="2" t="inlineStr"/>
      <c r="B1438" s="2" t="inlineStr"/>
      <c r="C1438" s="2" t="inlineStr"/>
      <c r="D1438" s="2" t="inlineStr"/>
      <c r="E1438" s="26" t="inlineStr">
        <is>
          <r>
            <t xml:space="preserve">TOTAL Serviço:</t>
          </r>
        </is>
      </c>
      <c r="F1438" s="26" t="inlineStr"/>
      <c r="G1438" s="27" t="n">
        <f>SUM(G1437:G1437)</f>
        <v>695.38</v>
      </c>
    </row>
    <row r="1439" customHeight="1" ht="15">
      <c r="A1439" s="2" t="inlineStr"/>
      <c r="B1439" s="2" t="inlineStr"/>
      <c r="C1439" s="2" t="inlineStr"/>
      <c r="D1439" s="2" t="inlineStr"/>
      <c r="E1439" s="28" t="inlineStr">
        <is>
          <r>
            <t xml:space="preserve">VALOR:</t>
          </r>
        </is>
      </c>
      <c r="F1439" s="28" t="inlineStr"/>
      <c r="G1439" s="29" t="n">
        <f>ROUND(SUM(G1438),2)</f>
        <v>695.38</v>
      </c>
    </row>
    <row r="1440" customHeight="1" ht="15">
      <c r="A1440" s="2" t="inlineStr"/>
      <c r="B1440" s="2" t="inlineStr"/>
      <c r="C1440" s="2" t="inlineStr"/>
      <c r="D1440" s="2" t="inlineStr"/>
      <c r="E1440" s="28" t="inlineStr">
        <is>
          <r>
            <t xml:space="preserve">VALOR BDI (20.34%):</t>
          </r>
        </is>
      </c>
      <c r="F1440" s="28" t="inlineStr"/>
      <c r="G1440" s="29" t="n">
        <f>ROUND(G1439*(20.34/100),2)</f>
        <v>141.44</v>
      </c>
    </row>
    <row r="1441" customHeight="1" ht="15">
      <c r="A1441" s="2" t="inlineStr"/>
      <c r="B1441" s="2" t="inlineStr"/>
      <c r="C1441" s="2" t="inlineStr"/>
      <c r="D1441" s="2" t="inlineStr"/>
      <c r="E1441" s="28" t="inlineStr">
        <is>
          <r>
            <t xml:space="preserve">VALOR COM BDI:</t>
          </r>
        </is>
      </c>
      <c r="F1441" s="28" t="inlineStr"/>
      <c r="G1441" s="29" t="n">
        <f>G1440+G1439</f>
        <v>836.82</v>
      </c>
    </row>
    <row r="1442" customHeight="1" ht="10">
      <c r="A1442" s="2" t="inlineStr"/>
      <c r="B1442" s="2" t="inlineStr"/>
      <c r="C1442" s="2" t="inlineStr"/>
      <c r="D1442" s="2" t="inlineStr"/>
      <c r="E1442" s="18" t="inlineStr"/>
      <c r="F1442" s="18" t="inlineStr"/>
      <c r="G1442" s="18" t="inlineStr"/>
    </row>
    <row r="1443" customHeight="1" ht="27">
      <c r="A1443" s="19" t="inlineStr">
        <is>
          <r>
            <t xml:space="preserve">1.6.22. ​CPU2544​ PORTA CORTA FOGO, DE ABRIR 02 FOLHAS, EM CHAPA DE AÇO GALVANIZADO Nº 24, BATENTE EM CHAPA Nº 18, CLASSE 90, ISOLANTE EM MANTA CERÂMICA INCOMBUSTIVEL E= 5CM, DOBRADIÇAS TIPO HELICOIDAL EM AÇO 1010/1020, E FECHADURA REVERSIVEL SEM CHAVE​ (M2)</t>
          </r>
        </is>
      </c>
      <c r="B1443" s="19" t="inlineStr"/>
      <c r="C1443" s="19" t="inlineStr"/>
      <c r="D1443" s="19" t="inlineStr"/>
      <c r="E1443" s="19" t="inlineStr"/>
      <c r="F1443" s="19" t="inlineStr"/>
      <c r="G1443" s="19" t="inlineStr"/>
    </row>
    <row r="1444" customHeight="1" ht="15">
      <c r="A1444" s="20" t="inlineStr">
        <is>
          <r>
            <t xml:space="preserve">Material</t>
          </r>
        </is>
      </c>
      <c r="B1444" s="20" t="inlineStr"/>
      <c r="C1444" s="21" t="inlineStr">
        <is>
          <r>
            <t xml:space="preserve">FONTE</t>
          </r>
        </is>
      </c>
      <c r="D1444" s="21" t="inlineStr">
        <is>
          <r>
            <t xml:space="preserve">UNID</t>
          </r>
        </is>
      </c>
      <c r="E1444" s="21" t="inlineStr">
        <is>
          <r>
            <t xml:space="preserve">COEFICIENTE</t>
          </r>
        </is>
      </c>
      <c r="F1444" s="21" t="inlineStr">
        <is>
          <r>
            <t xml:space="preserve">PREÇO UNITÁRIO</t>
          </r>
        </is>
      </c>
      <c r="G1444" s="21" t="inlineStr">
        <is>
          <r>
            <t xml:space="preserve">TOTAL</t>
          </r>
        </is>
      </c>
    </row>
    <row r="1445" customHeight="1" ht="21">
      <c r="A1445" s="22" t="inlineStr">
        <is>
          <r>
            <t xml:space="preserve">00000370</t>
          </r>
        </is>
      </c>
      <c r="B1445" s="23" t="inlineStr">
        <is>
          <r>
            <t xml:space="preserve">AREIA MEDIA - POSTO JAZIDA/FORNECEDOR (RETIRADO NA JAZIDA, SEM TRANSPORTE)</t>
          </r>
        </is>
      </c>
      <c r="C1445" s="22" t="inlineStr">
        <is>
          <r>
            <t xml:space="preserve">SINAPI</t>
          </r>
        </is>
      </c>
      <c r="D1445" s="22" t="inlineStr">
        <is>
          <r>
            <t xml:space="preserve">M3</t>
          </r>
        </is>
      </c>
      <c r="E1445" s="24" t="n">
        <v>0.01</v>
      </c>
      <c r="F1445" s="25" t="n">
        <v>130.0</v>
      </c>
      <c r="G1445" s="25" t="n">
        <f>ROUND(ROUND(E1445,8)*F1445,2)</f>
        <v>1.3</v>
      </c>
    </row>
    <row r="1446" customHeight="1" ht="15">
      <c r="A1446" s="22" t="inlineStr">
        <is>
          <r>
            <t xml:space="preserve">00001379</t>
          </r>
        </is>
      </c>
      <c r="B1446" s="23" t="inlineStr">
        <is>
          <r>
            <t xml:space="preserve">CIMENTO PORTLAND COMPOSTO CP II-32</t>
          </r>
        </is>
      </c>
      <c r="C1446" s="22" t="inlineStr">
        <is>
          <r>
            <t xml:space="preserve">SINAPI</t>
          </r>
        </is>
      </c>
      <c r="D1446" s="22" t="inlineStr">
        <is>
          <r>
            <t xml:space="preserve">KG</t>
          </r>
        </is>
      </c>
      <c r="E1446" s="24" t="n">
        <v>4.6</v>
      </c>
      <c r="F1446" s="25" t="n">
        <v>0.74</v>
      </c>
      <c r="G1446" s="25" t="n">
        <f>ROUND(ROUND(E1446,8)*F1446,2)</f>
        <v>3.4</v>
      </c>
    </row>
    <row r="1447" customHeight="1" ht="21">
      <c r="A1447" s="22" t="inlineStr">
        <is>
          <r>
            <t xml:space="preserve">00004721</t>
          </r>
        </is>
      </c>
      <c r="B1447" s="23" t="inlineStr">
        <is>
          <r>
            <t xml:space="preserve">PEDRA BRITADA N. 1 (9,5 A 19 MM) POSTO PEDREIRA/FORNECEDOR, SEM FRETE</t>
          </r>
        </is>
      </c>
      <c r="C1447" s="22" t="inlineStr">
        <is>
          <r>
            <t xml:space="preserve">SINAPI</t>
          </r>
        </is>
      </c>
      <c r="D1447" s="22" t="inlineStr">
        <is>
          <r>
            <t xml:space="preserve">M3</t>
          </r>
        </is>
      </c>
      <c r="E1447" s="24" t="n">
        <v>0.01</v>
      </c>
      <c r="F1447" s="25" t="n">
        <v>111.01</v>
      </c>
      <c r="G1447" s="25" t="n">
        <f>ROUND(ROUND(E1447,8)*F1447,2)</f>
        <v>1.11</v>
      </c>
    </row>
    <row r="1448" customHeight="1" ht="15">
      <c r="A1448" s="2" t="inlineStr"/>
      <c r="B1448" s="2" t="inlineStr"/>
      <c r="C1448" s="2" t="inlineStr"/>
      <c r="D1448" s="2" t="inlineStr"/>
      <c r="E1448" s="26" t="inlineStr">
        <is>
          <r>
            <t xml:space="preserve">TOTAL Material:</t>
          </r>
        </is>
      </c>
      <c r="F1448" s="26" t="inlineStr"/>
      <c r="G1448" s="27" t="n">
        <f>SUM(G1445:G1447)</f>
        <v>5.81</v>
      </c>
    </row>
    <row r="1449" customHeight="1" ht="15">
      <c r="A1449" s="20" t="inlineStr">
        <is>
          <r>
            <t xml:space="preserve">Mão de Obra com Encargos Complementares</t>
          </r>
        </is>
      </c>
      <c r="B1449" s="20" t="inlineStr"/>
      <c r="C1449" s="21" t="inlineStr">
        <is>
          <r>
            <t xml:space="preserve">FONTE</t>
          </r>
        </is>
      </c>
      <c r="D1449" s="21" t="inlineStr">
        <is>
          <r>
            <t xml:space="preserve">UNID</t>
          </r>
        </is>
      </c>
      <c r="E1449" s="21" t="inlineStr">
        <is>
          <r>
            <t xml:space="preserve">COEFICIENTE</t>
          </r>
        </is>
      </c>
      <c r="F1449" s="21" t="inlineStr">
        <is>
          <r>
            <t xml:space="preserve">PREÇO UNITÁRIO</t>
          </r>
        </is>
      </c>
      <c r="G1449" s="21" t="inlineStr">
        <is>
          <r>
            <t xml:space="preserve">TOTAL</t>
          </r>
        </is>
      </c>
    </row>
    <row r="1450" customHeight="1" ht="15">
      <c r="A1450" s="22" t="inlineStr">
        <is>
          <r>
            <t xml:space="preserve">88309</t>
          </r>
        </is>
      </c>
      <c r="B1450" s="23" t="inlineStr">
        <is>
          <r>
            <t xml:space="preserve">PEDREIRO COM ENCARGOS COMPLEMENTARES</t>
          </r>
        </is>
      </c>
      <c r="C1450" s="22" t="inlineStr">
        <is>
          <r>
            <t xml:space="preserve">SINAPI</t>
          </r>
        </is>
      </c>
      <c r="D1450" s="22" t="inlineStr">
        <is>
          <r>
            <t xml:space="preserve">H</t>
          </r>
        </is>
      </c>
      <c r="E1450" s="24" t="n">
        <v>2.38</v>
      </c>
      <c r="F1450" s="25" t="n">
        <v>30.58</v>
      </c>
      <c r="G1450" s="25" t="n">
        <f>ROUND(ROUND(E1450,8)*F1450,2)</f>
        <v>72.78</v>
      </c>
    </row>
    <row r="1451" customHeight="1" ht="15">
      <c r="A1451" s="22" t="inlineStr">
        <is>
          <r>
            <t xml:space="preserve">88316</t>
          </r>
        </is>
      </c>
      <c r="B1451" s="23" t="inlineStr">
        <is>
          <r>
            <t xml:space="preserve">SERVENTE COM ENCARGOS COMPLEMENTARES</t>
          </r>
        </is>
      </c>
      <c r="C1451" s="22" t="inlineStr">
        <is>
          <r>
            <t xml:space="preserve">SINAPI</t>
          </r>
        </is>
      </c>
      <c r="D1451" s="22" t="inlineStr">
        <is>
          <r>
            <t xml:space="preserve">H</t>
          </r>
        </is>
      </c>
      <c r="E1451" s="24" t="n">
        <v>1.9</v>
      </c>
      <c r="F1451" s="25" t="n">
        <v>23.56</v>
      </c>
      <c r="G1451" s="25" t="n">
        <f>ROUND(ROUND(E1451,8)*F1451,2)</f>
        <v>44.76</v>
      </c>
    </row>
    <row r="1452" customHeight="1" ht="18">
      <c r="A1452" s="2" t="inlineStr"/>
      <c r="B1452" s="2" t="inlineStr"/>
      <c r="C1452" s="2" t="inlineStr"/>
      <c r="D1452" s="2" t="inlineStr"/>
      <c r="E1452" s="26" t="inlineStr">
        <is>
          <r>
            <t xml:space="preserve">TOTAL Mão de Obra com Encargos Complementares:</t>
          </r>
        </is>
      </c>
      <c r="F1452" s="26" t="inlineStr"/>
      <c r="G1452" s="27" t="n">
        <f>SUM(G1450:G1451)</f>
        <v>117.54</v>
      </c>
    </row>
    <row r="1453" customHeight="1" ht="15">
      <c r="A1453" s="20" t="inlineStr">
        <is>
          <r>
            <t xml:space="preserve">Serviço</t>
          </r>
        </is>
      </c>
      <c r="B1453" s="20" t="inlineStr"/>
      <c r="C1453" s="21" t="inlineStr">
        <is>
          <r>
            <t xml:space="preserve">FONTE</t>
          </r>
        </is>
      </c>
      <c r="D1453" s="21" t="inlineStr">
        <is>
          <r>
            <t xml:space="preserve">UNID</t>
          </r>
        </is>
      </c>
      <c r="E1453" s="21" t="inlineStr">
        <is>
          <r>
            <t xml:space="preserve">COEFICIENTE</t>
          </r>
        </is>
      </c>
      <c r="F1453" s="21" t="inlineStr">
        <is>
          <r>
            <t xml:space="preserve">PREÇO UNITÁRIO</t>
          </r>
        </is>
      </c>
      <c r="G1453" s="21" t="inlineStr">
        <is>
          <r>
            <t xml:space="preserve">TOTAL</t>
          </r>
        </is>
      </c>
    </row>
    <row r="1454" customHeight="1" ht="29">
      <c r="A1454" s="22" t="inlineStr">
        <is>
          <r>
            <t xml:space="preserve">S12929</t>
          </r>
        </is>
      </c>
      <c r="B1454" s="23" t="inlineStr">
        <is>
          <r>
            <t xml:space="preserve">Fornecimento e Instalaçãode Carpete de alto tráfego 100% sintetico anti-chama lúmen São Carlos ou similar laudado pelo corpo de bombeiro e=5mm</t>
          </r>
        </is>
      </c>
      <c r="C1454" s="22" t="inlineStr">
        <is>
          <r>
            <t xml:space="preserve">ORSE</t>
          </r>
        </is>
      </c>
      <c r="D1454" s="22" t="inlineStr">
        <is>
          <r>
            <t xml:space="preserve">m2</t>
          </r>
        </is>
      </c>
      <c r="E1454" s="24" t="n">
        <v>1.0</v>
      </c>
      <c r="F1454" s="25" t="n">
        <v>101.31</v>
      </c>
      <c r="G1454" s="25" t="n">
        <f>ROUND(ROUND(E1454,8)*F1454,2)</f>
        <v>101.31</v>
      </c>
    </row>
    <row r="1455" customHeight="1" ht="15">
      <c r="A1455" s="2" t="inlineStr"/>
      <c r="B1455" s="2" t="inlineStr"/>
      <c r="C1455" s="2" t="inlineStr"/>
      <c r="D1455" s="2" t="inlineStr"/>
      <c r="E1455" s="26" t="inlineStr">
        <is>
          <r>
            <t xml:space="preserve">TOTAL Serviço:</t>
          </r>
        </is>
      </c>
      <c r="F1455" s="26" t="inlineStr"/>
      <c r="G1455" s="27" t="n">
        <f>SUM(G1454:G1454)</f>
        <v>101.31</v>
      </c>
    </row>
    <row r="1456" customHeight="1" ht="15">
      <c r="A1456" s="2" t="inlineStr"/>
      <c r="B1456" s="2" t="inlineStr"/>
      <c r="C1456" s="2" t="inlineStr"/>
      <c r="D1456" s="2" t="inlineStr"/>
      <c r="E1456" s="28" t="inlineStr">
        <is>
          <r>
            <t xml:space="preserve">VALOR:</t>
          </r>
        </is>
      </c>
      <c r="F1456" s="28" t="inlineStr"/>
      <c r="G1456" s="29" t="n">
        <f>ROUND(SUM(G1448,G1452,G1455),2)</f>
        <v>224.66</v>
      </c>
    </row>
    <row r="1457" customHeight="1" ht="15">
      <c r="A1457" s="2" t="inlineStr"/>
      <c r="B1457" s="2" t="inlineStr"/>
      <c r="C1457" s="2" t="inlineStr"/>
      <c r="D1457" s="2" t="inlineStr"/>
      <c r="E1457" s="28" t="inlineStr">
        <is>
          <r>
            <t xml:space="preserve">VALOR BDI (20.34%):</t>
          </r>
        </is>
      </c>
      <c r="F1457" s="28" t="inlineStr"/>
      <c r="G1457" s="29" t="n">
        <f>ROUND(G1456*(20.34/100),2)</f>
        <v>45.7</v>
      </c>
    </row>
    <row r="1458" customHeight="1" ht="15">
      <c r="A1458" s="2" t="inlineStr"/>
      <c r="B1458" s="2" t="inlineStr"/>
      <c r="C1458" s="2" t="inlineStr"/>
      <c r="D1458" s="2" t="inlineStr"/>
      <c r="E1458" s="28" t="inlineStr">
        <is>
          <r>
            <t xml:space="preserve">VALOR COM BDI:</t>
          </r>
        </is>
      </c>
      <c r="F1458" s="28" t="inlineStr"/>
      <c r="G1458" s="29" t="n">
        <f>G1457+G1456</f>
        <v>270.36</v>
      </c>
    </row>
    <row r="1459" customHeight="1" ht="10">
      <c r="A1459" s="2" t="inlineStr"/>
      <c r="B1459" s="2" t="inlineStr"/>
      <c r="C1459" s="2" t="inlineStr"/>
      <c r="D1459" s="2" t="inlineStr"/>
      <c r="E1459" s="18" t="inlineStr"/>
      <c r="F1459" s="18" t="inlineStr"/>
      <c r="G1459" s="18" t="inlineStr"/>
    </row>
    <row r="1460" customHeight="1" ht="20">
      <c r="A1460" s="19" t="inlineStr">
        <is>
          <r>
            <t xml:space="preserve">1.6.23. ​CPU2546​ BARRA DE APOIO RETA, FIXA, EM AÇO INOX, L=40 CM, D=1 1/4", JACKWAL OU SIMILAR​ (UN)</t>
          </r>
        </is>
      </c>
      <c r="B1460" s="19" t="inlineStr"/>
      <c r="C1460" s="19" t="inlineStr"/>
      <c r="D1460" s="19" t="inlineStr"/>
      <c r="E1460" s="19" t="inlineStr"/>
      <c r="F1460" s="19" t="inlineStr"/>
      <c r="G1460" s="19" t="inlineStr"/>
    </row>
    <row r="1461" customHeight="1" ht="15">
      <c r="A1461" s="20" t="inlineStr">
        <is>
          <r>
            <t xml:space="preserve">Material</t>
          </r>
        </is>
      </c>
      <c r="B1461" s="20" t="inlineStr"/>
      <c r="C1461" s="21" t="inlineStr">
        <is>
          <r>
            <t xml:space="preserve">FONTE</t>
          </r>
        </is>
      </c>
      <c r="D1461" s="21" t="inlineStr">
        <is>
          <r>
            <t xml:space="preserve">UNID</t>
          </r>
        </is>
      </c>
      <c r="E1461" s="21" t="inlineStr">
        <is>
          <r>
            <t xml:space="preserve">COEFICIENTE</t>
          </r>
        </is>
      </c>
      <c r="F1461" s="21" t="inlineStr">
        <is>
          <r>
            <t xml:space="preserve">PREÇO UNITÁRIO</t>
          </r>
        </is>
      </c>
      <c r="G1461" s="21" t="inlineStr">
        <is>
          <r>
            <t xml:space="preserve">TOTAL</t>
          </r>
        </is>
      </c>
    </row>
    <row r="1462" customHeight="1" ht="21">
      <c r="A1462" s="22" t="inlineStr">
        <is>
          <r>
            <t xml:space="preserve">I02062</t>
          </r>
        </is>
      </c>
      <c r="B1462" s="23" t="inlineStr">
        <is>
          <r>
            <t xml:space="preserve">Barra de apoio, reta, fixa, em aço inox, l=40cm, d=1 1/4" - Jackwal ou similar</t>
          </r>
        </is>
      </c>
      <c r="C1462" s="22" t="inlineStr">
        <is>
          <r>
            <t xml:space="preserve">ORSE</t>
          </r>
        </is>
      </c>
      <c r="D1462" s="22" t="inlineStr">
        <is>
          <r>
            <t xml:space="preserve">un</t>
          </r>
        </is>
      </c>
      <c r="E1462" s="24" t="n">
        <v>1.0</v>
      </c>
      <c r="F1462" s="25" t="n">
        <v>103.68</v>
      </c>
      <c r="G1462" s="25" t="n">
        <f>ROUND(ROUND(E1462,8)*F1462,2)</f>
        <v>103.68</v>
      </c>
    </row>
    <row r="1463" customHeight="1" ht="15">
      <c r="A1463" s="2" t="inlineStr"/>
      <c r="B1463" s="2" t="inlineStr"/>
      <c r="C1463" s="2" t="inlineStr"/>
      <c r="D1463" s="2" t="inlineStr"/>
      <c r="E1463" s="26" t="inlineStr">
        <is>
          <r>
            <t xml:space="preserve">TOTAL Material:</t>
          </r>
        </is>
      </c>
      <c r="F1463" s="26" t="inlineStr"/>
      <c r="G1463" s="27" t="n">
        <f>SUM(G1462:G1462)</f>
        <v>103.68</v>
      </c>
    </row>
    <row r="1464" customHeight="1" ht="15">
      <c r="A1464" s="20" t="inlineStr">
        <is>
          <r>
            <t xml:space="preserve">Mão de Obra com Encargos Complementares</t>
          </r>
        </is>
      </c>
      <c r="B1464" s="20" t="inlineStr"/>
      <c r="C1464" s="21" t="inlineStr">
        <is>
          <r>
            <t xml:space="preserve">FONTE</t>
          </r>
        </is>
      </c>
      <c r="D1464" s="21" t="inlineStr">
        <is>
          <r>
            <t xml:space="preserve">UNID</t>
          </r>
        </is>
      </c>
      <c r="E1464" s="21" t="inlineStr">
        <is>
          <r>
            <t xml:space="preserve">COEFICIENTE</t>
          </r>
        </is>
      </c>
      <c r="F1464" s="21" t="inlineStr">
        <is>
          <r>
            <t xml:space="preserve">PREÇO UNITÁRIO</t>
          </r>
        </is>
      </c>
      <c r="G1464" s="21" t="inlineStr">
        <is>
          <r>
            <t xml:space="preserve">TOTAL</t>
          </r>
        </is>
      </c>
    </row>
    <row r="1465" customHeight="1" ht="15">
      <c r="A1465" s="22" t="inlineStr">
        <is>
          <r>
            <t xml:space="preserve">88309</t>
          </r>
        </is>
      </c>
      <c r="B1465" s="23" t="inlineStr">
        <is>
          <r>
            <t xml:space="preserve">PEDREIRO COM ENCARGOS COMPLEMENTARES</t>
          </r>
        </is>
      </c>
      <c r="C1465" s="22" t="inlineStr">
        <is>
          <r>
            <t xml:space="preserve">SINAPI</t>
          </r>
        </is>
      </c>
      <c r="D1465" s="22" t="inlineStr">
        <is>
          <r>
            <t xml:space="preserve">H</t>
          </r>
        </is>
      </c>
      <c r="E1465" s="24" t="n">
        <v>0.3</v>
      </c>
      <c r="F1465" s="25" t="n">
        <v>30.58</v>
      </c>
      <c r="G1465" s="25" t="n">
        <f>ROUND(ROUND(E1465,8)*F1465,2)</f>
        <v>9.17</v>
      </c>
    </row>
    <row r="1466" customHeight="1" ht="18">
      <c r="A1466" s="2" t="inlineStr"/>
      <c r="B1466" s="2" t="inlineStr"/>
      <c r="C1466" s="2" t="inlineStr"/>
      <c r="D1466" s="2" t="inlineStr"/>
      <c r="E1466" s="26" t="inlineStr">
        <is>
          <r>
            <t xml:space="preserve">TOTAL Mão de Obra com Encargos Complementares:</t>
          </r>
        </is>
      </c>
      <c r="F1466" s="26" t="inlineStr"/>
      <c r="G1466" s="27" t="n">
        <f>SUM(G1465:G1465)</f>
        <v>9.17</v>
      </c>
    </row>
    <row r="1467" customHeight="1" ht="15">
      <c r="A1467" s="2" t="inlineStr"/>
      <c r="B1467" s="2" t="inlineStr"/>
      <c r="C1467" s="2" t="inlineStr"/>
      <c r="D1467" s="2" t="inlineStr"/>
      <c r="E1467" s="28" t="inlineStr">
        <is>
          <r>
            <t xml:space="preserve">VALOR:</t>
          </r>
        </is>
      </c>
      <c r="F1467" s="28" t="inlineStr"/>
      <c r="G1467" s="29" t="n">
        <f>ROUND(SUM(G1463,G1466),2)</f>
        <v>112.85</v>
      </c>
    </row>
    <row r="1468" customHeight="1" ht="15">
      <c r="A1468" s="2" t="inlineStr"/>
      <c r="B1468" s="2" t="inlineStr"/>
      <c r="C1468" s="2" t="inlineStr"/>
      <c r="D1468" s="2" t="inlineStr"/>
      <c r="E1468" s="28" t="inlineStr">
        <is>
          <r>
            <t xml:space="preserve">VALOR BDI (20.34%):</t>
          </r>
        </is>
      </c>
      <c r="F1468" s="28" t="inlineStr"/>
      <c r="G1468" s="29" t="n">
        <f>ROUND(G1467*(20.34/100),2)</f>
        <v>22.95</v>
      </c>
    </row>
    <row r="1469" customHeight="1" ht="15">
      <c r="A1469" s="2" t="inlineStr"/>
      <c r="B1469" s="2" t="inlineStr"/>
      <c r="C1469" s="2" t="inlineStr"/>
      <c r="D1469" s="2" t="inlineStr"/>
      <c r="E1469" s="28" t="inlineStr">
        <is>
          <r>
            <t xml:space="preserve">VALOR COM BDI:</t>
          </r>
        </is>
      </c>
      <c r="F1469" s="28" t="inlineStr"/>
      <c r="G1469" s="29" t="n">
        <f>G1468+G1467</f>
        <v>135.8</v>
      </c>
    </row>
    <row r="1470" customHeight="1" ht="10">
      <c r="A1470" s="2" t="inlineStr"/>
      <c r="B1470" s="2" t="inlineStr"/>
      <c r="C1470" s="2" t="inlineStr"/>
      <c r="D1470" s="2" t="inlineStr"/>
      <c r="E1470" s="18" t="inlineStr"/>
      <c r="F1470" s="18" t="inlineStr"/>
      <c r="G1470" s="18" t="inlineStr"/>
    </row>
    <row r="1471" customHeight="1" ht="20">
      <c r="A1471" s="19" t="inlineStr">
        <is>
          <r>
            <t xml:space="preserve">1.6.24. ​102188​ MOLA HIDRAULICA DE PISO PARA PORTA DE VIDRO TEMPERADO. AF_01/2021​ (UN)</t>
          </r>
        </is>
      </c>
      <c r="B1471" s="19" t="inlineStr"/>
      <c r="C1471" s="19" t="inlineStr"/>
      <c r="D1471" s="19" t="inlineStr"/>
      <c r="E1471" s="19" t="inlineStr"/>
      <c r="F1471" s="19" t="inlineStr"/>
      <c r="G1471" s="19" t="inlineStr"/>
    </row>
    <row r="1472" customHeight="1" ht="15">
      <c r="A1472" s="20" t="inlineStr">
        <is>
          <r>
            <t xml:space="preserve">Material</t>
          </r>
        </is>
      </c>
      <c r="B1472" s="20" t="inlineStr"/>
      <c r="C1472" s="21" t="inlineStr">
        <is>
          <r>
            <t xml:space="preserve">FONTE</t>
          </r>
        </is>
      </c>
      <c r="D1472" s="21" t="inlineStr">
        <is>
          <r>
            <t xml:space="preserve">UNID</t>
          </r>
        </is>
      </c>
      <c r="E1472" s="21" t="inlineStr">
        <is>
          <r>
            <t xml:space="preserve">COEFICIENTE</t>
          </r>
        </is>
      </c>
      <c r="F1472" s="21" t="inlineStr">
        <is>
          <r>
            <t xml:space="preserve">PREÇO UNITÁRIO</t>
          </r>
        </is>
      </c>
      <c r="G1472" s="21" t="inlineStr">
        <is>
          <r>
            <t xml:space="preserve">TOTAL</t>
          </r>
        </is>
      </c>
    </row>
    <row r="1473" customHeight="1" ht="21">
      <c r="A1473" s="22" t="inlineStr">
        <is>
          <r>
            <t xml:space="preserve">00011499</t>
          </r>
        </is>
      </c>
      <c r="B1473" s="23" t="inlineStr">
        <is>
          <r>
            <t xml:space="preserve">MOLA HIDRAULICA DE PISO, PARA PORTAS DE ATE 1100 MM E PESO DE ATE 120 KG, COM CORPO EM ACO INOX</t>
          </r>
        </is>
      </c>
      <c r="C1473" s="22" t="inlineStr">
        <is>
          <r>
            <t xml:space="preserve">SINAPI</t>
          </r>
        </is>
      </c>
      <c r="D1473" s="22" t="inlineStr">
        <is>
          <r>
            <t xml:space="preserve">UN</t>
          </r>
        </is>
      </c>
      <c r="E1473" s="24" t="n">
        <v>1.0</v>
      </c>
      <c r="F1473" s="25" t="n">
        <v>794.95</v>
      </c>
      <c r="G1473" s="25" t="n">
        <f>TRUNC(TRUNC(E1473,8)*F1473,2)</f>
        <v>794.95</v>
      </c>
    </row>
    <row r="1474" customHeight="1" ht="15">
      <c r="A1474" s="2" t="inlineStr"/>
      <c r="B1474" s="2" t="inlineStr"/>
      <c r="C1474" s="2" t="inlineStr"/>
      <c r="D1474" s="2" t="inlineStr"/>
      <c r="E1474" s="26" t="inlineStr">
        <is>
          <r>
            <t xml:space="preserve">TOTAL Material:</t>
          </r>
        </is>
      </c>
      <c r="F1474" s="26" t="inlineStr"/>
      <c r="G1474" s="27" t="n">
        <f>SUM(G1473:G1473)</f>
        <v>794.95</v>
      </c>
    </row>
    <row r="1475" customHeight="1" ht="15">
      <c r="A1475" s="20" t="inlineStr">
        <is>
          <r>
            <t xml:space="preserve">Mão de Obra com Encargos Complementares</t>
          </r>
        </is>
      </c>
      <c r="B1475" s="20" t="inlineStr"/>
      <c r="C1475" s="21" t="inlineStr">
        <is>
          <r>
            <t xml:space="preserve">FONTE</t>
          </r>
        </is>
      </c>
      <c r="D1475" s="21" t="inlineStr">
        <is>
          <r>
            <t xml:space="preserve">UNID</t>
          </r>
        </is>
      </c>
      <c r="E1475" s="21" t="inlineStr">
        <is>
          <r>
            <t xml:space="preserve">COEFICIENTE</t>
          </r>
        </is>
      </c>
      <c r="F1475" s="21" t="inlineStr">
        <is>
          <r>
            <t xml:space="preserve">PREÇO UNITÁRIO</t>
          </r>
        </is>
      </c>
      <c r="G1475" s="21" t="inlineStr">
        <is>
          <r>
            <t xml:space="preserve">TOTAL</t>
          </r>
        </is>
      </c>
    </row>
    <row r="1476" customHeight="1" ht="15">
      <c r="A1476" s="22" t="inlineStr">
        <is>
          <r>
            <t xml:space="preserve">88316</t>
          </r>
        </is>
      </c>
      <c r="B1476" s="23" t="inlineStr">
        <is>
          <r>
            <t xml:space="preserve">SERVENTE COM ENCARGOS COMPLEMENTARES</t>
          </r>
        </is>
      </c>
      <c r="C1476" s="22" t="inlineStr">
        <is>
          <r>
            <t xml:space="preserve">SINAPI</t>
          </r>
        </is>
      </c>
      <c r="D1476" s="22" t="inlineStr">
        <is>
          <r>
            <t xml:space="preserve">H</t>
          </r>
        </is>
      </c>
      <c r="E1476" s="24" t="n">
        <v>1.767</v>
      </c>
      <c r="F1476" s="25" t="n">
        <v>23.56</v>
      </c>
      <c r="G1476" s="25" t="n">
        <f>TRUNC(TRUNC(E1476,8)*F1476,2)</f>
        <v>41.63</v>
      </c>
    </row>
    <row r="1477" customHeight="1" ht="15">
      <c r="A1477" s="22" t="inlineStr">
        <is>
          <r>
            <t xml:space="preserve">88325</t>
          </r>
        </is>
      </c>
      <c r="B1477" s="23" t="inlineStr">
        <is>
          <r>
            <t xml:space="preserve">VIDRACEIRO COM ENCARGOS COMPLEMENTARES</t>
          </r>
        </is>
      </c>
      <c r="C1477" s="22" t="inlineStr">
        <is>
          <r>
            <t xml:space="preserve">SINAPI</t>
          </r>
        </is>
      </c>
      <c r="D1477" s="22" t="inlineStr">
        <is>
          <r>
            <t xml:space="preserve">H</t>
          </r>
        </is>
      </c>
      <c r="E1477" s="24" t="n">
        <v>1.818</v>
      </c>
      <c r="F1477" s="25" t="n">
        <v>25.13</v>
      </c>
      <c r="G1477" s="25" t="n">
        <f>TRUNC(TRUNC(E1477,8)*F1477,2)</f>
        <v>45.68</v>
      </c>
    </row>
    <row r="1478" customHeight="1" ht="18">
      <c r="A1478" s="2" t="inlineStr"/>
      <c r="B1478" s="2" t="inlineStr"/>
      <c r="C1478" s="2" t="inlineStr"/>
      <c r="D1478" s="2" t="inlineStr"/>
      <c r="E1478" s="26" t="inlineStr">
        <is>
          <r>
            <t xml:space="preserve">TOTAL Mão de Obra com Encargos Complementares:</t>
          </r>
        </is>
      </c>
      <c r="F1478" s="26" t="inlineStr"/>
      <c r="G1478" s="27" t="n">
        <f>SUM(G1476:G1477)</f>
        <v>87.31</v>
      </c>
    </row>
    <row r="1479" customHeight="1" ht="15">
      <c r="A1479" s="2" t="inlineStr"/>
      <c r="B1479" s="2" t="inlineStr"/>
      <c r="C1479" s="2" t="inlineStr"/>
      <c r="D1479" s="2" t="inlineStr"/>
      <c r="E1479" s="28" t="inlineStr">
        <is>
          <r>
            <t xml:space="preserve">VALOR:</t>
          </r>
        </is>
      </c>
      <c r="F1479" s="28" t="inlineStr"/>
      <c r="G1479" s="29" t="n">
        <f>ROUND(SUM(G1474,G1478),2)</f>
        <v>882.26</v>
      </c>
    </row>
    <row r="1480" customHeight="1" ht="15">
      <c r="A1480" s="2" t="inlineStr"/>
      <c r="B1480" s="2" t="inlineStr"/>
      <c r="C1480" s="2" t="inlineStr"/>
      <c r="D1480" s="2" t="inlineStr"/>
      <c r="E1480" s="28" t="inlineStr">
        <is>
          <r>
            <t xml:space="preserve">VALOR BDI (20.34%):</t>
          </r>
        </is>
      </c>
      <c r="F1480" s="28" t="inlineStr"/>
      <c r="G1480" s="29" t="n">
        <f>ROUND(G1479*(20.34/100),2)</f>
        <v>179.45</v>
      </c>
    </row>
    <row r="1481" customHeight="1" ht="15">
      <c r="A1481" s="2" t="inlineStr"/>
      <c r="B1481" s="2" t="inlineStr"/>
      <c r="C1481" s="2" t="inlineStr"/>
      <c r="D1481" s="2" t="inlineStr"/>
      <c r="E1481" s="28" t="inlineStr">
        <is>
          <r>
            <t xml:space="preserve">VALOR COM BDI:</t>
          </r>
        </is>
      </c>
      <c r="F1481" s="28" t="inlineStr"/>
      <c r="G1481" s="29" t="n">
        <f>G1480+G1479</f>
        <v>1061.71</v>
      </c>
    </row>
    <row r="1482" customHeight="1" ht="10">
      <c r="A1482" s="2" t="inlineStr"/>
      <c r="B1482" s="2" t="inlineStr"/>
      <c r="C1482" s="2" t="inlineStr"/>
      <c r="D1482" s="2" t="inlineStr"/>
      <c r="E1482" s="18" t="inlineStr"/>
      <c r="F1482" s="18" t="inlineStr"/>
      <c r="G1482" s="18" t="inlineStr"/>
    </row>
    <row r="1483" customHeight="1" ht="20">
      <c r="A1483" s="19" t="inlineStr">
        <is>
          <r>
            <t xml:space="preserve">1.6.25. ​CPU 2545​ PUXADOR DUPLO EM AÇO INOXIDÁVEL, PARA PORTA DE MADEIRA, ALUMINIO OU VIDRO DE 350MM​ (UN)</t>
          </r>
        </is>
      </c>
      <c r="B1483" s="19" t="inlineStr"/>
      <c r="C1483" s="19" t="inlineStr"/>
      <c r="D1483" s="19" t="inlineStr"/>
      <c r="E1483" s="19" t="inlineStr"/>
      <c r="F1483" s="19" t="inlineStr"/>
      <c r="G1483" s="19" t="inlineStr"/>
    </row>
    <row r="1484" customHeight="1" ht="15">
      <c r="A1484" s="20" t="inlineStr">
        <is>
          <r>
            <t xml:space="preserve">Mão de Obra com Encargos Complementares</t>
          </r>
        </is>
      </c>
      <c r="B1484" s="20" t="inlineStr"/>
      <c r="C1484" s="21" t="inlineStr">
        <is>
          <r>
            <t xml:space="preserve">FONTE</t>
          </r>
        </is>
      </c>
      <c r="D1484" s="21" t="inlineStr">
        <is>
          <r>
            <t xml:space="preserve">UNID</t>
          </r>
        </is>
      </c>
      <c r="E1484" s="21" t="inlineStr">
        <is>
          <r>
            <t xml:space="preserve">COEFICIENTE</t>
          </r>
        </is>
      </c>
      <c r="F1484" s="21" t="inlineStr">
        <is>
          <r>
            <t xml:space="preserve">PREÇO UNITÁRIO</t>
          </r>
        </is>
      </c>
      <c r="G1484" s="21" t="inlineStr">
        <is>
          <r>
            <t xml:space="preserve">TOTAL</t>
          </r>
        </is>
      </c>
    </row>
    <row r="1485" customHeight="1" ht="21">
      <c r="A1485" s="22" t="inlineStr">
        <is>
          <r>
            <t xml:space="preserve">88251</t>
          </r>
        </is>
      </c>
      <c r="B1485" s="23" t="inlineStr">
        <is>
          <r>
            <t xml:space="preserve">AUXILIAR DE SERRALHEIRO COM ENCARGOS COMPLEMENTARES</t>
          </r>
        </is>
      </c>
      <c r="C1485" s="22" t="inlineStr">
        <is>
          <r>
            <t xml:space="preserve">SINAPI</t>
          </r>
        </is>
      </c>
      <c r="D1485" s="22" t="inlineStr">
        <is>
          <r>
            <t xml:space="preserve">H</t>
          </r>
        </is>
      </c>
      <c r="E1485" s="24" t="n">
        <v>1.5</v>
      </c>
      <c r="F1485" s="25" t="n">
        <v>24.77</v>
      </c>
      <c r="G1485" s="25" t="n">
        <f>ROUND(ROUND(E1485,8)*F1485,2)</f>
        <v>37.16</v>
      </c>
    </row>
    <row r="1486" customHeight="1" ht="15">
      <c r="A1486" s="22" t="inlineStr">
        <is>
          <r>
            <t xml:space="preserve">88315</t>
          </r>
        </is>
      </c>
      <c r="B1486" s="23" t="inlineStr">
        <is>
          <r>
            <t xml:space="preserve">SERRALHEIRO COM ENCARGOS COMPLEMENTARES</t>
          </r>
        </is>
      </c>
      <c r="C1486" s="22" t="inlineStr">
        <is>
          <r>
            <t xml:space="preserve">SINAPI</t>
          </r>
        </is>
      </c>
      <c r="D1486" s="22" t="inlineStr">
        <is>
          <r>
            <t xml:space="preserve">H</t>
          </r>
        </is>
      </c>
      <c r="E1486" s="24" t="n">
        <v>1.5</v>
      </c>
      <c r="F1486" s="25" t="n">
        <v>30.37</v>
      </c>
      <c r="G1486" s="25" t="n">
        <f>ROUND(ROUND(E1486,8)*F1486,2)</f>
        <v>45.56</v>
      </c>
    </row>
    <row r="1487" customHeight="1" ht="18">
      <c r="A1487" s="2" t="inlineStr"/>
      <c r="B1487" s="2" t="inlineStr"/>
      <c r="C1487" s="2" t="inlineStr"/>
      <c r="D1487" s="2" t="inlineStr"/>
      <c r="E1487" s="26" t="inlineStr">
        <is>
          <r>
            <t xml:space="preserve">TOTAL Mão de Obra com Encargos Complementares:</t>
          </r>
        </is>
      </c>
      <c r="F1487" s="26" t="inlineStr"/>
      <c r="G1487" s="27" t="n">
        <f>SUM(G1485:G1486)</f>
        <v>82.72</v>
      </c>
    </row>
    <row r="1488" customHeight="1" ht="15">
      <c r="A1488" s="20" t="inlineStr">
        <is>
          <r>
            <t xml:space="preserve">Serviço</t>
          </r>
        </is>
      </c>
      <c r="B1488" s="20" t="inlineStr"/>
      <c r="C1488" s="21" t="inlineStr">
        <is>
          <r>
            <t xml:space="preserve">FONTE</t>
          </r>
        </is>
      </c>
      <c r="D1488" s="21" t="inlineStr">
        <is>
          <r>
            <t xml:space="preserve">UNID</t>
          </r>
        </is>
      </c>
      <c r="E1488" s="21" t="inlineStr">
        <is>
          <r>
            <t xml:space="preserve">COEFICIENTE</t>
          </r>
        </is>
      </c>
      <c r="F1488" s="21" t="inlineStr">
        <is>
          <r>
            <t xml:space="preserve">PREÇO UNITÁRIO</t>
          </r>
        </is>
      </c>
      <c r="G1488" s="21" t="inlineStr">
        <is>
          <r>
            <t xml:space="preserve">TOTAL</t>
          </r>
        </is>
      </c>
    </row>
    <row r="1489" customHeight="1" ht="15">
      <c r="A1489" s="22" t="inlineStr">
        <is>
          <r>
            <t xml:space="preserve">C4638</t>
          </r>
        </is>
      </c>
      <c r="B1489" s="23" t="inlineStr">
        <is>
          <r>
            <t xml:space="preserve">PUXADOR HORIZONTAL/VERTICAL PARA PORTA</t>
          </r>
        </is>
      </c>
      <c r="C1489" s="22" t="inlineStr">
        <is>
          <r>
            <t xml:space="preserve">SEINFRA</t>
          </r>
        </is>
      </c>
      <c r="D1489" s="22" t="inlineStr">
        <is>
          <r>
            <t xml:space="preserve">M</t>
          </r>
        </is>
      </c>
      <c r="E1489" s="24" t="n">
        <v>0.35</v>
      </c>
      <c r="F1489" s="25" t="n">
        <v>227.23</v>
      </c>
      <c r="G1489" s="25" t="n">
        <f>ROUND(ROUND(E1489,8)*F1489,2)</f>
        <v>79.53</v>
      </c>
    </row>
    <row r="1490" customHeight="1" ht="15">
      <c r="A1490" s="2" t="inlineStr"/>
      <c r="B1490" s="2" t="inlineStr"/>
      <c r="C1490" s="2" t="inlineStr"/>
      <c r="D1490" s="2" t="inlineStr"/>
      <c r="E1490" s="26" t="inlineStr">
        <is>
          <r>
            <t xml:space="preserve">TOTAL Serviço:</t>
          </r>
        </is>
      </c>
      <c r="F1490" s="26" t="inlineStr"/>
      <c r="G1490" s="27" t="n">
        <f>SUM(G1489:G1489)</f>
        <v>79.53</v>
      </c>
    </row>
    <row r="1491" customHeight="1" ht="15">
      <c r="A1491" s="2" t="inlineStr"/>
      <c r="B1491" s="2" t="inlineStr"/>
      <c r="C1491" s="2" t="inlineStr"/>
      <c r="D1491" s="2" t="inlineStr"/>
      <c r="E1491" s="28" t="inlineStr">
        <is>
          <r>
            <t xml:space="preserve">VALOR:</t>
          </r>
        </is>
      </c>
      <c r="F1491" s="28" t="inlineStr"/>
      <c r="G1491" s="29" t="n">
        <f>ROUND(SUM(G1487,G1490),2)</f>
        <v>162.25</v>
      </c>
    </row>
    <row r="1492" customHeight="1" ht="15">
      <c r="A1492" s="2" t="inlineStr"/>
      <c r="B1492" s="2" t="inlineStr"/>
      <c r="C1492" s="2" t="inlineStr"/>
      <c r="D1492" s="2" t="inlineStr"/>
      <c r="E1492" s="28" t="inlineStr">
        <is>
          <r>
            <t xml:space="preserve">VALOR BDI (20.34%):</t>
          </r>
        </is>
      </c>
      <c r="F1492" s="28" t="inlineStr"/>
      <c r="G1492" s="29" t="n">
        <f>ROUND(G1491*(20.34/100),2)</f>
        <v>33.0</v>
      </c>
    </row>
    <row r="1493" customHeight="1" ht="15">
      <c r="A1493" s="2" t="inlineStr"/>
      <c r="B1493" s="2" t="inlineStr"/>
      <c r="C1493" s="2" t="inlineStr"/>
      <c r="D1493" s="2" t="inlineStr"/>
      <c r="E1493" s="28" t="inlineStr">
        <is>
          <r>
            <t xml:space="preserve">VALOR COM BDI:</t>
          </r>
        </is>
      </c>
      <c r="F1493" s="28" t="inlineStr"/>
      <c r="G1493" s="29" t="n">
        <f>G1492+G1491</f>
        <v>195.25</v>
      </c>
    </row>
    <row r="1494" customHeight="1" ht="10">
      <c r="A1494" s="2" t="inlineStr"/>
      <c r="B1494" s="2" t="inlineStr"/>
      <c r="C1494" s="2" t="inlineStr"/>
      <c r="D1494" s="2" t="inlineStr"/>
      <c r="E1494" s="18" t="inlineStr"/>
      <c r="F1494" s="18" t="inlineStr"/>
      <c r="G1494" s="18" t="inlineStr"/>
    </row>
    <row r="1495" customHeight="1" ht="20">
      <c r="A1495" s="19" t="inlineStr">
        <is>
          <r>
            <t xml:space="preserve">1.6.26. ​100705​ TARJETA TIPO LIVRE/OCUPADO PARA PORTA DE BANHEIRO. AF_12/2019​ (UN)</t>
          </r>
        </is>
      </c>
      <c r="B1495" s="19" t="inlineStr"/>
      <c r="C1495" s="19" t="inlineStr"/>
      <c r="D1495" s="19" t="inlineStr"/>
      <c r="E1495" s="19" t="inlineStr"/>
      <c r="F1495" s="19" t="inlineStr"/>
      <c r="G1495" s="19" t="inlineStr"/>
    </row>
    <row r="1496" customHeight="1" ht="15">
      <c r="A1496" s="20" t="inlineStr">
        <is>
          <r>
            <t xml:space="preserve">Material</t>
          </r>
        </is>
      </c>
      <c r="B1496" s="20" t="inlineStr"/>
      <c r="C1496" s="21" t="inlineStr">
        <is>
          <r>
            <t xml:space="preserve">FONTE</t>
          </r>
        </is>
      </c>
      <c r="D1496" s="21" t="inlineStr">
        <is>
          <r>
            <t xml:space="preserve">UNID</t>
          </r>
        </is>
      </c>
      <c r="E1496" s="21" t="inlineStr">
        <is>
          <r>
            <t xml:space="preserve">COEFICIENTE</t>
          </r>
        </is>
      </c>
      <c r="F1496" s="21" t="inlineStr">
        <is>
          <r>
            <t xml:space="preserve">PREÇO UNITÁRIO</t>
          </r>
        </is>
      </c>
      <c r="G1496" s="21" t="inlineStr">
        <is>
          <r>
            <t xml:space="preserve">TOTAL</t>
          </r>
        </is>
      </c>
    </row>
    <row r="1497" customHeight="1" ht="21">
      <c r="A1497" s="22" t="inlineStr">
        <is>
          <r>
            <t xml:space="preserve">00011457</t>
          </r>
        </is>
      </c>
      <c r="B1497" s="23" t="inlineStr">
        <is>
          <r>
            <t xml:space="preserve">TARJETA LIVRE / OCUPADO PARA PORTA DE BANHEIRO, CORPO EM ZAMAC E ESPELHO EM LATAO</t>
          </r>
        </is>
      </c>
      <c r="C1497" s="22" t="inlineStr">
        <is>
          <r>
            <t xml:space="preserve">SINAPI</t>
          </r>
        </is>
      </c>
      <c r="D1497" s="22" t="inlineStr">
        <is>
          <r>
            <t xml:space="preserve">UN</t>
          </r>
        </is>
      </c>
      <c r="E1497" s="24" t="n">
        <v>1.0</v>
      </c>
      <c r="F1497" s="25" t="n">
        <v>48.08</v>
      </c>
      <c r="G1497" s="25" t="n">
        <f>TRUNC(TRUNC(E1497,8)*F1497,2)</f>
        <v>48.08</v>
      </c>
    </row>
    <row r="1498" customHeight="1" ht="15">
      <c r="A1498" s="2" t="inlineStr"/>
      <c r="B1498" s="2" t="inlineStr"/>
      <c r="C1498" s="2" t="inlineStr"/>
      <c r="D1498" s="2" t="inlineStr"/>
      <c r="E1498" s="26" t="inlineStr">
        <is>
          <r>
            <t xml:space="preserve">TOTAL Material:</t>
          </r>
        </is>
      </c>
      <c r="F1498" s="26" t="inlineStr"/>
      <c r="G1498" s="27" t="n">
        <f>SUM(G1497:G1497)</f>
        <v>48.08</v>
      </c>
    </row>
    <row r="1499" customHeight="1" ht="15">
      <c r="A1499" s="20" t="inlineStr">
        <is>
          <r>
            <t xml:space="preserve">Mão de Obra com Encargos Complementares</t>
          </r>
        </is>
      </c>
      <c r="B1499" s="20" t="inlineStr"/>
      <c r="C1499" s="21" t="inlineStr">
        <is>
          <r>
            <t xml:space="preserve">FONTE</t>
          </r>
        </is>
      </c>
      <c r="D1499" s="21" t="inlineStr">
        <is>
          <r>
            <t xml:space="preserve">UNID</t>
          </r>
        </is>
      </c>
      <c r="E1499" s="21" t="inlineStr">
        <is>
          <r>
            <t xml:space="preserve">COEFICIENTE</t>
          </r>
        </is>
      </c>
      <c r="F1499" s="21" t="inlineStr">
        <is>
          <r>
            <t xml:space="preserve">PREÇO UNITÁRIO</t>
          </r>
        </is>
      </c>
      <c r="G1499" s="21" t="inlineStr">
        <is>
          <r>
            <t xml:space="preserve">TOTAL</t>
          </r>
        </is>
      </c>
    </row>
    <row r="1500" customHeight="1" ht="21">
      <c r="A1500" s="22" t="inlineStr">
        <is>
          <r>
            <t xml:space="preserve">88261</t>
          </r>
        </is>
      </c>
      <c r="B1500" s="23" t="inlineStr">
        <is>
          <r>
            <t xml:space="preserve">CARPINTEIRO DE ESQUADRIAS COM ENCARGOS COMPLEMENTARES</t>
          </r>
        </is>
      </c>
      <c r="C1500" s="22" t="inlineStr">
        <is>
          <r>
            <t xml:space="preserve">SINAPI</t>
          </r>
        </is>
      </c>
      <c r="D1500" s="22" t="inlineStr">
        <is>
          <r>
            <t xml:space="preserve">H</t>
          </r>
        </is>
      </c>
      <c r="E1500" s="24" t="n">
        <v>0.914</v>
      </c>
      <c r="F1500" s="25" t="n">
        <v>29.16</v>
      </c>
      <c r="G1500" s="25" t="n">
        <f>TRUNC(TRUNC(E1500,8)*F1500,2)</f>
        <v>26.65</v>
      </c>
    </row>
    <row r="1501" customHeight="1" ht="15">
      <c r="A1501" s="22" t="inlineStr">
        <is>
          <r>
            <t xml:space="preserve">88316</t>
          </r>
        </is>
      </c>
      <c r="B1501" s="23" t="inlineStr">
        <is>
          <r>
            <t xml:space="preserve">SERVENTE COM ENCARGOS COMPLEMENTARES</t>
          </r>
        </is>
      </c>
      <c r="C1501" s="22" t="inlineStr">
        <is>
          <r>
            <t xml:space="preserve">SINAPI</t>
          </r>
        </is>
      </c>
      <c r="D1501" s="22" t="inlineStr">
        <is>
          <r>
            <t xml:space="preserve">H</t>
          </r>
        </is>
      </c>
      <c r="E1501" s="24" t="n">
        <v>0.457</v>
      </c>
      <c r="F1501" s="25" t="n">
        <v>23.56</v>
      </c>
      <c r="G1501" s="25" t="n">
        <f>TRUNC(TRUNC(E1501,8)*F1501,2)</f>
        <v>10.76</v>
      </c>
    </row>
    <row r="1502" customHeight="1" ht="18">
      <c r="A1502" s="2" t="inlineStr"/>
      <c r="B1502" s="2" t="inlineStr"/>
      <c r="C1502" s="2" t="inlineStr"/>
      <c r="D1502" s="2" t="inlineStr"/>
      <c r="E1502" s="26" t="inlineStr">
        <is>
          <r>
            <t xml:space="preserve">TOTAL Mão de Obra com Encargos Complementares:</t>
          </r>
        </is>
      </c>
      <c r="F1502" s="26" t="inlineStr"/>
      <c r="G1502" s="27" t="n">
        <f>SUM(G1500:G1501)</f>
        <v>37.41</v>
      </c>
    </row>
    <row r="1503" customHeight="1" ht="15">
      <c r="A1503" s="2" t="inlineStr"/>
      <c r="B1503" s="2" t="inlineStr"/>
      <c r="C1503" s="2" t="inlineStr"/>
      <c r="D1503" s="2" t="inlineStr"/>
      <c r="E1503" s="28" t="inlineStr">
        <is>
          <r>
            <t xml:space="preserve">VALOR:</t>
          </r>
        </is>
      </c>
      <c r="F1503" s="28" t="inlineStr"/>
      <c r="G1503" s="29" t="n">
        <f>ROUND(SUM(G1498,G1502),2)</f>
        <v>85.49</v>
      </c>
    </row>
    <row r="1504" customHeight="1" ht="15">
      <c r="A1504" s="2" t="inlineStr"/>
      <c r="B1504" s="2" t="inlineStr"/>
      <c r="C1504" s="2" t="inlineStr"/>
      <c r="D1504" s="2" t="inlineStr"/>
      <c r="E1504" s="28" t="inlineStr">
        <is>
          <r>
            <t xml:space="preserve">VALOR BDI (20.34%):</t>
          </r>
        </is>
      </c>
      <c r="F1504" s="28" t="inlineStr"/>
      <c r="G1504" s="29" t="n">
        <f>ROUND(G1503*(20.34/100),2)</f>
        <v>17.39</v>
      </c>
    </row>
    <row r="1505" customHeight="1" ht="15">
      <c r="A1505" s="2" t="inlineStr"/>
      <c r="B1505" s="2" t="inlineStr"/>
      <c r="C1505" s="2" t="inlineStr"/>
      <c r="D1505" s="2" t="inlineStr"/>
      <c r="E1505" s="28" t="inlineStr">
        <is>
          <r>
            <t xml:space="preserve">VALOR COM BDI:</t>
          </r>
        </is>
      </c>
      <c r="F1505" s="28" t="inlineStr"/>
      <c r="G1505" s="29" t="n">
        <f>G1504+G1503</f>
        <v>102.88</v>
      </c>
    </row>
    <row r="1506" customHeight="1" ht="10">
      <c r="A1506" s="2" t="inlineStr"/>
      <c r="B1506" s="2" t="inlineStr"/>
      <c r="C1506" s="2" t="inlineStr"/>
      <c r="D1506" s="2" t="inlineStr"/>
      <c r="E1506" s="18" t="inlineStr"/>
      <c r="F1506" s="18" t="inlineStr"/>
      <c r="G1506" s="18" t="inlineStr"/>
    </row>
    <row r="1507" customHeight="1" ht="20">
      <c r="A1507" s="19" t="inlineStr">
        <is>
          <r>
            <t xml:space="preserve">1.6.27. ​CPU3303​ TELA DE PROTEÇÃO TIPO MOSQUITEIRA EM AÇO GALVANIZADO, COM REQUADRO EM PERFIS DE FERROQ​ (M2)</t>
          </r>
        </is>
      </c>
      <c r="B1507" s="19" t="inlineStr"/>
      <c r="C1507" s="19" t="inlineStr"/>
      <c r="D1507" s="19" t="inlineStr"/>
      <c r="E1507" s="19" t="inlineStr"/>
      <c r="F1507" s="19" t="inlineStr"/>
      <c r="G1507" s="19" t="inlineStr"/>
    </row>
    <row r="1508" customHeight="1" ht="15">
      <c r="A1508" s="20" t="inlineStr">
        <is>
          <r>
            <t xml:space="preserve">Serviço</t>
          </r>
        </is>
      </c>
      <c r="B1508" s="20" t="inlineStr"/>
      <c r="C1508" s="21" t="inlineStr">
        <is>
          <r>
            <t xml:space="preserve">FONTE</t>
          </r>
        </is>
      </c>
      <c r="D1508" s="21" t="inlineStr">
        <is>
          <r>
            <t xml:space="preserve">UNID</t>
          </r>
        </is>
      </c>
      <c r="E1508" s="21" t="inlineStr">
        <is>
          <r>
            <t xml:space="preserve">COEFICIENTE</t>
          </r>
        </is>
      </c>
      <c r="F1508" s="21" t="inlineStr">
        <is>
          <r>
            <t xml:space="preserve">PREÇO UNITÁRIO</t>
          </r>
        </is>
      </c>
      <c r="G1508" s="21" t="inlineStr">
        <is>
          <r>
            <t xml:space="preserve">TOTAL</t>
          </r>
        </is>
      </c>
    </row>
    <row r="1509" customHeight="1" ht="21">
      <c r="A1509" s="22" t="inlineStr">
        <is>
          <r>
            <t xml:space="preserve">S08970</t>
          </r>
        </is>
      </c>
      <c r="B1509" s="23" t="inlineStr">
        <is>
          <r>
            <t xml:space="preserve">Tela de nylon tipo mosquiteiro com moldura em aluminio anodizado natural</t>
          </r>
        </is>
      </c>
      <c r="C1509" s="22" t="inlineStr">
        <is>
          <r>
            <t xml:space="preserve">ORSE</t>
          </r>
        </is>
      </c>
      <c r="D1509" s="22" t="inlineStr">
        <is>
          <r>
            <t xml:space="preserve">m2</t>
          </r>
        </is>
      </c>
      <c r="E1509" s="24" t="n">
        <v>1.0</v>
      </c>
      <c r="F1509" s="25" t="n">
        <v>96.7</v>
      </c>
      <c r="G1509" s="25" t="n">
        <f>ROUND(ROUND(E1509,8)*F1509,2)</f>
        <v>96.7</v>
      </c>
    </row>
    <row r="1510" customHeight="1" ht="15">
      <c r="A1510" s="2" t="inlineStr"/>
      <c r="B1510" s="2" t="inlineStr"/>
      <c r="C1510" s="2" t="inlineStr"/>
      <c r="D1510" s="2" t="inlineStr"/>
      <c r="E1510" s="26" t="inlineStr">
        <is>
          <r>
            <t xml:space="preserve">TOTAL Serviço:</t>
          </r>
        </is>
      </c>
      <c r="F1510" s="26" t="inlineStr"/>
      <c r="G1510" s="27" t="n">
        <f>SUM(G1509:G1509)</f>
        <v>96.7</v>
      </c>
    </row>
    <row r="1511" customHeight="1" ht="15">
      <c r="A1511" s="2" t="inlineStr"/>
      <c r="B1511" s="2" t="inlineStr"/>
      <c r="C1511" s="2" t="inlineStr"/>
      <c r="D1511" s="2" t="inlineStr"/>
      <c r="E1511" s="28" t="inlineStr">
        <is>
          <r>
            <t xml:space="preserve">VALOR:</t>
          </r>
        </is>
      </c>
      <c r="F1511" s="28" t="inlineStr"/>
      <c r="G1511" s="29" t="n">
        <f>ROUND(SUM(G1510),2)</f>
        <v>96.7</v>
      </c>
    </row>
    <row r="1512" customHeight="1" ht="15">
      <c r="A1512" s="2" t="inlineStr"/>
      <c r="B1512" s="2" t="inlineStr"/>
      <c r="C1512" s="2" t="inlineStr"/>
      <c r="D1512" s="2" t="inlineStr"/>
      <c r="E1512" s="28" t="inlineStr">
        <is>
          <r>
            <t xml:space="preserve">VALOR BDI (20.34%):</t>
          </r>
        </is>
      </c>
      <c r="F1512" s="28" t="inlineStr"/>
      <c r="G1512" s="29" t="n">
        <f>ROUND(G1511*(20.34/100),2)</f>
        <v>19.67</v>
      </c>
    </row>
    <row r="1513" customHeight="1" ht="15">
      <c r="A1513" s="2" t="inlineStr"/>
      <c r="B1513" s="2" t="inlineStr"/>
      <c r="C1513" s="2" t="inlineStr"/>
      <c r="D1513" s="2" t="inlineStr"/>
      <c r="E1513" s="28" t="inlineStr">
        <is>
          <r>
            <t xml:space="preserve">VALOR COM BDI:</t>
          </r>
        </is>
      </c>
      <c r="F1513" s="28" t="inlineStr"/>
      <c r="G1513" s="29" t="n">
        <f>G1512+G1511</f>
        <v>116.37</v>
      </c>
    </row>
    <row r="1514" customHeight="1" ht="10">
      <c r="A1514" s="2" t="inlineStr"/>
      <c r="B1514" s="2" t="inlineStr"/>
      <c r="C1514" s="2" t="inlineStr"/>
      <c r="D1514" s="2" t="inlineStr"/>
      <c r="E1514" s="18" t="inlineStr"/>
      <c r="F1514" s="18" t="inlineStr"/>
      <c r="G1514" s="18" t="inlineStr"/>
    </row>
    <row r="1515" customHeight="1" ht="20">
      <c r="A1515" s="19" t="inlineStr">
        <is>
          <r>
            <t xml:space="preserve">1.6.28. ​90830​ FECHADURA DE EMBUTIR COM CILINDRO, EXTERNA, COMPLETA, ACABAMENTO PADRÃO MÉDIO, INCLUSO EXECUÇÃO DE FURO - FORNECIMENTO E INSTALAÇÃO. AF_12/2019​ (UN)</t>
          </r>
        </is>
      </c>
      <c r="B1515" s="19" t="inlineStr"/>
      <c r="C1515" s="19" t="inlineStr"/>
      <c r="D1515" s="19" t="inlineStr"/>
      <c r="E1515" s="19" t="inlineStr"/>
      <c r="F1515" s="19" t="inlineStr"/>
      <c r="G1515" s="19" t="inlineStr"/>
    </row>
    <row r="1516" customHeight="1" ht="15">
      <c r="A1516" s="20" t="inlineStr">
        <is>
          <r>
            <t xml:space="preserve">Material</t>
          </r>
        </is>
      </c>
      <c r="B1516" s="20" t="inlineStr"/>
      <c r="C1516" s="21" t="inlineStr">
        <is>
          <r>
            <t xml:space="preserve">FONTE</t>
          </r>
        </is>
      </c>
      <c r="D1516" s="21" t="inlineStr">
        <is>
          <r>
            <t xml:space="preserve">UNID</t>
          </r>
        </is>
      </c>
      <c r="E1516" s="21" t="inlineStr">
        <is>
          <r>
            <t xml:space="preserve">COEFICIENTE</t>
          </r>
        </is>
      </c>
      <c r="F1516" s="21" t="inlineStr">
        <is>
          <r>
            <t xml:space="preserve">PREÇO UNITÁRIO</t>
          </r>
        </is>
      </c>
      <c r="G1516" s="21" t="inlineStr">
        <is>
          <r>
            <t xml:space="preserve">TOTAL</t>
          </r>
        </is>
      </c>
    </row>
    <row r="1517" customHeight="1" ht="46">
      <c r="A1517" s="22" t="inlineStr">
        <is>
          <r>
            <t xml:space="preserve">00003081</t>
          </r>
        </is>
      </c>
      <c r="B1517" s="23" t="inlineStr">
        <is>
          <r>
            <t xml:space="preserve">FECHADURA ESPELHO PARA PORTA EXTERNA, EM ACO INOX (MAQUINA, TESTA E CONTRA-TESTA) E EM ZAMAC (MACANETA, LINGUETA E TRINCOS) COM ACABAMENTO CROMADO, MAQUINA DE 55 MM, INCLUINDO CHAVE TIPO CILINDRO</t>
          </r>
        </is>
      </c>
      <c r="C1517" s="22" t="inlineStr">
        <is>
          <r>
            <t xml:space="preserve">SINAPI</t>
          </r>
        </is>
      </c>
      <c r="D1517" s="22" t="inlineStr">
        <is>
          <r>
            <t xml:space="preserve">CJ</t>
          </r>
        </is>
      </c>
      <c r="E1517" s="24" t="n">
        <v>1.0</v>
      </c>
      <c r="F1517" s="25" t="n">
        <v>126.62</v>
      </c>
      <c r="G1517" s="25" t="n">
        <f>TRUNC(TRUNC(E1517,8)*F1517,2)</f>
        <v>126.62</v>
      </c>
    </row>
    <row r="1518" customHeight="1" ht="15">
      <c r="A1518" s="2" t="inlineStr"/>
      <c r="B1518" s="2" t="inlineStr"/>
      <c r="C1518" s="2" t="inlineStr"/>
      <c r="D1518" s="2" t="inlineStr"/>
      <c r="E1518" s="26" t="inlineStr">
        <is>
          <r>
            <t xml:space="preserve">TOTAL Material:</t>
          </r>
        </is>
      </c>
      <c r="F1518" s="26" t="inlineStr"/>
      <c r="G1518" s="27" t="n">
        <f>SUM(G1517:G1517)</f>
        <v>126.62</v>
      </c>
    </row>
    <row r="1519" customHeight="1" ht="15">
      <c r="A1519" s="20" t="inlineStr">
        <is>
          <r>
            <t xml:space="preserve">Mão de Obra com Encargos Complementares</t>
          </r>
        </is>
      </c>
      <c r="B1519" s="20" t="inlineStr"/>
      <c r="C1519" s="21" t="inlineStr">
        <is>
          <r>
            <t xml:space="preserve">FONTE</t>
          </r>
        </is>
      </c>
      <c r="D1519" s="21" t="inlineStr">
        <is>
          <r>
            <t xml:space="preserve">UNID</t>
          </r>
        </is>
      </c>
      <c r="E1519" s="21" t="inlineStr">
        <is>
          <r>
            <t xml:space="preserve">COEFICIENTE</t>
          </r>
        </is>
      </c>
      <c r="F1519" s="21" t="inlineStr">
        <is>
          <r>
            <t xml:space="preserve">PREÇO UNITÁRIO</t>
          </r>
        </is>
      </c>
      <c r="G1519" s="21" t="inlineStr">
        <is>
          <r>
            <t xml:space="preserve">TOTAL</t>
          </r>
        </is>
      </c>
    </row>
    <row r="1520" customHeight="1" ht="21">
      <c r="A1520" s="22" t="inlineStr">
        <is>
          <r>
            <t xml:space="preserve">88261</t>
          </r>
        </is>
      </c>
      <c r="B1520" s="23" t="inlineStr">
        <is>
          <r>
            <t xml:space="preserve">CARPINTEIRO DE ESQUADRIAS COM ENCARGOS COMPLEMENTARES</t>
          </r>
        </is>
      </c>
      <c r="C1520" s="22" t="inlineStr">
        <is>
          <r>
            <t xml:space="preserve">SINAPI</t>
          </r>
        </is>
      </c>
      <c r="D1520" s="22" t="inlineStr">
        <is>
          <r>
            <t xml:space="preserve">H</t>
          </r>
        </is>
      </c>
      <c r="E1520" s="24" t="n">
        <v>1.002</v>
      </c>
      <c r="F1520" s="25" t="n">
        <v>29.16</v>
      </c>
      <c r="G1520" s="25" t="n">
        <f>TRUNC(TRUNC(E1520,8)*F1520,2)</f>
        <v>29.21</v>
      </c>
    </row>
    <row r="1521" customHeight="1" ht="15">
      <c r="A1521" s="22" t="inlineStr">
        <is>
          <r>
            <t xml:space="preserve">88316</t>
          </r>
        </is>
      </c>
      <c r="B1521" s="23" t="inlineStr">
        <is>
          <r>
            <t xml:space="preserve">SERVENTE COM ENCARGOS COMPLEMENTARES</t>
          </r>
        </is>
      </c>
      <c r="C1521" s="22" t="inlineStr">
        <is>
          <r>
            <t xml:space="preserve">SINAPI</t>
          </r>
        </is>
      </c>
      <c r="D1521" s="22" t="inlineStr">
        <is>
          <r>
            <t xml:space="preserve">H</t>
          </r>
        </is>
      </c>
      <c r="E1521" s="24" t="n">
        <v>0.501</v>
      </c>
      <c r="F1521" s="25" t="n">
        <v>23.56</v>
      </c>
      <c r="G1521" s="25" t="n">
        <f>TRUNC(TRUNC(E1521,8)*F1521,2)</f>
        <v>11.8</v>
      </c>
    </row>
    <row r="1522" customHeight="1" ht="18">
      <c r="A1522" s="2" t="inlineStr"/>
      <c r="B1522" s="2" t="inlineStr"/>
      <c r="C1522" s="2" t="inlineStr"/>
      <c r="D1522" s="2" t="inlineStr"/>
      <c r="E1522" s="26" t="inlineStr">
        <is>
          <r>
            <t xml:space="preserve">TOTAL Mão de Obra com Encargos Complementares:</t>
          </r>
        </is>
      </c>
      <c r="F1522" s="26" t="inlineStr"/>
      <c r="G1522" s="27" t="n">
        <f>SUM(G1520:G1521)</f>
        <v>41.01</v>
      </c>
    </row>
    <row r="1523" customHeight="1" ht="15">
      <c r="A1523" s="2" t="inlineStr"/>
      <c r="B1523" s="2" t="inlineStr"/>
      <c r="C1523" s="2" t="inlineStr"/>
      <c r="D1523" s="2" t="inlineStr"/>
      <c r="E1523" s="28" t="inlineStr">
        <is>
          <r>
            <t xml:space="preserve">VALOR:</t>
          </r>
        </is>
      </c>
      <c r="F1523" s="28" t="inlineStr"/>
      <c r="G1523" s="29" t="n">
        <f>ROUND(SUM(G1518,G1522),2)</f>
        <v>167.63</v>
      </c>
    </row>
    <row r="1524" customHeight="1" ht="15">
      <c r="A1524" s="2" t="inlineStr"/>
      <c r="B1524" s="2" t="inlineStr"/>
      <c r="C1524" s="2" t="inlineStr"/>
      <c r="D1524" s="2" t="inlineStr"/>
      <c r="E1524" s="28" t="inlineStr">
        <is>
          <r>
            <t xml:space="preserve">VALOR BDI (20.34%):</t>
          </r>
        </is>
      </c>
      <c r="F1524" s="28" t="inlineStr"/>
      <c r="G1524" s="29" t="n">
        <f>ROUND(G1523*(20.34/100),2)</f>
        <v>34.1</v>
      </c>
    </row>
    <row r="1525" customHeight="1" ht="15">
      <c r="A1525" s="2" t="inlineStr"/>
      <c r="B1525" s="2" t="inlineStr"/>
      <c r="C1525" s="2" t="inlineStr"/>
      <c r="D1525" s="2" t="inlineStr"/>
      <c r="E1525" s="28" t="inlineStr">
        <is>
          <r>
            <t xml:space="preserve">VALOR COM BDI:</t>
          </r>
        </is>
      </c>
      <c r="F1525" s="28" t="inlineStr"/>
      <c r="G1525" s="29" t="n">
        <f>G1524+G1523</f>
        <v>201.73</v>
      </c>
    </row>
    <row r="1526" customHeight="1" ht="10">
      <c r="A1526" s="2" t="inlineStr"/>
      <c r="B1526" s="2" t="inlineStr"/>
      <c r="C1526" s="2" t="inlineStr"/>
      <c r="D1526" s="2" t="inlineStr"/>
      <c r="E1526" s="18" t="inlineStr"/>
      <c r="F1526" s="18" t="inlineStr"/>
      <c r="G1526" s="18" t="inlineStr"/>
    </row>
    <row r="1527" customHeight="1" ht="20">
      <c r="A1527" s="19" t="inlineStr">
        <is>
          <r>
            <t xml:space="preserve">1.6.29. ​100709​ DOBRADIÇA EM AÇO/FERRO, 3" X 21/2", E=1,9 A 2MM, SEN ANEL, CROMADO OU ZINCADO, TAMPA BOLA, COM PARAFUSOS. AF_12/2019​ (UN)</t>
          </r>
        </is>
      </c>
      <c r="B1527" s="19" t="inlineStr"/>
      <c r="C1527" s="19" t="inlineStr"/>
      <c r="D1527" s="19" t="inlineStr"/>
      <c r="E1527" s="19" t="inlineStr"/>
      <c r="F1527" s="19" t="inlineStr"/>
      <c r="G1527" s="19" t="inlineStr"/>
    </row>
    <row r="1528" customHeight="1" ht="15">
      <c r="A1528" s="20" t="inlineStr">
        <is>
          <r>
            <t xml:space="preserve">Material</t>
          </r>
        </is>
      </c>
      <c r="B1528" s="20" t="inlineStr"/>
      <c r="C1528" s="21" t="inlineStr">
        <is>
          <r>
            <t xml:space="preserve">FONTE</t>
          </r>
        </is>
      </c>
      <c r="D1528" s="21" t="inlineStr">
        <is>
          <r>
            <t xml:space="preserve">UNID</t>
          </r>
        </is>
      </c>
      <c r="E1528" s="21" t="inlineStr">
        <is>
          <r>
            <t xml:space="preserve">COEFICIENTE</t>
          </r>
        </is>
      </c>
      <c r="F1528" s="21" t="inlineStr">
        <is>
          <r>
            <t xml:space="preserve">PREÇO UNITÁRIO</t>
          </r>
        </is>
      </c>
      <c r="G1528" s="21" t="inlineStr">
        <is>
          <r>
            <t xml:space="preserve">TOTAL</t>
          </r>
        </is>
      </c>
    </row>
    <row r="1529" customHeight="1" ht="29">
      <c r="A1529" s="22" t="inlineStr">
        <is>
          <r>
            <t xml:space="preserve">00002420</t>
          </r>
        </is>
      </c>
      <c r="B1529" s="23" t="inlineStr">
        <is>
          <r>
            <t xml:space="preserve">DOBRADICA EM ACO/FERRO, 3" X 2 1/2", E= 1,9 A 2 MM, SEM ANEL, CROMADO OU ZINCADO, TAMPA BOLA, COM PARAFUSOS</t>
          </r>
        </is>
      </c>
      <c r="C1529" s="22" t="inlineStr">
        <is>
          <r>
            <t xml:space="preserve">SINAPI</t>
          </r>
        </is>
      </c>
      <c r="D1529" s="22" t="inlineStr">
        <is>
          <r>
            <t xml:space="preserve">UN</t>
          </r>
        </is>
      </c>
      <c r="E1529" s="24" t="n">
        <v>1.0</v>
      </c>
      <c r="F1529" s="25" t="n">
        <v>17.24</v>
      </c>
      <c r="G1529" s="25" t="n">
        <f>TRUNC(TRUNC(E1529,8)*F1529,2)</f>
        <v>17.24</v>
      </c>
    </row>
    <row r="1530" customHeight="1" ht="15">
      <c r="A1530" s="2" t="inlineStr"/>
      <c r="B1530" s="2" t="inlineStr"/>
      <c r="C1530" s="2" t="inlineStr"/>
      <c r="D1530" s="2" t="inlineStr"/>
      <c r="E1530" s="26" t="inlineStr">
        <is>
          <r>
            <t xml:space="preserve">TOTAL Material:</t>
          </r>
        </is>
      </c>
      <c r="F1530" s="26" t="inlineStr"/>
      <c r="G1530" s="27" t="n">
        <f>SUM(G1529:G1529)</f>
        <v>17.24</v>
      </c>
    </row>
    <row r="1531" customHeight="1" ht="15">
      <c r="A1531" s="20" t="inlineStr">
        <is>
          <r>
            <t xml:space="preserve">Mão de Obra com Encargos Complementares</t>
          </r>
        </is>
      </c>
      <c r="B1531" s="20" t="inlineStr"/>
      <c r="C1531" s="21" t="inlineStr">
        <is>
          <r>
            <t xml:space="preserve">FONTE</t>
          </r>
        </is>
      </c>
      <c r="D1531" s="21" t="inlineStr">
        <is>
          <r>
            <t xml:space="preserve">UNID</t>
          </r>
        </is>
      </c>
      <c r="E1531" s="21" t="inlineStr">
        <is>
          <r>
            <t xml:space="preserve">COEFICIENTE</t>
          </r>
        </is>
      </c>
      <c r="F1531" s="21" t="inlineStr">
        <is>
          <r>
            <t xml:space="preserve">PREÇO UNITÁRIO</t>
          </r>
        </is>
      </c>
      <c r="G1531" s="21" t="inlineStr">
        <is>
          <r>
            <t xml:space="preserve">TOTAL</t>
          </r>
        </is>
      </c>
    </row>
    <row r="1532" customHeight="1" ht="21">
      <c r="A1532" s="22" t="inlineStr">
        <is>
          <r>
            <t xml:space="preserve">88261</t>
          </r>
        </is>
      </c>
      <c r="B1532" s="23" t="inlineStr">
        <is>
          <r>
            <t xml:space="preserve">CARPINTEIRO DE ESQUADRIAS COM ENCARGOS COMPLEMENTARES</t>
          </r>
        </is>
      </c>
      <c r="C1532" s="22" t="inlineStr">
        <is>
          <r>
            <t xml:space="preserve">SINAPI</t>
          </r>
        </is>
      </c>
      <c r="D1532" s="22" t="inlineStr">
        <is>
          <r>
            <t xml:space="preserve">H</t>
          </r>
        </is>
      </c>
      <c r="E1532" s="24" t="n">
        <v>0.916</v>
      </c>
      <c r="F1532" s="25" t="n">
        <v>29.16</v>
      </c>
      <c r="G1532" s="25" t="n">
        <f>TRUNC(TRUNC(E1532,8)*F1532,2)</f>
        <v>26.71</v>
      </c>
    </row>
    <row r="1533" customHeight="1" ht="15">
      <c r="A1533" s="22" t="inlineStr">
        <is>
          <r>
            <t xml:space="preserve">88316</t>
          </r>
        </is>
      </c>
      <c r="B1533" s="23" t="inlineStr">
        <is>
          <r>
            <t xml:space="preserve">SERVENTE COM ENCARGOS COMPLEMENTARES</t>
          </r>
        </is>
      </c>
      <c r="C1533" s="22" t="inlineStr">
        <is>
          <r>
            <t xml:space="preserve">SINAPI</t>
          </r>
        </is>
      </c>
      <c r="D1533" s="22" t="inlineStr">
        <is>
          <r>
            <t xml:space="preserve">H</t>
          </r>
        </is>
      </c>
      <c r="E1533" s="24" t="n">
        <v>0.458</v>
      </c>
      <c r="F1533" s="25" t="n">
        <v>23.56</v>
      </c>
      <c r="G1533" s="25" t="n">
        <f>TRUNC(TRUNC(E1533,8)*F1533,2)</f>
        <v>10.79</v>
      </c>
    </row>
    <row r="1534" customHeight="1" ht="18">
      <c r="A1534" s="2" t="inlineStr"/>
      <c r="B1534" s="2" t="inlineStr"/>
      <c r="C1534" s="2" t="inlineStr"/>
      <c r="D1534" s="2" t="inlineStr"/>
      <c r="E1534" s="26" t="inlineStr">
        <is>
          <r>
            <t xml:space="preserve">TOTAL Mão de Obra com Encargos Complementares:</t>
          </r>
        </is>
      </c>
      <c r="F1534" s="26" t="inlineStr"/>
      <c r="G1534" s="27" t="n">
        <f>SUM(G1532:G1533)</f>
        <v>37.5</v>
      </c>
    </row>
    <row r="1535" customHeight="1" ht="15">
      <c r="A1535" s="2" t="inlineStr"/>
      <c r="B1535" s="2" t="inlineStr"/>
      <c r="C1535" s="2" t="inlineStr"/>
      <c r="D1535" s="2" t="inlineStr"/>
      <c r="E1535" s="28" t="inlineStr">
        <is>
          <r>
            <t xml:space="preserve">VALOR:</t>
          </r>
        </is>
      </c>
      <c r="F1535" s="28" t="inlineStr"/>
      <c r="G1535" s="29" t="n">
        <f>ROUND(SUM(G1530,G1534),2)</f>
        <v>54.74</v>
      </c>
    </row>
    <row r="1536" customHeight="1" ht="15">
      <c r="A1536" s="2" t="inlineStr"/>
      <c r="B1536" s="2" t="inlineStr"/>
      <c r="C1536" s="2" t="inlineStr"/>
      <c r="D1536" s="2" t="inlineStr"/>
      <c r="E1536" s="28" t="inlineStr">
        <is>
          <r>
            <t xml:space="preserve">VALOR BDI (20.34%):</t>
          </r>
        </is>
      </c>
      <c r="F1536" s="28" t="inlineStr"/>
      <c r="G1536" s="29" t="n">
        <f>ROUND(G1535*(20.34/100),2)</f>
        <v>11.13</v>
      </c>
    </row>
    <row r="1537" customHeight="1" ht="15">
      <c r="A1537" s="2" t="inlineStr"/>
      <c r="B1537" s="2" t="inlineStr"/>
      <c r="C1537" s="2" t="inlineStr"/>
      <c r="D1537" s="2" t="inlineStr"/>
      <c r="E1537" s="28" t="inlineStr">
        <is>
          <r>
            <t xml:space="preserve">VALOR COM BDI:</t>
          </r>
        </is>
      </c>
      <c r="F1537" s="28" t="inlineStr"/>
      <c r="G1537" s="29" t="n">
        <f>G1536+G1535</f>
        <v>65.87</v>
      </c>
    </row>
    <row r="1538" customHeight="1" ht="10">
      <c r="A1538" s="2" t="inlineStr"/>
      <c r="B1538" s="2" t="inlineStr"/>
      <c r="C1538" s="2" t="inlineStr"/>
      <c r="D1538" s="2" t="inlineStr"/>
      <c r="E1538" s="18" t="inlineStr"/>
      <c r="F1538" s="18" t="inlineStr"/>
      <c r="G1538" s="18" t="inlineStr"/>
    </row>
    <row r="1539" customHeight="1" ht="20">
      <c r="A1539" s="19" t="inlineStr">
        <is>
          <r>
            <t xml:space="preserve">1.6.30. ​CPU3304​ FECHADURA OU FECHO ELETROMAGNÉTICO PARA CONTROLE DE ACESSO REF.HDL, 12 VOLTS, MODELO FEC-91LA, OU SIMILAR, PARA EMBUTIR NO BATENTE (EXCETO FECHADURA CONVENCIONAL)​ (UN)</t>
          </r>
        </is>
      </c>
      <c r="B1539" s="19" t="inlineStr"/>
      <c r="C1539" s="19" t="inlineStr"/>
      <c r="D1539" s="19" t="inlineStr"/>
      <c r="E1539" s="19" t="inlineStr"/>
      <c r="F1539" s="19" t="inlineStr"/>
      <c r="G1539" s="19" t="inlineStr"/>
    </row>
    <row r="1540" customHeight="1" ht="15">
      <c r="A1540" s="20" t="inlineStr">
        <is>
          <r>
            <t xml:space="preserve">Material</t>
          </r>
        </is>
      </c>
      <c r="B1540" s="20" t="inlineStr"/>
      <c r="C1540" s="21" t="inlineStr">
        <is>
          <r>
            <t xml:space="preserve">FONTE</t>
          </r>
        </is>
      </c>
      <c r="D1540" s="21" t="inlineStr">
        <is>
          <r>
            <t xml:space="preserve">UNID</t>
          </r>
        </is>
      </c>
      <c r="E1540" s="21" t="inlineStr">
        <is>
          <r>
            <t xml:space="preserve">COEFICIENTE</t>
          </r>
        </is>
      </c>
      <c r="F1540" s="21" t="inlineStr">
        <is>
          <r>
            <t xml:space="preserve">PREÇO UNITÁRIO</t>
          </r>
        </is>
      </c>
      <c r="G1540" s="21" t="inlineStr">
        <is>
          <r>
            <t xml:space="preserve">TOTAL</t>
          </r>
        </is>
      </c>
    </row>
    <row r="1541" customHeight="1" ht="29">
      <c r="A1541" s="22" t="inlineStr">
        <is>
          <r>
            <t xml:space="preserve">I10418</t>
          </r>
        </is>
      </c>
      <c r="B1541" s="23" t="inlineStr">
        <is>
          <r>
            <t xml:space="preserve">Fecho eletromagnetico HDL mod.FEC-91LA, espelho longo trinco ajustável, p/embutir no batente, p/portas madeira ou metal</t>
          </r>
        </is>
      </c>
      <c r="C1541" s="22" t="inlineStr">
        <is>
          <r>
            <t xml:space="preserve">ORSE</t>
          </r>
        </is>
      </c>
      <c r="D1541" s="22" t="inlineStr">
        <is>
          <r>
            <t xml:space="preserve">un</t>
          </r>
        </is>
      </c>
      <c r="E1541" s="24" t="n">
        <v>1.0</v>
      </c>
      <c r="F1541" s="25" t="n">
        <v>56.05</v>
      </c>
      <c r="G1541" s="25" t="n">
        <f>ROUND(ROUND(E1541,8)*F1541,2)</f>
        <v>56.05</v>
      </c>
    </row>
    <row r="1542" customHeight="1" ht="15">
      <c r="A1542" s="2" t="inlineStr"/>
      <c r="B1542" s="2" t="inlineStr"/>
      <c r="C1542" s="2" t="inlineStr"/>
      <c r="D1542" s="2" t="inlineStr"/>
      <c r="E1542" s="26" t="inlineStr">
        <is>
          <r>
            <t xml:space="preserve">TOTAL Material:</t>
          </r>
        </is>
      </c>
      <c r="F1542" s="26" t="inlineStr"/>
      <c r="G1542" s="27" t="n">
        <f>SUM(G1541:G1541)</f>
        <v>56.05</v>
      </c>
    </row>
    <row r="1543" customHeight="1" ht="15">
      <c r="A1543" s="20" t="inlineStr">
        <is>
          <r>
            <t xml:space="preserve">Mão de Obra com Encargos Complementares</t>
          </r>
        </is>
      </c>
      <c r="B1543" s="20" t="inlineStr"/>
      <c r="C1543" s="21" t="inlineStr">
        <is>
          <r>
            <t xml:space="preserve">FONTE</t>
          </r>
        </is>
      </c>
      <c r="D1543" s="21" t="inlineStr">
        <is>
          <r>
            <t xml:space="preserve">UNID</t>
          </r>
        </is>
      </c>
      <c r="E1543" s="21" t="inlineStr">
        <is>
          <r>
            <t xml:space="preserve">COEFICIENTE</t>
          </r>
        </is>
      </c>
      <c r="F1543" s="21" t="inlineStr">
        <is>
          <r>
            <t xml:space="preserve">PREÇO UNITÁRIO</t>
          </r>
        </is>
      </c>
      <c r="G1543" s="21" t="inlineStr">
        <is>
          <r>
            <t xml:space="preserve">TOTAL</t>
          </r>
        </is>
      </c>
    </row>
    <row r="1544" customHeight="1" ht="21">
      <c r="A1544" s="22" t="inlineStr">
        <is>
          <r>
            <t xml:space="preserve">88261</t>
          </r>
        </is>
      </c>
      <c r="B1544" s="23" t="inlineStr">
        <is>
          <r>
            <t xml:space="preserve">CARPINTEIRO DE ESQUADRIAS COM ENCARGOS COMPLEMENTARES</t>
          </r>
        </is>
      </c>
      <c r="C1544" s="22" t="inlineStr">
        <is>
          <r>
            <t xml:space="preserve">SINAPI</t>
          </r>
        </is>
      </c>
      <c r="D1544" s="22" t="inlineStr">
        <is>
          <r>
            <t xml:space="preserve">H</t>
          </r>
        </is>
      </c>
      <c r="E1544" s="24" t="n">
        <v>1.5</v>
      </c>
      <c r="F1544" s="25" t="n">
        <v>29.16</v>
      </c>
      <c r="G1544" s="25" t="n">
        <f>ROUND(ROUND(E1544,8)*F1544,2)</f>
        <v>43.74</v>
      </c>
    </row>
    <row r="1545" customHeight="1" ht="15">
      <c r="A1545" s="22" t="inlineStr">
        <is>
          <r>
            <t xml:space="preserve">88316</t>
          </r>
        </is>
      </c>
      <c r="B1545" s="23" t="inlineStr">
        <is>
          <r>
            <t xml:space="preserve">SERVENTE COM ENCARGOS COMPLEMENTARES</t>
          </r>
        </is>
      </c>
      <c r="C1545" s="22" t="inlineStr">
        <is>
          <r>
            <t xml:space="preserve">SINAPI</t>
          </r>
        </is>
      </c>
      <c r="D1545" s="22" t="inlineStr">
        <is>
          <r>
            <t xml:space="preserve">H</t>
          </r>
        </is>
      </c>
      <c r="E1545" s="24" t="n">
        <v>1.5</v>
      </c>
      <c r="F1545" s="25" t="n">
        <v>23.56</v>
      </c>
      <c r="G1545" s="25" t="n">
        <f>ROUND(ROUND(E1545,8)*F1545,2)</f>
        <v>35.34</v>
      </c>
    </row>
    <row r="1546" customHeight="1" ht="18">
      <c r="A1546" s="2" t="inlineStr"/>
      <c r="B1546" s="2" t="inlineStr"/>
      <c r="C1546" s="2" t="inlineStr"/>
      <c r="D1546" s="2" t="inlineStr"/>
      <c r="E1546" s="26" t="inlineStr">
        <is>
          <r>
            <t xml:space="preserve">TOTAL Mão de Obra com Encargos Complementares:</t>
          </r>
        </is>
      </c>
      <c r="F1546" s="26" t="inlineStr"/>
      <c r="G1546" s="27" t="n">
        <f>SUM(G1544:G1545)</f>
        <v>79.08</v>
      </c>
    </row>
    <row r="1547" customHeight="1" ht="15">
      <c r="A1547" s="2" t="inlineStr"/>
      <c r="B1547" s="2" t="inlineStr"/>
      <c r="C1547" s="2" t="inlineStr"/>
      <c r="D1547" s="2" t="inlineStr"/>
      <c r="E1547" s="28" t="inlineStr">
        <is>
          <r>
            <t xml:space="preserve">VALOR:</t>
          </r>
        </is>
      </c>
      <c r="F1547" s="28" t="inlineStr"/>
      <c r="G1547" s="29" t="n">
        <f>ROUND(SUM(G1542,G1546),2)</f>
        <v>135.13</v>
      </c>
    </row>
    <row r="1548" customHeight="1" ht="15">
      <c r="A1548" s="2" t="inlineStr"/>
      <c r="B1548" s="2" t="inlineStr"/>
      <c r="C1548" s="2" t="inlineStr"/>
      <c r="D1548" s="2" t="inlineStr"/>
      <c r="E1548" s="28" t="inlineStr">
        <is>
          <r>
            <t xml:space="preserve">VALOR BDI (20.34%):</t>
          </r>
        </is>
      </c>
      <c r="F1548" s="28" t="inlineStr"/>
      <c r="G1548" s="29" t="n">
        <f>ROUND(G1547*(20.34/100),2)</f>
        <v>27.49</v>
      </c>
    </row>
    <row r="1549" customHeight="1" ht="15">
      <c r="A1549" s="2" t="inlineStr"/>
      <c r="B1549" s="2" t="inlineStr"/>
      <c r="C1549" s="2" t="inlineStr"/>
      <c r="D1549" s="2" t="inlineStr"/>
      <c r="E1549" s="28" t="inlineStr">
        <is>
          <r>
            <t xml:space="preserve">VALOR COM BDI:</t>
          </r>
        </is>
      </c>
      <c r="F1549" s="28" t="inlineStr"/>
      <c r="G1549" s="29" t="n">
        <f>G1548+G1547</f>
        <v>162.62</v>
      </c>
    </row>
    <row r="1550" customHeight="1" ht="10">
      <c r="A1550" s="2" t="inlineStr"/>
      <c r="B1550" s="2" t="inlineStr"/>
      <c r="C1550" s="2" t="inlineStr"/>
      <c r="D1550" s="2" t="inlineStr"/>
      <c r="E1550" s="18" t="inlineStr"/>
      <c r="F1550" s="18" t="inlineStr"/>
      <c r="G1550" s="18" t="inlineStr"/>
    </row>
    <row r="1551" customHeight="1" ht="20">
      <c r="A1551" s="19" t="inlineStr">
        <is>
          <r>
            <t xml:space="preserve">1.6.31. ​CPU2547​ ALIZAR ALUMINIO PINTURA ELETROSTATICA BRANCA​ (M)</t>
          </r>
        </is>
      </c>
      <c r="B1551" s="19" t="inlineStr"/>
      <c r="C1551" s="19" t="inlineStr"/>
      <c r="D1551" s="19" t="inlineStr"/>
      <c r="E1551" s="19" t="inlineStr"/>
      <c r="F1551" s="19" t="inlineStr"/>
      <c r="G1551" s="19" t="inlineStr"/>
    </row>
    <row r="1552" customHeight="1" ht="15">
      <c r="A1552" s="20" t="inlineStr">
        <is>
          <r>
            <t xml:space="preserve">Material</t>
          </r>
        </is>
      </c>
      <c r="B1552" s="20" t="inlineStr"/>
      <c r="C1552" s="21" t="inlineStr">
        <is>
          <r>
            <t xml:space="preserve">FONTE</t>
          </r>
        </is>
      </c>
      <c r="D1552" s="21" t="inlineStr">
        <is>
          <r>
            <t xml:space="preserve">UNID</t>
          </r>
        </is>
      </c>
      <c r="E1552" s="21" t="inlineStr">
        <is>
          <r>
            <t xml:space="preserve">COEFICIENTE</t>
          </r>
        </is>
      </c>
      <c r="F1552" s="21" t="inlineStr">
        <is>
          <r>
            <t xml:space="preserve">PREÇO UNITÁRIO</t>
          </r>
        </is>
      </c>
      <c r="G1552" s="21" t="inlineStr">
        <is>
          <r>
            <t xml:space="preserve">TOTAL</t>
          </r>
        </is>
      </c>
    </row>
    <row r="1553" customHeight="1" ht="29">
      <c r="A1553" s="22" t="inlineStr">
        <is>
          <r>
            <t xml:space="preserve">00036888</t>
          </r>
        </is>
      </c>
      <c r="B1553" s="23" t="inlineStr">
        <is>
          <r>
            <t xml:space="preserve">GUARNICAO / MOLDURA / ARREMATE DE ACABAMENTO PARA ESQUADRIA, EM ALUMINIO PERFIL 25, ACABAMENTO ANODIZADO BRANCO OU BRILHANTE, PARA 1 FACE</t>
          </r>
        </is>
      </c>
      <c r="C1553" s="22" t="inlineStr">
        <is>
          <r>
            <t xml:space="preserve">SINAPI</t>
          </r>
        </is>
      </c>
      <c r="D1553" s="22" t="inlineStr">
        <is>
          <r>
            <t xml:space="preserve">M</t>
          </r>
        </is>
      </c>
      <c r="E1553" s="24" t="n">
        <v>1.0</v>
      </c>
      <c r="F1553" s="25" t="n">
        <v>33.36</v>
      </c>
      <c r="G1553" s="25" t="n">
        <f>ROUND(ROUND(E1553,8)*F1553,2)</f>
        <v>33.36</v>
      </c>
    </row>
    <row r="1554" customHeight="1" ht="15">
      <c r="A1554" s="2" t="inlineStr"/>
      <c r="B1554" s="2" t="inlineStr"/>
      <c r="C1554" s="2" t="inlineStr"/>
      <c r="D1554" s="2" t="inlineStr"/>
      <c r="E1554" s="26" t="inlineStr">
        <is>
          <r>
            <t xml:space="preserve">TOTAL Material:</t>
          </r>
        </is>
      </c>
      <c r="F1554" s="26" t="inlineStr"/>
      <c r="G1554" s="27" t="n">
        <f>SUM(G1553:G1553)</f>
        <v>33.36</v>
      </c>
    </row>
    <row r="1555" customHeight="1" ht="15">
      <c r="A1555" s="20" t="inlineStr">
        <is>
          <r>
            <t xml:space="preserve">Mão de Obra com Encargos Complementares</t>
          </r>
        </is>
      </c>
      <c r="B1555" s="20" t="inlineStr"/>
      <c r="C1555" s="21" t="inlineStr">
        <is>
          <r>
            <t xml:space="preserve">FONTE</t>
          </r>
        </is>
      </c>
      <c r="D1555" s="21" t="inlineStr">
        <is>
          <r>
            <t xml:space="preserve">UNID</t>
          </r>
        </is>
      </c>
      <c r="E1555" s="21" t="inlineStr">
        <is>
          <r>
            <t xml:space="preserve">COEFICIENTE</t>
          </r>
        </is>
      </c>
      <c r="F1555" s="21" t="inlineStr">
        <is>
          <r>
            <t xml:space="preserve">PREÇO UNITÁRIO</t>
          </r>
        </is>
      </c>
      <c r="G1555" s="21" t="inlineStr">
        <is>
          <r>
            <t xml:space="preserve">TOTAL</t>
          </r>
        </is>
      </c>
    </row>
    <row r="1556" customHeight="1" ht="15">
      <c r="A1556" s="22" t="inlineStr">
        <is>
          <r>
            <t xml:space="preserve">88309</t>
          </r>
        </is>
      </c>
      <c r="B1556" s="23" t="inlineStr">
        <is>
          <r>
            <t xml:space="preserve">PEDREIRO COM ENCARGOS COMPLEMENTARES</t>
          </r>
        </is>
      </c>
      <c r="C1556" s="22" t="inlineStr">
        <is>
          <r>
            <t xml:space="preserve">SINAPI</t>
          </r>
        </is>
      </c>
      <c r="D1556" s="22" t="inlineStr">
        <is>
          <r>
            <t xml:space="preserve">H</t>
          </r>
        </is>
      </c>
      <c r="E1556" s="24" t="n">
        <v>0.0644078</v>
      </c>
      <c r="F1556" s="25" t="n">
        <v>30.58</v>
      </c>
      <c r="G1556" s="25" t="n">
        <f>ROUND(ROUND(E1556,8)*F1556,2)</f>
        <v>1.97</v>
      </c>
    </row>
    <row r="1557" customHeight="1" ht="15">
      <c r="A1557" s="22" t="inlineStr">
        <is>
          <r>
            <t xml:space="preserve">88316</t>
          </r>
        </is>
      </c>
      <c r="B1557" s="23" t="inlineStr">
        <is>
          <r>
            <t xml:space="preserve">SERVENTE COM ENCARGOS COMPLEMENTARES</t>
          </r>
        </is>
      </c>
      <c r="C1557" s="22" t="inlineStr">
        <is>
          <r>
            <t xml:space="preserve">SINAPI</t>
          </r>
        </is>
      </c>
      <c r="D1557" s="22" t="inlineStr">
        <is>
          <r>
            <t xml:space="preserve">H</t>
          </r>
        </is>
      </c>
      <c r="E1557" s="24" t="n">
        <v>0.0322039</v>
      </c>
      <c r="F1557" s="25" t="n">
        <v>23.56</v>
      </c>
      <c r="G1557" s="25" t="n">
        <f>ROUND(ROUND(E1557,8)*F1557,2)</f>
        <v>0.76</v>
      </c>
    </row>
    <row r="1558" customHeight="1" ht="18">
      <c r="A1558" s="2" t="inlineStr"/>
      <c r="B1558" s="2" t="inlineStr"/>
      <c r="C1558" s="2" t="inlineStr"/>
      <c r="D1558" s="2" t="inlineStr"/>
      <c r="E1558" s="26" t="inlineStr">
        <is>
          <r>
            <t xml:space="preserve">TOTAL Mão de Obra com Encargos Complementares:</t>
          </r>
        </is>
      </c>
      <c r="F1558" s="26" t="inlineStr"/>
      <c r="G1558" s="27" t="n">
        <f>SUM(G1556:G1557)</f>
        <v>2.73</v>
      </c>
    </row>
    <row r="1559" customHeight="1" ht="15">
      <c r="A1559" s="2" t="inlineStr"/>
      <c r="B1559" s="2" t="inlineStr"/>
      <c r="C1559" s="2" t="inlineStr"/>
      <c r="D1559" s="2" t="inlineStr"/>
      <c r="E1559" s="28" t="inlineStr">
        <is>
          <r>
            <t xml:space="preserve">VALOR:</t>
          </r>
        </is>
      </c>
      <c r="F1559" s="28" t="inlineStr"/>
      <c r="G1559" s="29" t="n">
        <f>ROUND(SUM(G1554,G1558),2)</f>
        <v>36.09</v>
      </c>
    </row>
    <row r="1560" customHeight="1" ht="15">
      <c r="A1560" s="2" t="inlineStr"/>
      <c r="B1560" s="2" t="inlineStr"/>
      <c r="C1560" s="2" t="inlineStr"/>
      <c r="D1560" s="2" t="inlineStr"/>
      <c r="E1560" s="28" t="inlineStr">
        <is>
          <r>
            <t xml:space="preserve">VALOR BDI (20.34%):</t>
          </r>
        </is>
      </c>
      <c r="F1560" s="28" t="inlineStr"/>
      <c r="G1560" s="29" t="n">
        <f>ROUND(G1559*(20.34/100),2)</f>
        <v>7.34</v>
      </c>
    </row>
    <row r="1561" customHeight="1" ht="15">
      <c r="A1561" s="2" t="inlineStr"/>
      <c r="B1561" s="2" t="inlineStr"/>
      <c r="C1561" s="2" t="inlineStr"/>
      <c r="D1561" s="2" t="inlineStr"/>
      <c r="E1561" s="28" t="inlineStr">
        <is>
          <r>
            <t xml:space="preserve">VALOR COM BDI:</t>
          </r>
        </is>
      </c>
      <c r="F1561" s="28" t="inlineStr"/>
      <c r="G1561" s="29" t="n">
        <f>G1560+G1559</f>
        <v>43.43</v>
      </c>
    </row>
    <row r="1562" customHeight="1" ht="10">
      <c r="A1562" s="2" t="inlineStr"/>
      <c r="B1562" s="2" t="inlineStr"/>
      <c r="C1562" s="2" t="inlineStr"/>
      <c r="D1562" s="2" t="inlineStr"/>
      <c r="E1562" s="18" t="inlineStr"/>
      <c r="F1562" s="18" t="inlineStr"/>
      <c r="G1562" s="18" t="inlineStr"/>
    </row>
    <row r="1563" customHeight="1" ht="20">
      <c r="A1563" s="19" t="inlineStr">
        <is>
          <r>
            <t xml:space="preserve">1.6.32. ​100659​ ALIZAR DE 5X1,5CM PARA PORTA FIXADO COM PREGOS, PADRÃO MÉDIO - FORNECIMENTO E INSTALAÇÃO. AF_12/2019​ (M)</t>
          </r>
        </is>
      </c>
      <c r="B1563" s="19" t="inlineStr"/>
      <c r="C1563" s="19" t="inlineStr"/>
      <c r="D1563" s="19" t="inlineStr"/>
      <c r="E1563" s="19" t="inlineStr"/>
      <c r="F1563" s="19" t="inlineStr"/>
      <c r="G1563" s="19" t="inlineStr"/>
    </row>
    <row r="1564" customHeight="1" ht="15">
      <c r="A1564" s="20" t="inlineStr">
        <is>
          <r>
            <t xml:space="preserve">Material</t>
          </r>
        </is>
      </c>
      <c r="B1564" s="20" t="inlineStr"/>
      <c r="C1564" s="21" t="inlineStr">
        <is>
          <r>
            <t xml:space="preserve">FONTE</t>
          </r>
        </is>
      </c>
      <c r="D1564" s="21" t="inlineStr">
        <is>
          <r>
            <t xml:space="preserve">UNID</t>
          </r>
        </is>
      </c>
      <c r="E1564" s="21" t="inlineStr">
        <is>
          <r>
            <t xml:space="preserve">COEFICIENTE</t>
          </r>
        </is>
      </c>
      <c r="F1564" s="21" t="inlineStr">
        <is>
          <r>
            <t xml:space="preserve">PREÇO UNITÁRIO</t>
          </r>
        </is>
      </c>
      <c r="G1564" s="21" t="inlineStr">
        <is>
          <r>
            <t xml:space="preserve">TOTAL</t>
          </r>
        </is>
      </c>
    </row>
    <row r="1565" customHeight="1" ht="38">
      <c r="A1565" s="22" t="inlineStr">
        <is>
          <r>
            <t xml:space="preserve">00020017</t>
          </r>
        </is>
      </c>
      <c r="B1565" s="23" t="inlineStr">
        <is>
          <r>
            <t xml:space="preserve">GUARNICAO / ALIZAR / VISTA LISA EM MADEIRA MACICA, PARA PORTA, E = *1* CM, L = *5* CM, CEDRINHO / ANGELIM COMERCIAL / TAURI/ CURUPIXA / PEROBA / CUMARU OU EQUIVALENTE DA REGIAO</t>
          </r>
        </is>
      </c>
      <c r="C1565" s="22" t="inlineStr">
        <is>
          <r>
            <t xml:space="preserve">SINAPI</t>
          </r>
        </is>
      </c>
      <c r="D1565" s="22" t="inlineStr">
        <is>
          <r>
            <t xml:space="preserve">M</t>
          </r>
        </is>
      </c>
      <c r="E1565" s="24" t="n">
        <v>1.163</v>
      </c>
      <c r="F1565" s="25" t="n">
        <v>8.67</v>
      </c>
      <c r="G1565" s="25" t="n">
        <f>TRUNC(TRUNC(E1565,8)*F1565,2)</f>
        <v>10.08</v>
      </c>
    </row>
    <row r="1566" customHeight="1" ht="15">
      <c r="A1566" s="22" t="inlineStr">
        <is>
          <r>
            <t xml:space="preserve">00039026</t>
          </r>
        </is>
      </c>
      <c r="B1566" s="23" t="inlineStr">
        <is>
          <r>
            <t xml:space="preserve">PREGO DE ACO POLIDO SEM CABECA 15 X 15 (1 1/4 X 13)</t>
          </r>
        </is>
      </c>
      <c r="C1566" s="22" t="inlineStr">
        <is>
          <r>
            <t xml:space="preserve">SINAPI</t>
          </r>
        </is>
      </c>
      <c r="D1566" s="22" t="inlineStr">
        <is>
          <r>
            <t xml:space="preserve">KG</t>
          </r>
        </is>
      </c>
      <c r="E1566" s="24" t="n">
        <v>0.006</v>
      </c>
      <c r="F1566" s="25" t="n">
        <v>15.95</v>
      </c>
      <c r="G1566" s="25" t="n">
        <f>TRUNC(TRUNC(E1566,8)*F1566,2)</f>
        <v>0.09</v>
      </c>
    </row>
    <row r="1567" customHeight="1" ht="15">
      <c r="A1567" s="2" t="inlineStr"/>
      <c r="B1567" s="2" t="inlineStr"/>
      <c r="C1567" s="2" t="inlineStr"/>
      <c r="D1567" s="2" t="inlineStr"/>
      <c r="E1567" s="26" t="inlineStr">
        <is>
          <r>
            <t xml:space="preserve">TOTAL Material:</t>
          </r>
        </is>
      </c>
      <c r="F1567" s="26" t="inlineStr"/>
      <c r="G1567" s="27" t="n">
        <f>SUM(G1565:G1566)</f>
        <v>10.17</v>
      </c>
    </row>
    <row r="1568" customHeight="1" ht="15">
      <c r="A1568" s="20" t="inlineStr">
        <is>
          <r>
            <t xml:space="preserve">Mão de Obra com Encargos Complementares</t>
          </r>
        </is>
      </c>
      <c r="B1568" s="20" t="inlineStr"/>
      <c r="C1568" s="21" t="inlineStr">
        <is>
          <r>
            <t xml:space="preserve">FONTE</t>
          </r>
        </is>
      </c>
      <c r="D1568" s="21" t="inlineStr">
        <is>
          <r>
            <t xml:space="preserve">UNID</t>
          </r>
        </is>
      </c>
      <c r="E1568" s="21" t="inlineStr">
        <is>
          <r>
            <t xml:space="preserve">COEFICIENTE</t>
          </r>
        </is>
      </c>
      <c r="F1568" s="21" t="inlineStr">
        <is>
          <r>
            <t xml:space="preserve">PREÇO UNITÁRIO</t>
          </r>
        </is>
      </c>
      <c r="G1568" s="21" t="inlineStr">
        <is>
          <r>
            <t xml:space="preserve">TOTAL</t>
          </r>
        </is>
      </c>
    </row>
    <row r="1569" customHeight="1" ht="21">
      <c r="A1569" s="22" t="inlineStr">
        <is>
          <r>
            <t xml:space="preserve">88261</t>
          </r>
        </is>
      </c>
      <c r="B1569" s="23" t="inlineStr">
        <is>
          <r>
            <t xml:space="preserve">CARPINTEIRO DE ESQUADRIAS COM ENCARGOS COMPLEMENTARES</t>
          </r>
        </is>
      </c>
      <c r="C1569" s="22" t="inlineStr">
        <is>
          <r>
            <t xml:space="preserve">SINAPI</t>
          </r>
        </is>
      </c>
      <c r="D1569" s="22" t="inlineStr">
        <is>
          <r>
            <t xml:space="preserve">H</t>
          </r>
        </is>
      </c>
      <c r="E1569" s="24" t="n">
        <v>0.068</v>
      </c>
      <c r="F1569" s="25" t="n">
        <v>29.16</v>
      </c>
      <c r="G1569" s="25" t="n">
        <f>TRUNC(TRUNC(E1569,8)*F1569,2)</f>
        <v>1.98</v>
      </c>
    </row>
    <row r="1570" customHeight="1" ht="15">
      <c r="A1570" s="22" t="inlineStr">
        <is>
          <r>
            <t xml:space="preserve">88316</t>
          </r>
        </is>
      </c>
      <c r="B1570" s="23" t="inlineStr">
        <is>
          <r>
            <t xml:space="preserve">SERVENTE COM ENCARGOS COMPLEMENTARES</t>
          </r>
        </is>
      </c>
      <c r="C1570" s="22" t="inlineStr">
        <is>
          <r>
            <t xml:space="preserve">SINAPI</t>
          </r>
        </is>
      </c>
      <c r="D1570" s="22" t="inlineStr">
        <is>
          <r>
            <t xml:space="preserve">H</t>
          </r>
        </is>
      </c>
      <c r="E1570" s="24" t="n">
        <v>0.034</v>
      </c>
      <c r="F1570" s="25" t="n">
        <v>23.56</v>
      </c>
      <c r="G1570" s="25" t="n">
        <f>TRUNC(TRUNC(E1570,8)*F1570,2)</f>
        <v>0.8</v>
      </c>
    </row>
    <row r="1571" customHeight="1" ht="18">
      <c r="A1571" s="2" t="inlineStr"/>
      <c r="B1571" s="2" t="inlineStr"/>
      <c r="C1571" s="2" t="inlineStr"/>
      <c r="D1571" s="2" t="inlineStr"/>
      <c r="E1571" s="26" t="inlineStr">
        <is>
          <r>
            <t xml:space="preserve">TOTAL Mão de Obra com Encargos Complementares:</t>
          </r>
        </is>
      </c>
      <c r="F1571" s="26" t="inlineStr"/>
      <c r="G1571" s="27" t="n">
        <f>SUM(G1569:G1570)</f>
        <v>2.78</v>
      </c>
    </row>
    <row r="1572" customHeight="1" ht="15">
      <c r="A1572" s="2" t="inlineStr"/>
      <c r="B1572" s="2" t="inlineStr"/>
      <c r="C1572" s="2" t="inlineStr"/>
      <c r="D1572" s="2" t="inlineStr"/>
      <c r="E1572" s="28" t="inlineStr">
        <is>
          <r>
            <t xml:space="preserve">VALOR:</t>
          </r>
        </is>
      </c>
      <c r="F1572" s="28" t="inlineStr"/>
      <c r="G1572" s="29" t="n">
        <f>ROUND(SUM(G1567,G1571),2)</f>
        <v>12.95</v>
      </c>
    </row>
    <row r="1573" customHeight="1" ht="15">
      <c r="A1573" s="2" t="inlineStr"/>
      <c r="B1573" s="2" t="inlineStr"/>
      <c r="C1573" s="2" t="inlineStr"/>
      <c r="D1573" s="2" t="inlineStr"/>
      <c r="E1573" s="28" t="inlineStr">
        <is>
          <r>
            <t xml:space="preserve">VALOR BDI (20.34%):</t>
          </r>
        </is>
      </c>
      <c r="F1573" s="28" t="inlineStr"/>
      <c r="G1573" s="29" t="n">
        <f>ROUND(G1572*(20.34/100),2)</f>
        <v>2.63</v>
      </c>
    </row>
    <row r="1574" customHeight="1" ht="15">
      <c r="A1574" s="2" t="inlineStr"/>
      <c r="B1574" s="2" t="inlineStr"/>
      <c r="C1574" s="2" t="inlineStr"/>
      <c r="D1574" s="2" t="inlineStr"/>
      <c r="E1574" s="28" t="inlineStr">
        <is>
          <r>
            <t xml:space="preserve">VALOR COM BDI:</t>
          </r>
        </is>
      </c>
      <c r="F1574" s="28" t="inlineStr"/>
      <c r="G1574" s="29" t="n">
        <f>G1573+G1572</f>
        <v>15.58</v>
      </c>
    </row>
    <row r="1575" customHeight="1" ht="10">
      <c r="A1575" s="2" t="inlineStr"/>
      <c r="B1575" s="2" t="inlineStr"/>
      <c r="C1575" s="2" t="inlineStr"/>
      <c r="D1575" s="2" t="inlineStr"/>
      <c r="E1575" s="18" t="inlineStr"/>
      <c r="F1575" s="18" t="inlineStr"/>
      <c r="G1575" s="18" t="inlineStr"/>
    </row>
    <row r="1576" customHeight="1" ht="20">
      <c r="A1576" s="19" t="inlineStr">
        <is>
          <r>
            <t xml:space="preserve">1.6.33. ​CPU2551​ FERRAGENS PARA MÓDULO DE JANELA DE ALUMINIO MAXIM AR, INCLUSIVE FECHO E BRAÇO, FORNECIMENTO E INSTALAÇÃO, EXCLUSIVE JANELA​ (UN)</t>
          </r>
        </is>
      </c>
      <c r="B1576" s="19" t="inlineStr"/>
      <c r="C1576" s="19" t="inlineStr"/>
      <c r="D1576" s="19" t="inlineStr"/>
      <c r="E1576" s="19" t="inlineStr"/>
      <c r="F1576" s="19" t="inlineStr"/>
      <c r="G1576" s="19" t="inlineStr"/>
    </row>
    <row r="1577" customHeight="1" ht="15">
      <c r="A1577" s="20" t="inlineStr">
        <is>
          <r>
            <t xml:space="preserve">Material</t>
          </r>
        </is>
      </c>
      <c r="B1577" s="20" t="inlineStr"/>
      <c r="C1577" s="21" t="inlineStr">
        <is>
          <r>
            <t xml:space="preserve">FONTE</t>
          </r>
        </is>
      </c>
      <c r="D1577" s="21" t="inlineStr">
        <is>
          <r>
            <t xml:space="preserve">UNID</t>
          </r>
        </is>
      </c>
      <c r="E1577" s="21" t="inlineStr">
        <is>
          <r>
            <t xml:space="preserve">COEFICIENTE</t>
          </r>
        </is>
      </c>
      <c r="F1577" s="21" t="inlineStr">
        <is>
          <r>
            <t xml:space="preserve">PREÇO UNITÁRIO</t>
          </r>
        </is>
      </c>
      <c r="G1577" s="21" t="inlineStr">
        <is>
          <r>
            <t xml:space="preserve">TOTAL</t>
          </r>
        </is>
      </c>
    </row>
    <row r="1578" customHeight="1" ht="15">
      <c r="A1578" s="22" t="inlineStr">
        <is>
          <r>
            <t xml:space="preserve">I12486</t>
          </r>
        </is>
      </c>
      <c r="B1578" s="23" t="inlineStr">
        <is>
          <r>
            <t xml:space="preserve">Braço Rodinato MRL 600mm NAT p/ janela Max-ar</t>
          </r>
        </is>
      </c>
      <c r="C1578" s="22" t="inlineStr">
        <is>
          <r>
            <t xml:space="preserve">ORSE</t>
          </r>
        </is>
      </c>
      <c r="D1578" s="22" t="inlineStr">
        <is>
          <r>
            <t xml:space="preserve">un</t>
          </r>
        </is>
      </c>
      <c r="E1578" s="24" t="n">
        <v>2.0</v>
      </c>
      <c r="F1578" s="25" t="n">
        <v>48.14</v>
      </c>
      <c r="G1578" s="25" t="n">
        <f>ROUND(ROUND(E1578,8)*F1578,2)</f>
        <v>96.28</v>
      </c>
    </row>
    <row r="1579" customHeight="1" ht="15">
      <c r="A1579" s="22" t="inlineStr">
        <is>
          <r>
            <t xml:space="preserve">I12487</t>
          </r>
        </is>
      </c>
      <c r="B1579" s="23" t="inlineStr">
        <is>
          <r>
            <t xml:space="preserve">Fecho Rodinato 4F PPR p/janela Max-ar</t>
          </r>
        </is>
      </c>
      <c r="C1579" s="22" t="inlineStr">
        <is>
          <r>
            <t xml:space="preserve">ORSE</t>
          </r>
        </is>
      </c>
      <c r="D1579" s="22" t="inlineStr">
        <is>
          <r>
            <t xml:space="preserve">un</t>
          </r>
        </is>
      </c>
      <c r="E1579" s="24" t="n">
        <v>1.0</v>
      </c>
      <c r="F1579" s="25" t="n">
        <v>30.63</v>
      </c>
      <c r="G1579" s="25" t="n">
        <f>ROUND(ROUND(E1579,8)*F1579,2)</f>
        <v>30.63</v>
      </c>
    </row>
    <row r="1580" customHeight="1" ht="15">
      <c r="A1580" s="2" t="inlineStr"/>
      <c r="B1580" s="2" t="inlineStr"/>
      <c r="C1580" s="2" t="inlineStr"/>
      <c r="D1580" s="2" t="inlineStr"/>
      <c r="E1580" s="26" t="inlineStr">
        <is>
          <r>
            <t xml:space="preserve">TOTAL Material:</t>
          </r>
        </is>
      </c>
      <c r="F1580" s="26" t="inlineStr"/>
      <c r="G1580" s="27" t="n">
        <f>SUM(G1578:G1579)</f>
        <v>126.91</v>
      </c>
    </row>
    <row r="1581" customHeight="1" ht="15">
      <c r="A1581" s="20" t="inlineStr">
        <is>
          <r>
            <t xml:space="preserve">Mão de Obra com Encargos Complementares</t>
          </r>
        </is>
      </c>
      <c r="B1581" s="20" t="inlineStr"/>
      <c r="C1581" s="21" t="inlineStr">
        <is>
          <r>
            <t xml:space="preserve">FONTE</t>
          </r>
        </is>
      </c>
      <c r="D1581" s="21" t="inlineStr">
        <is>
          <r>
            <t xml:space="preserve">UNID</t>
          </r>
        </is>
      </c>
      <c r="E1581" s="21" t="inlineStr">
        <is>
          <r>
            <t xml:space="preserve">COEFICIENTE</t>
          </r>
        </is>
      </c>
      <c r="F1581" s="21" t="inlineStr">
        <is>
          <r>
            <t xml:space="preserve">PREÇO UNITÁRIO</t>
          </r>
        </is>
      </c>
      <c r="G1581" s="21" t="inlineStr">
        <is>
          <r>
            <t xml:space="preserve">TOTAL</t>
          </r>
        </is>
      </c>
    </row>
    <row r="1582" customHeight="1" ht="21">
      <c r="A1582" s="22" t="inlineStr">
        <is>
          <r>
            <t xml:space="preserve">88251</t>
          </r>
        </is>
      </c>
      <c r="B1582" s="23" t="inlineStr">
        <is>
          <r>
            <t xml:space="preserve">AUXILIAR DE SERRALHEIRO COM ENCARGOS COMPLEMENTARES</t>
          </r>
        </is>
      </c>
      <c r="C1582" s="22" t="inlineStr">
        <is>
          <r>
            <t xml:space="preserve">SINAPI</t>
          </r>
        </is>
      </c>
      <c r="D1582" s="22" t="inlineStr">
        <is>
          <r>
            <t xml:space="preserve">H</t>
          </r>
        </is>
      </c>
      <c r="E1582" s="24" t="n">
        <v>0.2291666</v>
      </c>
      <c r="F1582" s="25" t="n">
        <v>24.77</v>
      </c>
      <c r="G1582" s="25" t="n">
        <f>ROUND(ROUND(E1582,8)*F1582,2)</f>
        <v>5.68</v>
      </c>
    </row>
    <row r="1583" customHeight="1" ht="15">
      <c r="A1583" s="22" t="inlineStr">
        <is>
          <r>
            <t xml:space="preserve">88315</t>
          </r>
        </is>
      </c>
      <c r="B1583" s="23" t="inlineStr">
        <is>
          <r>
            <t xml:space="preserve">SERRALHEIRO COM ENCARGOS COMPLEMENTARES</t>
          </r>
        </is>
      </c>
      <c r="C1583" s="22" t="inlineStr">
        <is>
          <r>
            <t xml:space="preserve">SINAPI</t>
          </r>
        </is>
      </c>
      <c r="D1583" s="22" t="inlineStr">
        <is>
          <r>
            <t xml:space="preserve">H</t>
          </r>
        </is>
      </c>
      <c r="E1583" s="24" t="n">
        <v>0.458331</v>
      </c>
      <c r="F1583" s="25" t="n">
        <v>30.37</v>
      </c>
      <c r="G1583" s="25" t="n">
        <f>ROUND(ROUND(E1583,8)*F1583,2)</f>
        <v>13.92</v>
      </c>
    </row>
    <row r="1584" customHeight="1" ht="18">
      <c r="A1584" s="2" t="inlineStr"/>
      <c r="B1584" s="2" t="inlineStr"/>
      <c r="C1584" s="2" t="inlineStr"/>
      <c r="D1584" s="2" t="inlineStr"/>
      <c r="E1584" s="26" t="inlineStr">
        <is>
          <r>
            <t xml:space="preserve">TOTAL Mão de Obra com Encargos Complementares:</t>
          </r>
        </is>
      </c>
      <c r="F1584" s="26" t="inlineStr"/>
      <c r="G1584" s="27" t="n">
        <f>SUM(G1582:G1583)</f>
        <v>19.6</v>
      </c>
    </row>
    <row r="1585" customHeight="1" ht="15">
      <c r="A1585" s="2" t="inlineStr"/>
      <c r="B1585" s="2" t="inlineStr"/>
      <c r="C1585" s="2" t="inlineStr"/>
      <c r="D1585" s="2" t="inlineStr"/>
      <c r="E1585" s="28" t="inlineStr">
        <is>
          <r>
            <t xml:space="preserve">VALOR:</t>
          </r>
        </is>
      </c>
      <c r="F1585" s="28" t="inlineStr"/>
      <c r="G1585" s="29" t="n">
        <f>ROUND(SUM(G1580,G1584),2)</f>
        <v>146.51</v>
      </c>
    </row>
    <row r="1586" customHeight="1" ht="15">
      <c r="A1586" s="2" t="inlineStr"/>
      <c r="B1586" s="2" t="inlineStr"/>
      <c r="C1586" s="2" t="inlineStr"/>
      <c r="D1586" s="2" t="inlineStr"/>
      <c r="E1586" s="28" t="inlineStr">
        <is>
          <r>
            <t xml:space="preserve">VALOR BDI (20.34%):</t>
          </r>
        </is>
      </c>
      <c r="F1586" s="28" t="inlineStr"/>
      <c r="G1586" s="29" t="n">
        <f>ROUND(G1585*(20.34/100),2)</f>
        <v>29.8</v>
      </c>
    </row>
    <row r="1587" customHeight="1" ht="15">
      <c r="A1587" s="2" t="inlineStr"/>
      <c r="B1587" s="2" t="inlineStr"/>
      <c r="C1587" s="2" t="inlineStr"/>
      <c r="D1587" s="2" t="inlineStr"/>
      <c r="E1587" s="28" t="inlineStr">
        <is>
          <r>
            <t xml:space="preserve">VALOR COM BDI:</t>
          </r>
        </is>
      </c>
      <c r="F1587" s="28" t="inlineStr"/>
      <c r="G1587" s="29" t="n">
        <f>G1586+G1585</f>
        <v>176.31</v>
      </c>
    </row>
    <row r="1588" customHeight="1" ht="10">
      <c r="A1588" s="2" t="inlineStr"/>
      <c r="B1588" s="2" t="inlineStr"/>
      <c r="C1588" s="2" t="inlineStr"/>
      <c r="D1588" s="2" t="inlineStr"/>
      <c r="E1588" s="18" t="inlineStr"/>
      <c r="F1588" s="18" t="inlineStr"/>
      <c r="G1588" s="18" t="inlineStr"/>
    </row>
    <row r="1589" customHeight="1" ht="27">
      <c r="A1589" s="19" t="inlineStr">
        <is>
          <r>
            <t xml:space="preserve">1.7.1. ​100383​ FABRICAÇÃO E INSTALAÇÃO DE PONTALETES DE MADEIRA NÃO APARELHADA PARA TELHADOS COM ATÉ 2 ÁGUAS E COM TELHA ONDULADA DE FIBROCIMENTO, ALUMÍNIO OU PLÁSTICA EM EDIFÍCIO RESIDENCIAL DE MÚLTIPLOS PAVIMENTOS, INCLUSO TRANSPORTE VERTICAL. AF_07/2019​ (M2)</t>
          </r>
        </is>
      </c>
      <c r="B1589" s="19" t="inlineStr"/>
      <c r="C1589" s="19" t="inlineStr"/>
      <c r="D1589" s="19" t="inlineStr"/>
      <c r="E1589" s="19" t="inlineStr"/>
      <c r="F1589" s="19" t="inlineStr"/>
      <c r="G1589" s="19" t="inlineStr"/>
    </row>
    <row r="1590" customHeight="1" ht="15">
      <c r="A1590" s="20" t="inlineStr">
        <is>
          <r>
            <t xml:space="preserve">Equipamento Custo Horário</t>
          </r>
        </is>
      </c>
      <c r="B1590" s="20" t="inlineStr"/>
      <c r="C1590" s="21" t="inlineStr">
        <is>
          <r>
            <t xml:space="preserve">FONTE</t>
          </r>
        </is>
      </c>
      <c r="D1590" s="21" t="inlineStr">
        <is>
          <r>
            <t xml:space="preserve">UNID</t>
          </r>
        </is>
      </c>
      <c r="E1590" s="21" t="inlineStr">
        <is>
          <r>
            <t xml:space="preserve">COEFICIENTE</t>
          </r>
        </is>
      </c>
      <c r="F1590" s="21" t="inlineStr">
        <is>
          <r>
            <t xml:space="preserve">PREÇO UNITÁRIO</t>
          </r>
        </is>
      </c>
      <c r="G1590" s="21" t="inlineStr">
        <is>
          <r>
            <t xml:space="preserve">TOTAL</t>
          </r>
        </is>
      </c>
    </row>
    <row r="1591" customHeight="1" ht="21">
      <c r="A1591" s="22" t="inlineStr">
        <is>
          <r>
            <t xml:space="preserve">93274</t>
          </r>
        </is>
      </c>
      <c r="B1591" s="23" t="inlineStr">
        <is>
          <r>
            <t xml:space="preserve">GRUA ASCENSIONAL, LANÇA DE 30 M, CAPACIDADE DE 1,0 T A 30 M, ALTURA ATÉ 39 M - CHI DIURNO. AF_05/2023</t>
          </r>
        </is>
      </c>
      <c r="C1591" s="22" t="inlineStr">
        <is>
          <r>
            <t xml:space="preserve">SINAPI</t>
          </r>
        </is>
      </c>
      <c r="D1591" s="22" t="inlineStr">
        <is>
          <r>
            <t xml:space="preserve">CHI</t>
          </r>
        </is>
      </c>
      <c r="E1591" s="24" t="n">
        <v>0.0043</v>
      </c>
      <c r="F1591" s="25" t="n">
        <v>84.79</v>
      </c>
      <c r="G1591" s="25" t="n">
        <f>TRUNC(TRUNC(E1591,8)*F1591,2)</f>
        <v>0.36</v>
      </c>
    </row>
    <row r="1592" customHeight="1" ht="21">
      <c r="A1592" s="22" t="inlineStr">
        <is>
          <r>
            <t xml:space="preserve">93272</t>
          </r>
        </is>
      </c>
      <c r="B1592" s="23" t="inlineStr">
        <is>
          <r>
            <t xml:space="preserve">GRUA ASCENSIONAL, LANCA DE 30 M, CAPACIDADE DE 1,0 T A 30 M, ALTURA ATE 39 M - CHP DIURNO. AF_05/2023</t>
          </r>
        </is>
      </c>
      <c r="C1592" s="22" t="inlineStr">
        <is>
          <r>
            <t xml:space="preserve">SINAPI</t>
          </r>
        </is>
      </c>
      <c r="D1592" s="22" t="inlineStr">
        <is>
          <r>
            <t xml:space="preserve">CHP</t>
          </r>
        </is>
      </c>
      <c r="E1592" s="24" t="n">
        <v>0.003</v>
      </c>
      <c r="F1592" s="25" t="n">
        <v>120.15</v>
      </c>
      <c r="G1592" s="25" t="n">
        <f>TRUNC(TRUNC(E1592,8)*F1592,2)</f>
        <v>0.36</v>
      </c>
    </row>
    <row r="1593" customHeight="1" ht="18">
      <c r="A1593" s="2" t="inlineStr"/>
      <c r="B1593" s="2" t="inlineStr"/>
      <c r="C1593" s="2" t="inlineStr"/>
      <c r="D1593" s="2" t="inlineStr"/>
      <c r="E1593" s="26" t="inlineStr">
        <is>
          <r>
            <t xml:space="preserve">TOTAL Equipamento Custo Horário:</t>
          </r>
        </is>
      </c>
      <c r="F1593" s="26" t="inlineStr"/>
      <c r="G1593" s="27" t="n">
        <f>SUM(G1591:G1592)</f>
        <v>0.72</v>
      </c>
    </row>
    <row r="1594" customHeight="1" ht="15">
      <c r="A1594" s="20" t="inlineStr">
        <is>
          <r>
            <t xml:space="preserve">Material</t>
          </r>
        </is>
      </c>
      <c r="B1594" s="20" t="inlineStr"/>
      <c r="C1594" s="21" t="inlineStr">
        <is>
          <r>
            <t xml:space="preserve">FONTE</t>
          </r>
        </is>
      </c>
      <c r="D1594" s="21" t="inlineStr">
        <is>
          <r>
            <t xml:space="preserve">UNID</t>
          </r>
        </is>
      </c>
      <c r="E1594" s="21" t="inlineStr">
        <is>
          <r>
            <t xml:space="preserve">COEFICIENTE</t>
          </r>
        </is>
      </c>
      <c r="F1594" s="21" t="inlineStr">
        <is>
          <r>
            <t xml:space="preserve">PREÇO UNITÁRIO</t>
          </r>
        </is>
      </c>
      <c r="G1594" s="21" t="inlineStr">
        <is>
          <r>
            <t xml:space="preserve">TOTAL</t>
          </r>
        </is>
      </c>
    </row>
    <row r="1595" customHeight="1" ht="29">
      <c r="A1595" s="22" t="inlineStr">
        <is>
          <r>
            <t xml:space="preserve">00004430</t>
          </r>
        </is>
      </c>
      <c r="B1595" s="23" t="inlineStr">
        <is>
          <r>
            <t xml:space="preserve">CAIBRO NAO APARELHADO *5 X 6* CM, EM MACARANDUBA/MASSARANDUBA, ANGELIM OU EQUIVALENTE DA REGIAO - BRUTA</t>
          </r>
        </is>
      </c>
      <c r="C1595" s="22" t="inlineStr">
        <is>
          <r>
            <t xml:space="preserve">SINAPI</t>
          </r>
        </is>
      </c>
      <c r="D1595" s="22" t="inlineStr">
        <is>
          <r>
            <t xml:space="preserve">M</t>
          </r>
        </is>
      </c>
      <c r="E1595" s="24" t="n">
        <v>0.556</v>
      </c>
      <c r="F1595" s="25" t="n">
        <v>14.5</v>
      </c>
      <c r="G1595" s="25" t="n">
        <f>TRUNC(TRUNC(E1595,8)*F1595,2)</f>
        <v>8.06</v>
      </c>
    </row>
    <row r="1596" customHeight="1" ht="15">
      <c r="A1596" s="22" t="inlineStr">
        <is>
          <r>
            <t xml:space="preserve">00005075</t>
          </r>
        </is>
      </c>
      <c r="B1596" s="23" t="inlineStr">
        <is>
          <r>
            <t xml:space="preserve">PREGO DE ACO POLIDO COM CABECA 18 X 30 (2 3/4 X 10)</t>
          </r>
        </is>
      </c>
      <c r="C1596" s="22" t="inlineStr">
        <is>
          <r>
            <t xml:space="preserve">SINAPI</t>
          </r>
        </is>
      </c>
      <c r="D1596" s="22" t="inlineStr">
        <is>
          <r>
            <t xml:space="preserve">KG</t>
          </r>
        </is>
      </c>
      <c r="E1596" s="24" t="n">
        <v>0.12</v>
      </c>
      <c r="F1596" s="25" t="n">
        <v>14.19</v>
      </c>
      <c r="G1596" s="25" t="n">
        <f>TRUNC(TRUNC(E1596,8)*F1596,2)</f>
        <v>1.7</v>
      </c>
    </row>
    <row r="1597" customHeight="1" ht="29">
      <c r="A1597" s="22" t="inlineStr">
        <is>
          <r>
            <t xml:space="preserve">00004425</t>
          </r>
        </is>
      </c>
      <c r="B1597" s="23" t="inlineStr">
        <is>
          <r>
            <t xml:space="preserve">VIGA NAO APARELHADA *6 X 12* CM, EM MACARANDUBA/MASSARANDUBA, ANGELIM OU EQUIVALENTE DA REGIAO - BRUTA</t>
          </r>
        </is>
      </c>
      <c r="C1597" s="22" t="inlineStr">
        <is>
          <r>
            <t xml:space="preserve">SINAPI</t>
          </r>
        </is>
      </c>
      <c r="D1597" s="22" t="inlineStr">
        <is>
          <r>
            <t xml:space="preserve">M</t>
          </r>
        </is>
      </c>
      <c r="E1597" s="24" t="n">
        <v>0.222</v>
      </c>
      <c r="F1597" s="25" t="n">
        <v>30.67</v>
      </c>
      <c r="G1597" s="25" t="n">
        <f>TRUNC(TRUNC(E1597,8)*F1597,2)</f>
        <v>6.8</v>
      </c>
    </row>
    <row r="1598" customHeight="1" ht="29">
      <c r="A1598" s="22" t="inlineStr">
        <is>
          <r>
            <t xml:space="preserve">00004472</t>
          </r>
        </is>
      </c>
      <c r="B1598" s="23" t="inlineStr">
        <is>
          <r>
            <t xml:space="preserve">VIGA NAO APARELHADA *6 X 16* CM, EM MACARANDUBA/MASSARANDUBA, ANGELIM OU EQUIVALENTE DA REGIAO - BRUTA</t>
          </r>
        </is>
      </c>
      <c r="C1598" s="22" t="inlineStr">
        <is>
          <r>
            <t xml:space="preserve">SINAPI</t>
          </r>
        </is>
      </c>
      <c r="D1598" s="22" t="inlineStr">
        <is>
          <r>
            <t xml:space="preserve">M</t>
          </r>
        </is>
      </c>
      <c r="E1598" s="24" t="n">
        <v>0.099</v>
      </c>
      <c r="F1598" s="25" t="n">
        <v>38.31</v>
      </c>
      <c r="G1598" s="25" t="n">
        <f>TRUNC(TRUNC(E1598,8)*F1598,2)</f>
        <v>3.79</v>
      </c>
    </row>
    <row r="1599" customHeight="1" ht="15">
      <c r="A1599" s="2" t="inlineStr"/>
      <c r="B1599" s="2" t="inlineStr"/>
      <c r="C1599" s="2" t="inlineStr"/>
      <c r="D1599" s="2" t="inlineStr"/>
      <c r="E1599" s="26" t="inlineStr">
        <is>
          <r>
            <t xml:space="preserve">TOTAL Material:</t>
          </r>
        </is>
      </c>
      <c r="F1599" s="26" t="inlineStr"/>
      <c r="G1599" s="27" t="n">
        <f>SUM(G1595:G1598)</f>
        <v>20.35</v>
      </c>
    </row>
    <row r="1600" customHeight="1" ht="15">
      <c r="A1600" s="20" t="inlineStr">
        <is>
          <r>
            <t xml:space="preserve">Mão de Obra com Encargos Complementares</t>
          </r>
        </is>
      </c>
      <c r="B1600" s="20" t="inlineStr"/>
      <c r="C1600" s="21" t="inlineStr">
        <is>
          <r>
            <t xml:space="preserve">FONTE</t>
          </r>
        </is>
      </c>
      <c r="D1600" s="21" t="inlineStr">
        <is>
          <r>
            <t xml:space="preserve">UNID</t>
          </r>
        </is>
      </c>
      <c r="E1600" s="21" t="inlineStr">
        <is>
          <r>
            <t xml:space="preserve">COEFICIENTE</t>
          </r>
        </is>
      </c>
      <c r="F1600" s="21" t="inlineStr">
        <is>
          <r>
            <t xml:space="preserve">PREÇO UNITÁRIO</t>
          </r>
        </is>
      </c>
      <c r="G1600" s="21" t="inlineStr">
        <is>
          <r>
            <t xml:space="preserve">TOTAL</t>
          </r>
        </is>
      </c>
    </row>
    <row r="1601" customHeight="1" ht="21">
      <c r="A1601" s="22" t="inlineStr">
        <is>
          <r>
            <t xml:space="preserve">88239</t>
          </r>
        </is>
      </c>
      <c r="B1601" s="23" t="inlineStr">
        <is>
          <r>
            <t xml:space="preserve">AJUDANTE DE CARPINTEIRO COM ENCARGOS COMPLEMENTARES</t>
          </r>
        </is>
      </c>
      <c r="C1601" s="22" t="inlineStr">
        <is>
          <r>
            <t xml:space="preserve">SINAPI</t>
          </r>
        </is>
      </c>
      <c r="D1601" s="22" t="inlineStr">
        <is>
          <r>
            <t xml:space="preserve">H</t>
          </r>
        </is>
      </c>
      <c r="E1601" s="24" t="n">
        <v>0.059</v>
      </c>
      <c r="F1601" s="25" t="n">
        <v>24.61</v>
      </c>
      <c r="G1601" s="25" t="n">
        <f>TRUNC(TRUNC(E1601,8)*F1601,2)</f>
        <v>1.45</v>
      </c>
    </row>
    <row r="1602" customHeight="1" ht="21">
      <c r="A1602" s="22" t="inlineStr">
        <is>
          <r>
            <t xml:space="preserve">88262</t>
          </r>
        </is>
      </c>
      <c r="B1602" s="23" t="inlineStr">
        <is>
          <r>
            <t xml:space="preserve">CARPINTEIRO DE FORMAS COM ENCARGOS COMPLEMENTARES</t>
          </r>
        </is>
      </c>
      <c r="C1602" s="22" t="inlineStr">
        <is>
          <r>
            <t xml:space="preserve">SINAPI</t>
          </r>
        </is>
      </c>
      <c r="D1602" s="22" t="inlineStr">
        <is>
          <r>
            <t xml:space="preserve">H</t>
          </r>
        </is>
      </c>
      <c r="E1602" s="24" t="n">
        <v>0.16</v>
      </c>
      <c r="F1602" s="25" t="n">
        <v>30.15</v>
      </c>
      <c r="G1602" s="25" t="n">
        <f>TRUNC(TRUNC(E1602,8)*F1602,2)</f>
        <v>4.82</v>
      </c>
    </row>
    <row r="1603" customHeight="1" ht="18">
      <c r="A1603" s="2" t="inlineStr"/>
      <c r="B1603" s="2" t="inlineStr"/>
      <c r="C1603" s="2" t="inlineStr"/>
      <c r="D1603" s="2" t="inlineStr"/>
      <c r="E1603" s="26" t="inlineStr">
        <is>
          <r>
            <t xml:space="preserve">TOTAL Mão de Obra com Encargos Complementares:</t>
          </r>
        </is>
      </c>
      <c r="F1603" s="26" t="inlineStr"/>
      <c r="G1603" s="27" t="n">
        <f>SUM(G1601:G1602)</f>
        <v>6.27</v>
      </c>
    </row>
    <row r="1604" customHeight="1" ht="15">
      <c r="A1604" s="2" t="inlineStr"/>
      <c r="B1604" s="2" t="inlineStr"/>
      <c r="C1604" s="2" t="inlineStr"/>
      <c r="D1604" s="2" t="inlineStr"/>
      <c r="E1604" s="28" t="inlineStr">
        <is>
          <r>
            <t xml:space="preserve">VALOR:</t>
          </r>
        </is>
      </c>
      <c r="F1604" s="28" t="inlineStr"/>
      <c r="G1604" s="29" t="n">
        <f>ROUND(SUM(G1593,G1599,G1603),2)</f>
        <v>27.34</v>
      </c>
    </row>
    <row r="1605" customHeight="1" ht="15">
      <c r="A1605" s="2" t="inlineStr"/>
      <c r="B1605" s="2" t="inlineStr"/>
      <c r="C1605" s="2" t="inlineStr"/>
      <c r="D1605" s="2" t="inlineStr"/>
      <c r="E1605" s="28" t="inlineStr">
        <is>
          <r>
            <t xml:space="preserve">VALOR BDI (20.34%):</t>
          </r>
        </is>
      </c>
      <c r="F1605" s="28" t="inlineStr"/>
      <c r="G1605" s="29" t="n">
        <f>ROUND(G1604*(20.34/100),2)</f>
        <v>5.56</v>
      </c>
    </row>
    <row r="1606" customHeight="1" ht="15">
      <c r="A1606" s="2" t="inlineStr"/>
      <c r="B1606" s="2" t="inlineStr"/>
      <c r="C1606" s="2" t="inlineStr"/>
      <c r="D1606" s="2" t="inlineStr"/>
      <c r="E1606" s="28" t="inlineStr">
        <is>
          <r>
            <t xml:space="preserve">VALOR COM BDI:</t>
          </r>
        </is>
      </c>
      <c r="F1606" s="28" t="inlineStr"/>
      <c r="G1606" s="29" t="n">
        <f>G1605+G1604</f>
        <v>32.9</v>
      </c>
    </row>
    <row r="1607" customHeight="1" ht="10">
      <c r="A1607" s="2" t="inlineStr"/>
      <c r="B1607" s="2" t="inlineStr"/>
      <c r="C1607" s="2" t="inlineStr"/>
      <c r="D1607" s="2" t="inlineStr"/>
      <c r="E1607" s="18" t="inlineStr"/>
      <c r="F1607" s="18" t="inlineStr"/>
      <c r="G1607" s="18" t="inlineStr"/>
    </row>
    <row r="1608" customHeight="1" ht="20">
      <c r="A1608" s="19" t="inlineStr">
        <is>
          <r>
            <t xml:space="preserve">1.7.2. ​92543​ TRAMA DE MADEIRA COMPOSTA POR TERÇAS PARA TELHADOS DE ATÉ 2 ÁGUAS PARA TELHA ONDULADA DE FIBROCIMENTO, METÁLICA, PLÁSTICA OU TERMOACÚSTICA, INCLUSO TRANSPORTE VERTICAL. AF_07/2019​ (M2)</t>
          </r>
        </is>
      </c>
      <c r="B1608" s="19" t="inlineStr"/>
      <c r="C1608" s="19" t="inlineStr"/>
      <c r="D1608" s="19" t="inlineStr"/>
      <c r="E1608" s="19" t="inlineStr"/>
      <c r="F1608" s="19" t="inlineStr"/>
      <c r="G1608" s="19" t="inlineStr"/>
    </row>
    <row r="1609" customHeight="1" ht="15">
      <c r="A1609" s="20" t="inlineStr">
        <is>
          <r>
            <t xml:space="preserve">Equipamento Custo Horário</t>
          </r>
        </is>
      </c>
      <c r="B1609" s="20" t="inlineStr"/>
      <c r="C1609" s="21" t="inlineStr">
        <is>
          <r>
            <t xml:space="preserve">FONTE</t>
          </r>
        </is>
      </c>
      <c r="D1609" s="21" t="inlineStr">
        <is>
          <r>
            <t xml:space="preserve">UNID</t>
          </r>
        </is>
      </c>
      <c r="E1609" s="21" t="inlineStr">
        <is>
          <r>
            <t xml:space="preserve">COEFICIENTE</t>
          </r>
        </is>
      </c>
      <c r="F1609" s="21" t="inlineStr">
        <is>
          <r>
            <t xml:space="preserve">PREÇO UNITÁRIO</t>
          </r>
        </is>
      </c>
      <c r="G1609" s="21" t="inlineStr">
        <is>
          <r>
            <t xml:space="preserve">TOTAL</t>
          </r>
        </is>
      </c>
    </row>
    <row r="1610" customHeight="1" ht="29">
      <c r="A1610" s="22" t="inlineStr">
        <is>
          <r>
            <t xml:space="preserve">93282</t>
          </r>
        </is>
      </c>
      <c r="B1610" s="23" t="inlineStr">
        <is>
          <r>
            <t xml:space="preserve">GUINCHO ELÉTRICO DE COLUNA, CAPACIDADE 400 KG, COM MOTO FREIO, MOTOR TRIFÁSICO DE 1,25 CV - CHI DIURNO. AF_03/2016</t>
          </r>
        </is>
      </c>
      <c r="C1610" s="22" t="inlineStr">
        <is>
          <r>
            <t xml:space="preserve">SINAPI</t>
          </r>
        </is>
      </c>
      <c r="D1610" s="22" t="inlineStr">
        <is>
          <r>
            <t xml:space="preserve">CHI</t>
          </r>
        </is>
      </c>
      <c r="E1610" s="24" t="n">
        <v>0.0064</v>
      </c>
      <c r="F1610" s="25" t="n">
        <v>30.0</v>
      </c>
      <c r="G1610" s="25" t="n">
        <f>TRUNC(TRUNC(E1610,8)*F1610,2)</f>
        <v>0.19</v>
      </c>
    </row>
    <row r="1611" customHeight="1" ht="29">
      <c r="A1611" s="22" t="inlineStr">
        <is>
          <r>
            <t xml:space="preserve">93281</t>
          </r>
        </is>
      </c>
      <c r="B1611" s="23" t="inlineStr">
        <is>
          <r>
            <t xml:space="preserve">GUINCHO ELÉTRICO DE COLUNA, CAPACIDADE 400 KG, COM MOTO FREIO, MOTOR TRIFÁSICO DE 1,25 CV - CHP DIURNO. AF_03/2016</t>
          </r>
        </is>
      </c>
      <c r="C1611" s="22" t="inlineStr">
        <is>
          <r>
            <t xml:space="preserve">SINAPI</t>
          </r>
        </is>
      </c>
      <c r="D1611" s="22" t="inlineStr">
        <is>
          <r>
            <t xml:space="preserve">CHP</t>
          </r>
        </is>
      </c>
      <c r="E1611" s="24" t="n">
        <v>0.0046</v>
      </c>
      <c r="F1611" s="25" t="n">
        <v>31.08</v>
      </c>
      <c r="G1611" s="25" t="n">
        <f>TRUNC(TRUNC(E1611,8)*F1611,2)</f>
        <v>0.14</v>
      </c>
    </row>
    <row r="1612" customHeight="1" ht="18">
      <c r="A1612" s="2" t="inlineStr"/>
      <c r="B1612" s="2" t="inlineStr"/>
      <c r="C1612" s="2" t="inlineStr"/>
      <c r="D1612" s="2" t="inlineStr"/>
      <c r="E1612" s="26" t="inlineStr">
        <is>
          <r>
            <t xml:space="preserve">TOTAL Equipamento Custo Horário:</t>
          </r>
        </is>
      </c>
      <c r="F1612" s="26" t="inlineStr"/>
      <c r="G1612" s="27" t="n">
        <f>SUM(G1610:G1611)</f>
        <v>0.33</v>
      </c>
    </row>
    <row r="1613" customHeight="1" ht="15">
      <c r="A1613" s="20" t="inlineStr">
        <is>
          <r>
            <t xml:space="preserve">Material</t>
          </r>
        </is>
      </c>
      <c r="B1613" s="20" t="inlineStr"/>
      <c r="C1613" s="21" t="inlineStr">
        <is>
          <r>
            <t xml:space="preserve">FONTE</t>
          </r>
        </is>
      </c>
      <c r="D1613" s="21" t="inlineStr">
        <is>
          <r>
            <t xml:space="preserve">UNID</t>
          </r>
        </is>
      </c>
      <c r="E1613" s="21" t="inlineStr">
        <is>
          <r>
            <t xml:space="preserve">COEFICIENTE</t>
          </r>
        </is>
      </c>
      <c r="F1613" s="21" t="inlineStr">
        <is>
          <r>
            <t xml:space="preserve">PREÇO UNITÁRIO</t>
          </r>
        </is>
      </c>
      <c r="G1613" s="21" t="inlineStr">
        <is>
          <r>
            <t xml:space="preserve">TOTAL</t>
          </r>
        </is>
      </c>
    </row>
    <row r="1614" customHeight="1" ht="15">
      <c r="A1614" s="22" t="inlineStr">
        <is>
          <r>
            <t xml:space="preserve">00040568</t>
          </r>
        </is>
      </c>
      <c r="B1614" s="23" t="inlineStr">
        <is>
          <r>
            <t xml:space="preserve">PREGO DE ACO POLIDO COM CABECA 22 X 48 (4 1/4 X 5)</t>
          </r>
        </is>
      </c>
      <c r="C1614" s="22" t="inlineStr">
        <is>
          <r>
            <t xml:space="preserve">SINAPI</t>
          </r>
        </is>
      </c>
      <c r="D1614" s="22" t="inlineStr">
        <is>
          <r>
            <t xml:space="preserve">KG</t>
          </r>
        </is>
      </c>
      <c r="E1614" s="24" t="n">
        <v>0.03</v>
      </c>
      <c r="F1614" s="25" t="n">
        <v>14.29</v>
      </c>
      <c r="G1614" s="25" t="n">
        <f>TRUNC(TRUNC(E1614,8)*F1614,2)</f>
        <v>0.42</v>
      </c>
    </row>
    <row r="1615" customHeight="1" ht="29">
      <c r="A1615" s="22" t="inlineStr">
        <is>
          <r>
            <t xml:space="preserve">00004425</t>
          </r>
        </is>
      </c>
      <c r="B1615" s="23" t="inlineStr">
        <is>
          <r>
            <t xml:space="preserve">VIGA NAO APARELHADA *6 X 12* CM, EM MACARANDUBA/MASSARANDUBA, ANGELIM OU EQUIVALENTE DA REGIAO - BRUTA</t>
          </r>
        </is>
      </c>
      <c r="C1615" s="22" t="inlineStr">
        <is>
          <r>
            <t xml:space="preserve">SINAPI</t>
          </r>
        </is>
      </c>
      <c r="D1615" s="22" t="inlineStr">
        <is>
          <r>
            <t xml:space="preserve">M</t>
          </r>
        </is>
      </c>
      <c r="E1615" s="24" t="n">
        <v>0.634</v>
      </c>
      <c r="F1615" s="25" t="n">
        <v>30.67</v>
      </c>
      <c r="G1615" s="25" t="n">
        <f>TRUNC(TRUNC(E1615,8)*F1615,2)</f>
        <v>19.44</v>
      </c>
    </row>
    <row r="1616" customHeight="1" ht="15">
      <c r="A1616" s="2" t="inlineStr"/>
      <c r="B1616" s="2" t="inlineStr"/>
      <c r="C1616" s="2" t="inlineStr"/>
      <c r="D1616" s="2" t="inlineStr"/>
      <c r="E1616" s="26" t="inlineStr">
        <is>
          <r>
            <t xml:space="preserve">TOTAL Material:</t>
          </r>
        </is>
      </c>
      <c r="F1616" s="26" t="inlineStr"/>
      <c r="G1616" s="27" t="n">
        <f>SUM(G1614:G1615)</f>
        <v>19.86</v>
      </c>
    </row>
    <row r="1617" customHeight="1" ht="15">
      <c r="A1617" s="20" t="inlineStr">
        <is>
          <r>
            <t xml:space="preserve">Mão de Obra com Encargos Complementares</t>
          </r>
        </is>
      </c>
      <c r="B1617" s="20" t="inlineStr"/>
      <c r="C1617" s="21" t="inlineStr">
        <is>
          <r>
            <t xml:space="preserve">FONTE</t>
          </r>
        </is>
      </c>
      <c r="D1617" s="21" t="inlineStr">
        <is>
          <r>
            <t xml:space="preserve">UNID</t>
          </r>
        </is>
      </c>
      <c r="E1617" s="21" t="inlineStr">
        <is>
          <r>
            <t xml:space="preserve">COEFICIENTE</t>
          </r>
        </is>
      </c>
      <c r="F1617" s="21" t="inlineStr">
        <is>
          <r>
            <t xml:space="preserve">PREÇO UNITÁRIO</t>
          </r>
        </is>
      </c>
      <c r="G1617" s="21" t="inlineStr">
        <is>
          <r>
            <t xml:space="preserve">TOTAL</t>
          </r>
        </is>
      </c>
    </row>
    <row r="1618" customHeight="1" ht="21">
      <c r="A1618" s="22" t="inlineStr">
        <is>
          <r>
            <t xml:space="preserve">88239</t>
          </r>
        </is>
      </c>
      <c r="B1618" s="23" t="inlineStr">
        <is>
          <r>
            <t xml:space="preserve">AJUDANTE DE CARPINTEIRO COM ENCARGOS COMPLEMENTARES</t>
          </r>
        </is>
      </c>
      <c r="C1618" s="22" t="inlineStr">
        <is>
          <r>
            <t xml:space="preserve">SINAPI</t>
          </r>
        </is>
      </c>
      <c r="D1618" s="22" t="inlineStr">
        <is>
          <r>
            <t xml:space="preserve">H</t>
          </r>
        </is>
      </c>
      <c r="E1618" s="24" t="n">
        <v>0.065</v>
      </c>
      <c r="F1618" s="25" t="n">
        <v>24.61</v>
      </c>
      <c r="G1618" s="25" t="n">
        <f>TRUNC(TRUNC(E1618,8)*F1618,2)</f>
        <v>1.59</v>
      </c>
    </row>
    <row r="1619" customHeight="1" ht="21">
      <c r="A1619" s="22" t="inlineStr">
        <is>
          <r>
            <t xml:space="preserve">88262</t>
          </r>
        </is>
      </c>
      <c r="B1619" s="23" t="inlineStr">
        <is>
          <r>
            <t xml:space="preserve">CARPINTEIRO DE FORMAS COM ENCARGOS COMPLEMENTARES</t>
          </r>
        </is>
      </c>
      <c r="C1619" s="22" t="inlineStr">
        <is>
          <r>
            <t xml:space="preserve">SINAPI</t>
          </r>
        </is>
      </c>
      <c r="D1619" s="22" t="inlineStr">
        <is>
          <r>
            <t xml:space="preserve">H</t>
          </r>
        </is>
      </c>
      <c r="E1619" s="24" t="n">
        <v>0.118</v>
      </c>
      <c r="F1619" s="25" t="n">
        <v>30.15</v>
      </c>
      <c r="G1619" s="25" t="n">
        <f>TRUNC(TRUNC(E1619,8)*F1619,2)</f>
        <v>3.55</v>
      </c>
    </row>
    <row r="1620" customHeight="1" ht="18">
      <c r="A1620" s="2" t="inlineStr"/>
      <c r="B1620" s="2" t="inlineStr"/>
      <c r="C1620" s="2" t="inlineStr"/>
      <c r="D1620" s="2" t="inlineStr"/>
      <c r="E1620" s="26" t="inlineStr">
        <is>
          <r>
            <t xml:space="preserve">TOTAL Mão de Obra com Encargos Complementares:</t>
          </r>
        </is>
      </c>
      <c r="F1620" s="26" t="inlineStr"/>
      <c r="G1620" s="27" t="n">
        <f>SUM(G1618:G1619)</f>
        <v>5.14</v>
      </c>
    </row>
    <row r="1621" customHeight="1" ht="15">
      <c r="A1621" s="2" t="inlineStr"/>
      <c r="B1621" s="2" t="inlineStr"/>
      <c r="C1621" s="2" t="inlineStr"/>
      <c r="D1621" s="2" t="inlineStr"/>
      <c r="E1621" s="28" t="inlineStr">
        <is>
          <r>
            <t xml:space="preserve">VALOR:</t>
          </r>
        </is>
      </c>
      <c r="F1621" s="28" t="inlineStr"/>
      <c r="G1621" s="29" t="n">
        <f>ROUND(SUM(G1612,G1616,G1620),2)</f>
        <v>25.33</v>
      </c>
    </row>
    <row r="1622" customHeight="1" ht="15">
      <c r="A1622" s="2" t="inlineStr"/>
      <c r="B1622" s="2" t="inlineStr"/>
      <c r="C1622" s="2" t="inlineStr"/>
      <c r="D1622" s="2" t="inlineStr"/>
      <c r="E1622" s="28" t="inlineStr">
        <is>
          <r>
            <t xml:space="preserve">VALOR BDI (20.34%):</t>
          </r>
        </is>
      </c>
      <c r="F1622" s="28" t="inlineStr"/>
      <c r="G1622" s="29" t="n">
        <f>ROUND(G1621*(20.34/100),2)</f>
        <v>5.15</v>
      </c>
    </row>
    <row r="1623" customHeight="1" ht="15">
      <c r="A1623" s="2" t="inlineStr"/>
      <c r="B1623" s="2" t="inlineStr"/>
      <c r="C1623" s="2" t="inlineStr"/>
      <c r="D1623" s="2" t="inlineStr"/>
      <c r="E1623" s="28" t="inlineStr">
        <is>
          <r>
            <t xml:space="preserve">VALOR COM BDI:</t>
          </r>
        </is>
      </c>
      <c r="F1623" s="28" t="inlineStr"/>
      <c r="G1623" s="29" t="n">
        <f>G1622+G1621</f>
        <v>30.48</v>
      </c>
    </row>
    <row r="1624" customHeight="1" ht="10">
      <c r="A1624" s="2" t="inlineStr"/>
      <c r="B1624" s="2" t="inlineStr"/>
      <c r="C1624" s="2" t="inlineStr"/>
      <c r="D1624" s="2" t="inlineStr"/>
      <c r="E1624" s="18" t="inlineStr"/>
      <c r="F1624" s="18" t="inlineStr"/>
      <c r="G1624" s="18" t="inlineStr"/>
    </row>
    <row r="1625" customHeight="1" ht="20">
      <c r="A1625" s="19" t="inlineStr">
        <is>
          <r>
            <t xml:space="preserve">1.7.3. ​94207​ TELHAMENTO COM TELHA ONDULADA DE FIBROCIMENTO E = 6 MM, COM RECOBRIMENTO LATERAL DE 1/4 DE ONDA PARA TELHADO COM INCLINAÇÃO MAIOR QUE 10°, COM ATÉ 2 ÁGUAS, INCLUSO IÇAMENTO. AF_07/2019​ (M2)</t>
          </r>
        </is>
      </c>
      <c r="B1625" s="19" t="inlineStr"/>
      <c r="C1625" s="19" t="inlineStr"/>
      <c r="D1625" s="19" t="inlineStr"/>
      <c r="E1625" s="19" t="inlineStr"/>
      <c r="F1625" s="19" t="inlineStr"/>
      <c r="G1625" s="19" t="inlineStr"/>
    </row>
    <row r="1626" customHeight="1" ht="15">
      <c r="A1626" s="20" t="inlineStr">
        <is>
          <r>
            <t xml:space="preserve">Equipamento Custo Horário</t>
          </r>
        </is>
      </c>
      <c r="B1626" s="20" t="inlineStr"/>
      <c r="C1626" s="21" t="inlineStr">
        <is>
          <r>
            <t xml:space="preserve">FONTE</t>
          </r>
        </is>
      </c>
      <c r="D1626" s="21" t="inlineStr">
        <is>
          <r>
            <t xml:space="preserve">UNID</t>
          </r>
        </is>
      </c>
      <c r="E1626" s="21" t="inlineStr">
        <is>
          <r>
            <t xml:space="preserve">COEFICIENTE</t>
          </r>
        </is>
      </c>
      <c r="F1626" s="21" t="inlineStr">
        <is>
          <r>
            <t xml:space="preserve">PREÇO UNITÁRIO</t>
          </r>
        </is>
      </c>
      <c r="G1626" s="21" t="inlineStr">
        <is>
          <r>
            <t xml:space="preserve">TOTAL</t>
          </r>
        </is>
      </c>
    </row>
    <row r="1627" customHeight="1" ht="29">
      <c r="A1627" s="22" t="inlineStr">
        <is>
          <r>
            <t xml:space="preserve">93282</t>
          </r>
        </is>
      </c>
      <c r="B1627" s="23" t="inlineStr">
        <is>
          <r>
            <t xml:space="preserve">GUINCHO ELÉTRICO DE COLUNA, CAPACIDADE 400 KG, COM MOTO FREIO, MOTOR TRIFÁSICO DE 1,25 CV - CHI DIURNO. AF_03/2016</t>
          </r>
        </is>
      </c>
      <c r="C1627" s="22" t="inlineStr">
        <is>
          <r>
            <t xml:space="preserve">SINAPI</t>
          </r>
        </is>
      </c>
      <c r="D1627" s="22" t="inlineStr">
        <is>
          <r>
            <t xml:space="preserve">CHI</t>
          </r>
        </is>
      </c>
      <c r="E1627" s="24" t="n">
        <v>0.0069</v>
      </c>
      <c r="F1627" s="25" t="n">
        <v>30.0</v>
      </c>
      <c r="G1627" s="25" t="n">
        <f>TRUNC(TRUNC(E1627,8)*F1627,2)</f>
        <v>0.2</v>
      </c>
    </row>
    <row r="1628" customHeight="1" ht="29">
      <c r="A1628" s="22" t="inlineStr">
        <is>
          <r>
            <t xml:space="preserve">93281</t>
          </r>
        </is>
      </c>
      <c r="B1628" s="23" t="inlineStr">
        <is>
          <r>
            <t xml:space="preserve">GUINCHO ELÉTRICO DE COLUNA, CAPACIDADE 400 KG, COM MOTO FREIO, MOTOR TRIFÁSICO DE 1,25 CV - CHP DIURNO. AF_03/2016</t>
          </r>
        </is>
      </c>
      <c r="C1628" s="22" t="inlineStr">
        <is>
          <r>
            <t xml:space="preserve">SINAPI</t>
          </r>
        </is>
      </c>
      <c r="D1628" s="22" t="inlineStr">
        <is>
          <r>
            <t xml:space="preserve">CHP</t>
          </r>
        </is>
      </c>
      <c r="E1628" s="24" t="n">
        <v>0.005</v>
      </c>
      <c r="F1628" s="25" t="n">
        <v>31.08</v>
      </c>
      <c r="G1628" s="25" t="n">
        <f>TRUNC(TRUNC(E1628,8)*F1628,2)</f>
        <v>0.15</v>
      </c>
    </row>
    <row r="1629" customHeight="1" ht="18">
      <c r="A1629" s="2" t="inlineStr"/>
      <c r="B1629" s="2" t="inlineStr"/>
      <c r="C1629" s="2" t="inlineStr"/>
      <c r="D1629" s="2" t="inlineStr"/>
      <c r="E1629" s="26" t="inlineStr">
        <is>
          <r>
            <t xml:space="preserve">TOTAL Equipamento Custo Horário:</t>
          </r>
        </is>
      </c>
      <c r="F1629" s="26" t="inlineStr"/>
      <c r="G1629" s="27" t="n">
        <f>SUM(G1627:G1628)</f>
        <v>0.35</v>
      </c>
    </row>
    <row r="1630" customHeight="1" ht="15">
      <c r="A1630" s="20" t="inlineStr">
        <is>
          <r>
            <t xml:space="preserve">Material</t>
          </r>
        </is>
      </c>
      <c r="B1630" s="20" t="inlineStr"/>
      <c r="C1630" s="21" t="inlineStr">
        <is>
          <r>
            <t xml:space="preserve">FONTE</t>
          </r>
        </is>
      </c>
      <c r="D1630" s="21" t="inlineStr">
        <is>
          <r>
            <t xml:space="preserve">UNID</t>
          </r>
        </is>
      </c>
      <c r="E1630" s="21" t="inlineStr">
        <is>
          <r>
            <t xml:space="preserve">COEFICIENTE</t>
          </r>
        </is>
      </c>
      <c r="F1630" s="21" t="inlineStr">
        <is>
          <r>
            <t xml:space="preserve">PREÇO UNITÁRIO</t>
          </r>
        </is>
      </c>
      <c r="G1630" s="21" t="inlineStr">
        <is>
          <r>
            <t xml:space="preserve">TOTAL</t>
          </r>
        </is>
      </c>
    </row>
    <row r="1631" customHeight="1" ht="29">
      <c r="A1631" s="22" t="inlineStr">
        <is>
          <r>
            <t xml:space="preserve">00001607</t>
          </r>
        </is>
      </c>
      <c r="B1631" s="23" t="inlineStr">
        <is>
          <r>
            <t xml:space="preserve">CONJUNTO ARRUELAS DE VEDACAO 5/16" PARA TELHA FIBROCIMENTO (UMA ARRUELA METALICA E UMA ARRUELA PVC - CONICAS)</t>
          </r>
        </is>
      </c>
      <c r="C1631" s="22" t="inlineStr">
        <is>
          <r>
            <t xml:space="preserve">SINAPI</t>
          </r>
        </is>
      </c>
      <c r="D1631" s="22" t="inlineStr">
        <is>
          <r>
            <t xml:space="preserve">CJ</t>
          </r>
        </is>
      </c>
      <c r="E1631" s="24" t="n">
        <v>1.27</v>
      </c>
      <c r="F1631" s="25" t="n">
        <v>0.21</v>
      </c>
      <c r="G1631" s="25" t="n">
        <f>TRUNC(TRUNC(E1631,8)*F1631,2)</f>
        <v>0.26</v>
      </c>
    </row>
    <row r="1632" customHeight="1" ht="29">
      <c r="A1632" s="22" t="inlineStr">
        <is>
          <r>
            <t xml:space="preserve">00004302</t>
          </r>
        </is>
      </c>
      <c r="B1632" s="23" t="inlineStr">
        <is>
          <r>
            <t xml:space="preserve">PARAFUSO ZINCADO ROSCA SOBERBA, CABECA SEXTAVADA, 5/16" X 250 MM, PARA FIXACAO DE TELHA EM MADEIRA</t>
          </r>
        </is>
      </c>
      <c r="C1632" s="22" t="inlineStr">
        <is>
          <r>
            <t xml:space="preserve">SINAPI</t>
          </r>
        </is>
      </c>
      <c r="D1632" s="22" t="inlineStr">
        <is>
          <r>
            <t xml:space="preserve">UN</t>
          </r>
        </is>
      </c>
      <c r="E1632" s="24" t="n">
        <v>1.27</v>
      </c>
      <c r="F1632" s="25" t="n">
        <v>3.22</v>
      </c>
      <c r="G1632" s="25" t="n">
        <f>TRUNC(TRUNC(E1632,8)*F1632,2)</f>
        <v>4.08</v>
      </c>
    </row>
    <row r="1633" customHeight="1" ht="21">
      <c r="A1633" s="22" t="inlineStr">
        <is>
          <r>
            <t xml:space="preserve">00007194</t>
          </r>
        </is>
      </c>
      <c r="B1633" s="23" t="inlineStr">
        <is>
          <r>
            <t xml:space="preserve">TELHA DE FIBROCIMENTO ONDULADA E = 6 MM, DE 2,44 X 1,10 M (SEM AMIANTO)</t>
          </r>
        </is>
      </c>
      <c r="C1633" s="22" t="inlineStr">
        <is>
          <r>
            <t xml:space="preserve">SINAPI</t>
          </r>
        </is>
      </c>
      <c r="D1633" s="22" t="inlineStr">
        <is>
          <r>
            <t xml:space="preserve">M2</t>
          </r>
        </is>
      </c>
      <c r="E1633" s="24" t="n">
        <v>1.275</v>
      </c>
      <c r="F1633" s="25" t="n">
        <v>42.37</v>
      </c>
      <c r="G1633" s="25" t="n">
        <f>TRUNC(TRUNC(E1633,8)*F1633,2)</f>
        <v>54.02</v>
      </c>
    </row>
    <row r="1634" customHeight="1" ht="15">
      <c r="A1634" s="2" t="inlineStr"/>
      <c r="B1634" s="2" t="inlineStr"/>
      <c r="C1634" s="2" t="inlineStr"/>
      <c r="D1634" s="2" t="inlineStr"/>
      <c r="E1634" s="26" t="inlineStr">
        <is>
          <r>
            <t xml:space="preserve">TOTAL Material:</t>
          </r>
        </is>
      </c>
      <c r="F1634" s="26" t="inlineStr"/>
      <c r="G1634" s="27" t="n">
        <f>SUM(G1631:G1633)</f>
        <v>58.36</v>
      </c>
    </row>
    <row r="1635" customHeight="1" ht="15">
      <c r="A1635" s="20" t="inlineStr">
        <is>
          <r>
            <t xml:space="preserve">Mão de Obra com Encargos Complementares</t>
          </r>
        </is>
      </c>
      <c r="B1635" s="20" t="inlineStr"/>
      <c r="C1635" s="21" t="inlineStr">
        <is>
          <r>
            <t xml:space="preserve">FONTE</t>
          </r>
        </is>
      </c>
      <c r="D1635" s="21" t="inlineStr">
        <is>
          <r>
            <t xml:space="preserve">UNID</t>
          </r>
        </is>
      </c>
      <c r="E1635" s="21" t="inlineStr">
        <is>
          <r>
            <t xml:space="preserve">COEFICIENTE</t>
          </r>
        </is>
      </c>
      <c r="F1635" s="21" t="inlineStr">
        <is>
          <r>
            <t xml:space="preserve">PREÇO UNITÁRIO</t>
          </r>
        </is>
      </c>
      <c r="G1635" s="21" t="inlineStr">
        <is>
          <r>
            <t xml:space="preserve">TOTAL</t>
          </r>
        </is>
      </c>
    </row>
    <row r="1636" customHeight="1" ht="15">
      <c r="A1636" s="22" t="inlineStr">
        <is>
          <r>
            <t xml:space="preserve">88316</t>
          </r>
        </is>
      </c>
      <c r="B1636" s="23" t="inlineStr">
        <is>
          <r>
            <t xml:space="preserve">SERVENTE COM ENCARGOS COMPLEMENTARES</t>
          </r>
        </is>
      </c>
      <c r="C1636" s="22" t="inlineStr">
        <is>
          <r>
            <t xml:space="preserve">SINAPI</t>
          </r>
        </is>
      </c>
      <c r="D1636" s="22" t="inlineStr">
        <is>
          <r>
            <t xml:space="preserve">H</t>
          </r>
        </is>
      </c>
      <c r="E1636" s="24" t="n">
        <v>0.15</v>
      </c>
      <c r="F1636" s="25" t="n">
        <v>23.56</v>
      </c>
      <c r="G1636" s="25" t="n">
        <f>TRUNC(TRUNC(E1636,8)*F1636,2)</f>
        <v>3.53</v>
      </c>
    </row>
    <row r="1637" customHeight="1" ht="15">
      <c r="A1637" s="22" t="inlineStr">
        <is>
          <r>
            <t xml:space="preserve">88323</t>
          </r>
        </is>
      </c>
      <c r="B1637" s="23" t="inlineStr">
        <is>
          <r>
            <t xml:space="preserve">TELHADISTA COM ENCARGOS COMPLEMENTARES</t>
          </r>
        </is>
      </c>
      <c r="C1637" s="22" t="inlineStr">
        <is>
          <r>
            <t xml:space="preserve">SINAPI</t>
          </r>
        </is>
      </c>
      <c r="D1637" s="22" t="inlineStr">
        <is>
          <r>
            <t xml:space="preserve">H</t>
          </r>
        </is>
      </c>
      <c r="E1637" s="24" t="n">
        <v>0.115</v>
      </c>
      <c r="F1637" s="25" t="n">
        <v>29.86</v>
      </c>
      <c r="G1637" s="25" t="n">
        <f>TRUNC(TRUNC(E1637,8)*F1637,2)</f>
        <v>3.43</v>
      </c>
    </row>
    <row r="1638" customHeight="1" ht="18">
      <c r="A1638" s="2" t="inlineStr"/>
      <c r="B1638" s="2" t="inlineStr"/>
      <c r="C1638" s="2" t="inlineStr"/>
      <c r="D1638" s="2" t="inlineStr"/>
      <c r="E1638" s="26" t="inlineStr">
        <is>
          <r>
            <t xml:space="preserve">TOTAL Mão de Obra com Encargos Complementares:</t>
          </r>
        </is>
      </c>
      <c r="F1638" s="26" t="inlineStr"/>
      <c r="G1638" s="27" t="n">
        <f>SUM(G1636:G1637)</f>
        <v>6.96</v>
      </c>
    </row>
    <row r="1639" customHeight="1" ht="15">
      <c r="A1639" s="2" t="inlineStr"/>
      <c r="B1639" s="2" t="inlineStr"/>
      <c r="C1639" s="2" t="inlineStr"/>
      <c r="D1639" s="2" t="inlineStr"/>
      <c r="E1639" s="28" t="inlineStr">
        <is>
          <r>
            <t xml:space="preserve">VALOR:</t>
          </r>
        </is>
      </c>
      <c r="F1639" s="28" t="inlineStr"/>
      <c r="G1639" s="29" t="n">
        <f>ROUND(SUM(G1629,G1634,G1638),2)</f>
        <v>65.67</v>
      </c>
    </row>
    <row r="1640" customHeight="1" ht="15">
      <c r="A1640" s="2" t="inlineStr"/>
      <c r="B1640" s="2" t="inlineStr"/>
      <c r="C1640" s="2" t="inlineStr"/>
      <c r="D1640" s="2" t="inlineStr"/>
      <c r="E1640" s="28" t="inlineStr">
        <is>
          <r>
            <t xml:space="preserve">VALOR BDI (20.34%):</t>
          </r>
        </is>
      </c>
      <c r="F1640" s="28" t="inlineStr"/>
      <c r="G1640" s="29" t="n">
        <f>ROUND(G1639*(20.34/100),2)</f>
        <v>13.36</v>
      </c>
    </row>
    <row r="1641" customHeight="1" ht="15">
      <c r="A1641" s="2" t="inlineStr"/>
      <c r="B1641" s="2" t="inlineStr"/>
      <c r="C1641" s="2" t="inlineStr"/>
      <c r="D1641" s="2" t="inlineStr"/>
      <c r="E1641" s="28" t="inlineStr">
        <is>
          <r>
            <t xml:space="preserve">VALOR COM BDI:</t>
          </r>
        </is>
      </c>
      <c r="F1641" s="28" t="inlineStr"/>
      <c r="G1641" s="29" t="n">
        <f>G1640+G1639</f>
        <v>79.03</v>
      </c>
    </row>
    <row r="1642" customHeight="1" ht="10">
      <c r="A1642" s="2" t="inlineStr"/>
      <c r="B1642" s="2" t="inlineStr"/>
      <c r="C1642" s="2" t="inlineStr"/>
      <c r="D1642" s="2" t="inlineStr"/>
      <c r="E1642" s="18" t="inlineStr"/>
      <c r="F1642" s="18" t="inlineStr"/>
      <c r="G1642" s="18" t="inlineStr"/>
    </row>
    <row r="1643" customHeight="1" ht="20">
      <c r="A1643" s="19" t="inlineStr">
        <is>
          <r>
            <t xml:space="preserve">1.7.4. ​CPU3305​ TELHAMENTO COM TELHA METÁLICA EM CHAPA DE AÇO GALVANIZADO NATURAL ONDULADA E=0,5 MM​ (M2)</t>
          </r>
        </is>
      </c>
      <c r="B1643" s="19" t="inlineStr"/>
      <c r="C1643" s="19" t="inlineStr"/>
      <c r="D1643" s="19" t="inlineStr"/>
      <c r="E1643" s="19" t="inlineStr"/>
      <c r="F1643" s="19" t="inlineStr"/>
      <c r="G1643" s="19" t="inlineStr"/>
    </row>
    <row r="1644" customHeight="1" ht="15">
      <c r="A1644" s="20" t="inlineStr">
        <is>
          <r>
            <t xml:space="preserve">Material</t>
          </r>
        </is>
      </c>
      <c r="B1644" s="20" t="inlineStr"/>
      <c r="C1644" s="21" t="inlineStr">
        <is>
          <r>
            <t xml:space="preserve">FONTE</t>
          </r>
        </is>
      </c>
      <c r="D1644" s="21" t="inlineStr">
        <is>
          <r>
            <t xml:space="preserve">UNID</t>
          </r>
        </is>
      </c>
      <c r="E1644" s="21" t="inlineStr">
        <is>
          <r>
            <t xml:space="preserve">COEFICIENTE</t>
          </r>
        </is>
      </c>
      <c r="F1644" s="21" t="inlineStr">
        <is>
          <r>
            <t xml:space="preserve">PREÇO UNITÁRIO</t>
          </r>
        </is>
      </c>
      <c r="G1644" s="21" t="inlineStr">
        <is>
          <r>
            <t xml:space="preserve">TOTAL</t>
          </r>
        </is>
      </c>
    </row>
    <row r="1645" customHeight="1" ht="15">
      <c r="A1645" s="22" t="inlineStr">
        <is>
          <r>
            <t xml:space="preserve">I10380</t>
          </r>
        </is>
      </c>
      <c r="B1645" s="23" t="inlineStr">
        <is>
          <r>
            <t xml:space="preserve">Fixação (parafuso e conjunto vedação) para telhas de aço</t>
          </r>
        </is>
      </c>
      <c r="C1645" s="22" t="inlineStr">
        <is>
          <r>
            <t xml:space="preserve">ORSE</t>
          </r>
        </is>
      </c>
      <c r="D1645" s="22" t="inlineStr">
        <is>
          <r>
            <t xml:space="preserve">un</t>
          </r>
        </is>
      </c>
      <c r="E1645" s="24" t="n">
        <v>4.0</v>
      </c>
      <c r="F1645" s="25" t="n">
        <v>1.23</v>
      </c>
      <c r="G1645" s="25" t="n">
        <f>ROUND(ROUND(E1645,8)*F1645,2)</f>
        <v>4.92</v>
      </c>
    </row>
    <row r="1646" customHeight="1" ht="29">
      <c r="A1646" s="22" t="inlineStr">
        <is>
          <r>
            <t xml:space="preserve">00025007</t>
          </r>
        </is>
      </c>
      <c r="B1646" s="23" t="inlineStr">
        <is>
          <r>
            <t xml:space="preserve">TELHA ONDULADA EM ACO ZINCADO, ALTURA DE 17 MM, ESPESSURA DE 0,50 MM, LARGURA UTIL DE APROXIMADAMENTE 985 MM, SEM PINTURA</t>
          </r>
        </is>
      </c>
      <c r="C1646" s="22" t="inlineStr">
        <is>
          <r>
            <t xml:space="preserve">SINAPI</t>
          </r>
        </is>
      </c>
      <c r="D1646" s="22" t="inlineStr">
        <is>
          <r>
            <t xml:space="preserve">M2</t>
          </r>
        </is>
      </c>
      <c r="E1646" s="24" t="n">
        <v>1.15</v>
      </c>
      <c r="F1646" s="25" t="n">
        <v>48.0</v>
      </c>
      <c r="G1646" s="25" t="n">
        <f>ROUND(ROUND(E1646,8)*F1646,2)</f>
        <v>55.2</v>
      </c>
    </row>
    <row r="1647" customHeight="1" ht="15">
      <c r="A1647" s="2" t="inlineStr"/>
      <c r="B1647" s="2" t="inlineStr"/>
      <c r="C1647" s="2" t="inlineStr"/>
      <c r="D1647" s="2" t="inlineStr"/>
      <c r="E1647" s="26" t="inlineStr">
        <is>
          <r>
            <t xml:space="preserve">TOTAL Material:</t>
          </r>
        </is>
      </c>
      <c r="F1647" s="26" t="inlineStr"/>
      <c r="G1647" s="27" t="n">
        <f>SUM(G1645:G1646)</f>
        <v>60.12</v>
      </c>
    </row>
    <row r="1648" customHeight="1" ht="15">
      <c r="A1648" s="20" t="inlineStr">
        <is>
          <r>
            <t xml:space="preserve">Mão de Obra com Encargos Complementares</t>
          </r>
        </is>
      </c>
      <c r="B1648" s="20" t="inlineStr"/>
      <c r="C1648" s="21" t="inlineStr">
        <is>
          <r>
            <t xml:space="preserve">FONTE</t>
          </r>
        </is>
      </c>
      <c r="D1648" s="21" t="inlineStr">
        <is>
          <r>
            <t xml:space="preserve">UNID</t>
          </r>
        </is>
      </c>
      <c r="E1648" s="21" t="inlineStr">
        <is>
          <r>
            <t xml:space="preserve">COEFICIENTE</t>
          </r>
        </is>
      </c>
      <c r="F1648" s="21" t="inlineStr">
        <is>
          <r>
            <t xml:space="preserve">PREÇO UNITÁRIO</t>
          </r>
        </is>
      </c>
      <c r="G1648" s="21" t="inlineStr">
        <is>
          <r>
            <t xml:space="preserve">TOTAL</t>
          </r>
        </is>
      </c>
    </row>
    <row r="1649" customHeight="1" ht="21">
      <c r="A1649" s="22" t="inlineStr">
        <is>
          <r>
            <t xml:space="preserve">88261</t>
          </r>
        </is>
      </c>
      <c r="B1649" s="23" t="inlineStr">
        <is>
          <r>
            <t xml:space="preserve">CARPINTEIRO DE ESQUADRIAS COM ENCARGOS COMPLEMENTARES</t>
          </r>
        </is>
      </c>
      <c r="C1649" s="22" t="inlineStr">
        <is>
          <r>
            <t xml:space="preserve">SINAPI</t>
          </r>
        </is>
      </c>
      <c r="D1649" s="22" t="inlineStr">
        <is>
          <r>
            <t xml:space="preserve">H</t>
          </r>
        </is>
      </c>
      <c r="E1649" s="24" t="n">
        <v>0.4</v>
      </c>
      <c r="F1649" s="25" t="n">
        <v>29.16</v>
      </c>
      <c r="G1649" s="25" t="n">
        <f>ROUND(ROUND(E1649,8)*F1649,2)</f>
        <v>11.66</v>
      </c>
    </row>
    <row r="1650" customHeight="1" ht="15">
      <c r="A1650" s="22" t="inlineStr">
        <is>
          <r>
            <t xml:space="preserve">88316</t>
          </r>
        </is>
      </c>
      <c r="B1650" s="23" t="inlineStr">
        <is>
          <r>
            <t xml:space="preserve">SERVENTE COM ENCARGOS COMPLEMENTARES</t>
          </r>
        </is>
      </c>
      <c r="C1650" s="22" t="inlineStr">
        <is>
          <r>
            <t xml:space="preserve">SINAPI</t>
          </r>
        </is>
      </c>
      <c r="D1650" s="22" t="inlineStr">
        <is>
          <r>
            <t xml:space="preserve">H</t>
          </r>
        </is>
      </c>
      <c r="E1650" s="24" t="n">
        <v>0.4</v>
      </c>
      <c r="F1650" s="25" t="n">
        <v>23.56</v>
      </c>
      <c r="G1650" s="25" t="n">
        <f>ROUND(ROUND(E1650,8)*F1650,2)</f>
        <v>9.42</v>
      </c>
    </row>
    <row r="1651" customHeight="1" ht="18">
      <c r="A1651" s="2" t="inlineStr"/>
      <c r="B1651" s="2" t="inlineStr"/>
      <c r="C1651" s="2" t="inlineStr"/>
      <c r="D1651" s="2" t="inlineStr"/>
      <c r="E1651" s="26" t="inlineStr">
        <is>
          <r>
            <t xml:space="preserve">TOTAL Mão de Obra com Encargos Complementares:</t>
          </r>
        </is>
      </c>
      <c r="F1651" s="26" t="inlineStr"/>
      <c r="G1651" s="27" t="n">
        <f>SUM(G1649:G1650)</f>
        <v>21.08</v>
      </c>
    </row>
    <row r="1652" customHeight="1" ht="15">
      <c r="A1652" s="2" t="inlineStr"/>
      <c r="B1652" s="2" t="inlineStr"/>
      <c r="C1652" s="2" t="inlineStr"/>
      <c r="D1652" s="2" t="inlineStr"/>
      <c r="E1652" s="28" t="inlineStr">
        <is>
          <r>
            <t xml:space="preserve">VALOR:</t>
          </r>
        </is>
      </c>
      <c r="F1652" s="28" t="inlineStr"/>
      <c r="G1652" s="29" t="n">
        <f>ROUND(SUM(G1647,G1651),2)</f>
        <v>81.2</v>
      </c>
    </row>
    <row r="1653" customHeight="1" ht="15">
      <c r="A1653" s="2" t="inlineStr"/>
      <c r="B1653" s="2" t="inlineStr"/>
      <c r="C1653" s="2" t="inlineStr"/>
      <c r="D1653" s="2" t="inlineStr"/>
      <c r="E1653" s="28" t="inlineStr">
        <is>
          <r>
            <t xml:space="preserve">VALOR BDI (20.34%):</t>
          </r>
        </is>
      </c>
      <c r="F1653" s="28" t="inlineStr"/>
      <c r="G1653" s="29" t="n">
        <f>ROUND(G1652*(20.34/100),2)</f>
        <v>16.52</v>
      </c>
    </row>
    <row r="1654" customHeight="1" ht="15">
      <c r="A1654" s="2" t="inlineStr"/>
      <c r="B1654" s="2" t="inlineStr"/>
      <c r="C1654" s="2" t="inlineStr"/>
      <c r="D1654" s="2" t="inlineStr"/>
      <c r="E1654" s="28" t="inlineStr">
        <is>
          <r>
            <t xml:space="preserve">VALOR COM BDI:</t>
          </r>
        </is>
      </c>
      <c r="F1654" s="28" t="inlineStr"/>
      <c r="G1654" s="29" t="n">
        <f>G1653+G1652</f>
        <v>97.72</v>
      </c>
    </row>
    <row r="1655" customHeight="1" ht="10">
      <c r="A1655" s="2" t="inlineStr"/>
      <c r="B1655" s="2" t="inlineStr"/>
      <c r="C1655" s="2" t="inlineStr"/>
      <c r="D1655" s="2" t="inlineStr"/>
      <c r="E1655" s="18" t="inlineStr"/>
      <c r="F1655" s="18" t="inlineStr"/>
      <c r="G1655" s="18" t="inlineStr"/>
    </row>
    <row r="1656" customHeight="1" ht="27">
      <c r="A1656" s="19" t="inlineStr">
        <is>
          <r>
            <t xml:space="preserve">1.7.5. ​CPU3306​ COBERTURA EM CHAPA DE POLICARBONATO ALVEOLAR, NA COR CRISTAL, COM 10MM DE ESPESSURA, INCL. MADEIRAMENTO EM PEÇAS DE MADEIRA E PILARES EM TUBO DE ACO GALVANIZADO MEDIDO PELA AREA REAL DE COBERTURA FORNECIMENTO E COLOCACAO​ (UN)</t>
          </r>
        </is>
      </c>
      <c r="B1656" s="19" t="inlineStr"/>
      <c r="C1656" s="19" t="inlineStr"/>
      <c r="D1656" s="19" t="inlineStr"/>
      <c r="E1656" s="19" t="inlineStr"/>
      <c r="F1656" s="19" t="inlineStr"/>
      <c r="G1656" s="19" t="inlineStr"/>
    </row>
    <row r="1657" customHeight="1" ht="15">
      <c r="A1657" s="20" t="inlineStr">
        <is>
          <r>
            <t xml:space="preserve">Material</t>
          </r>
        </is>
      </c>
      <c r="B1657" s="20" t="inlineStr"/>
      <c r="C1657" s="21" t="inlineStr">
        <is>
          <r>
            <t xml:space="preserve">FONTE</t>
          </r>
        </is>
      </c>
      <c r="D1657" s="21" t="inlineStr">
        <is>
          <r>
            <t xml:space="preserve">UNID</t>
          </r>
        </is>
      </c>
      <c r="E1657" s="21" t="inlineStr">
        <is>
          <r>
            <t xml:space="preserve">COEFICIENTE</t>
          </r>
        </is>
      </c>
      <c r="F1657" s="21" t="inlineStr">
        <is>
          <r>
            <t xml:space="preserve">PREÇO UNITÁRIO</t>
          </r>
        </is>
      </c>
      <c r="G1657" s="21" t="inlineStr">
        <is>
          <r>
            <t xml:space="preserve">TOTAL</t>
          </r>
        </is>
      </c>
    </row>
    <row r="1658" customHeight="1" ht="29">
      <c r="A1658" s="22" t="inlineStr">
        <is>
          <r>
            <t xml:space="preserve">07235</t>
          </r>
        </is>
      </c>
      <c r="B1658" s="23" t="inlineStr">
        <is>
          <r>
            <t xml:space="preserve">CHAPA DE ACO CARBONO, P/USOS GERAIS, LAMIN.A QUENTE, TAM.PADRAO, BORDAS UNIV.CHAPA PRETA, PRECO REVEND.C/ESPES.3MM</t>
          </r>
        </is>
      </c>
      <c r="C1658" s="22" t="inlineStr">
        <is>
          <r>
            <t xml:space="preserve">EMOP</t>
          </r>
        </is>
      </c>
      <c r="D1658" s="22" t="inlineStr">
        <is>
          <r>
            <t xml:space="preserve">KG</t>
          </r>
        </is>
      </c>
      <c r="E1658" s="24" t="n">
        <v>0.095</v>
      </c>
      <c r="F1658" s="25" t="n">
        <v>8.56</v>
      </c>
      <c r="G1658" s="25" t="n">
        <f>ROUND(ROUND(E1658,8)*F1658,2)</f>
        <v>0.81</v>
      </c>
    </row>
    <row r="1659" customHeight="1" ht="29">
      <c r="A1659" s="22" t="inlineStr">
        <is>
          <r>
            <t xml:space="preserve">00247</t>
          </r>
        </is>
      </c>
      <c r="B1659" s="23" t="inlineStr">
        <is>
          <r>
            <t xml:space="preserve">ELETRODO P/SOLDA ACO (AWS E-7018), IND.P/ESTRUT.RIGIDAS, VASOS PRESSAO, CONST.NAVAIS, ACOS FUND.ACOS DESC.C/DIAM.4MM</t>
          </r>
        </is>
      </c>
      <c r="C1659" s="22" t="inlineStr">
        <is>
          <r>
            <t xml:space="preserve">EMOP</t>
          </r>
        </is>
      </c>
      <c r="D1659" s="22" t="inlineStr">
        <is>
          <r>
            <t xml:space="preserve">KG</t>
          </r>
        </is>
      </c>
      <c r="E1659" s="24" t="n">
        <v>0.084</v>
      </c>
      <c r="F1659" s="25" t="n">
        <v>25.74</v>
      </c>
      <c r="G1659" s="25" t="n">
        <f>ROUND(ROUND(E1659,8)*F1659,2)</f>
        <v>2.16</v>
      </c>
    </row>
    <row r="1660" customHeight="1" ht="21">
      <c r="A1660" s="22" t="inlineStr">
        <is>
          <r>
            <t xml:space="preserve">00124</t>
          </r>
        </is>
      </c>
      <c r="B1660" s="23" t="inlineStr">
        <is>
          <r>
            <t xml:space="preserve">ESMALTE SINTETICO ALQUIDICO ALTO BRILHO, BRILHANTE, ACETINADO OU FOSCO</t>
          </r>
        </is>
      </c>
      <c r="C1660" s="22" t="inlineStr">
        <is>
          <r>
            <t xml:space="preserve">EMOP</t>
          </r>
        </is>
      </c>
      <c r="D1660" s="22" t="inlineStr">
        <is>
          <r>
            <t xml:space="preserve">GL</t>
          </r>
        </is>
      </c>
      <c r="E1660" s="24" t="n">
        <v>0.066</v>
      </c>
      <c r="F1660" s="25" t="n">
        <v>106.65</v>
      </c>
      <c r="G1660" s="25" t="n">
        <f>ROUND(ROUND(E1660,8)*F1660,2)</f>
        <v>7.04</v>
      </c>
    </row>
    <row r="1661" customHeight="1" ht="15">
      <c r="A1661" s="22" t="inlineStr">
        <is>
          <r>
            <t xml:space="preserve">06021</t>
          </r>
        </is>
      </c>
      <c r="B1661" s="23" t="inlineStr">
        <is>
          <r>
            <t xml:space="preserve">FUNDO ANTICORROSIVO DE SECAGEM RAPIDA LARANJA</t>
          </r>
        </is>
      </c>
      <c r="C1661" s="22" t="inlineStr">
        <is>
          <r>
            <t xml:space="preserve">EMOP</t>
          </r>
        </is>
      </c>
      <c r="D1661" s="22" t="inlineStr">
        <is>
          <r>
            <t xml:space="preserve">GL</t>
          </r>
        </is>
      </c>
      <c r="E1661" s="24" t="n">
        <v>0.0044</v>
      </c>
      <c r="F1661" s="25" t="n">
        <v>63.73</v>
      </c>
      <c r="G1661" s="25" t="n">
        <f>ROUND(ROUND(E1661,8)*F1661,2)</f>
        <v>0.28</v>
      </c>
    </row>
    <row r="1662" customHeight="1" ht="15">
      <c r="A1662" s="22" t="inlineStr">
        <is>
          <r>
            <t xml:space="preserve">00038383</t>
          </r>
        </is>
      </c>
      <c r="B1662" s="23" t="inlineStr">
        <is>
          <r>
            <t xml:space="preserve">LIXA D'AGUA EM FOLHA, COR PRETA, GRAO 100</t>
          </r>
        </is>
      </c>
      <c r="C1662" s="22" t="inlineStr">
        <is>
          <r>
            <t xml:space="preserve">SINAPI</t>
          </r>
        </is>
      </c>
      <c r="D1662" s="22" t="inlineStr">
        <is>
          <r>
            <t xml:space="preserve">UN</t>
          </r>
        </is>
      </c>
      <c r="E1662" s="24" t="n">
        <v>0.725</v>
      </c>
      <c r="F1662" s="25" t="n">
        <v>1.65</v>
      </c>
      <c r="G1662" s="25" t="n">
        <f>ROUND(ROUND(E1662,8)*F1662,2)</f>
        <v>1.2</v>
      </c>
    </row>
    <row r="1663" customHeight="1" ht="21">
      <c r="A1663" s="22" t="inlineStr">
        <is>
          <r>
            <t xml:space="preserve">00003767</t>
          </r>
        </is>
      </c>
      <c r="B1663" s="23" t="inlineStr">
        <is>
          <r>
            <t xml:space="preserve">LIXA EM FOLHA PARA PAREDE OU MADEIRA, NUMERO 120, COR VERMELHA</t>
          </r>
        </is>
      </c>
      <c r="C1663" s="22" t="inlineStr">
        <is>
          <r>
            <t xml:space="preserve">SINAPI</t>
          </r>
        </is>
      </c>
      <c r="D1663" s="22" t="inlineStr">
        <is>
          <r>
            <t xml:space="preserve">UN</t>
          </r>
        </is>
      </c>
      <c r="E1663" s="24" t="n">
        <v>1.782</v>
      </c>
      <c r="F1663" s="25" t="n">
        <v>0.79</v>
      </c>
      <c r="G1663" s="25" t="n">
        <f>ROUND(ROUND(E1663,8)*F1663,2)</f>
        <v>1.41</v>
      </c>
    </row>
    <row r="1664" customHeight="1" ht="15">
      <c r="A1664" s="22" t="inlineStr">
        <is>
          <r>
            <t xml:space="preserve">05936</t>
          </r>
        </is>
      </c>
      <c r="B1664" s="23" t="inlineStr">
        <is>
          <r>
            <t xml:space="preserve">MACARANDUBA EM PECAS, DE 7,50X22,50CM (3"X9")</t>
          </r>
        </is>
      </c>
      <c r="C1664" s="22" t="inlineStr">
        <is>
          <r>
            <t xml:space="preserve">EMOP</t>
          </r>
        </is>
      </c>
      <c r="D1664" s="22" t="inlineStr">
        <is>
          <r>
            <t xml:space="preserve">M</t>
          </r>
        </is>
      </c>
      <c r="E1664" s="24" t="n">
        <v>1.17</v>
      </c>
      <c r="F1664" s="25" t="n">
        <v>66.95</v>
      </c>
      <c r="G1664" s="25" t="n">
        <f>ROUND(ROUND(E1664,8)*F1664,2)</f>
        <v>78.33</v>
      </c>
    </row>
    <row r="1665" customHeight="1" ht="15">
      <c r="A1665" s="22" t="inlineStr">
        <is>
          <r>
            <t xml:space="preserve">02604</t>
          </r>
        </is>
      </c>
      <c r="B1665" s="23" t="inlineStr">
        <is>
          <r>
            <t xml:space="preserve">MACARANDUBA EM PECAS, DE 7,50X7,50CM (3"X3")</t>
          </r>
        </is>
      </c>
      <c r="C1665" s="22" t="inlineStr">
        <is>
          <r>
            <t xml:space="preserve">EMOP</t>
          </r>
        </is>
      </c>
      <c r="D1665" s="22" t="inlineStr">
        <is>
          <r>
            <t xml:space="preserve">M</t>
          </r>
        </is>
      </c>
      <c r="E1665" s="24" t="n">
        <v>0.684</v>
      </c>
      <c r="F1665" s="25" t="n">
        <v>16.54</v>
      </c>
      <c r="G1665" s="25" t="n">
        <f>ROUND(ROUND(E1665,8)*F1665,2)</f>
        <v>11.31</v>
      </c>
    </row>
    <row r="1666" customHeight="1" ht="15">
      <c r="A1666" s="22" t="inlineStr">
        <is>
          <r>
            <t xml:space="preserve">02605</t>
          </r>
        </is>
      </c>
      <c r="B1666" s="23" t="inlineStr">
        <is>
          <r>
            <t xml:space="preserve">MACARANDUBA EM RIPAS, DE (1,5x4)CM</t>
          </r>
        </is>
      </c>
      <c r="C1666" s="22" t="inlineStr">
        <is>
          <r>
            <t xml:space="preserve">EMOP</t>
          </r>
        </is>
      </c>
      <c r="D1666" s="22" t="inlineStr">
        <is>
          <r>
            <t xml:space="preserve">M</t>
          </r>
        </is>
      </c>
      <c r="E1666" s="24" t="n">
        <v>4.475</v>
      </c>
      <c r="F1666" s="25" t="n">
        <v>3.71</v>
      </c>
      <c r="G1666" s="25" t="n">
        <f>ROUND(ROUND(E1666,8)*F1666,2)</f>
        <v>16.6</v>
      </c>
    </row>
    <row r="1667" customHeight="1" ht="15">
      <c r="A1667" s="22" t="inlineStr">
        <is>
          <r>
            <t xml:space="preserve">00413</t>
          </r>
        </is>
      </c>
      <c r="B1667" s="23" t="inlineStr">
        <is>
          <r>
            <t xml:space="preserve">MASSA PARA MADEIRA</t>
          </r>
        </is>
      </c>
      <c r="C1667" s="22" t="inlineStr">
        <is>
          <r>
            <t xml:space="preserve">EMOP</t>
          </r>
        </is>
      </c>
      <c r="D1667" s="22" t="inlineStr">
        <is>
          <r>
            <t xml:space="preserve">GL</t>
          </r>
        </is>
      </c>
      <c r="E1667" s="24" t="n">
        <v>0.16</v>
      </c>
      <c r="F1667" s="25" t="n">
        <v>69.22</v>
      </c>
      <c r="G1667" s="25" t="n">
        <f>ROUND(ROUND(E1667,8)*F1667,2)</f>
        <v>11.08</v>
      </c>
    </row>
    <row r="1668" customHeight="1" ht="21">
      <c r="A1668" s="22" t="inlineStr">
        <is>
          <r>
            <t xml:space="preserve">11100</t>
          </r>
        </is>
      </c>
      <c r="B1668" s="23" t="inlineStr">
        <is>
          <r>
            <t xml:space="preserve">PLACA DE POLICARBONATO ALVEOLAR, COR CRISTAL, COM ESPESSURADE 10MM</t>
          </r>
        </is>
      </c>
      <c r="C1668" s="22" t="inlineStr">
        <is>
          <r>
            <t xml:space="preserve">EMOP</t>
          </r>
        </is>
      </c>
      <c r="D1668" s="22" t="inlineStr">
        <is>
          <r>
            <t xml:space="preserve">M2</t>
          </r>
        </is>
      </c>
      <c r="E1668" s="24" t="n">
        <v>1.15</v>
      </c>
      <c r="F1668" s="25" t="n">
        <v>63.41</v>
      </c>
      <c r="G1668" s="25" t="n">
        <f>ROUND(ROUND(E1668,8)*F1668,2)</f>
        <v>72.92</v>
      </c>
    </row>
    <row r="1669" customHeight="1" ht="15">
      <c r="A1669" s="22" t="inlineStr">
        <is>
          <r>
            <t xml:space="preserve">00005075</t>
          </r>
        </is>
      </c>
      <c r="B1669" s="23" t="inlineStr">
        <is>
          <r>
            <t xml:space="preserve">PREGO DE ACO POLIDO COM CABECA 18 X 30 (2 3/4 X 10)</t>
          </r>
        </is>
      </c>
      <c r="C1669" s="22" t="inlineStr">
        <is>
          <r>
            <t xml:space="preserve">SINAPI</t>
          </r>
        </is>
      </c>
      <c r="D1669" s="22" t="inlineStr">
        <is>
          <r>
            <t xml:space="preserve">KG</t>
          </r>
        </is>
      </c>
      <c r="E1669" s="24" t="n">
        <v>0.04</v>
      </c>
      <c r="F1669" s="25" t="n">
        <v>14.19</v>
      </c>
      <c r="G1669" s="25" t="n">
        <f>ROUND(ROUND(E1669,8)*F1669,2)</f>
        <v>0.57</v>
      </c>
    </row>
    <row r="1670" customHeight="1" ht="15">
      <c r="A1670" s="22" t="inlineStr">
        <is>
          <r>
            <t xml:space="preserve">00039961</t>
          </r>
        </is>
      </c>
      <c r="B1670" s="23" t="inlineStr">
        <is>
          <r>
            <t xml:space="preserve">SILICONE ACETICO USO GERAL INCOLOR 280 G</t>
          </r>
        </is>
      </c>
      <c r="C1670" s="22" t="inlineStr">
        <is>
          <r>
            <t xml:space="preserve">SINAPI</t>
          </r>
        </is>
      </c>
      <c r="D1670" s="22" t="inlineStr">
        <is>
          <r>
            <t xml:space="preserve">UN</t>
          </r>
        </is>
      </c>
      <c r="E1670" s="24" t="n">
        <v>0.077</v>
      </c>
      <c r="F1670" s="25" t="n">
        <v>26.59</v>
      </c>
      <c r="G1670" s="25" t="n">
        <f>ROUND(ROUND(E1670,8)*F1670,2)</f>
        <v>2.05</v>
      </c>
    </row>
    <row r="1671" customHeight="1" ht="21">
      <c r="A1671" s="22" t="inlineStr">
        <is>
          <r>
            <t xml:space="preserve">11101</t>
          </r>
        </is>
      </c>
      <c r="B1671" s="23" t="inlineStr">
        <is>
          <r>
            <t xml:space="preserve">SILICONE BRANCO LEITOSO, BISNAGA COM APROXIMADAMENTE 300 GRAMAS</t>
          </r>
        </is>
      </c>
      <c r="C1671" s="22" t="inlineStr">
        <is>
          <r>
            <t xml:space="preserve">EMOP</t>
          </r>
        </is>
      </c>
      <c r="D1671" s="22" t="inlineStr">
        <is>
          <r>
            <t xml:space="preserve">UN</t>
          </r>
        </is>
      </c>
      <c r="E1671" s="24" t="n">
        <v>0.077</v>
      </c>
      <c r="F1671" s="25" t="n">
        <v>15.75</v>
      </c>
      <c r="G1671" s="25" t="n">
        <f>ROUND(ROUND(E1671,8)*F1671,2)</f>
        <v>1.21</v>
      </c>
    </row>
    <row r="1672" customHeight="1" ht="21">
      <c r="A1672" s="22" t="inlineStr">
        <is>
          <r>
            <t xml:space="preserve">00125</t>
          </r>
        </is>
      </c>
      <c r="B1672" s="23" t="inlineStr">
        <is>
          <r>
            <t xml:space="preserve">TINTA FUNDO SINTETICO NIVELADOR, PARA MADEIRA, INTERIORES EEXTERIORES</t>
          </r>
        </is>
      </c>
      <c r="C1672" s="22" t="inlineStr">
        <is>
          <r>
            <t xml:space="preserve">EMOP</t>
          </r>
        </is>
      </c>
      <c r="D1672" s="22" t="inlineStr">
        <is>
          <r>
            <t xml:space="preserve">GL</t>
          </r>
        </is>
      </c>
      <c r="E1672" s="24" t="n">
        <v>0.036</v>
      </c>
      <c r="F1672" s="25" t="n">
        <v>97.74</v>
      </c>
      <c r="G1672" s="25" t="n">
        <f>ROUND(ROUND(E1672,8)*F1672,2)</f>
        <v>3.52</v>
      </c>
    </row>
    <row r="1673" customHeight="1" ht="21">
      <c r="A1673" s="22" t="inlineStr">
        <is>
          <r>
            <t xml:space="preserve">00007701</t>
          </r>
        </is>
      </c>
      <c r="B1673" s="23" t="inlineStr">
        <is>
          <r>
            <t xml:space="preserve">TUBO ACO GALVANIZADO COM COSTURA, CLASSE MEDIA, DN 2.1/2", E = *3,65* MM, PESO *6,51* KG/M (NBR 5580)</t>
          </r>
        </is>
      </c>
      <c r="C1673" s="22" t="inlineStr">
        <is>
          <r>
            <t xml:space="preserve">SINAPI</t>
          </r>
        </is>
      </c>
      <c r="D1673" s="22" t="inlineStr">
        <is>
          <r>
            <t xml:space="preserve">M</t>
          </r>
        </is>
      </c>
      <c r="E1673" s="24" t="n">
        <v>0.289</v>
      </c>
      <c r="F1673" s="25" t="n">
        <v>92.24</v>
      </c>
      <c r="G1673" s="25" t="n">
        <f>ROUND(ROUND(E1673,8)*F1673,2)</f>
        <v>26.66</v>
      </c>
    </row>
    <row r="1674" customHeight="1" ht="15">
      <c r="A1674" s="22" t="inlineStr">
        <is>
          <r>
            <t xml:space="preserve">11102</t>
          </r>
        </is>
      </c>
      <c r="B1674" s="23" t="inlineStr">
        <is>
          <r>
            <t xml:space="preserve">TUBO DE ACO GALVANIZADO, COM COSTURA, 8"</t>
          </r>
        </is>
      </c>
      <c r="C1674" s="22" t="inlineStr">
        <is>
          <r>
            <t xml:space="preserve">EMOP</t>
          </r>
        </is>
      </c>
      <c r="D1674" s="22" t="inlineStr">
        <is>
          <r>
            <t xml:space="preserve">M</t>
          </r>
        </is>
      </c>
      <c r="E1674" s="24" t="n">
        <v>0.116</v>
      </c>
      <c r="F1674" s="25" t="n">
        <v>812.42</v>
      </c>
      <c r="G1674" s="25" t="n">
        <f>ROUND(ROUND(E1674,8)*F1674,2)</f>
        <v>94.24</v>
      </c>
    </row>
    <row r="1675" customHeight="1" ht="21">
      <c r="A1675" s="22" t="inlineStr">
        <is>
          <r>
            <t xml:space="preserve">00196</t>
          </r>
        </is>
      </c>
      <c r="B1675" s="23" t="inlineStr">
        <is>
          <r>
            <t xml:space="preserve">TUBO DE ACO GALVANIZADO, COM COSTURA, PESADO, NBR 5580, DN=2.1/2"</t>
          </r>
        </is>
      </c>
      <c r="C1675" s="22" t="inlineStr">
        <is>
          <r>
            <t xml:space="preserve">EMOP</t>
          </r>
        </is>
      </c>
      <c r="D1675" s="22" t="inlineStr">
        <is>
          <r>
            <t xml:space="preserve">M</t>
          </r>
        </is>
      </c>
      <c r="E1675" s="24" t="n">
        <v>0.289</v>
      </c>
      <c r="F1675" s="25" t="n">
        <v>86.73</v>
      </c>
      <c r="G1675" s="25" t="n">
        <f>ROUND(ROUND(E1675,8)*F1675,2)</f>
        <v>25.06</v>
      </c>
    </row>
    <row r="1676" customHeight="1" ht="15">
      <c r="A1676" s="22" t="inlineStr">
        <is>
          <r>
            <t xml:space="preserve">03878</t>
          </r>
        </is>
      </c>
      <c r="B1676" s="23" t="inlineStr">
        <is>
          <r>
            <t xml:space="preserve">VERNIZ ISOLANTE INCOLOR</t>
          </r>
        </is>
      </c>
      <c r="C1676" s="22" t="inlineStr">
        <is>
          <r>
            <t xml:space="preserve">EMOP</t>
          </r>
        </is>
      </c>
      <c r="D1676" s="22" t="inlineStr">
        <is>
          <r>
            <t xml:space="preserve">GL</t>
          </r>
        </is>
      </c>
      <c r="E1676" s="24" t="n">
        <v>0.047</v>
      </c>
      <c r="F1676" s="25" t="n">
        <v>120.21</v>
      </c>
      <c r="G1676" s="25" t="n">
        <f>ROUND(ROUND(E1676,8)*F1676,2)</f>
        <v>5.65</v>
      </c>
    </row>
    <row r="1677" customHeight="1" ht="15">
      <c r="A1677" s="2" t="inlineStr"/>
      <c r="B1677" s="2" t="inlineStr"/>
      <c r="C1677" s="2" t="inlineStr"/>
      <c r="D1677" s="2" t="inlineStr"/>
      <c r="E1677" s="26" t="inlineStr">
        <is>
          <r>
            <t xml:space="preserve">TOTAL Material:</t>
          </r>
        </is>
      </c>
      <c r="F1677" s="26" t="inlineStr"/>
      <c r="G1677" s="27" t="n">
        <f>SUM(G1658:G1676)</f>
        <v>362.1</v>
      </c>
    </row>
    <row r="1678" customHeight="1" ht="15">
      <c r="A1678" s="20" t="inlineStr">
        <is>
          <r>
            <t xml:space="preserve">Mão de Obra com Encargos Complementares</t>
          </r>
        </is>
      </c>
      <c r="B1678" s="20" t="inlineStr"/>
      <c r="C1678" s="21" t="inlineStr">
        <is>
          <r>
            <t xml:space="preserve">FONTE</t>
          </r>
        </is>
      </c>
      <c r="D1678" s="21" t="inlineStr">
        <is>
          <r>
            <t xml:space="preserve">UNID</t>
          </r>
        </is>
      </c>
      <c r="E1678" s="21" t="inlineStr">
        <is>
          <r>
            <t xml:space="preserve">COEFICIENTE</t>
          </r>
        </is>
      </c>
      <c r="F1678" s="21" t="inlineStr">
        <is>
          <r>
            <t xml:space="preserve">PREÇO UNITÁRIO</t>
          </r>
        </is>
      </c>
      <c r="G1678" s="21" t="inlineStr">
        <is>
          <r>
            <t xml:space="preserve">TOTAL</t>
          </r>
        </is>
      </c>
    </row>
    <row r="1679" customHeight="1" ht="21">
      <c r="A1679" s="22" t="inlineStr">
        <is>
          <r>
            <t xml:space="preserve">88243</t>
          </r>
        </is>
      </c>
      <c r="B1679" s="23" t="inlineStr">
        <is>
          <r>
            <t xml:space="preserve">AJUDANTE ESPECIALIZADO COM ENCARGOS COMPLEMENTARES</t>
          </r>
        </is>
      </c>
      <c r="C1679" s="22" t="inlineStr">
        <is>
          <r>
            <t xml:space="preserve">SINAPI</t>
          </r>
        </is>
      </c>
      <c r="D1679" s="22" t="inlineStr">
        <is>
          <r>
            <t xml:space="preserve">H</t>
          </r>
        </is>
      </c>
      <c r="E1679" s="24" t="n">
        <v>0.182</v>
      </c>
      <c r="F1679" s="25" t="n">
        <v>23.76</v>
      </c>
      <c r="G1679" s="25" t="n">
        <f>ROUND(ROUND(E1679,8)*F1679,2)</f>
        <v>4.32</v>
      </c>
    </row>
    <row r="1680" customHeight="1" ht="15">
      <c r="A1680" s="22" t="inlineStr">
        <is>
          <r>
            <t xml:space="preserve">88310</t>
          </r>
        </is>
      </c>
      <c r="B1680" s="23" t="inlineStr">
        <is>
          <r>
            <t xml:space="preserve">PINTOR COM ENCARGOS COMPLEMENTARES</t>
          </r>
        </is>
      </c>
      <c r="C1680" s="22" t="inlineStr">
        <is>
          <r>
            <t xml:space="preserve">SINAPI</t>
          </r>
        </is>
      </c>
      <c r="D1680" s="22" t="inlineStr">
        <is>
          <r>
            <t xml:space="preserve">H</t>
          </r>
        </is>
      </c>
      <c r="E1680" s="24" t="n">
        <v>1.041</v>
      </c>
      <c r="F1680" s="25" t="n">
        <v>32.25</v>
      </c>
      <c r="G1680" s="25" t="n">
        <f>ROUND(ROUND(E1680,8)*F1680,2)</f>
        <v>33.57</v>
      </c>
    </row>
    <row r="1681" customHeight="1" ht="15">
      <c r="A1681" s="22" t="inlineStr">
        <is>
          <r>
            <t xml:space="preserve">88316</t>
          </r>
        </is>
      </c>
      <c r="B1681" s="23" t="inlineStr">
        <is>
          <r>
            <t xml:space="preserve">SERVENTE COM ENCARGOS COMPLEMENTARES</t>
          </r>
        </is>
      </c>
      <c r="C1681" s="22" t="inlineStr">
        <is>
          <r>
            <t xml:space="preserve">SINAPI</t>
          </r>
        </is>
      </c>
      <c r="D1681" s="22" t="inlineStr">
        <is>
          <r>
            <t xml:space="preserve">H</t>
          </r>
        </is>
      </c>
      <c r="E1681" s="24" t="n">
        <v>1.714</v>
      </c>
      <c r="F1681" s="25" t="n">
        <v>23.56</v>
      </c>
      <c r="G1681" s="25" t="n">
        <f>ROUND(ROUND(E1681,8)*F1681,2)</f>
        <v>40.38</v>
      </c>
    </row>
    <row r="1682" customHeight="1" ht="15">
      <c r="A1682" s="22" t="inlineStr">
        <is>
          <r>
            <t xml:space="preserve">88317</t>
          </r>
        </is>
      </c>
      <c r="B1682" s="23" t="inlineStr">
        <is>
          <r>
            <t xml:space="preserve">SOLDADOR COM ENCARGOS COMPLEMENTARES</t>
          </r>
        </is>
      </c>
      <c r="C1682" s="22" t="inlineStr">
        <is>
          <r>
            <t xml:space="preserve">SINAPI</t>
          </r>
        </is>
      </c>
      <c r="D1682" s="22" t="inlineStr">
        <is>
          <r>
            <t xml:space="preserve">H</t>
          </r>
        </is>
      </c>
      <c r="E1682" s="24" t="n">
        <v>0.182</v>
      </c>
      <c r="F1682" s="25" t="n">
        <v>31.31</v>
      </c>
      <c r="G1682" s="25" t="n">
        <f>ROUND(ROUND(E1682,8)*F1682,2)</f>
        <v>5.7</v>
      </c>
    </row>
    <row r="1683" customHeight="1" ht="18">
      <c r="A1683" s="2" t="inlineStr"/>
      <c r="B1683" s="2" t="inlineStr"/>
      <c r="C1683" s="2" t="inlineStr"/>
      <c r="D1683" s="2" t="inlineStr"/>
      <c r="E1683" s="26" t="inlineStr">
        <is>
          <r>
            <t xml:space="preserve">TOTAL Mão de Obra com Encargos Complementares:</t>
          </r>
        </is>
      </c>
      <c r="F1683" s="26" t="inlineStr"/>
      <c r="G1683" s="27" t="n">
        <f>SUM(G1679:G1682)</f>
        <v>83.97</v>
      </c>
    </row>
    <row r="1684" customHeight="1" ht="15">
      <c r="A1684" s="20" t="inlineStr">
        <is>
          <r>
            <t xml:space="preserve">Serviço</t>
          </r>
        </is>
      </c>
      <c r="B1684" s="20" t="inlineStr"/>
      <c r="C1684" s="21" t="inlineStr">
        <is>
          <r>
            <t xml:space="preserve">FONTE</t>
          </r>
        </is>
      </c>
      <c r="D1684" s="21" t="inlineStr">
        <is>
          <r>
            <t xml:space="preserve">UNID</t>
          </r>
        </is>
      </c>
      <c r="E1684" s="21" t="inlineStr">
        <is>
          <r>
            <t xml:space="preserve">COEFICIENTE</t>
          </r>
        </is>
      </c>
      <c r="F1684" s="21" t="inlineStr">
        <is>
          <r>
            <t xml:space="preserve">PREÇO UNITÁRIO</t>
          </r>
        </is>
      </c>
      <c r="G1684" s="21" t="inlineStr">
        <is>
          <r>
            <t xml:space="preserve">TOTAL</t>
          </r>
        </is>
      </c>
    </row>
    <row r="1685" customHeight="1" ht="29">
      <c r="A1685" s="22" t="inlineStr">
        <is>
          <r>
            <t xml:space="preserve">102474</t>
          </r>
        </is>
      </c>
      <c r="B1685" s="23" t="inlineStr">
        <is>
          <r>
            <t xml:space="preserve">CONCRETO FCK = 15MPA, TRAÇO 1:3,4:3,4 (EM MASSA SECA DE CIMENTO/ AREIA MÉDIA/ SEIXO ROLADO) - PREPARO MECÂNICO COM BETONEIRA 400 L. AF_05/2021</t>
          </r>
        </is>
      </c>
      <c r="C1685" s="22" t="inlineStr">
        <is>
          <r>
            <t xml:space="preserve">SINAPI</t>
          </r>
        </is>
      </c>
      <c r="D1685" s="22" t="inlineStr">
        <is>
          <r>
            <t xml:space="preserve">M3</t>
          </r>
        </is>
      </c>
      <c r="E1685" s="24" t="n">
        <v>0.031</v>
      </c>
      <c r="F1685" s="25" t="n">
        <v>628.17</v>
      </c>
      <c r="G1685" s="25" t="n">
        <f>ROUND(ROUND(E1685,8)*F1685,2)</f>
        <v>19.47</v>
      </c>
    </row>
    <row r="1686" customHeight="1" ht="15">
      <c r="A1686" s="22" t="inlineStr">
        <is>
          <r>
            <t xml:space="preserve">93358</t>
          </r>
        </is>
      </c>
      <c r="B1686" s="23" t="inlineStr">
        <is>
          <r>
            <t xml:space="preserve">ESCAVAÇÃO MANUAL DE VALA. AF_09/2024</t>
          </r>
        </is>
      </c>
      <c r="C1686" s="22" t="inlineStr">
        <is>
          <r>
            <t xml:space="preserve">SINAPI</t>
          </r>
        </is>
      </c>
      <c r="D1686" s="22" t="inlineStr">
        <is>
          <r>
            <t xml:space="preserve">M3</t>
          </r>
        </is>
      </c>
      <c r="E1686" s="24" t="n">
        <v>0.031</v>
      </c>
      <c r="F1686" s="25" t="n">
        <v>93.19</v>
      </c>
      <c r="G1686" s="25" t="n">
        <f>ROUND(ROUND(E1686,8)*F1686,2)</f>
        <v>2.89</v>
      </c>
    </row>
    <row r="1687" customHeight="1" ht="15">
      <c r="A1687" s="2" t="inlineStr"/>
      <c r="B1687" s="2" t="inlineStr"/>
      <c r="C1687" s="2" t="inlineStr"/>
      <c r="D1687" s="2" t="inlineStr"/>
      <c r="E1687" s="26" t="inlineStr">
        <is>
          <r>
            <t xml:space="preserve">TOTAL Serviço:</t>
          </r>
        </is>
      </c>
      <c r="F1687" s="26" t="inlineStr"/>
      <c r="G1687" s="27" t="n">
        <f>SUM(G1685:G1686)</f>
        <v>22.36</v>
      </c>
    </row>
    <row r="1688" customHeight="1" ht="15">
      <c r="A1688" s="2" t="inlineStr"/>
      <c r="B1688" s="2" t="inlineStr"/>
      <c r="C1688" s="2" t="inlineStr"/>
      <c r="D1688" s="2" t="inlineStr"/>
      <c r="E1688" s="28" t="inlineStr">
        <is>
          <r>
            <t xml:space="preserve">VALOR:</t>
          </r>
        </is>
      </c>
      <c r="F1688" s="28" t="inlineStr"/>
      <c r="G1688" s="29" t="n">
        <f>ROUND(SUM(G1677,G1683,G1687),2)</f>
        <v>468.43</v>
      </c>
    </row>
    <row r="1689" customHeight="1" ht="15">
      <c r="A1689" s="2" t="inlineStr"/>
      <c r="B1689" s="2" t="inlineStr"/>
      <c r="C1689" s="2" t="inlineStr"/>
      <c r="D1689" s="2" t="inlineStr"/>
      <c r="E1689" s="28" t="inlineStr">
        <is>
          <r>
            <t xml:space="preserve">VALOR BDI (20.34%):</t>
          </r>
        </is>
      </c>
      <c r="F1689" s="28" t="inlineStr"/>
      <c r="G1689" s="29" t="n">
        <f>ROUND(G1688*(20.34/100),2)</f>
        <v>95.28</v>
      </c>
    </row>
    <row r="1690" customHeight="1" ht="15">
      <c r="A1690" s="2" t="inlineStr"/>
      <c r="B1690" s="2" t="inlineStr"/>
      <c r="C1690" s="2" t="inlineStr"/>
      <c r="D1690" s="2" t="inlineStr"/>
      <c r="E1690" s="28" t="inlineStr">
        <is>
          <r>
            <t xml:space="preserve">VALOR COM BDI:</t>
          </r>
        </is>
      </c>
      <c r="F1690" s="28" t="inlineStr"/>
      <c r="G1690" s="29" t="n">
        <f>G1689+G1688</f>
        <v>563.71</v>
      </c>
    </row>
    <row r="1691" customHeight="1" ht="10">
      <c r="A1691" s="2" t="inlineStr"/>
      <c r="B1691" s="2" t="inlineStr"/>
      <c r="C1691" s="2" t="inlineStr"/>
      <c r="D1691" s="2" t="inlineStr"/>
      <c r="E1691" s="18" t="inlineStr"/>
      <c r="F1691" s="18" t="inlineStr"/>
      <c r="G1691" s="18" t="inlineStr"/>
    </row>
    <row r="1692" customHeight="1" ht="20">
      <c r="A1692" s="19" t="inlineStr">
        <is>
          <r>
            <t xml:space="preserve">1.7.6. ​94229​ CALHA EM CHAPA DE AÇO GALVANIZADO NÚMERO 24, DESENVOLVIMENTO DE 100 CM, INCLUSO TRANSPORTE VERTICAL. AF_07/2019​ (M)</t>
          </r>
        </is>
      </c>
      <c r="B1692" s="19" t="inlineStr"/>
      <c r="C1692" s="19" t="inlineStr"/>
      <c r="D1692" s="19" t="inlineStr"/>
      <c r="E1692" s="19" t="inlineStr"/>
      <c r="F1692" s="19" t="inlineStr"/>
      <c r="G1692" s="19" t="inlineStr"/>
    </row>
    <row r="1693" customHeight="1" ht="15">
      <c r="A1693" s="20" t="inlineStr">
        <is>
          <r>
            <t xml:space="preserve">Equipamento Custo Horário</t>
          </r>
        </is>
      </c>
      <c r="B1693" s="20" t="inlineStr"/>
      <c r="C1693" s="21" t="inlineStr">
        <is>
          <r>
            <t xml:space="preserve">FONTE</t>
          </r>
        </is>
      </c>
      <c r="D1693" s="21" t="inlineStr">
        <is>
          <r>
            <t xml:space="preserve">UNID</t>
          </r>
        </is>
      </c>
      <c r="E1693" s="21" t="inlineStr">
        <is>
          <r>
            <t xml:space="preserve">COEFICIENTE</t>
          </r>
        </is>
      </c>
      <c r="F1693" s="21" t="inlineStr">
        <is>
          <r>
            <t xml:space="preserve">PREÇO UNITÁRIO</t>
          </r>
        </is>
      </c>
      <c r="G1693" s="21" t="inlineStr">
        <is>
          <r>
            <t xml:space="preserve">TOTAL</t>
          </r>
        </is>
      </c>
    </row>
    <row r="1694" customHeight="1" ht="29">
      <c r="A1694" s="22" t="inlineStr">
        <is>
          <r>
            <t xml:space="preserve">93282</t>
          </r>
        </is>
      </c>
      <c r="B1694" s="23" t="inlineStr">
        <is>
          <r>
            <t xml:space="preserve">GUINCHO ELÉTRICO DE COLUNA, CAPACIDADE 400 KG, COM MOTO FREIO, MOTOR TRIFÁSICO DE 1,25 CV - CHI DIURNO. AF_03/2016</t>
          </r>
        </is>
      </c>
      <c r="C1694" s="22" t="inlineStr">
        <is>
          <r>
            <t xml:space="preserve">SINAPI</t>
          </r>
        </is>
      </c>
      <c r="D1694" s="22" t="inlineStr">
        <is>
          <r>
            <t xml:space="preserve">CHI</t>
          </r>
        </is>
      </c>
      <c r="E1694" s="24" t="n">
        <v>0.0183</v>
      </c>
      <c r="F1694" s="25" t="n">
        <v>30.0</v>
      </c>
      <c r="G1694" s="25" t="n">
        <f>TRUNC(TRUNC(E1694,8)*F1694,2)</f>
        <v>0.54</v>
      </c>
    </row>
    <row r="1695" customHeight="1" ht="29">
      <c r="A1695" s="22" t="inlineStr">
        <is>
          <r>
            <t xml:space="preserve">93281</t>
          </r>
        </is>
      </c>
      <c r="B1695" s="23" t="inlineStr">
        <is>
          <r>
            <t xml:space="preserve">GUINCHO ELÉTRICO DE COLUNA, CAPACIDADE 400 KG, COM MOTO FREIO, MOTOR TRIFÁSICO DE 1,25 CV - CHP DIURNO. AF_03/2016</t>
          </r>
        </is>
      </c>
      <c r="C1695" s="22" t="inlineStr">
        <is>
          <r>
            <t xml:space="preserve">SINAPI</t>
          </r>
        </is>
      </c>
      <c r="D1695" s="22" t="inlineStr">
        <is>
          <r>
            <t xml:space="preserve">CHP</t>
          </r>
        </is>
      </c>
      <c r="E1695" s="24" t="n">
        <v>0.0132</v>
      </c>
      <c r="F1695" s="25" t="n">
        <v>31.08</v>
      </c>
      <c r="G1695" s="25" t="n">
        <f>TRUNC(TRUNC(E1695,8)*F1695,2)</f>
        <v>0.41</v>
      </c>
    </row>
    <row r="1696" customHeight="1" ht="18">
      <c r="A1696" s="2" t="inlineStr"/>
      <c r="B1696" s="2" t="inlineStr"/>
      <c r="C1696" s="2" t="inlineStr"/>
      <c r="D1696" s="2" t="inlineStr"/>
      <c r="E1696" s="26" t="inlineStr">
        <is>
          <r>
            <t xml:space="preserve">TOTAL Equipamento Custo Horário:</t>
          </r>
        </is>
      </c>
      <c r="F1696" s="26" t="inlineStr"/>
      <c r="G1696" s="27" t="n">
        <f>SUM(G1694:G1695)</f>
        <v>0.95</v>
      </c>
    </row>
    <row r="1697" customHeight="1" ht="15">
      <c r="A1697" s="20" t="inlineStr">
        <is>
          <r>
            <t xml:space="preserve">Material</t>
          </r>
        </is>
      </c>
      <c r="B1697" s="20" t="inlineStr"/>
      <c r="C1697" s="21" t="inlineStr">
        <is>
          <r>
            <t xml:space="preserve">FONTE</t>
          </r>
        </is>
      </c>
      <c r="D1697" s="21" t="inlineStr">
        <is>
          <r>
            <t xml:space="preserve">UNID</t>
          </r>
        </is>
      </c>
      <c r="E1697" s="21" t="inlineStr">
        <is>
          <r>
            <t xml:space="preserve">COEFICIENTE</t>
          </r>
        </is>
      </c>
      <c r="F1697" s="21" t="inlineStr">
        <is>
          <r>
            <t xml:space="preserve">PREÇO UNITÁRIO</t>
          </r>
        </is>
      </c>
      <c r="G1697" s="21" t="inlineStr">
        <is>
          <r>
            <t xml:space="preserve">TOTAL</t>
          </r>
        </is>
      </c>
    </row>
    <row r="1698" customHeight="1" ht="21">
      <c r="A1698" s="22" t="inlineStr">
        <is>
          <r>
            <t xml:space="preserve">00040784</t>
          </r>
        </is>
      </c>
      <c r="B1698" s="23" t="inlineStr">
        <is>
          <r>
            <t xml:space="preserve">CALHA QUADRADA DE CHAPA DE ACO GALVANIZADA NUM 24, CORTE 100 CM</t>
          </r>
        </is>
      </c>
      <c r="C1698" s="22" t="inlineStr">
        <is>
          <r>
            <t xml:space="preserve">SINAPI</t>
          </r>
        </is>
      </c>
      <c r="D1698" s="22" t="inlineStr">
        <is>
          <r>
            <t xml:space="preserve">M</t>
          </r>
        </is>
      </c>
      <c r="E1698" s="24" t="n">
        <v>1.05</v>
      </c>
      <c r="F1698" s="25" t="n">
        <v>78.52</v>
      </c>
      <c r="G1698" s="25" t="n">
        <f>TRUNC(TRUNC(E1698,8)*F1698,2)</f>
        <v>82.44</v>
      </c>
    </row>
    <row r="1699" customHeight="1" ht="15">
      <c r="A1699" s="22" t="inlineStr">
        <is>
          <r>
            <t xml:space="preserve">00005061</t>
          </r>
        </is>
      </c>
      <c r="B1699" s="23" t="inlineStr">
        <is>
          <r>
            <t xml:space="preserve">PREGO DE ACO POLIDO COM CABECA 18 X 27 (2 1/2 X 10)</t>
          </r>
        </is>
      </c>
      <c r="C1699" s="22" t="inlineStr">
        <is>
          <r>
            <t xml:space="preserve">SINAPI</t>
          </r>
        </is>
      </c>
      <c r="D1699" s="22" t="inlineStr">
        <is>
          <r>
            <t xml:space="preserve">KG</t>
          </r>
        </is>
      </c>
      <c r="E1699" s="24" t="n">
        <v>0.025</v>
      </c>
      <c r="F1699" s="25" t="n">
        <v>13.95</v>
      </c>
      <c r="G1699" s="25" t="n">
        <f>TRUNC(TRUNC(E1699,8)*F1699,2)</f>
        <v>0.34</v>
      </c>
    </row>
    <row r="1700" customHeight="1" ht="21">
      <c r="A1700" s="22" t="inlineStr">
        <is>
          <r>
            <t xml:space="preserve">00005104</t>
          </r>
        </is>
      </c>
      <c r="B1700" s="23" t="inlineStr">
        <is>
          <r>
            <t xml:space="preserve">REBITE DE REPUXO EM ALUMINIO VAZADO, DIAMETRO 3,2 X 8 MM DE COMPRIMENTO (1KG = 1025 UNIDADES)</t>
          </r>
        </is>
      </c>
      <c r="C1700" s="22" t="inlineStr">
        <is>
          <r>
            <t xml:space="preserve">SINAPI</t>
          </r>
        </is>
      </c>
      <c r="D1700" s="22" t="inlineStr">
        <is>
          <r>
            <t xml:space="preserve">KG</t>
          </r>
        </is>
      </c>
      <c r="E1700" s="24" t="n">
        <v>0.0049</v>
      </c>
      <c r="F1700" s="25" t="n">
        <v>70.37</v>
      </c>
      <c r="G1700" s="25" t="n">
        <f>TRUNC(TRUNC(E1700,8)*F1700,2)</f>
        <v>0.34</v>
      </c>
    </row>
    <row r="1701" customHeight="1" ht="21">
      <c r="A1701" s="22" t="inlineStr">
        <is>
          <r>
            <t xml:space="preserve">00000142</t>
          </r>
        </is>
      </c>
      <c r="B1701" s="23" t="inlineStr">
        <is>
          <r>
            <t xml:space="preserve">SELANTE ELASTICO MONOCOMPONENTE A BASE DE POLIURETANO (PU) PARA JUNTAS DIVERSAS</t>
          </r>
        </is>
      </c>
      <c r="C1701" s="22" t="inlineStr">
        <is>
          <r>
            <t xml:space="preserve">SINAPI</t>
          </r>
        </is>
      </c>
      <c r="D1701" s="22" t="inlineStr">
        <is>
          <r>
            <t xml:space="preserve">310ML</t>
          </r>
        </is>
      </c>
      <c r="E1701" s="24" t="n">
        <v>0.161</v>
      </c>
      <c r="F1701" s="25" t="n">
        <v>40.24</v>
      </c>
      <c r="G1701" s="25" t="n">
        <f>TRUNC(TRUNC(E1701,8)*F1701,2)</f>
        <v>6.47</v>
      </c>
    </row>
    <row r="1702" customHeight="1" ht="15">
      <c r="A1702" s="22" t="inlineStr">
        <is>
          <r>
            <t xml:space="preserve">00013388</t>
          </r>
        </is>
      </c>
      <c r="B1702" s="23" t="inlineStr">
        <is>
          <r>
            <t xml:space="preserve">SOLDA EM BARRA DE ESTANHO-CHUMBO 50/50</t>
          </r>
        </is>
      </c>
      <c r="C1702" s="22" t="inlineStr">
        <is>
          <r>
            <t xml:space="preserve">SINAPI</t>
          </r>
        </is>
      </c>
      <c r="D1702" s="22" t="inlineStr">
        <is>
          <r>
            <t xml:space="preserve">KG</t>
          </r>
        </is>
      </c>
      <c r="E1702" s="24" t="n">
        <v>0.18</v>
      </c>
      <c r="F1702" s="25" t="n">
        <v>235.0</v>
      </c>
      <c r="G1702" s="25" t="n">
        <f>TRUNC(TRUNC(E1702,8)*F1702,2)</f>
        <v>42.3</v>
      </c>
    </row>
    <row r="1703" customHeight="1" ht="15">
      <c r="A1703" s="2" t="inlineStr"/>
      <c r="B1703" s="2" t="inlineStr"/>
      <c r="C1703" s="2" t="inlineStr"/>
      <c r="D1703" s="2" t="inlineStr"/>
      <c r="E1703" s="26" t="inlineStr">
        <is>
          <r>
            <t xml:space="preserve">TOTAL Material:</t>
          </r>
        </is>
      </c>
      <c r="F1703" s="26" t="inlineStr"/>
      <c r="G1703" s="27" t="n">
        <f>SUM(G1698:G1702)</f>
        <v>131.89</v>
      </c>
    </row>
    <row r="1704" customHeight="1" ht="15">
      <c r="A1704" s="20" t="inlineStr">
        <is>
          <r>
            <t xml:space="preserve">Mão de Obra com Encargos Complementares</t>
          </r>
        </is>
      </c>
      <c r="B1704" s="20" t="inlineStr"/>
      <c r="C1704" s="21" t="inlineStr">
        <is>
          <r>
            <t xml:space="preserve">FONTE</t>
          </r>
        </is>
      </c>
      <c r="D1704" s="21" t="inlineStr">
        <is>
          <r>
            <t xml:space="preserve">UNID</t>
          </r>
        </is>
      </c>
      <c r="E1704" s="21" t="inlineStr">
        <is>
          <r>
            <t xml:space="preserve">COEFICIENTE</t>
          </r>
        </is>
      </c>
      <c r="F1704" s="21" t="inlineStr">
        <is>
          <r>
            <t xml:space="preserve">PREÇO UNITÁRIO</t>
          </r>
        </is>
      </c>
      <c r="G1704" s="21" t="inlineStr">
        <is>
          <r>
            <t xml:space="preserve">TOTAL</t>
          </r>
        </is>
      </c>
    </row>
    <row r="1705" customHeight="1" ht="15">
      <c r="A1705" s="22" t="inlineStr">
        <is>
          <r>
            <t xml:space="preserve">88316</t>
          </r>
        </is>
      </c>
      <c r="B1705" s="23" t="inlineStr">
        <is>
          <r>
            <t xml:space="preserve">SERVENTE COM ENCARGOS COMPLEMENTARES</t>
          </r>
        </is>
      </c>
      <c r="C1705" s="22" t="inlineStr">
        <is>
          <r>
            <t xml:space="preserve">SINAPI</t>
          </r>
        </is>
      </c>
      <c r="D1705" s="22" t="inlineStr">
        <is>
          <r>
            <t xml:space="preserve">H</t>
          </r>
        </is>
      </c>
      <c r="E1705" s="24" t="n">
        <v>0.633</v>
      </c>
      <c r="F1705" s="25" t="n">
        <v>23.56</v>
      </c>
      <c r="G1705" s="25" t="n">
        <f>TRUNC(TRUNC(E1705,8)*F1705,2)</f>
        <v>14.91</v>
      </c>
    </row>
    <row r="1706" customHeight="1" ht="15">
      <c r="A1706" s="22" t="inlineStr">
        <is>
          <r>
            <t xml:space="preserve">88323</t>
          </r>
        </is>
      </c>
      <c r="B1706" s="23" t="inlineStr">
        <is>
          <r>
            <t xml:space="preserve">TELHADISTA COM ENCARGOS COMPLEMENTARES</t>
          </r>
        </is>
      </c>
      <c r="C1706" s="22" t="inlineStr">
        <is>
          <r>
            <t xml:space="preserve">SINAPI</t>
          </r>
        </is>
      </c>
      <c r="D1706" s="22" t="inlineStr">
        <is>
          <r>
            <t xml:space="preserve">H</t>
          </r>
        </is>
      </c>
      <c r="E1706" s="24" t="n">
        <v>0.539</v>
      </c>
      <c r="F1706" s="25" t="n">
        <v>29.86</v>
      </c>
      <c r="G1706" s="25" t="n">
        <f>TRUNC(TRUNC(E1706,8)*F1706,2)</f>
        <v>16.09</v>
      </c>
    </row>
    <row r="1707" customHeight="1" ht="18">
      <c r="A1707" s="2" t="inlineStr"/>
      <c r="B1707" s="2" t="inlineStr"/>
      <c r="C1707" s="2" t="inlineStr"/>
      <c r="D1707" s="2" t="inlineStr"/>
      <c r="E1707" s="26" t="inlineStr">
        <is>
          <r>
            <t xml:space="preserve">TOTAL Mão de Obra com Encargos Complementares:</t>
          </r>
        </is>
      </c>
      <c r="F1707" s="26" t="inlineStr"/>
      <c r="G1707" s="27" t="n">
        <f>SUM(G1705:G1706)</f>
        <v>31.0</v>
      </c>
    </row>
    <row r="1708" customHeight="1" ht="15">
      <c r="A1708" s="2" t="inlineStr"/>
      <c r="B1708" s="2" t="inlineStr"/>
      <c r="C1708" s="2" t="inlineStr"/>
      <c r="D1708" s="2" t="inlineStr"/>
      <c r="E1708" s="28" t="inlineStr">
        <is>
          <r>
            <t xml:space="preserve">VALOR:</t>
          </r>
        </is>
      </c>
      <c r="F1708" s="28" t="inlineStr"/>
      <c r="G1708" s="29" t="n">
        <f>ROUND(SUM(G1696,G1703,G1707),2)</f>
        <v>163.84</v>
      </c>
    </row>
    <row r="1709" customHeight="1" ht="15">
      <c r="A1709" s="2" t="inlineStr"/>
      <c r="B1709" s="2" t="inlineStr"/>
      <c r="C1709" s="2" t="inlineStr"/>
      <c r="D1709" s="2" t="inlineStr"/>
      <c r="E1709" s="28" t="inlineStr">
        <is>
          <r>
            <t xml:space="preserve">VALOR BDI (20.34%):</t>
          </r>
        </is>
      </c>
      <c r="F1709" s="28" t="inlineStr"/>
      <c r="G1709" s="29" t="n">
        <f>ROUND(G1708*(20.34/100),2)</f>
        <v>33.33</v>
      </c>
    </row>
    <row r="1710" customHeight="1" ht="15">
      <c r="A1710" s="2" t="inlineStr"/>
      <c r="B1710" s="2" t="inlineStr"/>
      <c r="C1710" s="2" t="inlineStr"/>
      <c r="D1710" s="2" t="inlineStr"/>
      <c r="E1710" s="28" t="inlineStr">
        <is>
          <r>
            <t xml:space="preserve">VALOR COM BDI:</t>
          </r>
        </is>
      </c>
      <c r="F1710" s="28" t="inlineStr"/>
      <c r="G1710" s="29" t="n">
        <f>G1709+G1708</f>
        <v>197.17</v>
      </c>
    </row>
    <row r="1711" customHeight="1" ht="10">
      <c r="A1711" s="2" t="inlineStr"/>
      <c r="B1711" s="2" t="inlineStr"/>
      <c r="C1711" s="2" t="inlineStr"/>
      <c r="D1711" s="2" t="inlineStr"/>
      <c r="E1711" s="18" t="inlineStr"/>
      <c r="F1711" s="18" t="inlineStr"/>
      <c r="G1711" s="18" t="inlineStr"/>
    </row>
    <row r="1712" customHeight="1" ht="20">
      <c r="A1712" s="19" t="inlineStr">
        <is>
          <r>
            <t xml:space="preserve">1.7.7. ​94231​ RUFO EM CHAPA DE AÇO GALVANIZADO NÚMERO 24, CORTE DE 25 CM, INCLUSO TRANSPORTE VERTICAL. AF_07/2019​ (M)</t>
          </r>
        </is>
      </c>
      <c r="B1712" s="19" t="inlineStr"/>
      <c r="C1712" s="19" t="inlineStr"/>
      <c r="D1712" s="19" t="inlineStr"/>
      <c r="E1712" s="19" t="inlineStr"/>
      <c r="F1712" s="19" t="inlineStr"/>
      <c r="G1712" s="19" t="inlineStr"/>
    </row>
    <row r="1713" customHeight="1" ht="15">
      <c r="A1713" s="20" t="inlineStr">
        <is>
          <r>
            <t xml:space="preserve">Equipamento Custo Horário</t>
          </r>
        </is>
      </c>
      <c r="B1713" s="20" t="inlineStr"/>
      <c r="C1713" s="21" t="inlineStr">
        <is>
          <r>
            <t xml:space="preserve">FONTE</t>
          </r>
        </is>
      </c>
      <c r="D1713" s="21" t="inlineStr">
        <is>
          <r>
            <t xml:space="preserve">UNID</t>
          </r>
        </is>
      </c>
      <c r="E1713" s="21" t="inlineStr">
        <is>
          <r>
            <t xml:space="preserve">COEFICIENTE</t>
          </r>
        </is>
      </c>
      <c r="F1713" s="21" t="inlineStr">
        <is>
          <r>
            <t xml:space="preserve">PREÇO UNITÁRIO</t>
          </r>
        </is>
      </c>
      <c r="G1713" s="21" t="inlineStr">
        <is>
          <r>
            <t xml:space="preserve">TOTAL</t>
          </r>
        </is>
      </c>
    </row>
    <row r="1714" customHeight="1" ht="29">
      <c r="A1714" s="22" t="inlineStr">
        <is>
          <r>
            <t xml:space="preserve">93282</t>
          </r>
        </is>
      </c>
      <c r="B1714" s="23" t="inlineStr">
        <is>
          <r>
            <t xml:space="preserve">GUINCHO ELÉTRICO DE COLUNA, CAPACIDADE 400 KG, COM MOTO FREIO, MOTOR TRIFÁSICO DE 1,25 CV - CHI DIURNO. AF_03/2016</t>
          </r>
        </is>
      </c>
      <c r="C1714" s="22" t="inlineStr">
        <is>
          <r>
            <t xml:space="preserve">SINAPI</t>
          </r>
        </is>
      </c>
      <c r="D1714" s="22" t="inlineStr">
        <is>
          <r>
            <t xml:space="preserve">CHI</t>
          </r>
        </is>
      </c>
      <c r="E1714" s="24" t="n">
        <v>0.0183</v>
      </c>
      <c r="F1714" s="25" t="n">
        <v>30.0</v>
      </c>
      <c r="G1714" s="25" t="n">
        <f>TRUNC(TRUNC(E1714,8)*F1714,2)</f>
        <v>0.54</v>
      </c>
    </row>
    <row r="1715" customHeight="1" ht="29">
      <c r="A1715" s="22" t="inlineStr">
        <is>
          <r>
            <t xml:space="preserve">93281</t>
          </r>
        </is>
      </c>
      <c r="B1715" s="23" t="inlineStr">
        <is>
          <r>
            <t xml:space="preserve">GUINCHO ELÉTRICO DE COLUNA, CAPACIDADE 400 KG, COM MOTO FREIO, MOTOR TRIFÁSICO DE 1,25 CV - CHP DIURNO. AF_03/2016</t>
          </r>
        </is>
      </c>
      <c r="C1715" s="22" t="inlineStr">
        <is>
          <r>
            <t xml:space="preserve">SINAPI</t>
          </r>
        </is>
      </c>
      <c r="D1715" s="22" t="inlineStr">
        <is>
          <r>
            <t xml:space="preserve">CHP</t>
          </r>
        </is>
      </c>
      <c r="E1715" s="24" t="n">
        <v>0.0132</v>
      </c>
      <c r="F1715" s="25" t="n">
        <v>31.08</v>
      </c>
      <c r="G1715" s="25" t="n">
        <f>TRUNC(TRUNC(E1715,8)*F1715,2)</f>
        <v>0.41</v>
      </c>
    </row>
    <row r="1716" customHeight="1" ht="18">
      <c r="A1716" s="2" t="inlineStr"/>
      <c r="B1716" s="2" t="inlineStr"/>
      <c r="C1716" s="2" t="inlineStr"/>
      <c r="D1716" s="2" t="inlineStr"/>
      <c r="E1716" s="26" t="inlineStr">
        <is>
          <r>
            <t xml:space="preserve">TOTAL Equipamento Custo Horário:</t>
          </r>
        </is>
      </c>
      <c r="F1716" s="26" t="inlineStr"/>
      <c r="G1716" s="27" t="n">
        <f>SUM(G1714:G1715)</f>
        <v>0.95</v>
      </c>
    </row>
    <row r="1717" customHeight="1" ht="15">
      <c r="A1717" s="20" t="inlineStr">
        <is>
          <r>
            <t xml:space="preserve">Material</t>
          </r>
        </is>
      </c>
      <c r="B1717" s="20" t="inlineStr"/>
      <c r="C1717" s="21" t="inlineStr">
        <is>
          <r>
            <t xml:space="preserve">FONTE</t>
          </r>
        </is>
      </c>
      <c r="D1717" s="21" t="inlineStr">
        <is>
          <r>
            <t xml:space="preserve">UNID</t>
          </r>
        </is>
      </c>
      <c r="E1717" s="21" t="inlineStr">
        <is>
          <r>
            <t xml:space="preserve">COEFICIENTE</t>
          </r>
        </is>
      </c>
      <c r="F1717" s="21" t="inlineStr">
        <is>
          <r>
            <t xml:space="preserve">PREÇO UNITÁRIO</t>
          </r>
        </is>
      </c>
      <c r="G1717" s="21" t="inlineStr">
        <is>
          <r>
            <t xml:space="preserve">TOTAL</t>
          </r>
        </is>
      </c>
    </row>
    <row r="1718" customHeight="1" ht="15">
      <c r="A1718" s="22" t="inlineStr">
        <is>
          <r>
            <t xml:space="preserve">00005061</t>
          </r>
        </is>
      </c>
      <c r="B1718" s="23" t="inlineStr">
        <is>
          <r>
            <t xml:space="preserve">PREGO DE ACO POLIDO COM CABECA 18 X 27 (2 1/2 X 10)</t>
          </r>
        </is>
      </c>
      <c r="C1718" s="22" t="inlineStr">
        <is>
          <r>
            <t xml:space="preserve">SINAPI</t>
          </r>
        </is>
      </c>
      <c r="D1718" s="22" t="inlineStr">
        <is>
          <r>
            <t xml:space="preserve">KG</t>
          </r>
        </is>
      </c>
      <c r="E1718" s="24" t="n">
        <v>0.006</v>
      </c>
      <c r="F1718" s="25" t="n">
        <v>13.95</v>
      </c>
      <c r="G1718" s="25" t="n">
        <f>TRUNC(TRUNC(E1718,8)*F1718,2)</f>
        <v>0.08</v>
      </c>
    </row>
    <row r="1719" customHeight="1" ht="21">
      <c r="A1719" s="22" t="inlineStr">
        <is>
          <r>
            <t xml:space="preserve">00005104</t>
          </r>
        </is>
      </c>
      <c r="B1719" s="23" t="inlineStr">
        <is>
          <r>
            <t xml:space="preserve">REBITE DE REPUXO EM ALUMINIO VAZADO, DIAMETRO 3,2 X 8 MM DE COMPRIMENTO (1KG = 1025 UNIDADES)</t>
          </r>
        </is>
      </c>
      <c r="C1719" s="22" t="inlineStr">
        <is>
          <r>
            <t xml:space="preserve">SINAPI</t>
          </r>
        </is>
      </c>
      <c r="D1719" s="22" t="inlineStr">
        <is>
          <r>
            <t xml:space="preserve">KG</t>
          </r>
        </is>
      </c>
      <c r="E1719" s="24" t="n">
        <v>0.0012</v>
      </c>
      <c r="F1719" s="25" t="n">
        <v>70.37</v>
      </c>
      <c r="G1719" s="25" t="n">
        <f>TRUNC(TRUNC(E1719,8)*F1719,2)</f>
        <v>0.08</v>
      </c>
    </row>
    <row r="1720" customHeight="1" ht="21">
      <c r="A1720" s="22" t="inlineStr">
        <is>
          <r>
            <t xml:space="preserve">00040873</t>
          </r>
        </is>
      </c>
      <c r="B1720" s="23" t="inlineStr">
        <is>
          <r>
            <t xml:space="preserve">RUFO INTERNO/EXTERNO DE CHAPA DE ACO GALVANIZADA NUM 24, CORTE 25 CM</t>
          </r>
        </is>
      </c>
      <c r="C1720" s="22" t="inlineStr">
        <is>
          <r>
            <t xml:space="preserve">SINAPI</t>
          </r>
        </is>
      </c>
      <c r="D1720" s="22" t="inlineStr">
        <is>
          <r>
            <t xml:space="preserve">M</t>
          </r>
        </is>
      </c>
      <c r="E1720" s="24" t="n">
        <v>1.05</v>
      </c>
      <c r="F1720" s="25" t="n">
        <v>22.27</v>
      </c>
      <c r="G1720" s="25" t="n">
        <f>TRUNC(TRUNC(E1720,8)*F1720,2)</f>
        <v>23.38</v>
      </c>
    </row>
    <row r="1721" customHeight="1" ht="21">
      <c r="A1721" s="22" t="inlineStr">
        <is>
          <r>
            <t xml:space="preserve">00000142</t>
          </r>
        </is>
      </c>
      <c r="B1721" s="23" t="inlineStr">
        <is>
          <r>
            <t xml:space="preserve">SELANTE ELASTICO MONOCOMPONENTE A BASE DE POLIURETANO (PU) PARA JUNTAS DIVERSAS</t>
          </r>
        </is>
      </c>
      <c r="C1721" s="22" t="inlineStr">
        <is>
          <r>
            <t xml:space="preserve">SINAPI</t>
          </r>
        </is>
      </c>
      <c r="D1721" s="22" t="inlineStr">
        <is>
          <r>
            <t xml:space="preserve">310ML</t>
          </r>
        </is>
      </c>
      <c r="E1721" s="24" t="n">
        <v>0.198</v>
      </c>
      <c r="F1721" s="25" t="n">
        <v>40.24</v>
      </c>
      <c r="G1721" s="25" t="n">
        <f>TRUNC(TRUNC(E1721,8)*F1721,2)</f>
        <v>7.96</v>
      </c>
    </row>
    <row r="1722" customHeight="1" ht="15">
      <c r="A1722" s="22" t="inlineStr">
        <is>
          <r>
            <t xml:space="preserve">00013388</t>
          </r>
        </is>
      </c>
      <c r="B1722" s="23" t="inlineStr">
        <is>
          <r>
            <t xml:space="preserve">SOLDA EM BARRA DE ESTANHO-CHUMBO 50/50</t>
          </r>
        </is>
      </c>
      <c r="C1722" s="22" t="inlineStr">
        <is>
          <r>
            <t xml:space="preserve">SINAPI</t>
          </r>
        </is>
      </c>
      <c r="D1722" s="22" t="inlineStr">
        <is>
          <r>
            <t xml:space="preserve">KG</t>
          </r>
        </is>
      </c>
      <c r="E1722" s="24" t="n">
        <v>0.045</v>
      </c>
      <c r="F1722" s="25" t="n">
        <v>235.0</v>
      </c>
      <c r="G1722" s="25" t="n">
        <f>TRUNC(TRUNC(E1722,8)*F1722,2)</f>
        <v>10.57</v>
      </c>
    </row>
    <row r="1723" customHeight="1" ht="15">
      <c r="A1723" s="2" t="inlineStr"/>
      <c r="B1723" s="2" t="inlineStr"/>
      <c r="C1723" s="2" t="inlineStr"/>
      <c r="D1723" s="2" t="inlineStr"/>
      <c r="E1723" s="26" t="inlineStr">
        <is>
          <r>
            <t xml:space="preserve">TOTAL Material:</t>
          </r>
        </is>
      </c>
      <c r="F1723" s="26" t="inlineStr"/>
      <c r="G1723" s="27" t="n">
        <f>SUM(G1718:G1722)</f>
        <v>42.07</v>
      </c>
    </row>
    <row r="1724" customHeight="1" ht="15">
      <c r="A1724" s="20" t="inlineStr">
        <is>
          <r>
            <t xml:space="preserve">Mão de Obra com Encargos Complementares</t>
          </r>
        </is>
      </c>
      <c r="B1724" s="20" t="inlineStr"/>
      <c r="C1724" s="21" t="inlineStr">
        <is>
          <r>
            <t xml:space="preserve">FONTE</t>
          </r>
        </is>
      </c>
      <c r="D1724" s="21" t="inlineStr">
        <is>
          <r>
            <t xml:space="preserve">UNID</t>
          </r>
        </is>
      </c>
      <c r="E1724" s="21" t="inlineStr">
        <is>
          <r>
            <t xml:space="preserve">COEFICIENTE</t>
          </r>
        </is>
      </c>
      <c r="F1724" s="21" t="inlineStr">
        <is>
          <r>
            <t xml:space="preserve">PREÇO UNITÁRIO</t>
          </r>
        </is>
      </c>
      <c r="G1724" s="21" t="inlineStr">
        <is>
          <r>
            <t xml:space="preserve">TOTAL</t>
          </r>
        </is>
      </c>
    </row>
    <row r="1725" customHeight="1" ht="15">
      <c r="A1725" s="22" t="inlineStr">
        <is>
          <r>
            <t xml:space="preserve">88316</t>
          </r>
        </is>
      </c>
      <c r="B1725" s="23" t="inlineStr">
        <is>
          <r>
            <t xml:space="preserve">SERVENTE COM ENCARGOS COMPLEMENTARES</t>
          </r>
        </is>
      </c>
      <c r="C1725" s="22" t="inlineStr">
        <is>
          <r>
            <t xml:space="preserve">SINAPI</t>
          </r>
        </is>
      </c>
      <c r="D1725" s="22" t="inlineStr">
        <is>
          <r>
            <t xml:space="preserve">H</t>
          </r>
        </is>
      </c>
      <c r="E1725" s="24" t="n">
        <v>0.207</v>
      </c>
      <c r="F1725" s="25" t="n">
        <v>23.56</v>
      </c>
      <c r="G1725" s="25" t="n">
        <f>TRUNC(TRUNC(E1725,8)*F1725,2)</f>
        <v>4.87</v>
      </c>
    </row>
    <row r="1726" customHeight="1" ht="15">
      <c r="A1726" s="22" t="inlineStr">
        <is>
          <r>
            <t xml:space="preserve">88323</t>
          </r>
        </is>
      </c>
      <c r="B1726" s="23" t="inlineStr">
        <is>
          <r>
            <t xml:space="preserve">TELHADISTA COM ENCARGOS COMPLEMENTARES</t>
          </r>
        </is>
      </c>
      <c r="C1726" s="22" t="inlineStr">
        <is>
          <r>
            <t xml:space="preserve">SINAPI</t>
          </r>
        </is>
      </c>
      <c r="D1726" s="22" t="inlineStr">
        <is>
          <r>
            <t xml:space="preserve">H</t>
          </r>
        </is>
      </c>
      <c r="E1726" s="24" t="n">
        <v>0.112</v>
      </c>
      <c r="F1726" s="25" t="n">
        <v>29.86</v>
      </c>
      <c r="G1726" s="25" t="n">
        <f>TRUNC(TRUNC(E1726,8)*F1726,2)</f>
        <v>3.34</v>
      </c>
    </row>
    <row r="1727" customHeight="1" ht="18">
      <c r="A1727" s="2" t="inlineStr"/>
      <c r="B1727" s="2" t="inlineStr"/>
      <c r="C1727" s="2" t="inlineStr"/>
      <c r="D1727" s="2" t="inlineStr"/>
      <c r="E1727" s="26" t="inlineStr">
        <is>
          <r>
            <t xml:space="preserve">TOTAL Mão de Obra com Encargos Complementares:</t>
          </r>
        </is>
      </c>
      <c r="F1727" s="26" t="inlineStr"/>
      <c r="G1727" s="27" t="n">
        <f>SUM(G1725:G1726)</f>
        <v>8.21</v>
      </c>
    </row>
    <row r="1728" customHeight="1" ht="15">
      <c r="A1728" s="2" t="inlineStr"/>
      <c r="B1728" s="2" t="inlineStr"/>
      <c r="C1728" s="2" t="inlineStr"/>
      <c r="D1728" s="2" t="inlineStr"/>
      <c r="E1728" s="28" t="inlineStr">
        <is>
          <r>
            <t xml:space="preserve">VALOR:</t>
          </r>
        </is>
      </c>
      <c r="F1728" s="28" t="inlineStr"/>
      <c r="G1728" s="29" t="n">
        <f>ROUND(SUM(G1716,G1723,G1727),2)</f>
        <v>51.23</v>
      </c>
    </row>
    <row r="1729" customHeight="1" ht="15">
      <c r="A1729" s="2" t="inlineStr"/>
      <c r="B1729" s="2" t="inlineStr"/>
      <c r="C1729" s="2" t="inlineStr"/>
      <c r="D1729" s="2" t="inlineStr"/>
      <c r="E1729" s="28" t="inlineStr">
        <is>
          <r>
            <t xml:space="preserve">VALOR BDI (20.34%):</t>
          </r>
        </is>
      </c>
      <c r="F1729" s="28" t="inlineStr"/>
      <c r="G1729" s="29" t="n">
        <f>ROUND(G1728*(20.34/100),2)</f>
        <v>10.42</v>
      </c>
    </row>
    <row r="1730" customHeight="1" ht="15">
      <c r="A1730" s="2" t="inlineStr"/>
      <c r="B1730" s="2" t="inlineStr"/>
      <c r="C1730" s="2" t="inlineStr"/>
      <c r="D1730" s="2" t="inlineStr"/>
      <c r="E1730" s="28" t="inlineStr">
        <is>
          <r>
            <t xml:space="preserve">VALOR COM BDI:</t>
          </r>
        </is>
      </c>
      <c r="F1730" s="28" t="inlineStr"/>
      <c r="G1730" s="29" t="n">
        <f>G1729+G1728</f>
        <v>61.65</v>
      </c>
    </row>
    <row r="1731" customHeight="1" ht="10">
      <c r="A1731" s="2" t="inlineStr"/>
      <c r="B1731" s="2" t="inlineStr"/>
      <c r="C1731" s="2" t="inlineStr"/>
      <c r="D1731" s="2" t="inlineStr"/>
      <c r="E1731" s="18" t="inlineStr"/>
      <c r="F1731" s="18" t="inlineStr"/>
      <c r="G1731" s="18" t="inlineStr"/>
    </row>
    <row r="1732" customHeight="1" ht="20">
      <c r="A1732" s="19" t="inlineStr">
        <is>
          <r>
            <t xml:space="preserve">1.7.8. ​CPU3307​ CUMEEIRA TERMOACÚSTICA​ (M)</t>
          </r>
        </is>
      </c>
      <c r="B1732" s="19" t="inlineStr"/>
      <c r="C1732" s="19" t="inlineStr"/>
      <c r="D1732" s="19" t="inlineStr"/>
      <c r="E1732" s="19" t="inlineStr"/>
      <c r="F1732" s="19" t="inlineStr"/>
      <c r="G1732" s="19" t="inlineStr"/>
    </row>
    <row r="1733" customHeight="1" ht="15">
      <c r="A1733" s="20" t="inlineStr">
        <is>
          <r>
            <t xml:space="preserve">Material</t>
          </r>
        </is>
      </c>
      <c r="B1733" s="20" t="inlineStr"/>
      <c r="C1733" s="21" t="inlineStr">
        <is>
          <r>
            <t xml:space="preserve">FONTE</t>
          </r>
        </is>
      </c>
      <c r="D1733" s="21" t="inlineStr">
        <is>
          <r>
            <t xml:space="preserve">UNID</t>
          </r>
        </is>
      </c>
      <c r="E1733" s="21" t="inlineStr">
        <is>
          <r>
            <t xml:space="preserve">COEFICIENTE</t>
          </r>
        </is>
      </c>
      <c r="F1733" s="21" t="inlineStr">
        <is>
          <r>
            <t xml:space="preserve">PREÇO UNITÁRIO</t>
          </r>
        </is>
      </c>
      <c r="G1733" s="21" t="inlineStr">
        <is>
          <r>
            <t xml:space="preserve">TOTAL</t>
          </r>
        </is>
      </c>
    </row>
    <row r="1734" customHeight="1" ht="15">
      <c r="A1734" s="22" t="inlineStr">
        <is>
          <r>
            <t xml:space="preserve">I09363</t>
          </r>
        </is>
      </c>
      <c r="B1734" s="23" t="inlineStr">
        <is>
          <r>
            <t xml:space="preserve">Cumeeira termoacustica</t>
          </r>
        </is>
      </c>
      <c r="C1734" s="22" t="inlineStr">
        <is>
          <r>
            <t xml:space="preserve">ORSE</t>
          </r>
        </is>
      </c>
      <c r="D1734" s="22" t="inlineStr">
        <is>
          <r>
            <t xml:space="preserve">m</t>
          </r>
        </is>
      </c>
      <c r="E1734" s="24" t="n">
        <v>1.0</v>
      </c>
      <c r="F1734" s="25" t="n">
        <v>143.67</v>
      </c>
      <c r="G1734" s="25" t="n">
        <f>ROUND(ROUND(E1734,8)*F1734,2)</f>
        <v>143.67</v>
      </c>
    </row>
    <row r="1735" customHeight="1" ht="15">
      <c r="A1735" s="2" t="inlineStr"/>
      <c r="B1735" s="2" t="inlineStr"/>
      <c r="C1735" s="2" t="inlineStr"/>
      <c r="D1735" s="2" t="inlineStr"/>
      <c r="E1735" s="26" t="inlineStr">
        <is>
          <r>
            <t xml:space="preserve">TOTAL Material:</t>
          </r>
        </is>
      </c>
      <c r="F1735" s="26" t="inlineStr"/>
      <c r="G1735" s="27" t="n">
        <f>SUM(G1734:G1734)</f>
        <v>143.67</v>
      </c>
    </row>
    <row r="1736" customHeight="1" ht="15">
      <c r="A1736" s="20" t="inlineStr">
        <is>
          <r>
            <t xml:space="preserve">Mão de Obra com Encargos Complementares</t>
          </r>
        </is>
      </c>
      <c r="B1736" s="20" t="inlineStr"/>
      <c r="C1736" s="21" t="inlineStr">
        <is>
          <r>
            <t xml:space="preserve">FONTE</t>
          </r>
        </is>
      </c>
      <c r="D1736" s="21" t="inlineStr">
        <is>
          <r>
            <t xml:space="preserve">UNID</t>
          </r>
        </is>
      </c>
      <c r="E1736" s="21" t="inlineStr">
        <is>
          <r>
            <t xml:space="preserve">COEFICIENTE</t>
          </r>
        </is>
      </c>
      <c r="F1736" s="21" t="inlineStr">
        <is>
          <r>
            <t xml:space="preserve">PREÇO UNITÁRIO</t>
          </r>
        </is>
      </c>
      <c r="G1736" s="21" t="inlineStr">
        <is>
          <r>
            <t xml:space="preserve">TOTAL</t>
          </r>
        </is>
      </c>
    </row>
    <row r="1737" customHeight="1" ht="21">
      <c r="A1737" s="22" t="inlineStr">
        <is>
          <r>
            <t xml:space="preserve">88262</t>
          </r>
        </is>
      </c>
      <c r="B1737" s="23" t="inlineStr">
        <is>
          <r>
            <t xml:space="preserve">CARPINTEIRO DE FORMAS COM ENCARGOS COMPLEMENTARES</t>
          </r>
        </is>
      </c>
      <c r="C1737" s="22" t="inlineStr">
        <is>
          <r>
            <t xml:space="preserve">SINAPI</t>
          </r>
        </is>
      </c>
      <c r="D1737" s="22" t="inlineStr">
        <is>
          <r>
            <t xml:space="preserve">H</t>
          </r>
        </is>
      </c>
      <c r="E1737" s="24" t="n">
        <v>0.24</v>
      </c>
      <c r="F1737" s="25" t="n">
        <v>30.15</v>
      </c>
      <c r="G1737" s="25" t="n">
        <f>ROUND(ROUND(E1737,8)*F1737,2)</f>
        <v>7.24</v>
      </c>
    </row>
    <row r="1738" customHeight="1" ht="15">
      <c r="A1738" s="22" t="inlineStr">
        <is>
          <r>
            <t xml:space="preserve">88316</t>
          </r>
        </is>
      </c>
      <c r="B1738" s="23" t="inlineStr">
        <is>
          <r>
            <t xml:space="preserve">SERVENTE COM ENCARGOS COMPLEMENTARES</t>
          </r>
        </is>
      </c>
      <c r="C1738" s="22" t="inlineStr">
        <is>
          <r>
            <t xml:space="preserve">SINAPI</t>
          </r>
        </is>
      </c>
      <c r="D1738" s="22" t="inlineStr">
        <is>
          <r>
            <t xml:space="preserve">H</t>
          </r>
        </is>
      </c>
      <c r="E1738" s="24" t="n">
        <v>0.24</v>
      </c>
      <c r="F1738" s="25" t="n">
        <v>23.56</v>
      </c>
      <c r="G1738" s="25" t="n">
        <f>ROUND(ROUND(E1738,8)*F1738,2)</f>
        <v>5.65</v>
      </c>
    </row>
    <row r="1739" customHeight="1" ht="18">
      <c r="A1739" s="2" t="inlineStr"/>
      <c r="B1739" s="2" t="inlineStr"/>
      <c r="C1739" s="2" t="inlineStr"/>
      <c r="D1739" s="2" t="inlineStr"/>
      <c r="E1739" s="26" t="inlineStr">
        <is>
          <r>
            <t xml:space="preserve">TOTAL Mão de Obra com Encargos Complementares:</t>
          </r>
        </is>
      </c>
      <c r="F1739" s="26" t="inlineStr"/>
      <c r="G1739" s="27" t="n">
        <f>SUM(G1737:G1738)</f>
        <v>12.89</v>
      </c>
    </row>
    <row r="1740" customHeight="1" ht="15">
      <c r="A1740" s="2" t="inlineStr"/>
      <c r="B1740" s="2" t="inlineStr"/>
      <c r="C1740" s="2" t="inlineStr"/>
      <c r="D1740" s="2" t="inlineStr"/>
      <c r="E1740" s="28" t="inlineStr">
        <is>
          <r>
            <t xml:space="preserve">VALOR:</t>
          </r>
        </is>
      </c>
      <c r="F1740" s="28" t="inlineStr"/>
      <c r="G1740" s="29" t="n">
        <f>ROUND(SUM(G1735,G1739),2)</f>
        <v>156.56</v>
      </c>
    </row>
    <row r="1741" customHeight="1" ht="15">
      <c r="A1741" s="2" t="inlineStr"/>
      <c r="B1741" s="2" t="inlineStr"/>
      <c r="C1741" s="2" t="inlineStr"/>
      <c r="D1741" s="2" t="inlineStr"/>
      <c r="E1741" s="28" t="inlineStr">
        <is>
          <r>
            <t xml:space="preserve">VALOR BDI (20.34%):</t>
          </r>
        </is>
      </c>
      <c r="F1741" s="28" t="inlineStr"/>
      <c r="G1741" s="29" t="n">
        <f>ROUND(G1740*(20.34/100),2)</f>
        <v>31.84</v>
      </c>
    </row>
    <row r="1742" customHeight="1" ht="15">
      <c r="A1742" s="2" t="inlineStr"/>
      <c r="B1742" s="2" t="inlineStr"/>
      <c r="C1742" s="2" t="inlineStr"/>
      <c r="D1742" s="2" t="inlineStr"/>
      <c r="E1742" s="28" t="inlineStr">
        <is>
          <r>
            <t xml:space="preserve">VALOR COM BDI:</t>
          </r>
        </is>
      </c>
      <c r="F1742" s="28" t="inlineStr"/>
      <c r="G1742" s="29" t="n">
        <f>G1741+G1740</f>
        <v>188.4</v>
      </c>
    </row>
    <row r="1743" customHeight="1" ht="10">
      <c r="A1743" s="2" t="inlineStr"/>
      <c r="B1743" s="2" t="inlineStr"/>
      <c r="C1743" s="2" t="inlineStr"/>
      <c r="D1743" s="2" t="inlineStr"/>
      <c r="E1743" s="18" t="inlineStr"/>
      <c r="F1743" s="18" t="inlineStr"/>
      <c r="G1743" s="18" t="inlineStr"/>
    </row>
    <row r="1744" customHeight="1" ht="20">
      <c r="A1744" s="19" t="inlineStr">
        <is>
          <r>
            <t xml:space="preserve">1.8.1. ​98565​ PROTEÇÃO MECÂNICA DE SUPERFICIE HORIZONTAL COM ARGAMASSA DE CIMENTO E AREIA, TRAÇO 1:3, E=3CM. AF_09/2023​ (M2)</t>
          </r>
        </is>
      </c>
      <c r="B1744" s="19" t="inlineStr"/>
      <c r="C1744" s="19" t="inlineStr"/>
      <c r="D1744" s="19" t="inlineStr"/>
      <c r="E1744" s="19" t="inlineStr"/>
      <c r="F1744" s="19" t="inlineStr"/>
      <c r="G1744" s="19" t="inlineStr"/>
    </row>
    <row r="1745" customHeight="1" ht="15">
      <c r="A1745" s="20" t="inlineStr">
        <is>
          <r>
            <t xml:space="preserve">Material</t>
          </r>
        </is>
      </c>
      <c r="B1745" s="20" t="inlineStr"/>
      <c r="C1745" s="21" t="inlineStr">
        <is>
          <r>
            <t xml:space="preserve">FONTE</t>
          </r>
        </is>
      </c>
      <c r="D1745" s="21" t="inlineStr">
        <is>
          <r>
            <t xml:space="preserve">UNID</t>
          </r>
        </is>
      </c>
      <c r="E1745" s="21" t="inlineStr">
        <is>
          <r>
            <t xml:space="preserve">COEFICIENTE</t>
          </r>
        </is>
      </c>
      <c r="F1745" s="21" t="inlineStr">
        <is>
          <r>
            <t xml:space="preserve">PREÇO UNITÁRIO</t>
          </r>
        </is>
      </c>
      <c r="G1745" s="21" t="inlineStr">
        <is>
          <r>
            <t xml:space="preserve">TOTAL</t>
          </r>
        </is>
      </c>
    </row>
    <row r="1746" customHeight="1" ht="21">
      <c r="A1746" s="22" t="inlineStr">
        <is>
          <r>
            <t xml:space="preserve">00038365</t>
          </r>
        </is>
      </c>
      <c r="B1746" s="23" t="inlineStr">
        <is>
          <r>
            <t xml:space="preserve">CAMADA SEPARADORA DE FILME DE POLIETILENO 20 A 25 MICRA</t>
          </r>
        </is>
      </c>
      <c r="C1746" s="22" t="inlineStr">
        <is>
          <r>
            <t xml:space="preserve">SINAPI</t>
          </r>
        </is>
      </c>
      <c r="D1746" s="22" t="inlineStr">
        <is>
          <r>
            <t xml:space="preserve">M2</t>
          </r>
        </is>
      </c>
      <c r="E1746" s="24" t="n">
        <v>1.04</v>
      </c>
      <c r="F1746" s="25" t="n">
        <v>2.18</v>
      </c>
      <c r="G1746" s="25" t="n">
        <f>TRUNC(TRUNC(E1746,8)*F1746,2)</f>
        <v>2.26</v>
      </c>
    </row>
    <row r="1747" customHeight="1" ht="15">
      <c r="A1747" s="2" t="inlineStr"/>
      <c r="B1747" s="2" t="inlineStr"/>
      <c r="C1747" s="2" t="inlineStr"/>
      <c r="D1747" s="2" t="inlineStr"/>
      <c r="E1747" s="26" t="inlineStr">
        <is>
          <r>
            <t xml:space="preserve">TOTAL Material:</t>
          </r>
        </is>
      </c>
      <c r="F1747" s="26" t="inlineStr"/>
      <c r="G1747" s="27" t="n">
        <f>SUM(G1746:G1746)</f>
        <v>2.26</v>
      </c>
    </row>
    <row r="1748" customHeight="1" ht="15">
      <c r="A1748" s="20" t="inlineStr">
        <is>
          <r>
            <t xml:space="preserve">Mão de Obra com Encargos Complementares</t>
          </r>
        </is>
      </c>
      <c r="B1748" s="20" t="inlineStr"/>
      <c r="C1748" s="21" t="inlineStr">
        <is>
          <r>
            <t xml:space="preserve">FONTE</t>
          </r>
        </is>
      </c>
      <c r="D1748" s="21" t="inlineStr">
        <is>
          <r>
            <t xml:space="preserve">UNID</t>
          </r>
        </is>
      </c>
      <c r="E1748" s="21" t="inlineStr">
        <is>
          <r>
            <t xml:space="preserve">COEFICIENTE</t>
          </r>
        </is>
      </c>
      <c r="F1748" s="21" t="inlineStr">
        <is>
          <r>
            <t xml:space="preserve">PREÇO UNITÁRIO</t>
          </r>
        </is>
      </c>
      <c r="G1748" s="21" t="inlineStr">
        <is>
          <r>
            <t xml:space="preserve">TOTAL</t>
          </r>
        </is>
      </c>
    </row>
    <row r="1749" customHeight="1" ht="15">
      <c r="A1749" s="22" t="inlineStr">
        <is>
          <r>
            <t xml:space="preserve">88309</t>
          </r>
        </is>
      </c>
      <c r="B1749" s="23" t="inlineStr">
        <is>
          <r>
            <t xml:space="preserve">PEDREIRO COM ENCARGOS COMPLEMENTARES</t>
          </r>
        </is>
      </c>
      <c r="C1749" s="22" t="inlineStr">
        <is>
          <r>
            <t xml:space="preserve">SINAPI</t>
          </r>
        </is>
      </c>
      <c r="D1749" s="22" t="inlineStr">
        <is>
          <r>
            <t xml:space="preserve">H</t>
          </r>
        </is>
      </c>
      <c r="E1749" s="24" t="n">
        <v>0.6912</v>
      </c>
      <c r="F1749" s="25" t="n">
        <v>30.58</v>
      </c>
      <c r="G1749" s="25" t="n">
        <f>TRUNC(TRUNC(E1749,8)*F1749,2)</f>
        <v>21.13</v>
      </c>
    </row>
    <row r="1750" customHeight="1" ht="15">
      <c r="A1750" s="22" t="inlineStr">
        <is>
          <r>
            <t xml:space="preserve">88316</t>
          </r>
        </is>
      </c>
      <c r="B1750" s="23" t="inlineStr">
        <is>
          <r>
            <t xml:space="preserve">SERVENTE COM ENCARGOS COMPLEMENTARES</t>
          </r>
        </is>
      </c>
      <c r="C1750" s="22" t="inlineStr">
        <is>
          <r>
            <t xml:space="preserve">SINAPI</t>
          </r>
        </is>
      </c>
      <c r="D1750" s="22" t="inlineStr">
        <is>
          <r>
            <t xml:space="preserve">H</t>
          </r>
        </is>
      </c>
      <c r="E1750" s="24" t="n">
        <v>0.1558</v>
      </c>
      <c r="F1750" s="25" t="n">
        <v>23.56</v>
      </c>
      <c r="G1750" s="25" t="n">
        <f>TRUNC(TRUNC(E1750,8)*F1750,2)</f>
        <v>3.67</v>
      </c>
    </row>
    <row r="1751" customHeight="1" ht="18">
      <c r="A1751" s="2" t="inlineStr"/>
      <c r="B1751" s="2" t="inlineStr"/>
      <c r="C1751" s="2" t="inlineStr"/>
      <c r="D1751" s="2" t="inlineStr"/>
      <c r="E1751" s="26" t="inlineStr">
        <is>
          <r>
            <t xml:space="preserve">TOTAL Mão de Obra com Encargos Complementares:</t>
          </r>
        </is>
      </c>
      <c r="F1751" s="26" t="inlineStr"/>
      <c r="G1751" s="27" t="n">
        <f>SUM(G1749:G1750)</f>
        <v>24.8</v>
      </c>
    </row>
    <row r="1752" customHeight="1" ht="15">
      <c r="A1752" s="20" t="inlineStr">
        <is>
          <r>
            <t xml:space="preserve">Serviço</t>
          </r>
        </is>
      </c>
      <c r="B1752" s="20" t="inlineStr"/>
      <c r="C1752" s="21" t="inlineStr">
        <is>
          <r>
            <t xml:space="preserve">FONTE</t>
          </r>
        </is>
      </c>
      <c r="D1752" s="21" t="inlineStr">
        <is>
          <r>
            <t xml:space="preserve">UNID</t>
          </r>
        </is>
      </c>
      <c r="E1752" s="21" t="inlineStr">
        <is>
          <r>
            <t xml:space="preserve">COEFICIENTE</t>
          </r>
        </is>
      </c>
      <c r="F1752" s="21" t="inlineStr">
        <is>
          <r>
            <t xml:space="preserve">PREÇO UNITÁRIO</t>
          </r>
        </is>
      </c>
      <c r="G1752" s="21" t="inlineStr">
        <is>
          <r>
            <t xml:space="preserve">TOTAL</t>
          </r>
        </is>
      </c>
    </row>
    <row r="1753" customHeight="1" ht="29">
      <c r="A1753" s="22" t="inlineStr">
        <is>
          <r>
            <t xml:space="preserve">87372</t>
          </r>
        </is>
      </c>
      <c r="B1753" s="23" t="inlineStr">
        <is>
          <r>
            <t xml:space="preserve">ARGAMASSA TRAÇO 1:3 (EM VOLUME DE CIMENTO E AREIA MÉDIA ÚMIDA) PARA CONTRAPISO, PREPARO MANUAL. AF_08/2019</t>
          </r>
        </is>
      </c>
      <c r="C1753" s="22" t="inlineStr">
        <is>
          <r>
            <t xml:space="preserve">SINAPI</t>
          </r>
        </is>
      </c>
      <c r="D1753" s="22" t="inlineStr">
        <is>
          <r>
            <t xml:space="preserve">M3</t>
          </r>
        </is>
      </c>
      <c r="E1753" s="24" t="n">
        <v>0.035</v>
      </c>
      <c r="F1753" s="25" t="n">
        <v>854.02</v>
      </c>
      <c r="G1753" s="25" t="n">
        <f>TRUNC(TRUNC(E1753,8)*F1753,2)</f>
        <v>29.89</v>
      </c>
    </row>
    <row r="1754" customHeight="1" ht="15">
      <c r="A1754" s="2" t="inlineStr"/>
      <c r="B1754" s="2" t="inlineStr"/>
      <c r="C1754" s="2" t="inlineStr"/>
      <c r="D1754" s="2" t="inlineStr"/>
      <c r="E1754" s="26" t="inlineStr">
        <is>
          <r>
            <t xml:space="preserve">TOTAL Serviço:</t>
          </r>
        </is>
      </c>
      <c r="F1754" s="26" t="inlineStr"/>
      <c r="G1754" s="27" t="n">
        <f>SUM(G1753:G1753)</f>
        <v>29.89</v>
      </c>
    </row>
    <row r="1755" customHeight="1" ht="15">
      <c r="A1755" s="2" t="inlineStr"/>
      <c r="B1755" s="2" t="inlineStr"/>
      <c r="C1755" s="2" t="inlineStr"/>
      <c r="D1755" s="2" t="inlineStr"/>
      <c r="E1755" s="28" t="inlineStr">
        <is>
          <r>
            <t xml:space="preserve">VALOR:</t>
          </r>
        </is>
      </c>
      <c r="F1755" s="28" t="inlineStr"/>
      <c r="G1755" s="29" t="n">
        <f>ROUND(SUM(G1747,G1751,G1754),2)</f>
        <v>56.95</v>
      </c>
    </row>
    <row r="1756" customHeight="1" ht="15">
      <c r="A1756" s="2" t="inlineStr"/>
      <c r="B1756" s="2" t="inlineStr"/>
      <c r="C1756" s="2" t="inlineStr"/>
      <c r="D1756" s="2" t="inlineStr"/>
      <c r="E1756" s="28" t="inlineStr">
        <is>
          <r>
            <t xml:space="preserve">VALOR BDI (20.34%):</t>
          </r>
        </is>
      </c>
      <c r="F1756" s="28" t="inlineStr"/>
      <c r="G1756" s="29" t="n">
        <f>ROUND(G1755*(20.34/100),2)</f>
        <v>11.58</v>
      </c>
    </row>
    <row r="1757" customHeight="1" ht="15">
      <c r="A1757" s="2" t="inlineStr"/>
      <c r="B1757" s="2" t="inlineStr"/>
      <c r="C1757" s="2" t="inlineStr"/>
      <c r="D1757" s="2" t="inlineStr"/>
      <c r="E1757" s="28" t="inlineStr">
        <is>
          <r>
            <t xml:space="preserve">VALOR COM BDI:</t>
          </r>
        </is>
      </c>
      <c r="F1757" s="28" t="inlineStr"/>
      <c r="G1757" s="29" t="n">
        <f>G1756+G1755</f>
        <v>68.53</v>
      </c>
    </row>
    <row r="1758" customHeight="1" ht="10">
      <c r="A1758" s="2" t="inlineStr"/>
      <c r="B1758" s="2" t="inlineStr"/>
      <c r="C1758" s="2" t="inlineStr"/>
      <c r="D1758" s="2" t="inlineStr"/>
      <c r="E1758" s="18" t="inlineStr"/>
      <c r="F1758" s="18" t="inlineStr"/>
      <c r="G1758" s="18" t="inlineStr"/>
    </row>
    <row r="1759" customHeight="1" ht="20">
      <c r="A1759" s="19" t="inlineStr">
        <is>
          <r>
            <t xml:space="preserve">1.8.2. ​98546​ IMPERMEABILIZAÇÃO DE SUPERFÍCIE COM MANTA ASFÁLTICA, UMA CAMADA, INCLUSIVE APLICAÇÃO DE PRIMER ASFÁLTICO, E=4MM. AF_09/2023​ (M2)</t>
          </r>
        </is>
      </c>
      <c r="B1759" s="19" t="inlineStr"/>
      <c r="C1759" s="19" t="inlineStr"/>
      <c r="D1759" s="19" t="inlineStr"/>
      <c r="E1759" s="19" t="inlineStr"/>
      <c r="F1759" s="19" t="inlineStr"/>
      <c r="G1759" s="19" t="inlineStr"/>
    </row>
    <row r="1760" customHeight="1" ht="15">
      <c r="A1760" s="20" t="inlineStr">
        <is>
          <r>
            <t xml:space="preserve">Material</t>
          </r>
        </is>
      </c>
      <c r="B1760" s="20" t="inlineStr"/>
      <c r="C1760" s="21" t="inlineStr">
        <is>
          <r>
            <t xml:space="preserve">FONTE</t>
          </r>
        </is>
      </c>
      <c r="D1760" s="21" t="inlineStr">
        <is>
          <r>
            <t xml:space="preserve">UNID</t>
          </r>
        </is>
      </c>
      <c r="E1760" s="21" t="inlineStr">
        <is>
          <r>
            <t xml:space="preserve">COEFICIENTE</t>
          </r>
        </is>
      </c>
      <c r="F1760" s="21" t="inlineStr">
        <is>
          <r>
            <t xml:space="preserve">PREÇO UNITÁRIO</t>
          </r>
        </is>
      </c>
      <c r="G1760" s="21" t="inlineStr">
        <is>
          <r>
            <t xml:space="preserve">TOTAL</t>
          </r>
        </is>
      </c>
    </row>
    <row r="1761" customHeight="1" ht="15">
      <c r="A1761" s="22" t="inlineStr">
        <is>
          <r>
            <t xml:space="preserve">00004226</t>
          </r>
        </is>
      </c>
      <c r="B1761" s="23" t="inlineStr">
        <is>
          <r>
            <t xml:space="preserve">GAS DE COZINHA - GLP</t>
          </r>
        </is>
      </c>
      <c r="C1761" s="22" t="inlineStr">
        <is>
          <r>
            <t xml:space="preserve">SINAPI</t>
          </r>
        </is>
      </c>
      <c r="D1761" s="22" t="inlineStr">
        <is>
          <r>
            <t xml:space="preserve">KG</t>
          </r>
        </is>
      </c>
      <c r="E1761" s="24" t="n">
        <v>0.26</v>
      </c>
      <c r="F1761" s="25" t="n">
        <v>8.75</v>
      </c>
      <c r="G1761" s="25" t="n">
        <f>TRUNC(TRUNC(E1761,8)*F1761,2)</f>
        <v>2.27</v>
      </c>
    </row>
    <row r="1762" customHeight="1" ht="21">
      <c r="A1762" s="22" t="inlineStr">
        <is>
          <r>
            <t xml:space="preserve">00004015</t>
          </r>
        </is>
      </c>
      <c r="B1762" s="23" t="inlineStr">
        <is>
          <r>
            <t xml:space="preserve">MANTA ASFALTICA ELASTOMERICA EM POLIESTER 4 MM, TIPO III, CLASSE B, ACABAMENTO PP (NBR 9952)</t>
          </r>
        </is>
      </c>
      <c r="C1762" s="22" t="inlineStr">
        <is>
          <r>
            <t xml:space="preserve">SINAPI</t>
          </r>
        </is>
      </c>
      <c r="D1762" s="22" t="inlineStr">
        <is>
          <r>
            <t xml:space="preserve">M2</t>
          </r>
        </is>
      </c>
      <c r="E1762" s="24" t="n">
        <v>1.1319</v>
      </c>
      <c r="F1762" s="25" t="n">
        <v>69.2</v>
      </c>
      <c r="G1762" s="25" t="n">
        <f>TRUNC(TRUNC(E1762,8)*F1762,2)</f>
        <v>78.32</v>
      </c>
    </row>
    <row r="1763" customHeight="1" ht="21">
      <c r="A1763" s="22" t="inlineStr">
        <is>
          <r>
            <t xml:space="preserve">00000511</t>
          </r>
        </is>
      </c>
      <c r="B1763" s="23" t="inlineStr">
        <is>
          <r>
            <t xml:space="preserve">PRIMER PARA MANTA ASFALTICA A BASE DE ASFALTO MODIFICADO DILUIDO EM SOLVENTE, APLICACAO A FRIO</t>
          </r>
        </is>
      </c>
      <c r="C1763" s="22" t="inlineStr">
        <is>
          <r>
            <t xml:space="preserve">SINAPI</t>
          </r>
        </is>
      </c>
      <c r="D1763" s="22" t="inlineStr">
        <is>
          <r>
            <t xml:space="preserve">L</t>
          </r>
        </is>
      </c>
      <c r="E1763" s="24" t="n">
        <v>0.5872</v>
      </c>
      <c r="F1763" s="25" t="n">
        <v>18.5</v>
      </c>
      <c r="G1763" s="25" t="n">
        <f>TRUNC(TRUNC(E1763,8)*F1763,2)</f>
        <v>10.86</v>
      </c>
    </row>
    <row r="1764" customHeight="1" ht="15">
      <c r="A1764" s="2" t="inlineStr"/>
      <c r="B1764" s="2" t="inlineStr"/>
      <c r="C1764" s="2" t="inlineStr"/>
      <c r="D1764" s="2" t="inlineStr"/>
      <c r="E1764" s="26" t="inlineStr">
        <is>
          <r>
            <t xml:space="preserve">TOTAL Material:</t>
          </r>
        </is>
      </c>
      <c r="F1764" s="26" t="inlineStr"/>
      <c r="G1764" s="27" t="n">
        <f>SUM(G1761:G1763)</f>
        <v>91.45</v>
      </c>
    </row>
    <row r="1765" customHeight="1" ht="15">
      <c r="A1765" s="20" t="inlineStr">
        <is>
          <r>
            <t xml:space="preserve">Mão de Obra com Encargos Complementares</t>
          </r>
        </is>
      </c>
      <c r="B1765" s="20" t="inlineStr"/>
      <c r="C1765" s="21" t="inlineStr">
        <is>
          <r>
            <t xml:space="preserve">FONTE</t>
          </r>
        </is>
      </c>
      <c r="D1765" s="21" t="inlineStr">
        <is>
          <r>
            <t xml:space="preserve">UNID</t>
          </r>
        </is>
      </c>
      <c r="E1765" s="21" t="inlineStr">
        <is>
          <r>
            <t xml:space="preserve">COEFICIENTE</t>
          </r>
        </is>
      </c>
      <c r="F1765" s="21" t="inlineStr">
        <is>
          <r>
            <t xml:space="preserve">PREÇO UNITÁRIO</t>
          </r>
        </is>
      </c>
      <c r="G1765" s="21" t="inlineStr">
        <is>
          <r>
            <t xml:space="preserve">TOTAL</t>
          </r>
        </is>
      </c>
    </row>
    <row r="1766" customHeight="1" ht="21">
      <c r="A1766" s="22" t="inlineStr">
        <is>
          <r>
            <t xml:space="preserve">88243</t>
          </r>
        </is>
      </c>
      <c r="B1766" s="23" t="inlineStr">
        <is>
          <r>
            <t xml:space="preserve">AJUDANTE ESPECIALIZADO COM ENCARGOS COMPLEMENTARES</t>
          </r>
        </is>
      </c>
      <c r="C1766" s="22" t="inlineStr">
        <is>
          <r>
            <t xml:space="preserve">SINAPI</t>
          </r>
        </is>
      </c>
      <c r="D1766" s="22" t="inlineStr">
        <is>
          <r>
            <t xml:space="preserve">H</t>
          </r>
        </is>
      </c>
      <c r="E1766" s="24" t="n">
        <v>0.2102</v>
      </c>
      <c r="F1766" s="25" t="n">
        <v>23.76</v>
      </c>
      <c r="G1766" s="25" t="n">
        <f>TRUNC(TRUNC(E1766,8)*F1766,2)</f>
        <v>4.99</v>
      </c>
    </row>
    <row r="1767" customHeight="1" ht="15">
      <c r="A1767" s="22" t="inlineStr">
        <is>
          <r>
            <t xml:space="preserve">88270</t>
          </r>
        </is>
      </c>
      <c r="B1767" s="23" t="inlineStr">
        <is>
          <r>
            <t xml:space="preserve">IMPERMEABILIZADOR COM ENCARGOS COMPLEMENTARES</t>
          </r>
        </is>
      </c>
      <c r="C1767" s="22" t="inlineStr">
        <is>
          <r>
            <t xml:space="preserve">SINAPI</t>
          </r>
        </is>
      </c>
      <c r="D1767" s="22" t="inlineStr">
        <is>
          <r>
            <t xml:space="preserve">H</t>
          </r>
        </is>
      </c>
      <c r="E1767" s="24" t="n">
        <v>0.9324</v>
      </c>
      <c r="F1767" s="25" t="n">
        <v>30.58</v>
      </c>
      <c r="G1767" s="25" t="n">
        <f>TRUNC(TRUNC(E1767,8)*F1767,2)</f>
        <v>28.51</v>
      </c>
    </row>
    <row r="1768" customHeight="1" ht="18">
      <c r="A1768" s="2" t="inlineStr"/>
      <c r="B1768" s="2" t="inlineStr"/>
      <c r="C1768" s="2" t="inlineStr"/>
      <c r="D1768" s="2" t="inlineStr"/>
      <c r="E1768" s="26" t="inlineStr">
        <is>
          <r>
            <t xml:space="preserve">TOTAL Mão de Obra com Encargos Complementares:</t>
          </r>
        </is>
      </c>
      <c r="F1768" s="26" t="inlineStr"/>
      <c r="G1768" s="27" t="n">
        <f>SUM(G1766:G1767)</f>
        <v>33.5</v>
      </c>
    </row>
    <row r="1769" customHeight="1" ht="15">
      <c r="A1769" s="2" t="inlineStr"/>
      <c r="B1769" s="2" t="inlineStr"/>
      <c r="C1769" s="2" t="inlineStr"/>
      <c r="D1769" s="2" t="inlineStr"/>
      <c r="E1769" s="28" t="inlineStr">
        <is>
          <r>
            <t xml:space="preserve">VALOR:</t>
          </r>
        </is>
      </c>
      <c r="F1769" s="28" t="inlineStr"/>
      <c r="G1769" s="29" t="n">
        <f>ROUND(SUM(G1764,G1768),2)</f>
        <v>124.95</v>
      </c>
    </row>
    <row r="1770" customHeight="1" ht="15">
      <c r="A1770" s="2" t="inlineStr"/>
      <c r="B1770" s="2" t="inlineStr"/>
      <c r="C1770" s="2" t="inlineStr"/>
      <c r="D1770" s="2" t="inlineStr"/>
      <c r="E1770" s="28" t="inlineStr">
        <is>
          <r>
            <t xml:space="preserve">VALOR BDI (20.34%):</t>
          </r>
        </is>
      </c>
      <c r="F1770" s="28" t="inlineStr"/>
      <c r="G1770" s="29" t="n">
        <f>ROUND(G1769*(20.34/100),2)</f>
        <v>25.41</v>
      </c>
    </row>
    <row r="1771" customHeight="1" ht="15">
      <c r="A1771" s="2" t="inlineStr"/>
      <c r="B1771" s="2" t="inlineStr"/>
      <c r="C1771" s="2" t="inlineStr"/>
      <c r="D1771" s="2" t="inlineStr"/>
      <c r="E1771" s="28" t="inlineStr">
        <is>
          <r>
            <t xml:space="preserve">VALOR COM BDI:</t>
          </r>
        </is>
      </c>
      <c r="F1771" s="28" t="inlineStr"/>
      <c r="G1771" s="29" t="n">
        <f>G1770+G1769</f>
        <v>150.36</v>
      </c>
    </row>
    <row r="1772" customHeight="1" ht="10">
      <c r="A1772" s="2" t="inlineStr"/>
      <c r="B1772" s="2" t="inlineStr"/>
      <c r="C1772" s="2" t="inlineStr"/>
      <c r="D1772" s="2" t="inlineStr"/>
      <c r="E1772" s="18" t="inlineStr"/>
      <c r="F1772" s="18" t="inlineStr"/>
      <c r="G1772" s="18" t="inlineStr"/>
    </row>
    <row r="1773" customHeight="1" ht="20">
      <c r="A1773" s="19" t="inlineStr">
        <is>
          <r>
            <t xml:space="preserve">1.8.3. ​98556​ IMPERMEABILIZAÇÃO DE SUPERFÍCIE COM ARGAMASSA POLIMÉRICA / MEMBRANA ACRÍLICA, 4 DEMÃOS, REFORÇADA COM VÉU DE POLIÉSTER (MAV). AF_09/2023​ (M2)</t>
          </r>
        </is>
      </c>
      <c r="B1773" s="19" t="inlineStr"/>
      <c r="C1773" s="19" t="inlineStr"/>
      <c r="D1773" s="19" t="inlineStr"/>
      <c r="E1773" s="19" t="inlineStr"/>
      <c r="F1773" s="19" t="inlineStr"/>
      <c r="G1773" s="19" t="inlineStr"/>
    </row>
    <row r="1774" customHeight="1" ht="15">
      <c r="A1774" s="20" t="inlineStr">
        <is>
          <r>
            <t xml:space="preserve">Material</t>
          </r>
        </is>
      </c>
      <c r="B1774" s="20" t="inlineStr"/>
      <c r="C1774" s="21" t="inlineStr">
        <is>
          <r>
            <t xml:space="preserve">FONTE</t>
          </r>
        </is>
      </c>
      <c r="D1774" s="21" t="inlineStr">
        <is>
          <r>
            <t xml:space="preserve">UNID</t>
          </r>
        </is>
      </c>
      <c r="E1774" s="21" t="inlineStr">
        <is>
          <r>
            <t xml:space="preserve">COEFICIENTE</t>
          </r>
        </is>
      </c>
      <c r="F1774" s="21" t="inlineStr">
        <is>
          <r>
            <t xml:space="preserve">PREÇO UNITÁRIO</t>
          </r>
        </is>
      </c>
      <c r="G1774" s="21" t="inlineStr">
        <is>
          <r>
            <t xml:space="preserve">TOTAL</t>
          </r>
        </is>
      </c>
    </row>
    <row r="1775" customHeight="1" ht="29">
      <c r="A1775" s="22" t="inlineStr">
        <is>
          <r>
            <t xml:space="preserve">00000135</t>
          </r>
        </is>
      </c>
      <c r="B1775" s="23" t="inlineStr">
        <is>
          <r>
            <t xml:space="preserve">ARGAMASSA POLIMERICA IMPERMEABILIZANTE SEMIFLEXIVEL, BICOMPONENTE, A BASE DE CIMENTO E ADITIVOS</t>
          </r>
        </is>
      </c>
      <c r="C1775" s="22" t="inlineStr">
        <is>
          <r>
            <t xml:space="preserve">SINAPI</t>
          </r>
        </is>
      </c>
      <c r="D1775" s="22" t="inlineStr">
        <is>
          <r>
            <t xml:space="preserve">KG</t>
          </r>
        </is>
      </c>
      <c r="E1775" s="24" t="n">
        <v>4.6154</v>
      </c>
      <c r="F1775" s="25" t="n">
        <v>3.85</v>
      </c>
      <c r="G1775" s="25" t="n">
        <f>TRUNC(TRUNC(E1775,8)*F1775,2)</f>
        <v>17.76</v>
      </c>
    </row>
    <row r="1776" customHeight="1" ht="15">
      <c r="A1776" s="22" t="inlineStr">
        <is>
          <r>
            <t xml:space="preserve">00004030</t>
          </r>
        </is>
      </c>
      <c r="B1776" s="23" t="inlineStr">
        <is>
          <r>
            <t xml:space="preserve">VEU DE POLIESTER PARA IMPERMEABILIZACAO</t>
          </r>
        </is>
      </c>
      <c r="C1776" s="22" t="inlineStr">
        <is>
          <r>
            <t xml:space="preserve">SINAPI</t>
          </r>
        </is>
      </c>
      <c r="D1776" s="22" t="inlineStr">
        <is>
          <r>
            <t xml:space="preserve">M2</t>
          </r>
        </is>
      </c>
      <c r="E1776" s="24" t="n">
        <v>1.3513</v>
      </c>
      <c r="F1776" s="25" t="n">
        <v>7.38</v>
      </c>
      <c r="G1776" s="25" t="n">
        <f>TRUNC(TRUNC(E1776,8)*F1776,2)</f>
        <v>9.97</v>
      </c>
    </row>
    <row r="1777" customHeight="1" ht="15">
      <c r="A1777" s="2" t="inlineStr"/>
      <c r="B1777" s="2" t="inlineStr"/>
      <c r="C1777" s="2" t="inlineStr"/>
      <c r="D1777" s="2" t="inlineStr"/>
      <c r="E1777" s="26" t="inlineStr">
        <is>
          <r>
            <t xml:space="preserve">TOTAL Material:</t>
          </r>
        </is>
      </c>
      <c r="F1777" s="26" t="inlineStr"/>
      <c r="G1777" s="27" t="n">
        <f>SUM(G1775:G1776)</f>
        <v>27.73</v>
      </c>
    </row>
    <row r="1778" customHeight="1" ht="15">
      <c r="A1778" s="20" t="inlineStr">
        <is>
          <r>
            <t xml:space="preserve">Mão de Obra com Encargos Complementares</t>
          </r>
        </is>
      </c>
      <c r="B1778" s="20" t="inlineStr"/>
      <c r="C1778" s="21" t="inlineStr">
        <is>
          <r>
            <t xml:space="preserve">FONTE</t>
          </r>
        </is>
      </c>
      <c r="D1778" s="21" t="inlineStr">
        <is>
          <r>
            <t xml:space="preserve">UNID</t>
          </r>
        </is>
      </c>
      <c r="E1778" s="21" t="inlineStr">
        <is>
          <r>
            <t xml:space="preserve">COEFICIENTE</t>
          </r>
        </is>
      </c>
      <c r="F1778" s="21" t="inlineStr">
        <is>
          <r>
            <t xml:space="preserve">PREÇO UNITÁRIO</t>
          </r>
        </is>
      </c>
      <c r="G1778" s="21" t="inlineStr">
        <is>
          <r>
            <t xml:space="preserve">TOTAL</t>
          </r>
        </is>
      </c>
    </row>
    <row r="1779" customHeight="1" ht="21">
      <c r="A1779" s="22" t="inlineStr">
        <is>
          <r>
            <t xml:space="preserve">88243</t>
          </r>
        </is>
      </c>
      <c r="B1779" s="23" t="inlineStr">
        <is>
          <r>
            <t xml:space="preserve">AJUDANTE ESPECIALIZADO COM ENCARGOS COMPLEMENTARES</t>
          </r>
        </is>
      </c>
      <c r="C1779" s="22" t="inlineStr">
        <is>
          <r>
            <t xml:space="preserve">SINAPI</t>
          </r>
        </is>
      </c>
      <c r="D1779" s="22" t="inlineStr">
        <is>
          <r>
            <t xml:space="preserve">H</t>
          </r>
        </is>
      </c>
      <c r="E1779" s="24" t="n">
        <v>0.2228</v>
      </c>
      <c r="F1779" s="25" t="n">
        <v>23.76</v>
      </c>
      <c r="G1779" s="25" t="n">
        <f>TRUNC(TRUNC(E1779,8)*F1779,2)</f>
        <v>5.29</v>
      </c>
    </row>
    <row r="1780" customHeight="1" ht="15">
      <c r="A1780" s="22" t="inlineStr">
        <is>
          <r>
            <t xml:space="preserve">88270</t>
          </r>
        </is>
      </c>
      <c r="B1780" s="23" t="inlineStr">
        <is>
          <r>
            <t xml:space="preserve">IMPERMEABILIZADOR COM ENCARGOS COMPLEMENTARES</t>
          </r>
        </is>
      </c>
      <c r="C1780" s="22" t="inlineStr">
        <is>
          <r>
            <t xml:space="preserve">SINAPI</t>
          </r>
        </is>
      </c>
      <c r="D1780" s="22" t="inlineStr">
        <is>
          <r>
            <t xml:space="preserve">H</t>
          </r>
        </is>
      </c>
      <c r="E1780" s="24" t="n">
        <v>0.9881</v>
      </c>
      <c r="F1780" s="25" t="n">
        <v>30.58</v>
      </c>
      <c r="G1780" s="25" t="n">
        <f>TRUNC(TRUNC(E1780,8)*F1780,2)</f>
        <v>30.21</v>
      </c>
    </row>
    <row r="1781" customHeight="1" ht="18">
      <c r="A1781" s="2" t="inlineStr"/>
      <c r="B1781" s="2" t="inlineStr"/>
      <c r="C1781" s="2" t="inlineStr"/>
      <c r="D1781" s="2" t="inlineStr"/>
      <c r="E1781" s="26" t="inlineStr">
        <is>
          <r>
            <t xml:space="preserve">TOTAL Mão de Obra com Encargos Complementares:</t>
          </r>
        </is>
      </c>
      <c r="F1781" s="26" t="inlineStr"/>
      <c r="G1781" s="27" t="n">
        <f>SUM(G1779:G1780)</f>
        <v>35.5</v>
      </c>
    </row>
    <row r="1782" customHeight="1" ht="15">
      <c r="A1782" s="2" t="inlineStr"/>
      <c r="B1782" s="2" t="inlineStr"/>
      <c r="C1782" s="2" t="inlineStr"/>
      <c r="D1782" s="2" t="inlineStr"/>
      <c r="E1782" s="28" t="inlineStr">
        <is>
          <r>
            <t xml:space="preserve">VALOR:</t>
          </r>
        </is>
      </c>
      <c r="F1782" s="28" t="inlineStr"/>
      <c r="G1782" s="29" t="n">
        <f>ROUND(SUM(G1777,G1781),2)</f>
        <v>63.23</v>
      </c>
    </row>
    <row r="1783" customHeight="1" ht="15">
      <c r="A1783" s="2" t="inlineStr"/>
      <c r="B1783" s="2" t="inlineStr"/>
      <c r="C1783" s="2" t="inlineStr"/>
      <c r="D1783" s="2" t="inlineStr"/>
      <c r="E1783" s="28" t="inlineStr">
        <is>
          <r>
            <t xml:space="preserve">VALOR BDI (20.34%):</t>
          </r>
        </is>
      </c>
      <c r="F1783" s="28" t="inlineStr"/>
      <c r="G1783" s="29" t="n">
        <f>ROUND(G1782*(20.34/100),2)</f>
        <v>12.86</v>
      </c>
    </row>
    <row r="1784" customHeight="1" ht="15">
      <c r="A1784" s="2" t="inlineStr"/>
      <c r="B1784" s="2" t="inlineStr"/>
      <c r="C1784" s="2" t="inlineStr"/>
      <c r="D1784" s="2" t="inlineStr"/>
      <c r="E1784" s="28" t="inlineStr">
        <is>
          <r>
            <t xml:space="preserve">VALOR COM BDI:</t>
          </r>
        </is>
      </c>
      <c r="F1784" s="28" t="inlineStr"/>
      <c r="G1784" s="29" t="n">
        <f>G1783+G1782</f>
        <v>76.09</v>
      </c>
    </row>
    <row r="1785" customHeight="1" ht="10">
      <c r="A1785" s="2" t="inlineStr"/>
      <c r="B1785" s="2" t="inlineStr"/>
      <c r="C1785" s="2" t="inlineStr"/>
      <c r="D1785" s="2" t="inlineStr"/>
      <c r="E1785" s="18" t="inlineStr"/>
      <c r="F1785" s="18" t="inlineStr"/>
      <c r="G1785" s="18" t="inlineStr"/>
    </row>
    <row r="1786" customHeight="1" ht="20">
      <c r="A1786" s="19" t="inlineStr">
        <is>
          <r>
            <t xml:space="preserve">1.9.1. ​87905​ CHAPISCO APLICADO EM ALVENARIA (COM PRESENÇA DE VÃOS) E ESTRUTURAS DE CONCRETO DE FACHADA, COM COLHER DE PEDREIRO. ARGAMASSA TRAÇO 1:3 COM PREPARO EM BETONEIRA 400L. AF_10/2022​ (M2)</t>
          </r>
        </is>
      </c>
      <c r="B1786" s="19" t="inlineStr"/>
      <c r="C1786" s="19" t="inlineStr"/>
      <c r="D1786" s="19" t="inlineStr"/>
      <c r="E1786" s="19" t="inlineStr"/>
      <c r="F1786" s="19" t="inlineStr"/>
      <c r="G1786" s="19" t="inlineStr"/>
    </row>
    <row r="1787" customHeight="1" ht="15">
      <c r="A1787" s="20" t="inlineStr">
        <is>
          <r>
            <t xml:space="preserve">Mão de Obra com Encargos Complementares</t>
          </r>
        </is>
      </c>
      <c r="B1787" s="20" t="inlineStr"/>
      <c r="C1787" s="21" t="inlineStr">
        <is>
          <r>
            <t xml:space="preserve">FONTE</t>
          </r>
        </is>
      </c>
      <c r="D1787" s="21" t="inlineStr">
        <is>
          <r>
            <t xml:space="preserve">UNID</t>
          </r>
        </is>
      </c>
      <c r="E1787" s="21" t="inlineStr">
        <is>
          <r>
            <t xml:space="preserve">COEFICIENTE</t>
          </r>
        </is>
      </c>
      <c r="F1787" s="21" t="inlineStr">
        <is>
          <r>
            <t xml:space="preserve">PREÇO UNITÁRIO</t>
          </r>
        </is>
      </c>
      <c r="G1787" s="21" t="inlineStr">
        <is>
          <r>
            <t xml:space="preserve">TOTAL</t>
          </r>
        </is>
      </c>
    </row>
    <row r="1788" customHeight="1" ht="15">
      <c r="A1788" s="22" t="inlineStr">
        <is>
          <r>
            <t xml:space="preserve">88309</t>
          </r>
        </is>
      </c>
      <c r="B1788" s="23" t="inlineStr">
        <is>
          <r>
            <t xml:space="preserve">PEDREIRO COM ENCARGOS COMPLEMENTARES</t>
          </r>
        </is>
      </c>
      <c r="C1788" s="22" t="inlineStr">
        <is>
          <r>
            <t xml:space="preserve">SINAPI</t>
          </r>
        </is>
      </c>
      <c r="D1788" s="22" t="inlineStr">
        <is>
          <r>
            <t xml:space="preserve">H</t>
          </r>
        </is>
      </c>
      <c r="E1788" s="24" t="n">
        <v>0.1724</v>
      </c>
      <c r="F1788" s="25" t="n">
        <v>30.58</v>
      </c>
      <c r="G1788" s="25" t="n">
        <f>TRUNC(TRUNC(E1788,8)*F1788,2)</f>
        <v>5.27</v>
      </c>
    </row>
    <row r="1789" customHeight="1" ht="15">
      <c r="A1789" s="22" t="inlineStr">
        <is>
          <r>
            <t xml:space="preserve">88316</t>
          </r>
        </is>
      </c>
      <c r="B1789" s="23" t="inlineStr">
        <is>
          <r>
            <t xml:space="preserve">SERVENTE COM ENCARGOS COMPLEMENTARES</t>
          </r>
        </is>
      </c>
      <c r="C1789" s="22" t="inlineStr">
        <is>
          <r>
            <t xml:space="preserve">SINAPI</t>
          </r>
        </is>
      </c>
      <c r="D1789" s="22" t="inlineStr">
        <is>
          <r>
            <t xml:space="preserve">H</t>
          </r>
        </is>
      </c>
      <c r="E1789" s="24" t="n">
        <v>0.0575</v>
      </c>
      <c r="F1789" s="25" t="n">
        <v>23.56</v>
      </c>
      <c r="G1789" s="25" t="n">
        <f>TRUNC(TRUNC(E1789,8)*F1789,2)</f>
        <v>1.35</v>
      </c>
    </row>
    <row r="1790" customHeight="1" ht="18">
      <c r="A1790" s="2" t="inlineStr"/>
      <c r="B1790" s="2" t="inlineStr"/>
      <c r="C1790" s="2" t="inlineStr"/>
      <c r="D1790" s="2" t="inlineStr"/>
      <c r="E1790" s="26" t="inlineStr">
        <is>
          <r>
            <t xml:space="preserve">TOTAL Mão de Obra com Encargos Complementares:</t>
          </r>
        </is>
      </c>
      <c r="F1790" s="26" t="inlineStr"/>
      <c r="G1790" s="27" t="n">
        <f>SUM(G1788:G1789)</f>
        <v>6.62</v>
      </c>
    </row>
    <row r="1791" customHeight="1" ht="15">
      <c r="A1791" s="20" t="inlineStr">
        <is>
          <r>
            <t xml:space="preserve">Serviço</t>
          </r>
        </is>
      </c>
      <c r="B1791" s="20" t="inlineStr"/>
      <c r="C1791" s="21" t="inlineStr">
        <is>
          <r>
            <t xml:space="preserve">FONTE</t>
          </r>
        </is>
      </c>
      <c r="D1791" s="21" t="inlineStr">
        <is>
          <r>
            <t xml:space="preserve">UNID</t>
          </r>
        </is>
      </c>
      <c r="E1791" s="21" t="inlineStr">
        <is>
          <r>
            <t xml:space="preserve">COEFICIENTE</t>
          </r>
        </is>
      </c>
      <c r="F1791" s="21" t="inlineStr">
        <is>
          <r>
            <t xml:space="preserve">PREÇO UNITÁRIO</t>
          </r>
        </is>
      </c>
      <c r="G1791" s="21" t="inlineStr">
        <is>
          <r>
            <t xml:space="preserve">TOTAL</t>
          </r>
        </is>
      </c>
    </row>
    <row r="1792" customHeight="1" ht="29">
      <c r="A1792" s="22" t="inlineStr">
        <is>
          <r>
            <t xml:space="preserve">87313</t>
          </r>
        </is>
      </c>
      <c r="B1792" s="23" t="inlineStr">
        <is>
          <r>
            <t xml:space="preserve">ARGAMASSA TRAÇO 1:3 (EM VOLUME DE CIMENTO E AREIA GROSSA ÚMIDA) PARA CHAPISCO CONVENCIONAL, PREPARO MECÂNICO COM BETONEIRA 400 L. AF_08/2019</t>
          </r>
        </is>
      </c>
      <c r="C1792" s="22" t="inlineStr">
        <is>
          <r>
            <t xml:space="preserve">SINAPI</t>
          </r>
        </is>
      </c>
      <c r="D1792" s="22" t="inlineStr">
        <is>
          <r>
            <t xml:space="preserve">M3</t>
          </r>
        </is>
      </c>
      <c r="E1792" s="24" t="n">
        <v>0.0037</v>
      </c>
      <c r="F1792" s="25" t="n">
        <v>571.19</v>
      </c>
      <c r="G1792" s="25" t="n">
        <f>TRUNC(TRUNC(E1792,8)*F1792,2)</f>
        <v>2.11</v>
      </c>
    </row>
    <row r="1793" customHeight="1" ht="15">
      <c r="A1793" s="2" t="inlineStr"/>
      <c r="B1793" s="2" t="inlineStr"/>
      <c r="C1793" s="2" t="inlineStr"/>
      <c r="D1793" s="2" t="inlineStr"/>
      <c r="E1793" s="26" t="inlineStr">
        <is>
          <r>
            <t xml:space="preserve">TOTAL Serviço:</t>
          </r>
        </is>
      </c>
      <c r="F1793" s="26" t="inlineStr"/>
      <c r="G1793" s="27" t="n">
        <f>SUM(G1792:G1792)</f>
        <v>2.11</v>
      </c>
    </row>
    <row r="1794" customHeight="1" ht="15">
      <c r="A1794" s="2" t="inlineStr"/>
      <c r="B1794" s="2" t="inlineStr"/>
      <c r="C1794" s="2" t="inlineStr"/>
      <c r="D1794" s="2" t="inlineStr"/>
      <c r="E1794" s="28" t="inlineStr">
        <is>
          <r>
            <t xml:space="preserve">VALOR:</t>
          </r>
        </is>
      </c>
      <c r="F1794" s="28" t="inlineStr"/>
      <c r="G1794" s="29" t="n">
        <f>ROUND(SUM(G1790,G1793),2)</f>
        <v>8.73</v>
      </c>
    </row>
    <row r="1795" customHeight="1" ht="15">
      <c r="A1795" s="2" t="inlineStr"/>
      <c r="B1795" s="2" t="inlineStr"/>
      <c r="C1795" s="2" t="inlineStr"/>
      <c r="D1795" s="2" t="inlineStr"/>
      <c r="E1795" s="28" t="inlineStr">
        <is>
          <r>
            <t xml:space="preserve">VALOR BDI (20.34%):</t>
          </r>
        </is>
      </c>
      <c r="F1795" s="28" t="inlineStr"/>
      <c r="G1795" s="29" t="n">
        <f>ROUND(G1794*(20.34/100),2)</f>
        <v>1.78</v>
      </c>
    </row>
    <row r="1796" customHeight="1" ht="15">
      <c r="A1796" s="2" t="inlineStr"/>
      <c r="B1796" s="2" t="inlineStr"/>
      <c r="C1796" s="2" t="inlineStr"/>
      <c r="D1796" s="2" t="inlineStr"/>
      <c r="E1796" s="28" t="inlineStr">
        <is>
          <r>
            <t xml:space="preserve">VALOR COM BDI:</t>
          </r>
        </is>
      </c>
      <c r="F1796" s="28" t="inlineStr"/>
      <c r="G1796" s="29" t="n">
        <f>G1795+G1794</f>
        <v>10.51</v>
      </c>
    </row>
    <row r="1797" customHeight="1" ht="10">
      <c r="A1797" s="2" t="inlineStr"/>
      <c r="B1797" s="2" t="inlineStr"/>
      <c r="C1797" s="2" t="inlineStr"/>
      <c r="D1797" s="2" t="inlineStr"/>
      <c r="E1797" s="18" t="inlineStr"/>
      <c r="F1797" s="18" t="inlineStr"/>
      <c r="G1797" s="18" t="inlineStr"/>
    </row>
    <row r="1798" customHeight="1" ht="20">
      <c r="A1798" s="19" t="inlineStr">
        <is>
          <r>
            <t xml:space="preserve">1.9.2. ​87530​ MASSA ÚNICA, EM ARGAMASSA TRAÇO 1:2:8, PREPARO MANUAL, APLICADA MANUALMENTE EM PAREDES INTERNAS DE AMBIENTES COM ÁREA ENTRE 5M² E 10M², E = 17,5MM, COM TALISCAS. AF_03/2024​ (M2)</t>
          </r>
        </is>
      </c>
      <c r="B1798" s="19" t="inlineStr"/>
      <c r="C1798" s="19" t="inlineStr"/>
      <c r="D1798" s="19" t="inlineStr"/>
      <c r="E1798" s="19" t="inlineStr"/>
      <c r="F1798" s="19" t="inlineStr"/>
      <c r="G1798" s="19" t="inlineStr"/>
    </row>
    <row r="1799" customHeight="1" ht="15">
      <c r="A1799" s="20" t="inlineStr">
        <is>
          <r>
            <t xml:space="preserve">Mão de Obra com Encargos Complementares</t>
          </r>
        </is>
      </c>
      <c r="B1799" s="20" t="inlineStr"/>
      <c r="C1799" s="21" t="inlineStr">
        <is>
          <r>
            <t xml:space="preserve">FONTE</t>
          </r>
        </is>
      </c>
      <c r="D1799" s="21" t="inlineStr">
        <is>
          <r>
            <t xml:space="preserve">UNID</t>
          </r>
        </is>
      </c>
      <c r="E1799" s="21" t="inlineStr">
        <is>
          <r>
            <t xml:space="preserve">COEFICIENTE</t>
          </r>
        </is>
      </c>
      <c r="F1799" s="21" t="inlineStr">
        <is>
          <r>
            <t xml:space="preserve">PREÇO UNITÁRIO</t>
          </r>
        </is>
      </c>
      <c r="G1799" s="21" t="inlineStr">
        <is>
          <r>
            <t xml:space="preserve">TOTAL</t>
          </r>
        </is>
      </c>
    </row>
    <row r="1800" customHeight="1" ht="15">
      <c r="A1800" s="22" t="inlineStr">
        <is>
          <r>
            <t xml:space="preserve">88309</t>
          </r>
        </is>
      </c>
      <c r="B1800" s="23" t="inlineStr">
        <is>
          <r>
            <t xml:space="preserve">PEDREIRO COM ENCARGOS COMPLEMENTARES</t>
          </r>
        </is>
      </c>
      <c r="C1800" s="22" t="inlineStr">
        <is>
          <r>
            <t xml:space="preserve">SINAPI</t>
          </r>
        </is>
      </c>
      <c r="D1800" s="22" t="inlineStr">
        <is>
          <r>
            <t xml:space="preserve">H</t>
          </r>
        </is>
      </c>
      <c r="E1800" s="24" t="n">
        <v>0.4724</v>
      </c>
      <c r="F1800" s="25" t="n">
        <v>30.58</v>
      </c>
      <c r="G1800" s="25" t="n">
        <f>TRUNC(TRUNC(E1800,8)*F1800,2)</f>
        <v>14.44</v>
      </c>
    </row>
    <row r="1801" customHeight="1" ht="15">
      <c r="A1801" s="22" t="inlineStr">
        <is>
          <r>
            <t xml:space="preserve">88316</t>
          </r>
        </is>
      </c>
      <c r="B1801" s="23" t="inlineStr">
        <is>
          <r>
            <t xml:space="preserve">SERVENTE COM ENCARGOS COMPLEMENTARES</t>
          </r>
        </is>
      </c>
      <c r="C1801" s="22" t="inlineStr">
        <is>
          <r>
            <t xml:space="preserve">SINAPI</t>
          </r>
        </is>
      </c>
      <c r="D1801" s="22" t="inlineStr">
        <is>
          <r>
            <t xml:space="preserve">H</t>
          </r>
        </is>
      </c>
      <c r="E1801" s="24" t="n">
        <v>0.2362</v>
      </c>
      <c r="F1801" s="25" t="n">
        <v>23.56</v>
      </c>
      <c r="G1801" s="25" t="n">
        <f>TRUNC(TRUNC(E1801,8)*F1801,2)</f>
        <v>5.56</v>
      </c>
    </row>
    <row r="1802" customHeight="1" ht="18">
      <c r="A1802" s="2" t="inlineStr"/>
      <c r="B1802" s="2" t="inlineStr"/>
      <c r="C1802" s="2" t="inlineStr"/>
      <c r="D1802" s="2" t="inlineStr"/>
      <c r="E1802" s="26" t="inlineStr">
        <is>
          <r>
            <t xml:space="preserve">TOTAL Mão de Obra com Encargos Complementares:</t>
          </r>
        </is>
      </c>
      <c r="F1802" s="26" t="inlineStr"/>
      <c r="G1802" s="27" t="n">
        <f>SUM(G1800:G1801)</f>
        <v>20.0</v>
      </c>
    </row>
    <row r="1803" customHeight="1" ht="15">
      <c r="A1803" s="20" t="inlineStr">
        <is>
          <r>
            <t xml:space="preserve">Serviço</t>
          </r>
        </is>
      </c>
      <c r="B1803" s="20" t="inlineStr"/>
      <c r="C1803" s="21" t="inlineStr">
        <is>
          <r>
            <t xml:space="preserve">FONTE</t>
          </r>
        </is>
      </c>
      <c r="D1803" s="21" t="inlineStr">
        <is>
          <r>
            <t xml:space="preserve">UNID</t>
          </r>
        </is>
      </c>
      <c r="E1803" s="21" t="inlineStr">
        <is>
          <r>
            <t xml:space="preserve">COEFICIENTE</t>
          </r>
        </is>
      </c>
      <c r="F1803" s="21" t="inlineStr">
        <is>
          <r>
            <t xml:space="preserve">PREÇO UNITÁRIO</t>
          </r>
        </is>
      </c>
      <c r="G1803" s="21" t="inlineStr">
        <is>
          <r>
            <t xml:space="preserve">TOTAL</t>
          </r>
        </is>
      </c>
    </row>
    <row r="1804" customHeight="1" ht="38">
      <c r="A1804" s="22" t="inlineStr">
        <is>
          <r>
            <t xml:space="preserve">87369</t>
          </r>
        </is>
      </c>
      <c r="B1804" s="23" t="inlineStr">
        <is>
          <r>
            <t xml:space="preserve">ARGAMASSA TRAÇO 1:2:8 (EM VOLUME DE CIMENTO, CAL E AREIA MÉDIA ÚMIDA) PARA EMBOÇO/MASSA ÚNICA/ASSENTAMENTO DE ALVENARIA DE VEDAÇÃO, PREPARO MANUAL. AF_08/2019</t>
          </r>
        </is>
      </c>
      <c r="C1804" s="22" t="inlineStr">
        <is>
          <r>
            <t xml:space="preserve">SINAPI</t>
          </r>
        </is>
      </c>
      <c r="D1804" s="22" t="inlineStr">
        <is>
          <r>
            <t xml:space="preserve">M3</t>
          </r>
        </is>
      </c>
      <c r="E1804" s="24" t="n">
        <v>0.0304</v>
      </c>
      <c r="F1804" s="25" t="n">
        <v>771.21</v>
      </c>
      <c r="G1804" s="25" t="n">
        <f>TRUNC(TRUNC(E1804,8)*F1804,2)</f>
        <v>23.44</v>
      </c>
    </row>
    <row r="1805" customHeight="1" ht="15">
      <c r="A1805" s="2" t="inlineStr"/>
      <c r="B1805" s="2" t="inlineStr"/>
      <c r="C1805" s="2" t="inlineStr"/>
      <c r="D1805" s="2" t="inlineStr"/>
      <c r="E1805" s="26" t="inlineStr">
        <is>
          <r>
            <t xml:space="preserve">TOTAL Serviço:</t>
          </r>
        </is>
      </c>
      <c r="F1805" s="26" t="inlineStr"/>
      <c r="G1805" s="27" t="n">
        <f>SUM(G1804:G1804)</f>
        <v>23.44</v>
      </c>
    </row>
    <row r="1806" customHeight="1" ht="15">
      <c r="A1806" s="2" t="inlineStr"/>
      <c r="B1806" s="2" t="inlineStr"/>
      <c r="C1806" s="2" t="inlineStr"/>
      <c r="D1806" s="2" t="inlineStr"/>
      <c r="E1806" s="28" t="inlineStr">
        <is>
          <r>
            <t xml:space="preserve">VALOR:</t>
          </r>
        </is>
      </c>
      <c r="F1806" s="28" t="inlineStr"/>
      <c r="G1806" s="29" t="n">
        <f>ROUND(SUM(G1802,G1805),2)</f>
        <v>43.44</v>
      </c>
    </row>
    <row r="1807" customHeight="1" ht="15">
      <c r="A1807" s="2" t="inlineStr"/>
      <c r="B1807" s="2" t="inlineStr"/>
      <c r="C1807" s="2" t="inlineStr"/>
      <c r="D1807" s="2" t="inlineStr"/>
      <c r="E1807" s="28" t="inlineStr">
        <is>
          <r>
            <t xml:space="preserve">VALOR BDI (20.34%):</t>
          </r>
        </is>
      </c>
      <c r="F1807" s="28" t="inlineStr"/>
      <c r="G1807" s="29" t="n">
        <f>ROUND(G1806*(20.34/100),2)</f>
        <v>8.84</v>
      </c>
    </row>
    <row r="1808" customHeight="1" ht="15">
      <c r="A1808" s="2" t="inlineStr"/>
      <c r="B1808" s="2" t="inlineStr"/>
      <c r="C1808" s="2" t="inlineStr"/>
      <c r="D1808" s="2" t="inlineStr"/>
      <c r="E1808" s="28" t="inlineStr">
        <is>
          <r>
            <t xml:space="preserve">VALOR COM BDI:</t>
          </r>
        </is>
      </c>
      <c r="F1808" s="28" t="inlineStr"/>
      <c r="G1808" s="29" t="n">
        <f>G1807+G1806</f>
        <v>52.28</v>
      </c>
    </row>
    <row r="1809" customHeight="1" ht="10">
      <c r="A1809" s="2" t="inlineStr"/>
      <c r="B1809" s="2" t="inlineStr"/>
      <c r="C1809" s="2" t="inlineStr"/>
      <c r="D1809" s="2" t="inlineStr"/>
      <c r="E1809" s="18" t="inlineStr"/>
      <c r="F1809" s="18" t="inlineStr"/>
      <c r="G1809" s="18" t="inlineStr"/>
    </row>
    <row r="1810" customHeight="1" ht="20">
      <c r="A1810" s="19" t="inlineStr">
        <is>
          <r>
            <t xml:space="preserve">1.9.3. ​87553​ EMBOÇO, EM ARGAMASSA TRAÇO 1:2:8, PREPARO MECÂNICO, APLICADO MANUALMENTE EM PAREDES INTERNAS DE AMBIENTES COM ÁREA MAIOR QUE 10M², E = 10MM, COM TALISCAS. AF_03/2024​ (M2)</t>
          </r>
        </is>
      </c>
      <c r="B1810" s="19" t="inlineStr"/>
      <c r="C1810" s="19" t="inlineStr"/>
      <c r="D1810" s="19" t="inlineStr"/>
      <c r="E1810" s="19" t="inlineStr"/>
      <c r="F1810" s="19" t="inlineStr"/>
      <c r="G1810" s="19" t="inlineStr"/>
    </row>
    <row r="1811" customHeight="1" ht="15">
      <c r="A1811" s="20" t="inlineStr">
        <is>
          <r>
            <t xml:space="preserve">Mão de Obra com Encargos Complementares</t>
          </r>
        </is>
      </c>
      <c r="B1811" s="20" t="inlineStr"/>
      <c r="C1811" s="21" t="inlineStr">
        <is>
          <r>
            <t xml:space="preserve">FONTE</t>
          </r>
        </is>
      </c>
      <c r="D1811" s="21" t="inlineStr">
        <is>
          <r>
            <t xml:space="preserve">UNID</t>
          </r>
        </is>
      </c>
      <c r="E1811" s="21" t="inlineStr">
        <is>
          <r>
            <t xml:space="preserve">COEFICIENTE</t>
          </r>
        </is>
      </c>
      <c r="F1811" s="21" t="inlineStr">
        <is>
          <r>
            <t xml:space="preserve">PREÇO UNITÁRIO</t>
          </r>
        </is>
      </c>
      <c r="G1811" s="21" t="inlineStr">
        <is>
          <r>
            <t xml:space="preserve">TOTAL</t>
          </r>
        </is>
      </c>
    </row>
    <row r="1812" customHeight="1" ht="15">
      <c r="A1812" s="22" t="inlineStr">
        <is>
          <r>
            <t xml:space="preserve">88309</t>
          </r>
        </is>
      </c>
      <c r="B1812" s="23" t="inlineStr">
        <is>
          <r>
            <t xml:space="preserve">PEDREIRO COM ENCARGOS COMPLEMENTARES</t>
          </r>
        </is>
      </c>
      <c r="C1812" s="22" t="inlineStr">
        <is>
          <r>
            <t xml:space="preserve">SINAPI</t>
          </r>
        </is>
      </c>
      <c r="D1812" s="22" t="inlineStr">
        <is>
          <r>
            <t xml:space="preserve">H</t>
          </r>
        </is>
      </c>
      <c r="E1812" s="24" t="n">
        <v>0.2805</v>
      </c>
      <c r="F1812" s="25" t="n">
        <v>30.58</v>
      </c>
      <c r="G1812" s="25" t="n">
        <f>TRUNC(TRUNC(E1812,8)*F1812,2)</f>
        <v>8.57</v>
      </c>
    </row>
    <row r="1813" customHeight="1" ht="15">
      <c r="A1813" s="22" t="inlineStr">
        <is>
          <r>
            <t xml:space="preserve">88316</t>
          </r>
        </is>
      </c>
      <c r="B1813" s="23" t="inlineStr">
        <is>
          <r>
            <t xml:space="preserve">SERVENTE COM ENCARGOS COMPLEMENTARES</t>
          </r>
        </is>
      </c>
      <c r="C1813" s="22" t="inlineStr">
        <is>
          <r>
            <t xml:space="preserve">SINAPI</t>
          </r>
        </is>
      </c>
      <c r="D1813" s="22" t="inlineStr">
        <is>
          <r>
            <t xml:space="preserve">H</t>
          </r>
        </is>
      </c>
      <c r="E1813" s="24" t="n">
        <v>0.1402</v>
      </c>
      <c r="F1813" s="25" t="n">
        <v>23.56</v>
      </c>
      <c r="G1813" s="25" t="n">
        <f>TRUNC(TRUNC(E1813,8)*F1813,2)</f>
        <v>3.3</v>
      </c>
    </row>
    <row r="1814" customHeight="1" ht="18">
      <c r="A1814" s="2" t="inlineStr"/>
      <c r="B1814" s="2" t="inlineStr"/>
      <c r="C1814" s="2" t="inlineStr"/>
      <c r="D1814" s="2" t="inlineStr"/>
      <c r="E1814" s="26" t="inlineStr">
        <is>
          <r>
            <t xml:space="preserve">TOTAL Mão de Obra com Encargos Complementares:</t>
          </r>
        </is>
      </c>
      <c r="F1814" s="26" t="inlineStr"/>
      <c r="G1814" s="27" t="n">
        <f>SUM(G1812:G1813)</f>
        <v>11.87</v>
      </c>
    </row>
    <row r="1815" customHeight="1" ht="15">
      <c r="A1815" s="20" t="inlineStr">
        <is>
          <r>
            <t xml:space="preserve">Serviço</t>
          </r>
        </is>
      </c>
      <c r="B1815" s="20" t="inlineStr"/>
      <c r="C1815" s="21" t="inlineStr">
        <is>
          <r>
            <t xml:space="preserve">FONTE</t>
          </r>
        </is>
      </c>
      <c r="D1815" s="21" t="inlineStr">
        <is>
          <r>
            <t xml:space="preserve">UNID</t>
          </r>
        </is>
      </c>
      <c r="E1815" s="21" t="inlineStr">
        <is>
          <r>
            <t xml:space="preserve">COEFICIENTE</t>
          </r>
        </is>
      </c>
      <c r="F1815" s="21" t="inlineStr">
        <is>
          <r>
            <t xml:space="preserve">PREÇO UNITÁRIO</t>
          </r>
        </is>
      </c>
      <c r="G1815" s="21" t="inlineStr">
        <is>
          <r>
            <t xml:space="preserve">TOTAL</t>
          </r>
        </is>
      </c>
    </row>
    <row r="1816" customHeight="1" ht="38">
      <c r="A1816" s="22" t="inlineStr">
        <is>
          <r>
            <t xml:space="preserve">87292</t>
          </r>
        </is>
      </c>
      <c r="B1816" s="23" t="inlineStr">
        <is>
          <r>
            <t xml:space="preserve">ARGAMASSA TRAÇO 1:2:8 (EM VOLUME DE CIMENTO, CAL E AREIA MÉDIA ÚMIDA) PARA EMBOÇO/MASSA ÚNICA/ASSENTAMENTO DE ALVENARIA DE VEDAÇÃO, PREPARO MECÂNICO COM BETONEIRA 400 L. AF_08/2019</t>
          </r>
        </is>
      </c>
      <c r="C1816" s="22" t="inlineStr">
        <is>
          <r>
            <t xml:space="preserve">SINAPI</t>
          </r>
        </is>
      </c>
      <c r="D1816" s="22" t="inlineStr">
        <is>
          <r>
            <t xml:space="preserve">M3</t>
          </r>
        </is>
      </c>
      <c r="E1816" s="24" t="n">
        <v>0.0194</v>
      </c>
      <c r="F1816" s="25" t="n">
        <v>654.5</v>
      </c>
      <c r="G1816" s="25" t="n">
        <f>TRUNC(TRUNC(E1816,8)*F1816,2)</f>
        <v>12.69</v>
      </c>
    </row>
    <row r="1817" customHeight="1" ht="15">
      <c r="A1817" s="2" t="inlineStr"/>
      <c r="B1817" s="2" t="inlineStr"/>
      <c r="C1817" s="2" t="inlineStr"/>
      <c r="D1817" s="2" t="inlineStr"/>
      <c r="E1817" s="26" t="inlineStr">
        <is>
          <r>
            <t xml:space="preserve">TOTAL Serviço:</t>
          </r>
        </is>
      </c>
      <c r="F1817" s="26" t="inlineStr"/>
      <c r="G1817" s="27" t="n">
        <f>SUM(G1816:G1816)</f>
        <v>12.69</v>
      </c>
    </row>
    <row r="1818" customHeight="1" ht="15">
      <c r="A1818" s="2" t="inlineStr"/>
      <c r="B1818" s="2" t="inlineStr"/>
      <c r="C1818" s="2" t="inlineStr"/>
      <c r="D1818" s="2" t="inlineStr"/>
      <c r="E1818" s="28" t="inlineStr">
        <is>
          <r>
            <t xml:space="preserve">VALOR:</t>
          </r>
        </is>
      </c>
      <c r="F1818" s="28" t="inlineStr"/>
      <c r="G1818" s="29" t="n">
        <f>ROUND(SUM(G1814,G1817),2)</f>
        <v>24.56</v>
      </c>
    </row>
    <row r="1819" customHeight="1" ht="15">
      <c r="A1819" s="2" t="inlineStr"/>
      <c r="B1819" s="2" t="inlineStr"/>
      <c r="C1819" s="2" t="inlineStr"/>
      <c r="D1819" s="2" t="inlineStr"/>
      <c r="E1819" s="28" t="inlineStr">
        <is>
          <r>
            <t xml:space="preserve">VALOR BDI (20.34%):</t>
          </r>
        </is>
      </c>
      <c r="F1819" s="28" t="inlineStr"/>
      <c r="G1819" s="29" t="n">
        <f>ROUND(G1818*(20.34/100),2)</f>
        <v>5.0</v>
      </c>
    </row>
    <row r="1820" customHeight="1" ht="15">
      <c r="A1820" s="2" t="inlineStr"/>
      <c r="B1820" s="2" t="inlineStr"/>
      <c r="C1820" s="2" t="inlineStr"/>
      <c r="D1820" s="2" t="inlineStr"/>
      <c r="E1820" s="28" t="inlineStr">
        <is>
          <r>
            <t xml:space="preserve">VALOR COM BDI:</t>
          </r>
        </is>
      </c>
      <c r="F1820" s="28" t="inlineStr"/>
      <c r="G1820" s="29" t="n">
        <f>G1819+G1818</f>
        <v>29.56</v>
      </c>
    </row>
    <row r="1821" customHeight="1" ht="10">
      <c r="A1821" s="2" t="inlineStr"/>
      <c r="B1821" s="2" t="inlineStr"/>
      <c r="C1821" s="2" t="inlineStr"/>
      <c r="D1821" s="2" t="inlineStr"/>
      <c r="E1821" s="18" t="inlineStr"/>
      <c r="F1821" s="18" t="inlineStr"/>
      <c r="G1821" s="18" t="inlineStr"/>
    </row>
    <row r="1822" customHeight="1" ht="20">
      <c r="A1822" s="19" t="inlineStr">
        <is>
          <r>
            <t xml:space="preserve">1.9.4. ​CPU3308​ REVESTIMENTO PARA PAREDE COM BARITA, E=2CM​ (M2)</t>
          </r>
        </is>
      </c>
      <c r="B1822" s="19" t="inlineStr"/>
      <c r="C1822" s="19" t="inlineStr"/>
      <c r="D1822" s="19" t="inlineStr"/>
      <c r="E1822" s="19" t="inlineStr"/>
      <c r="F1822" s="19" t="inlineStr"/>
      <c r="G1822" s="19" t="inlineStr"/>
    </row>
    <row r="1823" customHeight="1" ht="15">
      <c r="A1823" s="20" t="inlineStr">
        <is>
          <r>
            <t xml:space="preserve">Material</t>
          </r>
        </is>
      </c>
      <c r="B1823" s="20" t="inlineStr"/>
      <c r="C1823" s="21" t="inlineStr">
        <is>
          <r>
            <t xml:space="preserve">FONTE</t>
          </r>
        </is>
      </c>
      <c r="D1823" s="21" t="inlineStr">
        <is>
          <r>
            <t xml:space="preserve">UNID</t>
          </r>
        </is>
      </c>
      <c r="E1823" s="21" t="inlineStr">
        <is>
          <r>
            <t xml:space="preserve">COEFICIENTE</t>
          </r>
        </is>
      </c>
      <c r="F1823" s="21" t="inlineStr">
        <is>
          <r>
            <t xml:space="preserve">PREÇO UNITÁRIO</t>
          </r>
        </is>
      </c>
      <c r="G1823" s="21" t="inlineStr">
        <is>
          <r>
            <t xml:space="preserve">TOTAL</t>
          </r>
        </is>
      </c>
    </row>
    <row r="1824" customHeight="1" ht="15">
      <c r="A1824" s="22" t="inlineStr">
        <is>
          <r>
            <t xml:space="preserve">I00256</t>
          </r>
        </is>
      </c>
      <c r="B1824" s="23" t="inlineStr">
        <is>
          <r>
            <t xml:space="preserve">Argamassa baritada pronta para aplicação</t>
          </r>
        </is>
      </c>
      <c r="C1824" s="22" t="inlineStr">
        <is>
          <r>
            <t xml:space="preserve">ORSE</t>
          </r>
        </is>
      </c>
      <c r="D1824" s="22" t="inlineStr">
        <is>
          <r>
            <t xml:space="preserve">kg</t>
          </r>
        </is>
      </c>
      <c r="E1824" s="24" t="n">
        <v>45.0</v>
      </c>
      <c r="F1824" s="25" t="n">
        <v>2.24</v>
      </c>
      <c r="G1824" s="25" t="n">
        <f>ROUND(ROUND(E1824,8)*F1824,2)</f>
        <v>100.8</v>
      </c>
    </row>
    <row r="1825" customHeight="1" ht="15">
      <c r="A1825" s="2" t="inlineStr"/>
      <c r="B1825" s="2" t="inlineStr"/>
      <c r="C1825" s="2" t="inlineStr"/>
      <c r="D1825" s="2" t="inlineStr"/>
      <c r="E1825" s="26" t="inlineStr">
        <is>
          <r>
            <t xml:space="preserve">TOTAL Material:</t>
          </r>
        </is>
      </c>
      <c r="F1825" s="26" t="inlineStr"/>
      <c r="G1825" s="27" t="n">
        <f>SUM(G1824:G1824)</f>
        <v>100.8</v>
      </c>
    </row>
    <row r="1826" customHeight="1" ht="15">
      <c r="A1826" s="20" t="inlineStr">
        <is>
          <r>
            <t xml:space="preserve">Mão de Obra com Encargos Complementares</t>
          </r>
        </is>
      </c>
      <c r="B1826" s="20" t="inlineStr"/>
      <c r="C1826" s="21" t="inlineStr">
        <is>
          <r>
            <t xml:space="preserve">FONTE</t>
          </r>
        </is>
      </c>
      <c r="D1826" s="21" t="inlineStr">
        <is>
          <r>
            <t xml:space="preserve">UNID</t>
          </r>
        </is>
      </c>
      <c r="E1826" s="21" t="inlineStr">
        <is>
          <r>
            <t xml:space="preserve">COEFICIENTE</t>
          </r>
        </is>
      </c>
      <c r="F1826" s="21" t="inlineStr">
        <is>
          <r>
            <t xml:space="preserve">PREÇO UNITÁRIO</t>
          </r>
        </is>
      </c>
      <c r="G1826" s="21" t="inlineStr">
        <is>
          <r>
            <t xml:space="preserve">TOTAL</t>
          </r>
        </is>
      </c>
    </row>
    <row r="1827" customHeight="1" ht="15">
      <c r="A1827" s="22" t="inlineStr">
        <is>
          <r>
            <t xml:space="preserve">88309</t>
          </r>
        </is>
      </c>
      <c r="B1827" s="23" t="inlineStr">
        <is>
          <r>
            <t xml:space="preserve">PEDREIRO COM ENCARGOS COMPLEMENTARES</t>
          </r>
        </is>
      </c>
      <c r="C1827" s="22" t="inlineStr">
        <is>
          <r>
            <t xml:space="preserve">SINAPI</t>
          </r>
        </is>
      </c>
      <c r="D1827" s="22" t="inlineStr">
        <is>
          <r>
            <t xml:space="preserve">H</t>
          </r>
        </is>
      </c>
      <c r="E1827" s="24" t="n">
        <v>1.0</v>
      </c>
      <c r="F1827" s="25" t="n">
        <v>30.58</v>
      </c>
      <c r="G1827" s="25" t="n">
        <f>ROUND(ROUND(E1827,8)*F1827,2)</f>
        <v>30.58</v>
      </c>
    </row>
    <row r="1828" customHeight="1" ht="15">
      <c r="A1828" s="22" t="inlineStr">
        <is>
          <r>
            <t xml:space="preserve">88316</t>
          </r>
        </is>
      </c>
      <c r="B1828" s="23" t="inlineStr">
        <is>
          <r>
            <t xml:space="preserve">SERVENTE COM ENCARGOS COMPLEMENTARES</t>
          </r>
        </is>
      </c>
      <c r="C1828" s="22" t="inlineStr">
        <is>
          <r>
            <t xml:space="preserve">SINAPI</t>
          </r>
        </is>
      </c>
      <c r="D1828" s="22" t="inlineStr">
        <is>
          <r>
            <t xml:space="preserve">H</t>
          </r>
        </is>
      </c>
      <c r="E1828" s="24" t="n">
        <v>1.0</v>
      </c>
      <c r="F1828" s="25" t="n">
        <v>23.56</v>
      </c>
      <c r="G1828" s="25" t="n">
        <f>ROUND(ROUND(E1828,8)*F1828,2)</f>
        <v>23.56</v>
      </c>
    </row>
    <row r="1829" customHeight="1" ht="18">
      <c r="A1829" s="2" t="inlineStr"/>
      <c r="B1829" s="2" t="inlineStr"/>
      <c r="C1829" s="2" t="inlineStr"/>
      <c r="D1829" s="2" t="inlineStr"/>
      <c r="E1829" s="26" t="inlineStr">
        <is>
          <r>
            <t xml:space="preserve">TOTAL Mão de Obra com Encargos Complementares:</t>
          </r>
        </is>
      </c>
      <c r="F1829" s="26" t="inlineStr"/>
      <c r="G1829" s="27" t="n">
        <f>SUM(G1827:G1828)</f>
        <v>54.14</v>
      </c>
    </row>
    <row r="1830" customHeight="1" ht="15">
      <c r="A1830" s="2" t="inlineStr"/>
      <c r="B1830" s="2" t="inlineStr"/>
      <c r="C1830" s="2" t="inlineStr"/>
      <c r="D1830" s="2" t="inlineStr"/>
      <c r="E1830" s="28" t="inlineStr">
        <is>
          <r>
            <t xml:space="preserve">VALOR:</t>
          </r>
        </is>
      </c>
      <c r="F1830" s="28" t="inlineStr"/>
      <c r="G1830" s="29" t="n">
        <f>ROUND(SUM(G1825,G1829),2)</f>
        <v>154.94</v>
      </c>
    </row>
    <row r="1831" customHeight="1" ht="15">
      <c r="A1831" s="2" t="inlineStr"/>
      <c r="B1831" s="2" t="inlineStr"/>
      <c r="C1831" s="2" t="inlineStr"/>
      <c r="D1831" s="2" t="inlineStr"/>
      <c r="E1831" s="28" t="inlineStr">
        <is>
          <r>
            <t xml:space="preserve">VALOR BDI (20.34%):</t>
          </r>
        </is>
      </c>
      <c r="F1831" s="28" t="inlineStr"/>
      <c r="G1831" s="29" t="n">
        <f>ROUND(G1830*(20.34/100),2)</f>
        <v>31.51</v>
      </c>
    </row>
    <row r="1832" customHeight="1" ht="15">
      <c r="A1832" s="2" t="inlineStr"/>
      <c r="B1832" s="2" t="inlineStr"/>
      <c r="C1832" s="2" t="inlineStr"/>
      <c r="D1832" s="2" t="inlineStr"/>
      <c r="E1832" s="28" t="inlineStr">
        <is>
          <r>
            <t xml:space="preserve">VALOR COM BDI:</t>
          </r>
        </is>
      </c>
      <c r="F1832" s="28" t="inlineStr"/>
      <c r="G1832" s="29" t="n">
        <f>G1831+G1830</f>
        <v>186.45</v>
      </c>
    </row>
    <row r="1833" customHeight="1" ht="10">
      <c r="A1833" s="2" t="inlineStr"/>
      <c r="B1833" s="2" t="inlineStr"/>
      <c r="C1833" s="2" t="inlineStr"/>
      <c r="D1833" s="2" t="inlineStr"/>
      <c r="E1833" s="18" t="inlineStr"/>
      <c r="F1833" s="18" t="inlineStr"/>
      <c r="G1833" s="18" t="inlineStr"/>
    </row>
    <row r="1834" customHeight="1" ht="20">
      <c r="A1834" s="19" t="inlineStr">
        <is>
          <r>
            <t xml:space="preserve">1.9.5. ​104611​ REVESTIMENTO CERÂMICO PARA PAREDES INTERNAS COM PLACAS TIPO ESMALTADA DE DIMENSÕES 60X60 CM APLICADAS NA ALTURA INTEIRA DAS PAREDES. AF_02/2023_PE​ (M2)</t>
          </r>
        </is>
      </c>
      <c r="B1834" s="19" t="inlineStr"/>
      <c r="C1834" s="19" t="inlineStr"/>
      <c r="D1834" s="19" t="inlineStr"/>
      <c r="E1834" s="19" t="inlineStr"/>
      <c r="F1834" s="19" t="inlineStr"/>
      <c r="G1834" s="19" t="inlineStr"/>
    </row>
    <row r="1835" customHeight="1" ht="15">
      <c r="A1835" s="20" t="inlineStr">
        <is>
          <r>
            <t xml:space="preserve">Material</t>
          </r>
        </is>
      </c>
      <c r="B1835" s="20" t="inlineStr"/>
      <c r="C1835" s="21" t="inlineStr">
        <is>
          <r>
            <t xml:space="preserve">FONTE</t>
          </r>
        </is>
      </c>
      <c r="D1835" s="21" t="inlineStr">
        <is>
          <r>
            <t xml:space="preserve">UNID</t>
          </r>
        </is>
      </c>
      <c r="E1835" s="21" t="inlineStr">
        <is>
          <r>
            <t xml:space="preserve">COEFICIENTE</t>
          </r>
        </is>
      </c>
      <c r="F1835" s="21" t="inlineStr">
        <is>
          <r>
            <t xml:space="preserve">PREÇO UNITÁRIO</t>
          </r>
        </is>
      </c>
      <c r="G1835" s="21" t="inlineStr">
        <is>
          <r>
            <t xml:space="preserve">TOTAL</t>
          </r>
        </is>
      </c>
    </row>
    <row r="1836" customHeight="1" ht="15">
      <c r="A1836" s="22" t="inlineStr">
        <is>
          <r>
            <t xml:space="preserve">00001381</t>
          </r>
        </is>
      </c>
      <c r="B1836" s="23" t="inlineStr">
        <is>
          <r>
            <t xml:space="preserve">ARGAMASSA COLANTE AC I PARA CERAMICAS</t>
          </r>
        </is>
      </c>
      <c r="C1836" s="22" t="inlineStr">
        <is>
          <r>
            <t xml:space="preserve">SINAPI</t>
          </r>
        </is>
      </c>
      <c r="D1836" s="22" t="inlineStr">
        <is>
          <r>
            <t xml:space="preserve">KG</t>
          </r>
        </is>
      </c>
      <c r="E1836" s="24" t="n">
        <v>6.85</v>
      </c>
      <c r="F1836" s="25" t="n">
        <v>1.17</v>
      </c>
      <c r="G1836" s="25" t="n">
        <f>TRUNC(TRUNC(E1836,8)*F1836,2)</f>
        <v>8.01</v>
      </c>
    </row>
    <row r="1837" customHeight="1" ht="15">
      <c r="A1837" s="22" t="inlineStr">
        <is>
          <r>
            <t xml:space="preserve">00034357</t>
          </r>
        </is>
      </c>
      <c r="B1837" s="23" t="inlineStr">
        <is>
          <r>
            <t xml:space="preserve">REJUNTE CIMENTICIO, QUALQUER COR</t>
          </r>
        </is>
      </c>
      <c r="C1837" s="22" t="inlineStr">
        <is>
          <r>
            <t xml:space="preserve">SINAPI</t>
          </r>
        </is>
      </c>
      <c r="D1837" s="22" t="inlineStr">
        <is>
          <r>
            <t xml:space="preserve">KG</t>
          </r>
        </is>
      </c>
      <c r="E1837" s="24" t="n">
        <v>0.141</v>
      </c>
      <c r="F1837" s="25" t="n">
        <v>6.87</v>
      </c>
      <c r="G1837" s="25" t="n">
        <f>TRUNC(TRUNC(E1837,8)*F1837,2)</f>
        <v>0.96</v>
      </c>
    </row>
    <row r="1838" customHeight="1" ht="21">
      <c r="A1838" s="22" t="inlineStr">
        <is>
          <r>
            <t xml:space="preserve">00010515</t>
          </r>
        </is>
      </c>
      <c r="B1838" s="23" t="inlineStr">
        <is>
          <r>
            <t xml:space="preserve">REVESTIMENTO EM CERAMICA ESMALTADA, FORMATO MAIOR A 2025 CM2</t>
          </r>
        </is>
      </c>
      <c r="C1838" s="22" t="inlineStr">
        <is>
          <r>
            <t xml:space="preserve">SINAPI</t>
          </r>
        </is>
      </c>
      <c r="D1838" s="22" t="inlineStr">
        <is>
          <r>
            <t xml:space="preserve">M2</t>
          </r>
        </is>
      </c>
      <c r="E1838" s="24" t="n">
        <v>1.0864</v>
      </c>
      <c r="F1838" s="25" t="n">
        <v>60.41</v>
      </c>
      <c r="G1838" s="25" t="n">
        <f>TRUNC(TRUNC(E1838,8)*F1838,2)</f>
        <v>65.62</v>
      </c>
    </row>
    <row r="1839" customHeight="1" ht="15">
      <c r="A1839" s="2" t="inlineStr"/>
      <c r="B1839" s="2" t="inlineStr"/>
      <c r="C1839" s="2" t="inlineStr"/>
      <c r="D1839" s="2" t="inlineStr"/>
      <c r="E1839" s="26" t="inlineStr">
        <is>
          <r>
            <t xml:space="preserve">TOTAL Material:</t>
          </r>
        </is>
      </c>
      <c r="F1839" s="26" t="inlineStr"/>
      <c r="G1839" s="27" t="n">
        <f>SUM(G1836:G1838)</f>
        <v>74.59</v>
      </c>
    </row>
    <row r="1840" customHeight="1" ht="15">
      <c r="A1840" s="20" t="inlineStr">
        <is>
          <r>
            <t xml:space="preserve">Mão de Obra com Encargos Complementares</t>
          </r>
        </is>
      </c>
      <c r="B1840" s="20" t="inlineStr"/>
      <c r="C1840" s="21" t="inlineStr">
        <is>
          <r>
            <t xml:space="preserve">FONTE</t>
          </r>
        </is>
      </c>
      <c r="D1840" s="21" t="inlineStr">
        <is>
          <r>
            <t xml:space="preserve">UNID</t>
          </r>
        </is>
      </c>
      <c r="E1840" s="21" t="inlineStr">
        <is>
          <r>
            <t xml:space="preserve">COEFICIENTE</t>
          </r>
        </is>
      </c>
      <c r="F1840" s="21" t="inlineStr">
        <is>
          <r>
            <t xml:space="preserve">PREÇO UNITÁRIO</t>
          </r>
        </is>
      </c>
      <c r="G1840" s="21" t="inlineStr">
        <is>
          <r>
            <t xml:space="preserve">TOTAL</t>
          </r>
        </is>
      </c>
    </row>
    <row r="1841" customHeight="1" ht="21">
      <c r="A1841" s="22" t="inlineStr">
        <is>
          <r>
            <t xml:space="preserve">88256</t>
          </r>
        </is>
      </c>
      <c r="B1841" s="23" t="inlineStr">
        <is>
          <r>
            <t xml:space="preserve">AZULEJISTA OU LADRILHEIRO COM ENCARGOS COMPLEMENTARES</t>
          </r>
        </is>
      </c>
      <c r="C1841" s="22" t="inlineStr">
        <is>
          <r>
            <t xml:space="preserve">SINAPI</t>
          </r>
        </is>
      </c>
      <c r="D1841" s="22" t="inlineStr">
        <is>
          <r>
            <t xml:space="preserve">H</t>
          </r>
        </is>
      </c>
      <c r="E1841" s="24" t="n">
        <v>0.7407</v>
      </c>
      <c r="F1841" s="25" t="n">
        <v>30.44</v>
      </c>
      <c r="G1841" s="25" t="n">
        <f>TRUNC(TRUNC(E1841,8)*F1841,2)</f>
        <v>22.54</v>
      </c>
    </row>
    <row r="1842" customHeight="1" ht="15">
      <c r="A1842" s="22" t="inlineStr">
        <is>
          <r>
            <t xml:space="preserve">88316</t>
          </r>
        </is>
      </c>
      <c r="B1842" s="23" t="inlineStr">
        <is>
          <r>
            <t xml:space="preserve">SERVENTE COM ENCARGOS COMPLEMENTARES</t>
          </r>
        </is>
      </c>
      <c r="C1842" s="22" t="inlineStr">
        <is>
          <r>
            <t xml:space="preserve">SINAPI</t>
          </r>
        </is>
      </c>
      <c r="D1842" s="22" t="inlineStr">
        <is>
          <r>
            <t xml:space="preserve">H</t>
          </r>
        </is>
      </c>
      <c r="E1842" s="24" t="n">
        <v>0.3259</v>
      </c>
      <c r="F1842" s="25" t="n">
        <v>23.56</v>
      </c>
      <c r="G1842" s="25" t="n">
        <f>TRUNC(TRUNC(E1842,8)*F1842,2)</f>
        <v>7.67</v>
      </c>
    </row>
    <row r="1843" customHeight="1" ht="18">
      <c r="A1843" s="2" t="inlineStr"/>
      <c r="B1843" s="2" t="inlineStr"/>
      <c r="C1843" s="2" t="inlineStr"/>
      <c r="D1843" s="2" t="inlineStr"/>
      <c r="E1843" s="26" t="inlineStr">
        <is>
          <r>
            <t xml:space="preserve">TOTAL Mão de Obra com Encargos Complementares:</t>
          </r>
        </is>
      </c>
      <c r="F1843" s="26" t="inlineStr"/>
      <c r="G1843" s="27" t="n">
        <f>SUM(G1841:G1842)</f>
        <v>30.21</v>
      </c>
    </row>
    <row r="1844" customHeight="1" ht="15">
      <c r="A1844" s="2" t="inlineStr"/>
      <c r="B1844" s="2" t="inlineStr"/>
      <c r="C1844" s="2" t="inlineStr"/>
      <c r="D1844" s="2" t="inlineStr"/>
      <c r="E1844" s="28" t="inlineStr">
        <is>
          <r>
            <t xml:space="preserve">VALOR:</t>
          </r>
        </is>
      </c>
      <c r="F1844" s="28" t="inlineStr"/>
      <c r="G1844" s="29" t="n">
        <f>ROUND(SUM(G1839,G1843),2)</f>
        <v>104.8</v>
      </c>
    </row>
    <row r="1845" customHeight="1" ht="15">
      <c r="A1845" s="2" t="inlineStr"/>
      <c r="B1845" s="2" t="inlineStr"/>
      <c r="C1845" s="2" t="inlineStr"/>
      <c r="D1845" s="2" t="inlineStr"/>
      <c r="E1845" s="28" t="inlineStr">
        <is>
          <r>
            <t xml:space="preserve">VALOR BDI (20.34%):</t>
          </r>
        </is>
      </c>
      <c r="F1845" s="28" t="inlineStr"/>
      <c r="G1845" s="29" t="n">
        <f>ROUND(G1844*(20.34/100),2)</f>
        <v>21.32</v>
      </c>
    </row>
    <row r="1846" customHeight="1" ht="15">
      <c r="A1846" s="2" t="inlineStr"/>
      <c r="B1846" s="2" t="inlineStr"/>
      <c r="C1846" s="2" t="inlineStr"/>
      <c r="D1846" s="2" t="inlineStr"/>
      <c r="E1846" s="28" t="inlineStr">
        <is>
          <r>
            <t xml:space="preserve">VALOR COM BDI:</t>
          </r>
        </is>
      </c>
      <c r="F1846" s="28" t="inlineStr"/>
      <c r="G1846" s="29" t="n">
        <f>G1845+G1844</f>
        <v>126.12</v>
      </c>
    </row>
    <row r="1847" customHeight="1" ht="10">
      <c r="A1847" s="2" t="inlineStr"/>
      <c r="B1847" s="2" t="inlineStr"/>
      <c r="C1847" s="2" t="inlineStr"/>
      <c r="D1847" s="2" t="inlineStr"/>
      <c r="E1847" s="18" t="inlineStr"/>
      <c r="F1847" s="18" t="inlineStr"/>
      <c r="G1847" s="18" t="inlineStr"/>
    </row>
    <row r="1848" customHeight="1" ht="20">
      <c r="A1848" s="19" t="inlineStr">
        <is>
          <r>
            <t xml:space="preserve">1.10.1. ​94995​ EXECUÇÃO DE PASSEIO (CALÇADA) OU PISO DE CONCRETO COM CONCRETO MOLDADO IN LOCO, USINADO, ACABAMENTO CONVENCIONAL, ESPESSURA 8 CM, ARMADO. AF_08/2022​ (M2)</t>
          </r>
        </is>
      </c>
      <c r="B1848" s="19" t="inlineStr"/>
      <c r="C1848" s="19" t="inlineStr"/>
      <c r="D1848" s="19" t="inlineStr"/>
      <c r="E1848" s="19" t="inlineStr"/>
      <c r="F1848" s="19" t="inlineStr"/>
      <c r="G1848" s="19" t="inlineStr"/>
    </row>
    <row r="1849" customHeight="1" ht="15">
      <c r="A1849" s="20" t="inlineStr">
        <is>
          <r>
            <t xml:space="preserve">Material</t>
          </r>
        </is>
      </c>
      <c r="B1849" s="20" t="inlineStr"/>
      <c r="C1849" s="21" t="inlineStr">
        <is>
          <r>
            <t xml:space="preserve">FONTE</t>
          </r>
        </is>
      </c>
      <c r="D1849" s="21" t="inlineStr">
        <is>
          <r>
            <t xml:space="preserve">UNID</t>
          </r>
        </is>
      </c>
      <c r="E1849" s="21" t="inlineStr">
        <is>
          <r>
            <t xml:space="preserve">COEFICIENTE</t>
          </r>
        </is>
      </c>
      <c r="F1849" s="21" t="inlineStr">
        <is>
          <r>
            <t xml:space="preserve">PREÇO UNITÁRIO</t>
          </r>
        </is>
      </c>
      <c r="G1849" s="21" t="inlineStr">
        <is>
          <r>
            <t xml:space="preserve">TOTAL</t>
          </r>
        </is>
      </c>
    </row>
    <row r="1850" customHeight="1" ht="29">
      <c r="A1850" s="22" t="inlineStr">
        <is>
          <r>
            <t xml:space="preserve">00034492</t>
          </r>
        </is>
      </c>
      <c r="B1850" s="23" t="inlineStr">
        <is>
          <r>
            <t xml:space="preserve">CONCRETO USINADO BOMBEAVEL, CLASSE DE RESISTENCIA C20, COM BRITA 0 E 1, SLUMP = 100 +/- 20 MM, EXCLUI SERVICO DE BOMBEAMENTO (NBR 8953)</t>
          </r>
        </is>
      </c>
      <c r="C1850" s="22" t="inlineStr">
        <is>
          <r>
            <t xml:space="preserve">SINAPI</t>
          </r>
        </is>
      </c>
      <c r="D1850" s="22" t="inlineStr">
        <is>
          <r>
            <t xml:space="preserve">M3</t>
          </r>
        </is>
      </c>
      <c r="E1850" s="24" t="n">
        <v>0.0985</v>
      </c>
      <c r="F1850" s="25" t="n">
        <v>480.0</v>
      </c>
      <c r="G1850" s="25" t="n">
        <f>TRUNC(TRUNC(E1850,8)*F1850,2)</f>
        <v>47.28</v>
      </c>
    </row>
    <row r="1851" customHeight="1" ht="21">
      <c r="A1851" s="22" t="inlineStr">
        <is>
          <r>
            <t xml:space="preserve">00002692</t>
          </r>
        </is>
      </c>
      <c r="B1851" s="23" t="inlineStr">
        <is>
          <r>
            <t xml:space="preserve">DESMOLDANTE PROTETOR PARA FORMAS DE MADEIRA, DE BASE OLEOSA EMULSIONADA EM AGUA</t>
          </r>
        </is>
      </c>
      <c r="C1851" s="22" t="inlineStr">
        <is>
          <r>
            <t xml:space="preserve">SINAPI</t>
          </r>
        </is>
      </c>
      <c r="D1851" s="22" t="inlineStr">
        <is>
          <r>
            <t xml:space="preserve">L</t>
          </r>
        </is>
      </c>
      <c r="E1851" s="24" t="n">
        <v>0.0017</v>
      </c>
      <c r="F1851" s="25" t="n">
        <v>8.06</v>
      </c>
      <c r="G1851" s="25" t="n">
        <f>TRUNC(TRUNC(E1851,8)*F1851,2)</f>
        <v>0.01</v>
      </c>
    </row>
    <row r="1852" customHeight="1" ht="15">
      <c r="A1852" s="22" t="inlineStr">
        <is>
          <r>
            <t xml:space="preserve">00005068</t>
          </r>
        </is>
      </c>
      <c r="B1852" s="23" t="inlineStr">
        <is>
          <r>
            <t xml:space="preserve">PREGO DE ACO POLIDO COM CABECA 17 X 21 (2 X 11)</t>
          </r>
        </is>
      </c>
      <c r="C1852" s="22" t="inlineStr">
        <is>
          <r>
            <t xml:space="preserve">SINAPI</t>
          </r>
        </is>
      </c>
      <c r="D1852" s="22" t="inlineStr">
        <is>
          <r>
            <t xml:space="preserve">KG</t>
          </r>
        </is>
      </c>
      <c r="E1852" s="24" t="n">
        <v>0.024</v>
      </c>
      <c r="F1852" s="25" t="n">
        <v>14.19</v>
      </c>
      <c r="G1852" s="25" t="n">
        <f>TRUNC(TRUNC(E1852,8)*F1852,2)</f>
        <v>0.34</v>
      </c>
    </row>
    <row r="1853" customHeight="1" ht="21">
      <c r="A1853" s="22" t="inlineStr">
        <is>
          <r>
            <t xml:space="preserve">00004509</t>
          </r>
        </is>
      </c>
      <c r="B1853" s="23" t="inlineStr">
        <is>
          <r>
            <t xml:space="preserve">SARRAFO *2,5 X 10* CM EM PINUS, MISTA OU EQUIVALENTE DA REGIAO - BRUTA</t>
          </r>
        </is>
      </c>
      <c r="C1853" s="22" t="inlineStr">
        <is>
          <r>
            <t xml:space="preserve">SINAPI</t>
          </r>
        </is>
      </c>
      <c r="D1853" s="22" t="inlineStr">
        <is>
          <r>
            <t xml:space="preserve">M</t>
          </r>
        </is>
      </c>
      <c r="E1853" s="24" t="n">
        <v>0.25</v>
      </c>
      <c r="F1853" s="25" t="n">
        <v>5.61</v>
      </c>
      <c r="G1853" s="25" t="n">
        <f>TRUNC(TRUNC(E1853,8)*F1853,2)</f>
        <v>1.4</v>
      </c>
    </row>
    <row r="1854" customHeight="1" ht="21">
      <c r="A1854" s="22" t="inlineStr">
        <is>
          <r>
            <t xml:space="preserve">00004517</t>
          </r>
        </is>
      </c>
      <c r="B1854" s="23" t="inlineStr">
        <is>
          <r>
            <t xml:space="preserve">SARRAFO *2,5 X 7,5* CM EM PINUS, MISTA OU EQUIVALENTE DA REGIAO - BRUTA</t>
          </r>
        </is>
      </c>
      <c r="C1854" s="22" t="inlineStr">
        <is>
          <r>
            <t xml:space="preserve">SINAPI</t>
          </r>
        </is>
      </c>
      <c r="D1854" s="22" t="inlineStr">
        <is>
          <r>
            <t xml:space="preserve">M</t>
          </r>
        </is>
      </c>
      <c r="E1854" s="24" t="n">
        <v>0.2</v>
      </c>
      <c r="F1854" s="25" t="n">
        <v>3.87</v>
      </c>
      <c r="G1854" s="25" t="n">
        <f>TRUNC(TRUNC(E1854,8)*F1854,2)</f>
        <v>0.77</v>
      </c>
    </row>
    <row r="1855" customHeight="1" ht="29">
      <c r="A1855" s="22" t="inlineStr">
        <is>
          <r>
            <t xml:space="preserve">00007156</t>
          </r>
        </is>
      </c>
      <c r="B1855" s="23" t="inlineStr">
        <is>
          <r>
            <t xml:space="preserve">TELA DE ACO SOLDADA NERVURADA, CA-60, Q-196, (3,11 KG/M2), DIAMETRO DO FIO = 5,0 MM, LARGURA = 2,45 M, ESPACAMENTO DA MALHA = 10 X 10 CM</t>
          </r>
        </is>
      </c>
      <c r="C1855" s="22" t="inlineStr">
        <is>
          <r>
            <t xml:space="preserve">SINAPI</t>
          </r>
        </is>
      </c>
      <c r="D1855" s="22" t="inlineStr">
        <is>
          <r>
            <t xml:space="preserve">M2</t>
          </r>
        </is>
      </c>
      <c r="E1855" s="24" t="n">
        <v>1.0816</v>
      </c>
      <c r="F1855" s="25" t="n">
        <v>23.27</v>
      </c>
      <c r="G1855" s="25" t="n">
        <f>TRUNC(TRUNC(E1855,8)*F1855,2)</f>
        <v>25.16</v>
      </c>
    </row>
    <row r="1856" customHeight="1" ht="15">
      <c r="A1856" s="2" t="inlineStr"/>
      <c r="B1856" s="2" t="inlineStr"/>
      <c r="C1856" s="2" t="inlineStr"/>
      <c r="D1856" s="2" t="inlineStr"/>
      <c r="E1856" s="26" t="inlineStr">
        <is>
          <r>
            <t xml:space="preserve">TOTAL Material:</t>
          </r>
        </is>
      </c>
      <c r="F1856" s="26" t="inlineStr"/>
      <c r="G1856" s="27" t="n">
        <f>SUM(G1850:G1855)</f>
        <v>74.96</v>
      </c>
    </row>
    <row r="1857" customHeight="1" ht="15">
      <c r="A1857" s="20" t="inlineStr">
        <is>
          <r>
            <t xml:space="preserve">Mão de Obra com Encargos Complementares</t>
          </r>
        </is>
      </c>
      <c r="B1857" s="20" t="inlineStr"/>
      <c r="C1857" s="21" t="inlineStr">
        <is>
          <r>
            <t xml:space="preserve">FONTE</t>
          </r>
        </is>
      </c>
      <c r="D1857" s="21" t="inlineStr">
        <is>
          <r>
            <t xml:space="preserve">UNID</t>
          </r>
        </is>
      </c>
      <c r="E1857" s="21" t="inlineStr">
        <is>
          <r>
            <t xml:space="preserve">COEFICIENTE</t>
          </r>
        </is>
      </c>
      <c r="F1857" s="21" t="inlineStr">
        <is>
          <r>
            <t xml:space="preserve">PREÇO UNITÁRIO</t>
          </r>
        </is>
      </c>
      <c r="G1857" s="21" t="inlineStr">
        <is>
          <r>
            <t xml:space="preserve">TOTAL</t>
          </r>
        </is>
      </c>
    </row>
    <row r="1858" customHeight="1" ht="21">
      <c r="A1858" s="22" t="inlineStr">
        <is>
          <r>
            <t xml:space="preserve">88262</t>
          </r>
        </is>
      </c>
      <c r="B1858" s="23" t="inlineStr">
        <is>
          <r>
            <t xml:space="preserve">CARPINTEIRO DE FORMAS COM ENCARGOS COMPLEMENTARES</t>
          </r>
        </is>
      </c>
      <c r="C1858" s="22" t="inlineStr">
        <is>
          <r>
            <t xml:space="preserve">SINAPI</t>
          </r>
        </is>
      </c>
      <c r="D1858" s="22" t="inlineStr">
        <is>
          <r>
            <t xml:space="preserve">H</t>
          </r>
        </is>
      </c>
      <c r="E1858" s="24" t="n">
        <v>0.1301</v>
      </c>
      <c r="F1858" s="25" t="n">
        <v>30.15</v>
      </c>
      <c r="G1858" s="25" t="n">
        <f>TRUNC(TRUNC(E1858,8)*F1858,2)</f>
        <v>3.92</v>
      </c>
    </row>
    <row r="1859" customHeight="1" ht="15">
      <c r="A1859" s="22" t="inlineStr">
        <is>
          <r>
            <t xml:space="preserve">88309</t>
          </r>
        </is>
      </c>
      <c r="B1859" s="23" t="inlineStr">
        <is>
          <r>
            <t xml:space="preserve">PEDREIRO COM ENCARGOS COMPLEMENTARES</t>
          </r>
        </is>
      </c>
      <c r="C1859" s="22" t="inlineStr">
        <is>
          <r>
            <t xml:space="preserve">SINAPI</t>
          </r>
        </is>
      </c>
      <c r="D1859" s="22" t="inlineStr">
        <is>
          <r>
            <t xml:space="preserve">H</t>
          </r>
        </is>
      </c>
      <c r="E1859" s="24" t="n">
        <v>0.0874</v>
      </c>
      <c r="F1859" s="25" t="n">
        <v>30.58</v>
      </c>
      <c r="G1859" s="25" t="n">
        <f>TRUNC(TRUNC(E1859,8)*F1859,2)</f>
        <v>2.67</v>
      </c>
    </row>
    <row r="1860" customHeight="1" ht="15">
      <c r="A1860" s="22" t="inlineStr">
        <is>
          <r>
            <t xml:space="preserve">88316</t>
          </r>
        </is>
      </c>
      <c r="B1860" s="23" t="inlineStr">
        <is>
          <r>
            <t xml:space="preserve">SERVENTE COM ENCARGOS COMPLEMENTARES</t>
          </r>
        </is>
      </c>
      <c r="C1860" s="22" t="inlineStr">
        <is>
          <r>
            <t xml:space="preserve">SINAPI</t>
          </r>
        </is>
      </c>
      <c r="D1860" s="22" t="inlineStr">
        <is>
          <r>
            <t xml:space="preserve">H</t>
          </r>
        </is>
      </c>
      <c r="E1860" s="24" t="n">
        <v>0.2176</v>
      </c>
      <c r="F1860" s="25" t="n">
        <v>23.56</v>
      </c>
      <c r="G1860" s="25" t="n">
        <f>TRUNC(TRUNC(E1860,8)*F1860,2)</f>
        <v>5.12</v>
      </c>
    </row>
    <row r="1861" customHeight="1" ht="18">
      <c r="A1861" s="2" t="inlineStr"/>
      <c r="B1861" s="2" t="inlineStr"/>
      <c r="C1861" s="2" t="inlineStr"/>
      <c r="D1861" s="2" t="inlineStr"/>
      <c r="E1861" s="26" t="inlineStr">
        <is>
          <r>
            <t xml:space="preserve">TOTAL Mão de Obra com Encargos Complementares:</t>
          </r>
        </is>
      </c>
      <c r="F1861" s="26" t="inlineStr"/>
      <c r="G1861" s="27" t="n">
        <f>SUM(G1858:G1860)</f>
        <v>11.71</v>
      </c>
    </row>
    <row r="1862" customHeight="1" ht="15">
      <c r="A1862" s="2" t="inlineStr"/>
      <c r="B1862" s="2" t="inlineStr"/>
      <c r="C1862" s="2" t="inlineStr"/>
      <c r="D1862" s="2" t="inlineStr"/>
      <c r="E1862" s="28" t="inlineStr">
        <is>
          <r>
            <t xml:space="preserve">VALOR:</t>
          </r>
        </is>
      </c>
      <c r="F1862" s="28" t="inlineStr"/>
      <c r="G1862" s="29" t="n">
        <f>ROUND(SUM(G1856,G1861),2)</f>
        <v>86.67</v>
      </c>
    </row>
    <row r="1863" customHeight="1" ht="15">
      <c r="A1863" s="2" t="inlineStr"/>
      <c r="B1863" s="2" t="inlineStr"/>
      <c r="C1863" s="2" t="inlineStr"/>
      <c r="D1863" s="2" t="inlineStr"/>
      <c r="E1863" s="28" t="inlineStr">
        <is>
          <r>
            <t xml:space="preserve">VALOR BDI (20.34%):</t>
          </r>
        </is>
      </c>
      <c r="F1863" s="28" t="inlineStr"/>
      <c r="G1863" s="29" t="n">
        <f>ROUND(G1862*(20.34/100),2)</f>
        <v>17.63</v>
      </c>
    </row>
    <row r="1864" customHeight="1" ht="15">
      <c r="A1864" s="2" t="inlineStr"/>
      <c r="B1864" s="2" t="inlineStr"/>
      <c r="C1864" s="2" t="inlineStr"/>
      <c r="D1864" s="2" t="inlineStr"/>
      <c r="E1864" s="28" t="inlineStr">
        <is>
          <r>
            <t xml:space="preserve">VALOR COM BDI:</t>
          </r>
        </is>
      </c>
      <c r="F1864" s="28" t="inlineStr"/>
      <c r="G1864" s="29" t="n">
        <f>G1863+G1862</f>
        <v>104.3</v>
      </c>
    </row>
    <row r="1865" customHeight="1" ht="10">
      <c r="A1865" s="2" t="inlineStr"/>
      <c r="B1865" s="2" t="inlineStr"/>
      <c r="C1865" s="2" t="inlineStr"/>
      <c r="D1865" s="2" t="inlineStr"/>
      <c r="E1865" s="18" t="inlineStr"/>
      <c r="F1865" s="18" t="inlineStr"/>
      <c r="G1865" s="18" t="inlineStr"/>
    </row>
    <row r="1866" customHeight="1" ht="20">
      <c r="A1866" s="19" t="inlineStr">
        <is>
          <r>
            <t xml:space="preserve">1.10.2. ​CPU2552​ REGULARIZAÇÃO DE BASE PARA REVEST. DE PISOS COM ARG. TRAÇO T4, ESP. MÉDIA = 2,5CM​ (M2)</t>
          </r>
        </is>
      </c>
      <c r="B1866" s="19" t="inlineStr"/>
      <c r="C1866" s="19" t="inlineStr"/>
      <c r="D1866" s="19" t="inlineStr"/>
      <c r="E1866" s="19" t="inlineStr"/>
      <c r="F1866" s="19" t="inlineStr"/>
      <c r="G1866" s="19" t="inlineStr"/>
    </row>
    <row r="1867" customHeight="1" ht="15">
      <c r="A1867" s="20" t="inlineStr">
        <is>
          <r>
            <t xml:space="preserve">Mão de Obra com Encargos Complementares</t>
          </r>
        </is>
      </c>
      <c r="B1867" s="20" t="inlineStr"/>
      <c r="C1867" s="21" t="inlineStr">
        <is>
          <r>
            <t xml:space="preserve">FONTE</t>
          </r>
        </is>
      </c>
      <c r="D1867" s="21" t="inlineStr">
        <is>
          <r>
            <t xml:space="preserve">UNID</t>
          </r>
        </is>
      </c>
      <c r="E1867" s="21" t="inlineStr">
        <is>
          <r>
            <t xml:space="preserve">COEFICIENTE</t>
          </r>
        </is>
      </c>
      <c r="F1867" s="21" t="inlineStr">
        <is>
          <r>
            <t xml:space="preserve">PREÇO UNITÁRIO</t>
          </r>
        </is>
      </c>
      <c r="G1867" s="21" t="inlineStr">
        <is>
          <r>
            <t xml:space="preserve">TOTAL</t>
          </r>
        </is>
      </c>
    </row>
    <row r="1868" customHeight="1" ht="15">
      <c r="A1868" s="22" t="inlineStr">
        <is>
          <r>
            <t xml:space="preserve">88309</t>
          </r>
        </is>
      </c>
      <c r="B1868" s="23" t="inlineStr">
        <is>
          <r>
            <t xml:space="preserve">PEDREIRO COM ENCARGOS COMPLEMENTARES</t>
          </r>
        </is>
      </c>
      <c r="C1868" s="22" t="inlineStr">
        <is>
          <r>
            <t xml:space="preserve">SINAPI</t>
          </r>
        </is>
      </c>
      <c r="D1868" s="22" t="inlineStr">
        <is>
          <r>
            <t xml:space="preserve">H</t>
          </r>
        </is>
      </c>
      <c r="E1868" s="24" t="n">
        <v>0.4</v>
      </c>
      <c r="F1868" s="25" t="n">
        <v>30.58</v>
      </c>
      <c r="G1868" s="25" t="n">
        <f>ROUND(ROUND(E1868,8)*F1868,2)</f>
        <v>12.23</v>
      </c>
    </row>
    <row r="1869" customHeight="1" ht="15">
      <c r="A1869" s="22" t="inlineStr">
        <is>
          <r>
            <t xml:space="preserve">88316</t>
          </r>
        </is>
      </c>
      <c r="B1869" s="23" t="inlineStr">
        <is>
          <r>
            <t xml:space="preserve">SERVENTE COM ENCARGOS COMPLEMENTARES</t>
          </r>
        </is>
      </c>
      <c r="C1869" s="22" t="inlineStr">
        <is>
          <r>
            <t xml:space="preserve">SINAPI</t>
          </r>
        </is>
      </c>
      <c r="D1869" s="22" t="inlineStr">
        <is>
          <r>
            <t xml:space="preserve">H</t>
          </r>
        </is>
      </c>
      <c r="E1869" s="24" t="n">
        <v>0.4</v>
      </c>
      <c r="F1869" s="25" t="n">
        <v>23.56</v>
      </c>
      <c r="G1869" s="25" t="n">
        <f>ROUND(ROUND(E1869,8)*F1869,2)</f>
        <v>9.42</v>
      </c>
    </row>
    <row r="1870" customHeight="1" ht="18">
      <c r="A1870" s="2" t="inlineStr"/>
      <c r="B1870" s="2" t="inlineStr"/>
      <c r="C1870" s="2" t="inlineStr"/>
      <c r="D1870" s="2" t="inlineStr"/>
      <c r="E1870" s="26" t="inlineStr">
        <is>
          <r>
            <t xml:space="preserve">TOTAL Mão de Obra com Encargos Complementares:</t>
          </r>
        </is>
      </c>
      <c r="F1870" s="26" t="inlineStr"/>
      <c r="G1870" s="27" t="n">
        <f>SUM(G1868:G1869)</f>
        <v>21.65</v>
      </c>
    </row>
    <row r="1871" customHeight="1" ht="15">
      <c r="A1871" s="20" t="inlineStr">
        <is>
          <r>
            <t xml:space="preserve">Serviço</t>
          </r>
        </is>
      </c>
      <c r="B1871" s="20" t="inlineStr"/>
      <c r="C1871" s="21" t="inlineStr">
        <is>
          <r>
            <t xml:space="preserve">FONTE</t>
          </r>
        </is>
      </c>
      <c r="D1871" s="21" t="inlineStr">
        <is>
          <r>
            <t xml:space="preserve">UNID</t>
          </r>
        </is>
      </c>
      <c r="E1871" s="21" t="inlineStr">
        <is>
          <r>
            <t xml:space="preserve">COEFICIENTE</t>
          </r>
        </is>
      </c>
      <c r="F1871" s="21" t="inlineStr">
        <is>
          <r>
            <t xml:space="preserve">PREÇO UNITÁRIO</t>
          </r>
        </is>
      </c>
      <c r="G1871" s="21" t="inlineStr">
        <is>
          <r>
            <t xml:space="preserve">TOTAL</t>
          </r>
        </is>
      </c>
    </row>
    <row r="1872" customHeight="1" ht="29">
      <c r="A1872" s="22" t="inlineStr">
        <is>
          <r>
            <t xml:space="preserve">100490</t>
          </r>
        </is>
      </c>
      <c r="B1872" s="23" t="inlineStr">
        <is>
          <r>
            <t xml:space="preserve">ARGAMASSA TRAÇO 1:4 (EM VOLUME DE CIMENTO E AREIA MÉDIA ÚMIDA), PREPARO MECÂNICO COM BETONEIRA 600 L. AF_08/2019</t>
          </r>
        </is>
      </c>
      <c r="C1872" s="22" t="inlineStr">
        <is>
          <r>
            <t xml:space="preserve">SINAPI</t>
          </r>
        </is>
      </c>
      <c r="D1872" s="22" t="inlineStr">
        <is>
          <r>
            <t xml:space="preserve">M3</t>
          </r>
        </is>
      </c>
      <c r="E1872" s="24" t="n">
        <v>0.025</v>
      </c>
      <c r="F1872" s="25" t="n">
        <v>529.93</v>
      </c>
      <c r="G1872" s="25" t="n">
        <f>ROUND(ROUND(E1872,8)*F1872,2)</f>
        <v>13.25</v>
      </c>
    </row>
    <row r="1873" customHeight="1" ht="15">
      <c r="A1873" s="2" t="inlineStr"/>
      <c r="B1873" s="2" t="inlineStr"/>
      <c r="C1873" s="2" t="inlineStr"/>
      <c r="D1873" s="2" t="inlineStr"/>
      <c r="E1873" s="26" t="inlineStr">
        <is>
          <r>
            <t xml:space="preserve">TOTAL Serviço:</t>
          </r>
        </is>
      </c>
      <c r="F1873" s="26" t="inlineStr"/>
      <c r="G1873" s="27" t="n">
        <f>SUM(G1872:G1872)</f>
        <v>13.25</v>
      </c>
    </row>
    <row r="1874" customHeight="1" ht="15">
      <c r="A1874" s="2" t="inlineStr"/>
      <c r="B1874" s="2" t="inlineStr"/>
      <c r="C1874" s="2" t="inlineStr"/>
      <c r="D1874" s="2" t="inlineStr"/>
      <c r="E1874" s="28" t="inlineStr">
        <is>
          <r>
            <t xml:space="preserve">VALOR:</t>
          </r>
        </is>
      </c>
      <c r="F1874" s="28" t="inlineStr"/>
      <c r="G1874" s="29" t="n">
        <f>ROUND(SUM(G1870,G1873),2)</f>
        <v>34.9</v>
      </c>
    </row>
    <row r="1875" customHeight="1" ht="15">
      <c r="A1875" s="2" t="inlineStr"/>
      <c r="B1875" s="2" t="inlineStr"/>
      <c r="C1875" s="2" t="inlineStr"/>
      <c r="D1875" s="2" t="inlineStr"/>
      <c r="E1875" s="28" t="inlineStr">
        <is>
          <r>
            <t xml:space="preserve">VALOR BDI (20.34%):</t>
          </r>
        </is>
      </c>
      <c r="F1875" s="28" t="inlineStr"/>
      <c r="G1875" s="29" t="n">
        <f>ROUND(G1874*(20.34/100),2)</f>
        <v>7.1</v>
      </c>
    </row>
    <row r="1876" customHeight="1" ht="15">
      <c r="A1876" s="2" t="inlineStr"/>
      <c r="B1876" s="2" t="inlineStr"/>
      <c r="C1876" s="2" t="inlineStr"/>
      <c r="D1876" s="2" t="inlineStr"/>
      <c r="E1876" s="28" t="inlineStr">
        <is>
          <r>
            <t xml:space="preserve">VALOR COM BDI:</t>
          </r>
        </is>
      </c>
      <c r="F1876" s="28" t="inlineStr"/>
      <c r="G1876" s="29" t="n">
        <f>G1875+G1874</f>
        <v>42.0</v>
      </c>
    </row>
    <row r="1877" customHeight="1" ht="10">
      <c r="A1877" s="2" t="inlineStr"/>
      <c r="B1877" s="2" t="inlineStr"/>
      <c r="C1877" s="2" t="inlineStr"/>
      <c r="D1877" s="2" t="inlineStr"/>
      <c r="E1877" s="18" t="inlineStr"/>
      <c r="F1877" s="18" t="inlineStr"/>
      <c r="G1877" s="18" t="inlineStr"/>
    </row>
    <row r="1878" customHeight="1" ht="20">
      <c r="A1878" s="19" t="inlineStr">
        <is>
          <r>
            <t xml:space="preserve">1.10.3. ​88477​ CONTRAPISO COM ARGAMASSA AUTONIVELANTE, APLICADO SOBRE LAJE, ADERIDO, ESPESSURA 3CM. AF_07/2021​ (M2)</t>
          </r>
        </is>
      </c>
      <c r="B1878" s="19" t="inlineStr"/>
      <c r="C1878" s="19" t="inlineStr"/>
      <c r="D1878" s="19" t="inlineStr"/>
      <c r="E1878" s="19" t="inlineStr"/>
      <c r="F1878" s="19" t="inlineStr"/>
      <c r="G1878" s="19" t="inlineStr"/>
    </row>
    <row r="1879" customHeight="1" ht="15">
      <c r="A1879" s="20" t="inlineStr">
        <is>
          <r>
            <t xml:space="preserve">Material</t>
          </r>
        </is>
      </c>
      <c r="B1879" s="20" t="inlineStr"/>
      <c r="C1879" s="21" t="inlineStr">
        <is>
          <r>
            <t xml:space="preserve">FONTE</t>
          </r>
        </is>
      </c>
      <c r="D1879" s="21" t="inlineStr">
        <is>
          <r>
            <t xml:space="preserve">UNID</t>
          </r>
        </is>
      </c>
      <c r="E1879" s="21" t="inlineStr">
        <is>
          <r>
            <t xml:space="preserve">COEFICIENTE</t>
          </r>
        </is>
      </c>
      <c r="F1879" s="21" t="inlineStr">
        <is>
          <r>
            <t xml:space="preserve">PREÇO UNITÁRIO</t>
          </r>
        </is>
      </c>
      <c r="G1879" s="21" t="inlineStr">
        <is>
          <r>
            <t xml:space="preserve">TOTAL</t>
          </r>
        </is>
      </c>
    </row>
    <row r="1880" customHeight="1" ht="21">
      <c r="A1880" s="22" t="inlineStr">
        <is>
          <r>
            <t xml:space="preserve">00007334</t>
          </r>
        </is>
      </c>
      <c r="B1880" s="23" t="inlineStr">
        <is>
          <r>
            <t xml:space="preserve">ADITIVO ADESIVO LIQUIDO PARA ARGAMASSAS DE REVESTIMENTOS CIMENTICIOS</t>
          </r>
        </is>
      </c>
      <c r="C1880" s="22" t="inlineStr">
        <is>
          <r>
            <t xml:space="preserve">SINAPI</t>
          </r>
        </is>
      </c>
      <c r="D1880" s="22" t="inlineStr">
        <is>
          <r>
            <t xml:space="preserve">L</t>
          </r>
        </is>
      </c>
      <c r="E1880" s="24" t="n">
        <v>0.21</v>
      </c>
      <c r="F1880" s="25" t="n">
        <v>14.39</v>
      </c>
      <c r="G1880" s="25" t="n">
        <f>TRUNC(TRUNC(E1880,8)*F1880,2)</f>
        <v>3.02</v>
      </c>
    </row>
    <row r="1881" customHeight="1" ht="29">
      <c r="A1881" s="22" t="inlineStr">
        <is>
          <r>
            <t xml:space="preserve">00038546</t>
          </r>
        </is>
      </c>
      <c r="B1881" s="23" t="inlineStr">
        <is>
          <r>
            <t xml:space="preserve">ARGAMASSA USINADA AUTOADENSAVEL E AUTONIVELANTE PARA CONTRAPISO, COM BOMBEAMENTO (DISPONIBILIZACAO DE BOMBA), SEM O LANCAMENTO</t>
          </r>
        </is>
      </c>
      <c r="C1881" s="22" t="inlineStr">
        <is>
          <r>
            <t xml:space="preserve">SINAPI</t>
          </r>
        </is>
      </c>
      <c r="D1881" s="22" t="inlineStr">
        <is>
          <r>
            <t xml:space="preserve">M3</t>
          </r>
        </is>
      </c>
      <c r="E1881" s="24" t="n">
        <v>0.043</v>
      </c>
      <c r="F1881" s="25" t="n">
        <v>523.75</v>
      </c>
      <c r="G1881" s="25" t="n">
        <f>TRUNC(TRUNC(E1881,8)*F1881,2)</f>
        <v>22.52</v>
      </c>
    </row>
    <row r="1882" customHeight="1" ht="15">
      <c r="A1882" s="2" t="inlineStr"/>
      <c r="B1882" s="2" t="inlineStr"/>
      <c r="C1882" s="2" t="inlineStr"/>
      <c r="D1882" s="2" t="inlineStr"/>
      <c r="E1882" s="26" t="inlineStr">
        <is>
          <r>
            <t xml:space="preserve">TOTAL Material:</t>
          </r>
        </is>
      </c>
      <c r="F1882" s="26" t="inlineStr"/>
      <c r="G1882" s="27" t="n">
        <f>SUM(G1880:G1881)</f>
        <v>25.54</v>
      </c>
    </row>
    <row r="1883" customHeight="1" ht="15">
      <c r="A1883" s="20" t="inlineStr">
        <is>
          <r>
            <t xml:space="preserve">Mão de Obra com Encargos Complementares</t>
          </r>
        </is>
      </c>
      <c r="B1883" s="20" t="inlineStr"/>
      <c r="C1883" s="21" t="inlineStr">
        <is>
          <r>
            <t xml:space="preserve">FONTE</t>
          </r>
        </is>
      </c>
      <c r="D1883" s="21" t="inlineStr">
        <is>
          <r>
            <t xml:space="preserve">UNID</t>
          </r>
        </is>
      </c>
      <c r="E1883" s="21" t="inlineStr">
        <is>
          <r>
            <t xml:space="preserve">COEFICIENTE</t>
          </r>
        </is>
      </c>
      <c r="F1883" s="21" t="inlineStr">
        <is>
          <r>
            <t xml:space="preserve">PREÇO UNITÁRIO</t>
          </r>
        </is>
      </c>
      <c r="G1883" s="21" t="inlineStr">
        <is>
          <r>
            <t xml:space="preserve">TOTAL</t>
          </r>
        </is>
      </c>
    </row>
    <row r="1884" customHeight="1" ht="15">
      <c r="A1884" s="22" t="inlineStr">
        <is>
          <r>
            <t xml:space="preserve">88309</t>
          </r>
        </is>
      </c>
      <c r="B1884" s="23" t="inlineStr">
        <is>
          <r>
            <t xml:space="preserve">PEDREIRO COM ENCARGOS COMPLEMENTARES</t>
          </r>
        </is>
      </c>
      <c r="C1884" s="22" t="inlineStr">
        <is>
          <r>
            <t xml:space="preserve">SINAPI</t>
          </r>
        </is>
      </c>
      <c r="D1884" s="22" t="inlineStr">
        <is>
          <r>
            <t xml:space="preserve">H</t>
          </r>
        </is>
      </c>
      <c r="E1884" s="24" t="n">
        <v>0.1</v>
      </c>
      <c r="F1884" s="25" t="n">
        <v>30.58</v>
      </c>
      <c r="G1884" s="25" t="n">
        <f>TRUNC(TRUNC(E1884,8)*F1884,2)</f>
        <v>3.05</v>
      </c>
    </row>
    <row r="1885" customHeight="1" ht="15">
      <c r="A1885" s="22" t="inlineStr">
        <is>
          <r>
            <t xml:space="preserve">88316</t>
          </r>
        </is>
      </c>
      <c r="B1885" s="23" t="inlineStr">
        <is>
          <r>
            <t xml:space="preserve">SERVENTE COM ENCARGOS COMPLEMENTARES</t>
          </r>
        </is>
      </c>
      <c r="C1885" s="22" t="inlineStr">
        <is>
          <r>
            <t xml:space="preserve">SINAPI</t>
          </r>
        </is>
      </c>
      <c r="D1885" s="22" t="inlineStr">
        <is>
          <r>
            <t xml:space="preserve">H</t>
          </r>
        </is>
      </c>
      <c r="E1885" s="24" t="n">
        <v>0.05</v>
      </c>
      <c r="F1885" s="25" t="n">
        <v>23.56</v>
      </c>
      <c r="G1885" s="25" t="n">
        <f>TRUNC(TRUNC(E1885,8)*F1885,2)</f>
        <v>1.17</v>
      </c>
    </row>
    <row r="1886" customHeight="1" ht="18">
      <c r="A1886" s="2" t="inlineStr"/>
      <c r="B1886" s="2" t="inlineStr"/>
      <c r="C1886" s="2" t="inlineStr"/>
      <c r="D1886" s="2" t="inlineStr"/>
      <c r="E1886" s="26" t="inlineStr">
        <is>
          <r>
            <t xml:space="preserve">TOTAL Mão de Obra com Encargos Complementares:</t>
          </r>
        </is>
      </c>
      <c r="F1886" s="26" t="inlineStr"/>
      <c r="G1886" s="27" t="n">
        <f>SUM(G1884:G1885)</f>
        <v>4.22</v>
      </c>
    </row>
    <row r="1887" customHeight="1" ht="15">
      <c r="A1887" s="2" t="inlineStr"/>
      <c r="B1887" s="2" t="inlineStr"/>
      <c r="C1887" s="2" t="inlineStr"/>
      <c r="D1887" s="2" t="inlineStr"/>
      <c r="E1887" s="28" t="inlineStr">
        <is>
          <r>
            <t xml:space="preserve">VALOR:</t>
          </r>
        </is>
      </c>
      <c r="F1887" s="28" t="inlineStr"/>
      <c r="G1887" s="29" t="n">
        <f>ROUND(SUM(G1882,G1886),2)</f>
        <v>29.76</v>
      </c>
    </row>
    <row r="1888" customHeight="1" ht="15">
      <c r="A1888" s="2" t="inlineStr"/>
      <c r="B1888" s="2" t="inlineStr"/>
      <c r="C1888" s="2" t="inlineStr"/>
      <c r="D1888" s="2" t="inlineStr"/>
      <c r="E1888" s="28" t="inlineStr">
        <is>
          <r>
            <t xml:space="preserve">VALOR BDI (20.34%):</t>
          </r>
        </is>
      </c>
      <c r="F1888" s="28" t="inlineStr"/>
      <c r="G1888" s="29" t="n">
        <f>ROUND(G1887*(20.34/100),2)</f>
        <v>6.05</v>
      </c>
    </row>
    <row r="1889" customHeight="1" ht="15">
      <c r="A1889" s="2" t="inlineStr"/>
      <c r="B1889" s="2" t="inlineStr"/>
      <c r="C1889" s="2" t="inlineStr"/>
      <c r="D1889" s="2" t="inlineStr"/>
      <c r="E1889" s="28" t="inlineStr">
        <is>
          <r>
            <t xml:space="preserve">VALOR COM BDI:</t>
          </r>
        </is>
      </c>
      <c r="F1889" s="28" t="inlineStr"/>
      <c r="G1889" s="29" t="n">
        <f>G1888+G1887</f>
        <v>35.81</v>
      </c>
    </row>
    <row r="1890" customHeight="1" ht="10">
      <c r="A1890" s="2" t="inlineStr"/>
      <c r="B1890" s="2" t="inlineStr"/>
      <c r="C1890" s="2" t="inlineStr"/>
      <c r="D1890" s="2" t="inlineStr"/>
      <c r="E1890" s="18" t="inlineStr"/>
      <c r="F1890" s="18" t="inlineStr"/>
      <c r="G1890" s="18" t="inlineStr"/>
    </row>
    <row r="1891" customHeight="1" ht="20">
      <c r="A1891" s="19" t="inlineStr">
        <is>
          <r>
            <t xml:space="preserve">1.10.4. ​CPU2553​ PISO ALTA RESISTENCIA, COLORIDO, E=10MM, APLICADO COM JUNTAS, POLIDO ATÉ O ESMERIL 400 E ENCERADO​ (M2)</t>
          </r>
        </is>
      </c>
      <c r="B1891" s="19" t="inlineStr"/>
      <c r="C1891" s="19" t="inlineStr"/>
      <c r="D1891" s="19" t="inlineStr"/>
      <c r="E1891" s="19" t="inlineStr"/>
      <c r="F1891" s="19" t="inlineStr"/>
      <c r="G1891" s="19" t="inlineStr"/>
    </row>
    <row r="1892" customHeight="1" ht="15">
      <c r="A1892" s="20" t="inlineStr">
        <is>
          <r>
            <t xml:space="preserve">Material</t>
          </r>
        </is>
      </c>
      <c r="B1892" s="20" t="inlineStr"/>
      <c r="C1892" s="21" t="inlineStr">
        <is>
          <r>
            <t xml:space="preserve">FONTE</t>
          </r>
        </is>
      </c>
      <c r="D1892" s="21" t="inlineStr">
        <is>
          <r>
            <t xml:space="preserve">UNID</t>
          </r>
        </is>
      </c>
      <c r="E1892" s="21" t="inlineStr">
        <is>
          <r>
            <t xml:space="preserve">COEFICIENTE</t>
          </r>
        </is>
      </c>
      <c r="F1892" s="21" t="inlineStr">
        <is>
          <r>
            <t xml:space="preserve">PREÇO UNITÁRIO</t>
          </r>
        </is>
      </c>
      <c r="G1892" s="21" t="inlineStr">
        <is>
          <r>
            <t xml:space="preserve">TOTAL</t>
          </r>
        </is>
      </c>
    </row>
    <row r="1893" customHeight="1" ht="15">
      <c r="A1893" s="22" t="inlineStr">
        <is>
          <r>
            <t xml:space="preserve">00001379</t>
          </r>
        </is>
      </c>
      <c r="B1893" s="23" t="inlineStr">
        <is>
          <r>
            <t xml:space="preserve">CIMENTO PORTLAND COMPOSTO CP II-32</t>
          </r>
        </is>
      </c>
      <c r="C1893" s="22" t="inlineStr">
        <is>
          <r>
            <t xml:space="preserve">SINAPI</t>
          </r>
        </is>
      </c>
      <c r="D1893" s="22" t="inlineStr">
        <is>
          <r>
            <t xml:space="preserve">KG</t>
          </r>
        </is>
      </c>
      <c r="E1893" s="24" t="n">
        <v>10.0</v>
      </c>
      <c r="F1893" s="25" t="n">
        <v>0.74</v>
      </c>
      <c r="G1893" s="25" t="n">
        <f>ROUND(ROUND(E1893,8)*F1893,2)</f>
        <v>7.4</v>
      </c>
    </row>
    <row r="1894" customHeight="1" ht="15">
      <c r="A1894" s="2" t="inlineStr"/>
      <c r="B1894" s="2" t="inlineStr"/>
      <c r="C1894" s="2" t="inlineStr"/>
      <c r="D1894" s="2" t="inlineStr"/>
      <c r="E1894" s="26" t="inlineStr">
        <is>
          <r>
            <t xml:space="preserve">TOTAL Material:</t>
          </r>
        </is>
      </c>
      <c r="F1894" s="26" t="inlineStr"/>
      <c r="G1894" s="27" t="n">
        <f>SUM(G1893:G1893)</f>
        <v>7.4</v>
      </c>
    </row>
    <row r="1895" customHeight="1" ht="15">
      <c r="A1895" s="20" t="inlineStr">
        <is>
          <r>
            <t xml:space="preserve">Serviço</t>
          </r>
        </is>
      </c>
      <c r="B1895" s="20" t="inlineStr"/>
      <c r="C1895" s="21" t="inlineStr">
        <is>
          <r>
            <t xml:space="preserve">FONTE</t>
          </r>
        </is>
      </c>
      <c r="D1895" s="21" t="inlineStr">
        <is>
          <r>
            <t xml:space="preserve">UNID</t>
          </r>
        </is>
      </c>
      <c r="E1895" s="21" t="inlineStr">
        <is>
          <r>
            <t xml:space="preserve">COEFICIENTE</t>
          </r>
        </is>
      </c>
      <c r="F1895" s="21" t="inlineStr">
        <is>
          <r>
            <t xml:space="preserve">PREÇO UNITÁRIO</t>
          </r>
        </is>
      </c>
      <c r="G1895" s="21" t="inlineStr">
        <is>
          <r>
            <t xml:space="preserve">TOTAL</t>
          </r>
        </is>
      </c>
    </row>
    <row r="1896" customHeight="1" ht="21">
      <c r="A1896" s="22" t="inlineStr">
        <is>
          <r>
            <t xml:space="preserve">I03077</t>
          </r>
        </is>
      </c>
      <c r="B1896" s="23" t="inlineStr">
        <is>
          <r>
            <t xml:space="preserve">Piso alta resistencia, colorido, e=10mm, aplicado com juntas, polido até o esmeril 400 e encerado</t>
          </r>
        </is>
      </c>
      <c r="C1896" s="22" t="inlineStr">
        <is>
          <r>
            <t xml:space="preserve">ORSE</t>
          </r>
        </is>
      </c>
      <c r="D1896" s="22" t="inlineStr">
        <is>
          <r>
            <t xml:space="preserve">m2</t>
          </r>
        </is>
      </c>
      <c r="E1896" s="24" t="n">
        <v>1.0</v>
      </c>
      <c r="F1896" s="25" t="n">
        <v>70.0</v>
      </c>
      <c r="G1896" s="25" t="n">
        <f>ROUND(ROUND(E1896,8)*F1896,2)</f>
        <v>70.0</v>
      </c>
    </row>
    <row r="1897" customHeight="1" ht="15">
      <c r="A1897" s="2" t="inlineStr"/>
      <c r="B1897" s="2" t="inlineStr"/>
      <c r="C1897" s="2" t="inlineStr"/>
      <c r="D1897" s="2" t="inlineStr"/>
      <c r="E1897" s="26" t="inlineStr">
        <is>
          <r>
            <t xml:space="preserve">TOTAL Serviço:</t>
          </r>
        </is>
      </c>
      <c r="F1897" s="26" t="inlineStr"/>
      <c r="G1897" s="27" t="n">
        <f>SUM(G1896:G1896)</f>
        <v>70.0</v>
      </c>
    </row>
    <row r="1898" customHeight="1" ht="15">
      <c r="A1898" s="2" t="inlineStr"/>
      <c r="B1898" s="2" t="inlineStr"/>
      <c r="C1898" s="2" t="inlineStr"/>
      <c r="D1898" s="2" t="inlineStr"/>
      <c r="E1898" s="28" t="inlineStr">
        <is>
          <r>
            <t xml:space="preserve">VALOR:</t>
          </r>
        </is>
      </c>
      <c r="F1898" s="28" t="inlineStr"/>
      <c r="G1898" s="29" t="n">
        <f>ROUND(SUM(G1894,G1897),2)</f>
        <v>77.4</v>
      </c>
    </row>
    <row r="1899" customHeight="1" ht="15">
      <c r="A1899" s="2" t="inlineStr"/>
      <c r="B1899" s="2" t="inlineStr"/>
      <c r="C1899" s="2" t="inlineStr"/>
      <c r="D1899" s="2" t="inlineStr"/>
      <c r="E1899" s="28" t="inlineStr">
        <is>
          <r>
            <t xml:space="preserve">VALOR BDI (20.34%):</t>
          </r>
        </is>
      </c>
      <c r="F1899" s="28" t="inlineStr"/>
      <c r="G1899" s="29" t="n">
        <f>ROUND(G1898*(20.34/100),2)</f>
        <v>15.74</v>
      </c>
    </row>
    <row r="1900" customHeight="1" ht="15">
      <c r="A1900" s="2" t="inlineStr"/>
      <c r="B1900" s="2" t="inlineStr"/>
      <c r="C1900" s="2" t="inlineStr"/>
      <c r="D1900" s="2" t="inlineStr"/>
      <c r="E1900" s="28" t="inlineStr">
        <is>
          <r>
            <t xml:space="preserve">VALOR COM BDI:</t>
          </r>
        </is>
      </c>
      <c r="F1900" s="28" t="inlineStr"/>
      <c r="G1900" s="29" t="n">
        <f>G1899+G1898</f>
        <v>93.14</v>
      </c>
    </row>
    <row r="1901" customHeight="1" ht="10">
      <c r="A1901" s="2" t="inlineStr"/>
      <c r="B1901" s="2" t="inlineStr"/>
      <c r="C1901" s="2" t="inlineStr"/>
      <c r="D1901" s="2" t="inlineStr"/>
      <c r="E1901" s="18" t="inlineStr"/>
      <c r="F1901" s="18" t="inlineStr"/>
      <c r="G1901" s="18" t="inlineStr"/>
    </row>
    <row r="1902" customHeight="1" ht="20">
      <c r="A1902" s="19" t="inlineStr">
        <is>
          <r>
            <t xml:space="preserve">1.10.5. ​CPU3309​ FORNECIMENTO E INSTALAÇÃO DE MANTA VINÍLICA CONDUTIVA PLL OU SIMILAR​ (M2)</t>
          </r>
        </is>
      </c>
      <c r="B1902" s="19" t="inlineStr"/>
      <c r="C1902" s="19" t="inlineStr"/>
      <c r="D1902" s="19" t="inlineStr"/>
      <c r="E1902" s="19" t="inlineStr"/>
      <c r="F1902" s="19" t="inlineStr"/>
      <c r="G1902" s="19" t="inlineStr"/>
    </row>
    <row r="1903" customHeight="1" ht="15">
      <c r="A1903" s="20" t="inlineStr">
        <is>
          <r>
            <t xml:space="preserve">Material</t>
          </r>
        </is>
      </c>
      <c r="B1903" s="20" t="inlineStr"/>
      <c r="C1903" s="21" t="inlineStr">
        <is>
          <r>
            <t xml:space="preserve">FONTE</t>
          </r>
        </is>
      </c>
      <c r="D1903" s="21" t="inlineStr">
        <is>
          <r>
            <t xml:space="preserve">UNID</t>
          </r>
        </is>
      </c>
      <c r="E1903" s="21" t="inlineStr">
        <is>
          <r>
            <t xml:space="preserve">COEFICIENTE</t>
          </r>
        </is>
      </c>
      <c r="F1903" s="21" t="inlineStr">
        <is>
          <r>
            <t xml:space="preserve">PREÇO UNITÁRIO</t>
          </r>
        </is>
      </c>
      <c r="G1903" s="21" t="inlineStr">
        <is>
          <r>
            <t xml:space="preserve">TOTAL</t>
          </r>
        </is>
      </c>
    </row>
    <row r="1904" customHeight="1" ht="21">
      <c r="A1904" s="22" t="inlineStr">
        <is>
          <r>
            <t xml:space="preserve">I11164</t>
          </r>
        </is>
      </c>
      <c r="B1904" s="23" t="inlineStr">
        <is>
          <r>
            <t xml:space="preserve">Fornecimento e instalação de manta vinílica condutiva PLL ou similar</t>
          </r>
        </is>
      </c>
      <c r="C1904" s="22" t="inlineStr">
        <is>
          <r>
            <t xml:space="preserve">ORSE</t>
          </r>
        </is>
      </c>
      <c r="D1904" s="22" t="inlineStr">
        <is>
          <r>
            <t xml:space="preserve">m2</t>
          </r>
        </is>
      </c>
      <c r="E1904" s="24" t="n">
        <v>1.0</v>
      </c>
      <c r="F1904" s="25" t="n">
        <v>543.46</v>
      </c>
      <c r="G1904" s="25" t="n">
        <f>ROUND(ROUND(E1904,8)*F1904,2)</f>
        <v>543.46</v>
      </c>
    </row>
    <row r="1905" customHeight="1" ht="15">
      <c r="A1905" s="2" t="inlineStr"/>
      <c r="B1905" s="2" t="inlineStr"/>
      <c r="C1905" s="2" t="inlineStr"/>
      <c r="D1905" s="2" t="inlineStr"/>
      <c r="E1905" s="26" t="inlineStr">
        <is>
          <r>
            <t xml:space="preserve">TOTAL Material:</t>
          </r>
        </is>
      </c>
      <c r="F1905" s="26" t="inlineStr"/>
      <c r="G1905" s="27" t="n">
        <f>SUM(G1904:G1904)</f>
        <v>543.46</v>
      </c>
    </row>
    <row r="1906" customHeight="1" ht="15">
      <c r="A1906" s="2" t="inlineStr"/>
      <c r="B1906" s="2" t="inlineStr"/>
      <c r="C1906" s="2" t="inlineStr"/>
      <c r="D1906" s="2" t="inlineStr"/>
      <c r="E1906" s="28" t="inlineStr">
        <is>
          <r>
            <t xml:space="preserve">VALOR:</t>
          </r>
        </is>
      </c>
      <c r="F1906" s="28" t="inlineStr"/>
      <c r="G1906" s="29" t="n">
        <f>ROUND(SUM(G1905),2)</f>
        <v>543.46</v>
      </c>
    </row>
    <row r="1907" customHeight="1" ht="15">
      <c r="A1907" s="2" t="inlineStr"/>
      <c r="B1907" s="2" t="inlineStr"/>
      <c r="C1907" s="2" t="inlineStr"/>
      <c r="D1907" s="2" t="inlineStr"/>
      <c r="E1907" s="28" t="inlineStr">
        <is>
          <r>
            <t xml:space="preserve">VALOR BDI (20.34%):</t>
          </r>
        </is>
      </c>
      <c r="F1907" s="28" t="inlineStr"/>
      <c r="G1907" s="29" t="n">
        <f>ROUND(G1906*(20.34/100),2)</f>
        <v>110.54</v>
      </c>
    </row>
    <row r="1908" customHeight="1" ht="15">
      <c r="A1908" s="2" t="inlineStr"/>
      <c r="B1908" s="2" t="inlineStr"/>
      <c r="C1908" s="2" t="inlineStr"/>
      <c r="D1908" s="2" t="inlineStr"/>
      <c r="E1908" s="28" t="inlineStr">
        <is>
          <r>
            <t xml:space="preserve">VALOR COM BDI:</t>
          </r>
        </is>
      </c>
      <c r="F1908" s="28" t="inlineStr"/>
      <c r="G1908" s="29" t="n">
        <f>G1907+G1906</f>
        <v>654.0</v>
      </c>
    </row>
    <row r="1909" customHeight="1" ht="10">
      <c r="A1909" s="2" t="inlineStr"/>
      <c r="B1909" s="2" t="inlineStr"/>
      <c r="C1909" s="2" t="inlineStr"/>
      <c r="D1909" s="2" t="inlineStr"/>
      <c r="E1909" s="18" t="inlineStr"/>
      <c r="F1909" s="18" t="inlineStr"/>
      <c r="G1909" s="18" t="inlineStr"/>
    </row>
    <row r="1910" customHeight="1" ht="20">
      <c r="A1910" s="19" t="inlineStr">
        <is>
          <r>
            <t xml:space="preserve">1.10.6. ​101727​ PISO VINÍLICO SEMI-FLEXÍVEL EM PLACAS, PADRÃO LISO, ESPESSURA 3,2 MM, FIXADO COM COLA. AF_09/2020​ (M2)</t>
          </r>
        </is>
      </c>
      <c r="B1910" s="19" t="inlineStr"/>
      <c r="C1910" s="19" t="inlineStr"/>
      <c r="D1910" s="19" t="inlineStr"/>
      <c r="E1910" s="19" t="inlineStr"/>
      <c r="F1910" s="19" t="inlineStr"/>
      <c r="G1910" s="19" t="inlineStr"/>
    </row>
    <row r="1911" customHeight="1" ht="15">
      <c r="A1911" s="20" t="inlineStr">
        <is>
          <r>
            <t xml:space="preserve">Material</t>
          </r>
        </is>
      </c>
      <c r="B1911" s="20" t="inlineStr"/>
      <c r="C1911" s="21" t="inlineStr">
        <is>
          <r>
            <t xml:space="preserve">FONTE</t>
          </r>
        </is>
      </c>
      <c r="D1911" s="21" t="inlineStr">
        <is>
          <r>
            <t xml:space="preserve">UNID</t>
          </r>
        </is>
      </c>
      <c r="E1911" s="21" t="inlineStr">
        <is>
          <r>
            <t xml:space="preserve">COEFICIENTE</t>
          </r>
        </is>
      </c>
      <c r="F1911" s="21" t="inlineStr">
        <is>
          <r>
            <t xml:space="preserve">PREÇO UNITÁRIO</t>
          </r>
        </is>
      </c>
      <c r="G1911" s="21" t="inlineStr">
        <is>
          <r>
            <t xml:space="preserve">TOTAL</t>
          </r>
        </is>
      </c>
    </row>
    <row r="1912" customHeight="1" ht="15">
      <c r="A1912" s="22" t="inlineStr">
        <is>
          <r>
            <t xml:space="preserve">00004791</t>
          </r>
        </is>
      </c>
      <c r="B1912" s="23" t="inlineStr">
        <is>
          <r>
            <t xml:space="preserve">ADESIVO ACRILICO DE BASE AQUOSA / COLA DE CONTATO</t>
          </r>
        </is>
      </c>
      <c r="C1912" s="22" t="inlineStr">
        <is>
          <r>
            <t xml:space="preserve">SINAPI</t>
          </r>
        </is>
      </c>
      <c r="D1912" s="22" t="inlineStr">
        <is>
          <r>
            <t xml:space="preserve">KG</t>
          </r>
        </is>
      </c>
      <c r="E1912" s="24" t="n">
        <v>0.095</v>
      </c>
      <c r="F1912" s="25" t="n">
        <v>52.69</v>
      </c>
      <c r="G1912" s="25" t="n">
        <f>TRUNC(TRUNC(E1912,8)*F1912,2)</f>
        <v>5.0</v>
      </c>
    </row>
    <row r="1913" customHeight="1" ht="21">
      <c r="A1913" s="22" t="inlineStr">
        <is>
          <r>
            <t xml:space="preserve">00004792</t>
          </r>
        </is>
      </c>
      <c r="B1913" s="23" t="inlineStr">
        <is>
          <r>
            <t xml:space="preserve">PLACA VINILICA SEMIFLEXIVEL PARA PISOS, E = 3,2 MM, 30 X 30 CM (SEM COLOCACAO)</t>
          </r>
        </is>
      </c>
      <c r="C1913" s="22" t="inlineStr">
        <is>
          <r>
            <t xml:space="preserve">SINAPI</t>
          </r>
        </is>
      </c>
      <c r="D1913" s="22" t="inlineStr">
        <is>
          <r>
            <t xml:space="preserve">M2</t>
          </r>
        </is>
      </c>
      <c r="E1913" s="24" t="n">
        <v>1.11</v>
      </c>
      <c r="F1913" s="25" t="n">
        <v>155.93</v>
      </c>
      <c r="G1913" s="25" t="n">
        <f>TRUNC(TRUNC(E1913,8)*F1913,2)</f>
        <v>173.08</v>
      </c>
    </row>
    <row r="1914" customHeight="1" ht="15">
      <c r="A1914" s="2" t="inlineStr"/>
      <c r="B1914" s="2" t="inlineStr"/>
      <c r="C1914" s="2" t="inlineStr"/>
      <c r="D1914" s="2" t="inlineStr"/>
      <c r="E1914" s="26" t="inlineStr">
        <is>
          <r>
            <t xml:space="preserve">TOTAL Material:</t>
          </r>
        </is>
      </c>
      <c r="F1914" s="26" t="inlineStr"/>
      <c r="G1914" s="27" t="n">
        <f>SUM(G1912:G1913)</f>
        <v>178.08</v>
      </c>
    </row>
    <row r="1915" customHeight="1" ht="15">
      <c r="A1915" s="20" t="inlineStr">
        <is>
          <r>
            <t xml:space="preserve">Mão de Obra com Encargos Complementares</t>
          </r>
        </is>
      </c>
      <c r="B1915" s="20" t="inlineStr"/>
      <c r="C1915" s="21" t="inlineStr">
        <is>
          <r>
            <t xml:space="preserve">FONTE</t>
          </r>
        </is>
      </c>
      <c r="D1915" s="21" t="inlineStr">
        <is>
          <r>
            <t xml:space="preserve">UNID</t>
          </r>
        </is>
      </c>
      <c r="E1915" s="21" t="inlineStr">
        <is>
          <r>
            <t xml:space="preserve">COEFICIENTE</t>
          </r>
        </is>
      </c>
      <c r="F1915" s="21" t="inlineStr">
        <is>
          <r>
            <t xml:space="preserve">PREÇO UNITÁRIO</t>
          </r>
        </is>
      </c>
      <c r="G1915" s="21" t="inlineStr">
        <is>
          <r>
            <t xml:space="preserve">TOTAL</t>
          </r>
        </is>
      </c>
    </row>
    <row r="1916" customHeight="1" ht="15">
      <c r="A1916" s="22" t="inlineStr">
        <is>
          <r>
            <t xml:space="preserve">88309</t>
          </r>
        </is>
      </c>
      <c r="B1916" s="23" t="inlineStr">
        <is>
          <r>
            <t xml:space="preserve">PEDREIRO COM ENCARGOS COMPLEMENTARES</t>
          </r>
        </is>
      </c>
      <c r="C1916" s="22" t="inlineStr">
        <is>
          <r>
            <t xml:space="preserve">SINAPI</t>
          </r>
        </is>
      </c>
      <c r="D1916" s="22" t="inlineStr">
        <is>
          <r>
            <t xml:space="preserve">H</t>
          </r>
        </is>
      </c>
      <c r="E1916" s="24" t="n">
        <v>0.171</v>
      </c>
      <c r="F1916" s="25" t="n">
        <v>30.58</v>
      </c>
      <c r="G1916" s="25" t="n">
        <f>TRUNC(TRUNC(E1916,8)*F1916,2)</f>
        <v>5.22</v>
      </c>
    </row>
    <row r="1917" customHeight="1" ht="15">
      <c r="A1917" s="22" t="inlineStr">
        <is>
          <r>
            <t xml:space="preserve">88316</t>
          </r>
        </is>
      </c>
      <c r="B1917" s="23" t="inlineStr">
        <is>
          <r>
            <t xml:space="preserve">SERVENTE COM ENCARGOS COMPLEMENTARES</t>
          </r>
        </is>
      </c>
      <c r="C1917" s="22" t="inlineStr">
        <is>
          <r>
            <t xml:space="preserve">SINAPI</t>
          </r>
        </is>
      </c>
      <c r="D1917" s="22" t="inlineStr">
        <is>
          <r>
            <t xml:space="preserve">H</t>
          </r>
        </is>
      </c>
      <c r="E1917" s="24" t="n">
        <v>0.085</v>
      </c>
      <c r="F1917" s="25" t="n">
        <v>23.56</v>
      </c>
      <c r="G1917" s="25" t="n">
        <f>TRUNC(TRUNC(E1917,8)*F1917,2)</f>
        <v>2.0</v>
      </c>
    </row>
    <row r="1918" customHeight="1" ht="18">
      <c r="A1918" s="2" t="inlineStr"/>
      <c r="B1918" s="2" t="inlineStr"/>
      <c r="C1918" s="2" t="inlineStr"/>
      <c r="D1918" s="2" t="inlineStr"/>
      <c r="E1918" s="26" t="inlineStr">
        <is>
          <r>
            <t xml:space="preserve">TOTAL Mão de Obra com Encargos Complementares:</t>
          </r>
        </is>
      </c>
      <c r="F1918" s="26" t="inlineStr"/>
      <c r="G1918" s="27" t="n">
        <f>SUM(G1916:G1917)</f>
        <v>7.22</v>
      </c>
    </row>
    <row r="1919" customHeight="1" ht="15">
      <c r="A1919" s="2" t="inlineStr"/>
      <c r="B1919" s="2" t="inlineStr"/>
      <c r="C1919" s="2" t="inlineStr"/>
      <c r="D1919" s="2" t="inlineStr"/>
      <c r="E1919" s="28" t="inlineStr">
        <is>
          <r>
            <t xml:space="preserve">VALOR:</t>
          </r>
        </is>
      </c>
      <c r="F1919" s="28" t="inlineStr"/>
      <c r="G1919" s="29" t="n">
        <f>ROUND(SUM(G1914,G1918),2)</f>
        <v>185.3</v>
      </c>
    </row>
    <row r="1920" customHeight="1" ht="15">
      <c r="A1920" s="2" t="inlineStr"/>
      <c r="B1920" s="2" t="inlineStr"/>
      <c r="C1920" s="2" t="inlineStr"/>
      <c r="D1920" s="2" t="inlineStr"/>
      <c r="E1920" s="28" t="inlineStr">
        <is>
          <r>
            <t xml:space="preserve">VALOR BDI (20.34%):</t>
          </r>
        </is>
      </c>
      <c r="F1920" s="28" t="inlineStr"/>
      <c r="G1920" s="29" t="n">
        <f>ROUND(G1919*(20.34/100),2)</f>
        <v>37.69</v>
      </c>
    </row>
    <row r="1921" customHeight="1" ht="15">
      <c r="A1921" s="2" t="inlineStr"/>
      <c r="B1921" s="2" t="inlineStr"/>
      <c r="C1921" s="2" t="inlineStr"/>
      <c r="D1921" s="2" t="inlineStr"/>
      <c r="E1921" s="28" t="inlineStr">
        <is>
          <r>
            <t xml:space="preserve">VALOR COM BDI:</t>
          </r>
        </is>
      </c>
      <c r="F1921" s="28" t="inlineStr"/>
      <c r="G1921" s="29" t="n">
        <f>G1920+G1919</f>
        <v>222.99</v>
      </c>
    </row>
    <row r="1922" customHeight="1" ht="10">
      <c r="A1922" s="2" t="inlineStr"/>
      <c r="B1922" s="2" t="inlineStr"/>
      <c r="C1922" s="2" t="inlineStr"/>
      <c r="D1922" s="2" t="inlineStr"/>
      <c r="E1922" s="18" t="inlineStr"/>
      <c r="F1922" s="18" t="inlineStr"/>
      <c r="G1922" s="18" t="inlineStr"/>
    </row>
    <row r="1923" customHeight="1" ht="20">
      <c r="A1923" s="19" t="inlineStr">
        <is>
          <r>
            <t xml:space="preserve">1.10.7. ​CPU2555​ RODAPÉ ALTA RESISTÊNCIA, H= 10 CM, MEIA-CANA​ (M)</t>
          </r>
        </is>
      </c>
      <c r="B1923" s="19" t="inlineStr"/>
      <c r="C1923" s="19" t="inlineStr"/>
      <c r="D1923" s="19" t="inlineStr"/>
      <c r="E1923" s="19" t="inlineStr"/>
      <c r="F1923" s="19" t="inlineStr"/>
      <c r="G1923" s="19" t="inlineStr"/>
    </row>
    <row r="1924" customHeight="1" ht="15">
      <c r="A1924" s="20" t="inlineStr">
        <is>
          <r>
            <t xml:space="preserve">Material</t>
          </r>
        </is>
      </c>
      <c r="B1924" s="20" t="inlineStr"/>
      <c r="C1924" s="21" t="inlineStr">
        <is>
          <r>
            <t xml:space="preserve">FONTE</t>
          </r>
        </is>
      </c>
      <c r="D1924" s="21" t="inlineStr">
        <is>
          <r>
            <t xml:space="preserve">UNID</t>
          </r>
        </is>
      </c>
      <c r="E1924" s="21" t="inlineStr">
        <is>
          <r>
            <t xml:space="preserve">COEFICIENTE</t>
          </r>
        </is>
      </c>
      <c r="F1924" s="21" t="inlineStr">
        <is>
          <r>
            <t xml:space="preserve">PREÇO UNITÁRIO</t>
          </r>
        </is>
      </c>
      <c r="G1924" s="21" t="inlineStr">
        <is>
          <r>
            <t xml:space="preserve">TOTAL</t>
          </r>
        </is>
      </c>
    </row>
    <row r="1925" customHeight="1" ht="15">
      <c r="A1925" s="22" t="inlineStr">
        <is>
          <r>
            <t xml:space="preserve">00001379</t>
          </r>
        </is>
      </c>
      <c r="B1925" s="23" t="inlineStr">
        <is>
          <r>
            <t xml:space="preserve">CIMENTO PORTLAND COMPOSTO CP II-32</t>
          </r>
        </is>
      </c>
      <c r="C1925" s="22" t="inlineStr">
        <is>
          <r>
            <t xml:space="preserve">SINAPI</t>
          </r>
        </is>
      </c>
      <c r="D1925" s="22" t="inlineStr">
        <is>
          <r>
            <t xml:space="preserve">KG</t>
          </r>
        </is>
      </c>
      <c r="E1925" s="24" t="n">
        <v>3.0</v>
      </c>
      <c r="F1925" s="25" t="n">
        <v>0.74</v>
      </c>
      <c r="G1925" s="25" t="n">
        <f>ROUND(ROUND(E1925,8)*F1925,2)</f>
        <v>2.22</v>
      </c>
    </row>
    <row r="1926" customHeight="1" ht="15">
      <c r="A1926" s="2" t="inlineStr"/>
      <c r="B1926" s="2" t="inlineStr"/>
      <c r="C1926" s="2" t="inlineStr"/>
      <c r="D1926" s="2" t="inlineStr"/>
      <c r="E1926" s="26" t="inlineStr">
        <is>
          <r>
            <t xml:space="preserve">TOTAL Material:</t>
          </r>
        </is>
      </c>
      <c r="F1926" s="26" t="inlineStr"/>
      <c r="G1926" s="27" t="n">
        <f>SUM(G1925:G1925)</f>
        <v>2.22</v>
      </c>
    </row>
    <row r="1927" customHeight="1" ht="15">
      <c r="A1927" s="20" t="inlineStr">
        <is>
          <r>
            <t xml:space="preserve">Serviço</t>
          </r>
        </is>
      </c>
      <c r="B1927" s="20" t="inlineStr"/>
      <c r="C1927" s="21" t="inlineStr">
        <is>
          <r>
            <t xml:space="preserve">FONTE</t>
          </r>
        </is>
      </c>
      <c r="D1927" s="21" t="inlineStr">
        <is>
          <r>
            <t xml:space="preserve">UNID</t>
          </r>
        </is>
      </c>
      <c r="E1927" s="21" t="inlineStr">
        <is>
          <r>
            <t xml:space="preserve">COEFICIENTE</t>
          </r>
        </is>
      </c>
      <c r="F1927" s="21" t="inlineStr">
        <is>
          <r>
            <t xml:space="preserve">PREÇO UNITÁRIO</t>
          </r>
        </is>
      </c>
      <c r="G1927" s="21" t="inlineStr">
        <is>
          <r>
            <t xml:space="preserve">TOTAL</t>
          </r>
        </is>
      </c>
    </row>
    <row r="1928" customHeight="1" ht="15">
      <c r="A1928" s="22" t="inlineStr">
        <is>
          <r>
            <t xml:space="preserve">I12112</t>
          </r>
        </is>
      </c>
      <c r="B1928" s="23" t="inlineStr">
        <is>
          <r>
            <t xml:space="preserve">Rodape alta resistência, alt=10cm, meia-cana</t>
          </r>
        </is>
      </c>
      <c r="C1928" s="22" t="inlineStr">
        <is>
          <r>
            <t xml:space="preserve">ORSE</t>
          </r>
        </is>
      </c>
      <c r="D1928" s="22" t="inlineStr">
        <is>
          <r>
            <t xml:space="preserve">m</t>
          </r>
        </is>
      </c>
      <c r="E1928" s="24" t="n">
        <v>1.0</v>
      </c>
      <c r="F1928" s="25" t="n">
        <v>18.08</v>
      </c>
      <c r="G1928" s="25" t="n">
        <f>ROUND(ROUND(E1928,8)*F1928,2)</f>
        <v>18.08</v>
      </c>
    </row>
    <row r="1929" customHeight="1" ht="15">
      <c r="A1929" s="2" t="inlineStr"/>
      <c r="B1929" s="2" t="inlineStr"/>
      <c r="C1929" s="2" t="inlineStr"/>
      <c r="D1929" s="2" t="inlineStr"/>
      <c r="E1929" s="26" t="inlineStr">
        <is>
          <r>
            <t xml:space="preserve">TOTAL Serviço:</t>
          </r>
        </is>
      </c>
      <c r="F1929" s="26" t="inlineStr"/>
      <c r="G1929" s="27" t="n">
        <f>SUM(G1928:G1928)</f>
        <v>18.08</v>
      </c>
    </row>
    <row r="1930" customHeight="1" ht="15">
      <c r="A1930" s="2" t="inlineStr"/>
      <c r="B1930" s="2" t="inlineStr"/>
      <c r="C1930" s="2" t="inlineStr"/>
      <c r="D1930" s="2" t="inlineStr"/>
      <c r="E1930" s="28" t="inlineStr">
        <is>
          <r>
            <t xml:space="preserve">VALOR:</t>
          </r>
        </is>
      </c>
      <c r="F1930" s="28" t="inlineStr"/>
      <c r="G1930" s="29" t="n">
        <f>ROUND(SUM(G1926,G1929),2)</f>
        <v>20.3</v>
      </c>
    </row>
    <row r="1931" customHeight="1" ht="15">
      <c r="A1931" s="2" t="inlineStr"/>
      <c r="B1931" s="2" t="inlineStr"/>
      <c r="C1931" s="2" t="inlineStr"/>
      <c r="D1931" s="2" t="inlineStr"/>
      <c r="E1931" s="28" t="inlineStr">
        <is>
          <r>
            <t xml:space="preserve">VALOR BDI (20.34%):</t>
          </r>
        </is>
      </c>
      <c r="F1931" s="28" t="inlineStr"/>
      <c r="G1931" s="29" t="n">
        <f>ROUND(G1930*(20.34/100),2)</f>
        <v>4.13</v>
      </c>
    </row>
    <row r="1932" customHeight="1" ht="15">
      <c r="A1932" s="2" t="inlineStr"/>
      <c r="B1932" s="2" t="inlineStr"/>
      <c r="C1932" s="2" t="inlineStr"/>
      <c r="D1932" s="2" t="inlineStr"/>
      <c r="E1932" s="28" t="inlineStr">
        <is>
          <r>
            <t xml:space="preserve">VALOR COM BDI:</t>
          </r>
        </is>
      </c>
      <c r="F1932" s="28" t="inlineStr"/>
      <c r="G1932" s="29" t="n">
        <f>G1931+G1930</f>
        <v>24.43</v>
      </c>
    </row>
    <row r="1933" customHeight="1" ht="10">
      <c r="A1933" s="2" t="inlineStr"/>
      <c r="B1933" s="2" t="inlineStr"/>
      <c r="C1933" s="2" t="inlineStr"/>
      <c r="D1933" s="2" t="inlineStr"/>
      <c r="E1933" s="18" t="inlineStr"/>
      <c r="F1933" s="18" t="inlineStr"/>
      <c r="G1933" s="18" t="inlineStr"/>
    </row>
    <row r="1934" customHeight="1" ht="20">
      <c r="A1934" s="19" t="inlineStr">
        <is>
          <r>
            <t xml:space="preserve">1.11.1. ​CPU2554​ PISO ALTA RESISTÊNCIA OU INDUSTRIAL DE 12 MM, COMUM, COR CINZA, COM JUNTAS PLÁSTICAS, SEM POLIMENTO, ECCLUSIVE ARGAMASSA DE REGULARIZAÇÃO, APLICADO​ (M2)</t>
          </r>
        </is>
      </c>
      <c r="B1934" s="19" t="inlineStr"/>
      <c r="C1934" s="19" t="inlineStr"/>
      <c r="D1934" s="19" t="inlineStr"/>
      <c r="E1934" s="19" t="inlineStr"/>
      <c r="F1934" s="19" t="inlineStr"/>
      <c r="G1934" s="19" t="inlineStr"/>
    </row>
    <row r="1935" customHeight="1" ht="15">
      <c r="A1935" s="20" t="inlineStr">
        <is>
          <r>
            <t xml:space="preserve">Material</t>
          </r>
        </is>
      </c>
      <c r="B1935" s="20" t="inlineStr"/>
      <c r="C1935" s="21" t="inlineStr">
        <is>
          <r>
            <t xml:space="preserve">FONTE</t>
          </r>
        </is>
      </c>
      <c r="D1935" s="21" t="inlineStr">
        <is>
          <r>
            <t xml:space="preserve">UNID</t>
          </r>
        </is>
      </c>
      <c r="E1935" s="21" t="inlineStr">
        <is>
          <r>
            <t xml:space="preserve">COEFICIENTE</t>
          </r>
        </is>
      </c>
      <c r="F1935" s="21" t="inlineStr">
        <is>
          <r>
            <t xml:space="preserve">PREÇO UNITÁRIO</t>
          </r>
        </is>
      </c>
      <c r="G1935" s="21" t="inlineStr">
        <is>
          <r>
            <t xml:space="preserve">TOTAL</t>
          </r>
        </is>
      </c>
    </row>
    <row r="1936" customHeight="1" ht="15">
      <c r="A1936" s="22" t="inlineStr">
        <is>
          <r>
            <t xml:space="preserve">00001379</t>
          </r>
        </is>
      </c>
      <c r="B1936" s="23" t="inlineStr">
        <is>
          <r>
            <t xml:space="preserve">CIMENTO PORTLAND COMPOSTO CP II-32</t>
          </r>
        </is>
      </c>
      <c r="C1936" s="22" t="inlineStr">
        <is>
          <r>
            <t xml:space="preserve">SINAPI</t>
          </r>
        </is>
      </c>
      <c r="D1936" s="22" t="inlineStr">
        <is>
          <r>
            <t xml:space="preserve">KG</t>
          </r>
        </is>
      </c>
      <c r="E1936" s="24" t="n">
        <v>9.6</v>
      </c>
      <c r="F1936" s="25" t="n">
        <v>0.74</v>
      </c>
      <c r="G1936" s="25" t="n">
        <f>ROUND(ROUND(E1936,8)*F1936,2)</f>
        <v>7.1</v>
      </c>
    </row>
    <row r="1937" customHeight="1" ht="15">
      <c r="A1937" s="2" t="inlineStr"/>
      <c r="B1937" s="2" t="inlineStr"/>
      <c r="C1937" s="2" t="inlineStr"/>
      <c r="D1937" s="2" t="inlineStr"/>
      <c r="E1937" s="26" t="inlineStr">
        <is>
          <r>
            <t xml:space="preserve">TOTAL Material:</t>
          </r>
        </is>
      </c>
      <c r="F1937" s="26" t="inlineStr"/>
      <c r="G1937" s="27" t="n">
        <f>SUM(G1936:G1936)</f>
        <v>7.1</v>
      </c>
    </row>
    <row r="1938" customHeight="1" ht="15">
      <c r="A1938" s="20" t="inlineStr">
        <is>
          <r>
            <t xml:space="preserve">Serviço</t>
          </r>
        </is>
      </c>
      <c r="B1938" s="20" t="inlineStr"/>
      <c r="C1938" s="21" t="inlineStr">
        <is>
          <r>
            <t xml:space="preserve">FONTE</t>
          </r>
        </is>
      </c>
      <c r="D1938" s="21" t="inlineStr">
        <is>
          <r>
            <t xml:space="preserve">UNID</t>
          </r>
        </is>
      </c>
      <c r="E1938" s="21" t="inlineStr">
        <is>
          <r>
            <t xml:space="preserve">COEFICIENTE</t>
          </r>
        </is>
      </c>
      <c r="F1938" s="21" t="inlineStr">
        <is>
          <r>
            <t xml:space="preserve">PREÇO UNITÁRIO</t>
          </r>
        </is>
      </c>
      <c r="G1938" s="21" t="inlineStr">
        <is>
          <r>
            <t xml:space="preserve">TOTAL</t>
          </r>
        </is>
      </c>
    </row>
    <row r="1939" customHeight="1" ht="21">
      <c r="A1939" s="22" t="inlineStr">
        <is>
          <r>
            <t xml:space="preserve">I08428</t>
          </r>
        </is>
      </c>
      <c r="B1939" s="23" t="inlineStr">
        <is>
          <r>
            <t xml:space="preserve">Piso alta resistencia, comum, cor cinza, e=12mm, aplicado com juntas plásticas, sem polimento</t>
          </r>
        </is>
      </c>
      <c r="C1939" s="22" t="inlineStr">
        <is>
          <r>
            <t xml:space="preserve">ORSE</t>
          </r>
        </is>
      </c>
      <c r="D1939" s="22" t="inlineStr">
        <is>
          <r>
            <t xml:space="preserve">m2</t>
          </r>
        </is>
      </c>
      <c r="E1939" s="24" t="n">
        <v>1.0</v>
      </c>
      <c r="F1939" s="25" t="n">
        <v>35.0</v>
      </c>
      <c r="G1939" s="25" t="n">
        <f>ROUND(ROUND(E1939,8)*F1939,2)</f>
        <v>35.0</v>
      </c>
    </row>
    <row r="1940" customHeight="1" ht="15">
      <c r="A1940" s="2" t="inlineStr"/>
      <c r="B1940" s="2" t="inlineStr"/>
      <c r="C1940" s="2" t="inlineStr"/>
      <c r="D1940" s="2" t="inlineStr"/>
      <c r="E1940" s="26" t="inlineStr">
        <is>
          <r>
            <t xml:space="preserve">TOTAL Serviço:</t>
          </r>
        </is>
      </c>
      <c r="F1940" s="26" t="inlineStr"/>
      <c r="G1940" s="27" t="n">
        <f>SUM(G1939:G1939)</f>
        <v>35.0</v>
      </c>
    </row>
    <row r="1941" customHeight="1" ht="15">
      <c r="A1941" s="2" t="inlineStr"/>
      <c r="B1941" s="2" t="inlineStr"/>
      <c r="C1941" s="2" t="inlineStr"/>
      <c r="D1941" s="2" t="inlineStr"/>
      <c r="E1941" s="28" t="inlineStr">
        <is>
          <r>
            <t xml:space="preserve">VALOR:</t>
          </r>
        </is>
      </c>
      <c r="F1941" s="28" t="inlineStr"/>
      <c r="G1941" s="29" t="n">
        <f>ROUND(SUM(G1937,G1940),2)</f>
        <v>42.1</v>
      </c>
    </row>
    <row r="1942" customHeight="1" ht="15">
      <c r="A1942" s="2" t="inlineStr"/>
      <c r="B1942" s="2" t="inlineStr"/>
      <c r="C1942" s="2" t="inlineStr"/>
      <c r="D1942" s="2" t="inlineStr"/>
      <c r="E1942" s="28" t="inlineStr">
        <is>
          <r>
            <t xml:space="preserve">VALOR BDI (20.34%):</t>
          </r>
        </is>
      </c>
      <c r="F1942" s="28" t="inlineStr"/>
      <c r="G1942" s="29" t="n">
        <f>ROUND(G1941*(20.34/100),2)</f>
        <v>8.56</v>
      </c>
    </row>
    <row r="1943" customHeight="1" ht="15">
      <c r="A1943" s="2" t="inlineStr"/>
      <c r="B1943" s="2" t="inlineStr"/>
      <c r="C1943" s="2" t="inlineStr"/>
      <c r="D1943" s="2" t="inlineStr"/>
      <c r="E1943" s="28" t="inlineStr">
        <is>
          <r>
            <t xml:space="preserve">VALOR COM BDI:</t>
          </r>
        </is>
      </c>
      <c r="F1943" s="28" t="inlineStr"/>
      <c r="G1943" s="29" t="n">
        <f>G1942+G1941</f>
        <v>50.66</v>
      </c>
    </row>
    <row r="1944" customHeight="1" ht="10">
      <c r="A1944" s="2" t="inlineStr"/>
      <c r="B1944" s="2" t="inlineStr"/>
      <c r="C1944" s="2" t="inlineStr"/>
      <c r="D1944" s="2" t="inlineStr"/>
      <c r="E1944" s="18" t="inlineStr"/>
      <c r="F1944" s="18" t="inlineStr"/>
      <c r="G1944" s="18" t="inlineStr"/>
    </row>
    <row r="1945" customHeight="1" ht="20">
      <c r="A1945" s="19" t="inlineStr">
        <is>
          <r>
            <t xml:space="preserve">1.12.1. ​96114​ FORRO EM DRYWALL, PARA AMBIENTES COMERCIAIS, INCLUSIVE ESTRUTURA BIRECIONAL DE FIXAÇÃO. AF_08/2023_PS​ (M2)</t>
          </r>
        </is>
      </c>
      <c r="B1945" s="19" t="inlineStr"/>
      <c r="C1945" s="19" t="inlineStr"/>
      <c r="D1945" s="19" t="inlineStr"/>
      <c r="E1945" s="19" t="inlineStr"/>
      <c r="F1945" s="19" t="inlineStr"/>
      <c r="G1945" s="19" t="inlineStr"/>
    </row>
    <row r="1946" customHeight="1" ht="15">
      <c r="A1946" s="20" t="inlineStr">
        <is>
          <r>
            <t xml:space="preserve">Material</t>
          </r>
        </is>
      </c>
      <c r="B1946" s="20" t="inlineStr"/>
      <c r="C1946" s="21" t="inlineStr">
        <is>
          <r>
            <t xml:space="preserve">FONTE</t>
          </r>
        </is>
      </c>
      <c r="D1946" s="21" t="inlineStr">
        <is>
          <r>
            <t xml:space="preserve">UNID</t>
          </r>
        </is>
      </c>
      <c r="E1946" s="21" t="inlineStr">
        <is>
          <r>
            <t xml:space="preserve">COEFICIENTE</t>
          </r>
        </is>
      </c>
      <c r="F1946" s="21" t="inlineStr">
        <is>
          <r>
            <t xml:space="preserve">PREÇO UNITÁRIO</t>
          </r>
        </is>
      </c>
      <c r="G1946" s="21" t="inlineStr">
        <is>
          <r>
            <t xml:space="preserve">TOTAL</t>
          </r>
        </is>
      </c>
    </row>
    <row r="1947" customHeight="1" ht="29">
      <c r="A1947" s="22" t="inlineStr">
        <is>
          <r>
            <t xml:space="preserve">00043131</t>
          </r>
        </is>
      </c>
      <c r="B1947" s="23" t="inlineStr">
        <is>
          <r>
            <t xml:space="preserve">ARAME GALVANIZADO 6 BWG, D = 5,16 MM (0,157 KG/M), OU 8 BWG, D = 4,19 MM (0,101 KG/M), OU 10 BWG, D = 3,40 MM (0,0713 KG/M)</t>
          </r>
        </is>
      </c>
      <c r="C1947" s="22" t="inlineStr">
        <is>
          <r>
            <t xml:space="preserve">SINAPI</t>
          </r>
        </is>
      </c>
      <c r="D1947" s="22" t="inlineStr">
        <is>
          <r>
            <t xml:space="preserve">KG</t>
          </r>
        </is>
      </c>
      <c r="E1947" s="24" t="n">
        <v>0.037</v>
      </c>
      <c r="F1947" s="25" t="n">
        <v>18.2</v>
      </c>
      <c r="G1947" s="25" t="n">
        <f>TRUNC(TRUNC(E1947,8)*F1947,2)</f>
        <v>0.67</v>
      </c>
    </row>
    <row r="1948" customHeight="1" ht="21">
      <c r="A1948" s="22" t="inlineStr">
        <is>
          <r>
            <t xml:space="preserve">00039432</t>
          </r>
        </is>
      </c>
      <c r="B1948" s="23" t="inlineStr">
        <is>
          <r>
            <t xml:space="preserve">FITA DE PAPEL REFORCADA COM LAMINA DE METAL PARA REFORCO DE CANTOS DE CHAPA DE GESSO PARA DRYWALL</t>
          </r>
        </is>
      </c>
      <c r="C1948" s="22" t="inlineStr">
        <is>
          <r>
            <t xml:space="preserve">SINAPI</t>
          </r>
        </is>
      </c>
      <c r="D1948" s="22" t="inlineStr">
        <is>
          <r>
            <t xml:space="preserve">M</t>
          </r>
        </is>
      </c>
      <c r="E1948" s="24" t="n">
        <v>1.4276</v>
      </c>
      <c r="F1948" s="25" t="n">
        <v>2.9</v>
      </c>
      <c r="G1948" s="25" t="n">
        <f>TRUNC(TRUNC(E1948,8)*F1948,2)</f>
        <v>4.14</v>
      </c>
    </row>
    <row r="1949" customHeight="1" ht="29">
      <c r="A1949" s="22" t="inlineStr">
        <is>
          <r>
            <t xml:space="preserve">00039434</t>
          </r>
        </is>
      </c>
      <c r="B1949" s="23" t="inlineStr">
        <is>
          <r>
            <t xml:space="preserve">MASSA DE REJUNTE EM PO PARA DRYWALL, A BASE DE GESSO, SECAGEM RAPIDA, PARA TRATAMENTO DE JUNTAS DE CHAPA DE GESSO (NECESSITA ADICAO DE AGUA)</t>
          </r>
        </is>
      </c>
      <c r="C1949" s="22" t="inlineStr">
        <is>
          <r>
            <t xml:space="preserve">SINAPI</t>
          </r>
        </is>
      </c>
      <c r="D1949" s="22" t="inlineStr">
        <is>
          <r>
            <t xml:space="preserve">KG</t>
          </r>
        </is>
      </c>
      <c r="E1949" s="24" t="n">
        <v>0.6926</v>
      </c>
      <c r="F1949" s="25" t="n">
        <v>3.63</v>
      </c>
      <c r="G1949" s="25" t="n">
        <f>TRUNC(TRUNC(E1949,8)*F1949,2)</f>
        <v>2.51</v>
      </c>
    </row>
    <row r="1950" customHeight="1" ht="21">
      <c r="A1950" s="22" t="inlineStr">
        <is>
          <r>
            <t xml:space="preserve">00039435</t>
          </r>
        </is>
      </c>
      <c r="B1950" s="23" t="inlineStr">
        <is>
          <r>
            <t xml:space="preserve">PARAFUSO DRY WALL, EM ACO FOSFATIZADO, CABECA TROMBETA E PONTA AGULHA (TA), COMPRIMENTO 25 MM</t>
          </r>
        </is>
      </c>
      <c r="C1950" s="22" t="inlineStr">
        <is>
          <r>
            <t xml:space="preserve">SINAPI</t>
          </r>
        </is>
      </c>
      <c r="D1950" s="22" t="inlineStr">
        <is>
          <r>
            <t xml:space="preserve">UN</t>
          </r>
        </is>
      </c>
      <c r="E1950" s="24" t="n">
        <v>9.6469</v>
      </c>
      <c r="F1950" s="25" t="n">
        <v>0.14</v>
      </c>
      <c r="G1950" s="25" t="n">
        <f>TRUNC(TRUNC(E1950,8)*F1950,2)</f>
        <v>1.35</v>
      </c>
    </row>
    <row r="1951" customHeight="1" ht="29">
      <c r="A1951" s="22" t="inlineStr">
        <is>
          <r>
            <t xml:space="preserve">00039443</t>
          </r>
        </is>
      </c>
      <c r="B1951" s="23" t="inlineStr">
        <is>
          <r>
            <t xml:space="preserve">PARAFUSO DRY WALL, EM ACO ZINCADO, CABECA LENTILHA E PONTA BROCA (LB), LARGURA 4,2 MM, COMPRIMENTO 13 MM</t>
          </r>
        </is>
      </c>
      <c r="C1951" s="22" t="inlineStr">
        <is>
          <r>
            <t xml:space="preserve">SINAPI</t>
          </r>
        </is>
      </c>
      <c r="D1951" s="22" t="inlineStr">
        <is>
          <r>
            <t xml:space="preserve">UN</t>
          </r>
        </is>
      </c>
      <c r="E1951" s="24" t="n">
        <v>1.2267</v>
      </c>
      <c r="F1951" s="25" t="n">
        <v>0.33</v>
      </c>
      <c r="G1951" s="25" t="n">
        <f>TRUNC(TRUNC(E1951,8)*F1951,2)</f>
        <v>0.4</v>
      </c>
    </row>
    <row r="1952" customHeight="1" ht="21">
      <c r="A1952" s="22" t="inlineStr">
        <is>
          <r>
            <t xml:space="preserve">00040547</t>
          </r>
        </is>
      </c>
      <c r="B1952" s="23" t="inlineStr">
        <is>
          <r>
            <t xml:space="preserve">PARAFUSO ZINCADO, AUTOBROCANTE, FLANGEADO, 4,2 MM X 19 MM</t>
          </r>
        </is>
      </c>
      <c r="C1952" s="22" t="inlineStr">
        <is>
          <r>
            <t xml:space="preserve">SINAPI</t>
          </r>
        </is>
      </c>
      <c r="D1952" s="22" t="inlineStr">
        <is>
          <r>
            <t xml:space="preserve">CENTO</t>
          </r>
        </is>
      </c>
      <c r="E1952" s="24" t="n">
        <v>0.0123</v>
      </c>
      <c r="F1952" s="25" t="n">
        <v>37.87</v>
      </c>
      <c r="G1952" s="25" t="n">
        <f>TRUNC(TRUNC(E1952,8)*F1952,2)</f>
        <v>0.46</v>
      </c>
    </row>
    <row r="1953" customHeight="1" ht="29">
      <c r="A1953" s="22" t="inlineStr">
        <is>
          <r>
            <t xml:space="preserve">00039430</t>
          </r>
        </is>
      </c>
      <c r="B1953" s="23" t="inlineStr">
        <is>
          <r>
            <t xml:space="preserve">PENDURAL OU PRESILHA REGULADORA, EM ACO GALVANIZADO, COM CORPO, MOLA E REBITE, PARA PERFIL TIPO CANALETA DE ESTRUTURA EM FORROS DRYWALL</t>
          </r>
        </is>
      </c>
      <c r="C1953" s="22" t="inlineStr">
        <is>
          <r>
            <t xml:space="preserve">SINAPI</t>
          </r>
        </is>
      </c>
      <c r="D1953" s="22" t="inlineStr">
        <is>
          <r>
            <t xml:space="preserve">UN</t>
          </r>
        </is>
      </c>
      <c r="E1953" s="24" t="n">
        <v>1.2267</v>
      </c>
      <c r="F1953" s="25" t="n">
        <v>2.52</v>
      </c>
      <c r="G1953" s="25" t="n">
        <f>TRUNC(TRUNC(E1953,8)*F1953,2)</f>
        <v>3.09</v>
      </c>
    </row>
    <row r="1954" customHeight="1" ht="29">
      <c r="A1954" s="22" t="inlineStr">
        <is>
          <r>
            <t xml:space="preserve">00039427</t>
          </r>
        </is>
      </c>
      <c r="B1954" s="23" t="inlineStr">
        <is>
          <r>
            <t xml:space="preserve">PERFIL CANALETA, FORMATO C, EM ACO ZINCADO, PARA ESTRUTURA FORRO DRYWALL, E = 0,5 MM, *46 X 18* (L X H), COMPRIMENTO 3 M</t>
          </r>
        </is>
      </c>
      <c r="C1954" s="22" t="inlineStr">
        <is>
          <r>
            <t xml:space="preserve">SINAPI</t>
          </r>
        </is>
      </c>
      <c r="D1954" s="22" t="inlineStr">
        <is>
          <r>
            <t xml:space="preserve">M</t>
          </r>
        </is>
      </c>
      <c r="E1954" s="24" t="n">
        <v>3.547</v>
      </c>
      <c r="F1954" s="25" t="n">
        <v>6.69</v>
      </c>
      <c r="G1954" s="25" t="n">
        <f>TRUNC(TRUNC(E1954,8)*F1954,2)</f>
        <v>23.72</v>
      </c>
    </row>
    <row r="1955" customHeight="1" ht="21">
      <c r="A1955" s="22" t="inlineStr">
        <is>
          <r>
            <t xml:space="preserve">00039413</t>
          </r>
        </is>
      </c>
      <c r="B1955" s="23" t="inlineStr">
        <is>
          <r>
            <t xml:space="preserve">PLACA / CHAPA DE GESSO ACARTONADO, STANDARD (ST), COR BRANCA, E = 12,5 MM, 1200 X 2400 MM (L X C)</t>
          </r>
        </is>
      </c>
      <c r="C1955" s="22" t="inlineStr">
        <is>
          <r>
            <t xml:space="preserve">SINAPI</t>
          </r>
        </is>
      </c>
      <c r="D1955" s="22" t="inlineStr">
        <is>
          <r>
            <t xml:space="preserve">M2</t>
          </r>
        </is>
      </c>
      <c r="E1955" s="24" t="n">
        <v>1.0838</v>
      </c>
      <c r="F1955" s="25" t="n">
        <v>20.98</v>
      </c>
      <c r="G1955" s="25" t="n">
        <f>TRUNC(TRUNC(E1955,8)*F1955,2)</f>
        <v>22.73</v>
      </c>
    </row>
    <row r="1956" customHeight="1" ht="15">
      <c r="A1956" s="2" t="inlineStr"/>
      <c r="B1956" s="2" t="inlineStr"/>
      <c r="C1956" s="2" t="inlineStr"/>
      <c r="D1956" s="2" t="inlineStr"/>
      <c r="E1956" s="26" t="inlineStr">
        <is>
          <r>
            <t xml:space="preserve">TOTAL Material:</t>
          </r>
        </is>
      </c>
      <c r="F1956" s="26" t="inlineStr"/>
      <c r="G1956" s="27" t="n">
        <f>SUM(G1947:G1955)</f>
        <v>59.07</v>
      </c>
    </row>
    <row r="1957" customHeight="1" ht="15">
      <c r="A1957" s="20" t="inlineStr">
        <is>
          <r>
            <t xml:space="preserve">Mão de Obra com Encargos Complementares</t>
          </r>
        </is>
      </c>
      <c r="B1957" s="20" t="inlineStr"/>
      <c r="C1957" s="21" t="inlineStr">
        <is>
          <r>
            <t xml:space="preserve">FONTE</t>
          </r>
        </is>
      </c>
      <c r="D1957" s="21" t="inlineStr">
        <is>
          <r>
            <t xml:space="preserve">UNID</t>
          </r>
        </is>
      </c>
      <c r="E1957" s="21" t="inlineStr">
        <is>
          <r>
            <t xml:space="preserve">COEFICIENTE</t>
          </r>
        </is>
      </c>
      <c r="F1957" s="21" t="inlineStr">
        <is>
          <r>
            <t xml:space="preserve">PREÇO UNITÁRIO</t>
          </r>
        </is>
      </c>
      <c r="G1957" s="21" t="inlineStr">
        <is>
          <r>
            <t xml:space="preserve">TOTAL</t>
          </r>
        </is>
      </c>
    </row>
    <row r="1958" customHeight="1" ht="21">
      <c r="A1958" s="22" t="inlineStr">
        <is>
          <r>
            <t xml:space="preserve">88278</t>
          </r>
        </is>
      </c>
      <c r="B1958" s="23" t="inlineStr">
        <is>
          <r>
            <t xml:space="preserve">MONTADOR DE ESTRUTURAS METÁLICAS COM ENCARGOS COMPLEMENTARES</t>
          </r>
        </is>
      </c>
      <c r="C1958" s="22" t="inlineStr">
        <is>
          <r>
            <t xml:space="preserve">SINAPI</t>
          </r>
        </is>
      </c>
      <c r="D1958" s="22" t="inlineStr">
        <is>
          <r>
            <t xml:space="preserve">H</t>
          </r>
        </is>
      </c>
      <c r="E1958" s="24" t="n">
        <v>0.4786</v>
      </c>
      <c r="F1958" s="25" t="n">
        <v>27.54</v>
      </c>
      <c r="G1958" s="25" t="n">
        <f>TRUNC(TRUNC(E1958,8)*F1958,2)</f>
        <v>13.18</v>
      </c>
    </row>
    <row r="1959" customHeight="1" ht="15">
      <c r="A1959" s="22" t="inlineStr">
        <is>
          <r>
            <t xml:space="preserve">88316</t>
          </r>
        </is>
      </c>
      <c r="B1959" s="23" t="inlineStr">
        <is>
          <r>
            <t xml:space="preserve">SERVENTE COM ENCARGOS COMPLEMENTARES</t>
          </r>
        </is>
      </c>
      <c r="C1959" s="22" t="inlineStr">
        <is>
          <r>
            <t xml:space="preserve">SINAPI</t>
          </r>
        </is>
      </c>
      <c r="D1959" s="22" t="inlineStr">
        <is>
          <r>
            <t xml:space="preserve">H</t>
          </r>
        </is>
      </c>
      <c r="E1959" s="24" t="n">
        <v>0.4786</v>
      </c>
      <c r="F1959" s="25" t="n">
        <v>23.56</v>
      </c>
      <c r="G1959" s="25" t="n">
        <f>TRUNC(TRUNC(E1959,8)*F1959,2)</f>
        <v>11.27</v>
      </c>
    </row>
    <row r="1960" customHeight="1" ht="18">
      <c r="A1960" s="2" t="inlineStr"/>
      <c r="B1960" s="2" t="inlineStr"/>
      <c r="C1960" s="2" t="inlineStr"/>
      <c r="D1960" s="2" t="inlineStr"/>
      <c r="E1960" s="26" t="inlineStr">
        <is>
          <r>
            <t xml:space="preserve">TOTAL Mão de Obra com Encargos Complementares:</t>
          </r>
        </is>
      </c>
      <c r="F1960" s="26" t="inlineStr"/>
      <c r="G1960" s="27" t="n">
        <f>SUM(G1958:G1959)</f>
        <v>24.45</v>
      </c>
    </row>
    <row r="1961" customHeight="1" ht="15">
      <c r="A1961" s="2" t="inlineStr"/>
      <c r="B1961" s="2" t="inlineStr"/>
      <c r="C1961" s="2" t="inlineStr"/>
      <c r="D1961" s="2" t="inlineStr"/>
      <c r="E1961" s="28" t="inlineStr">
        <is>
          <r>
            <t xml:space="preserve">VALOR:</t>
          </r>
        </is>
      </c>
      <c r="F1961" s="28" t="inlineStr"/>
      <c r="G1961" s="29" t="n">
        <f>ROUND(SUM(G1956,G1960),2)</f>
        <v>83.52</v>
      </c>
    </row>
    <row r="1962" customHeight="1" ht="15">
      <c r="A1962" s="2" t="inlineStr"/>
      <c r="B1962" s="2" t="inlineStr"/>
      <c r="C1962" s="2" t="inlineStr"/>
      <c r="D1962" s="2" t="inlineStr"/>
      <c r="E1962" s="28" t="inlineStr">
        <is>
          <r>
            <t xml:space="preserve">VALOR BDI (20.34%):</t>
          </r>
        </is>
      </c>
      <c r="F1962" s="28" t="inlineStr"/>
      <c r="G1962" s="29" t="n">
        <f>ROUND(G1961*(20.34/100),2)</f>
        <v>16.99</v>
      </c>
    </row>
    <row r="1963" customHeight="1" ht="15">
      <c r="A1963" s="2" t="inlineStr"/>
      <c r="B1963" s="2" t="inlineStr"/>
      <c r="C1963" s="2" t="inlineStr"/>
      <c r="D1963" s="2" t="inlineStr"/>
      <c r="E1963" s="28" t="inlineStr">
        <is>
          <r>
            <t xml:space="preserve">VALOR COM BDI:</t>
          </r>
        </is>
      </c>
      <c r="F1963" s="28" t="inlineStr"/>
      <c r="G1963" s="29" t="n">
        <f>G1962+G1961</f>
        <v>100.51</v>
      </c>
    </row>
    <row r="1964" customHeight="1" ht="10">
      <c r="A1964" s="2" t="inlineStr"/>
      <c r="B1964" s="2" t="inlineStr"/>
      <c r="C1964" s="2" t="inlineStr"/>
      <c r="D1964" s="2" t="inlineStr"/>
      <c r="E1964" s="18" t="inlineStr"/>
      <c r="F1964" s="18" t="inlineStr"/>
      <c r="G1964" s="18" t="inlineStr"/>
    </row>
    <row r="1965" customHeight="1" ht="20">
      <c r="A1965" s="19" t="inlineStr">
        <is>
          <r>
            <t xml:space="preserve">1.13.1. ​CPU2899​ BRISE METÁLICO HUNTER DOUGLAS REF. MINIWAVE #103 COR PRATA OU SIMILAR, COM ESTRUTURA E MONTAGEM, EXCLUSIVE ANDAIMES OU PLATAFORMA​ (UN)</t>
          </r>
        </is>
      </c>
      <c r="B1965" s="19" t="inlineStr"/>
      <c r="C1965" s="19" t="inlineStr"/>
      <c r="D1965" s="19" t="inlineStr"/>
      <c r="E1965" s="19" t="inlineStr"/>
      <c r="F1965" s="19" t="inlineStr"/>
      <c r="G1965" s="19" t="inlineStr"/>
    </row>
    <row r="1966" customHeight="1" ht="15">
      <c r="A1966" s="20" t="inlineStr">
        <is>
          <r>
            <t xml:space="preserve">Material</t>
          </r>
        </is>
      </c>
      <c r="B1966" s="20" t="inlineStr"/>
      <c r="C1966" s="21" t="inlineStr">
        <is>
          <r>
            <t xml:space="preserve">FONTE</t>
          </r>
        </is>
      </c>
      <c r="D1966" s="21" t="inlineStr">
        <is>
          <r>
            <t xml:space="preserve">UNID</t>
          </r>
        </is>
      </c>
      <c r="E1966" s="21" t="inlineStr">
        <is>
          <r>
            <t xml:space="preserve">COEFICIENTE</t>
          </r>
        </is>
      </c>
      <c r="F1966" s="21" t="inlineStr">
        <is>
          <r>
            <t xml:space="preserve">PREÇO UNITÁRIO</t>
          </r>
        </is>
      </c>
      <c r="G1966" s="21" t="inlineStr">
        <is>
          <r>
            <t xml:space="preserve">TOTAL</t>
          </r>
        </is>
      </c>
    </row>
    <row r="1967" customHeight="1" ht="29">
      <c r="A1967" s="22" t="inlineStr">
        <is>
          <r>
            <t xml:space="preserve">I13007</t>
          </r>
        </is>
      </c>
      <c r="B1967" s="23" t="inlineStr">
        <is>
          <r>
            <t xml:space="preserve">Brise metálico Hunter Douglas ref. Miniwave # 103 cor prata ou similar, com estrutura e montagem, exclusive Andaimes ou plataforma. Rev 01_12/2024</t>
          </r>
        </is>
      </c>
      <c r="C1967" s="22" t="inlineStr">
        <is>
          <r>
            <t xml:space="preserve">ORSE</t>
          </r>
        </is>
      </c>
      <c r="D1967" s="22" t="inlineStr">
        <is>
          <r>
            <t xml:space="preserve">m2</t>
          </r>
        </is>
      </c>
      <c r="E1967" s="24" t="n">
        <v>1.0</v>
      </c>
      <c r="F1967" s="25" t="n">
        <v>620.0</v>
      </c>
      <c r="G1967" s="25" t="n">
        <f>ROUND(ROUND(E1967,8)*F1967,2)</f>
        <v>620.0</v>
      </c>
    </row>
    <row r="1968" customHeight="1" ht="15">
      <c r="A1968" s="2" t="inlineStr"/>
      <c r="B1968" s="2" t="inlineStr"/>
      <c r="C1968" s="2" t="inlineStr"/>
      <c r="D1968" s="2" t="inlineStr"/>
      <c r="E1968" s="26" t="inlineStr">
        <is>
          <r>
            <t xml:space="preserve">TOTAL Material:</t>
          </r>
        </is>
      </c>
      <c r="F1968" s="26" t="inlineStr"/>
      <c r="G1968" s="27" t="n">
        <f>SUM(G1967:G1967)</f>
        <v>620.0</v>
      </c>
    </row>
    <row r="1969" customHeight="1" ht="15">
      <c r="A1969" s="2" t="inlineStr"/>
      <c r="B1969" s="2" t="inlineStr"/>
      <c r="C1969" s="2" t="inlineStr"/>
      <c r="D1969" s="2" t="inlineStr"/>
      <c r="E1969" s="28" t="inlineStr">
        <is>
          <r>
            <t xml:space="preserve">VALOR:</t>
          </r>
        </is>
      </c>
      <c r="F1969" s="28" t="inlineStr"/>
      <c r="G1969" s="29" t="n">
        <f>ROUND(SUM(G1968),2)</f>
        <v>620.0</v>
      </c>
    </row>
    <row r="1970" customHeight="1" ht="15">
      <c r="A1970" s="2" t="inlineStr"/>
      <c r="B1970" s="2" t="inlineStr"/>
      <c r="C1970" s="2" t="inlineStr"/>
      <c r="D1970" s="2" t="inlineStr"/>
      <c r="E1970" s="28" t="inlineStr">
        <is>
          <r>
            <t xml:space="preserve">VALOR BDI (20.34%):</t>
          </r>
        </is>
      </c>
      <c r="F1970" s="28" t="inlineStr"/>
      <c r="G1970" s="29" t="n">
        <f>ROUND(G1969*(20.34/100),2)</f>
        <v>126.11</v>
      </c>
    </row>
    <row r="1971" customHeight="1" ht="15">
      <c r="A1971" s="2" t="inlineStr"/>
      <c r="B1971" s="2" t="inlineStr"/>
      <c r="C1971" s="2" t="inlineStr"/>
      <c r="D1971" s="2" t="inlineStr"/>
      <c r="E1971" s="28" t="inlineStr">
        <is>
          <r>
            <t xml:space="preserve">VALOR COM BDI:</t>
          </r>
        </is>
      </c>
      <c r="F1971" s="28" t="inlineStr"/>
      <c r="G1971" s="29" t="n">
        <f>G1970+G1969</f>
        <v>746.11</v>
      </c>
    </row>
    <row r="1972" customHeight="1" ht="10">
      <c r="A1972" s="2" t="inlineStr"/>
      <c r="B1972" s="2" t="inlineStr"/>
      <c r="C1972" s="2" t="inlineStr"/>
      <c r="D1972" s="2" t="inlineStr"/>
      <c r="E1972" s="18" t="inlineStr"/>
      <c r="F1972" s="18" t="inlineStr"/>
      <c r="G1972" s="18" t="inlineStr"/>
    </row>
    <row r="1973" customHeight="1" ht="20">
      <c r="A1973" s="19" t="inlineStr">
        <is>
          <r>
            <t xml:space="preserve">1.14.1. ​88485​ FUNDO SELADOR ACRÍLICO, APLICAÇÃO MANUAL EM PAREDE, UMA DEMÃO. AF_04/2023​ (M2)</t>
          </r>
        </is>
      </c>
      <c r="B1973" s="19" t="inlineStr"/>
      <c r="C1973" s="19" t="inlineStr"/>
      <c r="D1973" s="19" t="inlineStr"/>
      <c r="E1973" s="19" t="inlineStr"/>
      <c r="F1973" s="19" t="inlineStr"/>
      <c r="G1973" s="19" t="inlineStr"/>
    </row>
    <row r="1974" customHeight="1" ht="15">
      <c r="A1974" s="20" t="inlineStr">
        <is>
          <r>
            <t xml:space="preserve">Material</t>
          </r>
        </is>
      </c>
      <c r="B1974" s="20" t="inlineStr"/>
      <c r="C1974" s="21" t="inlineStr">
        <is>
          <r>
            <t xml:space="preserve">FONTE</t>
          </r>
        </is>
      </c>
      <c r="D1974" s="21" t="inlineStr">
        <is>
          <r>
            <t xml:space="preserve">UNID</t>
          </r>
        </is>
      </c>
      <c r="E1974" s="21" t="inlineStr">
        <is>
          <r>
            <t xml:space="preserve">COEFICIENTE</t>
          </r>
        </is>
      </c>
      <c r="F1974" s="21" t="inlineStr">
        <is>
          <r>
            <t xml:space="preserve">PREÇO UNITÁRIO</t>
          </r>
        </is>
      </c>
      <c r="G1974" s="21" t="inlineStr">
        <is>
          <r>
            <t xml:space="preserve">TOTAL</t>
          </r>
        </is>
      </c>
    </row>
    <row r="1975" customHeight="1" ht="15">
      <c r="A1975" s="22" t="inlineStr">
        <is>
          <r>
            <t xml:space="preserve">00006085</t>
          </r>
        </is>
      </c>
      <c r="B1975" s="23" t="inlineStr">
        <is>
          <r>
            <t xml:space="preserve">SELADOR ACRILICO OPACO PREMIUM INTERIOR/EXTERIOR</t>
          </r>
        </is>
      </c>
      <c r="C1975" s="22" t="inlineStr">
        <is>
          <r>
            <t xml:space="preserve">SINAPI</t>
          </r>
        </is>
      </c>
      <c r="D1975" s="22" t="inlineStr">
        <is>
          <r>
            <t xml:space="preserve">L</t>
          </r>
        </is>
      </c>
      <c r="E1975" s="24" t="n">
        <v>0.1666</v>
      </c>
      <c r="F1975" s="25" t="n">
        <v>12.23</v>
      </c>
      <c r="G1975" s="25" t="n">
        <f>TRUNC(TRUNC(E1975,8)*F1975,2)</f>
        <v>2.03</v>
      </c>
    </row>
    <row r="1976" customHeight="1" ht="15">
      <c r="A1976" s="2" t="inlineStr"/>
      <c r="B1976" s="2" t="inlineStr"/>
      <c r="C1976" s="2" t="inlineStr"/>
      <c r="D1976" s="2" t="inlineStr"/>
      <c r="E1976" s="26" t="inlineStr">
        <is>
          <r>
            <t xml:space="preserve">TOTAL Material:</t>
          </r>
        </is>
      </c>
      <c r="F1976" s="26" t="inlineStr"/>
      <c r="G1976" s="27" t="n">
        <f>SUM(G1975:G1975)</f>
        <v>2.03</v>
      </c>
    </row>
    <row r="1977" customHeight="1" ht="15">
      <c r="A1977" s="20" t="inlineStr">
        <is>
          <r>
            <t xml:space="preserve">Mão de Obra com Encargos Complementares</t>
          </r>
        </is>
      </c>
      <c r="B1977" s="20" t="inlineStr"/>
      <c r="C1977" s="21" t="inlineStr">
        <is>
          <r>
            <t xml:space="preserve">FONTE</t>
          </r>
        </is>
      </c>
      <c r="D1977" s="21" t="inlineStr">
        <is>
          <r>
            <t xml:space="preserve">UNID</t>
          </r>
        </is>
      </c>
      <c r="E1977" s="21" t="inlineStr">
        <is>
          <r>
            <t xml:space="preserve">COEFICIENTE</t>
          </r>
        </is>
      </c>
      <c r="F1977" s="21" t="inlineStr">
        <is>
          <r>
            <t xml:space="preserve">PREÇO UNITÁRIO</t>
          </r>
        </is>
      </c>
      <c r="G1977" s="21" t="inlineStr">
        <is>
          <r>
            <t xml:space="preserve">TOTAL</t>
          </r>
        </is>
      </c>
    </row>
    <row r="1978" customHeight="1" ht="15">
      <c r="A1978" s="22" t="inlineStr">
        <is>
          <r>
            <t xml:space="preserve">88310</t>
          </r>
        </is>
      </c>
      <c r="B1978" s="23" t="inlineStr">
        <is>
          <r>
            <t xml:space="preserve">PINTOR COM ENCARGOS COMPLEMENTARES</t>
          </r>
        </is>
      </c>
      <c r="C1978" s="22" t="inlineStr">
        <is>
          <r>
            <t xml:space="preserve">SINAPI</t>
          </r>
        </is>
      </c>
      <c r="D1978" s="22" t="inlineStr">
        <is>
          <r>
            <t xml:space="preserve">H</t>
          </r>
        </is>
      </c>
      <c r="E1978" s="24" t="n">
        <v>0.0666</v>
      </c>
      <c r="F1978" s="25" t="n">
        <v>32.25</v>
      </c>
      <c r="G1978" s="25" t="n">
        <f>TRUNC(TRUNC(E1978,8)*F1978,2)</f>
        <v>2.14</v>
      </c>
    </row>
    <row r="1979" customHeight="1" ht="15">
      <c r="A1979" s="22" t="inlineStr">
        <is>
          <r>
            <t xml:space="preserve">88316</t>
          </r>
        </is>
      </c>
      <c r="B1979" s="23" t="inlineStr">
        <is>
          <r>
            <t xml:space="preserve">SERVENTE COM ENCARGOS COMPLEMENTARES</t>
          </r>
        </is>
      </c>
      <c r="C1979" s="22" t="inlineStr">
        <is>
          <r>
            <t xml:space="preserve">SINAPI</t>
          </r>
        </is>
      </c>
      <c r="D1979" s="22" t="inlineStr">
        <is>
          <r>
            <t xml:space="preserve">H</t>
          </r>
        </is>
      </c>
      <c r="E1979" s="24" t="n">
        <v>0.0222</v>
      </c>
      <c r="F1979" s="25" t="n">
        <v>23.56</v>
      </c>
      <c r="G1979" s="25" t="n">
        <f>TRUNC(TRUNC(E1979,8)*F1979,2)</f>
        <v>0.52</v>
      </c>
    </row>
    <row r="1980" customHeight="1" ht="18">
      <c r="A1980" s="2" t="inlineStr"/>
      <c r="B1980" s="2" t="inlineStr"/>
      <c r="C1980" s="2" t="inlineStr"/>
      <c r="D1980" s="2" t="inlineStr"/>
      <c r="E1980" s="26" t="inlineStr">
        <is>
          <r>
            <t xml:space="preserve">TOTAL Mão de Obra com Encargos Complementares:</t>
          </r>
        </is>
      </c>
      <c r="F1980" s="26" t="inlineStr"/>
      <c r="G1980" s="27" t="n">
        <f>SUM(G1978:G1979)</f>
        <v>2.66</v>
      </c>
    </row>
    <row r="1981" customHeight="1" ht="15">
      <c r="A1981" s="2" t="inlineStr"/>
      <c r="B1981" s="2" t="inlineStr"/>
      <c r="C1981" s="2" t="inlineStr"/>
      <c r="D1981" s="2" t="inlineStr"/>
      <c r="E1981" s="28" t="inlineStr">
        <is>
          <r>
            <t xml:space="preserve">VALOR:</t>
          </r>
        </is>
      </c>
      <c r="F1981" s="28" t="inlineStr"/>
      <c r="G1981" s="29" t="n">
        <f>ROUND(SUM(G1976,G1980),2)</f>
        <v>4.69</v>
      </c>
    </row>
    <row r="1982" customHeight="1" ht="15">
      <c r="A1982" s="2" t="inlineStr"/>
      <c r="B1982" s="2" t="inlineStr"/>
      <c r="C1982" s="2" t="inlineStr"/>
      <c r="D1982" s="2" t="inlineStr"/>
      <c r="E1982" s="28" t="inlineStr">
        <is>
          <r>
            <t xml:space="preserve">VALOR BDI (20.34%):</t>
          </r>
        </is>
      </c>
      <c r="F1982" s="28" t="inlineStr"/>
      <c r="G1982" s="29" t="n">
        <f>ROUND(G1981*(20.34/100),2)</f>
        <v>0.95</v>
      </c>
    </row>
    <row r="1983" customHeight="1" ht="15">
      <c r="A1983" s="2" t="inlineStr"/>
      <c r="B1983" s="2" t="inlineStr"/>
      <c r="C1983" s="2" t="inlineStr"/>
      <c r="D1983" s="2" t="inlineStr"/>
      <c r="E1983" s="28" t="inlineStr">
        <is>
          <r>
            <t xml:space="preserve">VALOR COM BDI:</t>
          </r>
        </is>
      </c>
      <c r="F1983" s="28" t="inlineStr"/>
      <c r="G1983" s="29" t="n">
        <f>G1982+G1981</f>
        <v>5.64</v>
      </c>
    </row>
    <row r="1984" customHeight="1" ht="10">
      <c r="A1984" s="2" t="inlineStr"/>
      <c r="B1984" s="2" t="inlineStr"/>
      <c r="C1984" s="2" t="inlineStr"/>
      <c r="D1984" s="2" t="inlineStr"/>
      <c r="E1984" s="18" t="inlineStr"/>
      <c r="F1984" s="18" t="inlineStr"/>
      <c r="G1984" s="18" t="inlineStr"/>
    </row>
    <row r="1985" customHeight="1" ht="20">
      <c r="A1985" s="19" t="inlineStr">
        <is>
          <r>
            <t xml:space="preserve">1.14.2. ​88497​ EMASSAMENTO COM MASSA LÁTEX, APLICAÇÃO EM PAREDE, DUAS DEMÃOS, LIXAMENTO MANUAL. AF_04/2023​ (M2)</t>
          </r>
        </is>
      </c>
      <c r="B1985" s="19" t="inlineStr"/>
      <c r="C1985" s="19" t="inlineStr"/>
      <c r="D1985" s="19" t="inlineStr"/>
      <c r="E1985" s="19" t="inlineStr"/>
      <c r="F1985" s="19" t="inlineStr"/>
      <c r="G1985" s="19" t="inlineStr"/>
    </row>
    <row r="1986" customHeight="1" ht="15">
      <c r="A1986" s="20" t="inlineStr">
        <is>
          <r>
            <t xml:space="preserve">Material</t>
          </r>
        </is>
      </c>
      <c r="B1986" s="20" t="inlineStr"/>
      <c r="C1986" s="21" t="inlineStr">
        <is>
          <r>
            <t xml:space="preserve">FONTE</t>
          </r>
        </is>
      </c>
      <c r="D1986" s="21" t="inlineStr">
        <is>
          <r>
            <t xml:space="preserve">UNID</t>
          </r>
        </is>
      </c>
      <c r="E1986" s="21" t="inlineStr">
        <is>
          <r>
            <t xml:space="preserve">COEFICIENTE</t>
          </r>
        </is>
      </c>
      <c r="F1986" s="21" t="inlineStr">
        <is>
          <r>
            <t xml:space="preserve">PREÇO UNITÁRIO</t>
          </r>
        </is>
      </c>
      <c r="G1986" s="21" t="inlineStr">
        <is>
          <r>
            <t xml:space="preserve">TOTAL</t>
          </r>
        </is>
      </c>
    </row>
    <row r="1987" customHeight="1" ht="21">
      <c r="A1987" s="22" t="inlineStr">
        <is>
          <r>
            <t xml:space="preserve">00003767</t>
          </r>
        </is>
      </c>
      <c r="B1987" s="23" t="inlineStr">
        <is>
          <r>
            <t xml:space="preserve">LIXA EM FOLHA PARA PAREDE OU MADEIRA, NUMERO 120, COR VERMELHA</t>
          </r>
        </is>
      </c>
      <c r="C1987" s="22" t="inlineStr">
        <is>
          <r>
            <t xml:space="preserve">SINAPI</t>
          </r>
        </is>
      </c>
      <c r="D1987" s="22" t="inlineStr">
        <is>
          <r>
            <t xml:space="preserve">UN</t>
          </r>
        </is>
      </c>
      <c r="E1987" s="24" t="n">
        <v>0.0802</v>
      </c>
      <c r="F1987" s="25" t="n">
        <v>0.79</v>
      </c>
      <c r="G1987" s="25" t="n">
        <f>TRUNC(TRUNC(E1987,8)*F1987,2)</f>
        <v>0.06</v>
      </c>
    </row>
    <row r="1988" customHeight="1" ht="21">
      <c r="A1988" s="22" t="inlineStr">
        <is>
          <r>
            <t xml:space="preserve">00043626</t>
          </r>
        </is>
      </c>
      <c r="B1988" s="23" t="inlineStr">
        <is>
          <r>
            <t xml:space="preserve">MASSA CORRIDA PARA SUPERFICIES DE AMBIENTES INTERNOS</t>
          </r>
        </is>
      </c>
      <c r="C1988" s="22" t="inlineStr">
        <is>
          <r>
            <t xml:space="preserve">SINAPI</t>
          </r>
        </is>
      </c>
      <c r="D1988" s="22" t="inlineStr">
        <is>
          <r>
            <t xml:space="preserve">KG</t>
          </r>
        </is>
      </c>
      <c r="E1988" s="24" t="n">
        <v>1.3389</v>
      </c>
      <c r="F1988" s="25" t="n">
        <v>2.34</v>
      </c>
      <c r="G1988" s="25" t="n">
        <f>TRUNC(TRUNC(E1988,8)*F1988,2)</f>
        <v>3.13</v>
      </c>
    </row>
    <row r="1989" customHeight="1" ht="15">
      <c r="A1989" s="2" t="inlineStr"/>
      <c r="B1989" s="2" t="inlineStr"/>
      <c r="C1989" s="2" t="inlineStr"/>
      <c r="D1989" s="2" t="inlineStr"/>
      <c r="E1989" s="26" t="inlineStr">
        <is>
          <r>
            <t xml:space="preserve">TOTAL Material:</t>
          </r>
        </is>
      </c>
      <c r="F1989" s="26" t="inlineStr"/>
      <c r="G1989" s="27" t="n">
        <f>SUM(G1987:G1988)</f>
        <v>3.19</v>
      </c>
    </row>
    <row r="1990" customHeight="1" ht="15">
      <c r="A1990" s="20" t="inlineStr">
        <is>
          <r>
            <t xml:space="preserve">Mão de Obra com Encargos Complementares</t>
          </r>
        </is>
      </c>
      <c r="B1990" s="20" t="inlineStr"/>
      <c r="C1990" s="21" t="inlineStr">
        <is>
          <r>
            <t xml:space="preserve">FONTE</t>
          </r>
        </is>
      </c>
      <c r="D1990" s="21" t="inlineStr">
        <is>
          <r>
            <t xml:space="preserve">UNID</t>
          </r>
        </is>
      </c>
      <c r="E1990" s="21" t="inlineStr">
        <is>
          <r>
            <t xml:space="preserve">COEFICIENTE</t>
          </r>
        </is>
      </c>
      <c r="F1990" s="21" t="inlineStr">
        <is>
          <r>
            <t xml:space="preserve">PREÇO UNITÁRIO</t>
          </r>
        </is>
      </c>
      <c r="G1990" s="21" t="inlineStr">
        <is>
          <r>
            <t xml:space="preserve">TOTAL</t>
          </r>
        </is>
      </c>
    </row>
    <row r="1991" customHeight="1" ht="15">
      <c r="A1991" s="22" t="inlineStr">
        <is>
          <r>
            <t xml:space="preserve">88310</t>
          </r>
        </is>
      </c>
      <c r="B1991" s="23" t="inlineStr">
        <is>
          <r>
            <t xml:space="preserve">PINTOR COM ENCARGOS COMPLEMENTARES</t>
          </r>
        </is>
      </c>
      <c r="C1991" s="22" t="inlineStr">
        <is>
          <r>
            <t xml:space="preserve">SINAPI</t>
          </r>
        </is>
      </c>
      <c r="D1991" s="22" t="inlineStr">
        <is>
          <r>
            <t xml:space="preserve">H</t>
          </r>
        </is>
      </c>
      <c r="E1991" s="24" t="n">
        <v>0.361</v>
      </c>
      <c r="F1991" s="25" t="n">
        <v>32.25</v>
      </c>
      <c r="G1991" s="25" t="n">
        <f>TRUNC(TRUNC(E1991,8)*F1991,2)</f>
        <v>11.64</v>
      </c>
    </row>
    <row r="1992" customHeight="1" ht="15">
      <c r="A1992" s="22" t="inlineStr">
        <is>
          <r>
            <t xml:space="preserve">88316</t>
          </r>
        </is>
      </c>
      <c r="B1992" s="23" t="inlineStr">
        <is>
          <r>
            <t xml:space="preserve">SERVENTE COM ENCARGOS COMPLEMENTARES</t>
          </r>
        </is>
      </c>
      <c r="C1992" s="22" t="inlineStr">
        <is>
          <r>
            <t xml:space="preserve">SINAPI</t>
          </r>
        </is>
      </c>
      <c r="D1992" s="22" t="inlineStr">
        <is>
          <r>
            <t xml:space="preserve">H</t>
          </r>
        </is>
      </c>
      <c r="E1992" s="24" t="n">
        <v>0.1203</v>
      </c>
      <c r="F1992" s="25" t="n">
        <v>23.56</v>
      </c>
      <c r="G1992" s="25" t="n">
        <f>TRUNC(TRUNC(E1992,8)*F1992,2)</f>
        <v>2.83</v>
      </c>
    </row>
    <row r="1993" customHeight="1" ht="18">
      <c r="A1993" s="2" t="inlineStr"/>
      <c r="B1993" s="2" t="inlineStr"/>
      <c r="C1993" s="2" t="inlineStr"/>
      <c r="D1993" s="2" t="inlineStr"/>
      <c r="E1993" s="26" t="inlineStr">
        <is>
          <r>
            <t xml:space="preserve">TOTAL Mão de Obra com Encargos Complementares:</t>
          </r>
        </is>
      </c>
      <c r="F1993" s="26" t="inlineStr"/>
      <c r="G1993" s="27" t="n">
        <f>SUM(G1991:G1992)</f>
        <v>14.47</v>
      </c>
    </row>
    <row r="1994" customHeight="1" ht="15">
      <c r="A1994" s="2" t="inlineStr"/>
      <c r="B1994" s="2" t="inlineStr"/>
      <c r="C1994" s="2" t="inlineStr"/>
      <c r="D1994" s="2" t="inlineStr"/>
      <c r="E1994" s="28" t="inlineStr">
        <is>
          <r>
            <t xml:space="preserve">VALOR:</t>
          </r>
        </is>
      </c>
      <c r="F1994" s="28" t="inlineStr"/>
      <c r="G1994" s="29" t="n">
        <f>ROUND(SUM(G1989,G1993),2)</f>
        <v>17.66</v>
      </c>
    </row>
    <row r="1995" customHeight="1" ht="15">
      <c r="A1995" s="2" t="inlineStr"/>
      <c r="B1995" s="2" t="inlineStr"/>
      <c r="C1995" s="2" t="inlineStr"/>
      <c r="D1995" s="2" t="inlineStr"/>
      <c r="E1995" s="28" t="inlineStr">
        <is>
          <r>
            <t xml:space="preserve">VALOR BDI (20.34%):</t>
          </r>
        </is>
      </c>
      <c r="F1995" s="28" t="inlineStr"/>
      <c r="G1995" s="29" t="n">
        <f>ROUND(G1994*(20.34/100),2)</f>
        <v>3.59</v>
      </c>
    </row>
    <row r="1996" customHeight="1" ht="15">
      <c r="A1996" s="2" t="inlineStr"/>
      <c r="B1996" s="2" t="inlineStr"/>
      <c r="C1996" s="2" t="inlineStr"/>
      <c r="D1996" s="2" t="inlineStr"/>
      <c r="E1996" s="28" t="inlineStr">
        <is>
          <r>
            <t xml:space="preserve">VALOR COM BDI:</t>
          </r>
        </is>
      </c>
      <c r="F1996" s="28" t="inlineStr"/>
      <c r="G1996" s="29" t="n">
        <f>G1995+G1994</f>
        <v>21.25</v>
      </c>
    </row>
    <row r="1997" customHeight="1" ht="10">
      <c r="A1997" s="2" t="inlineStr"/>
      <c r="B1997" s="2" t="inlineStr"/>
      <c r="C1997" s="2" t="inlineStr"/>
      <c r="D1997" s="2" t="inlineStr"/>
      <c r="E1997" s="18" t="inlineStr"/>
      <c r="F1997" s="18" t="inlineStr"/>
      <c r="G1997" s="18" t="inlineStr"/>
    </row>
    <row r="1998" customHeight="1" ht="20">
      <c r="A1998" s="19" t="inlineStr">
        <is>
          <r>
            <t xml:space="preserve">1.14.3. ​104641​ PINTURA LÁTEX ACRÍLICA ECONÔMICA, APLICAÇÃO MANUAL EM PAREDES, DUAS DEMÃOS. AF_04/2023​ (M2)</t>
          </r>
        </is>
      </c>
      <c r="B1998" s="19" t="inlineStr"/>
      <c r="C1998" s="19" t="inlineStr"/>
      <c r="D1998" s="19" t="inlineStr"/>
      <c r="E1998" s="19" t="inlineStr"/>
      <c r="F1998" s="19" t="inlineStr"/>
      <c r="G1998" s="19" t="inlineStr"/>
    </row>
    <row r="1999" customHeight="1" ht="15">
      <c r="A1999" s="20" t="inlineStr">
        <is>
          <r>
            <t xml:space="preserve">Material</t>
          </r>
        </is>
      </c>
      <c r="B1999" s="20" t="inlineStr"/>
      <c r="C1999" s="21" t="inlineStr">
        <is>
          <r>
            <t xml:space="preserve">FONTE</t>
          </r>
        </is>
      </c>
      <c r="D1999" s="21" t="inlineStr">
        <is>
          <r>
            <t xml:space="preserve">UNID</t>
          </r>
        </is>
      </c>
      <c r="E1999" s="21" t="inlineStr">
        <is>
          <r>
            <t xml:space="preserve">COEFICIENTE</t>
          </r>
        </is>
      </c>
      <c r="F1999" s="21" t="inlineStr">
        <is>
          <r>
            <t xml:space="preserve">PREÇO UNITÁRIO</t>
          </r>
        </is>
      </c>
      <c r="G1999" s="21" t="inlineStr">
        <is>
          <r>
            <t xml:space="preserve">TOTAL</t>
          </r>
        </is>
      </c>
    </row>
    <row r="2000" customHeight="1" ht="15">
      <c r="A2000" s="22" t="inlineStr">
        <is>
          <r>
            <t xml:space="preserve">00035693</t>
          </r>
        </is>
      </c>
      <c r="B2000" s="23" t="inlineStr">
        <is>
          <r>
            <t xml:space="preserve">TINTA LATEX ACRILICA ECONOMICA, COR BRANCA</t>
          </r>
        </is>
      </c>
      <c r="C2000" s="22" t="inlineStr">
        <is>
          <r>
            <t xml:space="preserve">SINAPI</t>
          </r>
        </is>
      </c>
      <c r="D2000" s="22" t="inlineStr">
        <is>
          <r>
            <t xml:space="preserve">L</t>
          </r>
        </is>
      </c>
      <c r="E2000" s="24" t="n">
        <v>0.2678</v>
      </c>
      <c r="F2000" s="25" t="n">
        <v>12.84</v>
      </c>
      <c r="G2000" s="25" t="n">
        <f>TRUNC(TRUNC(E2000,8)*F2000,2)</f>
        <v>3.43</v>
      </c>
    </row>
    <row r="2001" customHeight="1" ht="15">
      <c r="A2001" s="2" t="inlineStr"/>
      <c r="B2001" s="2" t="inlineStr"/>
      <c r="C2001" s="2" t="inlineStr"/>
      <c r="D2001" s="2" t="inlineStr"/>
      <c r="E2001" s="26" t="inlineStr">
        <is>
          <r>
            <t xml:space="preserve">TOTAL Material:</t>
          </r>
        </is>
      </c>
      <c r="F2001" s="26" t="inlineStr"/>
      <c r="G2001" s="27" t="n">
        <f>SUM(G2000:G2000)</f>
        <v>3.43</v>
      </c>
    </row>
    <row r="2002" customHeight="1" ht="15">
      <c r="A2002" s="20" t="inlineStr">
        <is>
          <r>
            <t xml:space="preserve">Mão de Obra com Encargos Complementares</t>
          </r>
        </is>
      </c>
      <c r="B2002" s="20" t="inlineStr"/>
      <c r="C2002" s="21" t="inlineStr">
        <is>
          <r>
            <t xml:space="preserve">FONTE</t>
          </r>
        </is>
      </c>
      <c r="D2002" s="21" t="inlineStr">
        <is>
          <r>
            <t xml:space="preserve">UNID</t>
          </r>
        </is>
      </c>
      <c r="E2002" s="21" t="inlineStr">
        <is>
          <r>
            <t xml:space="preserve">COEFICIENTE</t>
          </r>
        </is>
      </c>
      <c r="F2002" s="21" t="inlineStr">
        <is>
          <r>
            <t xml:space="preserve">PREÇO UNITÁRIO</t>
          </r>
        </is>
      </c>
      <c r="G2002" s="21" t="inlineStr">
        <is>
          <r>
            <t xml:space="preserve">TOTAL</t>
          </r>
        </is>
      </c>
    </row>
    <row r="2003" customHeight="1" ht="15">
      <c r="A2003" s="22" t="inlineStr">
        <is>
          <r>
            <t xml:space="preserve">88310</t>
          </r>
        </is>
      </c>
      <c r="B2003" s="23" t="inlineStr">
        <is>
          <r>
            <t xml:space="preserve">PINTOR COM ENCARGOS COMPLEMENTARES</t>
          </r>
        </is>
      </c>
      <c r="C2003" s="22" t="inlineStr">
        <is>
          <r>
            <t xml:space="preserve">SINAPI</t>
          </r>
        </is>
      </c>
      <c r="D2003" s="22" t="inlineStr">
        <is>
          <r>
            <t xml:space="preserve">H</t>
          </r>
        </is>
      </c>
      <c r="E2003" s="24" t="n">
        <v>0.1631</v>
      </c>
      <c r="F2003" s="25" t="n">
        <v>32.25</v>
      </c>
      <c r="G2003" s="25" t="n">
        <f>TRUNC(TRUNC(E2003,8)*F2003,2)</f>
        <v>5.25</v>
      </c>
    </row>
    <row r="2004" customHeight="1" ht="15">
      <c r="A2004" s="22" t="inlineStr">
        <is>
          <r>
            <t xml:space="preserve">88316</t>
          </r>
        </is>
      </c>
      <c r="B2004" s="23" t="inlineStr">
        <is>
          <r>
            <t xml:space="preserve">SERVENTE COM ENCARGOS COMPLEMENTARES</t>
          </r>
        </is>
      </c>
      <c r="C2004" s="22" t="inlineStr">
        <is>
          <r>
            <t xml:space="preserve">SINAPI</t>
          </r>
        </is>
      </c>
      <c r="D2004" s="22" t="inlineStr">
        <is>
          <r>
            <t xml:space="preserve">H</t>
          </r>
        </is>
      </c>
      <c r="E2004" s="24" t="n">
        <v>0.0544</v>
      </c>
      <c r="F2004" s="25" t="n">
        <v>23.56</v>
      </c>
      <c r="G2004" s="25" t="n">
        <f>TRUNC(TRUNC(E2004,8)*F2004,2)</f>
        <v>1.28</v>
      </c>
    </row>
    <row r="2005" customHeight="1" ht="18">
      <c r="A2005" s="2" t="inlineStr"/>
      <c r="B2005" s="2" t="inlineStr"/>
      <c r="C2005" s="2" t="inlineStr"/>
      <c r="D2005" s="2" t="inlineStr"/>
      <c r="E2005" s="26" t="inlineStr">
        <is>
          <r>
            <t xml:space="preserve">TOTAL Mão de Obra com Encargos Complementares:</t>
          </r>
        </is>
      </c>
      <c r="F2005" s="26" t="inlineStr"/>
      <c r="G2005" s="27" t="n">
        <f>SUM(G2003:G2004)</f>
        <v>6.53</v>
      </c>
    </row>
    <row r="2006" customHeight="1" ht="15">
      <c r="A2006" s="2" t="inlineStr"/>
      <c r="B2006" s="2" t="inlineStr"/>
      <c r="C2006" s="2" t="inlineStr"/>
      <c r="D2006" s="2" t="inlineStr"/>
      <c r="E2006" s="28" t="inlineStr">
        <is>
          <r>
            <t xml:space="preserve">VALOR:</t>
          </r>
        </is>
      </c>
      <c r="F2006" s="28" t="inlineStr"/>
      <c r="G2006" s="29" t="n">
        <f>ROUND(SUM(G2001,G2005),2)</f>
        <v>9.96</v>
      </c>
    </row>
    <row r="2007" customHeight="1" ht="15">
      <c r="A2007" s="2" t="inlineStr"/>
      <c r="B2007" s="2" t="inlineStr"/>
      <c r="C2007" s="2" t="inlineStr"/>
      <c r="D2007" s="2" t="inlineStr"/>
      <c r="E2007" s="28" t="inlineStr">
        <is>
          <r>
            <t xml:space="preserve">VALOR BDI (20.34%):</t>
          </r>
        </is>
      </c>
      <c r="F2007" s="28" t="inlineStr"/>
      <c r="G2007" s="29" t="n">
        <f>ROUND(G2006*(20.34/100),2)</f>
        <v>2.03</v>
      </c>
    </row>
    <row r="2008" customHeight="1" ht="15">
      <c r="A2008" s="2" t="inlineStr"/>
      <c r="B2008" s="2" t="inlineStr"/>
      <c r="C2008" s="2" t="inlineStr"/>
      <c r="D2008" s="2" t="inlineStr"/>
      <c r="E2008" s="28" t="inlineStr">
        <is>
          <r>
            <t xml:space="preserve">VALOR COM BDI:</t>
          </r>
        </is>
      </c>
      <c r="F2008" s="28" t="inlineStr"/>
      <c r="G2008" s="29" t="n">
        <f>G2007+G2006</f>
        <v>11.99</v>
      </c>
    </row>
    <row r="2009" customHeight="1" ht="10">
      <c r="A2009" s="2" t="inlineStr"/>
      <c r="B2009" s="2" t="inlineStr"/>
      <c r="C2009" s="2" t="inlineStr"/>
      <c r="D2009" s="2" t="inlineStr"/>
      <c r="E2009" s="18" t="inlineStr"/>
      <c r="F2009" s="18" t="inlineStr"/>
      <c r="G2009" s="18" t="inlineStr"/>
    </row>
    <row r="2010" customHeight="1" ht="20">
      <c r="A2010" s="19" t="inlineStr">
        <is>
          <r>
            <t xml:space="preserve">1.14.4. ​95305​ TEXTURA ACRÍLICA, APLICAÇÃO MANUAL EM PAREDE, UMA DEMÃO. AF_04/2023​ (M2)</t>
          </r>
        </is>
      </c>
      <c r="B2010" s="19" t="inlineStr"/>
      <c r="C2010" s="19" t="inlineStr"/>
      <c r="D2010" s="19" t="inlineStr"/>
      <c r="E2010" s="19" t="inlineStr"/>
      <c r="F2010" s="19" t="inlineStr"/>
      <c r="G2010" s="19" t="inlineStr"/>
    </row>
    <row r="2011" customHeight="1" ht="15">
      <c r="A2011" s="20" t="inlineStr">
        <is>
          <r>
            <t xml:space="preserve">Material</t>
          </r>
        </is>
      </c>
      <c r="B2011" s="20" t="inlineStr"/>
      <c r="C2011" s="21" t="inlineStr">
        <is>
          <r>
            <t xml:space="preserve">FONTE</t>
          </r>
        </is>
      </c>
      <c r="D2011" s="21" t="inlineStr">
        <is>
          <r>
            <t xml:space="preserve">UNID</t>
          </r>
        </is>
      </c>
      <c r="E2011" s="21" t="inlineStr">
        <is>
          <r>
            <t xml:space="preserve">COEFICIENTE</t>
          </r>
        </is>
      </c>
      <c r="F2011" s="21" t="inlineStr">
        <is>
          <r>
            <t xml:space="preserve">PREÇO UNITÁRIO</t>
          </r>
        </is>
      </c>
      <c r="G2011" s="21" t="inlineStr">
        <is>
          <r>
            <t xml:space="preserve">TOTAL</t>
          </r>
        </is>
      </c>
    </row>
    <row r="2012" customHeight="1" ht="21">
      <c r="A2012" s="22" t="inlineStr">
        <is>
          <r>
            <t xml:space="preserve">00038877</t>
          </r>
        </is>
      </c>
      <c r="B2012" s="23" t="inlineStr">
        <is>
          <r>
            <t xml:space="preserve">MASSA PREMIUM PARA TEXTURA LISA DE BASE ACRILICA, USO INTERNO E EXTERNO</t>
          </r>
        </is>
      </c>
      <c r="C2012" s="22" t="inlineStr">
        <is>
          <r>
            <t xml:space="preserve">SINAPI</t>
          </r>
        </is>
      </c>
      <c r="D2012" s="22" t="inlineStr">
        <is>
          <r>
            <t xml:space="preserve">KG</t>
          </r>
        </is>
      </c>
      <c r="E2012" s="24" t="n">
        <v>1.1074</v>
      </c>
      <c r="F2012" s="25" t="n">
        <v>7.35</v>
      </c>
      <c r="G2012" s="25" t="n">
        <f>TRUNC(TRUNC(E2012,8)*F2012,2)</f>
        <v>8.13</v>
      </c>
    </row>
    <row r="2013" customHeight="1" ht="15">
      <c r="A2013" s="2" t="inlineStr"/>
      <c r="B2013" s="2" t="inlineStr"/>
      <c r="C2013" s="2" t="inlineStr"/>
      <c r="D2013" s="2" t="inlineStr"/>
      <c r="E2013" s="26" t="inlineStr">
        <is>
          <r>
            <t xml:space="preserve">TOTAL Material:</t>
          </r>
        </is>
      </c>
      <c r="F2013" s="26" t="inlineStr"/>
      <c r="G2013" s="27" t="n">
        <f>SUM(G2012:G2012)</f>
        <v>8.13</v>
      </c>
    </row>
    <row r="2014" customHeight="1" ht="15">
      <c r="A2014" s="20" t="inlineStr">
        <is>
          <r>
            <t xml:space="preserve">Mão de Obra com Encargos Complementares</t>
          </r>
        </is>
      </c>
      <c r="B2014" s="20" t="inlineStr"/>
      <c r="C2014" s="21" t="inlineStr">
        <is>
          <r>
            <t xml:space="preserve">FONTE</t>
          </r>
        </is>
      </c>
      <c r="D2014" s="21" t="inlineStr">
        <is>
          <r>
            <t xml:space="preserve">UNID</t>
          </r>
        </is>
      </c>
      <c r="E2014" s="21" t="inlineStr">
        <is>
          <r>
            <t xml:space="preserve">COEFICIENTE</t>
          </r>
        </is>
      </c>
      <c r="F2014" s="21" t="inlineStr">
        <is>
          <r>
            <t xml:space="preserve">PREÇO UNITÁRIO</t>
          </r>
        </is>
      </c>
      <c r="G2014" s="21" t="inlineStr">
        <is>
          <r>
            <t xml:space="preserve">TOTAL</t>
          </r>
        </is>
      </c>
    </row>
    <row r="2015" customHeight="1" ht="15">
      <c r="A2015" s="22" t="inlineStr">
        <is>
          <r>
            <t xml:space="preserve">88310</t>
          </r>
        </is>
      </c>
      <c r="B2015" s="23" t="inlineStr">
        <is>
          <r>
            <t xml:space="preserve">PINTOR COM ENCARGOS COMPLEMENTARES</t>
          </r>
        </is>
      </c>
      <c r="C2015" s="22" t="inlineStr">
        <is>
          <r>
            <t xml:space="preserve">SINAPI</t>
          </r>
        </is>
      </c>
      <c r="D2015" s="22" t="inlineStr">
        <is>
          <r>
            <t xml:space="preserve">H</t>
          </r>
        </is>
      </c>
      <c r="E2015" s="24" t="n">
        <v>0.1541</v>
      </c>
      <c r="F2015" s="25" t="n">
        <v>32.25</v>
      </c>
      <c r="G2015" s="25" t="n">
        <f>TRUNC(TRUNC(E2015,8)*F2015,2)</f>
        <v>4.96</v>
      </c>
    </row>
    <row r="2016" customHeight="1" ht="15">
      <c r="A2016" s="22" t="inlineStr">
        <is>
          <r>
            <t xml:space="preserve">88316</t>
          </r>
        </is>
      </c>
      <c r="B2016" s="23" t="inlineStr">
        <is>
          <r>
            <t xml:space="preserve">SERVENTE COM ENCARGOS COMPLEMENTARES</t>
          </r>
        </is>
      </c>
      <c r="C2016" s="22" t="inlineStr">
        <is>
          <r>
            <t xml:space="preserve">SINAPI</t>
          </r>
        </is>
      </c>
      <c r="D2016" s="22" t="inlineStr">
        <is>
          <r>
            <t xml:space="preserve">H</t>
          </r>
        </is>
      </c>
      <c r="E2016" s="24" t="n">
        <v>0.0514</v>
      </c>
      <c r="F2016" s="25" t="n">
        <v>23.56</v>
      </c>
      <c r="G2016" s="25" t="n">
        <f>TRUNC(TRUNC(E2016,8)*F2016,2)</f>
        <v>1.21</v>
      </c>
    </row>
    <row r="2017" customHeight="1" ht="18">
      <c r="A2017" s="2" t="inlineStr"/>
      <c r="B2017" s="2" t="inlineStr"/>
      <c r="C2017" s="2" t="inlineStr"/>
      <c r="D2017" s="2" t="inlineStr"/>
      <c r="E2017" s="26" t="inlineStr">
        <is>
          <r>
            <t xml:space="preserve">TOTAL Mão de Obra com Encargos Complementares:</t>
          </r>
        </is>
      </c>
      <c r="F2017" s="26" t="inlineStr"/>
      <c r="G2017" s="27" t="n">
        <f>SUM(G2015:G2016)</f>
        <v>6.17</v>
      </c>
    </row>
    <row r="2018" customHeight="1" ht="15">
      <c r="A2018" s="2" t="inlineStr"/>
      <c r="B2018" s="2" t="inlineStr"/>
      <c r="C2018" s="2" t="inlineStr"/>
      <c r="D2018" s="2" t="inlineStr"/>
      <c r="E2018" s="28" t="inlineStr">
        <is>
          <r>
            <t xml:space="preserve">VALOR:</t>
          </r>
        </is>
      </c>
      <c r="F2018" s="28" t="inlineStr"/>
      <c r="G2018" s="29" t="n">
        <f>ROUND(SUM(G2013,G2017),2)</f>
        <v>14.3</v>
      </c>
    </row>
    <row r="2019" customHeight="1" ht="15">
      <c r="A2019" s="2" t="inlineStr"/>
      <c r="B2019" s="2" t="inlineStr"/>
      <c r="C2019" s="2" t="inlineStr"/>
      <c r="D2019" s="2" t="inlineStr"/>
      <c r="E2019" s="28" t="inlineStr">
        <is>
          <r>
            <t xml:space="preserve">VALOR BDI (20.34%):</t>
          </r>
        </is>
      </c>
      <c r="F2019" s="28" t="inlineStr"/>
      <c r="G2019" s="29" t="n">
        <f>ROUND(G2018*(20.34/100),2)</f>
        <v>2.91</v>
      </c>
    </row>
    <row r="2020" customHeight="1" ht="15">
      <c r="A2020" s="2" t="inlineStr"/>
      <c r="B2020" s="2" t="inlineStr"/>
      <c r="C2020" s="2" t="inlineStr"/>
      <c r="D2020" s="2" t="inlineStr"/>
      <c r="E2020" s="28" t="inlineStr">
        <is>
          <r>
            <t xml:space="preserve">VALOR COM BDI:</t>
          </r>
        </is>
      </c>
      <c r="F2020" s="28" t="inlineStr"/>
      <c r="G2020" s="29" t="n">
        <f>G2019+G2018</f>
        <v>17.21</v>
      </c>
    </row>
    <row r="2021" customHeight="1" ht="10">
      <c r="A2021" s="2" t="inlineStr"/>
      <c r="B2021" s="2" t="inlineStr"/>
      <c r="C2021" s="2" t="inlineStr"/>
      <c r="D2021" s="2" t="inlineStr"/>
      <c r="E2021" s="18" t="inlineStr"/>
      <c r="F2021" s="18" t="inlineStr"/>
      <c r="G2021" s="18" t="inlineStr"/>
    </row>
    <row r="2022" customHeight="1" ht="20">
      <c r="A2022" s="19" t="inlineStr">
        <is>
          <r>
            <t xml:space="preserve">1.14.5. ​88484​ FUNDO SELADOR ACRÍLICO, APLICAÇÃO MANUAL EM TETO, UMA DEMÃO. AF_04/2023​ (M2)</t>
          </r>
        </is>
      </c>
      <c r="B2022" s="19" t="inlineStr"/>
      <c r="C2022" s="19" t="inlineStr"/>
      <c r="D2022" s="19" t="inlineStr"/>
      <c r="E2022" s="19" t="inlineStr"/>
      <c r="F2022" s="19" t="inlineStr"/>
      <c r="G2022" s="19" t="inlineStr"/>
    </row>
    <row r="2023" customHeight="1" ht="15">
      <c r="A2023" s="20" t="inlineStr">
        <is>
          <r>
            <t xml:space="preserve">Material</t>
          </r>
        </is>
      </c>
      <c r="B2023" s="20" t="inlineStr"/>
      <c r="C2023" s="21" t="inlineStr">
        <is>
          <r>
            <t xml:space="preserve">FONTE</t>
          </r>
        </is>
      </c>
      <c r="D2023" s="21" t="inlineStr">
        <is>
          <r>
            <t xml:space="preserve">UNID</t>
          </r>
        </is>
      </c>
      <c r="E2023" s="21" t="inlineStr">
        <is>
          <r>
            <t xml:space="preserve">COEFICIENTE</t>
          </r>
        </is>
      </c>
      <c r="F2023" s="21" t="inlineStr">
        <is>
          <r>
            <t xml:space="preserve">PREÇO UNITÁRIO</t>
          </r>
        </is>
      </c>
      <c r="G2023" s="21" t="inlineStr">
        <is>
          <r>
            <t xml:space="preserve">TOTAL</t>
          </r>
        </is>
      </c>
    </row>
    <row r="2024" customHeight="1" ht="15">
      <c r="A2024" s="22" t="inlineStr">
        <is>
          <r>
            <t xml:space="preserve">00006085</t>
          </r>
        </is>
      </c>
      <c r="B2024" s="23" t="inlineStr">
        <is>
          <r>
            <t xml:space="preserve">SELADOR ACRILICO OPACO PREMIUM INTERIOR/EXTERIOR</t>
          </r>
        </is>
      </c>
      <c r="C2024" s="22" t="inlineStr">
        <is>
          <r>
            <t xml:space="preserve">SINAPI</t>
          </r>
        </is>
      </c>
      <c r="D2024" s="22" t="inlineStr">
        <is>
          <r>
            <t xml:space="preserve">L</t>
          </r>
        </is>
      </c>
      <c r="E2024" s="24" t="n">
        <v>0.1666</v>
      </c>
      <c r="F2024" s="25" t="n">
        <v>12.23</v>
      </c>
      <c r="G2024" s="25" t="n">
        <f>TRUNC(TRUNC(E2024,8)*F2024,2)</f>
        <v>2.03</v>
      </c>
    </row>
    <row r="2025" customHeight="1" ht="15">
      <c r="A2025" s="2" t="inlineStr"/>
      <c r="B2025" s="2" t="inlineStr"/>
      <c r="C2025" s="2" t="inlineStr"/>
      <c r="D2025" s="2" t="inlineStr"/>
      <c r="E2025" s="26" t="inlineStr">
        <is>
          <r>
            <t xml:space="preserve">TOTAL Material:</t>
          </r>
        </is>
      </c>
      <c r="F2025" s="26" t="inlineStr"/>
      <c r="G2025" s="27" t="n">
        <f>SUM(G2024:G2024)</f>
        <v>2.03</v>
      </c>
    </row>
    <row r="2026" customHeight="1" ht="15">
      <c r="A2026" s="20" t="inlineStr">
        <is>
          <r>
            <t xml:space="preserve">Mão de Obra com Encargos Complementares</t>
          </r>
        </is>
      </c>
      <c r="B2026" s="20" t="inlineStr"/>
      <c r="C2026" s="21" t="inlineStr">
        <is>
          <r>
            <t xml:space="preserve">FONTE</t>
          </r>
        </is>
      </c>
      <c r="D2026" s="21" t="inlineStr">
        <is>
          <r>
            <t xml:space="preserve">UNID</t>
          </r>
        </is>
      </c>
      <c r="E2026" s="21" t="inlineStr">
        <is>
          <r>
            <t xml:space="preserve">COEFICIENTE</t>
          </r>
        </is>
      </c>
      <c r="F2026" s="21" t="inlineStr">
        <is>
          <r>
            <t xml:space="preserve">PREÇO UNITÁRIO</t>
          </r>
        </is>
      </c>
      <c r="G2026" s="21" t="inlineStr">
        <is>
          <r>
            <t xml:space="preserve">TOTAL</t>
          </r>
        </is>
      </c>
    </row>
    <row r="2027" customHeight="1" ht="15">
      <c r="A2027" s="22" t="inlineStr">
        <is>
          <r>
            <t xml:space="preserve">88310</t>
          </r>
        </is>
      </c>
      <c r="B2027" s="23" t="inlineStr">
        <is>
          <r>
            <t xml:space="preserve">PINTOR COM ENCARGOS COMPLEMENTARES</t>
          </r>
        </is>
      </c>
      <c r="C2027" s="22" t="inlineStr">
        <is>
          <r>
            <t xml:space="preserve">SINAPI</t>
          </r>
        </is>
      </c>
      <c r="D2027" s="22" t="inlineStr">
        <is>
          <r>
            <t xml:space="preserve">H</t>
          </r>
        </is>
      </c>
      <c r="E2027" s="24" t="n">
        <v>0.0927</v>
      </c>
      <c r="F2027" s="25" t="n">
        <v>32.25</v>
      </c>
      <c r="G2027" s="25" t="n">
        <f>TRUNC(TRUNC(E2027,8)*F2027,2)</f>
        <v>2.98</v>
      </c>
    </row>
    <row r="2028" customHeight="1" ht="15">
      <c r="A2028" s="22" t="inlineStr">
        <is>
          <r>
            <t xml:space="preserve">88316</t>
          </r>
        </is>
      </c>
      <c r="B2028" s="23" t="inlineStr">
        <is>
          <r>
            <t xml:space="preserve">SERVENTE COM ENCARGOS COMPLEMENTARES</t>
          </r>
        </is>
      </c>
      <c r="C2028" s="22" t="inlineStr">
        <is>
          <r>
            <t xml:space="preserve">SINAPI</t>
          </r>
        </is>
      </c>
      <c r="D2028" s="22" t="inlineStr">
        <is>
          <r>
            <t xml:space="preserve">H</t>
          </r>
        </is>
      </c>
      <c r="E2028" s="24" t="n">
        <v>0.0309</v>
      </c>
      <c r="F2028" s="25" t="n">
        <v>23.56</v>
      </c>
      <c r="G2028" s="25" t="n">
        <f>TRUNC(TRUNC(E2028,8)*F2028,2)</f>
        <v>0.72</v>
      </c>
    </row>
    <row r="2029" customHeight="1" ht="18">
      <c r="A2029" s="2" t="inlineStr"/>
      <c r="B2029" s="2" t="inlineStr"/>
      <c r="C2029" s="2" t="inlineStr"/>
      <c r="D2029" s="2" t="inlineStr"/>
      <c r="E2029" s="26" t="inlineStr">
        <is>
          <r>
            <t xml:space="preserve">TOTAL Mão de Obra com Encargos Complementares:</t>
          </r>
        </is>
      </c>
      <c r="F2029" s="26" t="inlineStr"/>
      <c r="G2029" s="27" t="n">
        <f>SUM(G2027:G2028)</f>
        <v>3.7</v>
      </c>
    </row>
    <row r="2030" customHeight="1" ht="15">
      <c r="A2030" s="2" t="inlineStr"/>
      <c r="B2030" s="2" t="inlineStr"/>
      <c r="C2030" s="2" t="inlineStr"/>
      <c r="D2030" s="2" t="inlineStr"/>
      <c r="E2030" s="28" t="inlineStr">
        <is>
          <r>
            <t xml:space="preserve">VALOR:</t>
          </r>
        </is>
      </c>
      <c r="F2030" s="28" t="inlineStr"/>
      <c r="G2030" s="29" t="n">
        <f>ROUND(SUM(G2025,G2029),2)</f>
        <v>5.73</v>
      </c>
    </row>
    <row r="2031" customHeight="1" ht="15">
      <c r="A2031" s="2" t="inlineStr"/>
      <c r="B2031" s="2" t="inlineStr"/>
      <c r="C2031" s="2" t="inlineStr"/>
      <c r="D2031" s="2" t="inlineStr"/>
      <c r="E2031" s="28" t="inlineStr">
        <is>
          <r>
            <t xml:space="preserve">VALOR BDI (20.34%):</t>
          </r>
        </is>
      </c>
      <c r="F2031" s="28" t="inlineStr"/>
      <c r="G2031" s="29" t="n">
        <f>ROUND(G2030*(20.34/100),2)</f>
        <v>1.17</v>
      </c>
    </row>
    <row r="2032" customHeight="1" ht="15">
      <c r="A2032" s="2" t="inlineStr"/>
      <c r="B2032" s="2" t="inlineStr"/>
      <c r="C2032" s="2" t="inlineStr"/>
      <c r="D2032" s="2" t="inlineStr"/>
      <c r="E2032" s="28" t="inlineStr">
        <is>
          <r>
            <t xml:space="preserve">VALOR COM BDI:</t>
          </r>
        </is>
      </c>
      <c r="F2032" s="28" t="inlineStr"/>
      <c r="G2032" s="29" t="n">
        <f>G2031+G2030</f>
        <v>6.9</v>
      </c>
    </row>
    <row r="2033" customHeight="1" ht="10">
      <c r="A2033" s="2" t="inlineStr"/>
      <c r="B2033" s="2" t="inlineStr"/>
      <c r="C2033" s="2" t="inlineStr"/>
      <c r="D2033" s="2" t="inlineStr"/>
      <c r="E2033" s="18" t="inlineStr"/>
      <c r="F2033" s="18" t="inlineStr"/>
      <c r="G2033" s="18" t="inlineStr"/>
    </row>
    <row r="2034" customHeight="1" ht="20">
      <c r="A2034" s="19" t="inlineStr">
        <is>
          <r>
            <t xml:space="preserve">1.14.6. ​88496​ EMASSAMENTO COM MASSA LÁTEX, APLICAÇÃO EM TETO, DUAS DEMÃOS, LIXAMENTO MANUAL. AF_04/2023​ (M2)</t>
          </r>
        </is>
      </c>
      <c r="B2034" s="19" t="inlineStr"/>
      <c r="C2034" s="19" t="inlineStr"/>
      <c r="D2034" s="19" t="inlineStr"/>
      <c r="E2034" s="19" t="inlineStr"/>
      <c r="F2034" s="19" t="inlineStr"/>
      <c r="G2034" s="19" t="inlineStr"/>
    </row>
    <row r="2035" customHeight="1" ht="15">
      <c r="A2035" s="20" t="inlineStr">
        <is>
          <r>
            <t xml:space="preserve">Material</t>
          </r>
        </is>
      </c>
      <c r="B2035" s="20" t="inlineStr"/>
      <c r="C2035" s="21" t="inlineStr">
        <is>
          <r>
            <t xml:space="preserve">FONTE</t>
          </r>
        </is>
      </c>
      <c r="D2035" s="21" t="inlineStr">
        <is>
          <r>
            <t xml:space="preserve">UNID</t>
          </r>
        </is>
      </c>
      <c r="E2035" s="21" t="inlineStr">
        <is>
          <r>
            <t xml:space="preserve">COEFICIENTE</t>
          </r>
        </is>
      </c>
      <c r="F2035" s="21" t="inlineStr">
        <is>
          <r>
            <t xml:space="preserve">PREÇO UNITÁRIO</t>
          </r>
        </is>
      </c>
      <c r="G2035" s="21" t="inlineStr">
        <is>
          <r>
            <t xml:space="preserve">TOTAL</t>
          </r>
        </is>
      </c>
    </row>
    <row r="2036" customHeight="1" ht="21">
      <c r="A2036" s="22" t="inlineStr">
        <is>
          <r>
            <t xml:space="preserve">00003767</t>
          </r>
        </is>
      </c>
      <c r="B2036" s="23" t="inlineStr">
        <is>
          <r>
            <t xml:space="preserve">LIXA EM FOLHA PARA PAREDE OU MADEIRA, NUMERO 120, COR VERMELHA</t>
          </r>
        </is>
      </c>
      <c r="C2036" s="22" t="inlineStr">
        <is>
          <r>
            <t xml:space="preserve">SINAPI</t>
          </r>
        </is>
      </c>
      <c r="D2036" s="22" t="inlineStr">
        <is>
          <r>
            <t xml:space="preserve">UN</t>
          </r>
        </is>
      </c>
      <c r="E2036" s="24" t="n">
        <v>0.0802</v>
      </c>
      <c r="F2036" s="25" t="n">
        <v>0.79</v>
      </c>
      <c r="G2036" s="25" t="n">
        <f>TRUNC(TRUNC(E2036,8)*F2036,2)</f>
        <v>0.06</v>
      </c>
    </row>
    <row r="2037" customHeight="1" ht="21">
      <c r="A2037" s="22" t="inlineStr">
        <is>
          <r>
            <t xml:space="preserve">00043626</t>
          </r>
        </is>
      </c>
      <c r="B2037" s="23" t="inlineStr">
        <is>
          <r>
            <t xml:space="preserve">MASSA CORRIDA PARA SUPERFICIES DE AMBIENTES INTERNOS</t>
          </r>
        </is>
      </c>
      <c r="C2037" s="22" t="inlineStr">
        <is>
          <r>
            <t xml:space="preserve">SINAPI</t>
          </r>
        </is>
      </c>
      <c r="D2037" s="22" t="inlineStr">
        <is>
          <r>
            <t xml:space="preserve">KG</t>
          </r>
        </is>
      </c>
      <c r="E2037" s="24" t="n">
        <v>1.3389</v>
      </c>
      <c r="F2037" s="25" t="n">
        <v>2.34</v>
      </c>
      <c r="G2037" s="25" t="n">
        <f>TRUNC(TRUNC(E2037,8)*F2037,2)</f>
        <v>3.13</v>
      </c>
    </row>
    <row r="2038" customHeight="1" ht="15">
      <c r="A2038" s="2" t="inlineStr"/>
      <c r="B2038" s="2" t="inlineStr"/>
      <c r="C2038" s="2" t="inlineStr"/>
      <c r="D2038" s="2" t="inlineStr"/>
      <c r="E2038" s="26" t="inlineStr">
        <is>
          <r>
            <t xml:space="preserve">TOTAL Material:</t>
          </r>
        </is>
      </c>
      <c r="F2038" s="26" t="inlineStr"/>
      <c r="G2038" s="27" t="n">
        <f>SUM(G2036:G2037)</f>
        <v>3.19</v>
      </c>
    </row>
    <row r="2039" customHeight="1" ht="15">
      <c r="A2039" s="20" t="inlineStr">
        <is>
          <r>
            <t xml:space="preserve">Mão de Obra com Encargos Complementares</t>
          </r>
        </is>
      </c>
      <c r="B2039" s="20" t="inlineStr"/>
      <c r="C2039" s="21" t="inlineStr">
        <is>
          <r>
            <t xml:space="preserve">FONTE</t>
          </r>
        </is>
      </c>
      <c r="D2039" s="21" t="inlineStr">
        <is>
          <r>
            <t xml:space="preserve">UNID</t>
          </r>
        </is>
      </c>
      <c r="E2039" s="21" t="inlineStr">
        <is>
          <r>
            <t xml:space="preserve">COEFICIENTE</t>
          </r>
        </is>
      </c>
      <c r="F2039" s="21" t="inlineStr">
        <is>
          <r>
            <t xml:space="preserve">PREÇO UNITÁRIO</t>
          </r>
        </is>
      </c>
      <c r="G2039" s="21" t="inlineStr">
        <is>
          <r>
            <t xml:space="preserve">TOTAL</t>
          </r>
        </is>
      </c>
    </row>
    <row r="2040" customHeight="1" ht="15">
      <c r="A2040" s="22" t="inlineStr">
        <is>
          <r>
            <t xml:space="preserve">88310</t>
          </r>
        </is>
      </c>
      <c r="B2040" s="23" t="inlineStr">
        <is>
          <r>
            <t xml:space="preserve">PINTOR COM ENCARGOS COMPLEMENTARES</t>
          </r>
        </is>
      </c>
      <c r="C2040" s="22" t="inlineStr">
        <is>
          <r>
            <t xml:space="preserve">SINAPI</t>
          </r>
        </is>
      </c>
      <c r="D2040" s="22" t="inlineStr">
        <is>
          <r>
            <t xml:space="preserve">H</t>
          </r>
        </is>
      </c>
      <c r="E2040" s="24" t="n">
        <v>0.7419</v>
      </c>
      <c r="F2040" s="25" t="n">
        <v>32.25</v>
      </c>
      <c r="G2040" s="25" t="n">
        <f>TRUNC(TRUNC(E2040,8)*F2040,2)</f>
        <v>23.92</v>
      </c>
    </row>
    <row r="2041" customHeight="1" ht="15">
      <c r="A2041" s="22" t="inlineStr">
        <is>
          <r>
            <t xml:space="preserve">88316</t>
          </r>
        </is>
      </c>
      <c r="B2041" s="23" t="inlineStr">
        <is>
          <r>
            <t xml:space="preserve">SERVENTE COM ENCARGOS COMPLEMENTARES</t>
          </r>
        </is>
      </c>
      <c r="C2041" s="22" t="inlineStr">
        <is>
          <r>
            <t xml:space="preserve">SINAPI</t>
          </r>
        </is>
      </c>
      <c r="D2041" s="22" t="inlineStr">
        <is>
          <r>
            <t xml:space="preserve">H</t>
          </r>
        </is>
      </c>
      <c r="E2041" s="24" t="n">
        <v>0.2473</v>
      </c>
      <c r="F2041" s="25" t="n">
        <v>23.56</v>
      </c>
      <c r="G2041" s="25" t="n">
        <f>TRUNC(TRUNC(E2041,8)*F2041,2)</f>
        <v>5.82</v>
      </c>
    </row>
    <row r="2042" customHeight="1" ht="18">
      <c r="A2042" s="2" t="inlineStr"/>
      <c r="B2042" s="2" t="inlineStr"/>
      <c r="C2042" s="2" t="inlineStr"/>
      <c r="D2042" s="2" t="inlineStr"/>
      <c r="E2042" s="26" t="inlineStr">
        <is>
          <r>
            <t xml:space="preserve">TOTAL Mão de Obra com Encargos Complementares:</t>
          </r>
        </is>
      </c>
      <c r="F2042" s="26" t="inlineStr"/>
      <c r="G2042" s="27" t="n">
        <f>SUM(G2040:G2041)</f>
        <v>29.74</v>
      </c>
    </row>
    <row r="2043" customHeight="1" ht="15">
      <c r="A2043" s="2" t="inlineStr"/>
      <c r="B2043" s="2" t="inlineStr"/>
      <c r="C2043" s="2" t="inlineStr"/>
      <c r="D2043" s="2" t="inlineStr"/>
      <c r="E2043" s="28" t="inlineStr">
        <is>
          <r>
            <t xml:space="preserve">VALOR:</t>
          </r>
        </is>
      </c>
      <c r="F2043" s="28" t="inlineStr"/>
      <c r="G2043" s="29" t="n">
        <f>ROUND(SUM(G2038,G2042),2)</f>
        <v>32.93</v>
      </c>
    </row>
    <row r="2044" customHeight="1" ht="15">
      <c r="A2044" s="2" t="inlineStr"/>
      <c r="B2044" s="2" t="inlineStr"/>
      <c r="C2044" s="2" t="inlineStr"/>
      <c r="D2044" s="2" t="inlineStr"/>
      <c r="E2044" s="28" t="inlineStr">
        <is>
          <r>
            <t xml:space="preserve">VALOR BDI (20.34%):</t>
          </r>
        </is>
      </c>
      <c r="F2044" s="28" t="inlineStr"/>
      <c r="G2044" s="29" t="n">
        <f>ROUND(G2043*(20.34/100),2)</f>
        <v>6.7</v>
      </c>
    </row>
    <row r="2045" customHeight="1" ht="15">
      <c r="A2045" s="2" t="inlineStr"/>
      <c r="B2045" s="2" t="inlineStr"/>
      <c r="C2045" s="2" t="inlineStr"/>
      <c r="D2045" s="2" t="inlineStr"/>
      <c r="E2045" s="28" t="inlineStr">
        <is>
          <r>
            <t xml:space="preserve">VALOR COM BDI:</t>
          </r>
        </is>
      </c>
      <c r="F2045" s="28" t="inlineStr"/>
      <c r="G2045" s="29" t="n">
        <f>G2044+G2043</f>
        <v>39.63</v>
      </c>
    </row>
    <row r="2046" customHeight="1" ht="10">
      <c r="A2046" s="2" t="inlineStr"/>
      <c r="B2046" s="2" t="inlineStr"/>
      <c r="C2046" s="2" t="inlineStr"/>
      <c r="D2046" s="2" t="inlineStr"/>
      <c r="E2046" s="18" t="inlineStr"/>
      <c r="F2046" s="18" t="inlineStr"/>
      <c r="G2046" s="18" t="inlineStr"/>
    </row>
    <row r="2047" customHeight="1" ht="20">
      <c r="A2047" s="19" t="inlineStr">
        <is>
          <r>
            <t xml:space="preserve">1.14.7. ​104639​ PINTURA LÁTEX ACRÍLICA ECONÔMICA, APLICAÇÃO MANUAL EM TETO, DUAS DEMÃOS. AF_04/2023​ (M2)</t>
          </r>
        </is>
      </c>
      <c r="B2047" s="19" t="inlineStr"/>
      <c r="C2047" s="19" t="inlineStr"/>
      <c r="D2047" s="19" t="inlineStr"/>
      <c r="E2047" s="19" t="inlineStr"/>
      <c r="F2047" s="19" t="inlineStr"/>
      <c r="G2047" s="19" t="inlineStr"/>
    </row>
    <row r="2048" customHeight="1" ht="15">
      <c r="A2048" s="20" t="inlineStr">
        <is>
          <r>
            <t xml:space="preserve">Material</t>
          </r>
        </is>
      </c>
      <c r="B2048" s="20" t="inlineStr"/>
      <c r="C2048" s="21" t="inlineStr">
        <is>
          <r>
            <t xml:space="preserve">FONTE</t>
          </r>
        </is>
      </c>
      <c r="D2048" s="21" t="inlineStr">
        <is>
          <r>
            <t xml:space="preserve">UNID</t>
          </r>
        </is>
      </c>
      <c r="E2048" s="21" t="inlineStr">
        <is>
          <r>
            <t xml:space="preserve">COEFICIENTE</t>
          </r>
        </is>
      </c>
      <c r="F2048" s="21" t="inlineStr">
        <is>
          <r>
            <t xml:space="preserve">PREÇO UNITÁRIO</t>
          </r>
        </is>
      </c>
      <c r="G2048" s="21" t="inlineStr">
        <is>
          <r>
            <t xml:space="preserve">TOTAL</t>
          </r>
        </is>
      </c>
    </row>
    <row r="2049" customHeight="1" ht="15">
      <c r="A2049" s="22" t="inlineStr">
        <is>
          <r>
            <t xml:space="preserve">00035693</t>
          </r>
        </is>
      </c>
      <c r="B2049" s="23" t="inlineStr">
        <is>
          <r>
            <t xml:space="preserve">TINTA LATEX ACRILICA ECONOMICA, COR BRANCA</t>
          </r>
        </is>
      </c>
      <c r="C2049" s="22" t="inlineStr">
        <is>
          <r>
            <t xml:space="preserve">SINAPI</t>
          </r>
        </is>
      </c>
      <c r="D2049" s="22" t="inlineStr">
        <is>
          <r>
            <t xml:space="preserve">L</t>
          </r>
        </is>
      </c>
      <c r="E2049" s="24" t="n">
        <v>0.2678</v>
      </c>
      <c r="F2049" s="25" t="n">
        <v>12.84</v>
      </c>
      <c r="G2049" s="25" t="n">
        <f>TRUNC(TRUNC(E2049,8)*F2049,2)</f>
        <v>3.43</v>
      </c>
    </row>
    <row r="2050" customHeight="1" ht="15">
      <c r="A2050" s="2" t="inlineStr"/>
      <c r="B2050" s="2" t="inlineStr"/>
      <c r="C2050" s="2" t="inlineStr"/>
      <c r="D2050" s="2" t="inlineStr"/>
      <c r="E2050" s="26" t="inlineStr">
        <is>
          <r>
            <t xml:space="preserve">TOTAL Material:</t>
          </r>
        </is>
      </c>
      <c r="F2050" s="26" t="inlineStr"/>
      <c r="G2050" s="27" t="n">
        <f>SUM(G2049:G2049)</f>
        <v>3.43</v>
      </c>
    </row>
    <row r="2051" customHeight="1" ht="15">
      <c r="A2051" s="20" t="inlineStr">
        <is>
          <r>
            <t xml:space="preserve">Mão de Obra com Encargos Complementares</t>
          </r>
        </is>
      </c>
      <c r="B2051" s="20" t="inlineStr"/>
      <c r="C2051" s="21" t="inlineStr">
        <is>
          <r>
            <t xml:space="preserve">FONTE</t>
          </r>
        </is>
      </c>
      <c r="D2051" s="21" t="inlineStr">
        <is>
          <r>
            <t xml:space="preserve">UNID</t>
          </r>
        </is>
      </c>
      <c r="E2051" s="21" t="inlineStr">
        <is>
          <r>
            <t xml:space="preserve">COEFICIENTE</t>
          </r>
        </is>
      </c>
      <c r="F2051" s="21" t="inlineStr">
        <is>
          <r>
            <t xml:space="preserve">PREÇO UNITÁRIO</t>
          </r>
        </is>
      </c>
      <c r="G2051" s="21" t="inlineStr">
        <is>
          <r>
            <t xml:space="preserve">TOTAL</t>
          </r>
        </is>
      </c>
    </row>
    <row r="2052" customHeight="1" ht="15">
      <c r="A2052" s="22" t="inlineStr">
        <is>
          <r>
            <t xml:space="preserve">88310</t>
          </r>
        </is>
      </c>
      <c r="B2052" s="23" t="inlineStr">
        <is>
          <r>
            <t xml:space="preserve">PINTOR COM ENCARGOS COMPLEMENTARES</t>
          </r>
        </is>
      </c>
      <c r="C2052" s="22" t="inlineStr">
        <is>
          <r>
            <t xml:space="preserve">SINAPI</t>
          </r>
        </is>
      </c>
      <c r="D2052" s="22" t="inlineStr">
        <is>
          <r>
            <t xml:space="preserve">H</t>
          </r>
        </is>
      </c>
      <c r="E2052" s="24" t="n">
        <v>0.227</v>
      </c>
      <c r="F2052" s="25" t="n">
        <v>32.25</v>
      </c>
      <c r="G2052" s="25" t="n">
        <f>TRUNC(TRUNC(E2052,8)*F2052,2)</f>
        <v>7.32</v>
      </c>
    </row>
    <row r="2053" customHeight="1" ht="15">
      <c r="A2053" s="22" t="inlineStr">
        <is>
          <r>
            <t xml:space="preserve">88316</t>
          </r>
        </is>
      </c>
      <c r="B2053" s="23" t="inlineStr">
        <is>
          <r>
            <t xml:space="preserve">SERVENTE COM ENCARGOS COMPLEMENTARES</t>
          </r>
        </is>
      </c>
      <c r="C2053" s="22" t="inlineStr">
        <is>
          <r>
            <t xml:space="preserve">SINAPI</t>
          </r>
        </is>
      </c>
      <c r="D2053" s="22" t="inlineStr">
        <is>
          <r>
            <t xml:space="preserve">H</t>
          </r>
        </is>
      </c>
      <c r="E2053" s="24" t="n">
        <v>0.0757</v>
      </c>
      <c r="F2053" s="25" t="n">
        <v>23.56</v>
      </c>
      <c r="G2053" s="25" t="n">
        <f>TRUNC(TRUNC(E2053,8)*F2053,2)</f>
        <v>1.78</v>
      </c>
    </row>
    <row r="2054" customHeight="1" ht="18">
      <c r="A2054" s="2" t="inlineStr"/>
      <c r="B2054" s="2" t="inlineStr"/>
      <c r="C2054" s="2" t="inlineStr"/>
      <c r="D2054" s="2" t="inlineStr"/>
      <c r="E2054" s="26" t="inlineStr">
        <is>
          <r>
            <t xml:space="preserve">TOTAL Mão de Obra com Encargos Complementares:</t>
          </r>
        </is>
      </c>
      <c r="F2054" s="26" t="inlineStr"/>
      <c r="G2054" s="27" t="n">
        <f>SUM(G2052:G2053)</f>
        <v>9.1</v>
      </c>
    </row>
    <row r="2055" customHeight="1" ht="15">
      <c r="A2055" s="2" t="inlineStr"/>
      <c r="B2055" s="2" t="inlineStr"/>
      <c r="C2055" s="2" t="inlineStr"/>
      <c r="D2055" s="2" t="inlineStr"/>
      <c r="E2055" s="28" t="inlineStr">
        <is>
          <r>
            <t xml:space="preserve">VALOR:</t>
          </r>
        </is>
      </c>
      <c r="F2055" s="28" t="inlineStr"/>
      <c r="G2055" s="29" t="n">
        <f>ROUND(SUM(G2050,G2054),2)</f>
        <v>12.53</v>
      </c>
    </row>
    <row r="2056" customHeight="1" ht="15">
      <c r="A2056" s="2" t="inlineStr"/>
      <c r="B2056" s="2" t="inlineStr"/>
      <c r="C2056" s="2" t="inlineStr"/>
      <c r="D2056" s="2" t="inlineStr"/>
      <c r="E2056" s="28" t="inlineStr">
        <is>
          <r>
            <t xml:space="preserve">VALOR BDI (20.34%):</t>
          </r>
        </is>
      </c>
      <c r="F2056" s="28" t="inlineStr"/>
      <c r="G2056" s="29" t="n">
        <f>ROUND(G2055*(20.34/100),2)</f>
        <v>2.55</v>
      </c>
    </row>
    <row r="2057" customHeight="1" ht="15">
      <c r="A2057" s="2" t="inlineStr"/>
      <c r="B2057" s="2" t="inlineStr"/>
      <c r="C2057" s="2" t="inlineStr"/>
      <c r="D2057" s="2" t="inlineStr"/>
      <c r="E2057" s="28" t="inlineStr">
        <is>
          <r>
            <t xml:space="preserve">VALOR COM BDI:</t>
          </r>
        </is>
      </c>
      <c r="F2057" s="28" t="inlineStr"/>
      <c r="G2057" s="29" t="n">
        <f>G2056+G2055</f>
        <v>15.08</v>
      </c>
    </row>
    <row r="2058" customHeight="1" ht="10">
      <c r="A2058" s="2" t="inlineStr"/>
      <c r="B2058" s="2" t="inlineStr"/>
      <c r="C2058" s="2" t="inlineStr"/>
      <c r="D2058" s="2" t="inlineStr"/>
      <c r="E2058" s="18" t="inlineStr"/>
      <c r="F2058" s="18" t="inlineStr"/>
      <c r="G2058" s="18" t="inlineStr"/>
    </row>
    <row r="2059" customHeight="1" ht="20">
      <c r="A2059" s="19" t="inlineStr">
        <is>
          <r>
            <t xml:space="preserve">1.14.8. ​102197​ PINTURA FUNDO NIVELADOR ALQUÍDICO BRANCO EM MADEIRA. AF_01/2021​ (M2)</t>
          </r>
        </is>
      </c>
      <c r="B2059" s="19" t="inlineStr"/>
      <c r="C2059" s="19" t="inlineStr"/>
      <c r="D2059" s="19" t="inlineStr"/>
      <c r="E2059" s="19" t="inlineStr"/>
      <c r="F2059" s="19" t="inlineStr"/>
      <c r="G2059" s="19" t="inlineStr"/>
    </row>
    <row r="2060" customHeight="1" ht="15">
      <c r="A2060" s="20" t="inlineStr">
        <is>
          <r>
            <t xml:space="preserve">Material</t>
          </r>
        </is>
      </c>
      <c r="B2060" s="20" t="inlineStr"/>
      <c r="C2060" s="21" t="inlineStr">
        <is>
          <r>
            <t xml:space="preserve">FONTE</t>
          </r>
        </is>
      </c>
      <c r="D2060" s="21" t="inlineStr">
        <is>
          <r>
            <t xml:space="preserve">UNID</t>
          </r>
        </is>
      </c>
      <c r="E2060" s="21" t="inlineStr">
        <is>
          <r>
            <t xml:space="preserve">COEFICIENTE</t>
          </r>
        </is>
      </c>
      <c r="F2060" s="21" t="inlineStr">
        <is>
          <r>
            <t xml:space="preserve">PREÇO UNITÁRIO</t>
          </r>
        </is>
      </c>
      <c r="G2060" s="21" t="inlineStr">
        <is>
          <r>
            <t xml:space="preserve">TOTAL</t>
          </r>
        </is>
      </c>
    </row>
    <row r="2061" customHeight="1" ht="15">
      <c r="A2061" s="22" t="inlineStr">
        <is>
          <r>
            <t xml:space="preserve">00005318</t>
          </r>
        </is>
      </c>
      <c r="B2061" s="23" t="inlineStr">
        <is>
          <r>
            <t xml:space="preserve">DILUENTE AGUARRAS</t>
          </r>
        </is>
      </c>
      <c r="C2061" s="22" t="inlineStr">
        <is>
          <r>
            <t xml:space="preserve">SINAPI</t>
          </r>
        </is>
      </c>
      <c r="D2061" s="22" t="inlineStr">
        <is>
          <r>
            <t xml:space="preserve">L</t>
          </r>
        </is>
      </c>
      <c r="E2061" s="24" t="n">
        <v>0.0276</v>
      </c>
      <c r="F2061" s="25" t="n">
        <v>23.98</v>
      </c>
      <c r="G2061" s="25" t="n">
        <f>TRUNC(TRUNC(E2061,8)*F2061,2)</f>
        <v>0.66</v>
      </c>
    </row>
    <row r="2062" customHeight="1" ht="21">
      <c r="A2062" s="22" t="inlineStr">
        <is>
          <r>
            <t xml:space="preserve">00043653</t>
          </r>
        </is>
      </c>
      <c r="B2062" s="23" t="inlineStr">
        <is>
          <r>
            <t xml:space="preserve">FUNDO SINTETICO NIVELADOR BRANCO FOSCO PARA MADEIRA</t>
          </r>
        </is>
      </c>
      <c r="C2062" s="22" t="inlineStr">
        <is>
          <r>
            <t xml:space="preserve">SINAPI</t>
          </r>
        </is>
      </c>
      <c r="D2062" s="22" t="inlineStr">
        <is>
          <r>
            <t xml:space="preserve">L</t>
          </r>
        </is>
      </c>
      <c r="E2062" s="24" t="n">
        <v>0.49608</v>
      </c>
      <c r="F2062" s="25" t="n">
        <v>23.02</v>
      </c>
      <c r="G2062" s="25" t="n">
        <f>TRUNC(TRUNC(E2062,8)*F2062,2)</f>
        <v>11.41</v>
      </c>
    </row>
    <row r="2063" customHeight="1" ht="21">
      <c r="A2063" s="22" t="inlineStr">
        <is>
          <r>
            <t xml:space="preserve">00003767</t>
          </r>
        </is>
      </c>
      <c r="B2063" s="23" t="inlineStr">
        <is>
          <r>
            <t xml:space="preserve">LIXA EM FOLHA PARA PAREDE OU MADEIRA, NUMERO 120, COR VERMELHA</t>
          </r>
        </is>
      </c>
      <c r="C2063" s="22" t="inlineStr">
        <is>
          <r>
            <t xml:space="preserve">SINAPI</t>
          </r>
        </is>
      </c>
      <c r="D2063" s="22" t="inlineStr">
        <is>
          <r>
            <t xml:space="preserve">UN</t>
          </r>
        </is>
      </c>
      <c r="E2063" s="24" t="n">
        <v>0.4</v>
      </c>
      <c r="F2063" s="25" t="n">
        <v>0.79</v>
      </c>
      <c r="G2063" s="25" t="n">
        <f>TRUNC(TRUNC(E2063,8)*F2063,2)</f>
        <v>0.31</v>
      </c>
    </row>
    <row r="2064" customHeight="1" ht="15">
      <c r="A2064" s="2" t="inlineStr"/>
      <c r="B2064" s="2" t="inlineStr"/>
      <c r="C2064" s="2" t="inlineStr"/>
      <c r="D2064" s="2" t="inlineStr"/>
      <c r="E2064" s="26" t="inlineStr">
        <is>
          <r>
            <t xml:space="preserve">TOTAL Material:</t>
          </r>
        </is>
      </c>
      <c r="F2064" s="26" t="inlineStr"/>
      <c r="G2064" s="27" t="n">
        <f>SUM(G2061:G2063)</f>
        <v>12.38</v>
      </c>
    </row>
    <row r="2065" customHeight="1" ht="15">
      <c r="A2065" s="20" t="inlineStr">
        <is>
          <r>
            <t xml:space="preserve">Mão de Obra com Encargos Complementares</t>
          </r>
        </is>
      </c>
      <c r="B2065" s="20" t="inlineStr"/>
      <c r="C2065" s="21" t="inlineStr">
        <is>
          <r>
            <t xml:space="preserve">FONTE</t>
          </r>
        </is>
      </c>
      <c r="D2065" s="21" t="inlineStr">
        <is>
          <r>
            <t xml:space="preserve">UNID</t>
          </r>
        </is>
      </c>
      <c r="E2065" s="21" t="inlineStr">
        <is>
          <r>
            <t xml:space="preserve">COEFICIENTE</t>
          </r>
        </is>
      </c>
      <c r="F2065" s="21" t="inlineStr">
        <is>
          <r>
            <t xml:space="preserve">PREÇO UNITÁRIO</t>
          </r>
        </is>
      </c>
      <c r="G2065" s="21" t="inlineStr">
        <is>
          <r>
            <t xml:space="preserve">TOTAL</t>
          </r>
        </is>
      </c>
    </row>
    <row r="2066" customHeight="1" ht="15">
      <c r="A2066" s="22" t="inlineStr">
        <is>
          <r>
            <t xml:space="preserve">88310</t>
          </r>
        </is>
      </c>
      <c r="B2066" s="23" t="inlineStr">
        <is>
          <r>
            <t xml:space="preserve">PINTOR COM ENCARGOS COMPLEMENTARES</t>
          </r>
        </is>
      </c>
      <c r="C2066" s="22" t="inlineStr">
        <is>
          <r>
            <t xml:space="preserve">SINAPI</t>
          </r>
        </is>
      </c>
      <c r="D2066" s="22" t="inlineStr">
        <is>
          <r>
            <t xml:space="preserve">H</t>
          </r>
        </is>
      </c>
      <c r="E2066" s="24" t="n">
        <v>0.2806</v>
      </c>
      <c r="F2066" s="25" t="n">
        <v>32.25</v>
      </c>
      <c r="G2066" s="25" t="n">
        <f>TRUNC(TRUNC(E2066,8)*F2066,2)</f>
        <v>9.04</v>
      </c>
    </row>
    <row r="2067" customHeight="1" ht="18">
      <c r="A2067" s="2" t="inlineStr"/>
      <c r="B2067" s="2" t="inlineStr"/>
      <c r="C2067" s="2" t="inlineStr"/>
      <c r="D2067" s="2" t="inlineStr"/>
      <c r="E2067" s="26" t="inlineStr">
        <is>
          <r>
            <t xml:space="preserve">TOTAL Mão de Obra com Encargos Complementares:</t>
          </r>
        </is>
      </c>
      <c r="F2067" s="26" t="inlineStr"/>
      <c r="G2067" s="27" t="n">
        <f>SUM(G2066:G2066)</f>
        <v>9.04</v>
      </c>
    </row>
    <row r="2068" customHeight="1" ht="15">
      <c r="A2068" s="2" t="inlineStr"/>
      <c r="B2068" s="2" t="inlineStr"/>
      <c r="C2068" s="2" t="inlineStr"/>
      <c r="D2068" s="2" t="inlineStr"/>
      <c r="E2068" s="28" t="inlineStr">
        <is>
          <r>
            <t xml:space="preserve">VALOR:</t>
          </r>
        </is>
      </c>
      <c r="F2068" s="28" t="inlineStr"/>
      <c r="G2068" s="29" t="n">
        <f>ROUND(SUM(G2064,G2067),2)</f>
        <v>21.42</v>
      </c>
    </row>
    <row r="2069" customHeight="1" ht="15">
      <c r="A2069" s="2" t="inlineStr"/>
      <c r="B2069" s="2" t="inlineStr"/>
      <c r="C2069" s="2" t="inlineStr"/>
      <c r="D2069" s="2" t="inlineStr"/>
      <c r="E2069" s="28" t="inlineStr">
        <is>
          <r>
            <t xml:space="preserve">VALOR BDI (20.34%):</t>
          </r>
        </is>
      </c>
      <c r="F2069" s="28" t="inlineStr"/>
      <c r="G2069" s="29" t="n">
        <f>ROUND(G2068*(20.34/100),2)</f>
        <v>4.36</v>
      </c>
    </row>
    <row r="2070" customHeight="1" ht="15">
      <c r="A2070" s="2" t="inlineStr"/>
      <c r="B2070" s="2" t="inlineStr"/>
      <c r="C2070" s="2" t="inlineStr"/>
      <c r="D2070" s="2" t="inlineStr"/>
      <c r="E2070" s="28" t="inlineStr">
        <is>
          <r>
            <t xml:space="preserve">VALOR COM BDI:</t>
          </r>
        </is>
      </c>
      <c r="F2070" s="28" t="inlineStr"/>
      <c r="G2070" s="29" t="n">
        <f>G2069+G2068</f>
        <v>25.78</v>
      </c>
    </row>
    <row r="2071" customHeight="1" ht="10">
      <c r="A2071" s="2" t="inlineStr"/>
      <c r="B2071" s="2" t="inlineStr"/>
      <c r="C2071" s="2" t="inlineStr"/>
      <c r="D2071" s="2" t="inlineStr"/>
      <c r="E2071" s="18" t="inlineStr"/>
      <c r="F2071" s="18" t="inlineStr"/>
      <c r="G2071" s="18" t="inlineStr"/>
    </row>
    <row r="2072" customHeight="1" ht="20">
      <c r="A2072" s="19" t="inlineStr">
        <is>
          <r>
            <t xml:space="preserve">1.14.9. ​102219​ PINTURA TINTA DE ACABAMENTO (PIGMENTADA) ESMALTE SINTÉTICO ACETINADO EM MADEIRA, 2 DEMÃOS. AF_01/2021​ (M2)</t>
          </r>
        </is>
      </c>
      <c r="B2072" s="19" t="inlineStr"/>
      <c r="C2072" s="19" t="inlineStr"/>
      <c r="D2072" s="19" t="inlineStr"/>
      <c r="E2072" s="19" t="inlineStr"/>
      <c r="F2072" s="19" t="inlineStr"/>
      <c r="G2072" s="19" t="inlineStr"/>
    </row>
    <row r="2073" customHeight="1" ht="15">
      <c r="A2073" s="20" t="inlineStr">
        <is>
          <r>
            <t xml:space="preserve">Material</t>
          </r>
        </is>
      </c>
      <c r="B2073" s="20" t="inlineStr"/>
      <c r="C2073" s="21" t="inlineStr">
        <is>
          <r>
            <t xml:space="preserve">FONTE</t>
          </r>
        </is>
      </c>
      <c r="D2073" s="21" t="inlineStr">
        <is>
          <r>
            <t xml:space="preserve">UNID</t>
          </r>
        </is>
      </c>
      <c r="E2073" s="21" t="inlineStr">
        <is>
          <r>
            <t xml:space="preserve">COEFICIENTE</t>
          </r>
        </is>
      </c>
      <c r="F2073" s="21" t="inlineStr">
        <is>
          <r>
            <t xml:space="preserve">PREÇO UNITÁRIO</t>
          </r>
        </is>
      </c>
      <c r="G2073" s="21" t="inlineStr">
        <is>
          <r>
            <t xml:space="preserve">TOTAL</t>
          </r>
        </is>
      </c>
    </row>
    <row r="2074" customHeight="1" ht="15">
      <c r="A2074" s="22" t="inlineStr">
        <is>
          <r>
            <t xml:space="preserve">00005318</t>
          </r>
        </is>
      </c>
      <c r="B2074" s="23" t="inlineStr">
        <is>
          <r>
            <t xml:space="preserve">DILUENTE AGUARRAS</t>
          </r>
        </is>
      </c>
      <c r="C2074" s="22" t="inlineStr">
        <is>
          <r>
            <t xml:space="preserve">SINAPI</t>
          </r>
        </is>
      </c>
      <c r="D2074" s="22" t="inlineStr">
        <is>
          <r>
            <t xml:space="preserve">L</t>
          </r>
        </is>
      </c>
      <c r="E2074" s="24" t="n">
        <v>0.014</v>
      </c>
      <c r="F2074" s="25" t="n">
        <v>23.98</v>
      </c>
      <c r="G2074" s="25" t="n">
        <f>TRUNC(TRUNC(E2074,8)*F2074,2)</f>
        <v>0.33</v>
      </c>
    </row>
    <row r="2075" customHeight="1" ht="15">
      <c r="A2075" s="22" t="inlineStr">
        <is>
          <r>
            <t xml:space="preserve">00007311</t>
          </r>
        </is>
      </c>
      <c r="B2075" s="23" t="inlineStr">
        <is>
          <r>
            <t xml:space="preserve">TINTA ESMALTE SINTETICO PREMIUM ACETINADO</t>
          </r>
        </is>
      </c>
      <c r="C2075" s="22" t="inlineStr">
        <is>
          <r>
            <t xml:space="preserve">SINAPI</t>
          </r>
        </is>
      </c>
      <c r="D2075" s="22" t="inlineStr">
        <is>
          <r>
            <t xml:space="preserve">L</t>
          </r>
        </is>
      </c>
      <c r="E2075" s="24" t="n">
        <v>0.1403</v>
      </c>
      <c r="F2075" s="25" t="n">
        <v>46.61</v>
      </c>
      <c r="G2075" s="25" t="n">
        <f>TRUNC(TRUNC(E2075,8)*F2075,2)</f>
        <v>6.53</v>
      </c>
    </row>
    <row r="2076" customHeight="1" ht="15">
      <c r="A2076" s="2" t="inlineStr"/>
      <c r="B2076" s="2" t="inlineStr"/>
      <c r="C2076" s="2" t="inlineStr"/>
      <c r="D2076" s="2" t="inlineStr"/>
      <c r="E2076" s="26" t="inlineStr">
        <is>
          <r>
            <t xml:space="preserve">TOTAL Material:</t>
          </r>
        </is>
      </c>
      <c r="F2076" s="26" t="inlineStr"/>
      <c r="G2076" s="27" t="n">
        <f>SUM(G2074:G2075)</f>
        <v>6.86</v>
      </c>
    </row>
    <row r="2077" customHeight="1" ht="15">
      <c r="A2077" s="20" t="inlineStr">
        <is>
          <r>
            <t xml:space="preserve">Mão de Obra com Encargos Complementares</t>
          </r>
        </is>
      </c>
      <c r="B2077" s="20" t="inlineStr"/>
      <c r="C2077" s="21" t="inlineStr">
        <is>
          <r>
            <t xml:space="preserve">FONTE</t>
          </r>
        </is>
      </c>
      <c r="D2077" s="21" t="inlineStr">
        <is>
          <r>
            <t xml:space="preserve">UNID</t>
          </r>
        </is>
      </c>
      <c r="E2077" s="21" t="inlineStr">
        <is>
          <r>
            <t xml:space="preserve">COEFICIENTE</t>
          </r>
        </is>
      </c>
      <c r="F2077" s="21" t="inlineStr">
        <is>
          <r>
            <t xml:space="preserve">PREÇO UNITÁRIO</t>
          </r>
        </is>
      </c>
      <c r="G2077" s="21" t="inlineStr">
        <is>
          <r>
            <t xml:space="preserve">TOTAL</t>
          </r>
        </is>
      </c>
    </row>
    <row r="2078" customHeight="1" ht="15">
      <c r="A2078" s="22" t="inlineStr">
        <is>
          <r>
            <t xml:space="preserve">88310</t>
          </r>
        </is>
      </c>
      <c r="B2078" s="23" t="inlineStr">
        <is>
          <r>
            <t xml:space="preserve">PINTOR COM ENCARGOS COMPLEMENTARES</t>
          </r>
        </is>
      </c>
      <c r="C2078" s="22" t="inlineStr">
        <is>
          <r>
            <t xml:space="preserve">SINAPI</t>
          </r>
        </is>
      </c>
      <c r="D2078" s="22" t="inlineStr">
        <is>
          <r>
            <t xml:space="preserve">H</t>
          </r>
        </is>
      </c>
      <c r="E2078" s="24" t="n">
        <v>0.3805</v>
      </c>
      <c r="F2078" s="25" t="n">
        <v>32.25</v>
      </c>
      <c r="G2078" s="25" t="n">
        <f>TRUNC(TRUNC(E2078,8)*F2078,2)</f>
        <v>12.27</v>
      </c>
    </row>
    <row r="2079" customHeight="1" ht="18">
      <c r="A2079" s="2" t="inlineStr"/>
      <c r="B2079" s="2" t="inlineStr"/>
      <c r="C2079" s="2" t="inlineStr"/>
      <c r="D2079" s="2" t="inlineStr"/>
      <c r="E2079" s="26" t="inlineStr">
        <is>
          <r>
            <t xml:space="preserve">TOTAL Mão de Obra com Encargos Complementares:</t>
          </r>
        </is>
      </c>
      <c r="F2079" s="26" t="inlineStr"/>
      <c r="G2079" s="27" t="n">
        <f>SUM(G2078:G2078)</f>
        <v>12.27</v>
      </c>
    </row>
    <row r="2080" customHeight="1" ht="15">
      <c r="A2080" s="2" t="inlineStr"/>
      <c r="B2080" s="2" t="inlineStr"/>
      <c r="C2080" s="2" t="inlineStr"/>
      <c r="D2080" s="2" t="inlineStr"/>
      <c r="E2080" s="28" t="inlineStr">
        <is>
          <r>
            <t xml:space="preserve">VALOR:</t>
          </r>
        </is>
      </c>
      <c r="F2080" s="28" t="inlineStr"/>
      <c r="G2080" s="29" t="n">
        <f>ROUND(SUM(G2076,G2079),2)</f>
        <v>19.13</v>
      </c>
    </row>
    <row r="2081" customHeight="1" ht="15">
      <c r="A2081" s="2" t="inlineStr"/>
      <c r="B2081" s="2" t="inlineStr"/>
      <c r="C2081" s="2" t="inlineStr"/>
      <c r="D2081" s="2" t="inlineStr"/>
      <c r="E2081" s="28" t="inlineStr">
        <is>
          <r>
            <t xml:space="preserve">VALOR BDI (20.34%):</t>
          </r>
        </is>
      </c>
      <c r="F2081" s="28" t="inlineStr"/>
      <c r="G2081" s="29" t="n">
        <f>ROUND(G2080*(20.34/100),2)</f>
        <v>3.89</v>
      </c>
    </row>
    <row r="2082" customHeight="1" ht="15">
      <c r="A2082" s="2" t="inlineStr"/>
      <c r="B2082" s="2" t="inlineStr"/>
      <c r="C2082" s="2" t="inlineStr"/>
      <c r="D2082" s="2" t="inlineStr"/>
      <c r="E2082" s="28" t="inlineStr">
        <is>
          <r>
            <t xml:space="preserve">VALOR COM BDI:</t>
          </r>
        </is>
      </c>
      <c r="F2082" s="28" t="inlineStr"/>
      <c r="G2082" s="29" t="n">
        <f>G2081+G2080</f>
        <v>23.02</v>
      </c>
    </row>
    <row r="2083" customHeight="1" ht="10">
      <c r="A2083" s="2" t="inlineStr"/>
      <c r="B2083" s="2" t="inlineStr"/>
      <c r="C2083" s="2" t="inlineStr"/>
      <c r="D2083" s="2" t="inlineStr"/>
      <c r="E2083" s="18" t="inlineStr"/>
      <c r="F2083" s="18" t="inlineStr"/>
      <c r="G2083" s="18" t="inlineStr"/>
    </row>
    <row r="2084" customHeight="1" ht="20">
      <c r="A2084" s="19" t="inlineStr">
        <is>
          <r>
            <t xml:space="preserve">1.15.1. ​CPU2556​ TAMPO/BANCADA EM GRANITO BRANCO SIENA, E=2CM​ (M2)</t>
          </r>
        </is>
      </c>
      <c r="B2084" s="19" t="inlineStr"/>
      <c r="C2084" s="19" t="inlineStr"/>
      <c r="D2084" s="19" t="inlineStr"/>
      <c r="E2084" s="19" t="inlineStr"/>
      <c r="F2084" s="19" t="inlineStr"/>
      <c r="G2084" s="19" t="inlineStr"/>
    </row>
    <row r="2085" customHeight="1" ht="15">
      <c r="A2085" s="20" t="inlineStr">
        <is>
          <r>
            <t xml:space="preserve">Material</t>
          </r>
        </is>
      </c>
      <c r="B2085" s="20" t="inlineStr"/>
      <c r="C2085" s="21" t="inlineStr">
        <is>
          <r>
            <t xml:space="preserve">FONTE</t>
          </r>
        </is>
      </c>
      <c r="D2085" s="21" t="inlineStr">
        <is>
          <r>
            <t xml:space="preserve">UNID</t>
          </r>
        </is>
      </c>
      <c r="E2085" s="21" t="inlineStr">
        <is>
          <r>
            <t xml:space="preserve">COEFICIENTE</t>
          </r>
        </is>
      </c>
      <c r="F2085" s="21" t="inlineStr">
        <is>
          <r>
            <t xml:space="preserve">PREÇO UNITÁRIO</t>
          </r>
        </is>
      </c>
      <c r="G2085" s="21" t="inlineStr">
        <is>
          <r>
            <t xml:space="preserve">TOTAL</t>
          </r>
        </is>
      </c>
    </row>
    <row r="2086" customHeight="1" ht="15">
      <c r="A2086" s="22" t="inlineStr">
        <is>
          <r>
            <t xml:space="preserve">I8831</t>
          </r>
        </is>
      </c>
      <c r="B2086" s="23" t="inlineStr">
        <is>
          <r>
            <t xml:space="preserve">CABO DE ALUMÍNIO PROTEGIDO 15KV 120MM2</t>
          </r>
        </is>
      </c>
      <c r="C2086" s="22" t="inlineStr">
        <is>
          <r>
            <t xml:space="preserve">SEINFRA</t>
          </r>
        </is>
      </c>
      <c r="D2086" s="22" t="inlineStr">
        <is>
          <r>
            <t xml:space="preserve">M</t>
          </r>
        </is>
      </c>
      <c r="E2086" s="24" t="n">
        <v>1.14</v>
      </c>
      <c r="F2086" s="25" t="n">
        <v>18.18</v>
      </c>
      <c r="G2086" s="25" t="n">
        <f>ROUND(ROUND(E2086,8)*F2086,2)</f>
        <v>20.73</v>
      </c>
    </row>
    <row r="2087" customHeight="1" ht="15">
      <c r="A2087" s="22" t="inlineStr">
        <is>
          <r>
            <t xml:space="preserve">I07119</t>
          </r>
        </is>
      </c>
      <c r="B2087" s="23" t="inlineStr">
        <is>
          <r>
            <t xml:space="preserve">Granito branco Siena e= 2cm</t>
          </r>
        </is>
      </c>
      <c r="C2087" s="22" t="inlineStr">
        <is>
          <r>
            <t xml:space="preserve">ORSE</t>
          </r>
        </is>
      </c>
      <c r="D2087" s="22" t="inlineStr">
        <is>
          <r>
            <t xml:space="preserve">m2</t>
          </r>
        </is>
      </c>
      <c r="E2087" s="24" t="n">
        <v>1.0</v>
      </c>
      <c r="F2087" s="25" t="n">
        <v>616.79</v>
      </c>
      <c r="G2087" s="25" t="n">
        <f>ROUND(ROUND(E2087,8)*F2087,2)</f>
        <v>616.79</v>
      </c>
    </row>
    <row r="2088" customHeight="1" ht="21">
      <c r="A2088" s="22" t="inlineStr">
        <is>
          <r>
            <t xml:space="preserve">I09964</t>
          </r>
        </is>
      </c>
      <c r="B2088" s="23" t="inlineStr">
        <is>
          <r>
            <t xml:space="preserve">Perfil Alumínio, Tubo Retangular 50,80mm x 25,40mm x 1,20mm (0,484kg/m)</t>
          </r>
        </is>
      </c>
      <c r="C2088" s="22" t="inlineStr">
        <is>
          <r>
            <t xml:space="preserve">ORSE</t>
          </r>
        </is>
      </c>
      <c r="D2088" s="22" t="inlineStr">
        <is>
          <r>
            <t xml:space="preserve">m</t>
          </r>
        </is>
      </c>
      <c r="E2088" s="24" t="n">
        <v>0.6</v>
      </c>
      <c r="F2088" s="25" t="n">
        <v>20.89</v>
      </c>
      <c r="G2088" s="25" t="n">
        <f>ROUND(ROUND(E2088,8)*F2088,2)</f>
        <v>12.53</v>
      </c>
    </row>
    <row r="2089" customHeight="1" ht="15">
      <c r="A2089" s="2" t="inlineStr"/>
      <c r="B2089" s="2" t="inlineStr"/>
      <c r="C2089" s="2" t="inlineStr"/>
      <c r="D2089" s="2" t="inlineStr"/>
      <c r="E2089" s="26" t="inlineStr">
        <is>
          <r>
            <t xml:space="preserve">TOTAL Material:</t>
          </r>
        </is>
      </c>
      <c r="F2089" s="26" t="inlineStr"/>
      <c r="G2089" s="27" t="n">
        <f>SUM(G2086:G2088)</f>
        <v>650.05</v>
      </c>
    </row>
    <row r="2090" customHeight="1" ht="15">
      <c r="A2090" s="20" t="inlineStr">
        <is>
          <r>
            <t xml:space="preserve">Mão de Obra com Encargos Complementares</t>
          </r>
        </is>
      </c>
      <c r="B2090" s="20" t="inlineStr"/>
      <c r="C2090" s="21" t="inlineStr">
        <is>
          <r>
            <t xml:space="preserve">FONTE</t>
          </r>
        </is>
      </c>
      <c r="D2090" s="21" t="inlineStr">
        <is>
          <r>
            <t xml:space="preserve">UNID</t>
          </r>
        </is>
      </c>
      <c r="E2090" s="21" t="inlineStr">
        <is>
          <r>
            <t xml:space="preserve">COEFICIENTE</t>
          </r>
        </is>
      </c>
      <c r="F2090" s="21" t="inlineStr">
        <is>
          <r>
            <t xml:space="preserve">PREÇO UNITÁRIO</t>
          </r>
        </is>
      </c>
      <c r="G2090" s="21" t="inlineStr">
        <is>
          <r>
            <t xml:space="preserve">TOTAL</t>
          </r>
        </is>
      </c>
    </row>
    <row r="2091" customHeight="1" ht="15">
      <c r="A2091" s="22" t="inlineStr">
        <is>
          <r>
            <t xml:space="preserve">88309</t>
          </r>
        </is>
      </c>
      <c r="B2091" s="23" t="inlineStr">
        <is>
          <r>
            <t xml:space="preserve">PEDREIRO COM ENCARGOS COMPLEMENTARES</t>
          </r>
        </is>
      </c>
      <c r="C2091" s="22" t="inlineStr">
        <is>
          <r>
            <t xml:space="preserve">SINAPI</t>
          </r>
        </is>
      </c>
      <c r="D2091" s="22" t="inlineStr">
        <is>
          <r>
            <t xml:space="preserve">H</t>
          </r>
        </is>
      </c>
      <c r="E2091" s="24" t="n">
        <v>0.65</v>
      </c>
      <c r="F2091" s="25" t="n">
        <v>30.58</v>
      </c>
      <c r="G2091" s="25" t="n">
        <f>ROUND(ROUND(E2091,8)*F2091,2)</f>
        <v>19.88</v>
      </c>
    </row>
    <row r="2092" customHeight="1" ht="18">
      <c r="A2092" s="2" t="inlineStr"/>
      <c r="B2092" s="2" t="inlineStr"/>
      <c r="C2092" s="2" t="inlineStr"/>
      <c r="D2092" s="2" t="inlineStr"/>
      <c r="E2092" s="26" t="inlineStr">
        <is>
          <r>
            <t xml:space="preserve">TOTAL Mão de Obra com Encargos Complementares:</t>
          </r>
        </is>
      </c>
      <c r="F2092" s="26" t="inlineStr"/>
      <c r="G2092" s="27" t="n">
        <f>SUM(G2091:G2091)</f>
        <v>19.88</v>
      </c>
    </row>
    <row r="2093" customHeight="1" ht="15">
      <c r="A2093" s="2" t="inlineStr"/>
      <c r="B2093" s="2" t="inlineStr"/>
      <c r="C2093" s="2" t="inlineStr"/>
      <c r="D2093" s="2" t="inlineStr"/>
      <c r="E2093" s="28" t="inlineStr">
        <is>
          <r>
            <t xml:space="preserve">VALOR:</t>
          </r>
        </is>
      </c>
      <c r="F2093" s="28" t="inlineStr"/>
      <c r="G2093" s="29" t="n">
        <f>ROUND(SUM(G2089,G2092),2)</f>
        <v>669.93</v>
      </c>
    </row>
    <row r="2094" customHeight="1" ht="15">
      <c r="A2094" s="2" t="inlineStr"/>
      <c r="B2094" s="2" t="inlineStr"/>
      <c r="C2094" s="2" t="inlineStr"/>
      <c r="D2094" s="2" t="inlineStr"/>
      <c r="E2094" s="28" t="inlineStr">
        <is>
          <r>
            <t xml:space="preserve">VALOR BDI (20.34%):</t>
          </r>
        </is>
      </c>
      <c r="F2094" s="28" t="inlineStr"/>
      <c r="G2094" s="29" t="n">
        <f>ROUND(G2093*(20.34/100),2)</f>
        <v>136.26</v>
      </c>
    </row>
    <row r="2095" customHeight="1" ht="15">
      <c r="A2095" s="2" t="inlineStr"/>
      <c r="B2095" s="2" t="inlineStr"/>
      <c r="C2095" s="2" t="inlineStr"/>
      <c r="D2095" s="2" t="inlineStr"/>
      <c r="E2095" s="28" t="inlineStr">
        <is>
          <r>
            <t xml:space="preserve">VALOR COM BDI:</t>
          </r>
        </is>
      </c>
      <c r="F2095" s="28" t="inlineStr"/>
      <c r="G2095" s="29" t="n">
        <f>G2094+G2093</f>
        <v>806.19</v>
      </c>
    </row>
    <row r="2096" customHeight="1" ht="10">
      <c r="A2096" s="2" t="inlineStr"/>
      <c r="B2096" s="2" t="inlineStr"/>
      <c r="C2096" s="2" t="inlineStr"/>
      <c r="D2096" s="2" t="inlineStr"/>
      <c r="E2096" s="18" t="inlineStr"/>
      <c r="F2096" s="18" t="inlineStr"/>
      <c r="G2096" s="18" t="inlineStr"/>
    </row>
    <row r="2097" customHeight="1" ht="20">
      <c r="A2097" s="19" t="inlineStr">
        <is>
          <r>
            <t xml:space="preserve">1.16.1. ​100860​ CHUVEIRO ELÉTRICO COMUM CORPO PLÁSTICO, TIPO DUCHA - FORNECIMENTO E INSTALAÇÃO. AF_01/2020​ (UN)</t>
          </r>
        </is>
      </c>
      <c r="B2097" s="19" t="inlineStr"/>
      <c r="C2097" s="19" t="inlineStr"/>
      <c r="D2097" s="19" t="inlineStr"/>
      <c r="E2097" s="19" t="inlineStr"/>
      <c r="F2097" s="19" t="inlineStr"/>
      <c r="G2097" s="19" t="inlineStr"/>
    </row>
    <row r="2098" customHeight="1" ht="15">
      <c r="A2098" s="20" t="inlineStr">
        <is>
          <r>
            <t xml:space="preserve">Material</t>
          </r>
        </is>
      </c>
      <c r="B2098" s="20" t="inlineStr"/>
      <c r="C2098" s="21" t="inlineStr">
        <is>
          <r>
            <t xml:space="preserve">FONTE</t>
          </r>
        </is>
      </c>
      <c r="D2098" s="21" t="inlineStr">
        <is>
          <r>
            <t xml:space="preserve">UNID</t>
          </r>
        </is>
      </c>
      <c r="E2098" s="21" t="inlineStr">
        <is>
          <r>
            <t xml:space="preserve">COEFICIENTE</t>
          </r>
        </is>
      </c>
      <c r="F2098" s="21" t="inlineStr">
        <is>
          <r>
            <t xml:space="preserve">PREÇO UNITÁRIO</t>
          </r>
        </is>
      </c>
      <c r="G2098" s="21" t="inlineStr">
        <is>
          <r>
            <t xml:space="preserve">TOTAL</t>
          </r>
        </is>
      </c>
    </row>
    <row r="2099" customHeight="1" ht="21">
      <c r="A2099" s="22" t="inlineStr">
        <is>
          <r>
            <t xml:space="preserve">00001368</t>
          </r>
        </is>
      </c>
      <c r="B2099" s="23" t="inlineStr">
        <is>
          <r>
            <t xml:space="preserve">CHUVEIRO COMUM EM PLASTICO BRANCO, COM CANO, 3 TEMPERATURAS, 5500 W (110/220 V)</t>
          </r>
        </is>
      </c>
      <c r="C2099" s="22" t="inlineStr">
        <is>
          <r>
            <t xml:space="preserve">SINAPI</t>
          </r>
        </is>
      </c>
      <c r="D2099" s="22" t="inlineStr">
        <is>
          <r>
            <t xml:space="preserve">UN</t>
          </r>
        </is>
      </c>
      <c r="E2099" s="24" t="n">
        <v>1.0</v>
      </c>
      <c r="F2099" s="25" t="n">
        <v>98.9</v>
      </c>
      <c r="G2099" s="25" t="n">
        <f>TRUNC(TRUNC(E2099,8)*F2099,2)</f>
        <v>98.9</v>
      </c>
    </row>
    <row r="2100" customHeight="1" ht="21">
      <c r="A2100" s="22" t="inlineStr">
        <is>
          <r>
            <t xml:space="preserve">00003146</t>
          </r>
        </is>
      </c>
      <c r="B2100" s="23" t="inlineStr">
        <is>
          <r>
            <t xml:space="preserve">FITA VEDA ROSCA, EM PTFE, ROLO DE 18 MM X 10 M (L X C)</t>
          </r>
        </is>
      </c>
      <c r="C2100" s="22" t="inlineStr">
        <is>
          <r>
            <t xml:space="preserve">SINAPI</t>
          </r>
        </is>
      </c>
      <c r="D2100" s="22" t="inlineStr">
        <is>
          <r>
            <t xml:space="preserve">UN</t>
          </r>
        </is>
      </c>
      <c r="E2100" s="24" t="n">
        <v>0.021</v>
      </c>
      <c r="F2100" s="25" t="n">
        <v>4.0</v>
      </c>
      <c r="G2100" s="25" t="n">
        <f>TRUNC(TRUNC(E2100,8)*F2100,2)</f>
        <v>0.08</v>
      </c>
    </row>
    <row r="2101" customHeight="1" ht="15">
      <c r="A2101" s="2" t="inlineStr"/>
      <c r="B2101" s="2" t="inlineStr"/>
      <c r="C2101" s="2" t="inlineStr"/>
      <c r="D2101" s="2" t="inlineStr"/>
      <c r="E2101" s="26" t="inlineStr">
        <is>
          <r>
            <t xml:space="preserve">TOTAL Material:</t>
          </r>
        </is>
      </c>
      <c r="F2101" s="26" t="inlineStr"/>
      <c r="G2101" s="27" t="n">
        <f>SUM(G2099:G2100)</f>
        <v>98.98</v>
      </c>
    </row>
    <row r="2102" customHeight="1" ht="15">
      <c r="A2102" s="20" t="inlineStr">
        <is>
          <r>
            <t xml:space="preserve">Mão de Obra com Encargos Complementares</t>
          </r>
        </is>
      </c>
      <c r="B2102" s="20" t="inlineStr"/>
      <c r="C2102" s="21" t="inlineStr">
        <is>
          <r>
            <t xml:space="preserve">FONTE</t>
          </r>
        </is>
      </c>
      <c r="D2102" s="21" t="inlineStr">
        <is>
          <r>
            <t xml:space="preserve">UNID</t>
          </r>
        </is>
      </c>
      <c r="E2102" s="21" t="inlineStr">
        <is>
          <r>
            <t xml:space="preserve">COEFICIENTE</t>
          </r>
        </is>
      </c>
      <c r="F2102" s="21" t="inlineStr">
        <is>
          <r>
            <t xml:space="preserve">PREÇO UNITÁRIO</t>
          </r>
        </is>
      </c>
      <c r="G2102" s="21" t="inlineStr">
        <is>
          <r>
            <t xml:space="preserve">TOTAL</t>
          </r>
        </is>
      </c>
    </row>
    <row r="2103" customHeight="1" ht="21">
      <c r="A2103" s="22" t="inlineStr">
        <is>
          <r>
            <t xml:space="preserve">88267</t>
          </r>
        </is>
      </c>
      <c r="B2103" s="23" t="inlineStr">
        <is>
          <r>
            <t xml:space="preserve">ENCANADOR OU BOMBEIRO HIDRÁULICO COM ENCARGOS COMPLEMENTARES</t>
          </r>
        </is>
      </c>
      <c r="C2103" s="22" t="inlineStr">
        <is>
          <r>
            <t xml:space="preserve">SINAPI</t>
          </r>
        </is>
      </c>
      <c r="D2103" s="22" t="inlineStr">
        <is>
          <r>
            <t xml:space="preserve">H</t>
          </r>
        </is>
      </c>
      <c r="E2103" s="24" t="n">
        <v>0.4467</v>
      </c>
      <c r="F2103" s="25" t="n">
        <v>29.86</v>
      </c>
      <c r="G2103" s="25" t="n">
        <f>TRUNC(TRUNC(E2103,8)*F2103,2)</f>
        <v>13.33</v>
      </c>
    </row>
    <row r="2104" customHeight="1" ht="15">
      <c r="A2104" s="22" t="inlineStr">
        <is>
          <r>
            <t xml:space="preserve">88316</t>
          </r>
        </is>
      </c>
      <c r="B2104" s="23" t="inlineStr">
        <is>
          <r>
            <t xml:space="preserve">SERVENTE COM ENCARGOS COMPLEMENTARES</t>
          </r>
        </is>
      </c>
      <c r="C2104" s="22" t="inlineStr">
        <is>
          <r>
            <t xml:space="preserve">SINAPI</t>
          </r>
        </is>
      </c>
      <c r="D2104" s="22" t="inlineStr">
        <is>
          <r>
            <t xml:space="preserve">H</t>
          </r>
        </is>
      </c>
      <c r="E2104" s="24" t="n">
        <v>0.1407</v>
      </c>
      <c r="F2104" s="25" t="n">
        <v>23.56</v>
      </c>
      <c r="G2104" s="25" t="n">
        <f>TRUNC(TRUNC(E2104,8)*F2104,2)</f>
        <v>3.31</v>
      </c>
    </row>
    <row r="2105" customHeight="1" ht="18">
      <c r="A2105" s="2" t="inlineStr"/>
      <c r="B2105" s="2" t="inlineStr"/>
      <c r="C2105" s="2" t="inlineStr"/>
      <c r="D2105" s="2" t="inlineStr"/>
      <c r="E2105" s="26" t="inlineStr">
        <is>
          <r>
            <t xml:space="preserve">TOTAL Mão de Obra com Encargos Complementares:</t>
          </r>
        </is>
      </c>
      <c r="F2105" s="26" t="inlineStr"/>
      <c r="G2105" s="27" t="n">
        <f>SUM(G2103:G2104)</f>
        <v>16.64</v>
      </c>
    </row>
    <row r="2106" customHeight="1" ht="15">
      <c r="A2106" s="2" t="inlineStr"/>
      <c r="B2106" s="2" t="inlineStr"/>
      <c r="C2106" s="2" t="inlineStr"/>
      <c r="D2106" s="2" t="inlineStr"/>
      <c r="E2106" s="28" t="inlineStr">
        <is>
          <r>
            <t xml:space="preserve">VALOR:</t>
          </r>
        </is>
      </c>
      <c r="F2106" s="28" t="inlineStr"/>
      <c r="G2106" s="29" t="n">
        <f>ROUND(SUM(G2101,G2105),2)</f>
        <v>115.62</v>
      </c>
    </row>
    <row r="2107" customHeight="1" ht="15">
      <c r="A2107" s="2" t="inlineStr"/>
      <c r="B2107" s="2" t="inlineStr"/>
      <c r="C2107" s="2" t="inlineStr"/>
      <c r="D2107" s="2" t="inlineStr"/>
      <c r="E2107" s="28" t="inlineStr">
        <is>
          <r>
            <t xml:space="preserve">VALOR BDI (20.34%):</t>
          </r>
        </is>
      </c>
      <c r="F2107" s="28" t="inlineStr"/>
      <c r="G2107" s="29" t="n">
        <f>ROUND(G2106*(20.34/100),2)</f>
        <v>23.52</v>
      </c>
    </row>
    <row r="2108" customHeight="1" ht="15">
      <c r="A2108" s="2" t="inlineStr"/>
      <c r="B2108" s="2" t="inlineStr"/>
      <c r="C2108" s="2" t="inlineStr"/>
      <c r="D2108" s="2" t="inlineStr"/>
      <c r="E2108" s="28" t="inlineStr">
        <is>
          <r>
            <t xml:space="preserve">VALOR COM BDI:</t>
          </r>
        </is>
      </c>
      <c r="F2108" s="28" t="inlineStr"/>
      <c r="G2108" s="29" t="n">
        <f>G2107+G2106</f>
        <v>139.14</v>
      </c>
    </row>
    <row r="2109" customHeight="1" ht="10">
      <c r="A2109" s="2" t="inlineStr"/>
      <c r="B2109" s="2" t="inlineStr"/>
      <c r="C2109" s="2" t="inlineStr"/>
      <c r="D2109" s="2" t="inlineStr"/>
      <c r="E2109" s="18" t="inlineStr"/>
      <c r="F2109" s="18" t="inlineStr"/>
      <c r="G2109" s="18" t="inlineStr"/>
    </row>
    <row r="2110" customHeight="1" ht="20">
      <c r="A2110" s="19" t="inlineStr">
        <is>
          <r>
            <t xml:space="preserve">1.16.2. ​86900​ CUBA DE EMBUTIR RETANGULAR DE AÇO INOXIDÁVEL, 46 X 30 X 12 CM - FORNECIMENTO E INSTALAÇÃO. AF_01/2020​ (UN)</t>
          </r>
        </is>
      </c>
      <c r="B2110" s="19" t="inlineStr"/>
      <c r="C2110" s="19" t="inlineStr"/>
      <c r="D2110" s="19" t="inlineStr"/>
      <c r="E2110" s="19" t="inlineStr"/>
      <c r="F2110" s="19" t="inlineStr"/>
      <c r="G2110" s="19" t="inlineStr"/>
    </row>
    <row r="2111" customHeight="1" ht="15">
      <c r="A2111" s="20" t="inlineStr">
        <is>
          <r>
            <t xml:space="preserve">Material</t>
          </r>
        </is>
      </c>
      <c r="B2111" s="20" t="inlineStr"/>
      <c r="C2111" s="21" t="inlineStr">
        <is>
          <r>
            <t xml:space="preserve">FONTE</t>
          </r>
        </is>
      </c>
      <c r="D2111" s="21" t="inlineStr">
        <is>
          <r>
            <t xml:space="preserve">UNID</t>
          </r>
        </is>
      </c>
      <c r="E2111" s="21" t="inlineStr">
        <is>
          <r>
            <t xml:space="preserve">COEFICIENTE</t>
          </r>
        </is>
      </c>
      <c r="F2111" s="21" t="inlineStr">
        <is>
          <r>
            <t xml:space="preserve">PREÇO UNITÁRIO</t>
          </r>
        </is>
      </c>
      <c r="G2111" s="21" t="inlineStr">
        <is>
          <r>
            <t xml:space="preserve">TOTAL</t>
          </r>
        </is>
      </c>
    </row>
    <row r="2112" customHeight="1" ht="21">
      <c r="A2112" s="22" t="inlineStr">
        <is>
          <r>
            <t xml:space="preserve">00001743</t>
          </r>
        </is>
      </c>
      <c r="B2112" s="23" t="inlineStr">
        <is>
          <r>
            <t xml:space="preserve">CUBA ACO INOX (AISI 304) DE EMBUTIR COM VALVULA 3 1/2", DE *46 X 30 X 12* CM</t>
          </r>
        </is>
      </c>
      <c r="C2112" s="22" t="inlineStr">
        <is>
          <r>
            <t xml:space="preserve">SINAPI</t>
          </r>
        </is>
      </c>
      <c r="D2112" s="22" t="inlineStr">
        <is>
          <r>
            <t xml:space="preserve">UN</t>
          </r>
        </is>
      </c>
      <c r="E2112" s="24" t="n">
        <v>1.0</v>
      </c>
      <c r="F2112" s="25" t="n">
        <v>155.19</v>
      </c>
      <c r="G2112" s="25" t="n">
        <f>TRUNC(TRUNC(E2112,8)*F2112,2)</f>
        <v>155.19</v>
      </c>
    </row>
    <row r="2113" customHeight="1" ht="15">
      <c r="A2113" s="22" t="inlineStr">
        <is>
          <r>
            <t xml:space="preserve">00004823</t>
          </r>
        </is>
      </c>
      <c r="B2113" s="23" t="inlineStr">
        <is>
          <r>
            <t xml:space="preserve">MASSA PLASTICA PARA MARMORE/GRANITO</t>
          </r>
        </is>
      </c>
      <c r="C2113" s="22" t="inlineStr">
        <is>
          <r>
            <t xml:space="preserve">SINAPI</t>
          </r>
        </is>
      </c>
      <c r="D2113" s="22" t="inlineStr">
        <is>
          <r>
            <t xml:space="preserve">KG</t>
          </r>
        </is>
      </c>
      <c r="E2113" s="24" t="n">
        <v>0.2974</v>
      </c>
      <c r="F2113" s="25" t="n">
        <v>38.31</v>
      </c>
      <c r="G2113" s="25" t="n">
        <f>TRUNC(TRUNC(E2113,8)*F2113,2)</f>
        <v>11.39</v>
      </c>
    </row>
    <row r="2114" customHeight="1" ht="15">
      <c r="A2114" s="2" t="inlineStr"/>
      <c r="B2114" s="2" t="inlineStr"/>
      <c r="C2114" s="2" t="inlineStr"/>
      <c r="D2114" s="2" t="inlineStr"/>
      <c r="E2114" s="26" t="inlineStr">
        <is>
          <r>
            <t xml:space="preserve">TOTAL Material:</t>
          </r>
        </is>
      </c>
      <c r="F2114" s="26" t="inlineStr"/>
      <c r="G2114" s="27" t="n">
        <f>SUM(G2112:G2113)</f>
        <v>166.58</v>
      </c>
    </row>
    <row r="2115" customHeight="1" ht="15">
      <c r="A2115" s="20" t="inlineStr">
        <is>
          <r>
            <t xml:space="preserve">Mão de Obra com Encargos Complementares</t>
          </r>
        </is>
      </c>
      <c r="B2115" s="20" t="inlineStr"/>
      <c r="C2115" s="21" t="inlineStr">
        <is>
          <r>
            <t xml:space="preserve">FONTE</t>
          </r>
        </is>
      </c>
      <c r="D2115" s="21" t="inlineStr">
        <is>
          <r>
            <t xml:space="preserve">UNID</t>
          </r>
        </is>
      </c>
      <c r="E2115" s="21" t="inlineStr">
        <is>
          <r>
            <t xml:space="preserve">COEFICIENTE</t>
          </r>
        </is>
      </c>
      <c r="F2115" s="21" t="inlineStr">
        <is>
          <r>
            <t xml:space="preserve">PREÇO UNITÁRIO</t>
          </r>
        </is>
      </c>
      <c r="G2115" s="21" t="inlineStr">
        <is>
          <r>
            <t xml:space="preserve">TOTAL</t>
          </r>
        </is>
      </c>
    </row>
    <row r="2116" customHeight="1" ht="21">
      <c r="A2116" s="22" t="inlineStr">
        <is>
          <r>
            <t xml:space="preserve">88274</t>
          </r>
        </is>
      </c>
      <c r="B2116" s="23" t="inlineStr">
        <is>
          <r>
            <t xml:space="preserve">MARMORISTA/GRANITEIRO COM ENCARGOS COMPLEMENTARES</t>
          </r>
        </is>
      </c>
      <c r="C2116" s="22" t="inlineStr">
        <is>
          <r>
            <t xml:space="preserve">SINAPI</t>
          </r>
        </is>
      </c>
      <c r="D2116" s="22" t="inlineStr">
        <is>
          <r>
            <t xml:space="preserve">H</t>
          </r>
        </is>
      </c>
      <c r="E2116" s="24" t="n">
        <v>0.4774</v>
      </c>
      <c r="F2116" s="25" t="n">
        <v>29.93</v>
      </c>
      <c r="G2116" s="25" t="n">
        <f>TRUNC(TRUNC(E2116,8)*F2116,2)</f>
        <v>14.28</v>
      </c>
    </row>
    <row r="2117" customHeight="1" ht="15">
      <c r="A2117" s="22" t="inlineStr">
        <is>
          <r>
            <t xml:space="preserve">88316</t>
          </r>
        </is>
      </c>
      <c r="B2117" s="23" t="inlineStr">
        <is>
          <r>
            <t xml:space="preserve">SERVENTE COM ENCARGOS COMPLEMENTARES</t>
          </r>
        </is>
      </c>
      <c r="C2117" s="22" t="inlineStr">
        <is>
          <r>
            <t xml:space="preserve">SINAPI</t>
          </r>
        </is>
      </c>
      <c r="D2117" s="22" t="inlineStr">
        <is>
          <r>
            <t xml:space="preserve">H</t>
          </r>
        </is>
      </c>
      <c r="E2117" s="24" t="n">
        <v>0.1504</v>
      </c>
      <c r="F2117" s="25" t="n">
        <v>23.56</v>
      </c>
      <c r="G2117" s="25" t="n">
        <f>TRUNC(TRUNC(E2117,8)*F2117,2)</f>
        <v>3.54</v>
      </c>
    </row>
    <row r="2118" customHeight="1" ht="18">
      <c r="A2118" s="2" t="inlineStr"/>
      <c r="B2118" s="2" t="inlineStr"/>
      <c r="C2118" s="2" t="inlineStr"/>
      <c r="D2118" s="2" t="inlineStr"/>
      <c r="E2118" s="26" t="inlineStr">
        <is>
          <r>
            <t xml:space="preserve">TOTAL Mão de Obra com Encargos Complementares:</t>
          </r>
        </is>
      </c>
      <c r="F2118" s="26" t="inlineStr"/>
      <c r="G2118" s="27" t="n">
        <f>SUM(G2116:G2117)</f>
        <v>17.82</v>
      </c>
    </row>
    <row r="2119" customHeight="1" ht="15">
      <c r="A2119" s="2" t="inlineStr"/>
      <c r="B2119" s="2" t="inlineStr"/>
      <c r="C2119" s="2" t="inlineStr"/>
      <c r="D2119" s="2" t="inlineStr"/>
      <c r="E2119" s="28" t="inlineStr">
        <is>
          <r>
            <t xml:space="preserve">VALOR:</t>
          </r>
        </is>
      </c>
      <c r="F2119" s="28" t="inlineStr"/>
      <c r="G2119" s="29" t="n">
        <f>ROUND(SUM(G2114,G2118),2)</f>
        <v>184.4</v>
      </c>
    </row>
    <row r="2120" customHeight="1" ht="15">
      <c r="A2120" s="2" t="inlineStr"/>
      <c r="B2120" s="2" t="inlineStr"/>
      <c r="C2120" s="2" t="inlineStr"/>
      <c r="D2120" s="2" t="inlineStr"/>
      <c r="E2120" s="28" t="inlineStr">
        <is>
          <r>
            <t xml:space="preserve">VALOR BDI (20.34%):</t>
          </r>
        </is>
      </c>
      <c r="F2120" s="28" t="inlineStr"/>
      <c r="G2120" s="29" t="n">
        <f>ROUND(G2119*(20.34/100),2)</f>
        <v>37.51</v>
      </c>
    </row>
    <row r="2121" customHeight="1" ht="15">
      <c r="A2121" s="2" t="inlineStr"/>
      <c r="B2121" s="2" t="inlineStr"/>
      <c r="C2121" s="2" t="inlineStr"/>
      <c r="D2121" s="2" t="inlineStr"/>
      <c r="E2121" s="28" t="inlineStr">
        <is>
          <r>
            <t xml:space="preserve">VALOR COM BDI:</t>
          </r>
        </is>
      </c>
      <c r="F2121" s="28" t="inlineStr"/>
      <c r="G2121" s="29" t="n">
        <f>G2120+G2119</f>
        <v>221.91</v>
      </c>
    </row>
    <row r="2122" customHeight="1" ht="10">
      <c r="A2122" s="2" t="inlineStr"/>
      <c r="B2122" s="2" t="inlineStr"/>
      <c r="C2122" s="2" t="inlineStr"/>
      <c r="D2122" s="2" t="inlineStr"/>
      <c r="E2122" s="18" t="inlineStr"/>
      <c r="F2122" s="18" t="inlineStr"/>
      <c r="G2122" s="18" t="inlineStr"/>
    </row>
    <row r="2123" customHeight="1" ht="20">
      <c r="A2123" s="19" t="inlineStr">
        <is>
          <r>
            <t xml:space="preserve">1.16.3. ​CPU3310​ CUBA DE EMBUTIR RETANGULAR DE AÇO INOXIDÁVEL, 60 X 50 X 30 CM - FORNECIMENTO E INSTALAÇÃO.​ (UN)</t>
          </r>
        </is>
      </c>
      <c r="B2123" s="19" t="inlineStr"/>
      <c r="C2123" s="19" t="inlineStr"/>
      <c r="D2123" s="19" t="inlineStr"/>
      <c r="E2123" s="19" t="inlineStr"/>
      <c r="F2123" s="19" t="inlineStr"/>
      <c r="G2123" s="19" t="inlineStr"/>
    </row>
    <row r="2124" customHeight="1" ht="15">
      <c r="A2124" s="20" t="inlineStr">
        <is>
          <r>
            <t xml:space="preserve">Material</t>
          </r>
        </is>
      </c>
      <c r="B2124" s="20" t="inlineStr"/>
      <c r="C2124" s="21" t="inlineStr">
        <is>
          <r>
            <t xml:space="preserve">FONTE</t>
          </r>
        </is>
      </c>
      <c r="D2124" s="21" t="inlineStr">
        <is>
          <r>
            <t xml:space="preserve">UNID</t>
          </r>
        </is>
      </c>
      <c r="E2124" s="21" t="inlineStr">
        <is>
          <r>
            <t xml:space="preserve">COEFICIENTE</t>
          </r>
        </is>
      </c>
      <c r="F2124" s="21" t="inlineStr">
        <is>
          <r>
            <t xml:space="preserve">PREÇO UNITÁRIO</t>
          </r>
        </is>
      </c>
      <c r="G2124" s="21" t="inlineStr">
        <is>
          <r>
            <t xml:space="preserve">TOTAL</t>
          </r>
        </is>
      </c>
    </row>
    <row r="2125" customHeight="1" ht="15">
      <c r="A2125" s="22" t="inlineStr">
        <is>
          <r>
            <t xml:space="preserve">I06755</t>
          </r>
        </is>
      </c>
      <c r="B2125" s="23" t="inlineStr">
        <is>
          <r>
            <t xml:space="preserve">Cuba aço inox 60 x 50 x 30 cm</t>
          </r>
        </is>
      </c>
      <c r="C2125" s="22" t="inlineStr">
        <is>
          <r>
            <t xml:space="preserve">ORSE</t>
          </r>
        </is>
      </c>
      <c r="D2125" s="22" t="inlineStr">
        <is>
          <r>
            <t xml:space="preserve">un</t>
          </r>
        </is>
      </c>
      <c r="E2125" s="24" t="n">
        <v>1.0</v>
      </c>
      <c r="F2125" s="25" t="n">
        <v>2278.82</v>
      </c>
      <c r="G2125" s="25" t="n">
        <f>ROUND(ROUND(E2125,8)*F2125,2)</f>
        <v>2278.82</v>
      </c>
    </row>
    <row r="2126" customHeight="1" ht="15">
      <c r="A2126" s="22" t="inlineStr">
        <is>
          <r>
            <t xml:space="preserve">00004823</t>
          </r>
        </is>
      </c>
      <c r="B2126" s="23" t="inlineStr">
        <is>
          <r>
            <t xml:space="preserve">MASSA PLASTICA PARA MARMORE/GRANITO</t>
          </r>
        </is>
      </c>
      <c r="C2126" s="22" t="inlineStr">
        <is>
          <r>
            <t xml:space="preserve">SINAPI</t>
          </r>
        </is>
      </c>
      <c r="D2126" s="22" t="inlineStr">
        <is>
          <r>
            <t xml:space="preserve">KG</t>
          </r>
        </is>
      </c>
      <c r="E2126" s="24" t="n">
        <v>0.346</v>
      </c>
      <c r="F2126" s="25" t="n">
        <v>38.31</v>
      </c>
      <c r="G2126" s="25" t="n">
        <f>ROUND(ROUND(E2126,8)*F2126,2)</f>
        <v>13.26</v>
      </c>
    </row>
    <row r="2127" customHeight="1" ht="15">
      <c r="A2127" s="2" t="inlineStr"/>
      <c r="B2127" s="2" t="inlineStr"/>
      <c r="C2127" s="2" t="inlineStr"/>
      <c r="D2127" s="2" t="inlineStr"/>
      <c r="E2127" s="26" t="inlineStr">
        <is>
          <r>
            <t xml:space="preserve">TOTAL Material:</t>
          </r>
        </is>
      </c>
      <c r="F2127" s="26" t="inlineStr"/>
      <c r="G2127" s="27" t="n">
        <f>SUM(G2125:G2126)</f>
        <v>2292.08</v>
      </c>
    </row>
    <row r="2128" customHeight="1" ht="15">
      <c r="A2128" s="20" t="inlineStr">
        <is>
          <r>
            <t xml:space="preserve">Mão de Obra com Encargos Complementares</t>
          </r>
        </is>
      </c>
      <c r="B2128" s="20" t="inlineStr"/>
      <c r="C2128" s="21" t="inlineStr">
        <is>
          <r>
            <t xml:space="preserve">FONTE</t>
          </r>
        </is>
      </c>
      <c r="D2128" s="21" t="inlineStr">
        <is>
          <r>
            <t xml:space="preserve">UNID</t>
          </r>
        </is>
      </c>
      <c r="E2128" s="21" t="inlineStr">
        <is>
          <r>
            <t xml:space="preserve">COEFICIENTE</t>
          </r>
        </is>
      </c>
      <c r="F2128" s="21" t="inlineStr">
        <is>
          <r>
            <t xml:space="preserve">PREÇO UNITÁRIO</t>
          </r>
        </is>
      </c>
      <c r="G2128" s="21" t="inlineStr">
        <is>
          <r>
            <t xml:space="preserve">TOTAL</t>
          </r>
        </is>
      </c>
    </row>
    <row r="2129" customHeight="1" ht="21">
      <c r="A2129" s="22" t="inlineStr">
        <is>
          <r>
            <t xml:space="preserve">88274</t>
          </r>
        </is>
      </c>
      <c r="B2129" s="23" t="inlineStr">
        <is>
          <r>
            <t xml:space="preserve">MARMORISTA/GRANITEIRO COM ENCARGOS COMPLEMENTARES</t>
          </r>
        </is>
      </c>
      <c r="C2129" s="22" t="inlineStr">
        <is>
          <r>
            <t xml:space="preserve">SINAPI</t>
          </r>
        </is>
      </c>
      <c r="D2129" s="22" t="inlineStr">
        <is>
          <r>
            <t xml:space="preserve">H</t>
          </r>
        </is>
      </c>
      <c r="E2129" s="24" t="n">
        <v>0.4774</v>
      </c>
      <c r="F2129" s="25" t="n">
        <v>29.93</v>
      </c>
      <c r="G2129" s="25" t="n">
        <f>ROUND(ROUND(E2129,8)*F2129,2)</f>
        <v>14.29</v>
      </c>
    </row>
    <row r="2130" customHeight="1" ht="15">
      <c r="A2130" s="22" t="inlineStr">
        <is>
          <r>
            <t xml:space="preserve">88316</t>
          </r>
        </is>
      </c>
      <c r="B2130" s="23" t="inlineStr">
        <is>
          <r>
            <t xml:space="preserve">SERVENTE COM ENCARGOS COMPLEMENTARES</t>
          </r>
        </is>
      </c>
      <c r="C2130" s="22" t="inlineStr">
        <is>
          <r>
            <t xml:space="preserve">SINAPI</t>
          </r>
        </is>
      </c>
      <c r="D2130" s="22" t="inlineStr">
        <is>
          <r>
            <t xml:space="preserve">H</t>
          </r>
        </is>
      </c>
      <c r="E2130" s="24" t="n">
        <v>0.1504</v>
      </c>
      <c r="F2130" s="25" t="n">
        <v>23.56</v>
      </c>
      <c r="G2130" s="25" t="n">
        <f>ROUND(ROUND(E2130,8)*F2130,2)</f>
        <v>3.54</v>
      </c>
    </row>
    <row r="2131" customHeight="1" ht="18">
      <c r="A2131" s="2" t="inlineStr"/>
      <c r="B2131" s="2" t="inlineStr"/>
      <c r="C2131" s="2" t="inlineStr"/>
      <c r="D2131" s="2" t="inlineStr"/>
      <c r="E2131" s="26" t="inlineStr">
        <is>
          <r>
            <t xml:space="preserve">TOTAL Mão de Obra com Encargos Complementares:</t>
          </r>
        </is>
      </c>
      <c r="F2131" s="26" t="inlineStr"/>
      <c r="G2131" s="27" t="n">
        <f>SUM(G2129:G2130)</f>
        <v>17.83</v>
      </c>
    </row>
    <row r="2132" customHeight="1" ht="15">
      <c r="A2132" s="2" t="inlineStr"/>
      <c r="B2132" s="2" t="inlineStr"/>
      <c r="C2132" s="2" t="inlineStr"/>
      <c r="D2132" s="2" t="inlineStr"/>
      <c r="E2132" s="28" t="inlineStr">
        <is>
          <r>
            <t xml:space="preserve">VALOR:</t>
          </r>
        </is>
      </c>
      <c r="F2132" s="28" t="inlineStr"/>
      <c r="G2132" s="29" t="n">
        <f>ROUND(SUM(G2127,G2131),2)</f>
        <v>2309.91</v>
      </c>
    </row>
    <row r="2133" customHeight="1" ht="15">
      <c r="A2133" s="2" t="inlineStr"/>
      <c r="B2133" s="2" t="inlineStr"/>
      <c r="C2133" s="2" t="inlineStr"/>
      <c r="D2133" s="2" t="inlineStr"/>
      <c r="E2133" s="28" t="inlineStr">
        <is>
          <r>
            <t xml:space="preserve">VALOR BDI (20.34%):</t>
          </r>
        </is>
      </c>
      <c r="F2133" s="28" t="inlineStr"/>
      <c r="G2133" s="29" t="n">
        <f>ROUND(G2132*(20.34/100),2)</f>
        <v>469.84</v>
      </c>
    </row>
    <row r="2134" customHeight="1" ht="15">
      <c r="A2134" s="2" t="inlineStr"/>
      <c r="B2134" s="2" t="inlineStr"/>
      <c r="C2134" s="2" t="inlineStr"/>
      <c r="D2134" s="2" t="inlineStr"/>
      <c r="E2134" s="28" t="inlineStr">
        <is>
          <r>
            <t xml:space="preserve">VALOR COM BDI:</t>
          </r>
        </is>
      </c>
      <c r="F2134" s="28" t="inlineStr"/>
      <c r="G2134" s="29" t="n">
        <f>G2133+G2132</f>
        <v>2779.75</v>
      </c>
    </row>
    <row r="2135" customHeight="1" ht="10">
      <c r="A2135" s="2" t="inlineStr"/>
      <c r="B2135" s="2" t="inlineStr"/>
      <c r="C2135" s="2" t="inlineStr"/>
      <c r="D2135" s="2" t="inlineStr"/>
      <c r="E2135" s="18" t="inlineStr"/>
      <c r="F2135" s="18" t="inlineStr"/>
      <c r="G2135" s="18" t="inlineStr"/>
    </row>
    <row r="2136" customHeight="1" ht="20">
      <c r="A2136" s="19" t="inlineStr">
        <is>
          <r>
            <t xml:space="preserve">1.16.4. ​CPU3311​ TANQUE DE EXPURGO ACO INOXIDAVEL - TAMPA LAT. 500X500mm​ (UN)</t>
          </r>
        </is>
      </c>
      <c r="B2136" s="19" t="inlineStr"/>
      <c r="C2136" s="19" t="inlineStr"/>
      <c r="D2136" s="19" t="inlineStr"/>
      <c r="E2136" s="19" t="inlineStr"/>
      <c r="F2136" s="19" t="inlineStr"/>
      <c r="G2136" s="19" t="inlineStr"/>
    </row>
    <row r="2137" customHeight="1" ht="15">
      <c r="A2137" s="20" t="inlineStr">
        <is>
          <r>
            <t xml:space="preserve">Serviço</t>
          </r>
        </is>
      </c>
      <c r="B2137" s="20" t="inlineStr"/>
      <c r="C2137" s="21" t="inlineStr">
        <is>
          <r>
            <t xml:space="preserve">FONTE</t>
          </r>
        </is>
      </c>
      <c r="D2137" s="21" t="inlineStr">
        <is>
          <r>
            <t xml:space="preserve">UNID</t>
          </r>
        </is>
      </c>
      <c r="E2137" s="21" t="inlineStr">
        <is>
          <r>
            <t xml:space="preserve">COEFICIENTE</t>
          </r>
        </is>
      </c>
      <c r="F2137" s="21" t="inlineStr">
        <is>
          <r>
            <t xml:space="preserve">PREÇO UNITÁRIO</t>
          </r>
        </is>
      </c>
      <c r="G2137" s="21" t="inlineStr">
        <is>
          <r>
            <t xml:space="preserve">TOTAL</t>
          </r>
        </is>
      </c>
    </row>
    <row r="2138" customHeight="1" ht="29">
      <c r="A2138" s="22" t="inlineStr">
        <is>
          <r>
            <t xml:space="preserve">C3671</t>
          </r>
        </is>
      </c>
      <c r="B2138" s="23" t="inlineStr">
        <is>
          <r>
            <t xml:space="preserve">CONE PARA EXPURGO EM AÇO INOX COM TAMPA E GRELHA - L=500MM X C=500MM, ALTURA ATÉ 300MM E SAÍDA D=100MM</t>
          </r>
        </is>
      </c>
      <c r="C2138" s="22" t="inlineStr">
        <is>
          <r>
            <t xml:space="preserve">SEINFRA</t>
          </r>
        </is>
      </c>
      <c r="D2138" s="22" t="inlineStr">
        <is>
          <r>
            <t xml:space="preserve">UN</t>
          </r>
        </is>
      </c>
      <c r="E2138" s="24" t="n">
        <v>1.0</v>
      </c>
      <c r="F2138" s="25" t="n">
        <v>1150.49</v>
      </c>
      <c r="G2138" s="25" t="n">
        <f>ROUND(ROUND(E2138,8)*F2138,2)</f>
        <v>1150.49</v>
      </c>
    </row>
    <row r="2139" customHeight="1" ht="15">
      <c r="A2139" s="2" t="inlineStr"/>
      <c r="B2139" s="2" t="inlineStr"/>
      <c r="C2139" s="2" t="inlineStr"/>
      <c r="D2139" s="2" t="inlineStr"/>
      <c r="E2139" s="26" t="inlineStr">
        <is>
          <r>
            <t xml:space="preserve">TOTAL Serviço:</t>
          </r>
        </is>
      </c>
      <c r="F2139" s="26" t="inlineStr"/>
      <c r="G2139" s="27" t="n">
        <f>SUM(G2138:G2138)</f>
        <v>1150.49</v>
      </c>
    </row>
    <row r="2140" customHeight="1" ht="15">
      <c r="A2140" s="2" t="inlineStr"/>
      <c r="B2140" s="2" t="inlineStr"/>
      <c r="C2140" s="2" t="inlineStr"/>
      <c r="D2140" s="2" t="inlineStr"/>
      <c r="E2140" s="28" t="inlineStr">
        <is>
          <r>
            <t xml:space="preserve">VALOR:</t>
          </r>
        </is>
      </c>
      <c r="F2140" s="28" t="inlineStr"/>
      <c r="G2140" s="29" t="n">
        <f>ROUND(SUM(G2139),2)</f>
        <v>1150.49</v>
      </c>
    </row>
    <row r="2141" customHeight="1" ht="15">
      <c r="A2141" s="2" t="inlineStr"/>
      <c r="B2141" s="2" t="inlineStr"/>
      <c r="C2141" s="2" t="inlineStr"/>
      <c r="D2141" s="2" t="inlineStr"/>
      <c r="E2141" s="28" t="inlineStr">
        <is>
          <r>
            <t xml:space="preserve">VALOR BDI (20.34%):</t>
          </r>
        </is>
      </c>
      <c r="F2141" s="28" t="inlineStr"/>
      <c r="G2141" s="29" t="n">
        <f>ROUND(G2140*(20.34/100),2)</f>
        <v>234.01</v>
      </c>
    </row>
    <row r="2142" customHeight="1" ht="15">
      <c r="A2142" s="2" t="inlineStr"/>
      <c r="B2142" s="2" t="inlineStr"/>
      <c r="C2142" s="2" t="inlineStr"/>
      <c r="D2142" s="2" t="inlineStr"/>
      <c r="E2142" s="28" t="inlineStr">
        <is>
          <r>
            <t xml:space="preserve">VALOR COM BDI:</t>
          </r>
        </is>
      </c>
      <c r="F2142" s="28" t="inlineStr"/>
      <c r="G2142" s="29" t="n">
        <f>G2141+G2140</f>
        <v>1384.5</v>
      </c>
    </row>
    <row r="2143" customHeight="1" ht="10">
      <c r="A2143" s="2" t="inlineStr"/>
      <c r="B2143" s="2" t="inlineStr"/>
      <c r="C2143" s="2" t="inlineStr"/>
      <c r="D2143" s="2" t="inlineStr"/>
      <c r="E2143" s="18" t="inlineStr"/>
      <c r="F2143" s="18" t="inlineStr"/>
      <c r="G2143" s="18" t="inlineStr"/>
    </row>
    <row r="2144" customHeight="1" ht="20">
      <c r="A2144" s="19" t="inlineStr">
        <is>
          <r>
            <t xml:space="preserve">1.16.5. ​CPU3312​ LAVATORIO COLETIVO DE ACO INOXIDAVEL COM 1.000MM DE SECAO EM CHAPA 20.304, PARA 2 PONTOS DE AGUA, CRIVO DE SAIDA EM 1.1/4", EXCLUSIVE TORNEIRAS FORNECIMENTO E COLOCACAO​ (M)</t>
          </r>
        </is>
      </c>
      <c r="B2144" s="19" t="inlineStr"/>
      <c r="C2144" s="19" t="inlineStr"/>
      <c r="D2144" s="19" t="inlineStr"/>
      <c r="E2144" s="19" t="inlineStr"/>
      <c r="F2144" s="19" t="inlineStr"/>
      <c r="G2144" s="19" t="inlineStr"/>
    </row>
    <row r="2145" customHeight="1" ht="15">
      <c r="A2145" s="20" t="inlineStr">
        <is>
          <r>
            <t xml:space="preserve">Serviço</t>
          </r>
        </is>
      </c>
      <c r="B2145" s="20" t="inlineStr"/>
      <c r="C2145" s="21" t="inlineStr">
        <is>
          <r>
            <t xml:space="preserve">FONTE</t>
          </r>
        </is>
      </c>
      <c r="D2145" s="21" t="inlineStr">
        <is>
          <r>
            <t xml:space="preserve">UNID</t>
          </r>
        </is>
      </c>
      <c r="E2145" s="21" t="inlineStr">
        <is>
          <r>
            <t xml:space="preserve">COEFICIENTE</t>
          </r>
        </is>
      </c>
      <c r="F2145" s="21" t="inlineStr">
        <is>
          <r>
            <t xml:space="preserve">PREÇO UNITÁRIO</t>
          </r>
        </is>
      </c>
      <c r="G2145" s="21" t="inlineStr">
        <is>
          <r>
            <t xml:space="preserve">TOTAL</t>
          </r>
        </is>
      </c>
    </row>
    <row r="2146" customHeight="1" ht="29">
      <c r="A2146" s="22" t="inlineStr">
        <is>
          <r>
            <t xml:space="preserve">S13261</t>
          </r>
        </is>
      </c>
      <c r="B2146" s="23" t="inlineStr">
        <is>
          <r>
            <t xml:space="preserve">Lavatório Hospitalar coletivo aço inox AISI 304, chapa 1,0mm, tipo calha, med. 1000x340x520mm C/ acabamento escovado- Modelo Especial A - Palmetal ou similar</t>
          </r>
        </is>
      </c>
      <c r="C2146" s="22" t="inlineStr">
        <is>
          <r>
            <t xml:space="preserve">ORSE</t>
          </r>
        </is>
      </c>
      <c r="D2146" s="22" t="inlineStr">
        <is>
          <r>
            <t xml:space="preserve">un</t>
          </r>
        </is>
      </c>
      <c r="E2146" s="24" t="n">
        <v>1.0</v>
      </c>
      <c r="F2146" s="25" t="n">
        <v>4228.09</v>
      </c>
      <c r="G2146" s="25" t="n">
        <f>ROUND(ROUND(E2146,8)*F2146,2)</f>
        <v>4228.09</v>
      </c>
    </row>
    <row r="2147" customHeight="1" ht="15">
      <c r="A2147" s="2" t="inlineStr"/>
      <c r="B2147" s="2" t="inlineStr"/>
      <c r="C2147" s="2" t="inlineStr"/>
      <c r="D2147" s="2" t="inlineStr"/>
      <c r="E2147" s="26" t="inlineStr">
        <is>
          <r>
            <t xml:space="preserve">TOTAL Serviço:</t>
          </r>
        </is>
      </c>
      <c r="F2147" s="26" t="inlineStr"/>
      <c r="G2147" s="27" t="n">
        <f>SUM(G2146:G2146)</f>
        <v>4228.09</v>
      </c>
    </row>
    <row r="2148" customHeight="1" ht="15">
      <c r="A2148" s="2" t="inlineStr"/>
      <c r="B2148" s="2" t="inlineStr"/>
      <c r="C2148" s="2" t="inlineStr"/>
      <c r="D2148" s="2" t="inlineStr"/>
      <c r="E2148" s="28" t="inlineStr">
        <is>
          <r>
            <t xml:space="preserve">VALOR:</t>
          </r>
        </is>
      </c>
      <c r="F2148" s="28" t="inlineStr"/>
      <c r="G2148" s="29" t="n">
        <f>ROUND(SUM(G2147),2)</f>
        <v>4228.09</v>
      </c>
    </row>
    <row r="2149" customHeight="1" ht="15">
      <c r="A2149" s="2" t="inlineStr"/>
      <c r="B2149" s="2" t="inlineStr"/>
      <c r="C2149" s="2" t="inlineStr"/>
      <c r="D2149" s="2" t="inlineStr"/>
      <c r="E2149" s="28" t="inlineStr">
        <is>
          <r>
            <t xml:space="preserve">VALOR BDI (20.34%):</t>
          </r>
        </is>
      </c>
      <c r="F2149" s="28" t="inlineStr"/>
      <c r="G2149" s="29" t="n">
        <f>ROUND(G2148*(20.34/100),2)</f>
        <v>859.99</v>
      </c>
    </row>
    <row r="2150" customHeight="1" ht="15">
      <c r="A2150" s="2" t="inlineStr"/>
      <c r="B2150" s="2" t="inlineStr"/>
      <c r="C2150" s="2" t="inlineStr"/>
      <c r="D2150" s="2" t="inlineStr"/>
      <c r="E2150" s="28" t="inlineStr">
        <is>
          <r>
            <t xml:space="preserve">VALOR COM BDI:</t>
          </r>
        </is>
      </c>
      <c r="F2150" s="28" t="inlineStr"/>
      <c r="G2150" s="29" t="n">
        <f>G2149+G2148</f>
        <v>5088.08</v>
      </c>
    </row>
    <row r="2151" customHeight="1" ht="10">
      <c r="A2151" s="2" t="inlineStr"/>
      <c r="B2151" s="2" t="inlineStr"/>
      <c r="C2151" s="2" t="inlineStr"/>
      <c r="D2151" s="2" t="inlineStr"/>
      <c r="E2151" s="18" t="inlineStr"/>
      <c r="F2151" s="18" t="inlineStr"/>
      <c r="G2151" s="18" t="inlineStr"/>
    </row>
    <row r="2152" customHeight="1" ht="20">
      <c r="A2152" s="19" t="inlineStr">
        <is>
          <r>
            <t xml:space="preserve">1.16.6. ​86913​ TORNEIRA CROMADA 1/2" OU 3/4" PARA TANQUE, PADRÃO POPULAR - FORNECIMENTO E INSTALAÇÃO. AF_01/2020​ (UN)</t>
          </r>
        </is>
      </c>
      <c r="B2152" s="19" t="inlineStr"/>
      <c r="C2152" s="19" t="inlineStr"/>
      <c r="D2152" s="19" t="inlineStr"/>
      <c r="E2152" s="19" t="inlineStr"/>
      <c r="F2152" s="19" t="inlineStr"/>
      <c r="G2152" s="19" t="inlineStr"/>
    </row>
    <row r="2153" customHeight="1" ht="15">
      <c r="A2153" s="20" t="inlineStr">
        <is>
          <r>
            <t xml:space="preserve">Material</t>
          </r>
        </is>
      </c>
      <c r="B2153" s="20" t="inlineStr"/>
      <c r="C2153" s="21" t="inlineStr">
        <is>
          <r>
            <t xml:space="preserve">FONTE</t>
          </r>
        </is>
      </c>
      <c r="D2153" s="21" t="inlineStr">
        <is>
          <r>
            <t xml:space="preserve">UNID</t>
          </r>
        </is>
      </c>
      <c r="E2153" s="21" t="inlineStr">
        <is>
          <r>
            <t xml:space="preserve">COEFICIENTE</t>
          </r>
        </is>
      </c>
      <c r="F2153" s="21" t="inlineStr">
        <is>
          <r>
            <t xml:space="preserve">PREÇO UNITÁRIO</t>
          </r>
        </is>
      </c>
      <c r="G2153" s="21" t="inlineStr">
        <is>
          <r>
            <t xml:space="preserve">TOTAL</t>
          </r>
        </is>
      </c>
    </row>
    <row r="2154" customHeight="1" ht="21">
      <c r="A2154" s="22" t="inlineStr">
        <is>
          <r>
            <t xml:space="preserve">00003146</t>
          </r>
        </is>
      </c>
      <c r="B2154" s="23" t="inlineStr">
        <is>
          <r>
            <t xml:space="preserve">FITA VEDA ROSCA, EM PTFE, ROLO DE 18 MM X 10 M (L X C)</t>
          </r>
        </is>
      </c>
      <c r="C2154" s="22" t="inlineStr">
        <is>
          <r>
            <t xml:space="preserve">SINAPI</t>
          </r>
        </is>
      </c>
      <c r="D2154" s="22" t="inlineStr">
        <is>
          <r>
            <t xml:space="preserve">UN</t>
          </r>
        </is>
      </c>
      <c r="E2154" s="24" t="n">
        <v>0.021</v>
      </c>
      <c r="F2154" s="25" t="n">
        <v>4.0</v>
      </c>
      <c r="G2154" s="25" t="n">
        <f>TRUNC(TRUNC(E2154,8)*F2154,2)</f>
        <v>0.08</v>
      </c>
    </row>
    <row r="2155" customHeight="1" ht="29">
      <c r="A2155" s="22" t="inlineStr">
        <is>
          <r>
            <t xml:space="preserve">00007604</t>
          </r>
        </is>
      </c>
      <c r="B2155" s="23" t="inlineStr">
        <is>
          <r>
            <t xml:space="preserve">TORNEIRA METALICA CROMADA PARA TANQUE / JARDIM, SEM BICO, CANO LONGO, DE PAREDE, PADRAO POPULAR / USO GERAL, 1/2" OU 3/4"</t>
          </r>
        </is>
      </c>
      <c r="C2155" s="22" t="inlineStr">
        <is>
          <r>
            <t xml:space="preserve">SINAPI</t>
          </r>
        </is>
      </c>
      <c r="D2155" s="22" t="inlineStr">
        <is>
          <r>
            <t xml:space="preserve">UN</t>
          </r>
        </is>
      </c>
      <c r="E2155" s="24" t="n">
        <v>1.0</v>
      </c>
      <c r="F2155" s="25" t="n">
        <v>51.46</v>
      </c>
      <c r="G2155" s="25" t="n">
        <f>TRUNC(TRUNC(E2155,8)*F2155,2)</f>
        <v>51.46</v>
      </c>
    </row>
    <row r="2156" customHeight="1" ht="15">
      <c r="A2156" s="2" t="inlineStr"/>
      <c r="B2156" s="2" t="inlineStr"/>
      <c r="C2156" s="2" t="inlineStr"/>
      <c r="D2156" s="2" t="inlineStr"/>
      <c r="E2156" s="26" t="inlineStr">
        <is>
          <r>
            <t xml:space="preserve">TOTAL Material:</t>
          </r>
        </is>
      </c>
      <c r="F2156" s="26" t="inlineStr"/>
      <c r="G2156" s="27" t="n">
        <f>SUM(G2154:G2155)</f>
        <v>51.54</v>
      </c>
    </row>
    <row r="2157" customHeight="1" ht="15">
      <c r="A2157" s="20" t="inlineStr">
        <is>
          <r>
            <t xml:space="preserve">Mão de Obra com Encargos Complementares</t>
          </r>
        </is>
      </c>
      <c r="B2157" s="20" t="inlineStr"/>
      <c r="C2157" s="21" t="inlineStr">
        <is>
          <r>
            <t xml:space="preserve">FONTE</t>
          </r>
        </is>
      </c>
      <c r="D2157" s="21" t="inlineStr">
        <is>
          <r>
            <t xml:space="preserve">UNID</t>
          </r>
        </is>
      </c>
      <c r="E2157" s="21" t="inlineStr">
        <is>
          <r>
            <t xml:space="preserve">COEFICIENTE</t>
          </r>
        </is>
      </c>
      <c r="F2157" s="21" t="inlineStr">
        <is>
          <r>
            <t xml:space="preserve">PREÇO UNITÁRIO</t>
          </r>
        </is>
      </c>
      <c r="G2157" s="21" t="inlineStr">
        <is>
          <r>
            <t xml:space="preserve">TOTAL</t>
          </r>
        </is>
      </c>
    </row>
    <row r="2158" customHeight="1" ht="21">
      <c r="A2158" s="22" t="inlineStr">
        <is>
          <r>
            <t xml:space="preserve">88267</t>
          </r>
        </is>
      </c>
      <c r="B2158" s="23" t="inlineStr">
        <is>
          <r>
            <t xml:space="preserve">ENCANADOR OU BOMBEIRO HIDRÁULICO COM ENCARGOS COMPLEMENTARES</t>
          </r>
        </is>
      </c>
      <c r="C2158" s="22" t="inlineStr">
        <is>
          <r>
            <t xml:space="preserve">SINAPI</t>
          </r>
        </is>
      </c>
      <c r="D2158" s="22" t="inlineStr">
        <is>
          <r>
            <t xml:space="preserve">H</t>
          </r>
        </is>
      </c>
      <c r="E2158" s="24" t="n">
        <v>0.1525</v>
      </c>
      <c r="F2158" s="25" t="n">
        <v>29.86</v>
      </c>
      <c r="G2158" s="25" t="n">
        <f>TRUNC(TRUNC(E2158,8)*F2158,2)</f>
        <v>4.55</v>
      </c>
    </row>
    <row r="2159" customHeight="1" ht="15">
      <c r="A2159" s="22" t="inlineStr">
        <is>
          <r>
            <t xml:space="preserve">88316</t>
          </r>
        </is>
      </c>
      <c r="B2159" s="23" t="inlineStr">
        <is>
          <r>
            <t xml:space="preserve">SERVENTE COM ENCARGOS COMPLEMENTARES</t>
          </r>
        </is>
      </c>
      <c r="C2159" s="22" t="inlineStr">
        <is>
          <r>
            <t xml:space="preserve">SINAPI</t>
          </r>
        </is>
      </c>
      <c r="D2159" s="22" t="inlineStr">
        <is>
          <r>
            <t xml:space="preserve">H</t>
          </r>
        </is>
      </c>
      <c r="E2159" s="24" t="n">
        <v>0.0481</v>
      </c>
      <c r="F2159" s="25" t="n">
        <v>23.56</v>
      </c>
      <c r="G2159" s="25" t="n">
        <f>TRUNC(TRUNC(E2159,8)*F2159,2)</f>
        <v>1.13</v>
      </c>
    </row>
    <row r="2160" customHeight="1" ht="18">
      <c r="A2160" s="2" t="inlineStr"/>
      <c r="B2160" s="2" t="inlineStr"/>
      <c r="C2160" s="2" t="inlineStr"/>
      <c r="D2160" s="2" t="inlineStr"/>
      <c r="E2160" s="26" t="inlineStr">
        <is>
          <r>
            <t xml:space="preserve">TOTAL Mão de Obra com Encargos Complementares:</t>
          </r>
        </is>
      </c>
      <c r="F2160" s="26" t="inlineStr"/>
      <c r="G2160" s="27" t="n">
        <f>SUM(G2158:G2159)</f>
        <v>5.68</v>
      </c>
    </row>
    <row r="2161" customHeight="1" ht="15">
      <c r="A2161" s="2" t="inlineStr"/>
      <c r="B2161" s="2" t="inlineStr"/>
      <c r="C2161" s="2" t="inlineStr"/>
      <c r="D2161" s="2" t="inlineStr"/>
      <c r="E2161" s="28" t="inlineStr">
        <is>
          <r>
            <t xml:space="preserve">VALOR:</t>
          </r>
        </is>
      </c>
      <c r="F2161" s="28" t="inlineStr"/>
      <c r="G2161" s="29" t="n">
        <f>ROUND(SUM(G2156,G2160),2)</f>
        <v>57.22</v>
      </c>
    </row>
    <row r="2162" customHeight="1" ht="15">
      <c r="A2162" s="2" t="inlineStr"/>
      <c r="B2162" s="2" t="inlineStr"/>
      <c r="C2162" s="2" t="inlineStr"/>
      <c r="D2162" s="2" t="inlineStr"/>
      <c r="E2162" s="28" t="inlineStr">
        <is>
          <r>
            <t xml:space="preserve">VALOR BDI (20.34%):</t>
          </r>
        </is>
      </c>
      <c r="F2162" s="28" t="inlineStr"/>
      <c r="G2162" s="29" t="n">
        <f>ROUND(G2161*(20.34/100),2)</f>
        <v>11.64</v>
      </c>
    </row>
    <row r="2163" customHeight="1" ht="15">
      <c r="A2163" s="2" t="inlineStr"/>
      <c r="B2163" s="2" t="inlineStr"/>
      <c r="C2163" s="2" t="inlineStr"/>
      <c r="D2163" s="2" t="inlineStr"/>
      <c r="E2163" s="28" t="inlineStr">
        <is>
          <r>
            <t xml:space="preserve">VALOR COM BDI:</t>
          </r>
        </is>
      </c>
      <c r="F2163" s="28" t="inlineStr"/>
      <c r="G2163" s="29" t="n">
        <f>G2162+G2161</f>
        <v>68.86</v>
      </c>
    </row>
    <row r="2164" customHeight="1" ht="10">
      <c r="A2164" s="2" t="inlineStr"/>
      <c r="B2164" s="2" t="inlineStr"/>
      <c r="C2164" s="2" t="inlineStr"/>
      <c r="D2164" s="2" t="inlineStr"/>
      <c r="E2164" s="18" t="inlineStr"/>
      <c r="F2164" s="18" t="inlineStr"/>
      <c r="G2164" s="18" t="inlineStr"/>
    </row>
    <row r="2165" customHeight="1" ht="20">
      <c r="A2165" s="19" t="inlineStr">
        <is>
          <r>
            <t xml:space="preserve">1.16.7. ​CPU2562​ TORNEIRA DE MESA COM FECHAMENTO AUTOMÁTICO, LINHA DECAMATIC ECO, REF. 1173.C, DECA OU SIMILAR​ (UN)</t>
          </r>
        </is>
      </c>
      <c r="B2165" s="19" t="inlineStr"/>
      <c r="C2165" s="19" t="inlineStr"/>
      <c r="D2165" s="19" t="inlineStr"/>
      <c r="E2165" s="19" t="inlineStr"/>
      <c r="F2165" s="19" t="inlineStr"/>
      <c r="G2165" s="19" t="inlineStr"/>
    </row>
    <row r="2166" customHeight="1" ht="15">
      <c r="A2166" s="20" t="inlineStr">
        <is>
          <r>
            <t xml:space="preserve">Material</t>
          </r>
        </is>
      </c>
      <c r="B2166" s="20" t="inlineStr"/>
      <c r="C2166" s="21" t="inlineStr">
        <is>
          <r>
            <t xml:space="preserve">FONTE</t>
          </r>
        </is>
      </c>
      <c r="D2166" s="21" t="inlineStr">
        <is>
          <r>
            <t xml:space="preserve">UNID</t>
          </r>
        </is>
      </c>
      <c r="E2166" s="21" t="inlineStr">
        <is>
          <r>
            <t xml:space="preserve">COEFICIENTE</t>
          </r>
        </is>
      </c>
      <c r="F2166" s="21" t="inlineStr">
        <is>
          <r>
            <t xml:space="preserve">PREÇO UNITÁRIO</t>
          </r>
        </is>
      </c>
      <c r="G2166" s="21" t="inlineStr">
        <is>
          <r>
            <t xml:space="preserve">TOTAL</t>
          </r>
        </is>
      </c>
    </row>
    <row r="2167" customHeight="1" ht="15">
      <c r="A2167" s="22" t="inlineStr">
        <is>
          <r>
            <t xml:space="preserve">I00981</t>
          </r>
        </is>
      </c>
      <c r="B2167" s="23" t="inlineStr">
        <is>
          <r>
            <t xml:space="preserve">Fita veda rosca 18mm</t>
          </r>
        </is>
      </c>
      <c r="C2167" s="22" t="inlineStr">
        <is>
          <r>
            <t xml:space="preserve">ORSE</t>
          </r>
        </is>
      </c>
      <c r="D2167" s="22" t="inlineStr">
        <is>
          <r>
            <t xml:space="preserve">m</t>
          </r>
        </is>
      </c>
      <c r="E2167" s="24" t="n">
        <v>0.5</v>
      </c>
      <c r="F2167" s="25" t="n">
        <v>0.3</v>
      </c>
      <c r="G2167" s="25" t="n">
        <f>ROUND(ROUND(E2167,8)*F2167,2)</f>
        <v>0.15</v>
      </c>
    </row>
    <row r="2168" customHeight="1" ht="21">
      <c r="A2168" s="22" t="inlineStr">
        <is>
          <r>
            <t xml:space="preserve">I10053</t>
          </r>
        </is>
      </c>
      <c r="B2168" s="23" t="inlineStr">
        <is>
          <r>
            <t xml:space="preserve">Torneira de mesa com fechamento automático, ref.1173, linha Decamatic Eco, DECA ou similar</t>
          </r>
        </is>
      </c>
      <c r="C2168" s="22" t="inlineStr">
        <is>
          <r>
            <t xml:space="preserve">ORSE</t>
          </r>
        </is>
      </c>
      <c r="D2168" s="22" t="inlineStr">
        <is>
          <r>
            <t xml:space="preserve">un</t>
          </r>
        </is>
      </c>
      <c r="E2168" s="24" t="n">
        <v>1.0</v>
      </c>
      <c r="F2168" s="25" t="n">
        <v>249.9</v>
      </c>
      <c r="G2168" s="25" t="n">
        <f>ROUND(ROUND(E2168,8)*F2168,2)</f>
        <v>249.9</v>
      </c>
    </row>
    <row r="2169" customHeight="1" ht="15">
      <c r="A2169" s="2" t="inlineStr"/>
      <c r="B2169" s="2" t="inlineStr"/>
      <c r="C2169" s="2" t="inlineStr"/>
      <c r="D2169" s="2" t="inlineStr"/>
      <c r="E2169" s="26" t="inlineStr">
        <is>
          <r>
            <t xml:space="preserve">TOTAL Material:</t>
          </r>
        </is>
      </c>
      <c r="F2169" s="26" t="inlineStr"/>
      <c r="G2169" s="27" t="n">
        <f>SUM(G2167:G2168)</f>
        <v>250.05</v>
      </c>
    </row>
    <row r="2170" customHeight="1" ht="15">
      <c r="A2170" s="20" t="inlineStr">
        <is>
          <r>
            <t xml:space="preserve">Mão de Obra com Encargos Complementares</t>
          </r>
        </is>
      </c>
      <c r="B2170" s="20" t="inlineStr"/>
      <c r="C2170" s="21" t="inlineStr">
        <is>
          <r>
            <t xml:space="preserve">FONTE</t>
          </r>
        </is>
      </c>
      <c r="D2170" s="21" t="inlineStr">
        <is>
          <r>
            <t xml:space="preserve">UNID</t>
          </r>
        </is>
      </c>
      <c r="E2170" s="21" t="inlineStr">
        <is>
          <r>
            <t xml:space="preserve">COEFICIENTE</t>
          </r>
        </is>
      </c>
      <c r="F2170" s="21" t="inlineStr">
        <is>
          <r>
            <t xml:space="preserve">PREÇO UNITÁRIO</t>
          </r>
        </is>
      </c>
      <c r="G2170" s="21" t="inlineStr">
        <is>
          <r>
            <t xml:space="preserve">TOTAL</t>
          </r>
        </is>
      </c>
    </row>
    <row r="2171" customHeight="1" ht="21">
      <c r="A2171" s="22" t="inlineStr">
        <is>
          <r>
            <t xml:space="preserve">88267</t>
          </r>
        </is>
      </c>
      <c r="B2171" s="23" t="inlineStr">
        <is>
          <r>
            <t xml:space="preserve">ENCANADOR OU BOMBEIRO HIDRÁULICO COM ENCARGOS COMPLEMENTARES</t>
          </r>
        </is>
      </c>
      <c r="C2171" s="22" t="inlineStr">
        <is>
          <r>
            <t xml:space="preserve">SINAPI</t>
          </r>
        </is>
      </c>
      <c r="D2171" s="22" t="inlineStr">
        <is>
          <r>
            <t xml:space="preserve">H</t>
          </r>
        </is>
      </c>
      <c r="E2171" s="24" t="n">
        <v>0.5</v>
      </c>
      <c r="F2171" s="25" t="n">
        <v>29.86</v>
      </c>
      <c r="G2171" s="25" t="n">
        <f>ROUND(ROUND(E2171,8)*F2171,2)</f>
        <v>14.93</v>
      </c>
    </row>
    <row r="2172" customHeight="1" ht="15">
      <c r="A2172" s="22" t="inlineStr">
        <is>
          <r>
            <t xml:space="preserve">88316</t>
          </r>
        </is>
      </c>
      <c r="B2172" s="23" t="inlineStr">
        <is>
          <r>
            <t xml:space="preserve">SERVENTE COM ENCARGOS COMPLEMENTARES</t>
          </r>
        </is>
      </c>
      <c r="C2172" s="22" t="inlineStr">
        <is>
          <r>
            <t xml:space="preserve">SINAPI</t>
          </r>
        </is>
      </c>
      <c r="D2172" s="22" t="inlineStr">
        <is>
          <r>
            <t xml:space="preserve">H</t>
          </r>
        </is>
      </c>
      <c r="E2172" s="24" t="n">
        <v>0.5</v>
      </c>
      <c r="F2172" s="25" t="n">
        <v>23.56</v>
      </c>
      <c r="G2172" s="25" t="n">
        <f>ROUND(ROUND(E2172,8)*F2172,2)</f>
        <v>11.78</v>
      </c>
    </row>
    <row r="2173" customHeight="1" ht="18">
      <c r="A2173" s="2" t="inlineStr"/>
      <c r="B2173" s="2" t="inlineStr"/>
      <c r="C2173" s="2" t="inlineStr"/>
      <c r="D2173" s="2" t="inlineStr"/>
      <c r="E2173" s="26" t="inlineStr">
        <is>
          <r>
            <t xml:space="preserve">TOTAL Mão de Obra com Encargos Complementares:</t>
          </r>
        </is>
      </c>
      <c r="F2173" s="26" t="inlineStr"/>
      <c r="G2173" s="27" t="n">
        <f>SUM(G2171:G2172)</f>
        <v>26.71</v>
      </c>
    </row>
    <row r="2174" customHeight="1" ht="15">
      <c r="A2174" s="2" t="inlineStr"/>
      <c r="B2174" s="2" t="inlineStr"/>
      <c r="C2174" s="2" t="inlineStr"/>
      <c r="D2174" s="2" t="inlineStr"/>
      <c r="E2174" s="28" t="inlineStr">
        <is>
          <r>
            <t xml:space="preserve">VALOR:</t>
          </r>
        </is>
      </c>
      <c r="F2174" s="28" t="inlineStr"/>
      <c r="G2174" s="29" t="n">
        <f>ROUND(SUM(G2169,G2173),2)</f>
        <v>276.76</v>
      </c>
    </row>
    <row r="2175" customHeight="1" ht="15">
      <c r="A2175" s="2" t="inlineStr"/>
      <c r="B2175" s="2" t="inlineStr"/>
      <c r="C2175" s="2" t="inlineStr"/>
      <c r="D2175" s="2" t="inlineStr"/>
      <c r="E2175" s="28" t="inlineStr">
        <is>
          <r>
            <t xml:space="preserve">VALOR BDI (20.34%):</t>
          </r>
        </is>
      </c>
      <c r="F2175" s="28" t="inlineStr"/>
      <c r="G2175" s="29" t="n">
        <f>ROUND(G2174*(20.34/100),2)</f>
        <v>56.29</v>
      </c>
    </row>
    <row r="2176" customHeight="1" ht="15">
      <c r="A2176" s="2" t="inlineStr"/>
      <c r="B2176" s="2" t="inlineStr"/>
      <c r="C2176" s="2" t="inlineStr"/>
      <c r="D2176" s="2" t="inlineStr"/>
      <c r="E2176" s="28" t="inlineStr">
        <is>
          <r>
            <t xml:space="preserve">VALOR COM BDI:</t>
          </r>
        </is>
      </c>
      <c r="F2176" s="28" t="inlineStr"/>
      <c r="G2176" s="29" t="n">
        <f>G2175+G2174</f>
        <v>333.05</v>
      </c>
    </row>
    <row r="2177" customHeight="1" ht="10">
      <c r="A2177" s="2" t="inlineStr"/>
      <c r="B2177" s="2" t="inlineStr"/>
      <c r="C2177" s="2" t="inlineStr"/>
      <c r="D2177" s="2" t="inlineStr"/>
      <c r="E2177" s="18" t="inlineStr"/>
      <c r="F2177" s="18" t="inlineStr"/>
      <c r="G2177" s="18" t="inlineStr"/>
    </row>
    <row r="2178" customHeight="1" ht="20">
      <c r="A2178" s="19" t="inlineStr">
        <is>
          <r>
            <t xml:space="preserve">1.16.8. ​CPU2560​ TORNEIRA CLÍNICA COM VOLANTE TIPO ALAVANCA​ (UN)</t>
          </r>
        </is>
      </c>
      <c r="B2178" s="19" t="inlineStr"/>
      <c r="C2178" s="19" t="inlineStr"/>
      <c r="D2178" s="19" t="inlineStr"/>
      <c r="E2178" s="19" t="inlineStr"/>
      <c r="F2178" s="19" t="inlineStr"/>
      <c r="G2178" s="19" t="inlineStr"/>
    </row>
    <row r="2179" customHeight="1" ht="15">
      <c r="A2179" s="20" t="inlineStr">
        <is>
          <r>
            <t xml:space="preserve">Material</t>
          </r>
        </is>
      </c>
      <c r="B2179" s="20" t="inlineStr"/>
      <c r="C2179" s="21" t="inlineStr">
        <is>
          <r>
            <t xml:space="preserve">FONTE</t>
          </r>
        </is>
      </c>
      <c r="D2179" s="21" t="inlineStr">
        <is>
          <r>
            <t xml:space="preserve">UNID</t>
          </r>
        </is>
      </c>
      <c r="E2179" s="21" t="inlineStr">
        <is>
          <r>
            <t xml:space="preserve">COEFICIENTE</t>
          </r>
        </is>
      </c>
      <c r="F2179" s="21" t="inlineStr">
        <is>
          <r>
            <t xml:space="preserve">PREÇO UNITÁRIO</t>
          </r>
        </is>
      </c>
      <c r="G2179" s="21" t="inlineStr">
        <is>
          <r>
            <t xml:space="preserve">TOTAL</t>
          </r>
        </is>
      </c>
    </row>
    <row r="2180" customHeight="1" ht="21">
      <c r="A2180" s="22" t="inlineStr">
        <is>
          <r>
            <t xml:space="preserve">00003146</t>
          </r>
        </is>
      </c>
      <c r="B2180" s="23" t="inlineStr">
        <is>
          <r>
            <t xml:space="preserve">FITA VEDA ROSCA, EM PTFE, ROLO DE 18 MM X 10 M (L X C)</t>
          </r>
        </is>
      </c>
      <c r="C2180" s="22" t="inlineStr">
        <is>
          <r>
            <t xml:space="preserve">SINAPI</t>
          </r>
        </is>
      </c>
      <c r="D2180" s="22" t="inlineStr">
        <is>
          <r>
            <t xml:space="preserve">UN</t>
          </r>
        </is>
      </c>
      <c r="E2180" s="24" t="n">
        <v>0.28</v>
      </c>
      <c r="F2180" s="25" t="n">
        <v>4.0</v>
      </c>
      <c r="G2180" s="25" t="n">
        <f>ROUND(ROUND(E2180,8)*F2180,2)</f>
        <v>1.12</v>
      </c>
    </row>
    <row r="2181" customHeight="1" ht="29">
      <c r="A2181" s="22" t="inlineStr">
        <is>
          <r>
            <t xml:space="preserve">00036792</t>
          </r>
        </is>
      </c>
      <c r="B2181" s="23" t="inlineStr">
        <is>
          <r>
            <t xml:space="preserve">TORNEIRA METALICA CROMADA DE PAREDE LONGA PARA LAVATORIO, COM AREJADOR, ACIONAMENTO ALAVANCA, 1/4 DE VOLTA</t>
          </r>
        </is>
      </c>
      <c r="C2181" s="22" t="inlineStr">
        <is>
          <r>
            <t xml:space="preserve">SINAPI</t>
          </r>
        </is>
      </c>
      <c r="D2181" s="22" t="inlineStr">
        <is>
          <r>
            <t xml:space="preserve">UN</t>
          </r>
        </is>
      </c>
      <c r="E2181" s="24" t="n">
        <v>1.0</v>
      </c>
      <c r="F2181" s="25" t="n">
        <v>192.49</v>
      </c>
      <c r="G2181" s="25" t="n">
        <f>ROUND(ROUND(E2181,8)*F2181,2)</f>
        <v>192.49</v>
      </c>
    </row>
    <row r="2182" customHeight="1" ht="15">
      <c r="A2182" s="2" t="inlineStr"/>
      <c r="B2182" s="2" t="inlineStr"/>
      <c r="C2182" s="2" t="inlineStr"/>
      <c r="D2182" s="2" t="inlineStr"/>
      <c r="E2182" s="26" t="inlineStr">
        <is>
          <r>
            <t xml:space="preserve">TOTAL Material:</t>
          </r>
        </is>
      </c>
      <c r="F2182" s="26" t="inlineStr"/>
      <c r="G2182" s="27" t="n">
        <f>SUM(G2180:G2181)</f>
        <v>193.61</v>
      </c>
    </row>
    <row r="2183" customHeight="1" ht="15">
      <c r="A2183" s="20" t="inlineStr">
        <is>
          <r>
            <t xml:space="preserve">Mão de Obra com Encargos Complementares</t>
          </r>
        </is>
      </c>
      <c r="B2183" s="20" t="inlineStr"/>
      <c r="C2183" s="21" t="inlineStr">
        <is>
          <r>
            <t xml:space="preserve">FONTE</t>
          </r>
        </is>
      </c>
      <c r="D2183" s="21" t="inlineStr">
        <is>
          <r>
            <t xml:space="preserve">UNID</t>
          </r>
        </is>
      </c>
      <c r="E2183" s="21" t="inlineStr">
        <is>
          <r>
            <t xml:space="preserve">COEFICIENTE</t>
          </r>
        </is>
      </c>
      <c r="F2183" s="21" t="inlineStr">
        <is>
          <r>
            <t xml:space="preserve">PREÇO UNITÁRIO</t>
          </r>
        </is>
      </c>
      <c r="G2183" s="21" t="inlineStr">
        <is>
          <r>
            <t xml:space="preserve">TOTAL</t>
          </r>
        </is>
      </c>
    </row>
    <row r="2184" customHeight="1" ht="21">
      <c r="A2184" s="22" t="inlineStr">
        <is>
          <r>
            <t xml:space="preserve">88248</t>
          </r>
        </is>
      </c>
      <c r="B2184" s="23" t="inlineStr">
        <is>
          <r>
            <t xml:space="preserve">AUXILIAR DE ENCANADOR OU BOMBEIRO HIDRÁULICO COM ENCARGOS COMPLEMENTARES</t>
          </r>
        </is>
      </c>
      <c r="C2184" s="22" t="inlineStr">
        <is>
          <r>
            <t xml:space="preserve">SINAPI</t>
          </r>
        </is>
      </c>
      <c r="D2184" s="22" t="inlineStr">
        <is>
          <r>
            <t xml:space="preserve">H</t>
          </r>
        </is>
      </c>
      <c r="E2184" s="24" t="n">
        <v>0.5</v>
      </c>
      <c r="F2184" s="25" t="n">
        <v>24.23</v>
      </c>
      <c r="G2184" s="25" t="n">
        <f>ROUND(ROUND(E2184,8)*F2184,2)</f>
        <v>12.12</v>
      </c>
    </row>
    <row r="2185" customHeight="1" ht="21">
      <c r="A2185" s="22" t="inlineStr">
        <is>
          <r>
            <t xml:space="preserve">88267</t>
          </r>
        </is>
      </c>
      <c r="B2185" s="23" t="inlineStr">
        <is>
          <r>
            <t xml:space="preserve">ENCANADOR OU BOMBEIRO HIDRÁULICO COM ENCARGOS COMPLEMENTARES</t>
          </r>
        </is>
      </c>
      <c r="C2185" s="22" t="inlineStr">
        <is>
          <r>
            <t xml:space="preserve">SINAPI</t>
          </r>
        </is>
      </c>
      <c r="D2185" s="22" t="inlineStr">
        <is>
          <r>
            <t xml:space="preserve">H</t>
          </r>
        </is>
      </c>
      <c r="E2185" s="24" t="n">
        <v>0.3</v>
      </c>
      <c r="F2185" s="25" t="n">
        <v>29.86</v>
      </c>
      <c r="G2185" s="25" t="n">
        <f>ROUND(ROUND(E2185,8)*F2185,2)</f>
        <v>8.96</v>
      </c>
    </row>
    <row r="2186" customHeight="1" ht="18">
      <c r="A2186" s="2" t="inlineStr"/>
      <c r="B2186" s="2" t="inlineStr"/>
      <c r="C2186" s="2" t="inlineStr"/>
      <c r="D2186" s="2" t="inlineStr"/>
      <c r="E2186" s="26" t="inlineStr">
        <is>
          <r>
            <t xml:space="preserve">TOTAL Mão de Obra com Encargos Complementares:</t>
          </r>
        </is>
      </c>
      <c r="F2186" s="26" t="inlineStr"/>
      <c r="G2186" s="27" t="n">
        <f>SUM(G2184:G2185)</f>
        <v>21.08</v>
      </c>
    </row>
    <row r="2187" customHeight="1" ht="15">
      <c r="A2187" s="2" t="inlineStr"/>
      <c r="B2187" s="2" t="inlineStr"/>
      <c r="C2187" s="2" t="inlineStr"/>
      <c r="D2187" s="2" t="inlineStr"/>
      <c r="E2187" s="28" t="inlineStr">
        <is>
          <r>
            <t xml:space="preserve">VALOR:</t>
          </r>
        </is>
      </c>
      <c r="F2187" s="28" t="inlineStr"/>
      <c r="G2187" s="29" t="n">
        <f>ROUND(SUM(G2182,G2186),2)</f>
        <v>214.69</v>
      </c>
    </row>
    <row r="2188" customHeight="1" ht="15">
      <c r="A2188" s="2" t="inlineStr"/>
      <c r="B2188" s="2" t="inlineStr"/>
      <c r="C2188" s="2" t="inlineStr"/>
      <c r="D2188" s="2" t="inlineStr"/>
      <c r="E2188" s="28" t="inlineStr">
        <is>
          <r>
            <t xml:space="preserve">VALOR BDI (20.34%):</t>
          </r>
        </is>
      </c>
      <c r="F2188" s="28" t="inlineStr"/>
      <c r="G2188" s="29" t="n">
        <f>ROUND(G2187*(20.34/100),2)</f>
        <v>43.67</v>
      </c>
    </row>
    <row r="2189" customHeight="1" ht="15">
      <c r="A2189" s="2" t="inlineStr"/>
      <c r="B2189" s="2" t="inlineStr"/>
      <c r="C2189" s="2" t="inlineStr"/>
      <c r="D2189" s="2" t="inlineStr"/>
      <c r="E2189" s="28" t="inlineStr">
        <is>
          <r>
            <t xml:space="preserve">VALOR COM BDI:</t>
          </r>
        </is>
      </c>
      <c r="F2189" s="28" t="inlineStr"/>
      <c r="G2189" s="29" t="n">
        <f>G2188+G2187</f>
        <v>258.36</v>
      </c>
    </row>
    <row r="2190" customHeight="1" ht="10">
      <c r="A2190" s="2" t="inlineStr"/>
      <c r="B2190" s="2" t="inlineStr"/>
      <c r="C2190" s="2" t="inlineStr"/>
      <c r="D2190" s="2" t="inlineStr"/>
      <c r="E2190" s="18" t="inlineStr"/>
      <c r="F2190" s="18" t="inlineStr"/>
      <c r="G2190" s="18" t="inlineStr"/>
    </row>
    <row r="2191" customHeight="1" ht="20">
      <c r="A2191" s="19" t="inlineStr">
        <is>
          <r>
            <t xml:space="preserve">1.16.9. ​CPU2563​ DUCHA HIGIÊNICA COM REGISTRO, LINHA DREAM, REF. 1984. C87. ACT. CR, DA DECA OU SIMILAR​ (UN)</t>
          </r>
        </is>
      </c>
      <c r="B2191" s="19" t="inlineStr"/>
      <c r="C2191" s="19" t="inlineStr"/>
      <c r="D2191" s="19" t="inlineStr"/>
      <c r="E2191" s="19" t="inlineStr"/>
      <c r="F2191" s="19" t="inlineStr"/>
      <c r="G2191" s="19" t="inlineStr"/>
    </row>
    <row r="2192" customHeight="1" ht="15">
      <c r="A2192" s="20" t="inlineStr">
        <is>
          <r>
            <t xml:space="preserve">Material</t>
          </r>
        </is>
      </c>
      <c r="B2192" s="20" t="inlineStr"/>
      <c r="C2192" s="21" t="inlineStr">
        <is>
          <r>
            <t xml:space="preserve">FONTE</t>
          </r>
        </is>
      </c>
      <c r="D2192" s="21" t="inlineStr">
        <is>
          <r>
            <t xml:space="preserve">UNID</t>
          </r>
        </is>
      </c>
      <c r="E2192" s="21" t="inlineStr">
        <is>
          <r>
            <t xml:space="preserve">COEFICIENTE</t>
          </r>
        </is>
      </c>
      <c r="F2192" s="21" t="inlineStr">
        <is>
          <r>
            <t xml:space="preserve">PREÇO UNITÁRIO</t>
          </r>
        </is>
      </c>
      <c r="G2192" s="21" t="inlineStr">
        <is>
          <r>
            <t xml:space="preserve">TOTAL</t>
          </r>
        </is>
      </c>
    </row>
    <row r="2193" customHeight="1" ht="21">
      <c r="A2193" s="22" t="inlineStr">
        <is>
          <r>
            <t xml:space="preserve">I09833</t>
          </r>
        </is>
      </c>
      <c r="B2193" s="23" t="inlineStr">
        <is>
          <r>
            <t xml:space="preserve">Ducha higiênica com registro, linha Dream, ref. 1984.C87.ACT.CR, da DECA ou similar</t>
          </r>
        </is>
      </c>
      <c r="C2193" s="22" t="inlineStr">
        <is>
          <r>
            <t xml:space="preserve">ORSE</t>
          </r>
        </is>
      </c>
      <c r="D2193" s="22" t="inlineStr">
        <is>
          <r>
            <t xml:space="preserve">un</t>
          </r>
        </is>
      </c>
      <c r="E2193" s="24" t="n">
        <v>1.0</v>
      </c>
      <c r="F2193" s="25" t="n">
        <v>801.43</v>
      </c>
      <c r="G2193" s="25" t="n">
        <f>ROUND(ROUND(E2193,8)*F2193,2)</f>
        <v>801.43</v>
      </c>
    </row>
    <row r="2194" customHeight="1" ht="15">
      <c r="A2194" s="22" t="inlineStr">
        <is>
          <r>
            <t xml:space="preserve">I00981</t>
          </r>
        </is>
      </c>
      <c r="B2194" s="23" t="inlineStr">
        <is>
          <r>
            <t xml:space="preserve">Fita veda rosca 18mm</t>
          </r>
        </is>
      </c>
      <c r="C2194" s="22" t="inlineStr">
        <is>
          <r>
            <t xml:space="preserve">ORSE</t>
          </r>
        </is>
      </c>
      <c r="D2194" s="22" t="inlineStr">
        <is>
          <r>
            <t xml:space="preserve">m</t>
          </r>
        </is>
      </c>
      <c r="E2194" s="24" t="n">
        <v>0.42</v>
      </c>
      <c r="F2194" s="25" t="n">
        <v>0.3</v>
      </c>
      <c r="G2194" s="25" t="n">
        <f>ROUND(ROUND(E2194,8)*F2194,2)</f>
        <v>0.13</v>
      </c>
    </row>
    <row r="2195" customHeight="1" ht="15">
      <c r="A2195" s="2" t="inlineStr"/>
      <c r="B2195" s="2" t="inlineStr"/>
      <c r="C2195" s="2" t="inlineStr"/>
      <c r="D2195" s="2" t="inlineStr"/>
      <c r="E2195" s="26" t="inlineStr">
        <is>
          <r>
            <t xml:space="preserve">TOTAL Material:</t>
          </r>
        </is>
      </c>
      <c r="F2195" s="26" t="inlineStr"/>
      <c r="G2195" s="27" t="n">
        <f>SUM(G2193:G2194)</f>
        <v>801.56</v>
      </c>
    </row>
    <row r="2196" customHeight="1" ht="15">
      <c r="A2196" s="20" t="inlineStr">
        <is>
          <r>
            <t xml:space="preserve">Mão de Obra com Encargos Complementares</t>
          </r>
        </is>
      </c>
      <c r="B2196" s="20" t="inlineStr"/>
      <c r="C2196" s="21" t="inlineStr">
        <is>
          <r>
            <t xml:space="preserve">FONTE</t>
          </r>
        </is>
      </c>
      <c r="D2196" s="21" t="inlineStr">
        <is>
          <r>
            <t xml:space="preserve">UNID</t>
          </r>
        </is>
      </c>
      <c r="E2196" s="21" t="inlineStr">
        <is>
          <r>
            <t xml:space="preserve">COEFICIENTE</t>
          </r>
        </is>
      </c>
      <c r="F2196" s="21" t="inlineStr">
        <is>
          <r>
            <t xml:space="preserve">PREÇO UNITÁRIO</t>
          </r>
        </is>
      </c>
      <c r="G2196" s="21" t="inlineStr">
        <is>
          <r>
            <t xml:space="preserve">TOTAL</t>
          </r>
        </is>
      </c>
    </row>
    <row r="2197" customHeight="1" ht="21">
      <c r="A2197" s="22" t="inlineStr">
        <is>
          <r>
            <t xml:space="preserve">88267</t>
          </r>
        </is>
      </c>
      <c r="B2197" s="23" t="inlineStr">
        <is>
          <r>
            <t xml:space="preserve">ENCANADOR OU BOMBEIRO HIDRÁULICO COM ENCARGOS COMPLEMENTARES</t>
          </r>
        </is>
      </c>
      <c r="C2197" s="22" t="inlineStr">
        <is>
          <r>
            <t xml:space="preserve">SINAPI</t>
          </r>
        </is>
      </c>
      <c r="D2197" s="22" t="inlineStr">
        <is>
          <r>
            <t xml:space="preserve">H</t>
          </r>
        </is>
      </c>
      <c r="E2197" s="24" t="n">
        <v>0.5</v>
      </c>
      <c r="F2197" s="25" t="n">
        <v>29.86</v>
      </c>
      <c r="G2197" s="25" t="n">
        <f>ROUND(ROUND(E2197,8)*F2197,2)</f>
        <v>14.93</v>
      </c>
    </row>
    <row r="2198" customHeight="1" ht="18">
      <c r="A2198" s="2" t="inlineStr"/>
      <c r="B2198" s="2" t="inlineStr"/>
      <c r="C2198" s="2" t="inlineStr"/>
      <c r="D2198" s="2" t="inlineStr"/>
      <c r="E2198" s="26" t="inlineStr">
        <is>
          <r>
            <t xml:space="preserve">TOTAL Mão de Obra com Encargos Complementares:</t>
          </r>
        </is>
      </c>
      <c r="F2198" s="26" t="inlineStr"/>
      <c r="G2198" s="27" t="n">
        <f>SUM(G2197:G2197)</f>
        <v>14.93</v>
      </c>
    </row>
    <row r="2199" customHeight="1" ht="15">
      <c r="A2199" s="2" t="inlineStr"/>
      <c r="B2199" s="2" t="inlineStr"/>
      <c r="C2199" s="2" t="inlineStr"/>
      <c r="D2199" s="2" t="inlineStr"/>
      <c r="E2199" s="28" t="inlineStr">
        <is>
          <r>
            <t xml:space="preserve">VALOR:</t>
          </r>
        </is>
      </c>
      <c r="F2199" s="28" t="inlineStr"/>
      <c r="G2199" s="29" t="n">
        <f>ROUND(SUM(G2195,G2198),2)</f>
        <v>816.49</v>
      </c>
    </row>
    <row r="2200" customHeight="1" ht="15">
      <c r="A2200" s="2" t="inlineStr"/>
      <c r="B2200" s="2" t="inlineStr"/>
      <c r="C2200" s="2" t="inlineStr"/>
      <c r="D2200" s="2" t="inlineStr"/>
      <c r="E2200" s="28" t="inlineStr">
        <is>
          <r>
            <t xml:space="preserve">VALOR BDI (20.34%):</t>
          </r>
        </is>
      </c>
      <c r="F2200" s="28" t="inlineStr"/>
      <c r="G2200" s="29" t="n">
        <f>ROUND(G2199*(20.34/100),2)</f>
        <v>166.07</v>
      </c>
    </row>
    <row r="2201" customHeight="1" ht="15">
      <c r="A2201" s="2" t="inlineStr"/>
      <c r="B2201" s="2" t="inlineStr"/>
      <c r="C2201" s="2" t="inlineStr"/>
      <c r="D2201" s="2" t="inlineStr"/>
      <c r="E2201" s="28" t="inlineStr">
        <is>
          <r>
            <t xml:space="preserve">VALOR COM BDI:</t>
          </r>
        </is>
      </c>
      <c r="F2201" s="28" t="inlineStr"/>
      <c r="G2201" s="29" t="n">
        <f>G2200+G2199</f>
        <v>982.56</v>
      </c>
    </row>
    <row r="2202" customHeight="1" ht="10">
      <c r="A2202" s="2" t="inlineStr"/>
      <c r="B2202" s="2" t="inlineStr"/>
      <c r="C2202" s="2" t="inlineStr"/>
      <c r="D2202" s="2" t="inlineStr"/>
      <c r="E2202" s="18" t="inlineStr"/>
      <c r="F2202" s="18" t="inlineStr"/>
      <c r="G2202" s="18" t="inlineStr"/>
    </row>
    <row r="2203" customHeight="1" ht="20">
      <c r="A2203" s="19" t="inlineStr">
        <is>
          <r>
            <t xml:space="preserve">1.16.10. ​CPU3143​ BARRA DE APOIO, RETA, FIXA, EM AÇO INOX, L=80CM, D=1 1/4", JACKWAL OU SIMILAR​ (UN)</t>
          </r>
        </is>
      </c>
      <c r="B2203" s="19" t="inlineStr"/>
      <c r="C2203" s="19" t="inlineStr"/>
      <c r="D2203" s="19" t="inlineStr"/>
      <c r="E2203" s="19" t="inlineStr"/>
      <c r="F2203" s="19" t="inlineStr"/>
      <c r="G2203" s="19" t="inlineStr"/>
    </row>
    <row r="2204" customHeight="1" ht="15">
      <c r="A2204" s="20" t="inlineStr">
        <is>
          <r>
            <t xml:space="preserve">Material</t>
          </r>
        </is>
      </c>
      <c r="B2204" s="20" t="inlineStr"/>
      <c r="C2204" s="21" t="inlineStr">
        <is>
          <r>
            <t xml:space="preserve">FONTE</t>
          </r>
        </is>
      </c>
      <c r="D2204" s="21" t="inlineStr">
        <is>
          <r>
            <t xml:space="preserve">UNID</t>
          </r>
        </is>
      </c>
      <c r="E2204" s="21" t="inlineStr">
        <is>
          <r>
            <t xml:space="preserve">COEFICIENTE</t>
          </r>
        </is>
      </c>
      <c r="F2204" s="21" t="inlineStr">
        <is>
          <r>
            <t xml:space="preserve">PREÇO UNITÁRIO</t>
          </r>
        </is>
      </c>
      <c r="G2204" s="21" t="inlineStr">
        <is>
          <r>
            <t xml:space="preserve">TOTAL</t>
          </r>
        </is>
      </c>
    </row>
    <row r="2205" customHeight="1" ht="21">
      <c r="A2205" s="22" t="inlineStr">
        <is>
          <r>
            <t xml:space="preserve">I13877</t>
          </r>
        </is>
      </c>
      <c r="B2205" s="23" t="inlineStr">
        <is>
          <r>
            <t xml:space="preserve">Barra de apoio, reta, fixa, em aço inox, l=80cm, d=1 1/4" - Jackwal ou similar</t>
          </r>
        </is>
      </c>
      <c r="C2205" s="22" t="inlineStr">
        <is>
          <r>
            <t xml:space="preserve">ORSE</t>
          </r>
        </is>
      </c>
      <c r="D2205" s="22" t="inlineStr">
        <is>
          <r>
            <t xml:space="preserve">un</t>
          </r>
        </is>
      </c>
      <c r="E2205" s="24" t="n">
        <v>1.0</v>
      </c>
      <c r="F2205" s="25" t="n">
        <v>214.9</v>
      </c>
      <c r="G2205" s="25" t="n">
        <f>ROUND(ROUND(E2205,8)*F2205,2)</f>
        <v>214.9</v>
      </c>
    </row>
    <row r="2206" customHeight="1" ht="15">
      <c r="A2206" s="2" t="inlineStr"/>
      <c r="B2206" s="2" t="inlineStr"/>
      <c r="C2206" s="2" t="inlineStr"/>
      <c r="D2206" s="2" t="inlineStr"/>
      <c r="E2206" s="26" t="inlineStr">
        <is>
          <r>
            <t xml:space="preserve">TOTAL Material:</t>
          </r>
        </is>
      </c>
      <c r="F2206" s="26" t="inlineStr"/>
      <c r="G2206" s="27" t="n">
        <f>SUM(G2205:G2205)</f>
        <v>214.9</v>
      </c>
    </row>
    <row r="2207" customHeight="1" ht="15">
      <c r="A2207" s="20" t="inlineStr">
        <is>
          <r>
            <t xml:space="preserve">Mão de Obra com Encargos Complementares</t>
          </r>
        </is>
      </c>
      <c r="B2207" s="20" t="inlineStr"/>
      <c r="C2207" s="21" t="inlineStr">
        <is>
          <r>
            <t xml:space="preserve">FONTE</t>
          </r>
        </is>
      </c>
      <c r="D2207" s="21" t="inlineStr">
        <is>
          <r>
            <t xml:space="preserve">UNID</t>
          </r>
        </is>
      </c>
      <c r="E2207" s="21" t="inlineStr">
        <is>
          <r>
            <t xml:space="preserve">COEFICIENTE</t>
          </r>
        </is>
      </c>
      <c r="F2207" s="21" t="inlineStr">
        <is>
          <r>
            <t xml:space="preserve">PREÇO UNITÁRIO</t>
          </r>
        </is>
      </c>
      <c r="G2207" s="21" t="inlineStr">
        <is>
          <r>
            <t xml:space="preserve">TOTAL</t>
          </r>
        </is>
      </c>
    </row>
    <row r="2208" customHeight="1" ht="15">
      <c r="A2208" s="22" t="inlineStr">
        <is>
          <r>
            <t xml:space="preserve">88309</t>
          </r>
        </is>
      </c>
      <c r="B2208" s="23" t="inlineStr">
        <is>
          <r>
            <t xml:space="preserve">PEDREIRO COM ENCARGOS COMPLEMENTARES</t>
          </r>
        </is>
      </c>
      <c r="C2208" s="22" t="inlineStr">
        <is>
          <r>
            <t xml:space="preserve">SINAPI</t>
          </r>
        </is>
      </c>
      <c r="D2208" s="22" t="inlineStr">
        <is>
          <r>
            <t xml:space="preserve">H</t>
          </r>
        </is>
      </c>
      <c r="E2208" s="24" t="n">
        <v>0.3</v>
      </c>
      <c r="F2208" s="25" t="n">
        <v>30.58</v>
      </c>
      <c r="G2208" s="25" t="n">
        <f>ROUND(ROUND(E2208,8)*F2208,2)</f>
        <v>9.17</v>
      </c>
    </row>
    <row r="2209" customHeight="1" ht="18">
      <c r="A2209" s="2" t="inlineStr"/>
      <c r="B2209" s="2" t="inlineStr"/>
      <c r="C2209" s="2" t="inlineStr"/>
      <c r="D2209" s="2" t="inlineStr"/>
      <c r="E2209" s="26" t="inlineStr">
        <is>
          <r>
            <t xml:space="preserve">TOTAL Mão de Obra com Encargos Complementares:</t>
          </r>
        </is>
      </c>
      <c r="F2209" s="26" t="inlineStr"/>
      <c r="G2209" s="27" t="n">
        <f>SUM(G2208:G2208)</f>
        <v>9.17</v>
      </c>
    </row>
    <row r="2210" customHeight="1" ht="15">
      <c r="A2210" s="2" t="inlineStr"/>
      <c r="B2210" s="2" t="inlineStr"/>
      <c r="C2210" s="2" t="inlineStr"/>
      <c r="D2210" s="2" t="inlineStr"/>
      <c r="E2210" s="28" t="inlineStr">
        <is>
          <r>
            <t xml:space="preserve">VALOR:</t>
          </r>
        </is>
      </c>
      <c r="F2210" s="28" t="inlineStr"/>
      <c r="G2210" s="29" t="n">
        <f>ROUND(SUM(G2206,G2209),2)</f>
        <v>224.07</v>
      </c>
    </row>
    <row r="2211" customHeight="1" ht="15">
      <c r="A2211" s="2" t="inlineStr"/>
      <c r="B2211" s="2" t="inlineStr"/>
      <c r="C2211" s="2" t="inlineStr"/>
      <c r="D2211" s="2" t="inlineStr"/>
      <c r="E2211" s="28" t="inlineStr">
        <is>
          <r>
            <t xml:space="preserve">VALOR BDI (20.34%):</t>
          </r>
        </is>
      </c>
      <c r="F2211" s="28" t="inlineStr"/>
      <c r="G2211" s="29" t="n">
        <f>ROUND(G2210*(20.34/100),2)</f>
        <v>45.58</v>
      </c>
    </row>
    <row r="2212" customHeight="1" ht="15">
      <c r="A2212" s="2" t="inlineStr"/>
      <c r="B2212" s="2" t="inlineStr"/>
      <c r="C2212" s="2" t="inlineStr"/>
      <c r="D2212" s="2" t="inlineStr"/>
      <c r="E2212" s="28" t="inlineStr">
        <is>
          <r>
            <t xml:space="preserve">VALOR COM BDI:</t>
          </r>
        </is>
      </c>
      <c r="F2212" s="28" t="inlineStr"/>
      <c r="G2212" s="29" t="n">
        <f>G2211+G2210</f>
        <v>269.65</v>
      </c>
    </row>
    <row r="2213" customHeight="1" ht="10">
      <c r="A2213" s="2" t="inlineStr"/>
      <c r="B2213" s="2" t="inlineStr"/>
      <c r="C2213" s="2" t="inlineStr"/>
      <c r="D2213" s="2" t="inlineStr"/>
      <c r="E2213" s="18" t="inlineStr"/>
      <c r="F2213" s="18" t="inlineStr"/>
      <c r="G2213" s="18" t="inlineStr"/>
    </row>
    <row r="2214" customHeight="1" ht="20">
      <c r="A2214" s="19" t="inlineStr">
        <is>
          <r>
            <t xml:space="preserve">1.16.11. ​CPU2546​ BARRA DE APOIO, RETA, FIXA, EM AÇO (INOX, L=40CM, S=1 1/4", JACKWAL OU SIMILAR​ (UN)</t>
          </r>
        </is>
      </c>
      <c r="B2214" s="19" t="inlineStr"/>
      <c r="C2214" s="19" t="inlineStr"/>
      <c r="D2214" s="19" t="inlineStr"/>
      <c r="E2214" s="19" t="inlineStr"/>
      <c r="F2214" s="19" t="inlineStr"/>
      <c r="G2214" s="19" t="inlineStr"/>
    </row>
    <row r="2215" customHeight="1" ht="15">
      <c r="A2215" s="20" t="inlineStr">
        <is>
          <r>
            <t xml:space="preserve">Material</t>
          </r>
        </is>
      </c>
      <c r="B2215" s="20" t="inlineStr"/>
      <c r="C2215" s="21" t="inlineStr">
        <is>
          <r>
            <t xml:space="preserve">FONTE</t>
          </r>
        </is>
      </c>
      <c r="D2215" s="21" t="inlineStr">
        <is>
          <r>
            <t xml:space="preserve">UNID</t>
          </r>
        </is>
      </c>
      <c r="E2215" s="21" t="inlineStr">
        <is>
          <r>
            <t xml:space="preserve">COEFICIENTE</t>
          </r>
        </is>
      </c>
      <c r="F2215" s="21" t="inlineStr">
        <is>
          <r>
            <t xml:space="preserve">PREÇO UNITÁRIO</t>
          </r>
        </is>
      </c>
      <c r="G2215" s="21" t="inlineStr">
        <is>
          <r>
            <t xml:space="preserve">TOTAL</t>
          </r>
        </is>
      </c>
    </row>
    <row r="2216" customHeight="1" ht="21">
      <c r="A2216" s="22" t="inlineStr">
        <is>
          <r>
            <t xml:space="preserve">I02062</t>
          </r>
        </is>
      </c>
      <c r="B2216" s="23" t="inlineStr">
        <is>
          <r>
            <t xml:space="preserve">Barra de apoio, reta, fixa, em aço inox, l=40cm, d=1 1/4" - Jackwal ou similar</t>
          </r>
        </is>
      </c>
      <c r="C2216" s="22" t="inlineStr">
        <is>
          <r>
            <t xml:space="preserve">ORSE</t>
          </r>
        </is>
      </c>
      <c r="D2216" s="22" t="inlineStr">
        <is>
          <r>
            <t xml:space="preserve">un</t>
          </r>
        </is>
      </c>
      <c r="E2216" s="24" t="n">
        <v>1.0</v>
      </c>
      <c r="F2216" s="25" t="n">
        <v>103.68</v>
      </c>
      <c r="G2216" s="25" t="n">
        <f>ROUND(ROUND(E2216,8)*F2216,2)</f>
        <v>103.68</v>
      </c>
    </row>
    <row r="2217" customHeight="1" ht="15">
      <c r="A2217" s="2" t="inlineStr"/>
      <c r="B2217" s="2" t="inlineStr"/>
      <c r="C2217" s="2" t="inlineStr"/>
      <c r="D2217" s="2" t="inlineStr"/>
      <c r="E2217" s="26" t="inlineStr">
        <is>
          <r>
            <t xml:space="preserve">TOTAL Material:</t>
          </r>
        </is>
      </c>
      <c r="F2217" s="26" t="inlineStr"/>
      <c r="G2217" s="27" t="n">
        <f>SUM(G2216:G2216)</f>
        <v>103.68</v>
      </c>
    </row>
    <row r="2218" customHeight="1" ht="15">
      <c r="A2218" s="20" t="inlineStr">
        <is>
          <r>
            <t xml:space="preserve">Mão de Obra com Encargos Complementares</t>
          </r>
        </is>
      </c>
      <c r="B2218" s="20" t="inlineStr"/>
      <c r="C2218" s="21" t="inlineStr">
        <is>
          <r>
            <t xml:space="preserve">FONTE</t>
          </r>
        </is>
      </c>
      <c r="D2218" s="21" t="inlineStr">
        <is>
          <r>
            <t xml:space="preserve">UNID</t>
          </r>
        </is>
      </c>
      <c r="E2218" s="21" t="inlineStr">
        <is>
          <r>
            <t xml:space="preserve">COEFICIENTE</t>
          </r>
        </is>
      </c>
      <c r="F2218" s="21" t="inlineStr">
        <is>
          <r>
            <t xml:space="preserve">PREÇO UNITÁRIO</t>
          </r>
        </is>
      </c>
      <c r="G2218" s="21" t="inlineStr">
        <is>
          <r>
            <t xml:space="preserve">TOTAL</t>
          </r>
        </is>
      </c>
    </row>
    <row r="2219" customHeight="1" ht="15">
      <c r="A2219" s="22" t="inlineStr">
        <is>
          <r>
            <t xml:space="preserve">88309</t>
          </r>
        </is>
      </c>
      <c r="B2219" s="23" t="inlineStr">
        <is>
          <r>
            <t xml:space="preserve">PEDREIRO COM ENCARGOS COMPLEMENTARES</t>
          </r>
        </is>
      </c>
      <c r="C2219" s="22" t="inlineStr">
        <is>
          <r>
            <t xml:space="preserve">SINAPI</t>
          </r>
        </is>
      </c>
      <c r="D2219" s="22" t="inlineStr">
        <is>
          <r>
            <t xml:space="preserve">H</t>
          </r>
        </is>
      </c>
      <c r="E2219" s="24" t="n">
        <v>0.3</v>
      </c>
      <c r="F2219" s="25" t="n">
        <v>30.58</v>
      </c>
      <c r="G2219" s="25" t="n">
        <f>ROUND(ROUND(E2219,8)*F2219,2)</f>
        <v>9.17</v>
      </c>
    </row>
    <row r="2220" customHeight="1" ht="18">
      <c r="A2220" s="2" t="inlineStr"/>
      <c r="B2220" s="2" t="inlineStr"/>
      <c r="C2220" s="2" t="inlineStr"/>
      <c r="D2220" s="2" t="inlineStr"/>
      <c r="E2220" s="26" t="inlineStr">
        <is>
          <r>
            <t xml:space="preserve">TOTAL Mão de Obra com Encargos Complementares:</t>
          </r>
        </is>
      </c>
      <c r="F2220" s="26" t="inlineStr"/>
      <c r="G2220" s="27" t="n">
        <f>SUM(G2219:G2219)</f>
        <v>9.17</v>
      </c>
    </row>
    <row r="2221" customHeight="1" ht="15">
      <c r="A2221" s="2" t="inlineStr"/>
      <c r="B2221" s="2" t="inlineStr"/>
      <c r="C2221" s="2" t="inlineStr"/>
      <c r="D2221" s="2" t="inlineStr"/>
      <c r="E2221" s="28" t="inlineStr">
        <is>
          <r>
            <t xml:space="preserve">VALOR:</t>
          </r>
        </is>
      </c>
      <c r="F2221" s="28" t="inlineStr"/>
      <c r="G2221" s="29" t="n">
        <f>ROUND(SUM(G2217,G2220),2)</f>
        <v>112.85</v>
      </c>
    </row>
    <row r="2222" customHeight="1" ht="15">
      <c r="A2222" s="2" t="inlineStr"/>
      <c r="B2222" s="2" t="inlineStr"/>
      <c r="C2222" s="2" t="inlineStr"/>
      <c r="D2222" s="2" t="inlineStr"/>
      <c r="E2222" s="28" t="inlineStr">
        <is>
          <r>
            <t xml:space="preserve">VALOR BDI (20.34%):</t>
          </r>
        </is>
      </c>
      <c r="F2222" s="28" t="inlineStr"/>
      <c r="G2222" s="29" t="n">
        <f>ROUND(G2221*(20.34/100),2)</f>
        <v>22.95</v>
      </c>
    </row>
    <row r="2223" customHeight="1" ht="15">
      <c r="A2223" s="2" t="inlineStr"/>
      <c r="B2223" s="2" t="inlineStr"/>
      <c r="C2223" s="2" t="inlineStr"/>
      <c r="D2223" s="2" t="inlineStr"/>
      <c r="E2223" s="28" t="inlineStr">
        <is>
          <r>
            <t xml:space="preserve">VALOR COM BDI:</t>
          </r>
        </is>
      </c>
      <c r="F2223" s="28" t="inlineStr"/>
      <c r="G2223" s="29" t="n">
        <f>G2222+G2221</f>
        <v>135.8</v>
      </c>
    </row>
    <row r="2224" customHeight="1" ht="10">
      <c r="A2224" s="2" t="inlineStr"/>
      <c r="B2224" s="2" t="inlineStr"/>
      <c r="C2224" s="2" t="inlineStr"/>
      <c r="D2224" s="2" t="inlineStr"/>
      <c r="E2224" s="18" t="inlineStr"/>
      <c r="F2224" s="18" t="inlineStr"/>
      <c r="G2224" s="18" t="inlineStr"/>
    </row>
    <row r="2225" customHeight="1" ht="20">
      <c r="A2225" s="19" t="inlineStr">
        <is>
          <r>
            <t xml:space="preserve">1.16.12. ​100867​ BARRA DE APOIO RETA, EM ACO INOX POLIDO, COMPRIMENTO 70 CM, FIXADA NA PAREDE - FORNECIMENTO E INSTALAÇÃO. AF_01/2020​ (UN)</t>
          </r>
        </is>
      </c>
      <c r="B2225" s="19" t="inlineStr"/>
      <c r="C2225" s="19" t="inlineStr"/>
      <c r="D2225" s="19" t="inlineStr"/>
      <c r="E2225" s="19" t="inlineStr"/>
      <c r="F2225" s="19" t="inlineStr"/>
      <c r="G2225" s="19" t="inlineStr"/>
    </row>
    <row r="2226" customHeight="1" ht="15">
      <c r="A2226" s="20" t="inlineStr">
        <is>
          <r>
            <t xml:space="preserve">Material</t>
          </r>
        </is>
      </c>
      <c r="B2226" s="20" t="inlineStr"/>
      <c r="C2226" s="21" t="inlineStr">
        <is>
          <r>
            <t xml:space="preserve">FONTE</t>
          </r>
        </is>
      </c>
      <c r="D2226" s="21" t="inlineStr">
        <is>
          <r>
            <t xml:space="preserve">UNID</t>
          </r>
        </is>
      </c>
      <c r="E2226" s="21" t="inlineStr">
        <is>
          <r>
            <t xml:space="preserve">COEFICIENTE</t>
          </r>
        </is>
      </c>
      <c r="F2226" s="21" t="inlineStr">
        <is>
          <r>
            <t xml:space="preserve">PREÇO UNITÁRIO</t>
          </r>
        </is>
      </c>
      <c r="G2226" s="21" t="inlineStr">
        <is>
          <r>
            <t xml:space="preserve">TOTAL</t>
          </r>
        </is>
      </c>
    </row>
    <row r="2227" customHeight="1" ht="21">
      <c r="A2227" s="22" t="inlineStr">
        <is>
          <r>
            <t xml:space="preserve">00036205</t>
          </r>
        </is>
      </c>
      <c r="B2227" s="23" t="inlineStr">
        <is>
          <r>
            <t xml:space="preserve">BARRA DE APOIO RETA, EM ACO INOX POLIDO, COMPRIMENTO 70CM, DIAMETRO MINIMO 3 CM</t>
          </r>
        </is>
      </c>
      <c r="C2227" s="22" t="inlineStr">
        <is>
          <r>
            <t xml:space="preserve">SINAPI</t>
          </r>
        </is>
      </c>
      <c r="D2227" s="22" t="inlineStr">
        <is>
          <r>
            <t xml:space="preserve">UN</t>
          </r>
        </is>
      </c>
      <c r="E2227" s="24" t="n">
        <v>1.0</v>
      </c>
      <c r="F2227" s="25" t="n">
        <v>317.0</v>
      </c>
      <c r="G2227" s="25" t="n">
        <f>TRUNC(TRUNC(E2227,8)*F2227,2)</f>
        <v>317.0</v>
      </c>
    </row>
    <row r="2228" customHeight="1" ht="29">
      <c r="A2228" s="22" t="inlineStr">
        <is>
          <r>
            <t xml:space="preserve">00004351</t>
          </r>
        </is>
      </c>
      <c r="B2228" s="23" t="inlineStr">
        <is>
          <r>
            <t xml:space="preserve">PARAFUSO NIQUELADO 3 1/2" COM ACABAMENTO CROMADO PARA FIXAR PECA SANITARIA, INCLUI PORCA CEGA, ARRUELA E BUCHA DE NYLON TAMANHO S-8</t>
          </r>
        </is>
      </c>
      <c r="C2228" s="22" t="inlineStr">
        <is>
          <r>
            <t xml:space="preserve">SINAPI</t>
          </r>
        </is>
      </c>
      <c r="D2228" s="22" t="inlineStr">
        <is>
          <r>
            <t xml:space="preserve">UN</t>
          </r>
        </is>
      </c>
      <c r="E2228" s="24" t="n">
        <v>6.0</v>
      </c>
      <c r="F2228" s="25" t="n">
        <v>23.11</v>
      </c>
      <c r="G2228" s="25" t="n">
        <f>TRUNC(TRUNC(E2228,8)*F2228,2)</f>
        <v>138.66</v>
      </c>
    </row>
    <row r="2229" customHeight="1" ht="15">
      <c r="A2229" s="2" t="inlineStr"/>
      <c r="B2229" s="2" t="inlineStr"/>
      <c r="C2229" s="2" t="inlineStr"/>
      <c r="D2229" s="2" t="inlineStr"/>
      <c r="E2229" s="26" t="inlineStr">
        <is>
          <r>
            <t xml:space="preserve">TOTAL Material:</t>
          </r>
        </is>
      </c>
      <c r="F2229" s="26" t="inlineStr"/>
      <c r="G2229" s="27" t="n">
        <f>SUM(G2227:G2228)</f>
        <v>455.66</v>
      </c>
    </row>
    <row r="2230" customHeight="1" ht="15">
      <c r="A2230" s="20" t="inlineStr">
        <is>
          <r>
            <t xml:space="preserve">Mão de Obra com Encargos Complementares</t>
          </r>
        </is>
      </c>
      <c r="B2230" s="20" t="inlineStr"/>
      <c r="C2230" s="21" t="inlineStr">
        <is>
          <r>
            <t xml:space="preserve">FONTE</t>
          </r>
        </is>
      </c>
      <c r="D2230" s="21" t="inlineStr">
        <is>
          <r>
            <t xml:space="preserve">UNID</t>
          </r>
        </is>
      </c>
      <c r="E2230" s="21" t="inlineStr">
        <is>
          <r>
            <t xml:space="preserve">COEFICIENTE</t>
          </r>
        </is>
      </c>
      <c r="F2230" s="21" t="inlineStr">
        <is>
          <r>
            <t xml:space="preserve">PREÇO UNITÁRIO</t>
          </r>
        </is>
      </c>
      <c r="G2230" s="21" t="inlineStr">
        <is>
          <r>
            <t xml:space="preserve">TOTAL</t>
          </r>
        </is>
      </c>
    </row>
    <row r="2231" customHeight="1" ht="21">
      <c r="A2231" s="22" t="inlineStr">
        <is>
          <r>
            <t xml:space="preserve">88267</t>
          </r>
        </is>
      </c>
      <c r="B2231" s="23" t="inlineStr">
        <is>
          <r>
            <t xml:space="preserve">ENCANADOR OU BOMBEIRO HIDRÁULICO COM ENCARGOS COMPLEMENTARES</t>
          </r>
        </is>
      </c>
      <c r="C2231" s="22" t="inlineStr">
        <is>
          <r>
            <t xml:space="preserve">SINAPI</t>
          </r>
        </is>
      </c>
      <c r="D2231" s="22" t="inlineStr">
        <is>
          <r>
            <t xml:space="preserve">H</t>
          </r>
        </is>
      </c>
      <c r="E2231" s="24" t="n">
        <v>0.9485</v>
      </c>
      <c r="F2231" s="25" t="n">
        <v>29.86</v>
      </c>
      <c r="G2231" s="25" t="n">
        <f>TRUNC(TRUNC(E2231,8)*F2231,2)</f>
        <v>28.32</v>
      </c>
    </row>
    <row r="2232" customHeight="1" ht="15">
      <c r="A2232" s="22" t="inlineStr">
        <is>
          <r>
            <t xml:space="preserve">88316</t>
          </r>
        </is>
      </c>
      <c r="B2232" s="23" t="inlineStr">
        <is>
          <r>
            <t xml:space="preserve">SERVENTE COM ENCARGOS COMPLEMENTARES</t>
          </r>
        </is>
      </c>
      <c r="C2232" s="22" t="inlineStr">
        <is>
          <r>
            <t xml:space="preserve">SINAPI</t>
          </r>
        </is>
      </c>
      <c r="D2232" s="22" t="inlineStr">
        <is>
          <r>
            <t xml:space="preserve">H</t>
          </r>
        </is>
      </c>
      <c r="E2232" s="24" t="n">
        <v>0.2988</v>
      </c>
      <c r="F2232" s="25" t="n">
        <v>23.56</v>
      </c>
      <c r="G2232" s="25" t="n">
        <f>TRUNC(TRUNC(E2232,8)*F2232,2)</f>
        <v>7.03</v>
      </c>
    </row>
    <row r="2233" customHeight="1" ht="18">
      <c r="A2233" s="2" t="inlineStr"/>
      <c r="B2233" s="2" t="inlineStr"/>
      <c r="C2233" s="2" t="inlineStr"/>
      <c r="D2233" s="2" t="inlineStr"/>
      <c r="E2233" s="26" t="inlineStr">
        <is>
          <r>
            <t xml:space="preserve">TOTAL Mão de Obra com Encargos Complementares:</t>
          </r>
        </is>
      </c>
      <c r="F2233" s="26" t="inlineStr"/>
      <c r="G2233" s="27" t="n">
        <f>SUM(G2231:G2232)</f>
        <v>35.35</v>
      </c>
    </row>
    <row r="2234" customHeight="1" ht="15">
      <c r="A2234" s="2" t="inlineStr"/>
      <c r="B2234" s="2" t="inlineStr"/>
      <c r="C2234" s="2" t="inlineStr"/>
      <c r="D2234" s="2" t="inlineStr"/>
      <c r="E2234" s="28" t="inlineStr">
        <is>
          <r>
            <t xml:space="preserve">VALOR:</t>
          </r>
        </is>
      </c>
      <c r="F2234" s="28" t="inlineStr"/>
      <c r="G2234" s="29" t="n">
        <f>ROUND(SUM(G2229,G2233),2)</f>
        <v>491.01</v>
      </c>
    </row>
    <row r="2235" customHeight="1" ht="15">
      <c r="A2235" s="2" t="inlineStr"/>
      <c r="B2235" s="2" t="inlineStr"/>
      <c r="C2235" s="2" t="inlineStr"/>
      <c r="D2235" s="2" t="inlineStr"/>
      <c r="E2235" s="28" t="inlineStr">
        <is>
          <r>
            <t xml:space="preserve">VALOR BDI (20.34%):</t>
          </r>
        </is>
      </c>
      <c r="F2235" s="28" t="inlineStr"/>
      <c r="G2235" s="29" t="n">
        <f>ROUND(G2234*(20.34/100),2)</f>
        <v>99.87</v>
      </c>
    </row>
    <row r="2236" customHeight="1" ht="15">
      <c r="A2236" s="2" t="inlineStr"/>
      <c r="B2236" s="2" t="inlineStr"/>
      <c r="C2236" s="2" t="inlineStr"/>
      <c r="D2236" s="2" t="inlineStr"/>
      <c r="E2236" s="28" t="inlineStr">
        <is>
          <r>
            <t xml:space="preserve">VALOR COM BDI:</t>
          </r>
        </is>
      </c>
      <c r="F2236" s="28" t="inlineStr"/>
      <c r="G2236" s="29" t="n">
        <f>G2235+G2234</f>
        <v>590.88</v>
      </c>
    </row>
    <row r="2237" customHeight="1" ht="10">
      <c r="A2237" s="2" t="inlineStr"/>
      <c r="B2237" s="2" t="inlineStr"/>
      <c r="C2237" s="2" t="inlineStr"/>
      <c r="D2237" s="2" t="inlineStr"/>
      <c r="E2237" s="18" t="inlineStr"/>
      <c r="F2237" s="18" t="inlineStr"/>
      <c r="G2237" s="18" t="inlineStr"/>
    </row>
    <row r="2238" customHeight="1" ht="20">
      <c r="A2238" s="19" t="inlineStr">
        <is>
          <r>
            <t xml:space="preserve">1.16.13. ​100875​ BANCO ARTICULADO, EM ACO INOX, PARA PCD, FIXADO NA PAREDE - FORNECIMENTO E INSTALAÇÃO. AF_01/2020​ (UN)</t>
          </r>
        </is>
      </c>
      <c r="B2238" s="19" t="inlineStr"/>
      <c r="C2238" s="19" t="inlineStr"/>
      <c r="D2238" s="19" t="inlineStr"/>
      <c r="E2238" s="19" t="inlineStr"/>
      <c r="F2238" s="19" t="inlineStr"/>
      <c r="G2238" s="19" t="inlineStr"/>
    </row>
    <row r="2239" customHeight="1" ht="15">
      <c r="A2239" s="20" t="inlineStr">
        <is>
          <r>
            <t xml:space="preserve">Material</t>
          </r>
        </is>
      </c>
      <c r="B2239" s="20" t="inlineStr"/>
      <c r="C2239" s="21" t="inlineStr">
        <is>
          <r>
            <t xml:space="preserve">FONTE</t>
          </r>
        </is>
      </c>
      <c r="D2239" s="21" t="inlineStr">
        <is>
          <r>
            <t xml:space="preserve">UNID</t>
          </r>
        </is>
      </c>
      <c r="E2239" s="21" t="inlineStr">
        <is>
          <r>
            <t xml:space="preserve">COEFICIENTE</t>
          </r>
        </is>
      </c>
      <c r="F2239" s="21" t="inlineStr">
        <is>
          <r>
            <t xml:space="preserve">PREÇO UNITÁRIO</t>
          </r>
        </is>
      </c>
      <c r="G2239" s="21" t="inlineStr">
        <is>
          <r>
            <t xml:space="preserve">TOTAL</t>
          </r>
        </is>
      </c>
    </row>
    <row r="2240" customHeight="1" ht="21">
      <c r="A2240" s="22" t="inlineStr">
        <is>
          <r>
            <t xml:space="preserve">00036215</t>
          </r>
        </is>
      </c>
      <c r="B2240" s="23" t="inlineStr">
        <is>
          <r>
            <t xml:space="preserve">BANCO ARTICULADO PARA BANHO, EM ACO INOX POLIDO, 70* CM X 45* CM</t>
          </r>
        </is>
      </c>
      <c r="C2240" s="22" t="inlineStr">
        <is>
          <r>
            <t xml:space="preserve">SINAPI</t>
          </r>
        </is>
      </c>
      <c r="D2240" s="22" t="inlineStr">
        <is>
          <r>
            <t xml:space="preserve">UN</t>
          </r>
        </is>
      </c>
      <c r="E2240" s="24" t="n">
        <v>1.0</v>
      </c>
      <c r="F2240" s="25" t="n">
        <v>1463.69</v>
      </c>
      <c r="G2240" s="25" t="n">
        <f>TRUNC(TRUNC(E2240,8)*F2240,2)</f>
        <v>1463.69</v>
      </c>
    </row>
    <row r="2241" customHeight="1" ht="29">
      <c r="A2241" s="22" t="inlineStr">
        <is>
          <r>
            <t xml:space="preserve">00004351</t>
          </r>
        </is>
      </c>
      <c r="B2241" s="23" t="inlineStr">
        <is>
          <r>
            <t xml:space="preserve">PARAFUSO NIQUELADO 3 1/2" COM ACABAMENTO CROMADO PARA FIXAR PECA SANITARIA, INCLUI PORCA CEGA, ARRUELA E BUCHA DE NYLON TAMANHO S-8</t>
          </r>
        </is>
      </c>
      <c r="C2241" s="22" t="inlineStr">
        <is>
          <r>
            <t xml:space="preserve">SINAPI</t>
          </r>
        </is>
      </c>
      <c r="D2241" s="22" t="inlineStr">
        <is>
          <r>
            <t xml:space="preserve">UN</t>
          </r>
        </is>
      </c>
      <c r="E2241" s="24" t="n">
        <v>8.0</v>
      </c>
      <c r="F2241" s="25" t="n">
        <v>23.11</v>
      </c>
      <c r="G2241" s="25" t="n">
        <f>TRUNC(TRUNC(E2241,8)*F2241,2)</f>
        <v>184.88</v>
      </c>
    </row>
    <row r="2242" customHeight="1" ht="15">
      <c r="A2242" s="2" t="inlineStr"/>
      <c r="B2242" s="2" t="inlineStr"/>
      <c r="C2242" s="2" t="inlineStr"/>
      <c r="D2242" s="2" t="inlineStr"/>
      <c r="E2242" s="26" t="inlineStr">
        <is>
          <r>
            <t xml:space="preserve">TOTAL Material:</t>
          </r>
        </is>
      </c>
      <c r="F2242" s="26" t="inlineStr"/>
      <c r="G2242" s="27" t="n">
        <f>SUM(G2240:G2241)</f>
        <v>1648.57</v>
      </c>
    </row>
    <row r="2243" customHeight="1" ht="15">
      <c r="A2243" s="20" t="inlineStr">
        <is>
          <r>
            <t xml:space="preserve">Mão de Obra com Encargos Complementares</t>
          </r>
        </is>
      </c>
      <c r="B2243" s="20" t="inlineStr"/>
      <c r="C2243" s="21" t="inlineStr">
        <is>
          <r>
            <t xml:space="preserve">FONTE</t>
          </r>
        </is>
      </c>
      <c r="D2243" s="21" t="inlineStr">
        <is>
          <r>
            <t xml:space="preserve">UNID</t>
          </r>
        </is>
      </c>
      <c r="E2243" s="21" t="inlineStr">
        <is>
          <r>
            <t xml:space="preserve">COEFICIENTE</t>
          </r>
        </is>
      </c>
      <c r="F2243" s="21" t="inlineStr">
        <is>
          <r>
            <t xml:space="preserve">PREÇO UNITÁRIO</t>
          </r>
        </is>
      </c>
      <c r="G2243" s="21" t="inlineStr">
        <is>
          <r>
            <t xml:space="preserve">TOTAL</t>
          </r>
        </is>
      </c>
    </row>
    <row r="2244" customHeight="1" ht="21">
      <c r="A2244" s="22" t="inlineStr">
        <is>
          <r>
            <t xml:space="preserve">88267</t>
          </r>
        </is>
      </c>
      <c r="B2244" s="23" t="inlineStr">
        <is>
          <r>
            <t xml:space="preserve">ENCANADOR OU BOMBEIRO HIDRÁULICO COM ENCARGOS COMPLEMENTARES</t>
          </r>
        </is>
      </c>
      <c r="C2244" s="22" t="inlineStr">
        <is>
          <r>
            <t xml:space="preserve">SINAPI</t>
          </r>
        </is>
      </c>
      <c r="D2244" s="22" t="inlineStr">
        <is>
          <r>
            <t xml:space="preserve">H</t>
          </r>
        </is>
      </c>
      <c r="E2244" s="24" t="n">
        <v>1.2647</v>
      </c>
      <c r="F2244" s="25" t="n">
        <v>29.86</v>
      </c>
      <c r="G2244" s="25" t="n">
        <f>TRUNC(TRUNC(E2244,8)*F2244,2)</f>
        <v>37.76</v>
      </c>
    </row>
    <row r="2245" customHeight="1" ht="15">
      <c r="A2245" s="22" t="inlineStr">
        <is>
          <r>
            <t xml:space="preserve">88316</t>
          </r>
        </is>
      </c>
      <c r="B2245" s="23" t="inlineStr">
        <is>
          <r>
            <t xml:space="preserve">SERVENTE COM ENCARGOS COMPLEMENTARES</t>
          </r>
        </is>
      </c>
      <c r="C2245" s="22" t="inlineStr">
        <is>
          <r>
            <t xml:space="preserve">SINAPI</t>
          </r>
        </is>
      </c>
      <c r="D2245" s="22" t="inlineStr">
        <is>
          <r>
            <t xml:space="preserve">H</t>
          </r>
        </is>
      </c>
      <c r="E2245" s="24" t="n">
        <v>0.3985</v>
      </c>
      <c r="F2245" s="25" t="n">
        <v>23.56</v>
      </c>
      <c r="G2245" s="25" t="n">
        <f>TRUNC(TRUNC(E2245,8)*F2245,2)</f>
        <v>9.38</v>
      </c>
    </row>
    <row r="2246" customHeight="1" ht="18">
      <c r="A2246" s="2" t="inlineStr"/>
      <c r="B2246" s="2" t="inlineStr"/>
      <c r="C2246" s="2" t="inlineStr"/>
      <c r="D2246" s="2" t="inlineStr"/>
      <c r="E2246" s="26" t="inlineStr">
        <is>
          <r>
            <t xml:space="preserve">TOTAL Mão de Obra com Encargos Complementares:</t>
          </r>
        </is>
      </c>
      <c r="F2246" s="26" t="inlineStr"/>
      <c r="G2246" s="27" t="n">
        <f>SUM(G2244:G2245)</f>
        <v>47.14</v>
      </c>
    </row>
    <row r="2247" customHeight="1" ht="15">
      <c r="A2247" s="2" t="inlineStr"/>
      <c r="B2247" s="2" t="inlineStr"/>
      <c r="C2247" s="2" t="inlineStr"/>
      <c r="D2247" s="2" t="inlineStr"/>
      <c r="E2247" s="28" t="inlineStr">
        <is>
          <r>
            <t xml:space="preserve">VALOR:</t>
          </r>
        </is>
      </c>
      <c r="F2247" s="28" t="inlineStr"/>
      <c r="G2247" s="29" t="n">
        <f>ROUND(SUM(G2242,G2246),2)</f>
        <v>1695.71</v>
      </c>
    </row>
    <row r="2248" customHeight="1" ht="15">
      <c r="A2248" s="2" t="inlineStr"/>
      <c r="B2248" s="2" t="inlineStr"/>
      <c r="C2248" s="2" t="inlineStr"/>
      <c r="D2248" s="2" t="inlineStr"/>
      <c r="E2248" s="28" t="inlineStr">
        <is>
          <r>
            <t xml:space="preserve">VALOR BDI (20.34%):</t>
          </r>
        </is>
      </c>
      <c r="F2248" s="28" t="inlineStr"/>
      <c r="G2248" s="29" t="n">
        <f>ROUND(G2247*(20.34/100),2)</f>
        <v>344.91</v>
      </c>
    </row>
    <row r="2249" customHeight="1" ht="15">
      <c r="A2249" s="2" t="inlineStr"/>
      <c r="B2249" s="2" t="inlineStr"/>
      <c r="C2249" s="2" t="inlineStr"/>
      <c r="D2249" s="2" t="inlineStr"/>
      <c r="E2249" s="28" t="inlineStr">
        <is>
          <r>
            <t xml:space="preserve">VALOR COM BDI:</t>
          </r>
        </is>
      </c>
      <c r="F2249" s="28" t="inlineStr"/>
      <c r="G2249" s="29" t="n">
        <f>G2248+G2247</f>
        <v>2040.62</v>
      </c>
    </row>
    <row r="2250" customHeight="1" ht="10">
      <c r="A2250" s="2" t="inlineStr"/>
      <c r="B2250" s="2" t="inlineStr"/>
      <c r="C2250" s="2" t="inlineStr"/>
      <c r="D2250" s="2" t="inlineStr"/>
      <c r="E2250" s="18" t="inlineStr"/>
      <c r="F2250" s="18" t="inlineStr"/>
      <c r="G2250" s="18" t="inlineStr"/>
    </row>
    <row r="2251" customHeight="1" ht="20">
      <c r="A2251" s="19" t="inlineStr">
        <is>
          <r>
            <t xml:space="preserve">1.16.14. ​CPU3313​ BOTEIRA ANTI PANICO ALARME WC AUDIVISUAL PNE/PCD NBR9050​ (UN)</t>
          </r>
        </is>
      </c>
      <c r="B2251" s="19" t="inlineStr"/>
      <c r="C2251" s="19" t="inlineStr"/>
      <c r="D2251" s="19" t="inlineStr"/>
      <c r="E2251" s="19" t="inlineStr"/>
      <c r="F2251" s="19" t="inlineStr"/>
      <c r="G2251" s="19" t="inlineStr"/>
    </row>
    <row r="2252" customHeight="1" ht="15">
      <c r="A2252" s="20" t="inlineStr">
        <is>
          <r>
            <t xml:space="preserve">Serviço</t>
          </r>
        </is>
      </c>
      <c r="B2252" s="20" t="inlineStr"/>
      <c r="C2252" s="21" t="inlineStr">
        <is>
          <r>
            <t xml:space="preserve">FONTE</t>
          </r>
        </is>
      </c>
      <c r="D2252" s="21" t="inlineStr">
        <is>
          <r>
            <t xml:space="preserve">UNID</t>
          </r>
        </is>
      </c>
      <c r="E2252" s="21" t="inlineStr">
        <is>
          <r>
            <t xml:space="preserve">COEFICIENTE</t>
          </r>
        </is>
      </c>
      <c r="F2252" s="21" t="inlineStr">
        <is>
          <r>
            <t xml:space="preserve">PREÇO UNITÁRIO</t>
          </r>
        </is>
      </c>
      <c r="G2252" s="21" t="inlineStr">
        <is>
          <r>
            <t xml:space="preserve">TOTAL</t>
          </r>
        </is>
      </c>
    </row>
    <row r="2253" customHeight="1" ht="21">
      <c r="A2253" s="22" t="inlineStr">
        <is>
          <r>
            <t xml:space="preserve">S12514</t>
          </r>
        </is>
      </c>
      <c r="B2253" s="23" t="inlineStr">
        <is>
          <r>
            <t xml:space="preserve">Kit de alarme para WC PNE, composto por botoeira e sirene audiovisual - fornecimento e instalação</t>
          </r>
        </is>
      </c>
      <c r="C2253" s="22" t="inlineStr">
        <is>
          <r>
            <t xml:space="preserve">ORSE</t>
          </r>
        </is>
      </c>
      <c r="D2253" s="22" t="inlineStr">
        <is>
          <r>
            <t xml:space="preserve">un</t>
          </r>
        </is>
      </c>
      <c r="E2253" s="24" t="n">
        <v>1.0</v>
      </c>
      <c r="F2253" s="25" t="n">
        <v>794.09</v>
      </c>
      <c r="G2253" s="25" t="n">
        <f>ROUND(ROUND(E2253,8)*F2253,2)</f>
        <v>794.09</v>
      </c>
    </row>
    <row r="2254" customHeight="1" ht="15">
      <c r="A2254" s="2" t="inlineStr"/>
      <c r="B2254" s="2" t="inlineStr"/>
      <c r="C2254" s="2" t="inlineStr"/>
      <c r="D2254" s="2" t="inlineStr"/>
      <c r="E2254" s="26" t="inlineStr">
        <is>
          <r>
            <t xml:space="preserve">TOTAL Serviço:</t>
          </r>
        </is>
      </c>
      <c r="F2254" s="26" t="inlineStr"/>
      <c r="G2254" s="27" t="n">
        <f>SUM(G2253:G2253)</f>
        <v>794.09</v>
      </c>
    </row>
    <row r="2255" customHeight="1" ht="15">
      <c r="A2255" s="2" t="inlineStr"/>
      <c r="B2255" s="2" t="inlineStr"/>
      <c r="C2255" s="2" t="inlineStr"/>
      <c r="D2255" s="2" t="inlineStr"/>
      <c r="E2255" s="28" t="inlineStr">
        <is>
          <r>
            <t xml:space="preserve">VALOR:</t>
          </r>
        </is>
      </c>
      <c r="F2255" s="28" t="inlineStr"/>
      <c r="G2255" s="29" t="n">
        <f>ROUND(SUM(G2254),2)</f>
        <v>794.09</v>
      </c>
    </row>
    <row r="2256" customHeight="1" ht="15">
      <c r="A2256" s="2" t="inlineStr"/>
      <c r="B2256" s="2" t="inlineStr"/>
      <c r="C2256" s="2" t="inlineStr"/>
      <c r="D2256" s="2" t="inlineStr"/>
      <c r="E2256" s="28" t="inlineStr">
        <is>
          <r>
            <t xml:space="preserve">VALOR BDI (20.34%):</t>
          </r>
        </is>
      </c>
      <c r="F2256" s="28" t="inlineStr"/>
      <c r="G2256" s="29" t="n">
        <f>ROUND(G2255*(20.34/100),2)</f>
        <v>161.52</v>
      </c>
    </row>
    <row r="2257" customHeight="1" ht="15">
      <c r="A2257" s="2" t="inlineStr"/>
      <c r="B2257" s="2" t="inlineStr"/>
      <c r="C2257" s="2" t="inlineStr"/>
      <c r="D2257" s="2" t="inlineStr"/>
      <c r="E2257" s="28" t="inlineStr">
        <is>
          <r>
            <t xml:space="preserve">VALOR COM BDI:</t>
          </r>
        </is>
      </c>
      <c r="F2257" s="28" t="inlineStr"/>
      <c r="G2257" s="29" t="n">
        <f>G2256+G2255</f>
        <v>955.61</v>
      </c>
    </row>
    <row r="2258" customHeight="1" ht="10">
      <c r="A2258" s="2" t="inlineStr"/>
      <c r="B2258" s="2" t="inlineStr"/>
      <c r="C2258" s="2" t="inlineStr"/>
      <c r="D2258" s="2" t="inlineStr"/>
      <c r="E2258" s="18" t="inlineStr"/>
      <c r="F2258" s="18" t="inlineStr"/>
      <c r="G2258" s="18" t="inlineStr"/>
    </row>
    <row r="2259" customHeight="1" ht="20">
      <c r="A2259" s="19" t="inlineStr">
        <is>
          <r>
            <t xml:space="preserve">1.16.15. ​CPU2105​ RALO SECO PVC QUADRADO 15X15 COM GRELHA​ (UN)</t>
          </r>
        </is>
      </c>
      <c r="B2259" s="19" t="inlineStr"/>
      <c r="C2259" s="19" t="inlineStr"/>
      <c r="D2259" s="19" t="inlineStr"/>
      <c r="E2259" s="19" t="inlineStr"/>
      <c r="F2259" s="19" t="inlineStr"/>
      <c r="G2259" s="19" t="inlineStr"/>
    </row>
    <row r="2260" customHeight="1" ht="15">
      <c r="A2260" s="20" t="inlineStr">
        <is>
          <r>
            <t xml:space="preserve">Material</t>
          </r>
        </is>
      </c>
      <c r="B2260" s="20" t="inlineStr"/>
      <c r="C2260" s="21" t="inlineStr">
        <is>
          <r>
            <t xml:space="preserve">FONTE</t>
          </r>
        </is>
      </c>
      <c r="D2260" s="21" t="inlineStr">
        <is>
          <r>
            <t xml:space="preserve">UNID</t>
          </r>
        </is>
      </c>
      <c r="E2260" s="21" t="inlineStr">
        <is>
          <r>
            <t xml:space="preserve">COEFICIENTE</t>
          </r>
        </is>
      </c>
      <c r="F2260" s="21" t="inlineStr">
        <is>
          <r>
            <t xml:space="preserve">PREÇO UNITÁRIO</t>
          </r>
        </is>
      </c>
      <c r="G2260" s="21" t="inlineStr">
        <is>
          <r>
            <t xml:space="preserve">TOTAL</t>
          </r>
        </is>
      </c>
    </row>
    <row r="2261" customHeight="1" ht="15">
      <c r="A2261" s="22" t="inlineStr">
        <is>
          <r>
            <t xml:space="preserve">00000119</t>
          </r>
        </is>
      </c>
      <c r="B2261" s="23" t="inlineStr">
        <is>
          <r>
            <t xml:space="preserve">ADESIVO PLASTICO PARA PVC, BISNAGA COM 75 GR</t>
          </r>
        </is>
      </c>
      <c r="C2261" s="22" t="inlineStr">
        <is>
          <r>
            <t xml:space="preserve">SINAPI</t>
          </r>
        </is>
      </c>
      <c r="D2261" s="22" t="inlineStr">
        <is>
          <r>
            <t xml:space="preserve">UN</t>
          </r>
        </is>
      </c>
      <c r="E2261" s="24" t="n">
        <v>0.1</v>
      </c>
      <c r="F2261" s="25" t="n">
        <v>8.04</v>
      </c>
      <c r="G2261" s="25" t="n">
        <f>ROUND(ROUND(E2261,8)*F2261,2)</f>
        <v>0.8</v>
      </c>
    </row>
    <row r="2262" customHeight="1" ht="21">
      <c r="A2262" s="22" t="inlineStr">
        <is>
          <r>
            <t xml:space="preserve">00011731</t>
          </r>
        </is>
      </c>
      <c r="B2262" s="23" t="inlineStr">
        <is>
          <r>
            <t xml:space="preserve">GRELHA FIXA, EM PVC BRANCA, QUADRADA, 150 X 150 MM, PARA RALOS E CAIXAS</t>
          </r>
        </is>
      </c>
      <c r="C2262" s="22" t="inlineStr">
        <is>
          <r>
            <t xml:space="preserve">SINAPI</t>
          </r>
        </is>
      </c>
      <c r="D2262" s="22" t="inlineStr">
        <is>
          <r>
            <t xml:space="preserve">UN</t>
          </r>
        </is>
      </c>
      <c r="E2262" s="24" t="n">
        <v>1.0</v>
      </c>
      <c r="F2262" s="25" t="n">
        <v>12.64</v>
      </c>
      <c r="G2262" s="25" t="n">
        <f>ROUND(ROUND(E2262,8)*F2262,2)</f>
        <v>12.64</v>
      </c>
    </row>
    <row r="2263" customHeight="1" ht="15">
      <c r="A2263" s="22" t="inlineStr">
        <is>
          <r>
            <t xml:space="preserve">00021059</t>
          </r>
        </is>
      </c>
      <c r="B2263" s="23" t="inlineStr">
        <is>
          <r>
            <t xml:space="preserve">RALO FOFO COM REQUADRO, QUADRADO 150 X 150 MM</t>
          </r>
        </is>
      </c>
      <c r="C2263" s="22" t="inlineStr">
        <is>
          <r>
            <t xml:space="preserve">SINAPI</t>
          </r>
        </is>
      </c>
      <c r="D2263" s="22" t="inlineStr">
        <is>
          <r>
            <t xml:space="preserve">UN</t>
          </r>
        </is>
      </c>
      <c r="E2263" s="24" t="n">
        <v>1.0</v>
      </c>
      <c r="F2263" s="25" t="n">
        <v>54.23</v>
      </c>
      <c r="G2263" s="25" t="n">
        <f>ROUND(ROUND(E2263,8)*F2263,2)</f>
        <v>54.23</v>
      </c>
    </row>
    <row r="2264" customHeight="1" ht="21">
      <c r="A2264" s="22" t="inlineStr">
        <is>
          <r>
            <t xml:space="preserve">00020083</t>
          </r>
        </is>
      </c>
      <c r="B2264" s="23" t="inlineStr">
        <is>
          <r>
            <t xml:space="preserve">SOLUCAO PREPARADORA / LIMPADORA PARA PVC, FRASCO COM 1000 CM3</t>
          </r>
        </is>
      </c>
      <c r="C2264" s="22" t="inlineStr">
        <is>
          <r>
            <t xml:space="preserve">SINAPI</t>
          </r>
        </is>
      </c>
      <c r="D2264" s="22" t="inlineStr">
        <is>
          <r>
            <t xml:space="preserve">UN</t>
          </r>
        </is>
      </c>
      <c r="E2264" s="24" t="n">
        <v>0.2</v>
      </c>
      <c r="F2264" s="25" t="n">
        <v>70.08</v>
      </c>
      <c r="G2264" s="25" t="n">
        <f>ROUND(ROUND(E2264,8)*F2264,2)</f>
        <v>14.02</v>
      </c>
    </row>
    <row r="2265" customHeight="1" ht="15">
      <c r="A2265" s="2" t="inlineStr"/>
      <c r="B2265" s="2" t="inlineStr"/>
      <c r="C2265" s="2" t="inlineStr"/>
      <c r="D2265" s="2" t="inlineStr"/>
      <c r="E2265" s="26" t="inlineStr">
        <is>
          <r>
            <t xml:space="preserve">TOTAL Material:</t>
          </r>
        </is>
      </c>
      <c r="F2265" s="26" t="inlineStr"/>
      <c r="G2265" s="27" t="n">
        <f>SUM(G2261:G2264)</f>
        <v>81.69</v>
      </c>
    </row>
    <row r="2266" customHeight="1" ht="15">
      <c r="A2266" s="20" t="inlineStr">
        <is>
          <r>
            <t xml:space="preserve">Mão de Obra com Encargos Complementares</t>
          </r>
        </is>
      </c>
      <c r="B2266" s="20" t="inlineStr"/>
      <c r="C2266" s="21" t="inlineStr">
        <is>
          <r>
            <t xml:space="preserve">FONTE</t>
          </r>
        </is>
      </c>
      <c r="D2266" s="21" t="inlineStr">
        <is>
          <r>
            <t xml:space="preserve">UNID</t>
          </r>
        </is>
      </c>
      <c r="E2266" s="21" t="inlineStr">
        <is>
          <r>
            <t xml:space="preserve">COEFICIENTE</t>
          </r>
        </is>
      </c>
      <c r="F2266" s="21" t="inlineStr">
        <is>
          <r>
            <t xml:space="preserve">PREÇO UNITÁRIO</t>
          </r>
        </is>
      </c>
      <c r="G2266" s="21" t="inlineStr">
        <is>
          <r>
            <t xml:space="preserve">TOTAL</t>
          </r>
        </is>
      </c>
    </row>
    <row r="2267" customHeight="1" ht="21">
      <c r="A2267" s="22" t="inlineStr">
        <is>
          <r>
            <t xml:space="preserve">88248</t>
          </r>
        </is>
      </c>
      <c r="B2267" s="23" t="inlineStr">
        <is>
          <r>
            <t xml:space="preserve">AUXILIAR DE ENCANADOR OU BOMBEIRO HIDRÁULICO COM ENCARGOS COMPLEMENTARES</t>
          </r>
        </is>
      </c>
      <c r="C2267" s="22" t="inlineStr">
        <is>
          <r>
            <t xml:space="preserve">SINAPI</t>
          </r>
        </is>
      </c>
      <c r="D2267" s="22" t="inlineStr">
        <is>
          <r>
            <t xml:space="preserve">H</t>
          </r>
        </is>
      </c>
      <c r="E2267" s="24" t="n">
        <v>0.864</v>
      </c>
      <c r="F2267" s="25" t="n">
        <v>24.23</v>
      </c>
      <c r="G2267" s="25" t="n">
        <f>ROUND(ROUND(E2267,8)*F2267,2)</f>
        <v>20.93</v>
      </c>
    </row>
    <row r="2268" customHeight="1" ht="21">
      <c r="A2268" s="22" t="inlineStr">
        <is>
          <r>
            <t xml:space="preserve">88267</t>
          </r>
        </is>
      </c>
      <c r="B2268" s="23" t="inlineStr">
        <is>
          <r>
            <t xml:space="preserve">ENCANADOR OU BOMBEIRO HIDRÁULICO COM ENCARGOS COMPLEMENTARES</t>
          </r>
        </is>
      </c>
      <c r="C2268" s="22" t="inlineStr">
        <is>
          <r>
            <t xml:space="preserve">SINAPI</t>
          </r>
        </is>
      </c>
      <c r="D2268" s="22" t="inlineStr">
        <is>
          <r>
            <t xml:space="preserve">H</t>
          </r>
        </is>
      </c>
      <c r="E2268" s="24" t="n">
        <v>0.864</v>
      </c>
      <c r="F2268" s="25" t="n">
        <v>29.86</v>
      </c>
      <c r="G2268" s="25" t="n">
        <f>ROUND(ROUND(E2268,8)*F2268,2)</f>
        <v>25.8</v>
      </c>
    </row>
    <row r="2269" customHeight="1" ht="18">
      <c r="A2269" s="2" t="inlineStr"/>
      <c r="B2269" s="2" t="inlineStr"/>
      <c r="C2269" s="2" t="inlineStr"/>
      <c r="D2269" s="2" t="inlineStr"/>
      <c r="E2269" s="26" t="inlineStr">
        <is>
          <r>
            <t xml:space="preserve">TOTAL Mão de Obra com Encargos Complementares:</t>
          </r>
        </is>
      </c>
      <c r="F2269" s="26" t="inlineStr"/>
      <c r="G2269" s="27" t="n">
        <f>SUM(G2267:G2268)</f>
        <v>46.73</v>
      </c>
    </row>
    <row r="2270" customHeight="1" ht="15">
      <c r="A2270" s="2" t="inlineStr"/>
      <c r="B2270" s="2" t="inlineStr"/>
      <c r="C2270" s="2" t="inlineStr"/>
      <c r="D2270" s="2" t="inlineStr"/>
      <c r="E2270" s="28" t="inlineStr">
        <is>
          <r>
            <t xml:space="preserve">VALOR:</t>
          </r>
        </is>
      </c>
      <c r="F2270" s="28" t="inlineStr"/>
      <c r="G2270" s="29" t="n">
        <f>ROUND(SUM(G2265,G2269),2)</f>
        <v>128.42</v>
      </c>
    </row>
    <row r="2271" customHeight="1" ht="15">
      <c r="A2271" s="2" t="inlineStr"/>
      <c r="B2271" s="2" t="inlineStr"/>
      <c r="C2271" s="2" t="inlineStr"/>
      <c r="D2271" s="2" t="inlineStr"/>
      <c r="E2271" s="28" t="inlineStr">
        <is>
          <r>
            <t xml:space="preserve">VALOR BDI (20.34%):</t>
          </r>
        </is>
      </c>
      <c r="F2271" s="28" t="inlineStr"/>
      <c r="G2271" s="29" t="n">
        <f>ROUND(G2270*(20.34/100),2)</f>
        <v>26.12</v>
      </c>
    </row>
    <row r="2272" customHeight="1" ht="15">
      <c r="A2272" s="2" t="inlineStr"/>
      <c r="B2272" s="2" t="inlineStr"/>
      <c r="C2272" s="2" t="inlineStr"/>
      <c r="D2272" s="2" t="inlineStr"/>
      <c r="E2272" s="28" t="inlineStr">
        <is>
          <r>
            <t xml:space="preserve">VALOR COM BDI:</t>
          </r>
        </is>
      </c>
      <c r="F2272" s="28" t="inlineStr"/>
      <c r="G2272" s="29" t="n">
        <f>G2271+G2270</f>
        <v>154.54</v>
      </c>
    </row>
    <row r="2273" customHeight="1" ht="10">
      <c r="A2273" s="2" t="inlineStr"/>
      <c r="B2273" s="2" t="inlineStr"/>
      <c r="C2273" s="2" t="inlineStr"/>
      <c r="D2273" s="2" t="inlineStr"/>
      <c r="E2273" s="18" t="inlineStr"/>
      <c r="F2273" s="18" t="inlineStr"/>
      <c r="G2273" s="18" t="inlineStr"/>
    </row>
    <row r="2274" customHeight="1" ht="20">
      <c r="A2274" s="19" t="inlineStr">
        <is>
          <r>
            <t xml:space="preserve">1.16.16. ​CPU2181​ PISTOLA DE ÁGUA OU AR, COM JOGO DE BICO EM AÇO E INOX PARA DIFERENTES INSTRUMENTAIS MÉDICOS, COM MANGUEIRA EM ESPIRAL FLEXÍVEL E ENGATE RÁPIDO. ADAPTADORES PARA REDE DE ÁGUA OU AR E MANGUEIRA​ (UN)</t>
          </r>
        </is>
      </c>
      <c r="B2274" s="19" t="inlineStr"/>
      <c r="C2274" s="19" t="inlineStr"/>
      <c r="D2274" s="19" t="inlineStr"/>
      <c r="E2274" s="19" t="inlineStr"/>
      <c r="F2274" s="19" t="inlineStr"/>
      <c r="G2274" s="19" t="inlineStr"/>
    </row>
    <row r="2275" customHeight="1" ht="15">
      <c r="A2275" s="20" t="inlineStr">
        <is>
          <r>
            <t xml:space="preserve">Cotação</t>
          </r>
        </is>
      </c>
      <c r="B2275" s="20" t="inlineStr"/>
      <c r="C2275" s="21" t="inlineStr">
        <is>
          <r>
            <t xml:space="preserve">FONTE</t>
          </r>
        </is>
      </c>
      <c r="D2275" s="21" t="inlineStr">
        <is>
          <r>
            <t xml:space="preserve">UNID</t>
          </r>
        </is>
      </c>
      <c r="E2275" s="21" t="inlineStr">
        <is>
          <r>
            <t xml:space="preserve">COEFICIENTE</t>
          </r>
        </is>
      </c>
      <c r="F2275" s="21" t="inlineStr">
        <is>
          <r>
            <t xml:space="preserve">PREÇO UNITÁRIO</t>
          </r>
        </is>
      </c>
      <c r="G2275" s="21" t="inlineStr">
        <is>
          <r>
            <t xml:space="preserve">TOTAL</t>
          </r>
        </is>
      </c>
    </row>
    <row r="2276" customHeight="1" ht="38">
      <c r="A2276" s="22" t="inlineStr">
        <is>
          <r>
            <t xml:space="preserve">6701001</t>
          </r>
        </is>
      </c>
      <c r="B2276" s="23" t="inlineStr">
        <is>
          <r>
            <t xml:space="preserve">PISTOLA DE ÁGUA OU AR, COM JOGO DE BICO EM AÇO E INOX PARA DIFERENTES INSTRUMENTAIS MÉDICOS, COM MANGUEIRA EM ESPIRAL FLEXÍVEL E ENGATE RÁPIDO. ADAPTADORES PARA REDE DE ÁGUA OU AR E MANGUEIRA</t>
          </r>
        </is>
      </c>
      <c r="C2276" s="22" t="inlineStr">
        <is>
          <r>
            <t xml:space="preserve">Composições </t>
          </r>
        </is>
      </c>
      <c r="D2276" s="22" t="inlineStr">
        <is>
          <r>
            <t xml:space="preserve">UN</t>
          </r>
        </is>
      </c>
      <c r="E2276" s="24" t="n">
        <v>1.0</v>
      </c>
      <c r="F2276" s="25" t="n">
        <v>2300.0</v>
      </c>
      <c r="G2276" s="25" t="n">
        <f>ROUND(ROUND(E2276,8)*F2276,2)</f>
        <v>2300.0</v>
      </c>
    </row>
    <row r="2277" customHeight="1" ht="15">
      <c r="A2277" s="2" t="inlineStr"/>
      <c r="B2277" s="2" t="inlineStr"/>
      <c r="C2277" s="2" t="inlineStr"/>
      <c r="D2277" s="2" t="inlineStr"/>
      <c r="E2277" s="26" t="inlineStr">
        <is>
          <r>
            <t xml:space="preserve">TOTAL Cotação:</t>
          </r>
        </is>
      </c>
      <c r="F2277" s="26" t="inlineStr"/>
      <c r="G2277" s="27" t="n">
        <f>SUM(G2276:G2276)</f>
        <v>2300.0</v>
      </c>
    </row>
    <row r="2278" customHeight="1" ht="15">
      <c r="A2278" s="20" t="inlineStr">
        <is>
          <r>
            <t xml:space="preserve">Mão de Obra com Encargos Complementares</t>
          </r>
        </is>
      </c>
      <c r="B2278" s="20" t="inlineStr"/>
      <c r="C2278" s="21" t="inlineStr">
        <is>
          <r>
            <t xml:space="preserve">FONTE</t>
          </r>
        </is>
      </c>
      <c r="D2278" s="21" t="inlineStr">
        <is>
          <r>
            <t xml:space="preserve">UNID</t>
          </r>
        </is>
      </c>
      <c r="E2278" s="21" t="inlineStr">
        <is>
          <r>
            <t xml:space="preserve">COEFICIENTE</t>
          </r>
        </is>
      </c>
      <c r="F2278" s="21" t="inlineStr">
        <is>
          <r>
            <t xml:space="preserve">PREÇO UNITÁRIO</t>
          </r>
        </is>
      </c>
      <c r="G2278" s="21" t="inlineStr">
        <is>
          <r>
            <t xml:space="preserve">TOTAL</t>
          </r>
        </is>
      </c>
    </row>
    <row r="2279" customHeight="1" ht="21">
      <c r="A2279" s="22" t="inlineStr">
        <is>
          <r>
            <t xml:space="preserve">88248</t>
          </r>
        </is>
      </c>
      <c r="B2279" s="23" t="inlineStr">
        <is>
          <r>
            <t xml:space="preserve">AUXILIAR DE ENCANADOR OU BOMBEIRO HIDRÁULICO COM ENCARGOS COMPLEMENTARES</t>
          </r>
        </is>
      </c>
      <c r="C2279" s="22" t="inlineStr">
        <is>
          <r>
            <t xml:space="preserve">SINAPI</t>
          </r>
        </is>
      </c>
      <c r="D2279" s="22" t="inlineStr">
        <is>
          <r>
            <t xml:space="preserve">H</t>
          </r>
        </is>
      </c>
      <c r="E2279" s="24" t="n">
        <v>0.1416</v>
      </c>
      <c r="F2279" s="25" t="n">
        <v>24.23</v>
      </c>
      <c r="G2279" s="25" t="n">
        <f>ROUND(ROUND(E2279,8)*F2279,2)</f>
        <v>3.43</v>
      </c>
    </row>
    <row r="2280" customHeight="1" ht="21">
      <c r="A2280" s="22" t="inlineStr">
        <is>
          <r>
            <t xml:space="preserve">88267</t>
          </r>
        </is>
      </c>
      <c r="B2280" s="23" t="inlineStr">
        <is>
          <r>
            <t xml:space="preserve">ENCANADOR OU BOMBEIRO HIDRÁULICO COM ENCARGOS COMPLEMENTARES</t>
          </r>
        </is>
      </c>
      <c r="C2280" s="22" t="inlineStr">
        <is>
          <r>
            <t xml:space="preserve">SINAPI</t>
          </r>
        </is>
      </c>
      <c r="D2280" s="22" t="inlineStr">
        <is>
          <r>
            <t xml:space="preserve">H</t>
          </r>
        </is>
      </c>
      <c r="E2280" s="24" t="n">
        <v>0.1416</v>
      </c>
      <c r="F2280" s="25" t="n">
        <v>29.86</v>
      </c>
      <c r="G2280" s="25" t="n">
        <f>ROUND(ROUND(E2280,8)*F2280,2)</f>
        <v>4.23</v>
      </c>
    </row>
    <row r="2281" customHeight="1" ht="18">
      <c r="A2281" s="2" t="inlineStr"/>
      <c r="B2281" s="2" t="inlineStr"/>
      <c r="C2281" s="2" t="inlineStr"/>
      <c r="D2281" s="2" t="inlineStr"/>
      <c r="E2281" s="26" t="inlineStr">
        <is>
          <r>
            <t xml:space="preserve">TOTAL Mão de Obra com Encargos Complementares:</t>
          </r>
        </is>
      </c>
      <c r="F2281" s="26" t="inlineStr"/>
      <c r="G2281" s="27" t="n">
        <f>SUM(G2279:G2280)</f>
        <v>7.66</v>
      </c>
    </row>
    <row r="2282" customHeight="1" ht="15">
      <c r="A2282" s="2" t="inlineStr"/>
      <c r="B2282" s="2" t="inlineStr"/>
      <c r="C2282" s="2" t="inlineStr"/>
      <c r="D2282" s="2" t="inlineStr"/>
      <c r="E2282" s="28" t="inlineStr">
        <is>
          <r>
            <t xml:space="preserve">VALOR:</t>
          </r>
        </is>
      </c>
      <c r="F2282" s="28" t="inlineStr"/>
      <c r="G2282" s="29" t="n">
        <f>ROUND(SUM(G2277,G2281),2)</f>
        <v>2307.66</v>
      </c>
    </row>
    <row r="2283" customHeight="1" ht="15">
      <c r="A2283" s="2" t="inlineStr"/>
      <c r="B2283" s="2" t="inlineStr"/>
      <c r="C2283" s="2" t="inlineStr"/>
      <c r="D2283" s="2" t="inlineStr"/>
      <c r="E2283" s="28" t="inlineStr">
        <is>
          <r>
            <t xml:space="preserve">VALOR BDI (20.34%):</t>
          </r>
        </is>
      </c>
      <c r="F2283" s="28" t="inlineStr"/>
      <c r="G2283" s="29" t="n">
        <f>ROUND(G2282*(20.34/100),2)</f>
        <v>469.38</v>
      </c>
    </row>
    <row r="2284" customHeight="1" ht="15">
      <c r="A2284" s="2" t="inlineStr"/>
      <c r="B2284" s="2" t="inlineStr"/>
      <c r="C2284" s="2" t="inlineStr"/>
      <c r="D2284" s="2" t="inlineStr"/>
      <c r="E2284" s="28" t="inlineStr">
        <is>
          <r>
            <t xml:space="preserve">VALOR COM BDI:</t>
          </r>
        </is>
      </c>
      <c r="F2284" s="28" t="inlineStr"/>
      <c r="G2284" s="29" t="n">
        <f>G2283+G2282</f>
        <v>2777.04</v>
      </c>
    </row>
    <row r="2285" customHeight="1" ht="10">
      <c r="A2285" s="2" t="inlineStr"/>
      <c r="B2285" s="2" t="inlineStr"/>
      <c r="C2285" s="2" t="inlineStr"/>
      <c r="D2285" s="2" t="inlineStr"/>
      <c r="E2285" s="18" t="inlineStr"/>
      <c r="F2285" s="18" t="inlineStr"/>
      <c r="G2285" s="18" t="inlineStr"/>
    </row>
    <row r="2286" customHeight="1" ht="20">
      <c r="A2286" s="19" t="inlineStr">
        <is>
          <r>
            <t xml:space="preserve">1.16.17. ​86932​ VASO SANITÁRIO SIFONADO COM CAIXA ACOPLADA LOUÇA BRANCA - PADRÃO MÉDIO, INCLUSO ENGATE FLEXÍVEL EM METAL CROMADO, 1/2 X 40CM - FORNECIMENTO E INSTALAÇÃO. AF_01/2020​ (UN)</t>
          </r>
        </is>
      </c>
      <c r="B2286" s="19" t="inlineStr"/>
      <c r="C2286" s="19" t="inlineStr"/>
      <c r="D2286" s="19" t="inlineStr"/>
      <c r="E2286" s="19" t="inlineStr"/>
      <c r="F2286" s="19" t="inlineStr"/>
      <c r="G2286" s="19" t="inlineStr"/>
    </row>
    <row r="2287" customHeight="1" ht="15">
      <c r="A2287" s="20" t="inlineStr">
        <is>
          <r>
            <t xml:space="preserve">Serviço</t>
          </r>
        </is>
      </c>
      <c r="B2287" s="20" t="inlineStr"/>
      <c r="C2287" s="21" t="inlineStr">
        <is>
          <r>
            <t xml:space="preserve">FONTE</t>
          </r>
        </is>
      </c>
      <c r="D2287" s="21" t="inlineStr">
        <is>
          <r>
            <t xml:space="preserve">UNID</t>
          </r>
        </is>
      </c>
      <c r="E2287" s="21" t="inlineStr">
        <is>
          <r>
            <t xml:space="preserve">COEFICIENTE</t>
          </r>
        </is>
      </c>
      <c r="F2287" s="21" t="inlineStr">
        <is>
          <r>
            <t xml:space="preserve">PREÇO UNITÁRIO</t>
          </r>
        </is>
      </c>
      <c r="G2287" s="21" t="inlineStr">
        <is>
          <r>
            <t xml:space="preserve">TOTAL</t>
          </r>
        </is>
      </c>
    </row>
    <row r="2288" customHeight="1" ht="21">
      <c r="A2288" s="22" t="inlineStr">
        <is>
          <r>
            <t xml:space="preserve">86887</t>
          </r>
        </is>
      </c>
      <c r="B2288" s="23" t="inlineStr">
        <is>
          <r>
            <t xml:space="preserve">ENGATE FLEXÍVEL EM INOX, 1/2 X 40CM - FORNECIMENTO E INSTALAÇÃO. AF_01/2020</t>
          </r>
        </is>
      </c>
      <c r="C2288" s="22" t="inlineStr">
        <is>
          <r>
            <t xml:space="preserve">SINAPI</t>
          </r>
        </is>
      </c>
      <c r="D2288" s="22" t="inlineStr">
        <is>
          <r>
            <t xml:space="preserve">UN</t>
          </r>
        </is>
      </c>
      <c r="E2288" s="24" t="n">
        <v>1.0</v>
      </c>
      <c r="F2288" s="25" t="n">
        <v>64.72</v>
      </c>
      <c r="G2288" s="25" t="n">
        <f>TRUNC(TRUNC(E2288,8)*F2288,2)</f>
        <v>64.72</v>
      </c>
    </row>
    <row r="2289" customHeight="1" ht="21">
      <c r="A2289" s="22" t="inlineStr">
        <is>
          <r>
            <t xml:space="preserve">86888</t>
          </r>
        </is>
      </c>
      <c r="B2289" s="23" t="inlineStr">
        <is>
          <r>
            <t xml:space="preserve">VASO SANITÁRIO SIFONADO COM CAIXA ACOPLADA LOUÇA BRANCA - FORNECIMENTO E INSTALAÇÃO. AF_01/2020</t>
          </r>
        </is>
      </c>
      <c r="C2289" s="22" t="inlineStr">
        <is>
          <r>
            <t xml:space="preserve">SINAPI</t>
          </r>
        </is>
      </c>
      <c r="D2289" s="22" t="inlineStr">
        <is>
          <r>
            <t xml:space="preserve">UN</t>
          </r>
        </is>
      </c>
      <c r="E2289" s="24" t="n">
        <v>1.0</v>
      </c>
      <c r="F2289" s="25" t="n">
        <v>534.12</v>
      </c>
      <c r="G2289" s="25" t="n">
        <f>TRUNC(TRUNC(E2289,8)*F2289,2)</f>
        <v>534.12</v>
      </c>
    </row>
    <row r="2290" customHeight="1" ht="15">
      <c r="A2290" s="2" t="inlineStr"/>
      <c r="B2290" s="2" t="inlineStr"/>
      <c r="C2290" s="2" t="inlineStr"/>
      <c r="D2290" s="2" t="inlineStr"/>
      <c r="E2290" s="26" t="inlineStr">
        <is>
          <r>
            <t xml:space="preserve">TOTAL Serviço:</t>
          </r>
        </is>
      </c>
      <c r="F2290" s="26" t="inlineStr"/>
      <c r="G2290" s="27" t="n">
        <f>SUM(G2288:G2289)</f>
        <v>598.84</v>
      </c>
    </row>
    <row r="2291" customHeight="1" ht="15">
      <c r="A2291" s="2" t="inlineStr"/>
      <c r="B2291" s="2" t="inlineStr"/>
      <c r="C2291" s="2" t="inlineStr"/>
      <c r="D2291" s="2" t="inlineStr"/>
      <c r="E2291" s="28" t="inlineStr">
        <is>
          <r>
            <t xml:space="preserve">VALOR:</t>
          </r>
        </is>
      </c>
      <c r="F2291" s="28" t="inlineStr"/>
      <c r="G2291" s="29" t="n">
        <f>ROUND(SUM(G2290),2)</f>
        <v>598.84</v>
      </c>
    </row>
    <row r="2292" customHeight="1" ht="15">
      <c r="A2292" s="2" t="inlineStr"/>
      <c r="B2292" s="2" t="inlineStr"/>
      <c r="C2292" s="2" t="inlineStr"/>
      <c r="D2292" s="2" t="inlineStr"/>
      <c r="E2292" s="28" t="inlineStr">
        <is>
          <r>
            <t xml:space="preserve">VALOR BDI (20.34%):</t>
          </r>
        </is>
      </c>
      <c r="F2292" s="28" t="inlineStr"/>
      <c r="G2292" s="29" t="n">
        <f>ROUND(G2291*(20.34/100),2)</f>
        <v>121.8</v>
      </c>
    </row>
    <row r="2293" customHeight="1" ht="15">
      <c r="A2293" s="2" t="inlineStr"/>
      <c r="B2293" s="2" t="inlineStr"/>
      <c r="C2293" s="2" t="inlineStr"/>
      <c r="D2293" s="2" t="inlineStr"/>
      <c r="E2293" s="28" t="inlineStr">
        <is>
          <r>
            <t xml:space="preserve">VALOR COM BDI:</t>
          </r>
        </is>
      </c>
      <c r="F2293" s="28" t="inlineStr"/>
      <c r="G2293" s="29" t="n">
        <f>G2292+G2291</f>
        <v>720.64</v>
      </c>
    </row>
    <row r="2294" customHeight="1" ht="10">
      <c r="A2294" s="2" t="inlineStr"/>
      <c r="B2294" s="2" t="inlineStr"/>
      <c r="C2294" s="2" t="inlineStr"/>
      <c r="D2294" s="2" t="inlineStr"/>
      <c r="E2294" s="18" t="inlineStr"/>
      <c r="F2294" s="18" t="inlineStr"/>
      <c r="G2294" s="18" t="inlineStr"/>
    </row>
    <row r="2295" customHeight="1" ht="20">
      <c r="A2295" s="19" t="inlineStr">
        <is>
          <r>
            <t xml:space="preserve">1.16.18. ​CPU2095​ LAVATÓRIO LOUÇA BRANCA SUSPENSO, 29,5 X 39CM OU EQUIVALANTE, PADRÃO POPULAR, INCLUSO SIFÃO FLEXÍVEL EM PVC, VÁLVULA E ENGATE FLEXÍVEL 30CM EM PLÁSTICO , PADRÃO POPULAR - FORNECIMENTO E INSTALAÇÃO​ (UN)</t>
          </r>
        </is>
      </c>
      <c r="B2295" s="19" t="inlineStr"/>
      <c r="C2295" s="19" t="inlineStr"/>
      <c r="D2295" s="19" t="inlineStr"/>
      <c r="E2295" s="19" t="inlineStr"/>
      <c r="F2295" s="19" t="inlineStr"/>
      <c r="G2295" s="19" t="inlineStr"/>
    </row>
    <row r="2296" customHeight="1" ht="15">
      <c r="A2296" s="20" t="inlineStr">
        <is>
          <r>
            <t xml:space="preserve">Serviço</t>
          </r>
        </is>
      </c>
      <c r="B2296" s="20" t="inlineStr"/>
      <c r="C2296" s="21" t="inlineStr">
        <is>
          <r>
            <t xml:space="preserve">FONTE</t>
          </r>
        </is>
      </c>
      <c r="D2296" s="21" t="inlineStr">
        <is>
          <r>
            <t xml:space="preserve">UNID</t>
          </r>
        </is>
      </c>
      <c r="E2296" s="21" t="inlineStr">
        <is>
          <r>
            <t xml:space="preserve">COEFICIENTE</t>
          </r>
        </is>
      </c>
      <c r="F2296" s="21" t="inlineStr">
        <is>
          <r>
            <t xml:space="preserve">PREÇO UNITÁRIO</t>
          </r>
        </is>
      </c>
      <c r="G2296" s="21" t="inlineStr">
        <is>
          <r>
            <t xml:space="preserve">TOTAL</t>
          </r>
        </is>
      </c>
    </row>
    <row r="2297" customHeight="1" ht="21">
      <c r="A2297" s="22" t="inlineStr">
        <is>
          <r>
            <t xml:space="preserve">86884</t>
          </r>
        </is>
      </c>
      <c r="B2297" s="23" t="inlineStr">
        <is>
          <r>
            <t xml:space="preserve">ENGATE FLEXÍVEL EM PLÁSTICO BRANCO, 1/2" X 30CM - FORNECIMENTO E INSTALAÇÃO. AF_01/2020</t>
          </r>
        </is>
      </c>
      <c r="C2297" s="22" t="inlineStr">
        <is>
          <r>
            <t xml:space="preserve">SINAPI</t>
          </r>
        </is>
      </c>
      <c r="D2297" s="22" t="inlineStr">
        <is>
          <r>
            <t xml:space="preserve">UN</t>
          </r>
        </is>
      </c>
      <c r="E2297" s="24" t="n">
        <v>1.0</v>
      </c>
      <c r="F2297" s="25" t="n">
        <v>11.35</v>
      </c>
      <c r="G2297" s="25" t="n">
        <f>ROUND(ROUND(E2297,8)*F2297,2)</f>
        <v>11.35</v>
      </c>
    </row>
    <row r="2298" customHeight="1" ht="29">
      <c r="A2298" s="22" t="inlineStr">
        <is>
          <r>
            <t xml:space="preserve">86904</t>
          </r>
        </is>
      </c>
      <c r="B2298" s="23" t="inlineStr">
        <is>
          <r>
            <t xml:space="preserve">LAVATÓRIO LOUÇA BRANCA SUSPENSO, 29,5 X 39CM OU EQUIVALENTE, PADRÃO POPULAR - FORNECIMENTO E INSTALAÇÃO. AF_01/2020</t>
          </r>
        </is>
      </c>
      <c r="C2298" s="22" t="inlineStr">
        <is>
          <r>
            <t xml:space="preserve">SINAPI</t>
          </r>
        </is>
      </c>
      <c r="D2298" s="22" t="inlineStr">
        <is>
          <r>
            <t xml:space="preserve">UN</t>
          </r>
        </is>
      </c>
      <c r="E2298" s="24" t="n">
        <v>1.0</v>
      </c>
      <c r="F2298" s="25" t="n">
        <v>166.2</v>
      </c>
      <c r="G2298" s="25" t="n">
        <f>ROUND(ROUND(E2298,8)*F2298,2)</f>
        <v>166.2</v>
      </c>
    </row>
    <row r="2299" customHeight="1" ht="21">
      <c r="A2299" s="22" t="inlineStr">
        <is>
          <r>
            <t xml:space="preserve">86883</t>
          </r>
        </is>
      </c>
      <c r="B2299" s="23" t="inlineStr">
        <is>
          <r>
            <t xml:space="preserve">SIFÃO DO TIPO FLEXÍVEL EM PVC 1 X 1.1/2 - FORNECIMENTO E INSTALAÇÃO. AF_01/2020</t>
          </r>
        </is>
      </c>
      <c r="C2299" s="22" t="inlineStr">
        <is>
          <r>
            <t xml:space="preserve">SINAPI</t>
          </r>
        </is>
      </c>
      <c r="D2299" s="22" t="inlineStr">
        <is>
          <r>
            <t xml:space="preserve">UN</t>
          </r>
        </is>
      </c>
      <c r="E2299" s="24" t="n">
        <v>1.0</v>
      </c>
      <c r="F2299" s="25" t="n">
        <v>12.52</v>
      </c>
      <c r="G2299" s="25" t="n">
        <f>ROUND(ROUND(E2299,8)*F2299,2)</f>
        <v>12.52</v>
      </c>
    </row>
    <row r="2300" customHeight="1" ht="29">
      <c r="A2300" s="22" t="inlineStr">
        <is>
          <r>
            <t xml:space="preserve">86879</t>
          </r>
        </is>
      </c>
      <c r="B2300" s="23" t="inlineStr">
        <is>
          <r>
            <t xml:space="preserve">VÁLVULA EM PLÁSTICO 1" PARA PIA, TANQUE OU LAVATÓRIO, COM OU SEM LADRÃO - FORNECIMENTO E INSTALAÇÃO. AF_01/2020</t>
          </r>
        </is>
      </c>
      <c r="C2300" s="22" t="inlineStr">
        <is>
          <r>
            <t xml:space="preserve">SINAPI</t>
          </r>
        </is>
      </c>
      <c r="D2300" s="22" t="inlineStr">
        <is>
          <r>
            <t xml:space="preserve">UN</t>
          </r>
        </is>
      </c>
      <c r="E2300" s="24" t="n">
        <v>1.0</v>
      </c>
      <c r="F2300" s="25" t="n">
        <v>10.15</v>
      </c>
      <c r="G2300" s="25" t="n">
        <f>ROUND(ROUND(E2300,8)*F2300,2)</f>
        <v>10.15</v>
      </c>
    </row>
    <row r="2301" customHeight="1" ht="15">
      <c r="A2301" s="2" t="inlineStr"/>
      <c r="B2301" s="2" t="inlineStr"/>
      <c r="C2301" s="2" t="inlineStr"/>
      <c r="D2301" s="2" t="inlineStr"/>
      <c r="E2301" s="26" t="inlineStr">
        <is>
          <r>
            <t xml:space="preserve">TOTAL Serviço:</t>
          </r>
        </is>
      </c>
      <c r="F2301" s="26" t="inlineStr"/>
      <c r="G2301" s="27" t="n">
        <f>SUM(G2297:G2300)</f>
        <v>200.22</v>
      </c>
    </row>
    <row r="2302" customHeight="1" ht="15">
      <c r="A2302" s="2" t="inlineStr"/>
      <c r="B2302" s="2" t="inlineStr"/>
      <c r="C2302" s="2" t="inlineStr"/>
      <c r="D2302" s="2" t="inlineStr"/>
      <c r="E2302" s="28" t="inlineStr">
        <is>
          <r>
            <t xml:space="preserve">VALOR:</t>
          </r>
        </is>
      </c>
      <c r="F2302" s="28" t="inlineStr"/>
      <c r="G2302" s="29" t="n">
        <f>ROUND(SUM(G2301),2)</f>
        <v>200.22</v>
      </c>
    </row>
    <row r="2303" customHeight="1" ht="15">
      <c r="A2303" s="2" t="inlineStr"/>
      <c r="B2303" s="2" t="inlineStr"/>
      <c r="C2303" s="2" t="inlineStr"/>
      <c r="D2303" s="2" t="inlineStr"/>
      <c r="E2303" s="28" t="inlineStr">
        <is>
          <r>
            <t xml:space="preserve">VALOR BDI (20.34%):</t>
          </r>
        </is>
      </c>
      <c r="F2303" s="28" t="inlineStr"/>
      <c r="G2303" s="29" t="n">
        <f>ROUND(G2302*(20.34/100),2)</f>
        <v>40.72</v>
      </c>
    </row>
    <row r="2304" customHeight="1" ht="15">
      <c r="A2304" s="2" t="inlineStr"/>
      <c r="B2304" s="2" t="inlineStr"/>
      <c r="C2304" s="2" t="inlineStr"/>
      <c r="D2304" s="2" t="inlineStr"/>
      <c r="E2304" s="28" t="inlineStr">
        <is>
          <r>
            <t xml:space="preserve">VALOR COM BDI:</t>
          </r>
        </is>
      </c>
      <c r="F2304" s="28" t="inlineStr"/>
      <c r="G2304" s="29" t="n">
        <f>G2303+G2302</f>
        <v>240.94</v>
      </c>
    </row>
    <row r="2305" customHeight="1" ht="10">
      <c r="A2305" s="2" t="inlineStr"/>
      <c r="B2305" s="2" t="inlineStr"/>
      <c r="C2305" s="2" t="inlineStr"/>
      <c r="D2305" s="2" t="inlineStr"/>
      <c r="E2305" s="18" t="inlineStr"/>
      <c r="F2305" s="18" t="inlineStr"/>
      <c r="G2305" s="18" t="inlineStr"/>
    </row>
    <row r="2306" customHeight="1" ht="20">
      <c r="A2306" s="19" t="inlineStr">
        <is>
          <r>
            <t xml:space="preserve">1.16.19. ​CPU3314​ CUBA DE LOUÇA DE EMBUTIR (OVAL OU CIRCULAR) INCLUSIVE SIFÃO PLÁSTICO, VÁLVULA PLÁSTICA PARA PIA E ENGATE PLÁSTICO​ (UN)</t>
          </r>
        </is>
      </c>
      <c r="B2306" s="19" t="inlineStr"/>
      <c r="C2306" s="19" t="inlineStr"/>
      <c r="D2306" s="19" t="inlineStr"/>
      <c r="E2306" s="19" t="inlineStr"/>
      <c r="F2306" s="19" t="inlineStr"/>
      <c r="G2306" s="19" t="inlineStr"/>
    </row>
    <row r="2307" customHeight="1" ht="15">
      <c r="A2307" s="20" t="inlineStr">
        <is>
          <r>
            <t xml:space="preserve">Material</t>
          </r>
        </is>
      </c>
      <c r="B2307" s="20" t="inlineStr"/>
      <c r="C2307" s="21" t="inlineStr">
        <is>
          <r>
            <t xml:space="preserve">FONTE</t>
          </r>
        </is>
      </c>
      <c r="D2307" s="21" t="inlineStr">
        <is>
          <r>
            <t xml:space="preserve">UNID</t>
          </r>
        </is>
      </c>
      <c r="E2307" s="21" t="inlineStr">
        <is>
          <r>
            <t xml:space="preserve">COEFICIENTE</t>
          </r>
        </is>
      </c>
      <c r="F2307" s="21" t="inlineStr">
        <is>
          <r>
            <t xml:space="preserve">PREÇO UNITÁRIO</t>
          </r>
        </is>
      </c>
      <c r="G2307" s="21" t="inlineStr">
        <is>
          <r>
            <t xml:space="preserve">TOTAL</t>
          </r>
        </is>
      </c>
    </row>
    <row r="2308" customHeight="1" ht="15">
      <c r="A2308" s="22" t="inlineStr">
        <is>
          <r>
            <t xml:space="preserve">I00718</t>
          </r>
        </is>
      </c>
      <c r="B2308" s="23" t="inlineStr">
        <is>
          <r>
            <t xml:space="preserve">Cuba de embutir oval branca (Deca - ref. L-37 ou similar)</t>
          </r>
        </is>
      </c>
      <c r="C2308" s="22" t="inlineStr">
        <is>
          <r>
            <t xml:space="preserve">ORSE</t>
          </r>
        </is>
      </c>
      <c r="D2308" s="22" t="inlineStr">
        <is>
          <r>
            <t xml:space="preserve">un</t>
          </r>
        </is>
      </c>
      <c r="E2308" s="24" t="n">
        <v>1.0</v>
      </c>
      <c r="F2308" s="25" t="n">
        <v>73.46</v>
      </c>
      <c r="G2308" s="25" t="n">
        <f>ROUND(ROUND(E2308,8)*F2308,2)</f>
        <v>73.46</v>
      </c>
    </row>
    <row r="2309" customHeight="1" ht="21">
      <c r="A2309" s="22" t="inlineStr">
        <is>
          <r>
            <t xml:space="preserve">00006141</t>
          </r>
        </is>
      </c>
      <c r="B2309" s="23" t="inlineStr">
        <is>
          <r>
            <t xml:space="preserve">ENGATE/RABICHO FLEXIVEL PLASTICO (PVC OU ABS) BRANCO 1/2" X 30 CM</t>
          </r>
        </is>
      </c>
      <c r="C2309" s="22" t="inlineStr">
        <is>
          <r>
            <t xml:space="preserve">SINAPI</t>
          </r>
        </is>
      </c>
      <c r="D2309" s="22" t="inlineStr">
        <is>
          <r>
            <t xml:space="preserve">UN</t>
          </r>
        </is>
      </c>
      <c r="E2309" s="24" t="n">
        <v>1.0</v>
      </c>
      <c r="F2309" s="25" t="n">
        <v>5.59</v>
      </c>
      <c r="G2309" s="25" t="n">
        <f>ROUND(ROUND(E2309,8)*F2309,2)</f>
        <v>5.59</v>
      </c>
    </row>
    <row r="2310" customHeight="1" ht="21">
      <c r="A2310" s="22" t="inlineStr">
        <is>
          <r>
            <t xml:space="preserve">00006145</t>
          </r>
        </is>
      </c>
      <c r="B2310" s="23" t="inlineStr">
        <is>
          <r>
            <t xml:space="preserve">SIFAO PLASTICO TIPO COPO PARA PIA AMERICANA 1.1/2 X 1.1/2"</t>
          </r>
        </is>
      </c>
      <c r="C2310" s="22" t="inlineStr">
        <is>
          <r>
            <t xml:space="preserve">SINAPI</t>
          </r>
        </is>
      </c>
      <c r="D2310" s="22" t="inlineStr">
        <is>
          <r>
            <t xml:space="preserve">UN</t>
          </r>
        </is>
      </c>
      <c r="E2310" s="24" t="n">
        <v>1.0</v>
      </c>
      <c r="F2310" s="25" t="n">
        <v>18.71</v>
      </c>
      <c r="G2310" s="25" t="n">
        <f>ROUND(ROUND(E2310,8)*F2310,2)</f>
        <v>18.71</v>
      </c>
    </row>
    <row r="2311" customHeight="1" ht="21">
      <c r="A2311" s="22" t="inlineStr">
        <is>
          <r>
            <t xml:space="preserve">00006153</t>
          </r>
        </is>
      </c>
      <c r="B2311" s="23" t="inlineStr">
        <is>
          <r>
            <t xml:space="preserve">VALVULA EM PLASTICO BRANCO PARA TANQUE OU LAVATORIO 1", SEM UNHO E SEM LADRAO</t>
          </r>
        </is>
      </c>
      <c r="C2311" s="22" t="inlineStr">
        <is>
          <r>
            <t xml:space="preserve">SINAPI</t>
          </r>
        </is>
      </c>
      <c r="D2311" s="22" t="inlineStr">
        <is>
          <r>
            <t xml:space="preserve">UN</t>
          </r>
        </is>
      </c>
      <c r="E2311" s="24" t="n">
        <v>1.0</v>
      </c>
      <c r="F2311" s="25" t="n">
        <v>5.44</v>
      </c>
      <c r="G2311" s="25" t="n">
        <f>ROUND(ROUND(E2311,8)*F2311,2)</f>
        <v>5.44</v>
      </c>
    </row>
    <row r="2312" customHeight="1" ht="15">
      <c r="A2312" s="2" t="inlineStr"/>
      <c r="B2312" s="2" t="inlineStr"/>
      <c r="C2312" s="2" t="inlineStr"/>
      <c r="D2312" s="2" t="inlineStr"/>
      <c r="E2312" s="26" t="inlineStr">
        <is>
          <r>
            <t xml:space="preserve">TOTAL Material:</t>
          </r>
        </is>
      </c>
      <c r="F2312" s="26" t="inlineStr"/>
      <c r="G2312" s="27" t="n">
        <f>SUM(G2308:G2311)</f>
        <v>103.2</v>
      </c>
    </row>
    <row r="2313" customHeight="1" ht="15">
      <c r="A2313" s="20" t="inlineStr">
        <is>
          <r>
            <t xml:space="preserve">Mão de Obra com Encargos Complementares</t>
          </r>
        </is>
      </c>
      <c r="B2313" s="20" t="inlineStr"/>
      <c r="C2313" s="21" t="inlineStr">
        <is>
          <r>
            <t xml:space="preserve">FONTE</t>
          </r>
        </is>
      </c>
      <c r="D2313" s="21" t="inlineStr">
        <is>
          <r>
            <t xml:space="preserve">UNID</t>
          </r>
        </is>
      </c>
      <c r="E2313" s="21" t="inlineStr">
        <is>
          <r>
            <t xml:space="preserve">COEFICIENTE</t>
          </r>
        </is>
      </c>
      <c r="F2313" s="21" t="inlineStr">
        <is>
          <r>
            <t xml:space="preserve">PREÇO UNITÁRIO</t>
          </r>
        </is>
      </c>
      <c r="G2313" s="21" t="inlineStr">
        <is>
          <r>
            <t xml:space="preserve">TOTAL</t>
          </r>
        </is>
      </c>
    </row>
    <row r="2314" customHeight="1" ht="21">
      <c r="A2314" s="22" t="inlineStr">
        <is>
          <r>
            <t xml:space="preserve">88267</t>
          </r>
        </is>
      </c>
      <c r="B2314" s="23" t="inlineStr">
        <is>
          <r>
            <t xml:space="preserve">ENCANADOR OU BOMBEIRO HIDRÁULICO COM ENCARGOS COMPLEMENTARES</t>
          </r>
        </is>
      </c>
      <c r="C2314" s="22" t="inlineStr">
        <is>
          <r>
            <t xml:space="preserve">SINAPI</t>
          </r>
        </is>
      </c>
      <c r="D2314" s="22" t="inlineStr">
        <is>
          <r>
            <t xml:space="preserve">H</t>
          </r>
        </is>
      </c>
      <c r="E2314" s="24" t="n">
        <v>1.75</v>
      </c>
      <c r="F2314" s="25" t="n">
        <v>29.86</v>
      </c>
      <c r="G2314" s="25" t="n">
        <f>ROUND(ROUND(E2314,8)*F2314,2)</f>
        <v>52.26</v>
      </c>
    </row>
    <row r="2315" customHeight="1" ht="15">
      <c r="A2315" s="22" t="inlineStr">
        <is>
          <r>
            <t xml:space="preserve">88316</t>
          </r>
        </is>
      </c>
      <c r="B2315" s="23" t="inlineStr">
        <is>
          <r>
            <t xml:space="preserve">SERVENTE COM ENCARGOS COMPLEMENTARES</t>
          </r>
        </is>
      </c>
      <c r="C2315" s="22" t="inlineStr">
        <is>
          <r>
            <t xml:space="preserve">SINAPI</t>
          </r>
        </is>
      </c>
      <c r="D2315" s="22" t="inlineStr">
        <is>
          <r>
            <t xml:space="preserve">H</t>
          </r>
        </is>
      </c>
      <c r="E2315" s="24" t="n">
        <v>1.75</v>
      </c>
      <c r="F2315" s="25" t="n">
        <v>23.56</v>
      </c>
      <c r="G2315" s="25" t="n">
        <f>ROUND(ROUND(E2315,8)*F2315,2)</f>
        <v>41.23</v>
      </c>
    </row>
    <row r="2316" customHeight="1" ht="18">
      <c r="A2316" s="2" t="inlineStr"/>
      <c r="B2316" s="2" t="inlineStr"/>
      <c r="C2316" s="2" t="inlineStr"/>
      <c r="D2316" s="2" t="inlineStr"/>
      <c r="E2316" s="26" t="inlineStr">
        <is>
          <r>
            <t xml:space="preserve">TOTAL Mão de Obra com Encargos Complementares:</t>
          </r>
        </is>
      </c>
      <c r="F2316" s="26" t="inlineStr"/>
      <c r="G2316" s="27" t="n">
        <f>SUM(G2314:G2315)</f>
        <v>93.49</v>
      </c>
    </row>
    <row r="2317" customHeight="1" ht="15">
      <c r="A2317" s="2" t="inlineStr"/>
      <c r="B2317" s="2" t="inlineStr"/>
      <c r="C2317" s="2" t="inlineStr"/>
      <c r="D2317" s="2" t="inlineStr"/>
      <c r="E2317" s="28" t="inlineStr">
        <is>
          <r>
            <t xml:space="preserve">VALOR:</t>
          </r>
        </is>
      </c>
      <c r="F2317" s="28" t="inlineStr"/>
      <c r="G2317" s="29" t="n">
        <f>ROUND(SUM(G2312,G2316),2)</f>
        <v>196.69</v>
      </c>
    </row>
    <row r="2318" customHeight="1" ht="15">
      <c r="A2318" s="2" t="inlineStr"/>
      <c r="B2318" s="2" t="inlineStr"/>
      <c r="C2318" s="2" t="inlineStr"/>
      <c r="D2318" s="2" t="inlineStr"/>
      <c r="E2318" s="28" t="inlineStr">
        <is>
          <r>
            <t xml:space="preserve">VALOR BDI (20.34%):</t>
          </r>
        </is>
      </c>
      <c r="F2318" s="28" t="inlineStr"/>
      <c r="G2318" s="29" t="n">
        <f>ROUND(G2317*(20.34/100),2)</f>
        <v>40.01</v>
      </c>
    </row>
    <row r="2319" customHeight="1" ht="15">
      <c r="A2319" s="2" t="inlineStr"/>
      <c r="B2319" s="2" t="inlineStr"/>
      <c r="C2319" s="2" t="inlineStr"/>
      <c r="D2319" s="2" t="inlineStr"/>
      <c r="E2319" s="28" t="inlineStr">
        <is>
          <r>
            <t xml:space="preserve">VALOR COM BDI:</t>
          </r>
        </is>
      </c>
      <c r="F2319" s="28" t="inlineStr"/>
      <c r="G2319" s="29" t="n">
        <f>G2318+G2317</f>
        <v>236.7</v>
      </c>
    </row>
    <row r="2320" customHeight="1" ht="10">
      <c r="A2320" s="2" t="inlineStr"/>
      <c r="B2320" s="2" t="inlineStr"/>
      <c r="C2320" s="2" t="inlineStr"/>
      <c r="D2320" s="2" t="inlineStr"/>
      <c r="E2320" s="18" t="inlineStr"/>
      <c r="F2320" s="18" t="inlineStr"/>
      <c r="G2320" s="18" t="inlineStr"/>
    </row>
    <row r="2321" customHeight="1" ht="20">
      <c r="A2321" s="19" t="inlineStr">
        <is>
          <r>
            <t xml:space="preserve">1.16.20. ​CPU2557​ LAVATÓRIO DE CANTO REF. L101 DECA OU EQUIVALENTE, INCLUSIVE VÁLVULA, SIFÃO E ENGATES CROMADOS, EXCLUSIVE TORNEIRA​ (UN)</t>
          </r>
        </is>
      </c>
      <c r="B2321" s="19" t="inlineStr"/>
      <c r="C2321" s="19" t="inlineStr"/>
      <c r="D2321" s="19" t="inlineStr"/>
      <c r="E2321" s="19" t="inlineStr"/>
      <c r="F2321" s="19" t="inlineStr"/>
      <c r="G2321" s="19" t="inlineStr"/>
    </row>
    <row r="2322" customHeight="1" ht="15">
      <c r="A2322" s="20" t="inlineStr">
        <is>
          <r>
            <t xml:space="preserve">Serviço</t>
          </r>
        </is>
      </c>
      <c r="B2322" s="20" t="inlineStr"/>
      <c r="C2322" s="21" t="inlineStr">
        <is>
          <r>
            <t xml:space="preserve">FONTE</t>
          </r>
        </is>
      </c>
      <c r="D2322" s="21" t="inlineStr">
        <is>
          <r>
            <t xml:space="preserve">UNID</t>
          </r>
        </is>
      </c>
      <c r="E2322" s="21" t="inlineStr">
        <is>
          <r>
            <t xml:space="preserve">COEFICIENTE</t>
          </r>
        </is>
      </c>
      <c r="F2322" s="21" t="inlineStr">
        <is>
          <r>
            <t xml:space="preserve">PREÇO UNITÁRIO</t>
          </r>
        </is>
      </c>
      <c r="G2322" s="21" t="inlineStr">
        <is>
          <r>
            <t xml:space="preserve">TOTAL</t>
          </r>
        </is>
      </c>
    </row>
    <row r="2323" customHeight="1" ht="29">
      <c r="A2323" s="22" t="inlineStr">
        <is>
          <r>
            <t xml:space="preserve">S07350</t>
          </r>
        </is>
      </c>
      <c r="B2323" s="23" t="inlineStr">
        <is>
          <r>
            <t xml:space="preserve">Lavatório louça de canto (Deca-Izy, ref L-10117 ou similar) sem coluna, c/ sifão cromado, válvula cromada, engate cromado, exclusive torneira</t>
          </r>
        </is>
      </c>
      <c r="C2323" s="22" t="inlineStr">
        <is>
          <r>
            <t xml:space="preserve">ORSE</t>
          </r>
        </is>
      </c>
      <c r="D2323" s="22" t="inlineStr">
        <is>
          <r>
            <t xml:space="preserve">un</t>
          </r>
        </is>
      </c>
      <c r="E2323" s="24" t="n">
        <v>1.0</v>
      </c>
      <c r="F2323" s="25" t="n">
        <v>647.97</v>
      </c>
      <c r="G2323" s="25" t="n">
        <f>ROUND(ROUND(E2323,8)*F2323,2)</f>
        <v>647.97</v>
      </c>
    </row>
    <row r="2324" customHeight="1" ht="15">
      <c r="A2324" s="2" t="inlineStr"/>
      <c r="B2324" s="2" t="inlineStr"/>
      <c r="C2324" s="2" t="inlineStr"/>
      <c r="D2324" s="2" t="inlineStr"/>
      <c r="E2324" s="26" t="inlineStr">
        <is>
          <r>
            <t xml:space="preserve">TOTAL Serviço:</t>
          </r>
        </is>
      </c>
      <c r="F2324" s="26" t="inlineStr"/>
      <c r="G2324" s="27" t="n">
        <f>SUM(G2323:G2323)</f>
        <v>647.97</v>
      </c>
    </row>
    <row r="2325" customHeight="1" ht="15">
      <c r="A2325" s="2" t="inlineStr"/>
      <c r="B2325" s="2" t="inlineStr"/>
      <c r="C2325" s="2" t="inlineStr"/>
      <c r="D2325" s="2" t="inlineStr"/>
      <c r="E2325" s="28" t="inlineStr">
        <is>
          <r>
            <t xml:space="preserve">VALOR:</t>
          </r>
        </is>
      </c>
      <c r="F2325" s="28" t="inlineStr"/>
      <c r="G2325" s="29" t="n">
        <f>ROUND(SUM(G2324),2)</f>
        <v>647.97</v>
      </c>
    </row>
    <row r="2326" customHeight="1" ht="15">
      <c r="A2326" s="2" t="inlineStr"/>
      <c r="B2326" s="2" t="inlineStr"/>
      <c r="C2326" s="2" t="inlineStr"/>
      <c r="D2326" s="2" t="inlineStr"/>
      <c r="E2326" s="28" t="inlineStr">
        <is>
          <r>
            <t xml:space="preserve">VALOR BDI (20.34%):</t>
          </r>
        </is>
      </c>
      <c r="F2326" s="28" t="inlineStr"/>
      <c r="G2326" s="29" t="n">
        <f>ROUND(G2325*(20.34/100),2)</f>
        <v>131.8</v>
      </c>
    </row>
    <row r="2327" customHeight="1" ht="15">
      <c r="A2327" s="2" t="inlineStr"/>
      <c r="B2327" s="2" t="inlineStr"/>
      <c r="C2327" s="2" t="inlineStr"/>
      <c r="D2327" s="2" t="inlineStr"/>
      <c r="E2327" s="28" t="inlineStr">
        <is>
          <r>
            <t xml:space="preserve">VALOR COM BDI:</t>
          </r>
        </is>
      </c>
      <c r="F2327" s="28" t="inlineStr"/>
      <c r="G2327" s="29" t="n">
        <f>G2326+G2325</f>
        <v>779.77</v>
      </c>
    </row>
    <row r="2328" customHeight="1" ht="10">
      <c r="A2328" s="2" t="inlineStr"/>
      <c r="B2328" s="2" t="inlineStr"/>
      <c r="C2328" s="2" t="inlineStr"/>
      <c r="D2328" s="2" t="inlineStr"/>
      <c r="E2328" s="18" t="inlineStr"/>
      <c r="F2328" s="18" t="inlineStr"/>
      <c r="G2328" s="18" t="inlineStr"/>
    </row>
    <row r="2329" customHeight="1" ht="20">
      <c r="A2329" s="19" t="inlineStr">
        <is>
          <r>
            <t xml:space="preserve">1.16.21. ​86919​ TANQUE DE LOUÇA BRANCA COM COLUNA, 30L OU EQUIVALENTE, INCLUSO SIFÃO FLEXÍVEL EM PVC, VÁLVULA METÁLICA E TORNEIRA DE METAL CROMADO PADRÃO MÉDIO - FORNECIMENTO E INSTALAÇÃO. AF_01/2020​ (UN)</t>
          </r>
        </is>
      </c>
      <c r="B2329" s="19" t="inlineStr"/>
      <c r="C2329" s="19" t="inlineStr"/>
      <c r="D2329" s="19" t="inlineStr"/>
      <c r="E2329" s="19" t="inlineStr"/>
      <c r="F2329" s="19" t="inlineStr"/>
      <c r="G2329" s="19" t="inlineStr"/>
    </row>
    <row r="2330" customHeight="1" ht="15">
      <c r="A2330" s="20" t="inlineStr">
        <is>
          <r>
            <t xml:space="preserve">Serviço</t>
          </r>
        </is>
      </c>
      <c r="B2330" s="20" t="inlineStr"/>
      <c r="C2330" s="21" t="inlineStr">
        <is>
          <r>
            <t xml:space="preserve">FONTE</t>
          </r>
        </is>
      </c>
      <c r="D2330" s="21" t="inlineStr">
        <is>
          <r>
            <t xml:space="preserve">UNID</t>
          </r>
        </is>
      </c>
      <c r="E2330" s="21" t="inlineStr">
        <is>
          <r>
            <t xml:space="preserve">COEFICIENTE</t>
          </r>
        </is>
      </c>
      <c r="F2330" s="21" t="inlineStr">
        <is>
          <r>
            <t xml:space="preserve">PREÇO UNITÁRIO</t>
          </r>
        </is>
      </c>
      <c r="G2330" s="21" t="inlineStr">
        <is>
          <r>
            <t xml:space="preserve">TOTAL</t>
          </r>
        </is>
      </c>
    </row>
    <row r="2331" customHeight="1" ht="21">
      <c r="A2331" s="22" t="inlineStr">
        <is>
          <r>
            <t xml:space="preserve">86883</t>
          </r>
        </is>
      </c>
      <c r="B2331" s="23" t="inlineStr">
        <is>
          <r>
            <t xml:space="preserve">SIFÃO DO TIPO FLEXÍVEL EM PVC 1 X 1.1/2 - FORNECIMENTO E INSTALAÇÃO. AF_01/2020</t>
          </r>
        </is>
      </c>
      <c r="C2331" s="22" t="inlineStr">
        <is>
          <r>
            <t xml:space="preserve">SINAPI</t>
          </r>
        </is>
      </c>
      <c r="D2331" s="22" t="inlineStr">
        <is>
          <r>
            <t xml:space="preserve">UN</t>
          </r>
        </is>
      </c>
      <c r="E2331" s="24" t="n">
        <v>1.0</v>
      </c>
      <c r="F2331" s="25" t="n">
        <v>12.52</v>
      </c>
      <c r="G2331" s="25" t="n">
        <f>TRUNC(TRUNC(E2331,8)*F2331,2)</f>
        <v>12.52</v>
      </c>
    </row>
    <row r="2332" customHeight="1" ht="29">
      <c r="A2332" s="22" t="inlineStr">
        <is>
          <r>
            <t xml:space="preserve">86872</t>
          </r>
        </is>
      </c>
      <c r="B2332" s="23" t="inlineStr">
        <is>
          <r>
            <t xml:space="preserve">TANQUE DE LOUÇA BRANCA COM COLUNA, 30L OU EQUIVALENTE - FORNECIMENTO E INSTALAÇÃO. AF_01/2020</t>
          </r>
        </is>
      </c>
      <c r="C2332" s="22" t="inlineStr">
        <is>
          <r>
            <t xml:space="preserve">SINAPI</t>
          </r>
        </is>
      </c>
      <c r="D2332" s="22" t="inlineStr">
        <is>
          <r>
            <t xml:space="preserve">UN</t>
          </r>
        </is>
      </c>
      <c r="E2332" s="24" t="n">
        <v>1.0</v>
      </c>
      <c r="F2332" s="25" t="n">
        <v>792.26</v>
      </c>
      <c r="G2332" s="25" t="n">
        <f>TRUNC(TRUNC(E2332,8)*F2332,2)</f>
        <v>792.26</v>
      </c>
    </row>
    <row r="2333" customHeight="1" ht="21">
      <c r="A2333" s="22" t="inlineStr">
        <is>
          <r>
            <t xml:space="preserve">86914</t>
          </r>
        </is>
      </c>
      <c r="B2333" s="23" t="inlineStr">
        <is>
          <r>
            <t xml:space="preserve">TORNEIRA CROMADA 1/2" OU 3/4" PARA TANQUE, PADRÃO MÉDIO - FORNECIMENTO E INSTALAÇÃO. AF_01/2020</t>
          </r>
        </is>
      </c>
      <c r="C2333" s="22" t="inlineStr">
        <is>
          <r>
            <t xml:space="preserve">SINAPI</t>
          </r>
        </is>
      </c>
      <c r="D2333" s="22" t="inlineStr">
        <is>
          <r>
            <t xml:space="preserve">UN</t>
          </r>
        </is>
      </c>
      <c r="E2333" s="24" t="n">
        <v>1.0</v>
      </c>
      <c r="F2333" s="25" t="n">
        <v>102.12</v>
      </c>
      <c r="G2333" s="25" t="n">
        <f>TRUNC(TRUNC(E2333,8)*F2333,2)</f>
        <v>102.12</v>
      </c>
    </row>
    <row r="2334" customHeight="1" ht="29">
      <c r="A2334" s="22" t="inlineStr">
        <is>
          <r>
            <t xml:space="preserve">86877</t>
          </r>
        </is>
      </c>
      <c r="B2334" s="23" t="inlineStr">
        <is>
          <r>
            <t xml:space="preserve">VÁLVULA EM METAL CROMADO 1.1/2" X 1.1/2" PARA TANQUE OU LAVATÓRIO, COM OU SEM LADRÃO - FORNECIMENTO E INSTALAÇÃO. AF_01/2020</t>
          </r>
        </is>
      </c>
      <c r="C2334" s="22" t="inlineStr">
        <is>
          <r>
            <t xml:space="preserve">SINAPI</t>
          </r>
        </is>
      </c>
      <c r="D2334" s="22" t="inlineStr">
        <is>
          <r>
            <t xml:space="preserve">UN</t>
          </r>
        </is>
      </c>
      <c r="E2334" s="24" t="n">
        <v>1.0</v>
      </c>
      <c r="F2334" s="25" t="n">
        <v>80.56</v>
      </c>
      <c r="G2334" s="25" t="n">
        <f>TRUNC(TRUNC(E2334,8)*F2334,2)</f>
        <v>80.56</v>
      </c>
    </row>
    <row r="2335" customHeight="1" ht="15">
      <c r="A2335" s="2" t="inlineStr"/>
      <c r="B2335" s="2" t="inlineStr"/>
      <c r="C2335" s="2" t="inlineStr"/>
      <c r="D2335" s="2" t="inlineStr"/>
      <c r="E2335" s="26" t="inlineStr">
        <is>
          <r>
            <t xml:space="preserve">TOTAL Serviço:</t>
          </r>
        </is>
      </c>
      <c r="F2335" s="26" t="inlineStr"/>
      <c r="G2335" s="27" t="n">
        <f>SUM(G2331:G2334)</f>
        <v>987.46</v>
      </c>
    </row>
    <row r="2336" customHeight="1" ht="15">
      <c r="A2336" s="2" t="inlineStr"/>
      <c r="B2336" s="2" t="inlineStr"/>
      <c r="C2336" s="2" t="inlineStr"/>
      <c r="D2336" s="2" t="inlineStr"/>
      <c r="E2336" s="28" t="inlineStr">
        <is>
          <r>
            <t xml:space="preserve">VALOR:</t>
          </r>
        </is>
      </c>
      <c r="F2336" s="28" t="inlineStr"/>
      <c r="G2336" s="29" t="n">
        <f>ROUND(SUM(G2335),2)</f>
        <v>987.46</v>
      </c>
    </row>
    <row r="2337" customHeight="1" ht="15">
      <c r="A2337" s="2" t="inlineStr"/>
      <c r="B2337" s="2" t="inlineStr"/>
      <c r="C2337" s="2" t="inlineStr"/>
      <c r="D2337" s="2" t="inlineStr"/>
      <c r="E2337" s="28" t="inlineStr">
        <is>
          <r>
            <t xml:space="preserve">VALOR BDI (20.34%):</t>
          </r>
        </is>
      </c>
      <c r="F2337" s="28" t="inlineStr"/>
      <c r="G2337" s="29" t="n">
        <f>ROUND(G2336*(20.34/100),2)</f>
        <v>200.85</v>
      </c>
    </row>
    <row r="2338" customHeight="1" ht="15">
      <c r="A2338" s="2" t="inlineStr"/>
      <c r="B2338" s="2" t="inlineStr"/>
      <c r="C2338" s="2" t="inlineStr"/>
      <c r="D2338" s="2" t="inlineStr"/>
      <c r="E2338" s="28" t="inlineStr">
        <is>
          <r>
            <t xml:space="preserve">VALOR COM BDI:</t>
          </r>
        </is>
      </c>
      <c r="F2338" s="28" t="inlineStr"/>
      <c r="G2338" s="29" t="n">
        <f>G2337+G2336</f>
        <v>1188.31</v>
      </c>
    </row>
    <row r="2339" customHeight="1" ht="10">
      <c r="A2339" s="2" t="inlineStr"/>
      <c r="B2339" s="2" t="inlineStr"/>
      <c r="C2339" s="2" t="inlineStr"/>
      <c r="D2339" s="2" t="inlineStr"/>
      <c r="E2339" s="18" t="inlineStr"/>
      <c r="F2339" s="18" t="inlineStr"/>
      <c r="G2339" s="18" t="inlineStr"/>
    </row>
    <row r="2340" customHeight="1" ht="20">
      <c r="A2340" s="19" t="inlineStr">
        <is>
          <r>
            <t xml:space="preserve">1.16.22. ​100858​ MICTÓRIO SIFONADO LOUÇA BRANCA - PADRÃO MÉDIO - FORNECIMENTO E INSTALAÇÃO. AF_01/2020​ (UN)</t>
          </r>
        </is>
      </c>
      <c r="B2340" s="19" t="inlineStr"/>
      <c r="C2340" s="19" t="inlineStr"/>
      <c r="D2340" s="19" t="inlineStr"/>
      <c r="E2340" s="19" t="inlineStr"/>
      <c r="F2340" s="19" t="inlineStr"/>
      <c r="G2340" s="19" t="inlineStr"/>
    </row>
    <row r="2341" customHeight="1" ht="15">
      <c r="A2341" s="20" t="inlineStr">
        <is>
          <r>
            <t xml:space="preserve">Material</t>
          </r>
        </is>
      </c>
      <c r="B2341" s="20" t="inlineStr"/>
      <c r="C2341" s="21" t="inlineStr">
        <is>
          <r>
            <t xml:space="preserve">FONTE</t>
          </r>
        </is>
      </c>
      <c r="D2341" s="21" t="inlineStr">
        <is>
          <r>
            <t xml:space="preserve">UNID</t>
          </r>
        </is>
      </c>
      <c r="E2341" s="21" t="inlineStr">
        <is>
          <r>
            <t xml:space="preserve">COEFICIENTE</t>
          </r>
        </is>
      </c>
      <c r="F2341" s="21" t="inlineStr">
        <is>
          <r>
            <t xml:space="preserve">PREÇO UNITÁRIO</t>
          </r>
        </is>
      </c>
      <c r="G2341" s="21" t="inlineStr">
        <is>
          <r>
            <t xml:space="preserve">TOTAL</t>
          </r>
        </is>
      </c>
    </row>
    <row r="2342" customHeight="1" ht="29">
      <c r="A2342" s="22" t="inlineStr">
        <is>
          <r>
            <t xml:space="preserve">00006142</t>
          </r>
        </is>
      </c>
      <c r="B2342" s="23" t="inlineStr">
        <is>
          <r>
            <t xml:space="preserve">CONJUNTO DE LIGACAO AJUSTAVEL, PARA VASO / BACIA SANITARIA, EM PLASTICO BRANCO, COM TUBO, CANOPLA E ESPUDE</t>
          </r>
        </is>
      </c>
      <c r="C2342" s="22" t="inlineStr">
        <is>
          <r>
            <t xml:space="preserve">SINAPI</t>
          </r>
        </is>
      </c>
      <c r="D2342" s="22" t="inlineStr">
        <is>
          <r>
            <t xml:space="preserve">UN</t>
          </r>
        </is>
      </c>
      <c r="E2342" s="24" t="n">
        <v>1.0</v>
      </c>
      <c r="F2342" s="25" t="n">
        <v>8.51</v>
      </c>
      <c r="G2342" s="25" t="n">
        <f>TRUNC(TRUNC(E2342,8)*F2342,2)</f>
        <v>8.51</v>
      </c>
    </row>
    <row r="2343" customHeight="1" ht="21">
      <c r="A2343" s="22" t="inlineStr">
        <is>
          <r>
            <t xml:space="preserve">00003146</t>
          </r>
        </is>
      </c>
      <c r="B2343" s="23" t="inlineStr">
        <is>
          <r>
            <t xml:space="preserve">FITA VEDA ROSCA, EM PTFE, ROLO DE 18 MM X 10 M (L X C)</t>
          </r>
        </is>
      </c>
      <c r="C2343" s="22" t="inlineStr">
        <is>
          <r>
            <t xml:space="preserve">SINAPI</t>
          </r>
        </is>
      </c>
      <c r="D2343" s="22" t="inlineStr">
        <is>
          <r>
            <t xml:space="preserve">UN</t>
          </r>
        </is>
      </c>
      <c r="E2343" s="24" t="n">
        <v>0.0365</v>
      </c>
      <c r="F2343" s="25" t="n">
        <v>4.0</v>
      </c>
      <c r="G2343" s="25" t="n">
        <f>TRUNC(TRUNC(E2343,8)*F2343,2)</f>
        <v>0.14</v>
      </c>
    </row>
    <row r="2344" customHeight="1" ht="21">
      <c r="A2344" s="22" t="inlineStr">
        <is>
          <r>
            <t xml:space="preserve">00010432</t>
          </r>
        </is>
      </c>
      <c r="B2344" s="23" t="inlineStr">
        <is>
          <r>
            <t xml:space="preserve">MICTORIO INDIVIDUAL, SIFONADO, DE LOUCA BRANCA, SEM COMPLEMENTOS</t>
          </r>
        </is>
      </c>
      <c r="C2344" s="22" t="inlineStr">
        <is>
          <r>
            <t xml:space="preserve">SINAPI</t>
          </r>
        </is>
      </c>
      <c r="D2344" s="22" t="inlineStr">
        <is>
          <r>
            <t xml:space="preserve">UN</t>
          </r>
        </is>
      </c>
      <c r="E2344" s="24" t="n">
        <v>1.0</v>
      </c>
      <c r="F2344" s="25" t="n">
        <v>383.03</v>
      </c>
      <c r="G2344" s="25" t="n">
        <f>TRUNC(TRUNC(E2344,8)*F2344,2)</f>
        <v>383.03</v>
      </c>
    </row>
    <row r="2345" customHeight="1" ht="29">
      <c r="A2345" s="22" t="inlineStr">
        <is>
          <r>
            <t xml:space="preserve">00004351</t>
          </r>
        </is>
      </c>
      <c r="B2345" s="23" t="inlineStr">
        <is>
          <r>
            <t xml:space="preserve">PARAFUSO NIQUELADO 3 1/2" COM ACABAMENTO CROMADO PARA FIXAR PECA SANITARIA, INCLUI PORCA CEGA, ARRUELA E BUCHA DE NYLON TAMANHO S-8</t>
          </r>
        </is>
      </c>
      <c r="C2345" s="22" t="inlineStr">
        <is>
          <r>
            <t xml:space="preserve">SINAPI</t>
          </r>
        </is>
      </c>
      <c r="D2345" s="22" t="inlineStr">
        <is>
          <r>
            <t xml:space="preserve">UN</t>
          </r>
        </is>
      </c>
      <c r="E2345" s="24" t="n">
        <v>2.0</v>
      </c>
      <c r="F2345" s="25" t="n">
        <v>23.11</v>
      </c>
      <c r="G2345" s="25" t="n">
        <f>TRUNC(TRUNC(E2345,8)*F2345,2)</f>
        <v>46.22</v>
      </c>
    </row>
    <row r="2346" customHeight="1" ht="29">
      <c r="A2346" s="22" t="inlineStr">
        <is>
          <r>
            <t xml:space="preserve">00021112</t>
          </r>
        </is>
      </c>
      <c r="B2346" s="23" t="inlineStr">
        <is>
          <r>
            <t xml:space="preserve">VALVULA DE DESCARGA EM METAL CROMADO PARA MICTORIO COM ACIONAMENTO POR PRESSAO E FECHAMENTO AUTOMATICO</t>
          </r>
        </is>
      </c>
      <c r="C2346" s="22" t="inlineStr">
        <is>
          <r>
            <t xml:space="preserve">SINAPI</t>
          </r>
        </is>
      </c>
      <c r="D2346" s="22" t="inlineStr">
        <is>
          <r>
            <t xml:space="preserve">UN</t>
          </r>
        </is>
      </c>
      <c r="E2346" s="24" t="n">
        <v>1.0</v>
      </c>
      <c r="F2346" s="25" t="n">
        <v>408.02</v>
      </c>
      <c r="G2346" s="25" t="n">
        <f>TRUNC(TRUNC(E2346,8)*F2346,2)</f>
        <v>408.02</v>
      </c>
    </row>
    <row r="2347" customHeight="1" ht="15">
      <c r="A2347" s="2" t="inlineStr"/>
      <c r="B2347" s="2" t="inlineStr"/>
      <c r="C2347" s="2" t="inlineStr"/>
      <c r="D2347" s="2" t="inlineStr"/>
      <c r="E2347" s="26" t="inlineStr">
        <is>
          <r>
            <t xml:space="preserve">TOTAL Material:</t>
          </r>
        </is>
      </c>
      <c r="F2347" s="26" t="inlineStr"/>
      <c r="G2347" s="27" t="n">
        <f>SUM(G2342:G2346)</f>
        <v>845.92</v>
      </c>
    </row>
    <row r="2348" customHeight="1" ht="15">
      <c r="A2348" s="20" t="inlineStr">
        <is>
          <r>
            <t xml:space="preserve">Mão de Obra com Encargos Complementares</t>
          </r>
        </is>
      </c>
      <c r="B2348" s="20" t="inlineStr"/>
      <c r="C2348" s="21" t="inlineStr">
        <is>
          <r>
            <t xml:space="preserve">FONTE</t>
          </r>
        </is>
      </c>
      <c r="D2348" s="21" t="inlineStr">
        <is>
          <r>
            <t xml:space="preserve">UNID</t>
          </r>
        </is>
      </c>
      <c r="E2348" s="21" t="inlineStr">
        <is>
          <r>
            <t xml:space="preserve">COEFICIENTE</t>
          </r>
        </is>
      </c>
      <c r="F2348" s="21" t="inlineStr">
        <is>
          <r>
            <t xml:space="preserve">PREÇO UNITÁRIO</t>
          </r>
        </is>
      </c>
      <c r="G2348" s="21" t="inlineStr">
        <is>
          <r>
            <t xml:space="preserve">TOTAL</t>
          </r>
        </is>
      </c>
    </row>
    <row r="2349" customHeight="1" ht="21">
      <c r="A2349" s="22" t="inlineStr">
        <is>
          <r>
            <t xml:space="preserve">88267</t>
          </r>
        </is>
      </c>
      <c r="B2349" s="23" t="inlineStr">
        <is>
          <r>
            <t xml:space="preserve">ENCANADOR OU BOMBEIRO HIDRÁULICO COM ENCARGOS COMPLEMENTARES</t>
          </r>
        </is>
      </c>
      <c r="C2349" s="22" t="inlineStr">
        <is>
          <r>
            <t xml:space="preserve">SINAPI</t>
          </r>
        </is>
      </c>
      <c r="D2349" s="22" t="inlineStr">
        <is>
          <r>
            <t xml:space="preserve">H</t>
          </r>
        </is>
      </c>
      <c r="E2349" s="24" t="n">
        <v>1.009</v>
      </c>
      <c r="F2349" s="25" t="n">
        <v>29.86</v>
      </c>
      <c r="G2349" s="25" t="n">
        <f>TRUNC(TRUNC(E2349,8)*F2349,2)</f>
        <v>30.12</v>
      </c>
    </row>
    <row r="2350" customHeight="1" ht="15">
      <c r="A2350" s="22" t="inlineStr">
        <is>
          <r>
            <t xml:space="preserve">88316</t>
          </r>
        </is>
      </c>
      <c r="B2350" s="23" t="inlineStr">
        <is>
          <r>
            <t xml:space="preserve">SERVENTE COM ENCARGOS COMPLEMENTARES</t>
          </r>
        </is>
      </c>
      <c r="C2350" s="22" t="inlineStr">
        <is>
          <r>
            <t xml:space="preserve">SINAPI</t>
          </r>
        </is>
      </c>
      <c r="D2350" s="22" t="inlineStr">
        <is>
          <r>
            <t xml:space="preserve">H</t>
          </r>
        </is>
      </c>
      <c r="E2350" s="24" t="n">
        <v>0.3179</v>
      </c>
      <c r="F2350" s="25" t="n">
        <v>23.56</v>
      </c>
      <c r="G2350" s="25" t="n">
        <f>TRUNC(TRUNC(E2350,8)*F2350,2)</f>
        <v>7.48</v>
      </c>
    </row>
    <row r="2351" customHeight="1" ht="18">
      <c r="A2351" s="2" t="inlineStr"/>
      <c r="B2351" s="2" t="inlineStr"/>
      <c r="C2351" s="2" t="inlineStr"/>
      <c r="D2351" s="2" t="inlineStr"/>
      <c r="E2351" s="26" t="inlineStr">
        <is>
          <r>
            <t xml:space="preserve">TOTAL Mão de Obra com Encargos Complementares:</t>
          </r>
        </is>
      </c>
      <c r="F2351" s="26" t="inlineStr"/>
      <c r="G2351" s="27" t="n">
        <f>SUM(G2349:G2350)</f>
        <v>37.6</v>
      </c>
    </row>
    <row r="2352" customHeight="1" ht="15">
      <c r="A2352" s="2" t="inlineStr"/>
      <c r="B2352" s="2" t="inlineStr"/>
      <c r="C2352" s="2" t="inlineStr"/>
      <c r="D2352" s="2" t="inlineStr"/>
      <c r="E2352" s="28" t="inlineStr">
        <is>
          <r>
            <t xml:space="preserve">VALOR:</t>
          </r>
        </is>
      </c>
      <c r="F2352" s="28" t="inlineStr"/>
      <c r="G2352" s="29" t="n">
        <f>ROUND(SUM(G2347,G2351),2)</f>
        <v>883.52</v>
      </c>
    </row>
    <row r="2353" customHeight="1" ht="15">
      <c r="A2353" s="2" t="inlineStr"/>
      <c r="B2353" s="2" t="inlineStr"/>
      <c r="C2353" s="2" t="inlineStr"/>
      <c r="D2353" s="2" t="inlineStr"/>
      <c r="E2353" s="28" t="inlineStr">
        <is>
          <r>
            <t xml:space="preserve">VALOR BDI (20.34%):</t>
          </r>
        </is>
      </c>
      <c r="F2353" s="28" t="inlineStr"/>
      <c r="G2353" s="29" t="n">
        <f>ROUND(G2352*(20.34/100),2)</f>
        <v>179.71</v>
      </c>
    </row>
    <row r="2354" customHeight="1" ht="15">
      <c r="A2354" s="2" t="inlineStr"/>
      <c r="B2354" s="2" t="inlineStr"/>
      <c r="C2354" s="2" t="inlineStr"/>
      <c r="D2354" s="2" t="inlineStr"/>
      <c r="E2354" s="28" t="inlineStr">
        <is>
          <r>
            <t xml:space="preserve">VALOR COM BDI:</t>
          </r>
        </is>
      </c>
      <c r="F2354" s="28" t="inlineStr"/>
      <c r="G2354" s="29" t="n">
        <f>G2353+G2352</f>
        <v>1063.23</v>
      </c>
    </row>
    <row r="2355" customHeight="1" ht="10">
      <c r="A2355" s="2" t="inlineStr"/>
      <c r="B2355" s="2" t="inlineStr"/>
      <c r="C2355" s="2" t="inlineStr"/>
      <c r="D2355" s="2" t="inlineStr"/>
      <c r="E2355" s="18" t="inlineStr"/>
      <c r="F2355" s="18" t="inlineStr"/>
      <c r="G2355" s="18" t="inlineStr"/>
    </row>
    <row r="2356" customHeight="1" ht="20">
      <c r="A2356" s="19" t="inlineStr">
        <is>
          <r>
            <t xml:space="preserve">1.17.1. ​CPU3096​ GUARDA-CORPO EM TUBO DE AÇO INOX Ø = 1 1/2", DUPLO, COM MONTANTES E FECHAMENTO EM TUBO INOX Ø = 1 1/2", H=96CM, C/ ACABAMENTO POLIDO, P/ FIXAÇÃO EM PISO​ (M)</t>
          </r>
        </is>
      </c>
      <c r="B2356" s="19" t="inlineStr"/>
      <c r="C2356" s="19" t="inlineStr"/>
      <c r="D2356" s="19" t="inlineStr"/>
      <c r="E2356" s="19" t="inlineStr"/>
      <c r="F2356" s="19" t="inlineStr"/>
      <c r="G2356" s="19" t="inlineStr"/>
    </row>
    <row r="2357" customHeight="1" ht="15">
      <c r="A2357" s="20" t="inlineStr">
        <is>
          <r>
            <t xml:space="preserve">Material</t>
          </r>
        </is>
      </c>
      <c r="B2357" s="20" t="inlineStr"/>
      <c r="C2357" s="21" t="inlineStr">
        <is>
          <r>
            <t xml:space="preserve">FONTE</t>
          </r>
        </is>
      </c>
      <c r="D2357" s="21" t="inlineStr">
        <is>
          <r>
            <t xml:space="preserve">UNID</t>
          </r>
        </is>
      </c>
      <c r="E2357" s="21" t="inlineStr">
        <is>
          <r>
            <t xml:space="preserve">COEFICIENTE</t>
          </r>
        </is>
      </c>
      <c r="F2357" s="21" t="inlineStr">
        <is>
          <r>
            <t xml:space="preserve">PREÇO UNITÁRIO</t>
          </r>
        </is>
      </c>
      <c r="G2357" s="21" t="inlineStr">
        <is>
          <r>
            <t xml:space="preserve">TOTAL</t>
          </r>
        </is>
      </c>
    </row>
    <row r="2358" customHeight="1" ht="29">
      <c r="A2358" s="22" t="inlineStr">
        <is>
          <r>
            <t xml:space="preserve">I07938</t>
          </r>
        </is>
      </c>
      <c r="B2358" s="23" t="inlineStr">
        <is>
          <r>
            <t xml:space="preserve">Guarda-corpo em tubo de aço inox ø=1 1/2", duplo, montantes e fechamento em tubo 1 1/2", h= 96cm, c/acabamento polido, p/fixação em piso</t>
          </r>
        </is>
      </c>
      <c r="C2358" s="22" t="inlineStr">
        <is>
          <r>
            <t xml:space="preserve">ORSE</t>
          </r>
        </is>
      </c>
      <c r="D2358" s="22" t="inlineStr">
        <is>
          <r>
            <t xml:space="preserve">m</t>
          </r>
        </is>
      </c>
      <c r="E2358" s="24" t="n">
        <v>1.0</v>
      </c>
      <c r="F2358" s="25" t="n">
        <v>692.33</v>
      </c>
      <c r="G2358" s="25" t="n">
        <f>ROUND(ROUND(E2358,8)*F2358,2)</f>
        <v>692.33</v>
      </c>
    </row>
    <row r="2359" customHeight="1" ht="15">
      <c r="A2359" s="22" t="inlineStr">
        <is>
          <r>
            <t xml:space="preserve">I01689</t>
          </r>
        </is>
      </c>
      <c r="B2359" s="23" t="inlineStr">
        <is>
          <r>
            <t xml:space="preserve">Parafuso de fixação com bucha plástica 8 mm</t>
          </r>
        </is>
      </c>
      <c r="C2359" s="22" t="inlineStr">
        <is>
          <r>
            <t xml:space="preserve">ORSE</t>
          </r>
        </is>
      </c>
      <c r="D2359" s="22" t="inlineStr">
        <is>
          <r>
            <t xml:space="preserve">cj</t>
          </r>
        </is>
      </c>
      <c r="E2359" s="24" t="n">
        <v>0.96</v>
      </c>
      <c r="F2359" s="25" t="n">
        <v>0.96</v>
      </c>
      <c r="G2359" s="25" t="n">
        <f>ROUND(ROUND(E2359,8)*F2359,2)</f>
        <v>0.92</v>
      </c>
    </row>
    <row r="2360" customHeight="1" ht="15">
      <c r="A2360" s="2" t="inlineStr"/>
      <c r="B2360" s="2" t="inlineStr"/>
      <c r="C2360" s="2" t="inlineStr"/>
      <c r="D2360" s="2" t="inlineStr"/>
      <c r="E2360" s="26" t="inlineStr">
        <is>
          <r>
            <t xml:space="preserve">TOTAL Material:</t>
          </r>
        </is>
      </c>
      <c r="F2360" s="26" t="inlineStr"/>
      <c r="G2360" s="27" t="n">
        <f>SUM(G2358:G2359)</f>
        <v>693.25</v>
      </c>
    </row>
    <row r="2361" customHeight="1" ht="15">
      <c r="A2361" s="20" t="inlineStr">
        <is>
          <r>
            <t xml:space="preserve">Mão de Obra com Encargos Complementares</t>
          </r>
        </is>
      </c>
      <c r="B2361" s="20" t="inlineStr"/>
      <c r="C2361" s="21" t="inlineStr">
        <is>
          <r>
            <t xml:space="preserve">FONTE</t>
          </r>
        </is>
      </c>
      <c r="D2361" s="21" t="inlineStr">
        <is>
          <r>
            <t xml:space="preserve">UNID</t>
          </r>
        </is>
      </c>
      <c r="E2361" s="21" t="inlineStr">
        <is>
          <r>
            <t xml:space="preserve">COEFICIENTE</t>
          </r>
        </is>
      </c>
      <c r="F2361" s="21" t="inlineStr">
        <is>
          <r>
            <t xml:space="preserve">PREÇO UNITÁRIO</t>
          </r>
        </is>
      </c>
      <c r="G2361" s="21" t="inlineStr">
        <is>
          <r>
            <t xml:space="preserve">TOTAL</t>
          </r>
        </is>
      </c>
    </row>
    <row r="2362" customHeight="1" ht="15">
      <c r="A2362" s="22" t="inlineStr">
        <is>
          <r>
            <t xml:space="preserve">88264</t>
          </r>
        </is>
      </c>
      <c r="B2362" s="23" t="inlineStr">
        <is>
          <r>
            <t xml:space="preserve">ELETRICISTA COM ENCARGOS COMPLEMENTARES</t>
          </r>
        </is>
      </c>
      <c r="C2362" s="22" t="inlineStr">
        <is>
          <r>
            <t xml:space="preserve">SINAPI</t>
          </r>
        </is>
      </c>
      <c r="D2362" s="22" t="inlineStr">
        <is>
          <r>
            <t xml:space="preserve">H</t>
          </r>
        </is>
      </c>
      <c r="E2362" s="24" t="n">
        <v>3.8</v>
      </c>
      <c r="F2362" s="25" t="n">
        <v>30.96</v>
      </c>
      <c r="G2362" s="25" t="n">
        <f>ROUND(ROUND(E2362,8)*F2362,2)</f>
        <v>117.65</v>
      </c>
    </row>
    <row r="2363" customHeight="1" ht="15">
      <c r="A2363" s="22" t="inlineStr">
        <is>
          <r>
            <t xml:space="preserve">88316</t>
          </r>
        </is>
      </c>
      <c r="B2363" s="23" t="inlineStr">
        <is>
          <r>
            <t xml:space="preserve">SERVENTE COM ENCARGOS COMPLEMENTARES</t>
          </r>
        </is>
      </c>
      <c r="C2363" s="22" t="inlineStr">
        <is>
          <r>
            <t xml:space="preserve">SINAPI</t>
          </r>
        </is>
      </c>
      <c r="D2363" s="22" t="inlineStr">
        <is>
          <r>
            <t xml:space="preserve">H</t>
          </r>
        </is>
      </c>
      <c r="E2363" s="24" t="n">
        <v>3.9</v>
      </c>
      <c r="F2363" s="25" t="n">
        <v>23.56</v>
      </c>
      <c r="G2363" s="25" t="n">
        <f>ROUND(ROUND(E2363,8)*F2363,2)</f>
        <v>91.88</v>
      </c>
    </row>
    <row r="2364" customHeight="1" ht="18">
      <c r="A2364" s="2" t="inlineStr"/>
      <c r="B2364" s="2" t="inlineStr"/>
      <c r="C2364" s="2" t="inlineStr"/>
      <c r="D2364" s="2" t="inlineStr"/>
      <c r="E2364" s="26" t="inlineStr">
        <is>
          <r>
            <t xml:space="preserve">TOTAL Mão de Obra com Encargos Complementares:</t>
          </r>
        </is>
      </c>
      <c r="F2364" s="26" t="inlineStr"/>
      <c r="G2364" s="27" t="n">
        <f>SUM(G2362:G2363)</f>
        <v>209.53</v>
      </c>
    </row>
    <row r="2365" customHeight="1" ht="15">
      <c r="A2365" s="2" t="inlineStr"/>
      <c r="B2365" s="2" t="inlineStr"/>
      <c r="C2365" s="2" t="inlineStr"/>
      <c r="D2365" s="2" t="inlineStr"/>
      <c r="E2365" s="28" t="inlineStr">
        <is>
          <r>
            <t xml:space="preserve">VALOR:</t>
          </r>
        </is>
      </c>
      <c r="F2365" s="28" t="inlineStr"/>
      <c r="G2365" s="29" t="n">
        <f>ROUND(SUM(G2360,G2364),2)</f>
        <v>902.78</v>
      </c>
    </row>
    <row r="2366" customHeight="1" ht="15">
      <c r="A2366" s="2" t="inlineStr"/>
      <c r="B2366" s="2" t="inlineStr"/>
      <c r="C2366" s="2" t="inlineStr"/>
      <c r="D2366" s="2" t="inlineStr"/>
      <c r="E2366" s="28" t="inlineStr">
        <is>
          <r>
            <t xml:space="preserve">VALOR BDI (20.34%):</t>
          </r>
        </is>
      </c>
      <c r="F2366" s="28" t="inlineStr"/>
      <c r="G2366" s="29" t="n">
        <f>ROUND(G2365*(20.34/100),2)</f>
        <v>183.63</v>
      </c>
    </row>
    <row r="2367" customHeight="1" ht="15">
      <c r="A2367" s="2" t="inlineStr"/>
      <c r="B2367" s="2" t="inlineStr"/>
      <c r="C2367" s="2" t="inlineStr"/>
      <c r="D2367" s="2" t="inlineStr"/>
      <c r="E2367" s="28" t="inlineStr">
        <is>
          <r>
            <t xml:space="preserve">VALOR COM BDI:</t>
          </r>
        </is>
      </c>
      <c r="F2367" s="28" t="inlineStr"/>
      <c r="G2367" s="29" t="n">
        <f>G2366+G2365</f>
        <v>1086.41</v>
      </c>
    </row>
    <row r="2368" customHeight="1" ht="10">
      <c r="A2368" s="2" t="inlineStr"/>
      <c r="B2368" s="2" t="inlineStr"/>
      <c r="C2368" s="2" t="inlineStr"/>
      <c r="D2368" s="2" t="inlineStr"/>
      <c r="E2368" s="18" t="inlineStr"/>
      <c r="F2368" s="18" t="inlineStr"/>
      <c r="G2368" s="18" t="inlineStr"/>
    </row>
    <row r="2369" customHeight="1" ht="20">
      <c r="A2369" s="19" t="inlineStr">
        <is>
          <r>
            <t xml:space="preserve">1.17.2. ​CPU3180​ ESCADA MARINHEIRO PERFIL 1.1/2"" DE ACO COM GUARDA CORPO​ (M)</t>
          </r>
        </is>
      </c>
      <c r="B2369" s="19" t="inlineStr"/>
      <c r="C2369" s="19" t="inlineStr"/>
      <c r="D2369" s="19" t="inlineStr"/>
      <c r="E2369" s="19" t="inlineStr"/>
      <c r="F2369" s="19" t="inlineStr"/>
      <c r="G2369" s="19" t="inlineStr"/>
    </row>
    <row r="2370" customHeight="1" ht="15">
      <c r="A2370" s="20" t="inlineStr">
        <is>
          <r>
            <t xml:space="preserve">Serviço</t>
          </r>
        </is>
      </c>
      <c r="B2370" s="20" t="inlineStr"/>
      <c r="C2370" s="21" t="inlineStr">
        <is>
          <r>
            <t xml:space="preserve">FONTE</t>
          </r>
        </is>
      </c>
      <c r="D2370" s="21" t="inlineStr">
        <is>
          <r>
            <t xml:space="preserve">UNID</t>
          </r>
        </is>
      </c>
      <c r="E2370" s="21" t="inlineStr">
        <is>
          <r>
            <t xml:space="preserve">COEFICIENTE</t>
          </r>
        </is>
      </c>
      <c r="F2370" s="21" t="inlineStr">
        <is>
          <r>
            <t xml:space="preserve">PREÇO UNITÁRIO</t>
          </r>
        </is>
      </c>
      <c r="G2370" s="21" t="inlineStr">
        <is>
          <r>
            <t xml:space="preserve">TOTAL</t>
          </r>
        </is>
      </c>
    </row>
    <row r="2371" customHeight="1" ht="21">
      <c r="A2371" s="22" t="inlineStr">
        <is>
          <r>
            <t xml:space="preserve">C5206</t>
          </r>
        </is>
      </c>
      <c r="B2371" s="23" t="inlineStr">
        <is>
          <r>
            <t xml:space="preserve">ESCADA DE MARINHEIRO EM AÇO INOX 304 COM PROTEÇÃO</t>
          </r>
        </is>
      </c>
      <c r="C2371" s="22" t="inlineStr">
        <is>
          <r>
            <t xml:space="preserve">SEINFRA</t>
          </r>
        </is>
      </c>
      <c r="D2371" s="22" t="inlineStr">
        <is>
          <r>
            <t xml:space="preserve">M</t>
          </r>
        </is>
      </c>
      <c r="E2371" s="24" t="n">
        <v>1.0</v>
      </c>
      <c r="F2371" s="25" t="n">
        <v>2360.92</v>
      </c>
      <c r="G2371" s="25" t="n">
        <f>ROUND(ROUND(E2371,8)*F2371,2)</f>
        <v>2360.92</v>
      </c>
    </row>
    <row r="2372" customHeight="1" ht="15">
      <c r="A2372" s="2" t="inlineStr"/>
      <c r="B2372" s="2" t="inlineStr"/>
      <c r="C2372" s="2" t="inlineStr"/>
      <c r="D2372" s="2" t="inlineStr"/>
      <c r="E2372" s="26" t="inlineStr">
        <is>
          <r>
            <t xml:space="preserve">TOTAL Serviço:</t>
          </r>
        </is>
      </c>
      <c r="F2372" s="26" t="inlineStr"/>
      <c r="G2372" s="27" t="n">
        <f>SUM(G2371:G2371)</f>
        <v>2360.92</v>
      </c>
    </row>
    <row r="2373" customHeight="1" ht="15">
      <c r="A2373" s="2" t="inlineStr"/>
      <c r="B2373" s="2" t="inlineStr"/>
      <c r="C2373" s="2" t="inlineStr"/>
      <c r="D2373" s="2" t="inlineStr"/>
      <c r="E2373" s="28" t="inlineStr">
        <is>
          <r>
            <t xml:space="preserve">VALOR:</t>
          </r>
        </is>
      </c>
      <c r="F2373" s="28" t="inlineStr"/>
      <c r="G2373" s="29" t="n">
        <f>ROUND(SUM(G2372),2)</f>
        <v>2360.92</v>
      </c>
    </row>
    <row r="2374" customHeight="1" ht="15">
      <c r="A2374" s="2" t="inlineStr"/>
      <c r="B2374" s="2" t="inlineStr"/>
      <c r="C2374" s="2" t="inlineStr"/>
      <c r="D2374" s="2" t="inlineStr"/>
      <c r="E2374" s="28" t="inlineStr">
        <is>
          <r>
            <t xml:space="preserve">VALOR BDI (20.34%):</t>
          </r>
        </is>
      </c>
      <c r="F2374" s="28" t="inlineStr"/>
      <c r="G2374" s="29" t="n">
        <f>ROUND(G2373*(20.34/100),2)</f>
        <v>480.21</v>
      </c>
    </row>
    <row r="2375" customHeight="1" ht="15">
      <c r="A2375" s="2" t="inlineStr"/>
      <c r="B2375" s="2" t="inlineStr"/>
      <c r="C2375" s="2" t="inlineStr"/>
      <c r="D2375" s="2" t="inlineStr"/>
      <c r="E2375" s="28" t="inlineStr">
        <is>
          <r>
            <t xml:space="preserve">VALOR COM BDI:</t>
          </r>
        </is>
      </c>
      <c r="F2375" s="28" t="inlineStr"/>
      <c r="G2375" s="29" t="n">
        <f>G2374+G2373</f>
        <v>2841.13</v>
      </c>
    </row>
    <row r="2376" customHeight="1" ht="10">
      <c r="A2376" s="2" t="inlineStr"/>
      <c r="B2376" s="2" t="inlineStr"/>
      <c r="C2376" s="2" t="inlineStr"/>
      <c r="D2376" s="2" t="inlineStr"/>
      <c r="E2376" s="18" t="inlineStr"/>
      <c r="F2376" s="18" t="inlineStr"/>
      <c r="G2376" s="18" t="inlineStr"/>
    </row>
    <row r="2377" customHeight="1" ht="20">
      <c r="A2377" s="19" t="inlineStr">
        <is>
          <r>
            <t xml:space="preserve">1.18.1. ​CPU3315​ CONJUNTO MOTOR-BOMBA (CENTRÍFUGA) 3 CV, MULTIESTÁGIO, HMAN=30 A 45 MCA, Q= 12,4 A 8,4 M³/H​ (UN)</t>
          </r>
        </is>
      </c>
      <c r="B2377" s="19" t="inlineStr"/>
      <c r="C2377" s="19" t="inlineStr"/>
      <c r="D2377" s="19" t="inlineStr"/>
      <c r="E2377" s="19" t="inlineStr"/>
      <c r="F2377" s="19" t="inlineStr"/>
      <c r="G2377" s="19" t="inlineStr"/>
    </row>
    <row r="2378" customHeight="1" ht="15">
      <c r="A2378" s="20" t="inlineStr">
        <is>
          <r>
            <t xml:space="preserve">Serviço</t>
          </r>
        </is>
      </c>
      <c r="B2378" s="20" t="inlineStr"/>
      <c r="C2378" s="21" t="inlineStr">
        <is>
          <r>
            <t xml:space="preserve">FONTE</t>
          </r>
        </is>
      </c>
      <c r="D2378" s="21" t="inlineStr">
        <is>
          <r>
            <t xml:space="preserve">UNID</t>
          </r>
        </is>
      </c>
      <c r="E2378" s="21" t="inlineStr">
        <is>
          <r>
            <t xml:space="preserve">COEFICIENTE</t>
          </r>
        </is>
      </c>
      <c r="F2378" s="21" t="inlineStr">
        <is>
          <r>
            <t xml:space="preserve">PREÇO UNITÁRIO</t>
          </r>
        </is>
      </c>
      <c r="G2378" s="21" t="inlineStr">
        <is>
          <r>
            <t xml:space="preserve">TOTAL</t>
          </r>
        </is>
      </c>
    </row>
    <row r="2379" customHeight="1" ht="29">
      <c r="A2379" s="22" t="inlineStr">
        <is>
          <r>
            <t xml:space="preserve">102118</t>
          </r>
        </is>
      </c>
      <c r="B2379" s="23" t="inlineStr">
        <is>
          <r>
            <t xml:space="preserve">BOMBA CENTRÍFUGA, TRIFÁSICA, 3 CV OU 2,96 HP, HM 34 A 40 M, Q 8,6 A 14,8 M3/H - FORNECIMENTO E INSTALAÇÃO. AF_12/2020</t>
          </r>
        </is>
      </c>
      <c r="C2379" s="22" t="inlineStr">
        <is>
          <r>
            <t xml:space="preserve">SINAPI</t>
          </r>
        </is>
      </c>
      <c r="D2379" s="22" t="inlineStr">
        <is>
          <r>
            <t xml:space="preserve">UN</t>
          </r>
        </is>
      </c>
      <c r="E2379" s="24" t="n">
        <v>1.0</v>
      </c>
      <c r="F2379" s="25" t="n">
        <v>2563.97</v>
      </c>
      <c r="G2379" s="25" t="n">
        <f>ROUND(ROUND(E2379,8)*F2379,2)</f>
        <v>2563.97</v>
      </c>
    </row>
    <row r="2380" customHeight="1" ht="15">
      <c r="A2380" s="2" t="inlineStr"/>
      <c r="B2380" s="2" t="inlineStr"/>
      <c r="C2380" s="2" t="inlineStr"/>
      <c r="D2380" s="2" t="inlineStr"/>
      <c r="E2380" s="26" t="inlineStr">
        <is>
          <r>
            <t xml:space="preserve">TOTAL Serviço:</t>
          </r>
        </is>
      </c>
      <c r="F2380" s="26" t="inlineStr"/>
      <c r="G2380" s="27" t="n">
        <f>SUM(G2379:G2379)</f>
        <v>2563.97</v>
      </c>
    </row>
    <row r="2381" customHeight="1" ht="15">
      <c r="A2381" s="2" t="inlineStr"/>
      <c r="B2381" s="2" t="inlineStr"/>
      <c r="C2381" s="2" t="inlineStr"/>
      <c r="D2381" s="2" t="inlineStr"/>
      <c r="E2381" s="28" t="inlineStr">
        <is>
          <r>
            <t xml:space="preserve">VALOR:</t>
          </r>
        </is>
      </c>
      <c r="F2381" s="28" t="inlineStr"/>
      <c r="G2381" s="29" t="n">
        <f>ROUND(SUM(G2380),2)</f>
        <v>2563.97</v>
      </c>
    </row>
    <row r="2382" customHeight="1" ht="15">
      <c r="A2382" s="2" t="inlineStr"/>
      <c r="B2382" s="2" t="inlineStr"/>
      <c r="C2382" s="2" t="inlineStr"/>
      <c r="D2382" s="2" t="inlineStr"/>
      <c r="E2382" s="28" t="inlineStr">
        <is>
          <r>
            <t xml:space="preserve">VALOR BDI (20.34%):</t>
          </r>
        </is>
      </c>
      <c r="F2382" s="28" t="inlineStr"/>
      <c r="G2382" s="29" t="n">
        <f>ROUND(G2381*(20.34/100),2)</f>
        <v>521.51</v>
      </c>
    </row>
    <row r="2383" customHeight="1" ht="15">
      <c r="A2383" s="2" t="inlineStr"/>
      <c r="B2383" s="2" t="inlineStr"/>
      <c r="C2383" s="2" t="inlineStr"/>
      <c r="D2383" s="2" t="inlineStr"/>
      <c r="E2383" s="28" t="inlineStr">
        <is>
          <r>
            <t xml:space="preserve">VALOR COM BDI:</t>
          </r>
        </is>
      </c>
      <c r="F2383" s="28" t="inlineStr"/>
      <c r="G2383" s="29" t="n">
        <f>G2382+G2381</f>
        <v>3085.48</v>
      </c>
    </row>
    <row r="2384" customHeight="1" ht="10">
      <c r="A2384" s="2" t="inlineStr"/>
      <c r="B2384" s="2" t="inlineStr"/>
      <c r="C2384" s="2" t="inlineStr"/>
      <c r="D2384" s="2" t="inlineStr"/>
      <c r="E2384" s="18" t="inlineStr"/>
      <c r="F2384" s="18" t="inlineStr"/>
      <c r="G2384" s="18" t="inlineStr"/>
    </row>
    <row r="2385" customHeight="1" ht="20">
      <c r="A2385" s="19" t="inlineStr">
        <is>
          <r>
            <t xml:space="preserve">1.18.2. ​CPU2565​ ACOPLAMENTO RANHURADO EM FERRO FUNDIDO DN 60,3mm 2""​ (UN)</t>
          </r>
        </is>
      </c>
      <c r="B2385" s="19" t="inlineStr"/>
      <c r="C2385" s="19" t="inlineStr"/>
      <c r="D2385" s="19" t="inlineStr"/>
      <c r="E2385" s="19" t="inlineStr"/>
      <c r="F2385" s="19" t="inlineStr"/>
      <c r="G2385" s="19" t="inlineStr"/>
    </row>
    <row r="2386" customHeight="1" ht="15">
      <c r="A2386" s="20" t="inlineStr">
        <is>
          <r>
            <t xml:space="preserve">Serviço</t>
          </r>
        </is>
      </c>
      <c r="B2386" s="20" t="inlineStr"/>
      <c r="C2386" s="21" t="inlineStr">
        <is>
          <r>
            <t xml:space="preserve">FONTE</t>
          </r>
        </is>
      </c>
      <c r="D2386" s="21" t="inlineStr">
        <is>
          <r>
            <t xml:space="preserve">UNID</t>
          </r>
        </is>
      </c>
      <c r="E2386" s="21" t="inlineStr">
        <is>
          <r>
            <t xml:space="preserve">COEFICIENTE</t>
          </r>
        </is>
      </c>
      <c r="F2386" s="21" t="inlineStr">
        <is>
          <r>
            <t xml:space="preserve">PREÇO UNITÁRIO</t>
          </r>
        </is>
      </c>
      <c r="G2386" s="21" t="inlineStr">
        <is>
          <r>
            <t xml:space="preserve">TOTAL</t>
          </r>
        </is>
      </c>
    </row>
    <row r="2387" customHeight="1" ht="29">
      <c r="A2387" s="22" t="inlineStr">
        <is>
          <r>
            <t xml:space="preserve">97430</t>
          </r>
        </is>
      </c>
      <c r="B2387" s="23" t="inlineStr">
        <is>
          <r>
            <t xml:space="preserve">ACOPLAMENTO RÍGIDO EM AÇO, CONEXÃO RANHURADA, DN 50 (2"), INSTALADO EM PRUMADAS - FORNECIMENTO E INSTALAÇÃO. AF_10/2020</t>
          </r>
        </is>
      </c>
      <c r="C2387" s="22" t="inlineStr">
        <is>
          <r>
            <t xml:space="preserve">SINAPI</t>
          </r>
        </is>
      </c>
      <c r="D2387" s="22" t="inlineStr">
        <is>
          <r>
            <t xml:space="preserve">UN</t>
          </r>
        </is>
      </c>
      <c r="E2387" s="24" t="n">
        <v>1.0</v>
      </c>
      <c r="F2387" s="25" t="n">
        <v>40.01</v>
      </c>
      <c r="G2387" s="25" t="n">
        <f>ROUND(ROUND(E2387,8)*F2387,2)</f>
        <v>40.01</v>
      </c>
    </row>
    <row r="2388" customHeight="1" ht="15">
      <c r="A2388" s="2" t="inlineStr"/>
      <c r="B2388" s="2" t="inlineStr"/>
      <c r="C2388" s="2" t="inlineStr"/>
      <c r="D2388" s="2" t="inlineStr"/>
      <c r="E2388" s="26" t="inlineStr">
        <is>
          <r>
            <t xml:space="preserve">TOTAL Serviço:</t>
          </r>
        </is>
      </c>
      <c r="F2388" s="26" t="inlineStr"/>
      <c r="G2388" s="27" t="n">
        <f>SUM(G2387:G2387)</f>
        <v>40.01</v>
      </c>
    </row>
    <row r="2389" customHeight="1" ht="15">
      <c r="A2389" s="2" t="inlineStr"/>
      <c r="B2389" s="2" t="inlineStr"/>
      <c r="C2389" s="2" t="inlineStr"/>
      <c r="D2389" s="2" t="inlineStr"/>
      <c r="E2389" s="28" t="inlineStr">
        <is>
          <r>
            <t xml:space="preserve">VALOR:</t>
          </r>
        </is>
      </c>
      <c r="F2389" s="28" t="inlineStr"/>
      <c r="G2389" s="29" t="n">
        <f>ROUND(SUM(G2388),2)</f>
        <v>40.01</v>
      </c>
    </row>
    <row r="2390" customHeight="1" ht="15">
      <c r="A2390" s="2" t="inlineStr"/>
      <c r="B2390" s="2" t="inlineStr"/>
      <c r="C2390" s="2" t="inlineStr"/>
      <c r="D2390" s="2" t="inlineStr"/>
      <c r="E2390" s="28" t="inlineStr">
        <is>
          <r>
            <t xml:space="preserve">VALOR BDI (20.34%):</t>
          </r>
        </is>
      </c>
      <c r="F2390" s="28" t="inlineStr"/>
      <c r="G2390" s="29" t="n">
        <f>ROUND(G2389*(20.34/100),2)</f>
        <v>8.14</v>
      </c>
    </row>
    <row r="2391" customHeight="1" ht="15">
      <c r="A2391" s="2" t="inlineStr"/>
      <c r="B2391" s="2" t="inlineStr"/>
      <c r="C2391" s="2" t="inlineStr"/>
      <c r="D2391" s="2" t="inlineStr"/>
      <c r="E2391" s="28" t="inlineStr">
        <is>
          <r>
            <t xml:space="preserve">VALOR COM BDI:</t>
          </r>
        </is>
      </c>
      <c r="F2391" s="28" t="inlineStr"/>
      <c r="G2391" s="29" t="n">
        <f>G2390+G2389</f>
        <v>48.15</v>
      </c>
    </row>
    <row r="2392" customHeight="1" ht="10">
      <c r="A2392" s="2" t="inlineStr"/>
      <c r="B2392" s="2" t="inlineStr"/>
      <c r="C2392" s="2" t="inlineStr"/>
      <c r="D2392" s="2" t="inlineStr"/>
      <c r="E2392" s="18" t="inlineStr"/>
      <c r="F2392" s="18" t="inlineStr"/>
      <c r="G2392" s="18" t="inlineStr"/>
    </row>
    <row r="2393" customHeight="1" ht="20">
      <c r="A2393" s="19" t="inlineStr">
        <is>
          <r>
            <t xml:space="preserve">1.18.3. ​103039​ REGISTRO DE ESFERA, PVC, ROSCÁVEL, COM VOLANTE, 1 1/2" - FORNECIMENTO E INSTALAÇÃO. AF_08/2021​ (UN)</t>
          </r>
        </is>
      </c>
      <c r="B2393" s="19" t="inlineStr"/>
      <c r="C2393" s="19" t="inlineStr"/>
      <c r="D2393" s="19" t="inlineStr"/>
      <c r="E2393" s="19" t="inlineStr"/>
      <c r="F2393" s="19" t="inlineStr"/>
      <c r="G2393" s="19" t="inlineStr"/>
    </row>
    <row r="2394" customHeight="1" ht="15">
      <c r="A2394" s="20" t="inlineStr">
        <is>
          <r>
            <t xml:space="preserve">Material</t>
          </r>
        </is>
      </c>
      <c r="B2394" s="20" t="inlineStr"/>
      <c r="C2394" s="21" t="inlineStr">
        <is>
          <r>
            <t xml:space="preserve">FONTE</t>
          </r>
        </is>
      </c>
      <c r="D2394" s="21" t="inlineStr">
        <is>
          <r>
            <t xml:space="preserve">UNID</t>
          </r>
        </is>
      </c>
      <c r="E2394" s="21" t="inlineStr">
        <is>
          <r>
            <t xml:space="preserve">COEFICIENTE</t>
          </r>
        </is>
      </c>
      <c r="F2394" s="21" t="inlineStr">
        <is>
          <r>
            <t xml:space="preserve">PREÇO UNITÁRIO</t>
          </r>
        </is>
      </c>
      <c r="G2394" s="21" t="inlineStr">
        <is>
          <r>
            <t xml:space="preserve">TOTAL</t>
          </r>
        </is>
      </c>
    </row>
    <row r="2395" customHeight="1" ht="21">
      <c r="A2395" s="22" t="inlineStr">
        <is>
          <r>
            <t xml:space="preserve">00003148</t>
          </r>
        </is>
      </c>
      <c r="B2395" s="23" t="inlineStr">
        <is>
          <r>
            <t xml:space="preserve">FITA VEDA ROSCA, EM PTFE, ROLO DE 18 MM X 50 M (L X C)</t>
          </r>
        </is>
      </c>
      <c r="C2395" s="22" t="inlineStr">
        <is>
          <r>
            <t xml:space="preserve">SINAPI</t>
          </r>
        </is>
      </c>
      <c r="D2395" s="22" t="inlineStr">
        <is>
          <r>
            <t xml:space="preserve">UN</t>
          </r>
        </is>
      </c>
      <c r="E2395" s="24" t="n">
        <v>0.0192</v>
      </c>
      <c r="F2395" s="25" t="n">
        <v>14.75</v>
      </c>
      <c r="G2395" s="25" t="n">
        <f>TRUNC(TRUNC(E2395,8)*F2395,2)</f>
        <v>0.28</v>
      </c>
    </row>
    <row r="2396" customHeight="1" ht="21">
      <c r="A2396" s="22" t="inlineStr">
        <is>
          <r>
            <t xml:space="preserve">00011672</t>
          </r>
        </is>
      </c>
      <c r="B2396" s="23" t="inlineStr">
        <is>
          <r>
            <t xml:space="preserve">REGISTRO DE ESFERA, PVC, COM VOLANTE, VS, ROSCAVEL, DN 1 1/2", COM CORPO DIVIDIDO</t>
          </r>
        </is>
      </c>
      <c r="C2396" s="22" t="inlineStr">
        <is>
          <r>
            <t xml:space="preserve">SINAPI</t>
          </r>
        </is>
      </c>
      <c r="D2396" s="22" t="inlineStr">
        <is>
          <r>
            <t xml:space="preserve">UN</t>
          </r>
        </is>
      </c>
      <c r="E2396" s="24" t="n">
        <v>1.0</v>
      </c>
      <c r="F2396" s="25" t="n">
        <v>34.48</v>
      </c>
      <c r="G2396" s="25" t="n">
        <f>TRUNC(TRUNC(E2396,8)*F2396,2)</f>
        <v>34.48</v>
      </c>
    </row>
    <row r="2397" customHeight="1" ht="15">
      <c r="A2397" s="2" t="inlineStr"/>
      <c r="B2397" s="2" t="inlineStr"/>
      <c r="C2397" s="2" t="inlineStr"/>
      <c r="D2397" s="2" t="inlineStr"/>
      <c r="E2397" s="26" t="inlineStr">
        <is>
          <r>
            <t xml:space="preserve">TOTAL Material:</t>
          </r>
        </is>
      </c>
      <c r="F2397" s="26" t="inlineStr"/>
      <c r="G2397" s="27" t="n">
        <f>SUM(G2395:G2396)</f>
        <v>34.76</v>
      </c>
    </row>
    <row r="2398" customHeight="1" ht="15">
      <c r="A2398" s="20" t="inlineStr">
        <is>
          <r>
            <t xml:space="preserve">Mão de Obra com Encargos Complementares</t>
          </r>
        </is>
      </c>
      <c r="B2398" s="20" t="inlineStr"/>
      <c r="C2398" s="21" t="inlineStr">
        <is>
          <r>
            <t xml:space="preserve">FONTE</t>
          </r>
        </is>
      </c>
      <c r="D2398" s="21" t="inlineStr">
        <is>
          <r>
            <t xml:space="preserve">UNID</t>
          </r>
        </is>
      </c>
      <c r="E2398" s="21" t="inlineStr">
        <is>
          <r>
            <t xml:space="preserve">COEFICIENTE</t>
          </r>
        </is>
      </c>
      <c r="F2398" s="21" t="inlineStr">
        <is>
          <r>
            <t xml:space="preserve">PREÇO UNITÁRIO</t>
          </r>
        </is>
      </c>
      <c r="G2398" s="21" t="inlineStr">
        <is>
          <r>
            <t xml:space="preserve">TOTAL</t>
          </r>
        </is>
      </c>
    </row>
    <row r="2399" customHeight="1" ht="21">
      <c r="A2399" s="22" t="inlineStr">
        <is>
          <r>
            <t xml:space="preserve">88248</t>
          </r>
        </is>
      </c>
      <c r="B2399" s="23" t="inlineStr">
        <is>
          <r>
            <t xml:space="preserve">AUXILIAR DE ENCANADOR OU BOMBEIRO HIDRÁULICO COM ENCARGOS COMPLEMENTARES</t>
          </r>
        </is>
      </c>
      <c r="C2399" s="22" t="inlineStr">
        <is>
          <r>
            <t xml:space="preserve">SINAPI</t>
          </r>
        </is>
      </c>
      <c r="D2399" s="22" t="inlineStr">
        <is>
          <r>
            <t xml:space="preserve">H</t>
          </r>
        </is>
      </c>
      <c r="E2399" s="24" t="n">
        <v>0.2633</v>
      </c>
      <c r="F2399" s="25" t="n">
        <v>24.23</v>
      </c>
      <c r="G2399" s="25" t="n">
        <f>TRUNC(TRUNC(E2399,8)*F2399,2)</f>
        <v>6.37</v>
      </c>
    </row>
    <row r="2400" customHeight="1" ht="21">
      <c r="A2400" s="22" t="inlineStr">
        <is>
          <r>
            <t xml:space="preserve">88267</t>
          </r>
        </is>
      </c>
      <c r="B2400" s="23" t="inlineStr">
        <is>
          <r>
            <t xml:space="preserve">ENCANADOR OU BOMBEIRO HIDRÁULICO COM ENCARGOS COMPLEMENTARES</t>
          </r>
        </is>
      </c>
      <c r="C2400" s="22" t="inlineStr">
        <is>
          <r>
            <t xml:space="preserve">SINAPI</t>
          </r>
        </is>
      </c>
      <c r="D2400" s="22" t="inlineStr">
        <is>
          <r>
            <t xml:space="preserve">H</t>
          </r>
        </is>
      </c>
      <c r="E2400" s="24" t="n">
        <v>0.2633</v>
      </c>
      <c r="F2400" s="25" t="n">
        <v>29.86</v>
      </c>
      <c r="G2400" s="25" t="n">
        <f>TRUNC(TRUNC(E2400,8)*F2400,2)</f>
        <v>7.86</v>
      </c>
    </row>
    <row r="2401" customHeight="1" ht="18">
      <c r="A2401" s="2" t="inlineStr"/>
      <c r="B2401" s="2" t="inlineStr"/>
      <c r="C2401" s="2" t="inlineStr"/>
      <c r="D2401" s="2" t="inlineStr"/>
      <c r="E2401" s="26" t="inlineStr">
        <is>
          <r>
            <t xml:space="preserve">TOTAL Mão de Obra com Encargos Complementares:</t>
          </r>
        </is>
      </c>
      <c r="F2401" s="26" t="inlineStr"/>
      <c r="G2401" s="27" t="n">
        <f>SUM(G2399:G2400)</f>
        <v>14.23</v>
      </c>
    </row>
    <row r="2402" customHeight="1" ht="15">
      <c r="A2402" s="2" t="inlineStr"/>
      <c r="B2402" s="2" t="inlineStr"/>
      <c r="C2402" s="2" t="inlineStr"/>
      <c r="D2402" s="2" t="inlineStr"/>
      <c r="E2402" s="28" t="inlineStr">
        <is>
          <r>
            <t xml:space="preserve">VALOR:</t>
          </r>
        </is>
      </c>
      <c r="F2402" s="28" t="inlineStr"/>
      <c r="G2402" s="29" t="n">
        <f>ROUND(SUM(G2397,G2401),2)</f>
        <v>48.99</v>
      </c>
    </row>
    <row r="2403" customHeight="1" ht="15">
      <c r="A2403" s="2" t="inlineStr"/>
      <c r="B2403" s="2" t="inlineStr"/>
      <c r="C2403" s="2" t="inlineStr"/>
      <c r="D2403" s="2" t="inlineStr"/>
      <c r="E2403" s="28" t="inlineStr">
        <is>
          <r>
            <t xml:space="preserve">VALOR BDI (20.34%):</t>
          </r>
        </is>
      </c>
      <c r="F2403" s="28" t="inlineStr"/>
      <c r="G2403" s="29" t="n">
        <f>ROUND(G2402*(20.34/100),2)</f>
        <v>9.96</v>
      </c>
    </row>
    <row r="2404" customHeight="1" ht="15">
      <c r="A2404" s="2" t="inlineStr"/>
      <c r="B2404" s="2" t="inlineStr"/>
      <c r="C2404" s="2" t="inlineStr"/>
      <c r="D2404" s="2" t="inlineStr"/>
      <c r="E2404" s="28" t="inlineStr">
        <is>
          <r>
            <t xml:space="preserve">VALOR COM BDI:</t>
          </r>
        </is>
      </c>
      <c r="F2404" s="28" t="inlineStr"/>
      <c r="G2404" s="29" t="n">
        <f>G2403+G2402</f>
        <v>58.95</v>
      </c>
    </row>
    <row r="2405" customHeight="1" ht="10">
      <c r="A2405" s="2" t="inlineStr"/>
      <c r="B2405" s="2" t="inlineStr"/>
      <c r="C2405" s="2" t="inlineStr"/>
      <c r="D2405" s="2" t="inlineStr"/>
      <c r="E2405" s="18" t="inlineStr"/>
      <c r="F2405" s="18" t="inlineStr"/>
      <c r="G2405" s="18" t="inlineStr"/>
    </row>
    <row r="2406" customHeight="1" ht="20">
      <c r="A2406" s="19" t="inlineStr">
        <is>
          <r>
            <t xml:space="preserve">1.18.4. ​94492​ REGISTRO DE ESFERA, PVC, SOLDÁVEL, COM VOLANTE, DN 50 MM - FORNECIMENTO E INSTALAÇÃO. AF_08/2021​ (UN)</t>
          </r>
        </is>
      </c>
      <c r="B2406" s="19" t="inlineStr"/>
      <c r="C2406" s="19" t="inlineStr"/>
      <c r="D2406" s="19" t="inlineStr"/>
      <c r="E2406" s="19" t="inlineStr"/>
      <c r="F2406" s="19" t="inlineStr"/>
      <c r="G2406" s="19" t="inlineStr"/>
    </row>
    <row r="2407" customHeight="1" ht="15">
      <c r="A2407" s="20" t="inlineStr">
        <is>
          <r>
            <t xml:space="preserve">Material</t>
          </r>
        </is>
      </c>
      <c r="B2407" s="20" t="inlineStr"/>
      <c r="C2407" s="21" t="inlineStr">
        <is>
          <r>
            <t xml:space="preserve">FONTE</t>
          </r>
        </is>
      </c>
      <c r="D2407" s="21" t="inlineStr">
        <is>
          <r>
            <t xml:space="preserve">UNID</t>
          </r>
        </is>
      </c>
      <c r="E2407" s="21" t="inlineStr">
        <is>
          <r>
            <t xml:space="preserve">COEFICIENTE</t>
          </r>
        </is>
      </c>
      <c r="F2407" s="21" t="inlineStr">
        <is>
          <r>
            <t xml:space="preserve">PREÇO UNITÁRIO</t>
          </r>
        </is>
      </c>
      <c r="G2407" s="21" t="inlineStr">
        <is>
          <r>
            <t xml:space="preserve">TOTAL</t>
          </r>
        </is>
      </c>
    </row>
    <row r="2408" customHeight="1" ht="15">
      <c r="A2408" s="22" t="inlineStr">
        <is>
          <r>
            <t xml:space="preserve">00020080</t>
          </r>
        </is>
      </c>
      <c r="B2408" s="23" t="inlineStr">
        <is>
          <r>
            <t xml:space="preserve">ADESIVO PLASTICO PARA PVC, FRASCO COM 175 GR</t>
          </r>
        </is>
      </c>
      <c r="C2408" s="22" t="inlineStr">
        <is>
          <r>
            <t xml:space="preserve">SINAPI</t>
          </r>
        </is>
      </c>
      <c r="D2408" s="22" t="inlineStr">
        <is>
          <r>
            <t xml:space="preserve">UN</t>
          </r>
        </is>
      </c>
      <c r="E2408" s="24" t="n">
        <v>0.0714</v>
      </c>
      <c r="F2408" s="25" t="n">
        <v>20.19</v>
      </c>
      <c r="G2408" s="25" t="n">
        <f>TRUNC(TRUNC(E2408,8)*F2408,2)</f>
        <v>1.44</v>
      </c>
    </row>
    <row r="2409" customHeight="1" ht="15">
      <c r="A2409" s="22" t="inlineStr">
        <is>
          <r>
            <t xml:space="preserve">00038383</t>
          </r>
        </is>
      </c>
      <c r="B2409" s="23" t="inlineStr">
        <is>
          <r>
            <t xml:space="preserve">LIXA D'AGUA EM FOLHA, COR PRETA, GRAO 100</t>
          </r>
        </is>
      </c>
      <c r="C2409" s="22" t="inlineStr">
        <is>
          <r>
            <t xml:space="preserve">SINAPI</t>
          </r>
        </is>
      </c>
      <c r="D2409" s="22" t="inlineStr">
        <is>
          <r>
            <t xml:space="preserve">UN</t>
          </r>
        </is>
      </c>
      <c r="E2409" s="24" t="n">
        <v>0.0114</v>
      </c>
      <c r="F2409" s="25" t="n">
        <v>1.65</v>
      </c>
      <c r="G2409" s="25" t="n">
        <f>TRUNC(TRUNC(E2409,8)*F2409,2)</f>
        <v>0.01</v>
      </c>
    </row>
    <row r="2410" customHeight="1" ht="21">
      <c r="A2410" s="22" t="inlineStr">
        <is>
          <r>
            <t xml:space="preserve">00011677</t>
          </r>
        </is>
      </c>
      <c r="B2410" s="23" t="inlineStr">
        <is>
          <r>
            <t xml:space="preserve">REGISTRO DE ESFERA, PVC, COM VOLANTE, VS, SOLDAVEL, DN 50 MM, COM CORPO DIVIDIDO</t>
          </r>
        </is>
      </c>
      <c r="C2410" s="22" t="inlineStr">
        <is>
          <r>
            <t xml:space="preserve">SINAPI</t>
          </r>
        </is>
      </c>
      <c r="D2410" s="22" t="inlineStr">
        <is>
          <r>
            <t xml:space="preserve">UN</t>
          </r>
        </is>
      </c>
      <c r="E2410" s="24" t="n">
        <v>1.0</v>
      </c>
      <c r="F2410" s="25" t="n">
        <v>33.51</v>
      </c>
      <c r="G2410" s="25" t="n">
        <f>TRUNC(TRUNC(E2410,8)*F2410,2)</f>
        <v>33.51</v>
      </c>
    </row>
    <row r="2411" customHeight="1" ht="21">
      <c r="A2411" s="22" t="inlineStr">
        <is>
          <r>
            <t xml:space="preserve">00020083</t>
          </r>
        </is>
      </c>
      <c r="B2411" s="23" t="inlineStr">
        <is>
          <r>
            <t xml:space="preserve">SOLUCAO PREPARADORA / LIMPADORA PARA PVC, FRASCO COM 1000 CM3</t>
          </r>
        </is>
      </c>
      <c r="C2411" s="22" t="inlineStr">
        <is>
          <r>
            <t xml:space="preserve">SINAPI</t>
          </r>
        </is>
      </c>
      <c r="D2411" s="22" t="inlineStr">
        <is>
          <r>
            <t xml:space="preserve">UN</t>
          </r>
        </is>
      </c>
      <c r="E2411" s="24" t="n">
        <v>0.018</v>
      </c>
      <c r="F2411" s="25" t="n">
        <v>70.08</v>
      </c>
      <c r="G2411" s="25" t="n">
        <f>TRUNC(TRUNC(E2411,8)*F2411,2)</f>
        <v>1.26</v>
      </c>
    </row>
    <row r="2412" customHeight="1" ht="15">
      <c r="A2412" s="2" t="inlineStr"/>
      <c r="B2412" s="2" t="inlineStr"/>
      <c r="C2412" s="2" t="inlineStr"/>
      <c r="D2412" s="2" t="inlineStr"/>
      <c r="E2412" s="26" t="inlineStr">
        <is>
          <r>
            <t xml:space="preserve">TOTAL Material:</t>
          </r>
        </is>
      </c>
      <c r="F2412" s="26" t="inlineStr"/>
      <c r="G2412" s="27" t="n">
        <f>SUM(G2408:G2411)</f>
        <v>36.22</v>
      </c>
    </row>
    <row r="2413" customHeight="1" ht="15">
      <c r="A2413" s="20" t="inlineStr">
        <is>
          <r>
            <t xml:space="preserve">Mão de Obra com Encargos Complementares</t>
          </r>
        </is>
      </c>
      <c r="B2413" s="20" t="inlineStr"/>
      <c r="C2413" s="21" t="inlineStr">
        <is>
          <r>
            <t xml:space="preserve">FONTE</t>
          </r>
        </is>
      </c>
      <c r="D2413" s="21" t="inlineStr">
        <is>
          <r>
            <t xml:space="preserve">UNID</t>
          </r>
        </is>
      </c>
      <c r="E2413" s="21" t="inlineStr">
        <is>
          <r>
            <t xml:space="preserve">COEFICIENTE</t>
          </r>
        </is>
      </c>
      <c r="F2413" s="21" t="inlineStr">
        <is>
          <r>
            <t xml:space="preserve">PREÇO UNITÁRIO</t>
          </r>
        </is>
      </c>
      <c r="G2413" s="21" t="inlineStr">
        <is>
          <r>
            <t xml:space="preserve">TOTAL</t>
          </r>
        </is>
      </c>
    </row>
    <row r="2414" customHeight="1" ht="21">
      <c r="A2414" s="22" t="inlineStr">
        <is>
          <r>
            <t xml:space="preserve">88248</t>
          </r>
        </is>
      </c>
      <c r="B2414" s="23" t="inlineStr">
        <is>
          <r>
            <t xml:space="preserve">AUXILIAR DE ENCANADOR OU BOMBEIRO HIDRÁULICO COM ENCARGOS COMPLEMENTARES</t>
          </r>
        </is>
      </c>
      <c r="C2414" s="22" t="inlineStr">
        <is>
          <r>
            <t xml:space="preserve">SINAPI</t>
          </r>
        </is>
      </c>
      <c r="D2414" s="22" t="inlineStr">
        <is>
          <r>
            <t xml:space="preserve">H</t>
          </r>
        </is>
      </c>
      <c r="E2414" s="24" t="n">
        <v>0.1133</v>
      </c>
      <c r="F2414" s="25" t="n">
        <v>24.23</v>
      </c>
      <c r="G2414" s="25" t="n">
        <f>TRUNC(TRUNC(E2414,8)*F2414,2)</f>
        <v>2.74</v>
      </c>
    </row>
    <row r="2415" customHeight="1" ht="21">
      <c r="A2415" s="22" t="inlineStr">
        <is>
          <r>
            <t xml:space="preserve">88267</t>
          </r>
        </is>
      </c>
      <c r="B2415" s="23" t="inlineStr">
        <is>
          <r>
            <t xml:space="preserve">ENCANADOR OU BOMBEIRO HIDRÁULICO COM ENCARGOS COMPLEMENTARES</t>
          </r>
        </is>
      </c>
      <c r="C2415" s="22" t="inlineStr">
        <is>
          <r>
            <t xml:space="preserve">SINAPI</t>
          </r>
        </is>
      </c>
      <c r="D2415" s="22" t="inlineStr">
        <is>
          <r>
            <t xml:space="preserve">H</t>
          </r>
        </is>
      </c>
      <c r="E2415" s="24" t="n">
        <v>0.1133</v>
      </c>
      <c r="F2415" s="25" t="n">
        <v>29.86</v>
      </c>
      <c r="G2415" s="25" t="n">
        <f>TRUNC(TRUNC(E2415,8)*F2415,2)</f>
        <v>3.38</v>
      </c>
    </row>
    <row r="2416" customHeight="1" ht="18">
      <c r="A2416" s="2" t="inlineStr"/>
      <c r="B2416" s="2" t="inlineStr"/>
      <c r="C2416" s="2" t="inlineStr"/>
      <c r="D2416" s="2" t="inlineStr"/>
      <c r="E2416" s="26" t="inlineStr">
        <is>
          <r>
            <t xml:space="preserve">TOTAL Mão de Obra com Encargos Complementares:</t>
          </r>
        </is>
      </c>
      <c r="F2416" s="26" t="inlineStr"/>
      <c r="G2416" s="27" t="n">
        <f>SUM(G2414:G2415)</f>
        <v>6.12</v>
      </c>
    </row>
    <row r="2417" customHeight="1" ht="15">
      <c r="A2417" s="2" t="inlineStr"/>
      <c r="B2417" s="2" t="inlineStr"/>
      <c r="C2417" s="2" t="inlineStr"/>
      <c r="D2417" s="2" t="inlineStr"/>
      <c r="E2417" s="28" t="inlineStr">
        <is>
          <r>
            <t xml:space="preserve">VALOR:</t>
          </r>
        </is>
      </c>
      <c r="F2417" s="28" t="inlineStr"/>
      <c r="G2417" s="29" t="n">
        <f>ROUND(SUM(G2412,G2416),2)</f>
        <v>42.34</v>
      </c>
    </row>
    <row r="2418" customHeight="1" ht="15">
      <c r="A2418" s="2" t="inlineStr"/>
      <c r="B2418" s="2" t="inlineStr"/>
      <c r="C2418" s="2" t="inlineStr"/>
      <c r="D2418" s="2" t="inlineStr"/>
      <c r="E2418" s="28" t="inlineStr">
        <is>
          <r>
            <t xml:space="preserve">VALOR BDI (20.34%):</t>
          </r>
        </is>
      </c>
      <c r="F2418" s="28" t="inlineStr"/>
      <c r="G2418" s="29" t="n">
        <f>ROUND(G2417*(20.34/100),2)</f>
        <v>8.61</v>
      </c>
    </row>
    <row r="2419" customHeight="1" ht="15">
      <c r="A2419" s="2" t="inlineStr"/>
      <c r="B2419" s="2" t="inlineStr"/>
      <c r="C2419" s="2" t="inlineStr"/>
      <c r="D2419" s="2" t="inlineStr"/>
      <c r="E2419" s="28" t="inlineStr">
        <is>
          <r>
            <t xml:space="preserve">VALOR COM BDI:</t>
          </r>
        </is>
      </c>
      <c r="F2419" s="28" t="inlineStr"/>
      <c r="G2419" s="29" t="n">
        <f>G2418+G2417</f>
        <v>50.95</v>
      </c>
    </row>
    <row r="2420" customHeight="1" ht="10">
      <c r="A2420" s="2" t="inlineStr"/>
      <c r="B2420" s="2" t="inlineStr"/>
      <c r="C2420" s="2" t="inlineStr"/>
      <c r="D2420" s="2" t="inlineStr"/>
      <c r="E2420" s="18" t="inlineStr"/>
      <c r="F2420" s="18" t="inlineStr"/>
      <c r="G2420" s="18" t="inlineStr"/>
    </row>
    <row r="2421" customHeight="1" ht="20">
      <c r="A2421" s="19" t="inlineStr">
        <is>
          <r>
            <t xml:space="preserve">1.18.5. ​99631​ VÁLVULA DE RETENÇÃO VERTICAL, DE BRONZE, ROSCÁVEL, 1 1/2" - FORNECIMENTO E INSTALAÇÃO. AF_08/2021​ (UN)</t>
          </r>
        </is>
      </c>
      <c r="B2421" s="19" t="inlineStr"/>
      <c r="C2421" s="19" t="inlineStr"/>
      <c r="D2421" s="19" t="inlineStr"/>
      <c r="E2421" s="19" t="inlineStr"/>
      <c r="F2421" s="19" t="inlineStr"/>
      <c r="G2421" s="19" t="inlineStr"/>
    </row>
    <row r="2422" customHeight="1" ht="15">
      <c r="A2422" s="20" t="inlineStr">
        <is>
          <r>
            <t xml:space="preserve">Material</t>
          </r>
        </is>
      </c>
      <c r="B2422" s="20" t="inlineStr"/>
      <c r="C2422" s="21" t="inlineStr">
        <is>
          <r>
            <t xml:space="preserve">FONTE</t>
          </r>
        </is>
      </c>
      <c r="D2422" s="21" t="inlineStr">
        <is>
          <r>
            <t xml:space="preserve">UNID</t>
          </r>
        </is>
      </c>
      <c r="E2422" s="21" t="inlineStr">
        <is>
          <r>
            <t xml:space="preserve">COEFICIENTE</t>
          </r>
        </is>
      </c>
      <c r="F2422" s="21" t="inlineStr">
        <is>
          <r>
            <t xml:space="preserve">PREÇO UNITÁRIO</t>
          </r>
        </is>
      </c>
      <c r="G2422" s="21" t="inlineStr">
        <is>
          <r>
            <t xml:space="preserve">TOTAL</t>
          </r>
        </is>
      </c>
    </row>
    <row r="2423" customHeight="1" ht="21">
      <c r="A2423" s="22" t="inlineStr">
        <is>
          <r>
            <t xml:space="preserve">00003148</t>
          </r>
        </is>
      </c>
      <c r="B2423" s="23" t="inlineStr">
        <is>
          <r>
            <t xml:space="preserve">FITA VEDA ROSCA, EM PTFE, ROLO DE 18 MM X 50 M (L X C)</t>
          </r>
        </is>
      </c>
      <c r="C2423" s="22" t="inlineStr">
        <is>
          <r>
            <t xml:space="preserve">SINAPI</t>
          </r>
        </is>
      </c>
      <c r="D2423" s="22" t="inlineStr">
        <is>
          <r>
            <t xml:space="preserve">UN</t>
          </r>
        </is>
      </c>
      <c r="E2423" s="24" t="n">
        <v>0.0192</v>
      </c>
      <c r="F2423" s="25" t="n">
        <v>14.75</v>
      </c>
      <c r="G2423" s="25" t="n">
        <f>TRUNC(TRUNC(E2423,8)*F2423,2)</f>
        <v>0.28</v>
      </c>
    </row>
    <row r="2424" customHeight="1" ht="21">
      <c r="A2424" s="22" t="inlineStr">
        <is>
          <r>
            <t xml:space="preserve">00010416</t>
          </r>
        </is>
      </c>
      <c r="B2424" s="23" t="inlineStr">
        <is>
          <r>
            <t xml:space="preserve">VALVULA DE RETENCAO VERTICAL, DE BRONZE (PN-16), 1 1/2", 200 PSI, EXTREMIDADES COM ROSCA</t>
          </r>
        </is>
      </c>
      <c r="C2424" s="22" t="inlineStr">
        <is>
          <r>
            <t xml:space="preserve">SINAPI</t>
          </r>
        </is>
      </c>
      <c r="D2424" s="22" t="inlineStr">
        <is>
          <r>
            <t xml:space="preserve">UN</t>
          </r>
        </is>
      </c>
      <c r="E2424" s="24" t="n">
        <v>1.0</v>
      </c>
      <c r="F2424" s="25" t="n">
        <v>169.98</v>
      </c>
      <c r="G2424" s="25" t="n">
        <f>TRUNC(TRUNC(E2424,8)*F2424,2)</f>
        <v>169.98</v>
      </c>
    </row>
    <row r="2425" customHeight="1" ht="15">
      <c r="A2425" s="2" t="inlineStr"/>
      <c r="B2425" s="2" t="inlineStr"/>
      <c r="C2425" s="2" t="inlineStr"/>
      <c r="D2425" s="2" t="inlineStr"/>
      <c r="E2425" s="26" t="inlineStr">
        <is>
          <r>
            <t xml:space="preserve">TOTAL Material:</t>
          </r>
        </is>
      </c>
      <c r="F2425" s="26" t="inlineStr"/>
      <c r="G2425" s="27" t="n">
        <f>SUM(G2423:G2424)</f>
        <v>170.26</v>
      </c>
    </row>
    <row r="2426" customHeight="1" ht="15">
      <c r="A2426" s="20" t="inlineStr">
        <is>
          <r>
            <t xml:space="preserve">Mão de Obra com Encargos Complementares</t>
          </r>
        </is>
      </c>
      <c r="B2426" s="20" t="inlineStr"/>
      <c r="C2426" s="21" t="inlineStr">
        <is>
          <r>
            <t xml:space="preserve">FONTE</t>
          </r>
        </is>
      </c>
      <c r="D2426" s="21" t="inlineStr">
        <is>
          <r>
            <t xml:space="preserve">UNID</t>
          </r>
        </is>
      </c>
      <c r="E2426" s="21" t="inlineStr">
        <is>
          <r>
            <t xml:space="preserve">COEFICIENTE</t>
          </r>
        </is>
      </c>
      <c r="F2426" s="21" t="inlineStr">
        <is>
          <r>
            <t xml:space="preserve">PREÇO UNITÁRIO</t>
          </r>
        </is>
      </c>
      <c r="G2426" s="21" t="inlineStr">
        <is>
          <r>
            <t xml:space="preserve">TOTAL</t>
          </r>
        </is>
      </c>
    </row>
    <row r="2427" customHeight="1" ht="21">
      <c r="A2427" s="22" t="inlineStr">
        <is>
          <r>
            <t xml:space="preserve">88248</t>
          </r>
        </is>
      </c>
      <c r="B2427" s="23" t="inlineStr">
        <is>
          <r>
            <t xml:space="preserve">AUXILIAR DE ENCANADOR OU BOMBEIRO HIDRÁULICO COM ENCARGOS COMPLEMENTARES</t>
          </r>
        </is>
      </c>
      <c r="C2427" s="22" t="inlineStr">
        <is>
          <r>
            <t xml:space="preserve">SINAPI</t>
          </r>
        </is>
      </c>
      <c r="D2427" s="22" t="inlineStr">
        <is>
          <r>
            <t xml:space="preserve">H</t>
          </r>
        </is>
      </c>
      <c r="E2427" s="24" t="n">
        <v>0.2633</v>
      </c>
      <c r="F2427" s="25" t="n">
        <v>24.23</v>
      </c>
      <c r="G2427" s="25" t="n">
        <f>TRUNC(TRUNC(E2427,8)*F2427,2)</f>
        <v>6.37</v>
      </c>
    </row>
    <row r="2428" customHeight="1" ht="21">
      <c r="A2428" s="22" t="inlineStr">
        <is>
          <r>
            <t xml:space="preserve">88267</t>
          </r>
        </is>
      </c>
      <c r="B2428" s="23" t="inlineStr">
        <is>
          <r>
            <t xml:space="preserve">ENCANADOR OU BOMBEIRO HIDRÁULICO COM ENCARGOS COMPLEMENTARES</t>
          </r>
        </is>
      </c>
      <c r="C2428" s="22" t="inlineStr">
        <is>
          <r>
            <t xml:space="preserve">SINAPI</t>
          </r>
        </is>
      </c>
      <c r="D2428" s="22" t="inlineStr">
        <is>
          <r>
            <t xml:space="preserve">H</t>
          </r>
        </is>
      </c>
      <c r="E2428" s="24" t="n">
        <v>0.2633</v>
      </c>
      <c r="F2428" s="25" t="n">
        <v>29.86</v>
      </c>
      <c r="G2428" s="25" t="n">
        <f>TRUNC(TRUNC(E2428,8)*F2428,2)</f>
        <v>7.86</v>
      </c>
    </row>
    <row r="2429" customHeight="1" ht="18">
      <c r="A2429" s="2" t="inlineStr"/>
      <c r="B2429" s="2" t="inlineStr"/>
      <c r="C2429" s="2" t="inlineStr"/>
      <c r="D2429" s="2" t="inlineStr"/>
      <c r="E2429" s="26" t="inlineStr">
        <is>
          <r>
            <t xml:space="preserve">TOTAL Mão de Obra com Encargos Complementares:</t>
          </r>
        </is>
      </c>
      <c r="F2429" s="26" t="inlineStr"/>
      <c r="G2429" s="27" t="n">
        <f>SUM(G2427:G2428)</f>
        <v>14.23</v>
      </c>
    </row>
    <row r="2430" customHeight="1" ht="15">
      <c r="A2430" s="2" t="inlineStr"/>
      <c r="B2430" s="2" t="inlineStr"/>
      <c r="C2430" s="2" t="inlineStr"/>
      <c r="D2430" s="2" t="inlineStr"/>
      <c r="E2430" s="28" t="inlineStr">
        <is>
          <r>
            <t xml:space="preserve">VALOR:</t>
          </r>
        </is>
      </c>
      <c r="F2430" s="28" t="inlineStr"/>
      <c r="G2430" s="29" t="n">
        <f>ROUND(SUM(G2425,G2429),2)</f>
        <v>184.49</v>
      </c>
    </row>
    <row r="2431" customHeight="1" ht="15">
      <c r="A2431" s="2" t="inlineStr"/>
      <c r="B2431" s="2" t="inlineStr"/>
      <c r="C2431" s="2" t="inlineStr"/>
      <c r="D2431" s="2" t="inlineStr"/>
      <c r="E2431" s="28" t="inlineStr">
        <is>
          <r>
            <t xml:space="preserve">VALOR BDI (20.34%):</t>
          </r>
        </is>
      </c>
      <c r="F2431" s="28" t="inlineStr"/>
      <c r="G2431" s="29" t="n">
        <f>ROUND(G2430*(20.34/100),2)</f>
        <v>37.53</v>
      </c>
    </row>
    <row r="2432" customHeight="1" ht="15">
      <c r="A2432" s="2" t="inlineStr"/>
      <c r="B2432" s="2" t="inlineStr"/>
      <c r="C2432" s="2" t="inlineStr"/>
      <c r="D2432" s="2" t="inlineStr"/>
      <c r="E2432" s="28" t="inlineStr">
        <is>
          <r>
            <t xml:space="preserve">VALOR COM BDI:</t>
          </r>
        </is>
      </c>
      <c r="F2432" s="28" t="inlineStr"/>
      <c r="G2432" s="29" t="n">
        <f>G2431+G2430</f>
        <v>222.02</v>
      </c>
    </row>
    <row r="2433" customHeight="1" ht="10">
      <c r="A2433" s="2" t="inlineStr"/>
      <c r="B2433" s="2" t="inlineStr"/>
      <c r="C2433" s="2" t="inlineStr"/>
      <c r="D2433" s="2" t="inlineStr"/>
      <c r="E2433" s="18" t="inlineStr"/>
      <c r="F2433" s="18" t="inlineStr"/>
      <c r="G2433" s="18" t="inlineStr"/>
    </row>
    <row r="2434" customHeight="1" ht="20">
      <c r="A2434" s="19" t="inlineStr">
        <is>
          <r>
            <t xml:space="preserve">1.18.6. ​99622​ VÁLVULA DE RETENÇÃO HORIZONTAL, DE BRONZE, ROSCÁVEL, 1 1/2" - FORNECIMENTO E INSTALAÇÃO. AF_08/2021​ (UN)</t>
          </r>
        </is>
      </c>
      <c r="B2434" s="19" t="inlineStr"/>
      <c r="C2434" s="19" t="inlineStr"/>
      <c r="D2434" s="19" t="inlineStr"/>
      <c r="E2434" s="19" t="inlineStr"/>
      <c r="F2434" s="19" t="inlineStr"/>
      <c r="G2434" s="19" t="inlineStr"/>
    </row>
    <row r="2435" customHeight="1" ht="15">
      <c r="A2435" s="20" t="inlineStr">
        <is>
          <r>
            <t xml:space="preserve">Material</t>
          </r>
        </is>
      </c>
      <c r="B2435" s="20" t="inlineStr"/>
      <c r="C2435" s="21" t="inlineStr">
        <is>
          <r>
            <t xml:space="preserve">FONTE</t>
          </r>
        </is>
      </c>
      <c r="D2435" s="21" t="inlineStr">
        <is>
          <r>
            <t xml:space="preserve">UNID</t>
          </r>
        </is>
      </c>
      <c r="E2435" s="21" t="inlineStr">
        <is>
          <r>
            <t xml:space="preserve">COEFICIENTE</t>
          </r>
        </is>
      </c>
      <c r="F2435" s="21" t="inlineStr">
        <is>
          <r>
            <t xml:space="preserve">PREÇO UNITÁRIO</t>
          </r>
        </is>
      </c>
      <c r="G2435" s="21" t="inlineStr">
        <is>
          <r>
            <t xml:space="preserve">TOTAL</t>
          </r>
        </is>
      </c>
    </row>
    <row r="2436" customHeight="1" ht="21">
      <c r="A2436" s="22" t="inlineStr">
        <is>
          <r>
            <t xml:space="preserve">00003148</t>
          </r>
        </is>
      </c>
      <c r="B2436" s="23" t="inlineStr">
        <is>
          <r>
            <t xml:space="preserve">FITA VEDA ROSCA, EM PTFE, ROLO DE 18 MM X 50 M (L X C)</t>
          </r>
        </is>
      </c>
      <c r="C2436" s="22" t="inlineStr">
        <is>
          <r>
            <t xml:space="preserve">SINAPI</t>
          </r>
        </is>
      </c>
      <c r="D2436" s="22" t="inlineStr">
        <is>
          <r>
            <t xml:space="preserve">UN</t>
          </r>
        </is>
      </c>
      <c r="E2436" s="24" t="n">
        <v>0.0192</v>
      </c>
      <c r="F2436" s="25" t="n">
        <v>14.75</v>
      </c>
      <c r="G2436" s="25" t="n">
        <f>TRUNC(TRUNC(E2436,8)*F2436,2)</f>
        <v>0.28</v>
      </c>
    </row>
    <row r="2437" customHeight="1" ht="29">
      <c r="A2437" s="22" t="inlineStr">
        <is>
          <r>
            <t xml:space="preserve">00010409</t>
          </r>
        </is>
      </c>
      <c r="B2437" s="23" t="inlineStr">
        <is>
          <r>
            <t xml:space="preserve">VALVULA DE RETENCAO HORIZONTAL, DE BRONZE (PN-25), 1 1/2", 400 PSI, TAMPA DE PORCA DE UNIAO, EXTREMIDADES COM ROSCA</t>
          </r>
        </is>
      </c>
      <c r="C2437" s="22" t="inlineStr">
        <is>
          <r>
            <t xml:space="preserve">SINAPI</t>
          </r>
        </is>
      </c>
      <c r="D2437" s="22" t="inlineStr">
        <is>
          <r>
            <t xml:space="preserve">UN</t>
          </r>
        </is>
      </c>
      <c r="E2437" s="24" t="n">
        <v>1.0</v>
      </c>
      <c r="F2437" s="25" t="n">
        <v>319.28</v>
      </c>
      <c r="G2437" s="25" t="n">
        <f>TRUNC(TRUNC(E2437,8)*F2437,2)</f>
        <v>319.28</v>
      </c>
    </row>
    <row r="2438" customHeight="1" ht="15">
      <c r="A2438" s="2" t="inlineStr"/>
      <c r="B2438" s="2" t="inlineStr"/>
      <c r="C2438" s="2" t="inlineStr"/>
      <c r="D2438" s="2" t="inlineStr"/>
      <c r="E2438" s="26" t="inlineStr">
        <is>
          <r>
            <t xml:space="preserve">TOTAL Material:</t>
          </r>
        </is>
      </c>
      <c r="F2438" s="26" t="inlineStr"/>
      <c r="G2438" s="27" t="n">
        <f>SUM(G2436:G2437)</f>
        <v>319.56</v>
      </c>
    </row>
    <row r="2439" customHeight="1" ht="15">
      <c r="A2439" s="20" t="inlineStr">
        <is>
          <r>
            <t xml:space="preserve">Mão de Obra com Encargos Complementares</t>
          </r>
        </is>
      </c>
      <c r="B2439" s="20" t="inlineStr"/>
      <c r="C2439" s="21" t="inlineStr">
        <is>
          <r>
            <t xml:space="preserve">FONTE</t>
          </r>
        </is>
      </c>
      <c r="D2439" s="21" t="inlineStr">
        <is>
          <r>
            <t xml:space="preserve">UNID</t>
          </r>
        </is>
      </c>
      <c r="E2439" s="21" t="inlineStr">
        <is>
          <r>
            <t xml:space="preserve">COEFICIENTE</t>
          </r>
        </is>
      </c>
      <c r="F2439" s="21" t="inlineStr">
        <is>
          <r>
            <t xml:space="preserve">PREÇO UNITÁRIO</t>
          </r>
        </is>
      </c>
      <c r="G2439" s="21" t="inlineStr">
        <is>
          <r>
            <t xml:space="preserve">TOTAL</t>
          </r>
        </is>
      </c>
    </row>
    <row r="2440" customHeight="1" ht="21">
      <c r="A2440" s="22" t="inlineStr">
        <is>
          <r>
            <t xml:space="preserve">88248</t>
          </r>
        </is>
      </c>
      <c r="B2440" s="23" t="inlineStr">
        <is>
          <r>
            <t xml:space="preserve">AUXILIAR DE ENCANADOR OU BOMBEIRO HIDRÁULICO COM ENCARGOS COMPLEMENTARES</t>
          </r>
        </is>
      </c>
      <c r="C2440" s="22" t="inlineStr">
        <is>
          <r>
            <t xml:space="preserve">SINAPI</t>
          </r>
        </is>
      </c>
      <c r="D2440" s="22" t="inlineStr">
        <is>
          <r>
            <t xml:space="preserve">H</t>
          </r>
        </is>
      </c>
      <c r="E2440" s="24" t="n">
        <v>0.2633</v>
      </c>
      <c r="F2440" s="25" t="n">
        <v>24.23</v>
      </c>
      <c r="G2440" s="25" t="n">
        <f>TRUNC(TRUNC(E2440,8)*F2440,2)</f>
        <v>6.37</v>
      </c>
    </row>
    <row r="2441" customHeight="1" ht="21">
      <c r="A2441" s="22" t="inlineStr">
        <is>
          <r>
            <t xml:space="preserve">88267</t>
          </r>
        </is>
      </c>
      <c r="B2441" s="23" t="inlineStr">
        <is>
          <r>
            <t xml:space="preserve">ENCANADOR OU BOMBEIRO HIDRÁULICO COM ENCARGOS COMPLEMENTARES</t>
          </r>
        </is>
      </c>
      <c r="C2441" s="22" t="inlineStr">
        <is>
          <r>
            <t xml:space="preserve">SINAPI</t>
          </r>
        </is>
      </c>
      <c r="D2441" s="22" t="inlineStr">
        <is>
          <r>
            <t xml:space="preserve">H</t>
          </r>
        </is>
      </c>
      <c r="E2441" s="24" t="n">
        <v>0.2633</v>
      </c>
      <c r="F2441" s="25" t="n">
        <v>29.86</v>
      </c>
      <c r="G2441" s="25" t="n">
        <f>TRUNC(TRUNC(E2441,8)*F2441,2)</f>
        <v>7.86</v>
      </c>
    </row>
    <row r="2442" customHeight="1" ht="18">
      <c r="A2442" s="2" t="inlineStr"/>
      <c r="B2442" s="2" t="inlineStr"/>
      <c r="C2442" s="2" t="inlineStr"/>
      <c r="D2442" s="2" t="inlineStr"/>
      <c r="E2442" s="26" t="inlineStr">
        <is>
          <r>
            <t xml:space="preserve">TOTAL Mão de Obra com Encargos Complementares:</t>
          </r>
        </is>
      </c>
      <c r="F2442" s="26" t="inlineStr"/>
      <c r="G2442" s="27" t="n">
        <f>SUM(G2440:G2441)</f>
        <v>14.23</v>
      </c>
    </row>
    <row r="2443" customHeight="1" ht="15">
      <c r="A2443" s="2" t="inlineStr"/>
      <c r="B2443" s="2" t="inlineStr"/>
      <c r="C2443" s="2" t="inlineStr"/>
      <c r="D2443" s="2" t="inlineStr"/>
      <c r="E2443" s="28" t="inlineStr">
        <is>
          <r>
            <t xml:space="preserve">VALOR:</t>
          </r>
        </is>
      </c>
      <c r="F2443" s="28" t="inlineStr"/>
      <c r="G2443" s="29" t="n">
        <f>ROUND(SUM(G2438,G2442),2)</f>
        <v>333.79</v>
      </c>
    </row>
    <row r="2444" customHeight="1" ht="15">
      <c r="A2444" s="2" t="inlineStr"/>
      <c r="B2444" s="2" t="inlineStr"/>
      <c r="C2444" s="2" t="inlineStr"/>
      <c r="D2444" s="2" t="inlineStr"/>
      <c r="E2444" s="28" t="inlineStr">
        <is>
          <r>
            <t xml:space="preserve">VALOR BDI (20.34%):</t>
          </r>
        </is>
      </c>
      <c r="F2444" s="28" t="inlineStr"/>
      <c r="G2444" s="29" t="n">
        <f>ROUND(G2443*(20.34/100),2)</f>
        <v>67.89</v>
      </c>
    </row>
    <row r="2445" customHeight="1" ht="15">
      <c r="A2445" s="2" t="inlineStr"/>
      <c r="B2445" s="2" t="inlineStr"/>
      <c r="C2445" s="2" t="inlineStr"/>
      <c r="D2445" s="2" t="inlineStr"/>
      <c r="E2445" s="28" t="inlineStr">
        <is>
          <r>
            <t xml:space="preserve">VALOR COM BDI:</t>
          </r>
        </is>
      </c>
      <c r="F2445" s="28" t="inlineStr"/>
      <c r="G2445" s="29" t="n">
        <f>G2444+G2443</f>
        <v>401.68</v>
      </c>
    </row>
    <row r="2446" customHeight="1" ht="10">
      <c r="A2446" s="2" t="inlineStr"/>
      <c r="B2446" s="2" t="inlineStr"/>
      <c r="C2446" s="2" t="inlineStr"/>
      <c r="D2446" s="2" t="inlineStr"/>
      <c r="E2446" s="18" t="inlineStr"/>
      <c r="F2446" s="18" t="inlineStr"/>
      <c r="G2446" s="18" t="inlineStr"/>
    </row>
    <row r="2447" customHeight="1" ht="20">
      <c r="A2447" s="19" t="inlineStr">
        <is>
          <r>
            <t xml:space="preserve">1.18.7. ​94681​ CURVA 90 GRAUS, PVC, SOLDÁVEL, DN 60 MM, INSTALADO EM RESERVAÇÃO PREDIAL DE ÁGUA - FORNECIMENTO E INSTALAÇÃO. AF_04/2024​ (UN)</t>
          </r>
        </is>
      </c>
      <c r="B2447" s="19" t="inlineStr"/>
      <c r="C2447" s="19" t="inlineStr"/>
      <c r="D2447" s="19" t="inlineStr"/>
      <c r="E2447" s="19" t="inlineStr"/>
      <c r="F2447" s="19" t="inlineStr"/>
      <c r="G2447" s="19" t="inlineStr"/>
    </row>
    <row r="2448" customHeight="1" ht="15">
      <c r="A2448" s="20" t="inlineStr">
        <is>
          <r>
            <t xml:space="preserve">Material</t>
          </r>
        </is>
      </c>
      <c r="B2448" s="20" t="inlineStr"/>
      <c r="C2448" s="21" t="inlineStr">
        <is>
          <r>
            <t xml:space="preserve">FONTE</t>
          </r>
        </is>
      </c>
      <c r="D2448" s="21" t="inlineStr">
        <is>
          <r>
            <t xml:space="preserve">UNID</t>
          </r>
        </is>
      </c>
      <c r="E2448" s="21" t="inlineStr">
        <is>
          <r>
            <t xml:space="preserve">COEFICIENTE</t>
          </r>
        </is>
      </c>
      <c r="F2448" s="21" t="inlineStr">
        <is>
          <r>
            <t xml:space="preserve">PREÇO UNITÁRIO</t>
          </r>
        </is>
      </c>
      <c r="G2448" s="21" t="inlineStr">
        <is>
          <r>
            <t xml:space="preserve">TOTAL</t>
          </r>
        </is>
      </c>
    </row>
    <row r="2449" customHeight="1" ht="15">
      <c r="A2449" s="22" t="inlineStr">
        <is>
          <r>
            <t xml:space="preserve">00000122</t>
          </r>
        </is>
      </c>
      <c r="B2449" s="23" t="inlineStr">
        <is>
          <r>
            <t xml:space="preserve">ADESIVO PLASTICO PARA PVC, FRASCO COM *850* GR</t>
          </r>
        </is>
      </c>
      <c r="C2449" s="22" t="inlineStr">
        <is>
          <r>
            <t xml:space="preserve">SINAPI</t>
          </r>
        </is>
      </c>
      <c r="D2449" s="22" t="inlineStr">
        <is>
          <r>
            <t xml:space="preserve">UN</t>
          </r>
        </is>
      </c>
      <c r="E2449" s="24" t="n">
        <v>0.0212</v>
      </c>
      <c r="F2449" s="25" t="n">
        <v>61.86</v>
      </c>
      <c r="G2449" s="25" t="n">
        <f>TRUNC(TRUNC(E2449,8)*F2449,2)</f>
        <v>1.31</v>
      </c>
    </row>
    <row r="2450" customHeight="1" ht="21">
      <c r="A2450" s="22" t="inlineStr">
        <is>
          <r>
            <t xml:space="preserve">00001925</t>
          </r>
        </is>
      </c>
      <c r="B2450" s="23" t="inlineStr">
        <is>
          <r>
            <t xml:space="preserve">CURVA DE PVC 90 GRAUS, SOLDAVEL, 60 MM, COR MARROM, PARA AGUA FRIA PREDIAL</t>
          </r>
        </is>
      </c>
      <c r="C2450" s="22" t="inlineStr">
        <is>
          <r>
            <t xml:space="preserve">SINAPI</t>
          </r>
        </is>
      </c>
      <c r="D2450" s="22" t="inlineStr">
        <is>
          <r>
            <t xml:space="preserve">UN</t>
          </r>
        </is>
      </c>
      <c r="E2450" s="24" t="n">
        <v>1.0</v>
      </c>
      <c r="F2450" s="25" t="n">
        <v>35.46</v>
      </c>
      <c r="G2450" s="25" t="n">
        <f>TRUNC(TRUNC(E2450,8)*F2450,2)</f>
        <v>35.46</v>
      </c>
    </row>
    <row r="2451" customHeight="1" ht="15">
      <c r="A2451" s="22" t="inlineStr">
        <is>
          <r>
            <t xml:space="preserve">00038383</t>
          </r>
        </is>
      </c>
      <c r="B2451" s="23" t="inlineStr">
        <is>
          <r>
            <t xml:space="preserve">LIXA D'AGUA EM FOLHA, COR PRETA, GRAO 100</t>
          </r>
        </is>
      </c>
      <c r="C2451" s="22" t="inlineStr">
        <is>
          <r>
            <t xml:space="preserve">SINAPI</t>
          </r>
        </is>
      </c>
      <c r="D2451" s="22" t="inlineStr">
        <is>
          <r>
            <t xml:space="preserve">UN</t>
          </r>
        </is>
      </c>
      <c r="E2451" s="24" t="n">
        <v>0.021</v>
      </c>
      <c r="F2451" s="25" t="n">
        <v>1.65</v>
      </c>
      <c r="G2451" s="25" t="n">
        <f>TRUNC(TRUNC(E2451,8)*F2451,2)</f>
        <v>0.03</v>
      </c>
    </row>
    <row r="2452" customHeight="1" ht="21">
      <c r="A2452" s="22" t="inlineStr">
        <is>
          <r>
            <t xml:space="preserve">00020083</t>
          </r>
        </is>
      </c>
      <c r="B2452" s="23" t="inlineStr">
        <is>
          <r>
            <t xml:space="preserve">SOLUCAO PREPARADORA / LIMPADORA PARA PVC, FRASCO COM 1000 CM3</t>
          </r>
        </is>
      </c>
      <c r="C2452" s="22" t="inlineStr">
        <is>
          <r>
            <t xml:space="preserve">SINAPI</t>
          </r>
        </is>
      </c>
      <c r="D2452" s="22" t="inlineStr">
        <is>
          <r>
            <t xml:space="preserve">UN</t>
          </r>
        </is>
      </c>
      <c r="E2452" s="24" t="n">
        <v>0.03</v>
      </c>
      <c r="F2452" s="25" t="n">
        <v>70.08</v>
      </c>
      <c r="G2452" s="25" t="n">
        <f>TRUNC(TRUNC(E2452,8)*F2452,2)</f>
        <v>2.1</v>
      </c>
    </row>
    <row r="2453" customHeight="1" ht="15">
      <c r="A2453" s="2" t="inlineStr"/>
      <c r="B2453" s="2" t="inlineStr"/>
      <c r="C2453" s="2" t="inlineStr"/>
      <c r="D2453" s="2" t="inlineStr"/>
      <c r="E2453" s="26" t="inlineStr">
        <is>
          <r>
            <t xml:space="preserve">TOTAL Material:</t>
          </r>
        </is>
      </c>
      <c r="F2453" s="26" t="inlineStr"/>
      <c r="G2453" s="27" t="n">
        <f>SUM(G2449:G2452)</f>
        <v>38.9</v>
      </c>
    </row>
    <row r="2454" customHeight="1" ht="15">
      <c r="A2454" s="20" t="inlineStr">
        <is>
          <r>
            <t xml:space="preserve">Mão de Obra com Encargos Complementares</t>
          </r>
        </is>
      </c>
      <c r="B2454" s="20" t="inlineStr"/>
      <c r="C2454" s="21" t="inlineStr">
        <is>
          <r>
            <t xml:space="preserve">FONTE</t>
          </r>
        </is>
      </c>
      <c r="D2454" s="21" t="inlineStr">
        <is>
          <r>
            <t xml:space="preserve">UNID</t>
          </r>
        </is>
      </c>
      <c r="E2454" s="21" t="inlineStr">
        <is>
          <r>
            <t xml:space="preserve">COEFICIENTE</t>
          </r>
        </is>
      </c>
      <c r="F2454" s="21" t="inlineStr">
        <is>
          <r>
            <t xml:space="preserve">PREÇO UNITÁRIO</t>
          </r>
        </is>
      </c>
      <c r="G2454" s="21" t="inlineStr">
        <is>
          <r>
            <t xml:space="preserve">TOTAL</t>
          </r>
        </is>
      </c>
    </row>
    <row r="2455" customHeight="1" ht="21">
      <c r="A2455" s="22" t="inlineStr">
        <is>
          <r>
            <t xml:space="preserve">88248</t>
          </r>
        </is>
      </c>
      <c r="B2455" s="23" t="inlineStr">
        <is>
          <r>
            <t xml:space="preserve">AUXILIAR DE ENCANADOR OU BOMBEIRO HIDRÁULICO COM ENCARGOS COMPLEMENTARES</t>
          </r>
        </is>
      </c>
      <c r="C2455" s="22" t="inlineStr">
        <is>
          <r>
            <t xml:space="preserve">SINAPI</t>
          </r>
        </is>
      </c>
      <c r="D2455" s="22" t="inlineStr">
        <is>
          <r>
            <t xml:space="preserve">H</t>
          </r>
        </is>
      </c>
      <c r="E2455" s="24" t="n">
        <v>0.1885</v>
      </c>
      <c r="F2455" s="25" t="n">
        <v>24.23</v>
      </c>
      <c r="G2455" s="25" t="n">
        <f>TRUNC(TRUNC(E2455,8)*F2455,2)</f>
        <v>4.56</v>
      </c>
    </row>
    <row r="2456" customHeight="1" ht="21">
      <c r="A2456" s="22" t="inlineStr">
        <is>
          <r>
            <t xml:space="preserve">88267</t>
          </r>
        </is>
      </c>
      <c r="B2456" s="23" t="inlineStr">
        <is>
          <r>
            <t xml:space="preserve">ENCANADOR OU BOMBEIRO HIDRÁULICO COM ENCARGOS COMPLEMENTARES</t>
          </r>
        </is>
      </c>
      <c r="C2456" s="22" t="inlineStr">
        <is>
          <r>
            <t xml:space="preserve">SINAPI</t>
          </r>
        </is>
      </c>
      <c r="D2456" s="22" t="inlineStr">
        <is>
          <r>
            <t xml:space="preserve">H</t>
          </r>
        </is>
      </c>
      <c r="E2456" s="24" t="n">
        <v>0.1885</v>
      </c>
      <c r="F2456" s="25" t="n">
        <v>29.86</v>
      </c>
      <c r="G2456" s="25" t="n">
        <f>TRUNC(TRUNC(E2456,8)*F2456,2)</f>
        <v>5.62</v>
      </c>
    </row>
    <row r="2457" customHeight="1" ht="18">
      <c r="A2457" s="2" t="inlineStr"/>
      <c r="B2457" s="2" t="inlineStr"/>
      <c r="C2457" s="2" t="inlineStr"/>
      <c r="D2457" s="2" t="inlineStr"/>
      <c r="E2457" s="26" t="inlineStr">
        <is>
          <r>
            <t xml:space="preserve">TOTAL Mão de Obra com Encargos Complementares:</t>
          </r>
        </is>
      </c>
      <c r="F2457" s="26" t="inlineStr"/>
      <c r="G2457" s="27" t="n">
        <f>SUM(G2455:G2456)</f>
        <v>10.18</v>
      </c>
    </row>
    <row r="2458" customHeight="1" ht="15">
      <c r="A2458" s="2" t="inlineStr"/>
      <c r="B2458" s="2" t="inlineStr"/>
      <c r="C2458" s="2" t="inlineStr"/>
      <c r="D2458" s="2" t="inlineStr"/>
      <c r="E2458" s="28" t="inlineStr">
        <is>
          <r>
            <t xml:space="preserve">VALOR:</t>
          </r>
        </is>
      </c>
      <c r="F2458" s="28" t="inlineStr"/>
      <c r="G2458" s="29" t="n">
        <f>ROUND(SUM(G2453,G2457),2)</f>
        <v>49.08</v>
      </c>
    </row>
    <row r="2459" customHeight="1" ht="15">
      <c r="A2459" s="2" t="inlineStr"/>
      <c r="B2459" s="2" t="inlineStr"/>
      <c r="C2459" s="2" t="inlineStr"/>
      <c r="D2459" s="2" t="inlineStr"/>
      <c r="E2459" s="28" t="inlineStr">
        <is>
          <r>
            <t xml:space="preserve">VALOR BDI (20.34%):</t>
          </r>
        </is>
      </c>
      <c r="F2459" s="28" t="inlineStr"/>
      <c r="G2459" s="29" t="n">
        <f>ROUND(G2458*(20.34/100),2)</f>
        <v>9.98</v>
      </c>
    </row>
    <row r="2460" customHeight="1" ht="15">
      <c r="A2460" s="2" t="inlineStr"/>
      <c r="B2460" s="2" t="inlineStr"/>
      <c r="C2460" s="2" t="inlineStr"/>
      <c r="D2460" s="2" t="inlineStr"/>
      <c r="E2460" s="28" t="inlineStr">
        <is>
          <r>
            <t xml:space="preserve">VALOR COM BDI:</t>
          </r>
        </is>
      </c>
      <c r="F2460" s="28" t="inlineStr"/>
      <c r="G2460" s="29" t="n">
        <f>G2459+G2458</f>
        <v>59.06</v>
      </c>
    </row>
    <row r="2461" customHeight="1" ht="10">
      <c r="A2461" s="2" t="inlineStr"/>
      <c r="B2461" s="2" t="inlineStr"/>
      <c r="C2461" s="2" t="inlineStr"/>
      <c r="D2461" s="2" t="inlineStr"/>
      <c r="E2461" s="18" t="inlineStr"/>
      <c r="F2461" s="18" t="inlineStr"/>
      <c r="G2461" s="18" t="inlineStr"/>
    </row>
    <row r="2462" customHeight="1" ht="20">
      <c r="A2462" s="19" t="inlineStr">
        <is>
          <r>
            <t xml:space="preserve">1.18.8. ​94706​ ADAPTADOR COM FLANGE E ANEL DE VEDAÇÃO, PVC, SOLDÁVEL, DN 50 MM X 1 1/2", INSTALADO EM RESERVAÇÃO PREDIAL DE ÁGUA - FORNECIMENTO E INSTALAÇÃO. AF_04/2024​ (UN)</t>
          </r>
        </is>
      </c>
      <c r="B2462" s="19" t="inlineStr"/>
      <c r="C2462" s="19" t="inlineStr"/>
      <c r="D2462" s="19" t="inlineStr"/>
      <c r="E2462" s="19" t="inlineStr"/>
      <c r="F2462" s="19" t="inlineStr"/>
      <c r="G2462" s="19" t="inlineStr"/>
    </row>
    <row r="2463" customHeight="1" ht="15">
      <c r="A2463" s="20" t="inlineStr">
        <is>
          <r>
            <t xml:space="preserve">Material</t>
          </r>
        </is>
      </c>
      <c r="B2463" s="20" t="inlineStr"/>
      <c r="C2463" s="21" t="inlineStr">
        <is>
          <r>
            <t xml:space="preserve">FONTE</t>
          </r>
        </is>
      </c>
      <c r="D2463" s="21" t="inlineStr">
        <is>
          <r>
            <t xml:space="preserve">UNID</t>
          </r>
        </is>
      </c>
      <c r="E2463" s="21" t="inlineStr">
        <is>
          <r>
            <t xml:space="preserve">COEFICIENTE</t>
          </r>
        </is>
      </c>
      <c r="F2463" s="21" t="inlineStr">
        <is>
          <r>
            <t xml:space="preserve">PREÇO UNITÁRIO</t>
          </r>
        </is>
      </c>
      <c r="G2463" s="21" t="inlineStr">
        <is>
          <r>
            <t xml:space="preserve">TOTAL</t>
          </r>
        </is>
      </c>
    </row>
    <row r="2464" customHeight="1" ht="21">
      <c r="A2464" s="22" t="inlineStr">
        <is>
          <r>
            <t xml:space="preserve">00000099</t>
          </r>
        </is>
      </c>
      <c r="B2464" s="23" t="inlineStr">
        <is>
          <r>
            <t xml:space="preserve">ADAPTADOR PVC SOLDAVEL, COM FLANGE E ANEL DE VEDACAO, 50 MM X 1 1/2", PARA CAIXA D'AGUA</t>
          </r>
        </is>
      </c>
      <c r="C2464" s="22" t="inlineStr">
        <is>
          <r>
            <t xml:space="preserve">SINAPI</t>
          </r>
        </is>
      </c>
      <c r="D2464" s="22" t="inlineStr">
        <is>
          <r>
            <t xml:space="preserve">UN</t>
          </r>
        </is>
      </c>
      <c r="E2464" s="24" t="n">
        <v>1.0</v>
      </c>
      <c r="F2464" s="25" t="n">
        <v>27.28</v>
      </c>
      <c r="G2464" s="25" t="n">
        <f>TRUNC(TRUNC(E2464,8)*F2464,2)</f>
        <v>27.28</v>
      </c>
    </row>
    <row r="2465" customHeight="1" ht="15">
      <c r="A2465" s="22" t="inlineStr">
        <is>
          <r>
            <t xml:space="preserve">00000122</t>
          </r>
        </is>
      </c>
      <c r="B2465" s="23" t="inlineStr">
        <is>
          <r>
            <t xml:space="preserve">ADESIVO PLASTICO PARA PVC, FRASCO COM *850* GR</t>
          </r>
        </is>
      </c>
      <c r="C2465" s="22" t="inlineStr">
        <is>
          <r>
            <t xml:space="preserve">SINAPI</t>
          </r>
        </is>
      </c>
      <c r="D2465" s="22" t="inlineStr">
        <is>
          <r>
            <t xml:space="preserve">UN</t>
          </r>
        </is>
      </c>
      <c r="E2465" s="24" t="n">
        <v>0.0082</v>
      </c>
      <c r="F2465" s="25" t="n">
        <v>61.86</v>
      </c>
      <c r="G2465" s="25" t="n">
        <f>TRUNC(TRUNC(E2465,8)*F2465,2)</f>
        <v>0.5</v>
      </c>
    </row>
    <row r="2466" customHeight="1" ht="15">
      <c r="A2466" s="22" t="inlineStr">
        <is>
          <r>
            <t xml:space="preserve">00038383</t>
          </r>
        </is>
      </c>
      <c r="B2466" s="23" t="inlineStr">
        <is>
          <r>
            <t xml:space="preserve">LIXA D'AGUA EM FOLHA, COR PRETA, GRAO 100</t>
          </r>
        </is>
      </c>
      <c r="C2466" s="22" t="inlineStr">
        <is>
          <r>
            <t xml:space="preserve">SINAPI</t>
          </r>
        </is>
      </c>
      <c r="D2466" s="22" t="inlineStr">
        <is>
          <r>
            <t xml:space="preserve">UN</t>
          </r>
        </is>
      </c>
      <c r="E2466" s="24" t="n">
        <v>0.0078</v>
      </c>
      <c r="F2466" s="25" t="n">
        <v>1.65</v>
      </c>
      <c r="G2466" s="25" t="n">
        <f>TRUNC(TRUNC(E2466,8)*F2466,2)</f>
        <v>0.01</v>
      </c>
    </row>
    <row r="2467" customHeight="1" ht="21">
      <c r="A2467" s="22" t="inlineStr">
        <is>
          <r>
            <t xml:space="preserve">00020083</t>
          </r>
        </is>
      </c>
      <c r="B2467" s="23" t="inlineStr">
        <is>
          <r>
            <t xml:space="preserve">SOLUCAO PREPARADORA / LIMPADORA PARA PVC, FRASCO COM 1000 CM3</t>
          </r>
        </is>
      </c>
      <c r="C2467" s="22" t="inlineStr">
        <is>
          <r>
            <t xml:space="preserve">SINAPI</t>
          </r>
        </is>
      </c>
      <c r="D2467" s="22" t="inlineStr">
        <is>
          <r>
            <t xml:space="preserve">UN</t>
          </r>
        </is>
      </c>
      <c r="E2467" s="24" t="n">
        <v>0.011</v>
      </c>
      <c r="F2467" s="25" t="n">
        <v>70.08</v>
      </c>
      <c r="G2467" s="25" t="n">
        <f>TRUNC(TRUNC(E2467,8)*F2467,2)</f>
        <v>0.77</v>
      </c>
    </row>
    <row r="2468" customHeight="1" ht="15">
      <c r="A2468" s="2" t="inlineStr"/>
      <c r="B2468" s="2" t="inlineStr"/>
      <c r="C2468" s="2" t="inlineStr"/>
      <c r="D2468" s="2" t="inlineStr"/>
      <c r="E2468" s="26" t="inlineStr">
        <is>
          <r>
            <t xml:space="preserve">TOTAL Material:</t>
          </r>
        </is>
      </c>
      <c r="F2468" s="26" t="inlineStr"/>
      <c r="G2468" s="27" t="n">
        <f>SUM(G2464:G2467)</f>
        <v>28.56</v>
      </c>
    </row>
    <row r="2469" customHeight="1" ht="15">
      <c r="A2469" s="20" t="inlineStr">
        <is>
          <r>
            <t xml:space="preserve">Mão de Obra com Encargos Complementares</t>
          </r>
        </is>
      </c>
      <c r="B2469" s="20" t="inlineStr"/>
      <c r="C2469" s="21" t="inlineStr">
        <is>
          <r>
            <t xml:space="preserve">FONTE</t>
          </r>
        </is>
      </c>
      <c r="D2469" s="21" t="inlineStr">
        <is>
          <r>
            <t xml:space="preserve">UNID</t>
          </r>
        </is>
      </c>
      <c r="E2469" s="21" t="inlineStr">
        <is>
          <r>
            <t xml:space="preserve">COEFICIENTE</t>
          </r>
        </is>
      </c>
      <c r="F2469" s="21" t="inlineStr">
        <is>
          <r>
            <t xml:space="preserve">PREÇO UNITÁRIO</t>
          </r>
        </is>
      </c>
      <c r="G2469" s="21" t="inlineStr">
        <is>
          <r>
            <t xml:space="preserve">TOTAL</t>
          </r>
        </is>
      </c>
    </row>
    <row r="2470" customHeight="1" ht="21">
      <c r="A2470" s="22" t="inlineStr">
        <is>
          <r>
            <t xml:space="preserve">88248</t>
          </r>
        </is>
      </c>
      <c r="B2470" s="23" t="inlineStr">
        <is>
          <r>
            <t xml:space="preserve">AUXILIAR DE ENCANADOR OU BOMBEIRO HIDRÁULICO COM ENCARGOS COMPLEMENTARES</t>
          </r>
        </is>
      </c>
      <c r="C2470" s="22" t="inlineStr">
        <is>
          <r>
            <t xml:space="preserve">SINAPI</t>
          </r>
        </is>
      </c>
      <c r="D2470" s="22" t="inlineStr">
        <is>
          <r>
            <t xml:space="preserve">H</t>
          </r>
        </is>
      </c>
      <c r="E2470" s="24" t="n">
        <v>0.1472</v>
      </c>
      <c r="F2470" s="25" t="n">
        <v>24.23</v>
      </c>
      <c r="G2470" s="25" t="n">
        <f>TRUNC(TRUNC(E2470,8)*F2470,2)</f>
        <v>3.56</v>
      </c>
    </row>
    <row r="2471" customHeight="1" ht="21">
      <c r="A2471" s="22" t="inlineStr">
        <is>
          <r>
            <t xml:space="preserve">88267</t>
          </r>
        </is>
      </c>
      <c r="B2471" s="23" t="inlineStr">
        <is>
          <r>
            <t xml:space="preserve">ENCANADOR OU BOMBEIRO HIDRÁULICO COM ENCARGOS COMPLEMENTARES</t>
          </r>
        </is>
      </c>
      <c r="C2471" s="22" t="inlineStr">
        <is>
          <r>
            <t xml:space="preserve">SINAPI</t>
          </r>
        </is>
      </c>
      <c r="D2471" s="22" t="inlineStr">
        <is>
          <r>
            <t xml:space="preserve">H</t>
          </r>
        </is>
      </c>
      <c r="E2471" s="24" t="n">
        <v>0.1472</v>
      </c>
      <c r="F2471" s="25" t="n">
        <v>29.86</v>
      </c>
      <c r="G2471" s="25" t="n">
        <f>TRUNC(TRUNC(E2471,8)*F2471,2)</f>
        <v>4.39</v>
      </c>
    </row>
    <row r="2472" customHeight="1" ht="18">
      <c r="A2472" s="2" t="inlineStr"/>
      <c r="B2472" s="2" t="inlineStr"/>
      <c r="C2472" s="2" t="inlineStr"/>
      <c r="D2472" s="2" t="inlineStr"/>
      <c r="E2472" s="26" t="inlineStr">
        <is>
          <r>
            <t xml:space="preserve">TOTAL Mão de Obra com Encargos Complementares:</t>
          </r>
        </is>
      </c>
      <c r="F2472" s="26" t="inlineStr"/>
      <c r="G2472" s="27" t="n">
        <f>SUM(G2470:G2471)</f>
        <v>7.95</v>
      </c>
    </row>
    <row r="2473" customHeight="1" ht="15">
      <c r="A2473" s="2" t="inlineStr"/>
      <c r="B2473" s="2" t="inlineStr"/>
      <c r="C2473" s="2" t="inlineStr"/>
      <c r="D2473" s="2" t="inlineStr"/>
      <c r="E2473" s="28" t="inlineStr">
        <is>
          <r>
            <t xml:space="preserve">VALOR:</t>
          </r>
        </is>
      </c>
      <c r="F2473" s="28" t="inlineStr"/>
      <c r="G2473" s="29" t="n">
        <f>ROUND(SUM(G2468,G2472),2)</f>
        <v>36.51</v>
      </c>
    </row>
    <row r="2474" customHeight="1" ht="15">
      <c r="A2474" s="2" t="inlineStr"/>
      <c r="B2474" s="2" t="inlineStr"/>
      <c r="C2474" s="2" t="inlineStr"/>
      <c r="D2474" s="2" t="inlineStr"/>
      <c r="E2474" s="28" t="inlineStr">
        <is>
          <r>
            <t xml:space="preserve">VALOR BDI (20.34%):</t>
          </r>
        </is>
      </c>
      <c r="F2474" s="28" t="inlineStr"/>
      <c r="G2474" s="29" t="n">
        <f>ROUND(G2473*(20.34/100),2)</f>
        <v>7.43</v>
      </c>
    </row>
    <row r="2475" customHeight="1" ht="15">
      <c r="A2475" s="2" t="inlineStr"/>
      <c r="B2475" s="2" t="inlineStr"/>
      <c r="C2475" s="2" t="inlineStr"/>
      <c r="D2475" s="2" t="inlineStr"/>
      <c r="E2475" s="28" t="inlineStr">
        <is>
          <r>
            <t xml:space="preserve">VALOR COM BDI:</t>
          </r>
        </is>
      </c>
      <c r="F2475" s="28" t="inlineStr"/>
      <c r="G2475" s="29" t="n">
        <f>G2474+G2473</f>
        <v>43.94</v>
      </c>
    </row>
    <row r="2476" customHeight="1" ht="10">
      <c r="A2476" s="2" t="inlineStr"/>
      <c r="B2476" s="2" t="inlineStr"/>
      <c r="C2476" s="2" t="inlineStr"/>
      <c r="D2476" s="2" t="inlineStr"/>
      <c r="E2476" s="18" t="inlineStr"/>
      <c r="F2476" s="18" t="inlineStr"/>
      <c r="G2476" s="18" t="inlineStr"/>
    </row>
    <row r="2477" customHeight="1" ht="20">
      <c r="A2477" s="19" t="inlineStr">
        <is>
          <r>
            <t xml:space="preserve">1.18.9. ​94662​ ADAPTADOR CURTO COM BOLSA E ROSCA PARA REGISTRO, PVC, SOLDÁVEL, DN 50 MM X 1 1/2", INSTALADO EM RESERVAÇÃO PREDIAL DE ÁGUA - FORNECIMENTO E INSTALAÇÃO. AF_04/2024​ (UN)</t>
          </r>
        </is>
      </c>
      <c r="B2477" s="19" t="inlineStr"/>
      <c r="C2477" s="19" t="inlineStr"/>
      <c r="D2477" s="19" t="inlineStr"/>
      <c r="E2477" s="19" t="inlineStr"/>
      <c r="F2477" s="19" t="inlineStr"/>
      <c r="G2477" s="19" t="inlineStr"/>
    </row>
    <row r="2478" customHeight="1" ht="15">
      <c r="A2478" s="20" t="inlineStr">
        <is>
          <r>
            <t xml:space="preserve">Material</t>
          </r>
        </is>
      </c>
      <c r="B2478" s="20" t="inlineStr"/>
      <c r="C2478" s="21" t="inlineStr">
        <is>
          <r>
            <t xml:space="preserve">FONTE</t>
          </r>
        </is>
      </c>
      <c r="D2478" s="21" t="inlineStr">
        <is>
          <r>
            <t xml:space="preserve">UNID</t>
          </r>
        </is>
      </c>
      <c r="E2478" s="21" t="inlineStr">
        <is>
          <r>
            <t xml:space="preserve">COEFICIENTE</t>
          </r>
        </is>
      </c>
      <c r="F2478" s="21" t="inlineStr">
        <is>
          <r>
            <t xml:space="preserve">PREÇO UNITÁRIO</t>
          </r>
        </is>
      </c>
      <c r="G2478" s="21" t="inlineStr">
        <is>
          <r>
            <t xml:space="preserve">TOTAL</t>
          </r>
        </is>
      </c>
    </row>
    <row r="2479" customHeight="1" ht="21">
      <c r="A2479" s="22" t="inlineStr">
        <is>
          <r>
            <t xml:space="preserve">00000112</t>
          </r>
        </is>
      </c>
      <c r="B2479" s="23" t="inlineStr">
        <is>
          <r>
            <t xml:space="preserve">ADAPTADOR PVC SOLDAVEL CURTO COM BOLSA E ROSCA, 50 MM X1 1/2", PARA AGUA FRIA</t>
          </r>
        </is>
      </c>
      <c r="C2479" s="22" t="inlineStr">
        <is>
          <r>
            <t xml:space="preserve">SINAPI</t>
          </r>
        </is>
      </c>
      <c r="D2479" s="22" t="inlineStr">
        <is>
          <r>
            <t xml:space="preserve">UN</t>
          </r>
        </is>
      </c>
      <c r="E2479" s="24" t="n">
        <v>1.0</v>
      </c>
      <c r="F2479" s="25" t="n">
        <v>4.64</v>
      </c>
      <c r="G2479" s="25" t="n">
        <f>TRUNC(TRUNC(E2479,8)*F2479,2)</f>
        <v>4.64</v>
      </c>
    </row>
    <row r="2480" customHeight="1" ht="15">
      <c r="A2480" s="22" t="inlineStr">
        <is>
          <r>
            <t xml:space="preserve">00000122</t>
          </r>
        </is>
      </c>
      <c r="B2480" s="23" t="inlineStr">
        <is>
          <r>
            <t xml:space="preserve">ADESIVO PLASTICO PARA PVC, FRASCO COM *850* GR</t>
          </r>
        </is>
      </c>
      <c r="C2480" s="22" t="inlineStr">
        <is>
          <r>
            <t xml:space="preserve">SINAPI</t>
          </r>
        </is>
      </c>
      <c r="D2480" s="22" t="inlineStr">
        <is>
          <r>
            <t xml:space="preserve">UN</t>
          </r>
        </is>
      </c>
      <c r="E2480" s="24" t="n">
        <v>0.0082</v>
      </c>
      <c r="F2480" s="25" t="n">
        <v>61.86</v>
      </c>
      <c r="G2480" s="25" t="n">
        <f>TRUNC(TRUNC(E2480,8)*F2480,2)</f>
        <v>0.5</v>
      </c>
    </row>
    <row r="2481" customHeight="1" ht="21">
      <c r="A2481" s="22" t="inlineStr">
        <is>
          <r>
            <t xml:space="preserve">00003148</t>
          </r>
        </is>
      </c>
      <c r="B2481" s="23" t="inlineStr">
        <is>
          <r>
            <t xml:space="preserve">FITA VEDA ROSCA, EM PTFE, ROLO DE 18 MM X 50 M (L X C)</t>
          </r>
        </is>
      </c>
      <c r="C2481" s="22" t="inlineStr">
        <is>
          <r>
            <t xml:space="preserve">SINAPI</t>
          </r>
        </is>
      </c>
      <c r="D2481" s="22" t="inlineStr">
        <is>
          <r>
            <t xml:space="preserve">UN</t>
          </r>
        </is>
      </c>
      <c r="E2481" s="24" t="n">
        <v>0.0096</v>
      </c>
      <c r="F2481" s="25" t="n">
        <v>14.75</v>
      </c>
      <c r="G2481" s="25" t="n">
        <f>TRUNC(TRUNC(E2481,8)*F2481,2)</f>
        <v>0.14</v>
      </c>
    </row>
    <row r="2482" customHeight="1" ht="15">
      <c r="A2482" s="22" t="inlineStr">
        <is>
          <r>
            <t xml:space="preserve">00038383</t>
          </r>
        </is>
      </c>
      <c r="B2482" s="23" t="inlineStr">
        <is>
          <r>
            <t xml:space="preserve">LIXA D'AGUA EM FOLHA, COR PRETA, GRAO 100</t>
          </r>
        </is>
      </c>
      <c r="C2482" s="22" t="inlineStr">
        <is>
          <r>
            <t xml:space="preserve">SINAPI</t>
          </r>
        </is>
      </c>
      <c r="D2482" s="22" t="inlineStr">
        <is>
          <r>
            <t xml:space="preserve">UN</t>
          </r>
        </is>
      </c>
      <c r="E2482" s="24" t="n">
        <v>0.0078</v>
      </c>
      <c r="F2482" s="25" t="n">
        <v>1.65</v>
      </c>
      <c r="G2482" s="25" t="n">
        <f>TRUNC(TRUNC(E2482,8)*F2482,2)</f>
        <v>0.01</v>
      </c>
    </row>
    <row r="2483" customHeight="1" ht="21">
      <c r="A2483" s="22" t="inlineStr">
        <is>
          <r>
            <t xml:space="preserve">00020083</t>
          </r>
        </is>
      </c>
      <c r="B2483" s="23" t="inlineStr">
        <is>
          <r>
            <t xml:space="preserve">SOLUCAO PREPARADORA / LIMPADORA PARA PVC, FRASCO COM 1000 CM3</t>
          </r>
        </is>
      </c>
      <c r="C2483" s="22" t="inlineStr">
        <is>
          <r>
            <t xml:space="preserve">SINAPI</t>
          </r>
        </is>
      </c>
      <c r="D2483" s="22" t="inlineStr">
        <is>
          <r>
            <t xml:space="preserve">UN</t>
          </r>
        </is>
      </c>
      <c r="E2483" s="24" t="n">
        <v>0.011</v>
      </c>
      <c r="F2483" s="25" t="n">
        <v>70.08</v>
      </c>
      <c r="G2483" s="25" t="n">
        <f>TRUNC(TRUNC(E2483,8)*F2483,2)</f>
        <v>0.77</v>
      </c>
    </row>
    <row r="2484" customHeight="1" ht="15">
      <c r="A2484" s="2" t="inlineStr"/>
      <c r="B2484" s="2" t="inlineStr"/>
      <c r="C2484" s="2" t="inlineStr"/>
      <c r="D2484" s="2" t="inlineStr"/>
      <c r="E2484" s="26" t="inlineStr">
        <is>
          <r>
            <t xml:space="preserve">TOTAL Material:</t>
          </r>
        </is>
      </c>
      <c r="F2484" s="26" t="inlineStr"/>
      <c r="G2484" s="27" t="n">
        <f>SUM(G2479:G2483)</f>
        <v>6.06</v>
      </c>
    </row>
    <row r="2485" customHeight="1" ht="15">
      <c r="A2485" s="20" t="inlineStr">
        <is>
          <r>
            <t xml:space="preserve">Mão de Obra com Encargos Complementares</t>
          </r>
        </is>
      </c>
      <c r="B2485" s="20" t="inlineStr"/>
      <c r="C2485" s="21" t="inlineStr">
        <is>
          <r>
            <t xml:space="preserve">FONTE</t>
          </r>
        </is>
      </c>
      <c r="D2485" s="21" t="inlineStr">
        <is>
          <r>
            <t xml:space="preserve">UNID</t>
          </r>
        </is>
      </c>
      <c r="E2485" s="21" t="inlineStr">
        <is>
          <r>
            <t xml:space="preserve">COEFICIENTE</t>
          </r>
        </is>
      </c>
      <c r="F2485" s="21" t="inlineStr">
        <is>
          <r>
            <t xml:space="preserve">PREÇO UNITÁRIO</t>
          </r>
        </is>
      </c>
      <c r="G2485" s="21" t="inlineStr">
        <is>
          <r>
            <t xml:space="preserve">TOTAL</t>
          </r>
        </is>
      </c>
    </row>
    <row r="2486" customHeight="1" ht="21">
      <c r="A2486" s="22" t="inlineStr">
        <is>
          <r>
            <t xml:space="preserve">88248</t>
          </r>
        </is>
      </c>
      <c r="B2486" s="23" t="inlineStr">
        <is>
          <r>
            <t xml:space="preserve">AUXILIAR DE ENCANADOR OU BOMBEIRO HIDRÁULICO COM ENCARGOS COMPLEMENTARES</t>
          </r>
        </is>
      </c>
      <c r="C2486" s="22" t="inlineStr">
        <is>
          <r>
            <t xml:space="preserve">SINAPI</t>
          </r>
        </is>
      </c>
      <c r="D2486" s="22" t="inlineStr">
        <is>
          <r>
            <t xml:space="preserve">H</t>
          </r>
        </is>
      </c>
      <c r="E2486" s="24" t="n">
        <v>0.0934</v>
      </c>
      <c r="F2486" s="25" t="n">
        <v>24.23</v>
      </c>
      <c r="G2486" s="25" t="n">
        <f>TRUNC(TRUNC(E2486,8)*F2486,2)</f>
        <v>2.26</v>
      </c>
    </row>
    <row r="2487" customHeight="1" ht="21">
      <c r="A2487" s="22" t="inlineStr">
        <is>
          <r>
            <t xml:space="preserve">88267</t>
          </r>
        </is>
      </c>
      <c r="B2487" s="23" t="inlineStr">
        <is>
          <r>
            <t xml:space="preserve">ENCANADOR OU BOMBEIRO HIDRÁULICO COM ENCARGOS COMPLEMENTARES</t>
          </r>
        </is>
      </c>
      <c r="C2487" s="22" t="inlineStr">
        <is>
          <r>
            <t xml:space="preserve">SINAPI</t>
          </r>
        </is>
      </c>
      <c r="D2487" s="22" t="inlineStr">
        <is>
          <r>
            <t xml:space="preserve">H</t>
          </r>
        </is>
      </c>
      <c r="E2487" s="24" t="n">
        <v>0.0934</v>
      </c>
      <c r="F2487" s="25" t="n">
        <v>29.86</v>
      </c>
      <c r="G2487" s="25" t="n">
        <f>TRUNC(TRUNC(E2487,8)*F2487,2)</f>
        <v>2.78</v>
      </c>
    </row>
    <row r="2488" customHeight="1" ht="18">
      <c r="A2488" s="2" t="inlineStr"/>
      <c r="B2488" s="2" t="inlineStr"/>
      <c r="C2488" s="2" t="inlineStr"/>
      <c r="D2488" s="2" t="inlineStr"/>
      <c r="E2488" s="26" t="inlineStr">
        <is>
          <r>
            <t xml:space="preserve">TOTAL Mão de Obra com Encargos Complementares:</t>
          </r>
        </is>
      </c>
      <c r="F2488" s="26" t="inlineStr"/>
      <c r="G2488" s="27" t="n">
        <f>SUM(G2486:G2487)</f>
        <v>5.04</v>
      </c>
    </row>
    <row r="2489" customHeight="1" ht="15">
      <c r="A2489" s="2" t="inlineStr"/>
      <c r="B2489" s="2" t="inlineStr"/>
      <c r="C2489" s="2" t="inlineStr"/>
      <c r="D2489" s="2" t="inlineStr"/>
      <c r="E2489" s="28" t="inlineStr">
        <is>
          <r>
            <t xml:space="preserve">VALOR:</t>
          </r>
        </is>
      </c>
      <c r="F2489" s="28" t="inlineStr"/>
      <c r="G2489" s="29" t="n">
        <f>ROUND(SUM(G2484,G2488),2)</f>
        <v>11.1</v>
      </c>
    </row>
    <row r="2490" customHeight="1" ht="15">
      <c r="A2490" s="2" t="inlineStr"/>
      <c r="B2490" s="2" t="inlineStr"/>
      <c r="C2490" s="2" t="inlineStr"/>
      <c r="D2490" s="2" t="inlineStr"/>
      <c r="E2490" s="28" t="inlineStr">
        <is>
          <r>
            <t xml:space="preserve">VALOR BDI (20.34%):</t>
          </r>
        </is>
      </c>
      <c r="F2490" s="28" t="inlineStr"/>
      <c r="G2490" s="29" t="n">
        <f>ROUND(G2489*(20.34/100),2)</f>
        <v>2.26</v>
      </c>
    </row>
    <row r="2491" customHeight="1" ht="15">
      <c r="A2491" s="2" t="inlineStr"/>
      <c r="B2491" s="2" t="inlineStr"/>
      <c r="C2491" s="2" t="inlineStr"/>
      <c r="D2491" s="2" t="inlineStr"/>
      <c r="E2491" s="28" t="inlineStr">
        <is>
          <r>
            <t xml:space="preserve">VALOR COM BDI:</t>
          </r>
        </is>
      </c>
      <c r="F2491" s="28" t="inlineStr"/>
      <c r="G2491" s="29" t="n">
        <f>G2490+G2489</f>
        <v>13.36</v>
      </c>
    </row>
    <row r="2492" customHeight="1" ht="10">
      <c r="A2492" s="2" t="inlineStr"/>
      <c r="B2492" s="2" t="inlineStr"/>
      <c r="C2492" s="2" t="inlineStr"/>
      <c r="D2492" s="2" t="inlineStr"/>
      <c r="E2492" s="18" t="inlineStr"/>
      <c r="F2492" s="18" t="inlineStr"/>
      <c r="G2492" s="18" t="inlineStr"/>
    </row>
    <row r="2493" customHeight="1" ht="20">
      <c r="A2493" s="19" t="inlineStr">
        <is>
          <r>
            <t xml:space="preserve">1.18.10. ​103987​ CURVA 45 GRAUS, PVC, SOLDÁVEL, DN 50MM, INSTALADO EM RAMAL DE DISTRIBUIÇÃO DE ÁGUA - FORNECIMENTO E INSTALAÇÃO. AF_06/2022​ (UN)</t>
          </r>
        </is>
      </c>
      <c r="B2493" s="19" t="inlineStr"/>
      <c r="C2493" s="19" t="inlineStr"/>
      <c r="D2493" s="19" t="inlineStr"/>
      <c r="E2493" s="19" t="inlineStr"/>
      <c r="F2493" s="19" t="inlineStr"/>
      <c r="G2493" s="19" t="inlineStr"/>
    </row>
    <row r="2494" customHeight="1" ht="15">
      <c r="A2494" s="20" t="inlineStr">
        <is>
          <r>
            <t xml:space="preserve">Material</t>
          </r>
        </is>
      </c>
      <c r="B2494" s="20" t="inlineStr"/>
      <c r="C2494" s="21" t="inlineStr">
        <is>
          <r>
            <t xml:space="preserve">FONTE</t>
          </r>
        </is>
      </c>
      <c r="D2494" s="21" t="inlineStr">
        <is>
          <r>
            <t xml:space="preserve">UNID</t>
          </r>
        </is>
      </c>
      <c r="E2494" s="21" t="inlineStr">
        <is>
          <r>
            <t xml:space="preserve">COEFICIENTE</t>
          </r>
        </is>
      </c>
      <c r="F2494" s="21" t="inlineStr">
        <is>
          <r>
            <t xml:space="preserve">PREÇO UNITÁRIO</t>
          </r>
        </is>
      </c>
      <c r="G2494" s="21" t="inlineStr">
        <is>
          <r>
            <t xml:space="preserve">TOTAL</t>
          </r>
        </is>
      </c>
    </row>
    <row r="2495" customHeight="1" ht="15">
      <c r="A2495" s="22" t="inlineStr">
        <is>
          <r>
            <t xml:space="preserve">00000122</t>
          </r>
        </is>
      </c>
      <c r="B2495" s="23" t="inlineStr">
        <is>
          <r>
            <t xml:space="preserve">ADESIVO PLASTICO PARA PVC, FRASCO COM *850* GR</t>
          </r>
        </is>
      </c>
      <c r="C2495" s="22" t="inlineStr">
        <is>
          <r>
            <t xml:space="preserve">SINAPI</t>
          </r>
        </is>
      </c>
      <c r="D2495" s="22" t="inlineStr">
        <is>
          <r>
            <t xml:space="preserve">UN</t>
          </r>
        </is>
      </c>
      <c r="E2495" s="24" t="n">
        <v>0.0165</v>
      </c>
      <c r="F2495" s="25" t="n">
        <v>61.86</v>
      </c>
      <c r="G2495" s="25" t="n">
        <f>TRUNC(TRUNC(E2495,8)*F2495,2)</f>
        <v>1.02</v>
      </c>
    </row>
    <row r="2496" customHeight="1" ht="21">
      <c r="A2496" s="22" t="inlineStr">
        <is>
          <r>
            <t xml:space="preserve">00001930</t>
          </r>
        </is>
      </c>
      <c r="B2496" s="23" t="inlineStr">
        <is>
          <r>
            <t xml:space="preserve">CURVA DE PVC 45 GRAUS, SOLDAVEL, 50 MM, COR MARROM, PARA AGUA FRIA PREDIAL</t>
          </r>
        </is>
      </c>
      <c r="C2496" s="22" t="inlineStr">
        <is>
          <r>
            <t xml:space="preserve">SINAPI</t>
          </r>
        </is>
      </c>
      <c r="D2496" s="22" t="inlineStr">
        <is>
          <r>
            <t xml:space="preserve">UN</t>
          </r>
        </is>
      </c>
      <c r="E2496" s="24" t="n">
        <v>1.0</v>
      </c>
      <c r="F2496" s="25" t="n">
        <v>9.65</v>
      </c>
      <c r="G2496" s="25" t="n">
        <f>TRUNC(TRUNC(E2496,8)*F2496,2)</f>
        <v>9.65</v>
      </c>
    </row>
    <row r="2497" customHeight="1" ht="15">
      <c r="A2497" s="22" t="inlineStr">
        <is>
          <r>
            <t xml:space="preserve">00038383</t>
          </r>
        </is>
      </c>
      <c r="B2497" s="23" t="inlineStr">
        <is>
          <r>
            <t xml:space="preserve">LIXA D'AGUA EM FOLHA, COR PRETA, GRAO 100</t>
          </r>
        </is>
      </c>
      <c r="C2497" s="22" t="inlineStr">
        <is>
          <r>
            <t xml:space="preserve">SINAPI</t>
          </r>
        </is>
      </c>
      <c r="D2497" s="22" t="inlineStr">
        <is>
          <r>
            <t xml:space="preserve">UN</t>
          </r>
        </is>
      </c>
      <c r="E2497" s="24" t="n">
        <v>0.051</v>
      </c>
      <c r="F2497" s="25" t="n">
        <v>1.65</v>
      </c>
      <c r="G2497" s="25" t="n">
        <f>TRUNC(TRUNC(E2497,8)*F2497,2)</f>
        <v>0.08</v>
      </c>
    </row>
    <row r="2498" customHeight="1" ht="21">
      <c r="A2498" s="22" t="inlineStr">
        <is>
          <r>
            <t xml:space="preserve">00020083</t>
          </r>
        </is>
      </c>
      <c r="B2498" s="23" t="inlineStr">
        <is>
          <r>
            <t xml:space="preserve">SOLUCAO PREPARADORA / LIMPADORA PARA PVC, FRASCO COM 1000 CM3</t>
          </r>
        </is>
      </c>
      <c r="C2498" s="22" t="inlineStr">
        <is>
          <r>
            <t xml:space="preserve">SINAPI</t>
          </r>
        </is>
      </c>
      <c r="D2498" s="22" t="inlineStr">
        <is>
          <r>
            <t xml:space="preserve">UN</t>
          </r>
        </is>
      </c>
      <c r="E2498" s="24" t="n">
        <v>0.022</v>
      </c>
      <c r="F2498" s="25" t="n">
        <v>70.08</v>
      </c>
      <c r="G2498" s="25" t="n">
        <f>TRUNC(TRUNC(E2498,8)*F2498,2)</f>
        <v>1.54</v>
      </c>
    </row>
    <row r="2499" customHeight="1" ht="15">
      <c r="A2499" s="2" t="inlineStr"/>
      <c r="B2499" s="2" t="inlineStr"/>
      <c r="C2499" s="2" t="inlineStr"/>
      <c r="D2499" s="2" t="inlineStr"/>
      <c r="E2499" s="26" t="inlineStr">
        <is>
          <r>
            <t xml:space="preserve">TOTAL Material:</t>
          </r>
        </is>
      </c>
      <c r="F2499" s="26" t="inlineStr"/>
      <c r="G2499" s="27" t="n">
        <f>SUM(G2495:G2498)</f>
        <v>12.29</v>
      </c>
    </row>
    <row r="2500" customHeight="1" ht="15">
      <c r="A2500" s="20" t="inlineStr">
        <is>
          <r>
            <t xml:space="preserve">Mão de Obra com Encargos Complementares</t>
          </r>
        </is>
      </c>
      <c r="B2500" s="20" t="inlineStr"/>
      <c r="C2500" s="21" t="inlineStr">
        <is>
          <r>
            <t xml:space="preserve">FONTE</t>
          </r>
        </is>
      </c>
      <c r="D2500" s="21" t="inlineStr">
        <is>
          <r>
            <t xml:space="preserve">UNID</t>
          </r>
        </is>
      </c>
      <c r="E2500" s="21" t="inlineStr">
        <is>
          <r>
            <t xml:space="preserve">COEFICIENTE</t>
          </r>
        </is>
      </c>
      <c r="F2500" s="21" t="inlineStr">
        <is>
          <r>
            <t xml:space="preserve">PREÇO UNITÁRIO</t>
          </r>
        </is>
      </c>
      <c r="G2500" s="21" t="inlineStr">
        <is>
          <r>
            <t xml:space="preserve">TOTAL</t>
          </r>
        </is>
      </c>
    </row>
    <row r="2501" customHeight="1" ht="21">
      <c r="A2501" s="22" t="inlineStr">
        <is>
          <r>
            <t xml:space="preserve">88248</t>
          </r>
        </is>
      </c>
      <c r="B2501" s="23" t="inlineStr">
        <is>
          <r>
            <t xml:space="preserve">AUXILIAR DE ENCANADOR OU BOMBEIRO HIDRÁULICO COM ENCARGOS COMPLEMENTARES</t>
          </r>
        </is>
      </c>
      <c r="C2501" s="22" t="inlineStr">
        <is>
          <r>
            <t xml:space="preserve">SINAPI</t>
          </r>
        </is>
      </c>
      <c r="D2501" s="22" t="inlineStr">
        <is>
          <r>
            <t xml:space="preserve">H</t>
          </r>
        </is>
      </c>
      <c r="E2501" s="24" t="n">
        <v>0.2294</v>
      </c>
      <c r="F2501" s="25" t="n">
        <v>24.23</v>
      </c>
      <c r="G2501" s="25" t="n">
        <f>TRUNC(TRUNC(E2501,8)*F2501,2)</f>
        <v>5.55</v>
      </c>
    </row>
    <row r="2502" customHeight="1" ht="21">
      <c r="A2502" s="22" t="inlineStr">
        <is>
          <r>
            <t xml:space="preserve">88267</t>
          </r>
        </is>
      </c>
      <c r="B2502" s="23" t="inlineStr">
        <is>
          <r>
            <t xml:space="preserve">ENCANADOR OU BOMBEIRO HIDRÁULICO COM ENCARGOS COMPLEMENTARES</t>
          </r>
        </is>
      </c>
      <c r="C2502" s="22" t="inlineStr">
        <is>
          <r>
            <t xml:space="preserve">SINAPI</t>
          </r>
        </is>
      </c>
      <c r="D2502" s="22" t="inlineStr">
        <is>
          <r>
            <t xml:space="preserve">H</t>
          </r>
        </is>
      </c>
      <c r="E2502" s="24" t="n">
        <v>0.2294</v>
      </c>
      <c r="F2502" s="25" t="n">
        <v>29.86</v>
      </c>
      <c r="G2502" s="25" t="n">
        <f>TRUNC(TRUNC(E2502,8)*F2502,2)</f>
        <v>6.84</v>
      </c>
    </row>
    <row r="2503" customHeight="1" ht="18">
      <c r="A2503" s="2" t="inlineStr"/>
      <c r="B2503" s="2" t="inlineStr"/>
      <c r="C2503" s="2" t="inlineStr"/>
      <c r="D2503" s="2" t="inlineStr"/>
      <c r="E2503" s="26" t="inlineStr">
        <is>
          <r>
            <t xml:space="preserve">TOTAL Mão de Obra com Encargos Complementares:</t>
          </r>
        </is>
      </c>
      <c r="F2503" s="26" t="inlineStr"/>
      <c r="G2503" s="27" t="n">
        <f>SUM(G2501:G2502)</f>
        <v>12.39</v>
      </c>
    </row>
    <row r="2504" customHeight="1" ht="15">
      <c r="A2504" s="2" t="inlineStr"/>
      <c r="B2504" s="2" t="inlineStr"/>
      <c r="C2504" s="2" t="inlineStr"/>
      <c r="D2504" s="2" t="inlineStr"/>
      <c r="E2504" s="28" t="inlineStr">
        <is>
          <r>
            <t xml:space="preserve">VALOR:</t>
          </r>
        </is>
      </c>
      <c r="F2504" s="28" t="inlineStr"/>
      <c r="G2504" s="29" t="n">
        <f>ROUND(SUM(G2499,G2503),2)</f>
        <v>24.68</v>
      </c>
    </row>
    <row r="2505" customHeight="1" ht="15">
      <c r="A2505" s="2" t="inlineStr"/>
      <c r="B2505" s="2" t="inlineStr"/>
      <c r="C2505" s="2" t="inlineStr"/>
      <c r="D2505" s="2" t="inlineStr"/>
      <c r="E2505" s="28" t="inlineStr">
        <is>
          <r>
            <t xml:space="preserve">VALOR BDI (20.34%):</t>
          </r>
        </is>
      </c>
      <c r="F2505" s="28" t="inlineStr"/>
      <c r="G2505" s="29" t="n">
        <f>ROUND(G2504*(20.34/100),2)</f>
        <v>5.02</v>
      </c>
    </row>
    <row r="2506" customHeight="1" ht="15">
      <c r="A2506" s="2" t="inlineStr"/>
      <c r="B2506" s="2" t="inlineStr"/>
      <c r="C2506" s="2" t="inlineStr"/>
      <c r="D2506" s="2" t="inlineStr"/>
      <c r="E2506" s="28" t="inlineStr">
        <is>
          <r>
            <t xml:space="preserve">VALOR COM BDI:</t>
          </r>
        </is>
      </c>
      <c r="F2506" s="28" t="inlineStr"/>
      <c r="G2506" s="29" t="n">
        <f>G2505+G2504</f>
        <v>29.7</v>
      </c>
    </row>
    <row r="2507" customHeight="1" ht="10">
      <c r="A2507" s="2" t="inlineStr"/>
      <c r="B2507" s="2" t="inlineStr"/>
      <c r="C2507" s="2" t="inlineStr"/>
      <c r="D2507" s="2" t="inlineStr"/>
      <c r="E2507" s="18" t="inlineStr"/>
      <c r="F2507" s="18" t="inlineStr"/>
      <c r="G2507" s="18" t="inlineStr"/>
    </row>
    <row r="2508" customHeight="1" ht="20">
      <c r="A2508" s="19" t="inlineStr">
        <is>
          <r>
            <t xml:space="preserve">1.18.11. ​103986​ CURVA 90 GRAUS, PVC, SOLDÁVEL, DN 50MM, INSTALADO EM RAMAL DE DISTRIBUIÇÃO DE ÁGUA - FORNECIMENTO E INSTALAÇÃO. AF_06/2022​ (UN)</t>
          </r>
        </is>
      </c>
      <c r="B2508" s="19" t="inlineStr"/>
      <c r="C2508" s="19" t="inlineStr"/>
      <c r="D2508" s="19" t="inlineStr"/>
      <c r="E2508" s="19" t="inlineStr"/>
      <c r="F2508" s="19" t="inlineStr"/>
      <c r="G2508" s="19" t="inlineStr"/>
    </row>
    <row r="2509" customHeight="1" ht="15">
      <c r="A2509" s="20" t="inlineStr">
        <is>
          <r>
            <t xml:space="preserve">Material</t>
          </r>
        </is>
      </c>
      <c r="B2509" s="20" t="inlineStr"/>
      <c r="C2509" s="21" t="inlineStr">
        <is>
          <r>
            <t xml:space="preserve">FONTE</t>
          </r>
        </is>
      </c>
      <c r="D2509" s="21" t="inlineStr">
        <is>
          <r>
            <t xml:space="preserve">UNID</t>
          </r>
        </is>
      </c>
      <c r="E2509" s="21" t="inlineStr">
        <is>
          <r>
            <t xml:space="preserve">COEFICIENTE</t>
          </r>
        </is>
      </c>
      <c r="F2509" s="21" t="inlineStr">
        <is>
          <r>
            <t xml:space="preserve">PREÇO UNITÁRIO</t>
          </r>
        </is>
      </c>
      <c r="G2509" s="21" t="inlineStr">
        <is>
          <r>
            <t xml:space="preserve">TOTAL</t>
          </r>
        </is>
      </c>
    </row>
    <row r="2510" customHeight="1" ht="15">
      <c r="A2510" s="22" t="inlineStr">
        <is>
          <r>
            <t xml:space="preserve">00000122</t>
          </r>
        </is>
      </c>
      <c r="B2510" s="23" t="inlineStr">
        <is>
          <r>
            <t xml:space="preserve">ADESIVO PLASTICO PARA PVC, FRASCO COM *850* GR</t>
          </r>
        </is>
      </c>
      <c r="C2510" s="22" t="inlineStr">
        <is>
          <r>
            <t xml:space="preserve">SINAPI</t>
          </r>
        </is>
      </c>
      <c r="D2510" s="22" t="inlineStr">
        <is>
          <r>
            <t xml:space="preserve">UN</t>
          </r>
        </is>
      </c>
      <c r="E2510" s="24" t="n">
        <v>0.0165</v>
      </c>
      <c r="F2510" s="25" t="n">
        <v>61.86</v>
      </c>
      <c r="G2510" s="25" t="n">
        <f>TRUNC(TRUNC(E2510,8)*F2510,2)</f>
        <v>1.02</v>
      </c>
    </row>
    <row r="2511" customHeight="1" ht="21">
      <c r="A2511" s="22" t="inlineStr">
        <is>
          <r>
            <t xml:space="preserve">00001959</t>
          </r>
        </is>
      </c>
      <c r="B2511" s="23" t="inlineStr">
        <is>
          <r>
            <t xml:space="preserve">CURVA DE PVC 90 GRAUS, SOLDAVEL, 50 MM, COR MARROM, PARA AGUA FRIA PREDIAL</t>
          </r>
        </is>
      </c>
      <c r="C2511" s="22" t="inlineStr">
        <is>
          <r>
            <t xml:space="preserve">SINAPI</t>
          </r>
        </is>
      </c>
      <c r="D2511" s="22" t="inlineStr">
        <is>
          <r>
            <t xml:space="preserve">UN</t>
          </r>
        </is>
      </c>
      <c r="E2511" s="24" t="n">
        <v>1.0</v>
      </c>
      <c r="F2511" s="25" t="n">
        <v>13.57</v>
      </c>
      <c r="G2511" s="25" t="n">
        <f>TRUNC(TRUNC(E2511,8)*F2511,2)</f>
        <v>13.57</v>
      </c>
    </row>
    <row r="2512" customHeight="1" ht="15">
      <c r="A2512" s="22" t="inlineStr">
        <is>
          <r>
            <t xml:space="preserve">00038383</t>
          </r>
        </is>
      </c>
      <c r="B2512" s="23" t="inlineStr">
        <is>
          <r>
            <t xml:space="preserve">LIXA D'AGUA EM FOLHA, COR PRETA, GRAO 100</t>
          </r>
        </is>
      </c>
      <c r="C2512" s="22" t="inlineStr">
        <is>
          <r>
            <t xml:space="preserve">SINAPI</t>
          </r>
        </is>
      </c>
      <c r="D2512" s="22" t="inlineStr">
        <is>
          <r>
            <t xml:space="preserve">UN</t>
          </r>
        </is>
      </c>
      <c r="E2512" s="24" t="n">
        <v>0.051</v>
      </c>
      <c r="F2512" s="25" t="n">
        <v>1.65</v>
      </c>
      <c r="G2512" s="25" t="n">
        <f>TRUNC(TRUNC(E2512,8)*F2512,2)</f>
        <v>0.08</v>
      </c>
    </row>
    <row r="2513" customHeight="1" ht="21">
      <c r="A2513" s="22" t="inlineStr">
        <is>
          <r>
            <t xml:space="preserve">00020083</t>
          </r>
        </is>
      </c>
      <c r="B2513" s="23" t="inlineStr">
        <is>
          <r>
            <t xml:space="preserve">SOLUCAO PREPARADORA / LIMPADORA PARA PVC, FRASCO COM 1000 CM3</t>
          </r>
        </is>
      </c>
      <c r="C2513" s="22" t="inlineStr">
        <is>
          <r>
            <t xml:space="preserve">SINAPI</t>
          </r>
        </is>
      </c>
      <c r="D2513" s="22" t="inlineStr">
        <is>
          <r>
            <t xml:space="preserve">UN</t>
          </r>
        </is>
      </c>
      <c r="E2513" s="24" t="n">
        <v>0.022</v>
      </c>
      <c r="F2513" s="25" t="n">
        <v>70.08</v>
      </c>
      <c r="G2513" s="25" t="n">
        <f>TRUNC(TRUNC(E2513,8)*F2513,2)</f>
        <v>1.54</v>
      </c>
    </row>
    <row r="2514" customHeight="1" ht="15">
      <c r="A2514" s="2" t="inlineStr"/>
      <c r="B2514" s="2" t="inlineStr"/>
      <c r="C2514" s="2" t="inlineStr"/>
      <c r="D2514" s="2" t="inlineStr"/>
      <c r="E2514" s="26" t="inlineStr">
        <is>
          <r>
            <t xml:space="preserve">TOTAL Material:</t>
          </r>
        </is>
      </c>
      <c r="F2514" s="26" t="inlineStr"/>
      <c r="G2514" s="27" t="n">
        <f>SUM(G2510:G2513)</f>
        <v>16.21</v>
      </c>
    </row>
    <row r="2515" customHeight="1" ht="15">
      <c r="A2515" s="20" t="inlineStr">
        <is>
          <r>
            <t xml:space="preserve">Mão de Obra com Encargos Complementares</t>
          </r>
        </is>
      </c>
      <c r="B2515" s="20" t="inlineStr"/>
      <c r="C2515" s="21" t="inlineStr">
        <is>
          <r>
            <t xml:space="preserve">FONTE</t>
          </r>
        </is>
      </c>
      <c r="D2515" s="21" t="inlineStr">
        <is>
          <r>
            <t xml:space="preserve">UNID</t>
          </r>
        </is>
      </c>
      <c r="E2515" s="21" t="inlineStr">
        <is>
          <r>
            <t xml:space="preserve">COEFICIENTE</t>
          </r>
        </is>
      </c>
      <c r="F2515" s="21" t="inlineStr">
        <is>
          <r>
            <t xml:space="preserve">PREÇO UNITÁRIO</t>
          </r>
        </is>
      </c>
      <c r="G2515" s="21" t="inlineStr">
        <is>
          <r>
            <t xml:space="preserve">TOTAL</t>
          </r>
        </is>
      </c>
    </row>
    <row r="2516" customHeight="1" ht="21">
      <c r="A2516" s="22" t="inlineStr">
        <is>
          <r>
            <t xml:space="preserve">88248</t>
          </r>
        </is>
      </c>
      <c r="B2516" s="23" t="inlineStr">
        <is>
          <r>
            <t xml:space="preserve">AUXILIAR DE ENCANADOR OU BOMBEIRO HIDRÁULICO COM ENCARGOS COMPLEMENTARES</t>
          </r>
        </is>
      </c>
      <c r="C2516" s="22" t="inlineStr">
        <is>
          <r>
            <t xml:space="preserve">SINAPI</t>
          </r>
        </is>
      </c>
      <c r="D2516" s="22" t="inlineStr">
        <is>
          <r>
            <t xml:space="preserve">H</t>
          </r>
        </is>
      </c>
      <c r="E2516" s="24" t="n">
        <v>0.2294</v>
      </c>
      <c r="F2516" s="25" t="n">
        <v>24.23</v>
      </c>
      <c r="G2516" s="25" t="n">
        <f>TRUNC(TRUNC(E2516,8)*F2516,2)</f>
        <v>5.55</v>
      </c>
    </row>
    <row r="2517" customHeight="1" ht="21">
      <c r="A2517" s="22" t="inlineStr">
        <is>
          <r>
            <t xml:space="preserve">88267</t>
          </r>
        </is>
      </c>
      <c r="B2517" s="23" t="inlineStr">
        <is>
          <r>
            <t xml:space="preserve">ENCANADOR OU BOMBEIRO HIDRÁULICO COM ENCARGOS COMPLEMENTARES</t>
          </r>
        </is>
      </c>
      <c r="C2517" s="22" t="inlineStr">
        <is>
          <r>
            <t xml:space="preserve">SINAPI</t>
          </r>
        </is>
      </c>
      <c r="D2517" s="22" t="inlineStr">
        <is>
          <r>
            <t xml:space="preserve">H</t>
          </r>
        </is>
      </c>
      <c r="E2517" s="24" t="n">
        <v>0.2294</v>
      </c>
      <c r="F2517" s="25" t="n">
        <v>29.86</v>
      </c>
      <c r="G2517" s="25" t="n">
        <f>TRUNC(TRUNC(E2517,8)*F2517,2)</f>
        <v>6.84</v>
      </c>
    </row>
    <row r="2518" customHeight="1" ht="18">
      <c r="A2518" s="2" t="inlineStr"/>
      <c r="B2518" s="2" t="inlineStr"/>
      <c r="C2518" s="2" t="inlineStr"/>
      <c r="D2518" s="2" t="inlineStr"/>
      <c r="E2518" s="26" t="inlineStr">
        <is>
          <r>
            <t xml:space="preserve">TOTAL Mão de Obra com Encargos Complementares:</t>
          </r>
        </is>
      </c>
      <c r="F2518" s="26" t="inlineStr"/>
      <c r="G2518" s="27" t="n">
        <f>SUM(G2516:G2517)</f>
        <v>12.39</v>
      </c>
    </row>
    <row r="2519" customHeight="1" ht="15">
      <c r="A2519" s="2" t="inlineStr"/>
      <c r="B2519" s="2" t="inlineStr"/>
      <c r="C2519" s="2" t="inlineStr"/>
      <c r="D2519" s="2" t="inlineStr"/>
      <c r="E2519" s="28" t="inlineStr">
        <is>
          <r>
            <t xml:space="preserve">VALOR:</t>
          </r>
        </is>
      </c>
      <c r="F2519" s="28" t="inlineStr"/>
      <c r="G2519" s="29" t="n">
        <f>ROUND(SUM(G2514,G2518),2)</f>
        <v>28.6</v>
      </c>
    </row>
    <row r="2520" customHeight="1" ht="15">
      <c r="A2520" s="2" t="inlineStr"/>
      <c r="B2520" s="2" t="inlineStr"/>
      <c r="C2520" s="2" t="inlineStr"/>
      <c r="D2520" s="2" t="inlineStr"/>
      <c r="E2520" s="28" t="inlineStr">
        <is>
          <r>
            <t xml:space="preserve">VALOR BDI (20.34%):</t>
          </r>
        </is>
      </c>
      <c r="F2520" s="28" t="inlineStr"/>
      <c r="G2520" s="29" t="n">
        <f>ROUND(G2519*(20.34/100),2)</f>
        <v>5.82</v>
      </c>
    </row>
    <row r="2521" customHeight="1" ht="15">
      <c r="A2521" s="2" t="inlineStr"/>
      <c r="B2521" s="2" t="inlineStr"/>
      <c r="C2521" s="2" t="inlineStr"/>
      <c r="D2521" s="2" t="inlineStr"/>
      <c r="E2521" s="28" t="inlineStr">
        <is>
          <r>
            <t xml:space="preserve">VALOR COM BDI:</t>
          </r>
        </is>
      </c>
      <c r="F2521" s="28" t="inlineStr"/>
      <c r="G2521" s="29" t="n">
        <f>G2520+G2519</f>
        <v>34.42</v>
      </c>
    </row>
    <row r="2522" customHeight="1" ht="10">
      <c r="A2522" s="2" t="inlineStr"/>
      <c r="B2522" s="2" t="inlineStr"/>
      <c r="C2522" s="2" t="inlineStr"/>
      <c r="D2522" s="2" t="inlineStr"/>
      <c r="E2522" s="18" t="inlineStr"/>
      <c r="F2522" s="18" t="inlineStr"/>
      <c r="G2522" s="18" t="inlineStr"/>
    </row>
    <row r="2523" customHeight="1" ht="20">
      <c r="A2523" s="19" t="inlineStr">
        <is>
          <r>
            <t xml:space="preserve">1.18.12. ​94799​ TORNEIRA DE BOIA PARA CAIXA D'ÁGUA, ROSCÁVEL, 1 1/2" - FORNECIMENTO E INSTALAÇÃO. AF_08/2021​ (UN)</t>
          </r>
        </is>
      </c>
      <c r="B2523" s="19" t="inlineStr"/>
      <c r="C2523" s="19" t="inlineStr"/>
      <c r="D2523" s="19" t="inlineStr"/>
      <c r="E2523" s="19" t="inlineStr"/>
      <c r="F2523" s="19" t="inlineStr"/>
      <c r="G2523" s="19" t="inlineStr"/>
    </row>
    <row r="2524" customHeight="1" ht="15">
      <c r="A2524" s="20" t="inlineStr">
        <is>
          <r>
            <t xml:space="preserve">Material</t>
          </r>
        </is>
      </c>
      <c r="B2524" s="20" t="inlineStr"/>
      <c r="C2524" s="21" t="inlineStr">
        <is>
          <r>
            <t xml:space="preserve">FONTE</t>
          </r>
        </is>
      </c>
      <c r="D2524" s="21" t="inlineStr">
        <is>
          <r>
            <t xml:space="preserve">UNID</t>
          </r>
        </is>
      </c>
      <c r="E2524" s="21" t="inlineStr">
        <is>
          <r>
            <t xml:space="preserve">COEFICIENTE</t>
          </r>
        </is>
      </c>
      <c r="F2524" s="21" t="inlineStr">
        <is>
          <r>
            <t xml:space="preserve">PREÇO UNITÁRIO</t>
          </r>
        </is>
      </c>
      <c r="G2524" s="21" t="inlineStr">
        <is>
          <r>
            <t xml:space="preserve">TOTAL</t>
          </r>
        </is>
      </c>
    </row>
    <row r="2525" customHeight="1" ht="21">
      <c r="A2525" s="22" t="inlineStr">
        <is>
          <r>
            <t xml:space="preserve">00003148</t>
          </r>
        </is>
      </c>
      <c r="B2525" s="23" t="inlineStr">
        <is>
          <r>
            <t xml:space="preserve">FITA VEDA ROSCA, EM PTFE, ROLO DE 18 MM X 50 M (L X C)</t>
          </r>
        </is>
      </c>
      <c r="C2525" s="22" t="inlineStr">
        <is>
          <r>
            <t xml:space="preserve">SINAPI</t>
          </r>
        </is>
      </c>
      <c r="D2525" s="22" t="inlineStr">
        <is>
          <r>
            <t xml:space="preserve">UN</t>
          </r>
        </is>
      </c>
      <c r="E2525" s="24" t="n">
        <v>0.0096</v>
      </c>
      <c r="F2525" s="25" t="n">
        <v>14.75</v>
      </c>
      <c r="G2525" s="25" t="n">
        <f>TRUNC(TRUNC(E2525,8)*F2525,2)</f>
        <v>0.14</v>
      </c>
    </row>
    <row r="2526" customHeight="1" ht="29">
      <c r="A2526" s="22" t="inlineStr">
        <is>
          <r>
            <t xml:space="preserve">00011763</t>
          </r>
        </is>
      </c>
      <c r="B2526" s="23" t="inlineStr">
        <is>
          <r>
            <t xml:space="preserve">TORNEIRA DE BOIA CONVENCIONAL PARA CAIXA D'AGUA, AGUA FRIA, 1.1/2", COM HASTE E TORNEIRA METALICOS E BALAO PLASTICO</t>
          </r>
        </is>
      </c>
      <c r="C2526" s="22" t="inlineStr">
        <is>
          <r>
            <t xml:space="preserve">SINAPI</t>
          </r>
        </is>
      </c>
      <c r="D2526" s="22" t="inlineStr">
        <is>
          <r>
            <t xml:space="preserve">UN</t>
          </r>
        </is>
      </c>
      <c r="E2526" s="24" t="n">
        <v>1.0</v>
      </c>
      <c r="F2526" s="25" t="n">
        <v>138.82</v>
      </c>
      <c r="G2526" s="25" t="n">
        <f>TRUNC(TRUNC(E2526,8)*F2526,2)</f>
        <v>138.82</v>
      </c>
    </row>
    <row r="2527" customHeight="1" ht="15">
      <c r="A2527" s="2" t="inlineStr"/>
      <c r="B2527" s="2" t="inlineStr"/>
      <c r="C2527" s="2" t="inlineStr"/>
      <c r="D2527" s="2" t="inlineStr"/>
      <c r="E2527" s="26" t="inlineStr">
        <is>
          <r>
            <t xml:space="preserve">TOTAL Material:</t>
          </r>
        </is>
      </c>
      <c r="F2527" s="26" t="inlineStr"/>
      <c r="G2527" s="27" t="n">
        <f>SUM(G2525:G2526)</f>
        <v>138.96</v>
      </c>
    </row>
    <row r="2528" customHeight="1" ht="15">
      <c r="A2528" s="20" t="inlineStr">
        <is>
          <r>
            <t xml:space="preserve">Mão de Obra com Encargos Complementares</t>
          </r>
        </is>
      </c>
      <c r="B2528" s="20" t="inlineStr"/>
      <c r="C2528" s="21" t="inlineStr">
        <is>
          <r>
            <t xml:space="preserve">FONTE</t>
          </r>
        </is>
      </c>
      <c r="D2528" s="21" t="inlineStr">
        <is>
          <r>
            <t xml:space="preserve">UNID</t>
          </r>
        </is>
      </c>
      <c r="E2528" s="21" t="inlineStr">
        <is>
          <r>
            <t xml:space="preserve">COEFICIENTE</t>
          </r>
        </is>
      </c>
      <c r="F2528" s="21" t="inlineStr">
        <is>
          <r>
            <t xml:space="preserve">PREÇO UNITÁRIO</t>
          </r>
        </is>
      </c>
      <c r="G2528" s="21" t="inlineStr">
        <is>
          <r>
            <t xml:space="preserve">TOTAL</t>
          </r>
        </is>
      </c>
    </row>
    <row r="2529" customHeight="1" ht="21">
      <c r="A2529" s="22" t="inlineStr">
        <is>
          <r>
            <t xml:space="preserve">88248</t>
          </r>
        </is>
      </c>
      <c r="B2529" s="23" t="inlineStr">
        <is>
          <r>
            <t xml:space="preserve">AUXILIAR DE ENCANADOR OU BOMBEIRO HIDRÁULICO COM ENCARGOS COMPLEMENTARES</t>
          </r>
        </is>
      </c>
      <c r="C2529" s="22" t="inlineStr">
        <is>
          <r>
            <t xml:space="preserve">SINAPI</t>
          </r>
        </is>
      </c>
      <c r="D2529" s="22" t="inlineStr">
        <is>
          <r>
            <t xml:space="preserve">H</t>
          </r>
        </is>
      </c>
      <c r="E2529" s="24" t="n">
        <v>0.4548</v>
      </c>
      <c r="F2529" s="25" t="n">
        <v>24.23</v>
      </c>
      <c r="G2529" s="25" t="n">
        <f>TRUNC(TRUNC(E2529,8)*F2529,2)</f>
        <v>11.01</v>
      </c>
    </row>
    <row r="2530" customHeight="1" ht="21">
      <c r="A2530" s="22" t="inlineStr">
        <is>
          <r>
            <t xml:space="preserve">88267</t>
          </r>
        </is>
      </c>
      <c r="B2530" s="23" t="inlineStr">
        <is>
          <r>
            <t xml:space="preserve">ENCANADOR OU BOMBEIRO HIDRÁULICO COM ENCARGOS COMPLEMENTARES</t>
          </r>
        </is>
      </c>
      <c r="C2530" s="22" t="inlineStr">
        <is>
          <r>
            <t xml:space="preserve">SINAPI</t>
          </r>
        </is>
      </c>
      <c r="D2530" s="22" t="inlineStr">
        <is>
          <r>
            <t xml:space="preserve">H</t>
          </r>
        </is>
      </c>
      <c r="E2530" s="24" t="n">
        <v>0.4548</v>
      </c>
      <c r="F2530" s="25" t="n">
        <v>29.86</v>
      </c>
      <c r="G2530" s="25" t="n">
        <f>TRUNC(TRUNC(E2530,8)*F2530,2)</f>
        <v>13.58</v>
      </c>
    </row>
    <row r="2531" customHeight="1" ht="18">
      <c r="A2531" s="2" t="inlineStr"/>
      <c r="B2531" s="2" t="inlineStr"/>
      <c r="C2531" s="2" t="inlineStr"/>
      <c r="D2531" s="2" t="inlineStr"/>
      <c r="E2531" s="26" t="inlineStr">
        <is>
          <r>
            <t xml:space="preserve">TOTAL Mão de Obra com Encargos Complementares:</t>
          </r>
        </is>
      </c>
      <c r="F2531" s="26" t="inlineStr"/>
      <c r="G2531" s="27" t="n">
        <f>SUM(G2529:G2530)</f>
        <v>24.59</v>
      </c>
    </row>
    <row r="2532" customHeight="1" ht="15">
      <c r="A2532" s="2" t="inlineStr"/>
      <c r="B2532" s="2" t="inlineStr"/>
      <c r="C2532" s="2" t="inlineStr"/>
      <c r="D2532" s="2" t="inlineStr"/>
      <c r="E2532" s="28" t="inlineStr">
        <is>
          <r>
            <t xml:space="preserve">VALOR:</t>
          </r>
        </is>
      </c>
      <c r="F2532" s="28" t="inlineStr"/>
      <c r="G2532" s="29" t="n">
        <f>ROUND(SUM(G2527,G2531),2)</f>
        <v>163.55</v>
      </c>
    </row>
    <row r="2533" customHeight="1" ht="15">
      <c r="A2533" s="2" t="inlineStr"/>
      <c r="B2533" s="2" t="inlineStr"/>
      <c r="C2533" s="2" t="inlineStr"/>
      <c r="D2533" s="2" t="inlineStr"/>
      <c r="E2533" s="28" t="inlineStr">
        <is>
          <r>
            <t xml:space="preserve">VALOR BDI (20.34%):</t>
          </r>
        </is>
      </c>
      <c r="F2533" s="28" t="inlineStr"/>
      <c r="G2533" s="29" t="n">
        <f>ROUND(G2532*(20.34/100),2)</f>
        <v>33.27</v>
      </c>
    </row>
    <row r="2534" customHeight="1" ht="15">
      <c r="A2534" s="2" t="inlineStr"/>
      <c r="B2534" s="2" t="inlineStr"/>
      <c r="C2534" s="2" t="inlineStr"/>
      <c r="D2534" s="2" t="inlineStr"/>
      <c r="E2534" s="28" t="inlineStr">
        <is>
          <r>
            <t xml:space="preserve">VALOR COM BDI:</t>
          </r>
        </is>
      </c>
      <c r="F2534" s="28" t="inlineStr"/>
      <c r="G2534" s="29" t="n">
        <f>G2533+G2532</f>
        <v>196.82</v>
      </c>
    </row>
    <row r="2535" customHeight="1" ht="10">
      <c r="A2535" s="2" t="inlineStr"/>
      <c r="B2535" s="2" t="inlineStr"/>
      <c r="C2535" s="2" t="inlineStr"/>
      <c r="D2535" s="2" t="inlineStr"/>
      <c r="E2535" s="18" t="inlineStr"/>
      <c r="F2535" s="18" t="inlineStr"/>
      <c r="G2535" s="18" t="inlineStr"/>
    </row>
    <row r="2536" customHeight="1" ht="20">
      <c r="A2536" s="19" t="inlineStr">
        <is>
          <r>
            <t xml:space="preserve">1.18.13. ​103979​ TUBO, PVC, SOLDÁVEL, DE 50MM, INSTALADO EM RAMAL DE DISTRIBUIÇÃO DE ÁGUA - FORNECIMENTO E INSTALAÇÃO. AF_06/2022​ (M)</t>
          </r>
        </is>
      </c>
      <c r="B2536" s="19" t="inlineStr"/>
      <c r="C2536" s="19" t="inlineStr"/>
      <c r="D2536" s="19" t="inlineStr"/>
      <c r="E2536" s="19" t="inlineStr"/>
      <c r="F2536" s="19" t="inlineStr"/>
      <c r="G2536" s="19" t="inlineStr"/>
    </row>
    <row r="2537" customHeight="1" ht="15">
      <c r="A2537" s="20" t="inlineStr">
        <is>
          <r>
            <t xml:space="preserve">Material</t>
          </r>
        </is>
      </c>
      <c r="B2537" s="20" t="inlineStr"/>
      <c r="C2537" s="21" t="inlineStr">
        <is>
          <r>
            <t xml:space="preserve">FONTE</t>
          </r>
        </is>
      </c>
      <c r="D2537" s="21" t="inlineStr">
        <is>
          <r>
            <t xml:space="preserve">UNID</t>
          </r>
        </is>
      </c>
      <c r="E2537" s="21" t="inlineStr">
        <is>
          <r>
            <t xml:space="preserve">COEFICIENTE</t>
          </r>
        </is>
      </c>
      <c r="F2537" s="21" t="inlineStr">
        <is>
          <r>
            <t xml:space="preserve">PREÇO UNITÁRIO</t>
          </r>
        </is>
      </c>
      <c r="G2537" s="21" t="inlineStr">
        <is>
          <r>
            <t xml:space="preserve">TOTAL</t>
          </r>
        </is>
      </c>
    </row>
    <row r="2538" customHeight="1" ht="15">
      <c r="A2538" s="22" t="inlineStr">
        <is>
          <r>
            <t xml:space="preserve">00038383</t>
          </r>
        </is>
      </c>
      <c r="B2538" s="23" t="inlineStr">
        <is>
          <r>
            <t xml:space="preserve">LIXA D'AGUA EM FOLHA, COR PRETA, GRAO 100</t>
          </r>
        </is>
      </c>
      <c r="C2538" s="22" t="inlineStr">
        <is>
          <r>
            <t xml:space="preserve">SINAPI</t>
          </r>
        </is>
      </c>
      <c r="D2538" s="22" t="inlineStr">
        <is>
          <r>
            <t xml:space="preserve">UN</t>
          </r>
        </is>
      </c>
      <c r="E2538" s="24" t="n">
        <v>0.0312</v>
      </c>
      <c r="F2538" s="25" t="n">
        <v>1.65</v>
      </c>
      <c r="G2538" s="25" t="n">
        <f>TRUNC(TRUNC(E2538,8)*F2538,2)</f>
        <v>0.05</v>
      </c>
    </row>
    <row r="2539" customHeight="1" ht="15">
      <c r="A2539" s="22" t="inlineStr">
        <is>
          <r>
            <t xml:space="preserve">00009875</t>
          </r>
        </is>
      </c>
      <c r="B2539" s="23" t="inlineStr">
        <is>
          <r>
            <t xml:space="preserve">TUBO PVC, SOLDAVEL, DE 50 MM, AGUA FRIA (NBR-5648)</t>
          </r>
        </is>
      </c>
      <c r="C2539" s="22" t="inlineStr">
        <is>
          <r>
            <t xml:space="preserve">SINAPI</t>
          </r>
        </is>
      </c>
      <c r="D2539" s="22" t="inlineStr">
        <is>
          <r>
            <t xml:space="preserve">M</t>
          </r>
        </is>
      </c>
      <c r="E2539" s="24" t="n">
        <v>1.0493</v>
      </c>
      <c r="F2539" s="25" t="n">
        <v>16.06</v>
      </c>
      <c r="G2539" s="25" t="n">
        <f>TRUNC(TRUNC(E2539,8)*F2539,2)</f>
        <v>16.85</v>
      </c>
    </row>
    <row r="2540" customHeight="1" ht="15">
      <c r="A2540" s="2" t="inlineStr"/>
      <c r="B2540" s="2" t="inlineStr"/>
      <c r="C2540" s="2" t="inlineStr"/>
      <c r="D2540" s="2" t="inlineStr"/>
      <c r="E2540" s="26" t="inlineStr">
        <is>
          <r>
            <t xml:space="preserve">TOTAL Material:</t>
          </r>
        </is>
      </c>
      <c r="F2540" s="26" t="inlineStr"/>
      <c r="G2540" s="27" t="n">
        <f>SUM(G2538:G2539)</f>
        <v>16.9</v>
      </c>
    </row>
    <row r="2541" customHeight="1" ht="15">
      <c r="A2541" s="20" t="inlineStr">
        <is>
          <r>
            <t xml:space="preserve">Mão de Obra com Encargos Complementares</t>
          </r>
        </is>
      </c>
      <c r="B2541" s="20" t="inlineStr"/>
      <c r="C2541" s="21" t="inlineStr">
        <is>
          <r>
            <t xml:space="preserve">FONTE</t>
          </r>
        </is>
      </c>
      <c r="D2541" s="21" t="inlineStr">
        <is>
          <r>
            <t xml:space="preserve">UNID</t>
          </r>
        </is>
      </c>
      <c r="E2541" s="21" t="inlineStr">
        <is>
          <r>
            <t xml:space="preserve">COEFICIENTE</t>
          </r>
        </is>
      </c>
      <c r="F2541" s="21" t="inlineStr">
        <is>
          <r>
            <t xml:space="preserve">PREÇO UNITÁRIO</t>
          </r>
        </is>
      </c>
      <c r="G2541" s="21" t="inlineStr">
        <is>
          <r>
            <t xml:space="preserve">TOTAL</t>
          </r>
        </is>
      </c>
    </row>
    <row r="2542" customHeight="1" ht="21">
      <c r="A2542" s="22" t="inlineStr">
        <is>
          <r>
            <t xml:space="preserve">88248</t>
          </r>
        </is>
      </c>
      <c r="B2542" s="23" t="inlineStr">
        <is>
          <r>
            <t xml:space="preserve">AUXILIAR DE ENCANADOR OU BOMBEIRO HIDRÁULICO COM ENCARGOS COMPLEMENTARES</t>
          </r>
        </is>
      </c>
      <c r="C2542" s="22" t="inlineStr">
        <is>
          <r>
            <t xml:space="preserve">SINAPI</t>
          </r>
        </is>
      </c>
      <c r="D2542" s="22" t="inlineStr">
        <is>
          <r>
            <t xml:space="preserve">H</t>
          </r>
        </is>
      </c>
      <c r="E2542" s="24" t="n">
        <v>0.2677</v>
      </c>
      <c r="F2542" s="25" t="n">
        <v>24.23</v>
      </c>
      <c r="G2542" s="25" t="n">
        <f>TRUNC(TRUNC(E2542,8)*F2542,2)</f>
        <v>6.48</v>
      </c>
    </row>
    <row r="2543" customHeight="1" ht="21">
      <c r="A2543" s="22" t="inlineStr">
        <is>
          <r>
            <t xml:space="preserve">88267</t>
          </r>
        </is>
      </c>
      <c r="B2543" s="23" t="inlineStr">
        <is>
          <r>
            <t xml:space="preserve">ENCANADOR OU BOMBEIRO HIDRÁULICO COM ENCARGOS COMPLEMENTARES</t>
          </r>
        </is>
      </c>
      <c r="C2543" s="22" t="inlineStr">
        <is>
          <r>
            <t xml:space="preserve">SINAPI</t>
          </r>
        </is>
      </c>
      <c r="D2543" s="22" t="inlineStr">
        <is>
          <r>
            <t xml:space="preserve">H</t>
          </r>
        </is>
      </c>
      <c r="E2543" s="24" t="n">
        <v>0.2677</v>
      </c>
      <c r="F2543" s="25" t="n">
        <v>29.86</v>
      </c>
      <c r="G2543" s="25" t="n">
        <f>TRUNC(TRUNC(E2543,8)*F2543,2)</f>
        <v>7.99</v>
      </c>
    </row>
    <row r="2544" customHeight="1" ht="18">
      <c r="A2544" s="2" t="inlineStr"/>
      <c r="B2544" s="2" t="inlineStr"/>
      <c r="C2544" s="2" t="inlineStr"/>
      <c r="D2544" s="2" t="inlineStr"/>
      <c r="E2544" s="26" t="inlineStr">
        <is>
          <r>
            <t xml:space="preserve">TOTAL Mão de Obra com Encargos Complementares:</t>
          </r>
        </is>
      </c>
      <c r="F2544" s="26" t="inlineStr"/>
      <c r="G2544" s="27" t="n">
        <f>SUM(G2542:G2543)</f>
        <v>14.47</v>
      </c>
    </row>
    <row r="2545" customHeight="1" ht="15">
      <c r="A2545" s="2" t="inlineStr"/>
      <c r="B2545" s="2" t="inlineStr"/>
      <c r="C2545" s="2" t="inlineStr"/>
      <c r="D2545" s="2" t="inlineStr"/>
      <c r="E2545" s="28" t="inlineStr">
        <is>
          <r>
            <t xml:space="preserve">VALOR:</t>
          </r>
        </is>
      </c>
      <c r="F2545" s="28" t="inlineStr"/>
      <c r="G2545" s="29" t="n">
        <f>ROUND(SUM(G2540,G2544),2)</f>
        <v>31.37</v>
      </c>
    </row>
    <row r="2546" customHeight="1" ht="15">
      <c r="A2546" s="2" t="inlineStr"/>
      <c r="B2546" s="2" t="inlineStr"/>
      <c r="C2546" s="2" t="inlineStr"/>
      <c r="D2546" s="2" t="inlineStr"/>
      <c r="E2546" s="28" t="inlineStr">
        <is>
          <r>
            <t xml:space="preserve">VALOR BDI (20.34%):</t>
          </r>
        </is>
      </c>
      <c r="F2546" s="28" t="inlineStr"/>
      <c r="G2546" s="29" t="n">
        <f>ROUND(G2545*(20.34/100),2)</f>
        <v>6.38</v>
      </c>
    </row>
    <row r="2547" customHeight="1" ht="15">
      <c r="A2547" s="2" t="inlineStr"/>
      <c r="B2547" s="2" t="inlineStr"/>
      <c r="C2547" s="2" t="inlineStr"/>
      <c r="D2547" s="2" t="inlineStr"/>
      <c r="E2547" s="28" t="inlineStr">
        <is>
          <r>
            <t xml:space="preserve">VALOR COM BDI:</t>
          </r>
        </is>
      </c>
      <c r="F2547" s="28" t="inlineStr"/>
      <c r="G2547" s="29" t="n">
        <f>G2546+G2545</f>
        <v>37.75</v>
      </c>
    </row>
    <row r="2548" customHeight="1" ht="10">
      <c r="A2548" s="2" t="inlineStr"/>
      <c r="B2548" s="2" t="inlineStr"/>
      <c r="C2548" s="2" t="inlineStr"/>
      <c r="D2548" s="2" t="inlineStr"/>
      <c r="E2548" s="18" t="inlineStr"/>
      <c r="F2548" s="18" t="inlineStr"/>
      <c r="G2548" s="18" t="inlineStr"/>
    </row>
    <row r="2549" customHeight="1" ht="20">
      <c r="A2549" s="19" t="inlineStr">
        <is>
          <r>
            <t xml:space="preserve">1.18.14. ​104008​ TE DE REDUÇÃO, 90 GRAUS, PVC, SOLDÁVEL, DN 50 MM X 32 MM, INSTALADO EM RAMAL DE DISTRIBUIÇÃO DE ÁGUA - FORNECIMENTO E INSTALAÇÃO. AF_06/2022​ (UN)</t>
          </r>
        </is>
      </c>
      <c r="B2549" s="19" t="inlineStr"/>
      <c r="C2549" s="19" t="inlineStr"/>
      <c r="D2549" s="19" t="inlineStr"/>
      <c r="E2549" s="19" t="inlineStr"/>
      <c r="F2549" s="19" t="inlineStr"/>
      <c r="G2549" s="19" t="inlineStr"/>
    </row>
    <row r="2550" customHeight="1" ht="15">
      <c r="A2550" s="20" t="inlineStr">
        <is>
          <r>
            <t xml:space="preserve">Material</t>
          </r>
        </is>
      </c>
      <c r="B2550" s="20" t="inlineStr"/>
      <c r="C2550" s="21" t="inlineStr">
        <is>
          <r>
            <t xml:space="preserve">FONTE</t>
          </r>
        </is>
      </c>
      <c r="D2550" s="21" t="inlineStr">
        <is>
          <r>
            <t xml:space="preserve">UNID</t>
          </r>
        </is>
      </c>
      <c r="E2550" s="21" t="inlineStr">
        <is>
          <r>
            <t xml:space="preserve">COEFICIENTE</t>
          </r>
        </is>
      </c>
      <c r="F2550" s="21" t="inlineStr">
        <is>
          <r>
            <t xml:space="preserve">PREÇO UNITÁRIO</t>
          </r>
        </is>
      </c>
      <c r="G2550" s="21" t="inlineStr">
        <is>
          <r>
            <t xml:space="preserve">TOTAL</t>
          </r>
        </is>
      </c>
    </row>
    <row r="2551" customHeight="1" ht="15">
      <c r="A2551" s="22" t="inlineStr">
        <is>
          <r>
            <t xml:space="preserve">00000122</t>
          </r>
        </is>
      </c>
      <c r="B2551" s="23" t="inlineStr">
        <is>
          <r>
            <t xml:space="preserve">ADESIVO PLASTICO PARA PVC, FRASCO COM *850* GR</t>
          </r>
        </is>
      </c>
      <c r="C2551" s="22" t="inlineStr">
        <is>
          <r>
            <t xml:space="preserve">SINAPI</t>
          </r>
        </is>
      </c>
      <c r="D2551" s="22" t="inlineStr">
        <is>
          <r>
            <t xml:space="preserve">UN</t>
          </r>
        </is>
      </c>
      <c r="E2551" s="24" t="n">
        <v>0.0194</v>
      </c>
      <c r="F2551" s="25" t="n">
        <v>61.86</v>
      </c>
      <c r="G2551" s="25" t="n">
        <f>TRUNC(TRUNC(E2551,8)*F2551,2)</f>
        <v>1.2</v>
      </c>
    </row>
    <row r="2552" customHeight="1" ht="15">
      <c r="A2552" s="22" t="inlineStr">
        <is>
          <r>
            <t xml:space="preserve">00038383</t>
          </r>
        </is>
      </c>
      <c r="B2552" s="23" t="inlineStr">
        <is>
          <r>
            <t xml:space="preserve">LIXA D'AGUA EM FOLHA, COR PRETA, GRAO 100</t>
          </r>
        </is>
      </c>
      <c r="C2552" s="22" t="inlineStr">
        <is>
          <r>
            <t xml:space="preserve">SINAPI</t>
          </r>
        </is>
      </c>
      <c r="D2552" s="22" t="inlineStr">
        <is>
          <r>
            <t xml:space="preserve">UN</t>
          </r>
        </is>
      </c>
      <c r="E2552" s="24" t="n">
        <v>0.069</v>
      </c>
      <c r="F2552" s="25" t="n">
        <v>1.65</v>
      </c>
      <c r="G2552" s="25" t="n">
        <f>TRUNC(TRUNC(E2552,8)*F2552,2)</f>
        <v>0.11</v>
      </c>
    </row>
    <row r="2553" customHeight="1" ht="21">
      <c r="A2553" s="22" t="inlineStr">
        <is>
          <r>
            <t xml:space="preserve">00020083</t>
          </r>
        </is>
      </c>
      <c r="B2553" s="23" t="inlineStr">
        <is>
          <r>
            <t xml:space="preserve">SOLUCAO PREPARADORA / LIMPADORA PARA PVC, FRASCO COM 1000 CM3</t>
          </r>
        </is>
      </c>
      <c r="C2553" s="22" t="inlineStr">
        <is>
          <r>
            <t xml:space="preserve">SINAPI</t>
          </r>
        </is>
      </c>
      <c r="D2553" s="22" t="inlineStr">
        <is>
          <r>
            <t xml:space="preserve">UN</t>
          </r>
        </is>
      </c>
      <c r="E2553" s="24" t="n">
        <v>0.0248</v>
      </c>
      <c r="F2553" s="25" t="n">
        <v>70.08</v>
      </c>
      <c r="G2553" s="25" t="n">
        <f>TRUNC(TRUNC(E2553,8)*F2553,2)</f>
        <v>1.73</v>
      </c>
    </row>
    <row r="2554" customHeight="1" ht="21">
      <c r="A2554" s="22" t="inlineStr">
        <is>
          <r>
            <t xml:space="preserve">00007130</t>
          </r>
        </is>
      </c>
      <c r="B2554" s="23" t="inlineStr">
        <is>
          <r>
            <t xml:space="preserve">TE DE REDUCAO, PVC, SOLDAVEL, 90 GRAUS, 50 MM X 32 MM, PARA AGUA FRIA PREDIAL</t>
          </r>
        </is>
      </c>
      <c r="C2554" s="22" t="inlineStr">
        <is>
          <r>
            <t xml:space="preserve">SINAPI</t>
          </r>
        </is>
      </c>
      <c r="D2554" s="22" t="inlineStr">
        <is>
          <r>
            <t xml:space="preserve">UN</t>
          </r>
        </is>
      </c>
      <c r="E2554" s="24" t="n">
        <v>1.0</v>
      </c>
      <c r="F2554" s="25" t="n">
        <v>15.38</v>
      </c>
      <c r="G2554" s="25" t="n">
        <f>TRUNC(TRUNC(E2554,8)*F2554,2)</f>
        <v>15.38</v>
      </c>
    </row>
    <row r="2555" customHeight="1" ht="15">
      <c r="A2555" s="2" t="inlineStr"/>
      <c r="B2555" s="2" t="inlineStr"/>
      <c r="C2555" s="2" t="inlineStr"/>
      <c r="D2555" s="2" t="inlineStr"/>
      <c r="E2555" s="26" t="inlineStr">
        <is>
          <r>
            <t xml:space="preserve">TOTAL Material:</t>
          </r>
        </is>
      </c>
      <c r="F2555" s="26" t="inlineStr"/>
      <c r="G2555" s="27" t="n">
        <f>SUM(G2551:G2554)</f>
        <v>18.42</v>
      </c>
    </row>
    <row r="2556" customHeight="1" ht="15">
      <c r="A2556" s="20" t="inlineStr">
        <is>
          <r>
            <t xml:space="preserve">Mão de Obra com Encargos Complementares</t>
          </r>
        </is>
      </c>
      <c r="B2556" s="20" t="inlineStr"/>
      <c r="C2556" s="21" t="inlineStr">
        <is>
          <r>
            <t xml:space="preserve">FONTE</t>
          </r>
        </is>
      </c>
      <c r="D2556" s="21" t="inlineStr">
        <is>
          <r>
            <t xml:space="preserve">UNID</t>
          </r>
        </is>
      </c>
      <c r="E2556" s="21" t="inlineStr">
        <is>
          <r>
            <t xml:space="preserve">COEFICIENTE</t>
          </r>
        </is>
      </c>
      <c r="F2556" s="21" t="inlineStr">
        <is>
          <r>
            <t xml:space="preserve">PREÇO UNITÁRIO</t>
          </r>
        </is>
      </c>
      <c r="G2556" s="21" t="inlineStr">
        <is>
          <r>
            <t xml:space="preserve">TOTAL</t>
          </r>
        </is>
      </c>
    </row>
    <row r="2557" customHeight="1" ht="21">
      <c r="A2557" s="22" t="inlineStr">
        <is>
          <r>
            <t xml:space="preserve">88248</t>
          </r>
        </is>
      </c>
      <c r="B2557" s="23" t="inlineStr">
        <is>
          <r>
            <t xml:space="preserve">AUXILIAR DE ENCANADOR OU BOMBEIRO HIDRÁULICO COM ENCARGOS COMPLEMENTARES</t>
          </r>
        </is>
      </c>
      <c r="C2557" s="22" t="inlineStr">
        <is>
          <r>
            <t xml:space="preserve">SINAPI</t>
          </r>
        </is>
      </c>
      <c r="D2557" s="22" t="inlineStr">
        <is>
          <r>
            <t xml:space="preserve">H</t>
          </r>
        </is>
      </c>
      <c r="E2557" s="24" t="n">
        <v>0.261</v>
      </c>
      <c r="F2557" s="25" t="n">
        <v>24.23</v>
      </c>
      <c r="G2557" s="25" t="n">
        <f>TRUNC(TRUNC(E2557,8)*F2557,2)</f>
        <v>6.32</v>
      </c>
    </row>
    <row r="2558" customHeight="1" ht="21">
      <c r="A2558" s="22" t="inlineStr">
        <is>
          <r>
            <t xml:space="preserve">88267</t>
          </r>
        </is>
      </c>
      <c r="B2558" s="23" t="inlineStr">
        <is>
          <r>
            <t xml:space="preserve">ENCANADOR OU BOMBEIRO HIDRÁULICO COM ENCARGOS COMPLEMENTARES</t>
          </r>
        </is>
      </c>
      <c r="C2558" s="22" t="inlineStr">
        <is>
          <r>
            <t xml:space="preserve">SINAPI</t>
          </r>
        </is>
      </c>
      <c r="D2558" s="22" t="inlineStr">
        <is>
          <r>
            <t xml:space="preserve">H</t>
          </r>
        </is>
      </c>
      <c r="E2558" s="24" t="n">
        <v>0.261</v>
      </c>
      <c r="F2558" s="25" t="n">
        <v>29.86</v>
      </c>
      <c r="G2558" s="25" t="n">
        <f>TRUNC(TRUNC(E2558,8)*F2558,2)</f>
        <v>7.79</v>
      </c>
    </row>
    <row r="2559" customHeight="1" ht="18">
      <c r="A2559" s="2" t="inlineStr"/>
      <c r="B2559" s="2" t="inlineStr"/>
      <c r="C2559" s="2" t="inlineStr"/>
      <c r="D2559" s="2" t="inlineStr"/>
      <c r="E2559" s="26" t="inlineStr">
        <is>
          <r>
            <t xml:space="preserve">TOTAL Mão de Obra com Encargos Complementares:</t>
          </r>
        </is>
      </c>
      <c r="F2559" s="26" t="inlineStr"/>
      <c r="G2559" s="27" t="n">
        <f>SUM(G2557:G2558)</f>
        <v>14.11</v>
      </c>
    </row>
    <row r="2560" customHeight="1" ht="15">
      <c r="A2560" s="2" t="inlineStr"/>
      <c r="B2560" s="2" t="inlineStr"/>
      <c r="C2560" s="2" t="inlineStr"/>
      <c r="D2560" s="2" t="inlineStr"/>
      <c r="E2560" s="28" t="inlineStr">
        <is>
          <r>
            <t xml:space="preserve">VALOR:</t>
          </r>
        </is>
      </c>
      <c r="F2560" s="28" t="inlineStr"/>
      <c r="G2560" s="29" t="n">
        <f>ROUND(SUM(G2555,G2559),2)</f>
        <v>32.53</v>
      </c>
    </row>
    <row r="2561" customHeight="1" ht="15">
      <c r="A2561" s="2" t="inlineStr"/>
      <c r="B2561" s="2" t="inlineStr"/>
      <c r="C2561" s="2" t="inlineStr"/>
      <c r="D2561" s="2" t="inlineStr"/>
      <c r="E2561" s="28" t="inlineStr">
        <is>
          <r>
            <t xml:space="preserve">VALOR BDI (20.34%):</t>
          </r>
        </is>
      </c>
      <c r="F2561" s="28" t="inlineStr"/>
      <c r="G2561" s="29" t="n">
        <f>ROUND(G2560*(20.34/100),2)</f>
        <v>6.62</v>
      </c>
    </row>
    <row r="2562" customHeight="1" ht="15">
      <c r="A2562" s="2" t="inlineStr"/>
      <c r="B2562" s="2" t="inlineStr"/>
      <c r="C2562" s="2" t="inlineStr"/>
      <c r="D2562" s="2" t="inlineStr"/>
      <c r="E2562" s="28" t="inlineStr">
        <is>
          <r>
            <t xml:space="preserve">VALOR COM BDI:</t>
          </r>
        </is>
      </c>
      <c r="F2562" s="28" t="inlineStr"/>
      <c r="G2562" s="29" t="n">
        <f>G2561+G2560</f>
        <v>39.15</v>
      </c>
    </row>
    <row r="2563" customHeight="1" ht="10">
      <c r="A2563" s="2" t="inlineStr"/>
      <c r="B2563" s="2" t="inlineStr"/>
      <c r="C2563" s="2" t="inlineStr"/>
      <c r="D2563" s="2" t="inlineStr"/>
      <c r="E2563" s="18" t="inlineStr"/>
      <c r="F2563" s="18" t="inlineStr"/>
      <c r="G2563" s="18" t="inlineStr"/>
    </row>
    <row r="2564" customHeight="1" ht="20">
      <c r="A2564" s="19" t="inlineStr">
        <is>
          <r>
            <t xml:space="preserve">1.18.15. ​CPU3316​ CONJUNTO MOTO-BOMBA SUBMERSÍVEL, SCHNEIDER, MOD. BCS-205, 2CV, TRIFÁSICA, OU SIMILAR​ (UN)</t>
          </r>
        </is>
      </c>
      <c r="B2564" s="19" t="inlineStr"/>
      <c r="C2564" s="19" t="inlineStr"/>
      <c r="D2564" s="19" t="inlineStr"/>
      <c r="E2564" s="19" t="inlineStr"/>
      <c r="F2564" s="19" t="inlineStr"/>
      <c r="G2564" s="19" t="inlineStr"/>
    </row>
    <row r="2565" customHeight="1" ht="15">
      <c r="A2565" s="20" t="inlineStr">
        <is>
          <r>
            <t xml:space="preserve">Material</t>
          </r>
        </is>
      </c>
      <c r="B2565" s="20" t="inlineStr"/>
      <c r="C2565" s="21" t="inlineStr">
        <is>
          <r>
            <t xml:space="preserve">FONTE</t>
          </r>
        </is>
      </c>
      <c r="D2565" s="21" t="inlineStr">
        <is>
          <r>
            <t xml:space="preserve">UNID</t>
          </r>
        </is>
      </c>
      <c r="E2565" s="21" t="inlineStr">
        <is>
          <r>
            <t xml:space="preserve">COEFICIENTE</t>
          </r>
        </is>
      </c>
      <c r="F2565" s="21" t="inlineStr">
        <is>
          <r>
            <t xml:space="preserve">PREÇO UNITÁRIO</t>
          </r>
        </is>
      </c>
      <c r="G2565" s="21" t="inlineStr">
        <is>
          <r>
            <t xml:space="preserve">TOTAL</t>
          </r>
        </is>
      </c>
    </row>
    <row r="2566" customHeight="1" ht="15">
      <c r="A2566" s="22" t="inlineStr">
        <is>
          <r>
            <t xml:space="preserve">I00591</t>
          </r>
        </is>
      </c>
      <c r="B2566" s="23" t="inlineStr">
        <is>
          <r>
            <t xml:space="preserve">Chave magnética p/motor 3cv-220v</t>
          </r>
        </is>
      </c>
      <c r="C2566" s="22" t="inlineStr">
        <is>
          <r>
            <t xml:space="preserve">ORSE</t>
          </r>
        </is>
      </c>
      <c r="D2566" s="22" t="inlineStr">
        <is>
          <r>
            <t xml:space="preserve">un</t>
          </r>
        </is>
      </c>
      <c r="E2566" s="24" t="n">
        <v>1.0</v>
      </c>
      <c r="F2566" s="25" t="n">
        <v>300.0</v>
      </c>
      <c r="G2566" s="25" t="n">
        <f>ROUND(ROUND(E2566,8)*F2566,2)</f>
        <v>300.0</v>
      </c>
    </row>
    <row r="2567" customHeight="1" ht="29">
      <c r="A2567" s="22" t="inlineStr">
        <is>
          <r>
            <t xml:space="preserve">I11099</t>
          </r>
        </is>
      </c>
      <c r="B2567" s="23" t="inlineStr">
        <is>
          <r>
            <t xml:space="preserve">Motobomba centrífuga submersível, marca schneider ou similar, modelo BCS-205, motor 2 cv, trifásico 220V, recalque 2", hm = 2 a 18 m, q = 9,9 a 33,2m3/h</t>
          </r>
        </is>
      </c>
      <c r="C2567" s="22" t="inlineStr">
        <is>
          <r>
            <t xml:space="preserve">ORSE</t>
          </r>
        </is>
      </c>
      <c r="D2567" s="22" t="inlineStr">
        <is>
          <r>
            <t xml:space="preserve">un</t>
          </r>
        </is>
      </c>
      <c r="E2567" s="24" t="n">
        <v>1.0</v>
      </c>
      <c r="F2567" s="25" t="n">
        <v>7613.03</v>
      </c>
      <c r="G2567" s="25" t="n">
        <f>ROUND(ROUND(E2567,8)*F2567,2)</f>
        <v>7613.03</v>
      </c>
    </row>
    <row r="2568" customHeight="1" ht="15">
      <c r="A2568" s="2" t="inlineStr"/>
      <c r="B2568" s="2" t="inlineStr"/>
      <c r="C2568" s="2" t="inlineStr"/>
      <c r="D2568" s="2" t="inlineStr"/>
      <c r="E2568" s="26" t="inlineStr">
        <is>
          <r>
            <t xml:space="preserve">TOTAL Material:</t>
          </r>
        </is>
      </c>
      <c r="F2568" s="26" t="inlineStr"/>
      <c r="G2568" s="27" t="n">
        <f>SUM(G2566:G2567)</f>
        <v>7913.03</v>
      </c>
    </row>
    <row r="2569" customHeight="1" ht="15">
      <c r="A2569" s="20" t="inlineStr">
        <is>
          <r>
            <t xml:space="preserve">Mão de Obra com Encargos Complementares</t>
          </r>
        </is>
      </c>
      <c r="B2569" s="20" t="inlineStr"/>
      <c r="C2569" s="21" t="inlineStr">
        <is>
          <r>
            <t xml:space="preserve">FONTE</t>
          </r>
        </is>
      </c>
      <c r="D2569" s="21" t="inlineStr">
        <is>
          <r>
            <t xml:space="preserve">UNID</t>
          </r>
        </is>
      </c>
      <c r="E2569" s="21" t="inlineStr">
        <is>
          <r>
            <t xml:space="preserve">COEFICIENTE</t>
          </r>
        </is>
      </c>
      <c r="F2569" s="21" t="inlineStr">
        <is>
          <r>
            <t xml:space="preserve">PREÇO UNITÁRIO</t>
          </r>
        </is>
      </c>
      <c r="G2569" s="21" t="inlineStr">
        <is>
          <r>
            <t xml:space="preserve">TOTAL</t>
          </r>
        </is>
      </c>
    </row>
    <row r="2570" customHeight="1" ht="15">
      <c r="A2570" s="22" t="inlineStr">
        <is>
          <r>
            <t xml:space="preserve">88264</t>
          </r>
        </is>
      </c>
      <c r="B2570" s="23" t="inlineStr">
        <is>
          <r>
            <t xml:space="preserve">ELETRICISTA COM ENCARGOS COMPLEMENTARES</t>
          </r>
        </is>
      </c>
      <c r="C2570" s="22" t="inlineStr">
        <is>
          <r>
            <t xml:space="preserve">SINAPI</t>
          </r>
        </is>
      </c>
      <c r="D2570" s="22" t="inlineStr">
        <is>
          <r>
            <t xml:space="preserve">H</t>
          </r>
        </is>
      </c>
      <c r="E2570" s="24" t="n">
        <v>2.0</v>
      </c>
      <c r="F2570" s="25" t="n">
        <v>30.96</v>
      </c>
      <c r="G2570" s="25" t="n">
        <f>ROUND(ROUND(E2570,8)*F2570,2)</f>
        <v>61.92</v>
      </c>
    </row>
    <row r="2571" customHeight="1" ht="15">
      <c r="A2571" s="22" t="inlineStr">
        <is>
          <r>
            <t xml:space="preserve">88316</t>
          </r>
        </is>
      </c>
      <c r="B2571" s="23" t="inlineStr">
        <is>
          <r>
            <t xml:space="preserve">SERVENTE COM ENCARGOS COMPLEMENTARES</t>
          </r>
        </is>
      </c>
      <c r="C2571" s="22" t="inlineStr">
        <is>
          <r>
            <t xml:space="preserve">SINAPI</t>
          </r>
        </is>
      </c>
      <c r="D2571" s="22" t="inlineStr">
        <is>
          <r>
            <t xml:space="preserve">H</t>
          </r>
        </is>
      </c>
      <c r="E2571" s="24" t="n">
        <v>2.0</v>
      </c>
      <c r="F2571" s="25" t="n">
        <v>23.56</v>
      </c>
      <c r="G2571" s="25" t="n">
        <f>ROUND(ROUND(E2571,8)*F2571,2)</f>
        <v>47.12</v>
      </c>
    </row>
    <row r="2572" customHeight="1" ht="18">
      <c r="A2572" s="2" t="inlineStr"/>
      <c r="B2572" s="2" t="inlineStr"/>
      <c r="C2572" s="2" t="inlineStr"/>
      <c r="D2572" s="2" t="inlineStr"/>
      <c r="E2572" s="26" t="inlineStr">
        <is>
          <r>
            <t xml:space="preserve">TOTAL Mão de Obra com Encargos Complementares:</t>
          </r>
        </is>
      </c>
      <c r="F2572" s="26" t="inlineStr"/>
      <c r="G2572" s="27" t="n">
        <f>SUM(G2570:G2571)</f>
        <v>109.04</v>
      </c>
    </row>
    <row r="2573" customHeight="1" ht="15">
      <c r="A2573" s="2" t="inlineStr"/>
      <c r="B2573" s="2" t="inlineStr"/>
      <c r="C2573" s="2" t="inlineStr"/>
      <c r="D2573" s="2" t="inlineStr"/>
      <c r="E2573" s="28" t="inlineStr">
        <is>
          <r>
            <t xml:space="preserve">VALOR:</t>
          </r>
        </is>
      </c>
      <c r="F2573" s="28" t="inlineStr"/>
      <c r="G2573" s="29" t="n">
        <f>ROUND(SUM(G2568,G2572),2)</f>
        <v>8022.07</v>
      </c>
    </row>
    <row r="2574" customHeight="1" ht="15">
      <c r="A2574" s="2" t="inlineStr"/>
      <c r="B2574" s="2" t="inlineStr"/>
      <c r="C2574" s="2" t="inlineStr"/>
      <c r="D2574" s="2" t="inlineStr"/>
      <c r="E2574" s="28" t="inlineStr">
        <is>
          <r>
            <t xml:space="preserve">VALOR BDI (20.34%):</t>
          </r>
        </is>
      </c>
      <c r="F2574" s="28" t="inlineStr"/>
      <c r="G2574" s="29" t="n">
        <f>ROUND(G2573*(20.34/100),2)</f>
        <v>1631.69</v>
      </c>
    </row>
    <row r="2575" customHeight="1" ht="15">
      <c r="A2575" s="2" t="inlineStr"/>
      <c r="B2575" s="2" t="inlineStr"/>
      <c r="C2575" s="2" t="inlineStr"/>
      <c r="D2575" s="2" t="inlineStr"/>
      <c r="E2575" s="28" t="inlineStr">
        <is>
          <r>
            <t xml:space="preserve">VALOR COM BDI:</t>
          </r>
        </is>
      </c>
      <c r="F2575" s="28" t="inlineStr"/>
      <c r="G2575" s="29" t="n">
        <f>G2574+G2573</f>
        <v>9653.76</v>
      </c>
    </row>
    <row r="2576" customHeight="1" ht="10">
      <c r="A2576" s="2" t="inlineStr"/>
      <c r="B2576" s="2" t="inlineStr"/>
      <c r="C2576" s="2" t="inlineStr"/>
      <c r="D2576" s="2" t="inlineStr"/>
      <c r="E2576" s="18" t="inlineStr"/>
      <c r="F2576" s="18" t="inlineStr"/>
      <c r="G2576" s="18" t="inlineStr"/>
    </row>
    <row r="2577" customHeight="1" ht="20">
      <c r="A2577" s="19" t="inlineStr">
        <is>
          <r>
            <t xml:space="preserve">1.18.16. ​CPU3317​ CONJUNTO MOTO-BOMBA CENTRIFUGA, TRIFÁSICA, MOTOR 3 CV, SCHNEIDER MOD. BC-21R OU SIMILAR​ (UN)</t>
          </r>
        </is>
      </c>
      <c r="B2577" s="19" t="inlineStr"/>
      <c r="C2577" s="19" t="inlineStr"/>
      <c r="D2577" s="19" t="inlineStr"/>
      <c r="E2577" s="19" t="inlineStr"/>
      <c r="F2577" s="19" t="inlineStr"/>
      <c r="G2577" s="19" t="inlineStr"/>
    </row>
    <row r="2578" customHeight="1" ht="15">
      <c r="A2578" s="20" t="inlineStr">
        <is>
          <r>
            <t xml:space="preserve">Material</t>
          </r>
        </is>
      </c>
      <c r="B2578" s="20" t="inlineStr"/>
      <c r="C2578" s="21" t="inlineStr">
        <is>
          <r>
            <t xml:space="preserve">FONTE</t>
          </r>
        </is>
      </c>
      <c r="D2578" s="21" t="inlineStr">
        <is>
          <r>
            <t xml:space="preserve">UNID</t>
          </r>
        </is>
      </c>
      <c r="E2578" s="21" t="inlineStr">
        <is>
          <r>
            <t xml:space="preserve">COEFICIENTE</t>
          </r>
        </is>
      </c>
      <c r="F2578" s="21" t="inlineStr">
        <is>
          <r>
            <t xml:space="preserve">PREÇO UNITÁRIO</t>
          </r>
        </is>
      </c>
      <c r="G2578" s="21" t="inlineStr">
        <is>
          <r>
            <t xml:space="preserve">TOTAL</t>
          </r>
        </is>
      </c>
    </row>
    <row r="2579" customHeight="1" ht="15">
      <c r="A2579" s="22" t="inlineStr">
        <is>
          <r>
            <t xml:space="preserve">I00591</t>
          </r>
        </is>
      </c>
      <c r="B2579" s="23" t="inlineStr">
        <is>
          <r>
            <t xml:space="preserve">Chave magnética p/motor 3cv-220v</t>
          </r>
        </is>
      </c>
      <c r="C2579" s="22" t="inlineStr">
        <is>
          <r>
            <t xml:space="preserve">ORSE</t>
          </r>
        </is>
      </c>
      <c r="D2579" s="22" t="inlineStr">
        <is>
          <r>
            <t xml:space="preserve">un</t>
          </r>
        </is>
      </c>
      <c r="E2579" s="24" t="n">
        <v>1.0</v>
      </c>
      <c r="F2579" s="25" t="n">
        <v>300.0</v>
      </c>
      <c r="G2579" s="25" t="n">
        <f>ROUND(ROUND(E2579,8)*F2579,2)</f>
        <v>300.0</v>
      </c>
    </row>
    <row r="2580" customHeight="1" ht="29">
      <c r="A2580" s="22" t="inlineStr">
        <is>
          <r>
            <t xml:space="preserve">I08307</t>
          </r>
        </is>
      </c>
      <c r="B2580" s="23" t="inlineStr">
        <is>
          <r>
            <t xml:space="preserve">Motobomba centrífuga, marca schneider ou similar, modelo BC-21 R 1 1/2, motor 3 cv, trifásico 220V, hm = 16 a 22 m, q = 21,0 a 32,7 m3/h</t>
          </r>
        </is>
      </c>
      <c r="C2580" s="22" t="inlineStr">
        <is>
          <r>
            <t xml:space="preserve">ORSE</t>
          </r>
        </is>
      </c>
      <c r="D2580" s="22" t="inlineStr">
        <is>
          <r>
            <t xml:space="preserve">Un</t>
          </r>
        </is>
      </c>
      <c r="E2580" s="24" t="n">
        <v>1.0</v>
      </c>
      <c r="F2580" s="25" t="n">
        <v>5762.06</v>
      </c>
      <c r="G2580" s="25" t="n">
        <f>ROUND(ROUND(E2580,8)*F2580,2)</f>
        <v>5762.06</v>
      </c>
    </row>
    <row r="2581" customHeight="1" ht="15">
      <c r="A2581" s="2" t="inlineStr"/>
      <c r="B2581" s="2" t="inlineStr"/>
      <c r="C2581" s="2" t="inlineStr"/>
      <c r="D2581" s="2" t="inlineStr"/>
      <c r="E2581" s="26" t="inlineStr">
        <is>
          <r>
            <t xml:space="preserve">TOTAL Material:</t>
          </r>
        </is>
      </c>
      <c r="F2581" s="26" t="inlineStr"/>
      <c r="G2581" s="27" t="n">
        <f>SUM(G2579:G2580)</f>
        <v>6062.06</v>
      </c>
    </row>
    <row r="2582" customHeight="1" ht="15">
      <c r="A2582" s="20" t="inlineStr">
        <is>
          <r>
            <t xml:space="preserve">Mão de Obra com Encargos Complementares</t>
          </r>
        </is>
      </c>
      <c r="B2582" s="20" t="inlineStr"/>
      <c r="C2582" s="21" t="inlineStr">
        <is>
          <r>
            <t xml:space="preserve">FONTE</t>
          </r>
        </is>
      </c>
      <c r="D2582" s="21" t="inlineStr">
        <is>
          <r>
            <t xml:space="preserve">UNID</t>
          </r>
        </is>
      </c>
      <c r="E2582" s="21" t="inlineStr">
        <is>
          <r>
            <t xml:space="preserve">COEFICIENTE</t>
          </r>
        </is>
      </c>
      <c r="F2582" s="21" t="inlineStr">
        <is>
          <r>
            <t xml:space="preserve">PREÇO UNITÁRIO</t>
          </r>
        </is>
      </c>
      <c r="G2582" s="21" t="inlineStr">
        <is>
          <r>
            <t xml:space="preserve">TOTAL</t>
          </r>
        </is>
      </c>
    </row>
    <row r="2583" customHeight="1" ht="15">
      <c r="A2583" s="22" t="inlineStr">
        <is>
          <r>
            <t xml:space="preserve">88264</t>
          </r>
        </is>
      </c>
      <c r="B2583" s="23" t="inlineStr">
        <is>
          <r>
            <t xml:space="preserve">ELETRICISTA COM ENCARGOS COMPLEMENTARES</t>
          </r>
        </is>
      </c>
      <c r="C2583" s="22" t="inlineStr">
        <is>
          <r>
            <t xml:space="preserve">SINAPI</t>
          </r>
        </is>
      </c>
      <c r="D2583" s="22" t="inlineStr">
        <is>
          <r>
            <t xml:space="preserve">H</t>
          </r>
        </is>
      </c>
      <c r="E2583" s="24" t="n">
        <v>2.0</v>
      </c>
      <c r="F2583" s="25" t="n">
        <v>30.96</v>
      </c>
      <c r="G2583" s="25" t="n">
        <f>ROUND(ROUND(E2583,8)*F2583,2)</f>
        <v>61.92</v>
      </c>
    </row>
    <row r="2584" customHeight="1" ht="15">
      <c r="A2584" s="22" t="inlineStr">
        <is>
          <r>
            <t xml:space="preserve">88316</t>
          </r>
        </is>
      </c>
      <c r="B2584" s="23" t="inlineStr">
        <is>
          <r>
            <t xml:space="preserve">SERVENTE COM ENCARGOS COMPLEMENTARES</t>
          </r>
        </is>
      </c>
      <c r="C2584" s="22" t="inlineStr">
        <is>
          <r>
            <t xml:space="preserve">SINAPI</t>
          </r>
        </is>
      </c>
      <c r="D2584" s="22" t="inlineStr">
        <is>
          <r>
            <t xml:space="preserve">H</t>
          </r>
        </is>
      </c>
      <c r="E2584" s="24" t="n">
        <v>2.0</v>
      </c>
      <c r="F2584" s="25" t="n">
        <v>23.56</v>
      </c>
      <c r="G2584" s="25" t="n">
        <f>ROUND(ROUND(E2584,8)*F2584,2)</f>
        <v>47.12</v>
      </c>
    </row>
    <row r="2585" customHeight="1" ht="18">
      <c r="A2585" s="2" t="inlineStr"/>
      <c r="B2585" s="2" t="inlineStr"/>
      <c r="C2585" s="2" t="inlineStr"/>
      <c r="D2585" s="2" t="inlineStr"/>
      <c r="E2585" s="26" t="inlineStr">
        <is>
          <r>
            <t xml:space="preserve">TOTAL Mão de Obra com Encargos Complementares:</t>
          </r>
        </is>
      </c>
      <c r="F2585" s="26" t="inlineStr"/>
      <c r="G2585" s="27" t="n">
        <f>SUM(G2583:G2584)</f>
        <v>109.04</v>
      </c>
    </row>
    <row r="2586" customHeight="1" ht="15">
      <c r="A2586" s="2" t="inlineStr"/>
      <c r="B2586" s="2" t="inlineStr"/>
      <c r="C2586" s="2" t="inlineStr"/>
      <c r="D2586" s="2" t="inlineStr"/>
      <c r="E2586" s="28" t="inlineStr">
        <is>
          <r>
            <t xml:space="preserve">VALOR:</t>
          </r>
        </is>
      </c>
      <c r="F2586" s="28" t="inlineStr"/>
      <c r="G2586" s="29" t="n">
        <f>ROUND(SUM(G2581,G2585),2)</f>
        <v>6171.1</v>
      </c>
    </row>
    <row r="2587" customHeight="1" ht="15">
      <c r="A2587" s="2" t="inlineStr"/>
      <c r="B2587" s="2" t="inlineStr"/>
      <c r="C2587" s="2" t="inlineStr"/>
      <c r="D2587" s="2" t="inlineStr"/>
      <c r="E2587" s="28" t="inlineStr">
        <is>
          <r>
            <t xml:space="preserve">VALOR BDI (20.34%):</t>
          </r>
        </is>
      </c>
      <c r="F2587" s="28" t="inlineStr"/>
      <c r="G2587" s="29" t="n">
        <f>ROUND(G2586*(20.34/100),2)</f>
        <v>1255.2</v>
      </c>
    </row>
    <row r="2588" customHeight="1" ht="15">
      <c r="A2588" s="2" t="inlineStr"/>
      <c r="B2588" s="2" t="inlineStr"/>
      <c r="C2588" s="2" t="inlineStr"/>
      <c r="D2588" s="2" t="inlineStr"/>
      <c r="E2588" s="28" t="inlineStr">
        <is>
          <r>
            <t xml:space="preserve">VALOR COM BDI:</t>
          </r>
        </is>
      </c>
      <c r="F2588" s="28" t="inlineStr"/>
      <c r="G2588" s="29" t="n">
        <f>G2587+G2586</f>
        <v>7426.3</v>
      </c>
    </row>
    <row r="2589" customHeight="1" ht="10">
      <c r="A2589" s="2" t="inlineStr"/>
      <c r="B2589" s="2" t="inlineStr"/>
      <c r="C2589" s="2" t="inlineStr"/>
      <c r="D2589" s="2" t="inlineStr"/>
      <c r="E2589" s="18" t="inlineStr"/>
      <c r="F2589" s="18" t="inlineStr"/>
      <c r="G2589" s="18" t="inlineStr"/>
    </row>
    <row r="2590" customHeight="1" ht="20">
      <c r="A2590" s="19" t="inlineStr">
        <is>
          <r>
            <t xml:space="preserve">1.18.17. ​CPU2590​ CAIXA DE COLETORA DE TALVEGUE - CCT 02 (PADRÃO DNIT)​ (UN)</t>
          </r>
        </is>
      </c>
      <c r="B2590" s="19" t="inlineStr"/>
      <c r="C2590" s="19" t="inlineStr"/>
      <c r="D2590" s="19" t="inlineStr"/>
      <c r="E2590" s="19" t="inlineStr"/>
      <c r="F2590" s="19" t="inlineStr"/>
      <c r="G2590" s="19" t="inlineStr"/>
    </row>
    <row r="2591" customHeight="1" ht="15">
      <c r="A2591" s="20" t="inlineStr">
        <is>
          <r>
            <t xml:space="preserve">Serviço</t>
          </r>
        </is>
      </c>
      <c r="B2591" s="20" t="inlineStr"/>
      <c r="C2591" s="21" t="inlineStr">
        <is>
          <r>
            <t xml:space="preserve">FONTE</t>
          </r>
        </is>
      </c>
      <c r="D2591" s="21" t="inlineStr">
        <is>
          <r>
            <t xml:space="preserve">UNID</t>
          </r>
        </is>
      </c>
      <c r="E2591" s="21" t="inlineStr">
        <is>
          <r>
            <t xml:space="preserve">COEFICIENTE</t>
          </r>
        </is>
      </c>
      <c r="F2591" s="21" t="inlineStr">
        <is>
          <r>
            <t xml:space="preserve">PREÇO UNITÁRIO</t>
          </r>
        </is>
      </c>
      <c r="G2591" s="21" t="inlineStr">
        <is>
          <r>
            <t xml:space="preserve">TOTAL</t>
          </r>
        </is>
      </c>
    </row>
    <row r="2592" customHeight="1" ht="38">
      <c r="A2592" s="22" t="inlineStr">
        <is>
          <r>
            <t xml:space="preserve">103801</t>
          </r>
        </is>
      </c>
      <c r="B2592" s="23" t="inlineStr">
        <is>
          <r>
            <t xml:space="preserve">CONCRETAGEM DE DISSIPADOR DE ENERGIA, FCK = 20 MPA, COM USO DE JERICAS E PREPARO EM BETONEIRA DE 600 L - AREIA E BRITA COMERCIAIS - LANÇAMENTO, ADENSAMENTO E ACABAMENTO. AF_08/2022</t>
          </r>
        </is>
      </c>
      <c r="C2592" s="22" t="inlineStr">
        <is>
          <r>
            <t xml:space="preserve">SINAPI</t>
          </r>
        </is>
      </c>
      <c r="D2592" s="22" t="inlineStr">
        <is>
          <r>
            <t xml:space="preserve">M3</t>
          </r>
        </is>
      </c>
      <c r="E2592" s="24" t="n">
        <v>2.16</v>
      </c>
      <c r="F2592" s="25" t="n">
        <v>690.43</v>
      </c>
      <c r="G2592" s="25" t="n">
        <f>ROUND(ROUND(E2592,8)*F2592,2)</f>
        <v>1491.33</v>
      </c>
    </row>
    <row r="2593" customHeight="1" ht="15">
      <c r="A2593" s="22" t="inlineStr">
        <is>
          <r>
            <t xml:space="preserve">93358</t>
          </r>
        </is>
      </c>
      <c r="B2593" s="23" t="inlineStr">
        <is>
          <r>
            <t xml:space="preserve">ESCAVAÇÃO MANUAL DE VALA. AF_09/2024</t>
          </r>
        </is>
      </c>
      <c r="C2593" s="22" t="inlineStr">
        <is>
          <r>
            <t xml:space="preserve">SINAPI</t>
          </r>
        </is>
      </c>
      <c r="D2593" s="22" t="inlineStr">
        <is>
          <r>
            <t xml:space="preserve">M3</t>
          </r>
        </is>
      </c>
      <c r="E2593" s="24" t="n">
        <v>15.0</v>
      </c>
      <c r="F2593" s="25" t="n">
        <v>93.19</v>
      </c>
      <c r="G2593" s="25" t="n">
        <f>ROUND(ROUND(E2593,8)*F2593,2)</f>
        <v>1397.85</v>
      </c>
    </row>
    <row r="2594" customHeight="1" ht="29">
      <c r="A2594" s="22" t="inlineStr">
        <is>
          <r>
            <t xml:space="preserve">96536</t>
          </r>
        </is>
      </c>
      <c r="B2594" s="23" t="inlineStr">
        <is>
          <r>
            <t xml:space="preserve">FABRICAÇÃO, MONTAGEM E DESMONTAGEM DE FÔRMA PARA VIGA BALDRAME, EM MADEIRA SERRADA, E=25 MM, 4 UTILIZAÇÕES. AF_01/2024</t>
          </r>
        </is>
      </c>
      <c r="C2594" s="22" t="inlineStr">
        <is>
          <r>
            <t xml:space="preserve">SINAPI</t>
          </r>
        </is>
      </c>
      <c r="D2594" s="22" t="inlineStr">
        <is>
          <r>
            <t xml:space="preserve">M2</t>
          </r>
        </is>
      </c>
      <c r="E2594" s="24" t="n">
        <v>20.3</v>
      </c>
      <c r="F2594" s="25" t="n">
        <v>77.89</v>
      </c>
      <c r="G2594" s="25" t="n">
        <f>ROUND(ROUND(E2594,8)*F2594,2)</f>
        <v>1581.17</v>
      </c>
    </row>
    <row r="2595" customHeight="1" ht="29">
      <c r="A2595" s="22" t="inlineStr">
        <is>
          <r>
            <t xml:space="preserve">101617</t>
          </r>
        </is>
      </c>
      <c r="B2595" s="23" t="inlineStr">
        <is>
          <r>
            <t xml:space="preserve">PREPARO DE FUNDO DE VALA COM LARGURA MAIOR OU IGUAL A 1,5 M E MENOR QUE 2,5 M (ACERTO DO SOLO NATURAL). AF_08/2020</t>
          </r>
        </is>
      </c>
      <c r="C2595" s="22" t="inlineStr">
        <is>
          <r>
            <t xml:space="preserve">SINAPI</t>
          </r>
        </is>
      </c>
      <c r="D2595" s="22" t="inlineStr">
        <is>
          <r>
            <t xml:space="preserve">M2</t>
          </r>
        </is>
      </c>
      <c r="E2595" s="24" t="n">
        <v>5.0</v>
      </c>
      <c r="F2595" s="25" t="n">
        <v>3.46</v>
      </c>
      <c r="G2595" s="25" t="n">
        <f>ROUND(ROUND(E2595,8)*F2595,2)</f>
        <v>17.3</v>
      </c>
    </row>
    <row r="2596" customHeight="1" ht="15">
      <c r="A2596" s="2" t="inlineStr"/>
      <c r="B2596" s="2" t="inlineStr"/>
      <c r="C2596" s="2" t="inlineStr"/>
      <c r="D2596" s="2" t="inlineStr"/>
      <c r="E2596" s="26" t="inlineStr">
        <is>
          <r>
            <t xml:space="preserve">TOTAL Serviço:</t>
          </r>
        </is>
      </c>
      <c r="F2596" s="26" t="inlineStr"/>
      <c r="G2596" s="27" t="n">
        <f>SUM(G2592:G2595)</f>
        <v>4487.65</v>
      </c>
    </row>
    <row r="2597" customHeight="1" ht="15">
      <c r="A2597" s="2" t="inlineStr"/>
      <c r="B2597" s="2" t="inlineStr"/>
      <c r="C2597" s="2" t="inlineStr"/>
      <c r="D2597" s="2" t="inlineStr"/>
      <c r="E2597" s="28" t="inlineStr">
        <is>
          <r>
            <t xml:space="preserve">VALOR:</t>
          </r>
        </is>
      </c>
      <c r="F2597" s="28" t="inlineStr"/>
      <c r="G2597" s="29" t="n">
        <f>ROUND(SUM(G2596),2)</f>
        <v>4487.65</v>
      </c>
    </row>
    <row r="2598" customHeight="1" ht="15">
      <c r="A2598" s="2" t="inlineStr"/>
      <c r="B2598" s="2" t="inlineStr"/>
      <c r="C2598" s="2" t="inlineStr"/>
      <c r="D2598" s="2" t="inlineStr"/>
      <c r="E2598" s="28" t="inlineStr">
        <is>
          <r>
            <t xml:space="preserve">VALOR BDI (20.34%):</t>
          </r>
        </is>
      </c>
      <c r="F2598" s="28" t="inlineStr"/>
      <c r="G2598" s="29" t="n">
        <f>ROUND(G2597*(20.34/100),2)</f>
        <v>912.79</v>
      </c>
    </row>
    <row r="2599" customHeight="1" ht="15">
      <c r="A2599" s="2" t="inlineStr"/>
      <c r="B2599" s="2" t="inlineStr"/>
      <c r="C2599" s="2" t="inlineStr"/>
      <c r="D2599" s="2" t="inlineStr"/>
      <c r="E2599" s="28" t="inlineStr">
        <is>
          <r>
            <t xml:space="preserve">VALOR COM BDI:</t>
          </r>
        </is>
      </c>
      <c r="F2599" s="28" t="inlineStr"/>
      <c r="G2599" s="29" t="n">
        <f>G2598+G2597</f>
        <v>5400.44</v>
      </c>
    </row>
    <row r="2600" customHeight="1" ht="10">
      <c r="A2600" s="2" t="inlineStr"/>
      <c r="B2600" s="2" t="inlineStr"/>
      <c r="C2600" s="2" t="inlineStr"/>
      <c r="D2600" s="2" t="inlineStr"/>
      <c r="E2600" s="18" t="inlineStr"/>
      <c r="F2600" s="18" t="inlineStr"/>
      <c r="G2600" s="18" t="inlineStr"/>
    </row>
    <row r="2601" customHeight="1" ht="20">
      <c r="A2601" s="19" t="inlineStr">
        <is>
          <r>
            <t xml:space="preserve">1.18.18. ​94501​ REGISTRO DE GAVETA BRUTO, LATÃO, ROSCÁVEL, 4" - FORNECIMENTO E INSTALAÇÃO. AF_08/2021​ (UN)</t>
          </r>
        </is>
      </c>
      <c r="B2601" s="19" t="inlineStr"/>
      <c r="C2601" s="19" t="inlineStr"/>
      <c r="D2601" s="19" t="inlineStr"/>
      <c r="E2601" s="19" t="inlineStr"/>
      <c r="F2601" s="19" t="inlineStr"/>
      <c r="G2601" s="19" t="inlineStr"/>
    </row>
    <row r="2602" customHeight="1" ht="15">
      <c r="A2602" s="20" t="inlineStr">
        <is>
          <r>
            <t xml:space="preserve">Material</t>
          </r>
        </is>
      </c>
      <c r="B2602" s="20" t="inlineStr"/>
      <c r="C2602" s="21" t="inlineStr">
        <is>
          <r>
            <t xml:space="preserve">FONTE</t>
          </r>
        </is>
      </c>
      <c r="D2602" s="21" t="inlineStr">
        <is>
          <r>
            <t xml:space="preserve">UNID</t>
          </r>
        </is>
      </c>
      <c r="E2602" s="21" t="inlineStr">
        <is>
          <r>
            <t xml:space="preserve">COEFICIENTE</t>
          </r>
        </is>
      </c>
      <c r="F2602" s="21" t="inlineStr">
        <is>
          <r>
            <t xml:space="preserve">PREÇO UNITÁRIO</t>
          </r>
        </is>
      </c>
      <c r="G2602" s="21" t="inlineStr">
        <is>
          <r>
            <t xml:space="preserve">TOTAL</t>
          </r>
        </is>
      </c>
    </row>
    <row r="2603" customHeight="1" ht="21">
      <c r="A2603" s="22" t="inlineStr">
        <is>
          <r>
            <t xml:space="preserve">00003148</t>
          </r>
        </is>
      </c>
      <c r="B2603" s="23" t="inlineStr">
        <is>
          <r>
            <t xml:space="preserve">FITA VEDA ROSCA, EM PTFE, ROLO DE 18 MM X 50 M (L X C)</t>
          </r>
        </is>
      </c>
      <c r="C2603" s="22" t="inlineStr">
        <is>
          <r>
            <t xml:space="preserve">SINAPI</t>
          </r>
        </is>
      </c>
      <c r="D2603" s="22" t="inlineStr">
        <is>
          <r>
            <t xml:space="preserve">UN</t>
          </r>
        </is>
      </c>
      <c r="E2603" s="24" t="n">
        <v>0.0452</v>
      </c>
      <c r="F2603" s="25" t="n">
        <v>14.75</v>
      </c>
      <c r="G2603" s="25" t="n">
        <f>TRUNC(TRUNC(E2603,8)*F2603,2)</f>
        <v>0.66</v>
      </c>
    </row>
    <row r="2604" customHeight="1" ht="15">
      <c r="A2604" s="22" t="inlineStr">
        <is>
          <r>
            <t xml:space="preserve">00006027</t>
          </r>
        </is>
      </c>
      <c r="B2604" s="23" t="inlineStr">
        <is>
          <r>
            <t xml:space="preserve">REGISTRO GAVETA BRUTO EM LATAO FORJADO, BITOLA 4"</t>
          </r>
        </is>
      </c>
      <c r="C2604" s="22" t="inlineStr">
        <is>
          <r>
            <t xml:space="preserve">SINAPI</t>
          </r>
        </is>
      </c>
      <c r="D2604" s="22" t="inlineStr">
        <is>
          <r>
            <t xml:space="preserve">UN</t>
          </r>
        </is>
      </c>
      <c r="E2604" s="24" t="n">
        <v>1.0</v>
      </c>
      <c r="F2604" s="25" t="n">
        <v>657.1</v>
      </c>
      <c r="G2604" s="25" t="n">
        <f>TRUNC(TRUNC(E2604,8)*F2604,2)</f>
        <v>657.1</v>
      </c>
    </row>
    <row r="2605" customHeight="1" ht="15">
      <c r="A2605" s="2" t="inlineStr"/>
      <c r="B2605" s="2" t="inlineStr"/>
      <c r="C2605" s="2" t="inlineStr"/>
      <c r="D2605" s="2" t="inlineStr"/>
      <c r="E2605" s="26" t="inlineStr">
        <is>
          <r>
            <t xml:space="preserve">TOTAL Material:</t>
          </r>
        </is>
      </c>
      <c r="F2605" s="26" t="inlineStr"/>
      <c r="G2605" s="27" t="n">
        <f>SUM(G2603:G2604)</f>
        <v>657.76</v>
      </c>
    </row>
    <row r="2606" customHeight="1" ht="15">
      <c r="A2606" s="20" t="inlineStr">
        <is>
          <r>
            <t xml:space="preserve">Mão de Obra com Encargos Complementares</t>
          </r>
        </is>
      </c>
      <c r="B2606" s="20" t="inlineStr"/>
      <c r="C2606" s="21" t="inlineStr">
        <is>
          <r>
            <t xml:space="preserve">FONTE</t>
          </r>
        </is>
      </c>
      <c r="D2606" s="21" t="inlineStr">
        <is>
          <r>
            <t xml:space="preserve">UNID</t>
          </r>
        </is>
      </c>
      <c r="E2606" s="21" t="inlineStr">
        <is>
          <r>
            <t xml:space="preserve">COEFICIENTE</t>
          </r>
        </is>
      </c>
      <c r="F2606" s="21" t="inlineStr">
        <is>
          <r>
            <t xml:space="preserve">PREÇO UNITÁRIO</t>
          </r>
        </is>
      </c>
      <c r="G2606" s="21" t="inlineStr">
        <is>
          <r>
            <t xml:space="preserve">TOTAL</t>
          </r>
        </is>
      </c>
    </row>
    <row r="2607" customHeight="1" ht="21">
      <c r="A2607" s="22" t="inlineStr">
        <is>
          <r>
            <t xml:space="preserve">88248</t>
          </r>
        </is>
      </c>
      <c r="B2607" s="23" t="inlineStr">
        <is>
          <r>
            <t xml:space="preserve">AUXILIAR DE ENCANADOR OU BOMBEIRO HIDRÁULICO COM ENCARGOS COMPLEMENTARES</t>
          </r>
        </is>
      </c>
      <c r="C2607" s="22" t="inlineStr">
        <is>
          <r>
            <t xml:space="preserve">SINAPI</t>
          </r>
        </is>
      </c>
      <c r="D2607" s="22" t="inlineStr">
        <is>
          <r>
            <t xml:space="preserve">H</t>
          </r>
        </is>
      </c>
      <c r="E2607" s="24" t="n">
        <v>0.7225</v>
      </c>
      <c r="F2607" s="25" t="n">
        <v>24.23</v>
      </c>
      <c r="G2607" s="25" t="n">
        <f>TRUNC(TRUNC(E2607,8)*F2607,2)</f>
        <v>17.5</v>
      </c>
    </row>
    <row r="2608" customHeight="1" ht="21">
      <c r="A2608" s="22" t="inlineStr">
        <is>
          <r>
            <t xml:space="preserve">88267</t>
          </r>
        </is>
      </c>
      <c r="B2608" s="23" t="inlineStr">
        <is>
          <r>
            <t xml:space="preserve">ENCANADOR OU BOMBEIRO HIDRÁULICO COM ENCARGOS COMPLEMENTARES</t>
          </r>
        </is>
      </c>
      <c r="C2608" s="22" t="inlineStr">
        <is>
          <r>
            <t xml:space="preserve">SINAPI</t>
          </r>
        </is>
      </c>
      <c r="D2608" s="22" t="inlineStr">
        <is>
          <r>
            <t xml:space="preserve">H</t>
          </r>
        </is>
      </c>
      <c r="E2608" s="24" t="n">
        <v>0.7225</v>
      </c>
      <c r="F2608" s="25" t="n">
        <v>29.86</v>
      </c>
      <c r="G2608" s="25" t="n">
        <f>TRUNC(TRUNC(E2608,8)*F2608,2)</f>
        <v>21.57</v>
      </c>
    </row>
    <row r="2609" customHeight="1" ht="18">
      <c r="A2609" s="2" t="inlineStr"/>
      <c r="B2609" s="2" t="inlineStr"/>
      <c r="C2609" s="2" t="inlineStr"/>
      <c r="D2609" s="2" t="inlineStr"/>
      <c r="E2609" s="26" t="inlineStr">
        <is>
          <r>
            <t xml:space="preserve">TOTAL Mão de Obra com Encargos Complementares:</t>
          </r>
        </is>
      </c>
      <c r="F2609" s="26" t="inlineStr"/>
      <c r="G2609" s="27" t="n">
        <f>SUM(G2607:G2608)</f>
        <v>39.07</v>
      </c>
    </row>
    <row r="2610" customHeight="1" ht="15">
      <c r="A2610" s="2" t="inlineStr"/>
      <c r="B2610" s="2" t="inlineStr"/>
      <c r="C2610" s="2" t="inlineStr"/>
      <c r="D2610" s="2" t="inlineStr"/>
      <c r="E2610" s="28" t="inlineStr">
        <is>
          <r>
            <t xml:space="preserve">VALOR:</t>
          </r>
        </is>
      </c>
      <c r="F2610" s="28" t="inlineStr"/>
      <c r="G2610" s="29" t="n">
        <f>ROUND(SUM(G2605,G2609),2)</f>
        <v>696.83</v>
      </c>
    </row>
    <row r="2611" customHeight="1" ht="15">
      <c r="A2611" s="2" t="inlineStr"/>
      <c r="B2611" s="2" t="inlineStr"/>
      <c r="C2611" s="2" t="inlineStr"/>
      <c r="D2611" s="2" t="inlineStr"/>
      <c r="E2611" s="28" t="inlineStr">
        <is>
          <r>
            <t xml:space="preserve">VALOR BDI (20.34%):</t>
          </r>
        </is>
      </c>
      <c r="F2611" s="28" t="inlineStr"/>
      <c r="G2611" s="29" t="n">
        <f>ROUND(G2610*(20.34/100),2)</f>
        <v>141.74</v>
      </c>
    </row>
    <row r="2612" customHeight="1" ht="15">
      <c r="A2612" s="2" t="inlineStr"/>
      <c r="B2612" s="2" t="inlineStr"/>
      <c r="C2612" s="2" t="inlineStr"/>
      <c r="D2612" s="2" t="inlineStr"/>
      <c r="E2612" s="28" t="inlineStr">
        <is>
          <r>
            <t xml:space="preserve">VALOR COM BDI:</t>
          </r>
        </is>
      </c>
      <c r="F2612" s="28" t="inlineStr"/>
      <c r="G2612" s="29" t="n">
        <f>G2611+G2610</f>
        <v>838.57</v>
      </c>
    </row>
    <row r="2613" customHeight="1" ht="10">
      <c r="A2613" s="2" t="inlineStr"/>
      <c r="B2613" s="2" t="inlineStr"/>
      <c r="C2613" s="2" t="inlineStr"/>
      <c r="D2613" s="2" t="inlineStr"/>
      <c r="E2613" s="18" t="inlineStr"/>
      <c r="F2613" s="18" t="inlineStr"/>
      <c r="G2613" s="18" t="inlineStr"/>
    </row>
    <row r="2614" customHeight="1" ht="20">
      <c r="A2614" s="19" t="inlineStr">
        <is>
          <r>
            <t xml:space="preserve">1.18.19. ​99634​ VÁLVULA DE RETENÇÃO VERTICAL, DE BRONZE, ROSCÁVEL, 4" - FORNECIMENTO E INSTALAÇÃO. AF_08/2021​ (UN)</t>
          </r>
        </is>
      </c>
      <c r="B2614" s="19" t="inlineStr"/>
      <c r="C2614" s="19" t="inlineStr"/>
      <c r="D2614" s="19" t="inlineStr"/>
      <c r="E2614" s="19" t="inlineStr"/>
      <c r="F2614" s="19" t="inlineStr"/>
      <c r="G2614" s="19" t="inlineStr"/>
    </row>
    <row r="2615" customHeight="1" ht="15">
      <c r="A2615" s="20" t="inlineStr">
        <is>
          <r>
            <t xml:space="preserve">Material</t>
          </r>
        </is>
      </c>
      <c r="B2615" s="20" t="inlineStr"/>
      <c r="C2615" s="21" t="inlineStr">
        <is>
          <r>
            <t xml:space="preserve">FONTE</t>
          </r>
        </is>
      </c>
      <c r="D2615" s="21" t="inlineStr">
        <is>
          <r>
            <t xml:space="preserve">UNID</t>
          </r>
        </is>
      </c>
      <c r="E2615" s="21" t="inlineStr">
        <is>
          <r>
            <t xml:space="preserve">COEFICIENTE</t>
          </r>
        </is>
      </c>
      <c r="F2615" s="21" t="inlineStr">
        <is>
          <r>
            <t xml:space="preserve">PREÇO UNITÁRIO</t>
          </r>
        </is>
      </c>
      <c r="G2615" s="21" t="inlineStr">
        <is>
          <r>
            <t xml:space="preserve">TOTAL</t>
          </r>
        </is>
      </c>
    </row>
    <row r="2616" customHeight="1" ht="21">
      <c r="A2616" s="22" t="inlineStr">
        <is>
          <r>
            <t xml:space="preserve">00003148</t>
          </r>
        </is>
      </c>
      <c r="B2616" s="23" t="inlineStr">
        <is>
          <r>
            <t xml:space="preserve">FITA VEDA ROSCA, EM PTFE, ROLO DE 18 MM X 50 M (L X C)</t>
          </r>
        </is>
      </c>
      <c r="C2616" s="22" t="inlineStr">
        <is>
          <r>
            <t xml:space="preserve">SINAPI</t>
          </r>
        </is>
      </c>
      <c r="D2616" s="22" t="inlineStr">
        <is>
          <r>
            <t xml:space="preserve">UN</t>
          </r>
        </is>
      </c>
      <c r="E2616" s="24" t="n">
        <v>0.0452</v>
      </c>
      <c r="F2616" s="25" t="n">
        <v>14.75</v>
      </c>
      <c r="G2616" s="25" t="n">
        <f>TRUNC(TRUNC(E2616,8)*F2616,2)</f>
        <v>0.66</v>
      </c>
    </row>
    <row r="2617" customHeight="1" ht="21">
      <c r="A2617" s="22" t="inlineStr">
        <is>
          <r>
            <t xml:space="preserve">00010415</t>
          </r>
        </is>
      </c>
      <c r="B2617" s="23" t="inlineStr">
        <is>
          <r>
            <t xml:space="preserve">VALVULA DE RETENCAO VERTICAL, DE BRONZE (PN-16), 4", 200 PSI, EXTREMIDADES COM ROSCA</t>
          </r>
        </is>
      </c>
      <c r="C2617" s="22" t="inlineStr">
        <is>
          <r>
            <t xml:space="preserve">SINAPI</t>
          </r>
        </is>
      </c>
      <c r="D2617" s="22" t="inlineStr">
        <is>
          <r>
            <t xml:space="preserve">UN</t>
          </r>
        </is>
      </c>
      <c r="E2617" s="24" t="n">
        <v>1.0</v>
      </c>
      <c r="F2617" s="25" t="n">
        <v>940.58</v>
      </c>
      <c r="G2617" s="25" t="n">
        <f>TRUNC(TRUNC(E2617,8)*F2617,2)</f>
        <v>940.58</v>
      </c>
    </row>
    <row r="2618" customHeight="1" ht="15">
      <c r="A2618" s="2" t="inlineStr"/>
      <c r="B2618" s="2" t="inlineStr"/>
      <c r="C2618" s="2" t="inlineStr"/>
      <c r="D2618" s="2" t="inlineStr"/>
      <c r="E2618" s="26" t="inlineStr">
        <is>
          <r>
            <t xml:space="preserve">TOTAL Material:</t>
          </r>
        </is>
      </c>
      <c r="F2618" s="26" t="inlineStr"/>
      <c r="G2618" s="27" t="n">
        <f>SUM(G2616:G2617)</f>
        <v>941.24</v>
      </c>
    </row>
    <row r="2619" customHeight="1" ht="15">
      <c r="A2619" s="20" t="inlineStr">
        <is>
          <r>
            <t xml:space="preserve">Mão de Obra com Encargos Complementares</t>
          </r>
        </is>
      </c>
      <c r="B2619" s="20" t="inlineStr"/>
      <c r="C2619" s="21" t="inlineStr">
        <is>
          <r>
            <t xml:space="preserve">FONTE</t>
          </r>
        </is>
      </c>
      <c r="D2619" s="21" t="inlineStr">
        <is>
          <r>
            <t xml:space="preserve">UNID</t>
          </r>
        </is>
      </c>
      <c r="E2619" s="21" t="inlineStr">
        <is>
          <r>
            <t xml:space="preserve">COEFICIENTE</t>
          </r>
        </is>
      </c>
      <c r="F2619" s="21" t="inlineStr">
        <is>
          <r>
            <t xml:space="preserve">PREÇO UNITÁRIO</t>
          </r>
        </is>
      </c>
      <c r="G2619" s="21" t="inlineStr">
        <is>
          <r>
            <t xml:space="preserve">TOTAL</t>
          </r>
        </is>
      </c>
    </row>
    <row r="2620" customHeight="1" ht="21">
      <c r="A2620" s="22" t="inlineStr">
        <is>
          <r>
            <t xml:space="preserve">88248</t>
          </r>
        </is>
      </c>
      <c r="B2620" s="23" t="inlineStr">
        <is>
          <r>
            <t xml:space="preserve">AUXILIAR DE ENCANADOR OU BOMBEIRO HIDRÁULICO COM ENCARGOS COMPLEMENTARES</t>
          </r>
        </is>
      </c>
      <c r="C2620" s="22" t="inlineStr">
        <is>
          <r>
            <t xml:space="preserve">SINAPI</t>
          </r>
        </is>
      </c>
      <c r="D2620" s="22" t="inlineStr">
        <is>
          <r>
            <t xml:space="preserve">H</t>
          </r>
        </is>
      </c>
      <c r="E2620" s="24" t="n">
        <v>0.7225</v>
      </c>
      <c r="F2620" s="25" t="n">
        <v>24.23</v>
      </c>
      <c r="G2620" s="25" t="n">
        <f>TRUNC(TRUNC(E2620,8)*F2620,2)</f>
        <v>17.5</v>
      </c>
    </row>
    <row r="2621" customHeight="1" ht="21">
      <c r="A2621" s="22" t="inlineStr">
        <is>
          <r>
            <t xml:space="preserve">88267</t>
          </r>
        </is>
      </c>
      <c r="B2621" s="23" t="inlineStr">
        <is>
          <r>
            <t xml:space="preserve">ENCANADOR OU BOMBEIRO HIDRÁULICO COM ENCARGOS COMPLEMENTARES</t>
          </r>
        </is>
      </c>
      <c r="C2621" s="22" t="inlineStr">
        <is>
          <r>
            <t xml:space="preserve">SINAPI</t>
          </r>
        </is>
      </c>
      <c r="D2621" s="22" t="inlineStr">
        <is>
          <r>
            <t xml:space="preserve">H</t>
          </r>
        </is>
      </c>
      <c r="E2621" s="24" t="n">
        <v>0.7225</v>
      </c>
      <c r="F2621" s="25" t="n">
        <v>29.86</v>
      </c>
      <c r="G2621" s="25" t="n">
        <f>TRUNC(TRUNC(E2621,8)*F2621,2)</f>
        <v>21.57</v>
      </c>
    </row>
    <row r="2622" customHeight="1" ht="18">
      <c r="A2622" s="2" t="inlineStr"/>
      <c r="B2622" s="2" t="inlineStr"/>
      <c r="C2622" s="2" t="inlineStr"/>
      <c r="D2622" s="2" t="inlineStr"/>
      <c r="E2622" s="26" t="inlineStr">
        <is>
          <r>
            <t xml:space="preserve">TOTAL Mão de Obra com Encargos Complementares:</t>
          </r>
        </is>
      </c>
      <c r="F2622" s="26" t="inlineStr"/>
      <c r="G2622" s="27" t="n">
        <f>SUM(G2620:G2621)</f>
        <v>39.07</v>
      </c>
    </row>
    <row r="2623" customHeight="1" ht="15">
      <c r="A2623" s="2" t="inlineStr"/>
      <c r="B2623" s="2" t="inlineStr"/>
      <c r="C2623" s="2" t="inlineStr"/>
      <c r="D2623" s="2" t="inlineStr"/>
      <c r="E2623" s="28" t="inlineStr">
        <is>
          <r>
            <t xml:space="preserve">VALOR:</t>
          </r>
        </is>
      </c>
      <c r="F2623" s="28" t="inlineStr"/>
      <c r="G2623" s="29" t="n">
        <f>ROUND(SUM(G2618,G2622),2)</f>
        <v>980.31</v>
      </c>
    </row>
    <row r="2624" customHeight="1" ht="15">
      <c r="A2624" s="2" t="inlineStr"/>
      <c r="B2624" s="2" t="inlineStr"/>
      <c r="C2624" s="2" t="inlineStr"/>
      <c r="D2624" s="2" t="inlineStr"/>
      <c r="E2624" s="28" t="inlineStr">
        <is>
          <r>
            <t xml:space="preserve">VALOR BDI (20.34%):</t>
          </r>
        </is>
      </c>
      <c r="F2624" s="28" t="inlineStr"/>
      <c r="G2624" s="29" t="n">
        <f>ROUND(G2623*(20.34/100),2)</f>
        <v>199.4</v>
      </c>
    </row>
    <row r="2625" customHeight="1" ht="15">
      <c r="A2625" s="2" t="inlineStr"/>
      <c r="B2625" s="2" t="inlineStr"/>
      <c r="C2625" s="2" t="inlineStr"/>
      <c r="D2625" s="2" t="inlineStr"/>
      <c r="E2625" s="28" t="inlineStr">
        <is>
          <r>
            <t xml:space="preserve">VALOR COM BDI:</t>
          </r>
        </is>
      </c>
      <c r="F2625" s="28" t="inlineStr"/>
      <c r="G2625" s="29" t="n">
        <f>G2624+G2623</f>
        <v>1179.71</v>
      </c>
    </row>
    <row r="2626" customHeight="1" ht="10">
      <c r="A2626" s="2" t="inlineStr"/>
      <c r="B2626" s="2" t="inlineStr"/>
      <c r="C2626" s="2" t="inlineStr"/>
      <c r="D2626" s="2" t="inlineStr"/>
      <c r="E2626" s="18" t="inlineStr"/>
      <c r="F2626" s="18" t="inlineStr"/>
      <c r="G2626" s="18" t="inlineStr"/>
    </row>
    <row r="2627" customHeight="1" ht="20">
      <c r="A2627" s="19" t="inlineStr">
        <is>
          <r>
            <t xml:space="preserve">1.18.20. ​89811​ CURVA CURTA 90 GRAUS, PVC, SERIE NORMAL, ESGOTO PREDIAL, DN 100 MM, JUNTA ELÁSTICA, FORNECIDO E INSTALADO EM PRUMADA DE ESGOTO SANITÁRIO OU VENTILAÇÃO. AF_08/2022​ (UN)</t>
          </r>
        </is>
      </c>
      <c r="B2627" s="19" t="inlineStr"/>
      <c r="C2627" s="19" t="inlineStr"/>
      <c r="D2627" s="19" t="inlineStr"/>
      <c r="E2627" s="19" t="inlineStr"/>
      <c r="F2627" s="19" t="inlineStr"/>
      <c r="G2627" s="19" t="inlineStr"/>
    </row>
    <row r="2628" customHeight="1" ht="15">
      <c r="A2628" s="20" t="inlineStr">
        <is>
          <r>
            <t xml:space="preserve">Material</t>
          </r>
        </is>
      </c>
      <c r="B2628" s="20" t="inlineStr"/>
      <c r="C2628" s="21" t="inlineStr">
        <is>
          <r>
            <t xml:space="preserve">FONTE</t>
          </r>
        </is>
      </c>
      <c r="D2628" s="21" t="inlineStr">
        <is>
          <r>
            <t xml:space="preserve">UNID</t>
          </r>
        </is>
      </c>
      <c r="E2628" s="21" t="inlineStr">
        <is>
          <r>
            <t xml:space="preserve">COEFICIENTE</t>
          </r>
        </is>
      </c>
      <c r="F2628" s="21" t="inlineStr">
        <is>
          <r>
            <t xml:space="preserve">PREÇO UNITÁRIO</t>
          </r>
        </is>
      </c>
      <c r="G2628" s="21" t="inlineStr">
        <is>
          <r>
            <t xml:space="preserve">TOTAL</t>
          </r>
        </is>
      </c>
    </row>
    <row r="2629" customHeight="1" ht="21">
      <c r="A2629" s="22" t="inlineStr">
        <is>
          <r>
            <t xml:space="preserve">00000301</t>
          </r>
        </is>
      </c>
      <c r="B2629" s="23" t="inlineStr">
        <is>
          <r>
            <t xml:space="preserve">ANEL BORRACHA PARA TUBO ESGOTO PREDIAL, DN 100 MM (NBR 5688)</t>
          </r>
        </is>
      </c>
      <c r="C2629" s="22" t="inlineStr">
        <is>
          <r>
            <t xml:space="preserve">SINAPI</t>
          </r>
        </is>
      </c>
      <c r="D2629" s="22" t="inlineStr">
        <is>
          <r>
            <t xml:space="preserve">UN</t>
          </r>
        </is>
      </c>
      <c r="E2629" s="24" t="n">
        <v>2.0</v>
      </c>
      <c r="F2629" s="25" t="n">
        <v>4.29</v>
      </c>
      <c r="G2629" s="25" t="n">
        <f>TRUNC(TRUNC(E2629,8)*F2629,2)</f>
        <v>8.58</v>
      </c>
    </row>
    <row r="2630" customHeight="1" ht="21">
      <c r="A2630" s="22" t="inlineStr">
        <is>
          <r>
            <t xml:space="preserve">00001966</t>
          </r>
        </is>
      </c>
      <c r="B2630" s="23" t="inlineStr">
        <is>
          <r>
            <t xml:space="preserve">CURVA PVC CURTA 90 GRAUS, DN 100 MM, PARA ESGOTO PREDIAL</t>
          </r>
        </is>
      </c>
      <c r="C2630" s="22" t="inlineStr">
        <is>
          <r>
            <t xml:space="preserve">SINAPI</t>
          </r>
        </is>
      </c>
      <c r="D2630" s="22" t="inlineStr">
        <is>
          <r>
            <t xml:space="preserve">UN</t>
          </r>
        </is>
      </c>
      <c r="E2630" s="24" t="n">
        <v>1.0</v>
      </c>
      <c r="F2630" s="25" t="n">
        <v>23.45</v>
      </c>
      <c r="G2630" s="25" t="n">
        <f>TRUNC(TRUNC(E2630,8)*F2630,2)</f>
        <v>23.45</v>
      </c>
    </row>
    <row r="2631" customHeight="1" ht="29">
      <c r="A2631" s="22" t="inlineStr">
        <is>
          <r>
            <t xml:space="preserve">00020078</t>
          </r>
        </is>
      </c>
      <c r="B2631" s="23" t="inlineStr">
        <is>
          <r>
            <t xml:space="preserve">PASTA LUBRIFICANTE PARA TUBOS E CONEXOES COM JUNTA ELASTICA, EMBALAGEM DE *400* GR (USO EM PVC, ACO, POLIETILENO E OUTROS)</t>
          </r>
        </is>
      </c>
      <c r="C2631" s="22" t="inlineStr">
        <is>
          <r>
            <t xml:space="preserve">SINAPI</t>
          </r>
        </is>
      </c>
      <c r="D2631" s="22" t="inlineStr">
        <is>
          <r>
            <t xml:space="preserve">UN</t>
          </r>
        </is>
      </c>
      <c r="E2631" s="24" t="n">
        <v>0.115</v>
      </c>
      <c r="F2631" s="25" t="n">
        <v>25.53</v>
      </c>
      <c r="G2631" s="25" t="n">
        <f>TRUNC(TRUNC(E2631,8)*F2631,2)</f>
        <v>2.93</v>
      </c>
    </row>
    <row r="2632" customHeight="1" ht="15">
      <c r="A2632" s="2" t="inlineStr"/>
      <c r="B2632" s="2" t="inlineStr"/>
      <c r="C2632" s="2" t="inlineStr"/>
      <c r="D2632" s="2" t="inlineStr"/>
      <c r="E2632" s="26" t="inlineStr">
        <is>
          <r>
            <t xml:space="preserve">TOTAL Material:</t>
          </r>
        </is>
      </c>
      <c r="F2632" s="26" t="inlineStr"/>
      <c r="G2632" s="27" t="n">
        <f>SUM(G2629:G2631)</f>
        <v>34.96</v>
      </c>
    </row>
    <row r="2633" customHeight="1" ht="15">
      <c r="A2633" s="20" t="inlineStr">
        <is>
          <r>
            <t xml:space="preserve">Mão de Obra com Encargos Complementares</t>
          </r>
        </is>
      </c>
      <c r="B2633" s="20" t="inlineStr"/>
      <c r="C2633" s="21" t="inlineStr">
        <is>
          <r>
            <t xml:space="preserve">FONTE</t>
          </r>
        </is>
      </c>
      <c r="D2633" s="21" t="inlineStr">
        <is>
          <r>
            <t xml:space="preserve">UNID</t>
          </r>
        </is>
      </c>
      <c r="E2633" s="21" t="inlineStr">
        <is>
          <r>
            <t xml:space="preserve">COEFICIENTE</t>
          </r>
        </is>
      </c>
      <c r="F2633" s="21" t="inlineStr">
        <is>
          <r>
            <t xml:space="preserve">PREÇO UNITÁRIO</t>
          </r>
        </is>
      </c>
      <c r="G2633" s="21" t="inlineStr">
        <is>
          <r>
            <t xml:space="preserve">TOTAL</t>
          </r>
        </is>
      </c>
    </row>
    <row r="2634" customHeight="1" ht="21">
      <c r="A2634" s="22" t="inlineStr">
        <is>
          <r>
            <t xml:space="preserve">88248</t>
          </r>
        </is>
      </c>
      <c r="B2634" s="23" t="inlineStr">
        <is>
          <r>
            <t xml:space="preserve">AUXILIAR DE ENCANADOR OU BOMBEIRO HIDRÁULICO COM ENCARGOS COMPLEMENTARES</t>
          </r>
        </is>
      </c>
      <c r="C2634" s="22" t="inlineStr">
        <is>
          <r>
            <t xml:space="preserve">SINAPI</t>
          </r>
        </is>
      </c>
      <c r="D2634" s="22" t="inlineStr">
        <is>
          <r>
            <t xml:space="preserve">H</t>
          </r>
        </is>
      </c>
      <c r="E2634" s="24" t="n">
        <v>0.2172</v>
      </c>
      <c r="F2634" s="25" t="n">
        <v>24.23</v>
      </c>
      <c r="G2634" s="25" t="n">
        <f>TRUNC(TRUNC(E2634,8)*F2634,2)</f>
        <v>5.26</v>
      </c>
    </row>
    <row r="2635" customHeight="1" ht="21">
      <c r="A2635" s="22" t="inlineStr">
        <is>
          <r>
            <t xml:space="preserve">88267</t>
          </r>
        </is>
      </c>
      <c r="B2635" s="23" t="inlineStr">
        <is>
          <r>
            <t xml:space="preserve">ENCANADOR OU BOMBEIRO HIDRÁULICO COM ENCARGOS COMPLEMENTARES</t>
          </r>
        </is>
      </c>
      <c r="C2635" s="22" t="inlineStr">
        <is>
          <r>
            <t xml:space="preserve">SINAPI</t>
          </r>
        </is>
      </c>
      <c r="D2635" s="22" t="inlineStr">
        <is>
          <r>
            <t xml:space="preserve">H</t>
          </r>
        </is>
      </c>
      <c r="E2635" s="24" t="n">
        <v>0.2172</v>
      </c>
      <c r="F2635" s="25" t="n">
        <v>29.86</v>
      </c>
      <c r="G2635" s="25" t="n">
        <f>TRUNC(TRUNC(E2635,8)*F2635,2)</f>
        <v>6.48</v>
      </c>
    </row>
    <row r="2636" customHeight="1" ht="18">
      <c r="A2636" s="2" t="inlineStr"/>
      <c r="B2636" s="2" t="inlineStr"/>
      <c r="C2636" s="2" t="inlineStr"/>
      <c r="D2636" s="2" t="inlineStr"/>
      <c r="E2636" s="26" t="inlineStr">
        <is>
          <r>
            <t xml:space="preserve">TOTAL Mão de Obra com Encargos Complementares:</t>
          </r>
        </is>
      </c>
      <c r="F2636" s="26" t="inlineStr"/>
      <c r="G2636" s="27" t="n">
        <f>SUM(G2634:G2635)</f>
        <v>11.74</v>
      </c>
    </row>
    <row r="2637" customHeight="1" ht="15">
      <c r="A2637" s="2" t="inlineStr"/>
      <c r="B2637" s="2" t="inlineStr"/>
      <c r="C2637" s="2" t="inlineStr"/>
      <c r="D2637" s="2" t="inlineStr"/>
      <c r="E2637" s="28" t="inlineStr">
        <is>
          <r>
            <t xml:space="preserve">VALOR:</t>
          </r>
        </is>
      </c>
      <c r="F2637" s="28" t="inlineStr"/>
      <c r="G2637" s="29" t="n">
        <f>ROUND(SUM(G2632,G2636),2)</f>
        <v>46.7</v>
      </c>
    </row>
    <row r="2638" customHeight="1" ht="15">
      <c r="A2638" s="2" t="inlineStr"/>
      <c r="B2638" s="2" t="inlineStr"/>
      <c r="C2638" s="2" t="inlineStr"/>
      <c r="D2638" s="2" t="inlineStr"/>
      <c r="E2638" s="28" t="inlineStr">
        <is>
          <r>
            <t xml:space="preserve">VALOR BDI (20.34%):</t>
          </r>
        </is>
      </c>
      <c r="F2638" s="28" t="inlineStr"/>
      <c r="G2638" s="29" t="n">
        <f>ROUND(G2637*(20.34/100),2)</f>
        <v>9.5</v>
      </c>
    </row>
    <row r="2639" customHeight="1" ht="15">
      <c r="A2639" s="2" t="inlineStr"/>
      <c r="B2639" s="2" t="inlineStr"/>
      <c r="C2639" s="2" t="inlineStr"/>
      <c r="D2639" s="2" t="inlineStr"/>
      <c r="E2639" s="28" t="inlineStr">
        <is>
          <r>
            <t xml:space="preserve">VALOR COM BDI:</t>
          </r>
        </is>
      </c>
      <c r="F2639" s="28" t="inlineStr"/>
      <c r="G2639" s="29" t="n">
        <f>G2638+G2637</f>
        <v>56.2</v>
      </c>
    </row>
    <row r="2640" customHeight="1" ht="10">
      <c r="A2640" s="2" t="inlineStr"/>
      <c r="B2640" s="2" t="inlineStr"/>
      <c r="C2640" s="2" t="inlineStr"/>
      <c r="D2640" s="2" t="inlineStr"/>
      <c r="E2640" s="18" t="inlineStr"/>
      <c r="F2640" s="18" t="inlineStr"/>
      <c r="G2640" s="18" t="inlineStr"/>
    </row>
    <row r="2641" customHeight="1" ht="20">
      <c r="A2641" s="19" t="inlineStr">
        <is>
          <r>
            <t xml:space="preserve">1.18.21. ​89669​ LUVA SIMPLES, PVC, SERIE R, ÁGUA PLUVIAL, DN 100 MM, JUNTA ELÁSTICA, FORNECIDO E INSTALADO EM CONDUTORES VERTICAIS DE ÁGUAS PLUVIAIS. AF_06/2022​ (UN)</t>
          </r>
        </is>
      </c>
      <c r="B2641" s="19" t="inlineStr"/>
      <c r="C2641" s="19" t="inlineStr"/>
      <c r="D2641" s="19" t="inlineStr"/>
      <c r="E2641" s="19" t="inlineStr"/>
      <c r="F2641" s="19" t="inlineStr"/>
      <c r="G2641" s="19" t="inlineStr"/>
    </row>
    <row r="2642" customHeight="1" ht="15">
      <c r="A2642" s="20" t="inlineStr">
        <is>
          <r>
            <t xml:space="preserve">Material</t>
          </r>
        </is>
      </c>
      <c r="B2642" s="20" t="inlineStr"/>
      <c r="C2642" s="21" t="inlineStr">
        <is>
          <r>
            <t xml:space="preserve">FONTE</t>
          </r>
        </is>
      </c>
      <c r="D2642" s="21" t="inlineStr">
        <is>
          <r>
            <t xml:space="preserve">UNID</t>
          </r>
        </is>
      </c>
      <c r="E2642" s="21" t="inlineStr">
        <is>
          <r>
            <t xml:space="preserve">COEFICIENTE</t>
          </r>
        </is>
      </c>
      <c r="F2642" s="21" t="inlineStr">
        <is>
          <r>
            <t xml:space="preserve">PREÇO UNITÁRIO</t>
          </r>
        </is>
      </c>
      <c r="G2642" s="21" t="inlineStr">
        <is>
          <r>
            <t xml:space="preserve">TOTAL</t>
          </r>
        </is>
      </c>
    </row>
    <row r="2643" customHeight="1" ht="15">
      <c r="A2643" s="22" t="inlineStr">
        <is>
          <r>
            <t xml:space="preserve">00000122</t>
          </r>
        </is>
      </c>
      <c r="B2643" s="23" t="inlineStr">
        <is>
          <r>
            <t xml:space="preserve">ADESIVO PLASTICO PARA PVC, FRASCO COM *850* GR</t>
          </r>
        </is>
      </c>
      <c r="C2643" s="22" t="inlineStr">
        <is>
          <r>
            <t xml:space="preserve">SINAPI</t>
          </r>
        </is>
      </c>
      <c r="D2643" s="22" t="inlineStr">
        <is>
          <r>
            <t xml:space="preserve">UN</t>
          </r>
        </is>
      </c>
      <c r="E2643" s="24" t="n">
        <v>0.0245</v>
      </c>
      <c r="F2643" s="25" t="n">
        <v>61.86</v>
      </c>
      <c r="G2643" s="25" t="n">
        <f>TRUNC(TRUNC(E2643,8)*F2643,2)</f>
        <v>1.51</v>
      </c>
    </row>
    <row r="2644" customHeight="1" ht="21">
      <c r="A2644" s="22" t="inlineStr">
        <is>
          <r>
            <t xml:space="preserve">00000299</t>
          </r>
        </is>
      </c>
      <c r="B2644" s="23" t="inlineStr">
        <is>
          <r>
            <t xml:space="preserve">ANEL BORRACHA, DN 100 MM, PARA TUBO SERIE REFORCADA ESGOTO PREDIAL</t>
          </r>
        </is>
      </c>
      <c r="C2644" s="22" t="inlineStr">
        <is>
          <r>
            <t xml:space="preserve">SINAPI</t>
          </r>
        </is>
      </c>
      <c r="D2644" s="22" t="inlineStr">
        <is>
          <r>
            <t xml:space="preserve">UN</t>
          </r>
        </is>
      </c>
      <c r="E2644" s="24" t="n">
        <v>1.0</v>
      </c>
      <c r="F2644" s="25" t="n">
        <v>5.03</v>
      </c>
      <c r="G2644" s="25" t="n">
        <f>TRUNC(TRUNC(E2644,8)*F2644,2)</f>
        <v>5.03</v>
      </c>
    </row>
    <row r="2645" customHeight="1" ht="15">
      <c r="A2645" s="22" t="inlineStr">
        <is>
          <r>
            <t xml:space="preserve">00038383</t>
          </r>
        </is>
      </c>
      <c r="B2645" s="23" t="inlineStr">
        <is>
          <r>
            <t xml:space="preserve">LIXA D'AGUA EM FOLHA, COR PRETA, GRAO 100</t>
          </r>
        </is>
      </c>
      <c r="C2645" s="22" t="inlineStr">
        <is>
          <r>
            <t xml:space="preserve">SINAPI</t>
          </r>
        </is>
      </c>
      <c r="D2645" s="22" t="inlineStr">
        <is>
          <r>
            <t xml:space="preserve">UN</t>
          </r>
        </is>
      </c>
      <c r="E2645" s="24" t="n">
        <v>0.051</v>
      </c>
      <c r="F2645" s="25" t="n">
        <v>1.65</v>
      </c>
      <c r="G2645" s="25" t="n">
        <f>TRUNC(TRUNC(E2645,8)*F2645,2)</f>
        <v>0.08</v>
      </c>
    </row>
    <row r="2646" customHeight="1" ht="21">
      <c r="A2646" s="22" t="inlineStr">
        <is>
          <r>
            <t xml:space="preserve">00020170</t>
          </r>
        </is>
      </c>
      <c r="B2646" s="23" t="inlineStr">
        <is>
          <r>
            <t xml:space="preserve">LUVA SIMPLES, PVC SERIE R, 100 MM, PARA ESGOTO PREDIAL</t>
          </r>
        </is>
      </c>
      <c r="C2646" s="22" t="inlineStr">
        <is>
          <r>
            <t xml:space="preserve">SINAPI</t>
          </r>
        </is>
      </c>
      <c r="D2646" s="22" t="inlineStr">
        <is>
          <r>
            <t xml:space="preserve">UN</t>
          </r>
        </is>
      </c>
      <c r="E2646" s="24" t="n">
        <v>1.0</v>
      </c>
      <c r="F2646" s="25" t="n">
        <v>13.65</v>
      </c>
      <c r="G2646" s="25" t="n">
        <f>TRUNC(TRUNC(E2646,8)*F2646,2)</f>
        <v>13.65</v>
      </c>
    </row>
    <row r="2647" customHeight="1" ht="29">
      <c r="A2647" s="22" t="inlineStr">
        <is>
          <r>
            <t xml:space="preserve">00020078</t>
          </r>
        </is>
      </c>
      <c r="B2647" s="23" t="inlineStr">
        <is>
          <r>
            <t xml:space="preserve">PASTA LUBRIFICANTE PARA TUBOS E CONEXOES COM JUNTA ELASTICA, EMBALAGEM DE *400* GR (USO EM PVC, ACO, POLIETILENO E OUTROS)</t>
          </r>
        </is>
      </c>
      <c r="C2647" s="22" t="inlineStr">
        <is>
          <r>
            <t xml:space="preserve">SINAPI</t>
          </r>
        </is>
      </c>
      <c r="D2647" s="22" t="inlineStr">
        <is>
          <r>
            <t xml:space="preserve">UN</t>
          </r>
        </is>
      </c>
      <c r="E2647" s="24" t="n">
        <v>0.0575</v>
      </c>
      <c r="F2647" s="25" t="n">
        <v>25.53</v>
      </c>
      <c r="G2647" s="25" t="n">
        <f>TRUNC(TRUNC(E2647,8)*F2647,2)</f>
        <v>1.46</v>
      </c>
    </row>
    <row r="2648" customHeight="1" ht="21">
      <c r="A2648" s="22" t="inlineStr">
        <is>
          <r>
            <t xml:space="preserve">00020083</t>
          </r>
        </is>
      </c>
      <c r="B2648" s="23" t="inlineStr">
        <is>
          <r>
            <t xml:space="preserve">SOLUCAO PREPARADORA / LIMPADORA PARA PVC, FRASCO COM 1000 CM3</t>
          </r>
        </is>
      </c>
      <c r="C2648" s="22" t="inlineStr">
        <is>
          <r>
            <t xml:space="preserve">SINAPI</t>
          </r>
        </is>
      </c>
      <c r="D2648" s="22" t="inlineStr">
        <is>
          <r>
            <t xml:space="preserve">UN</t>
          </r>
        </is>
      </c>
      <c r="E2648" s="24" t="n">
        <v>0.04</v>
      </c>
      <c r="F2648" s="25" t="n">
        <v>70.08</v>
      </c>
      <c r="G2648" s="25" t="n">
        <f>TRUNC(TRUNC(E2648,8)*F2648,2)</f>
        <v>2.8</v>
      </c>
    </row>
    <row r="2649" customHeight="1" ht="15">
      <c r="A2649" s="2" t="inlineStr"/>
      <c r="B2649" s="2" t="inlineStr"/>
      <c r="C2649" s="2" t="inlineStr"/>
      <c r="D2649" s="2" t="inlineStr"/>
      <c r="E2649" s="26" t="inlineStr">
        <is>
          <r>
            <t xml:space="preserve">TOTAL Material:</t>
          </r>
        </is>
      </c>
      <c r="F2649" s="26" t="inlineStr"/>
      <c r="G2649" s="27" t="n">
        <f>SUM(G2643:G2648)</f>
        <v>24.53</v>
      </c>
    </row>
    <row r="2650" customHeight="1" ht="15">
      <c r="A2650" s="20" t="inlineStr">
        <is>
          <r>
            <t xml:space="preserve">Mão de Obra com Encargos Complementares</t>
          </r>
        </is>
      </c>
      <c r="B2650" s="20" t="inlineStr"/>
      <c r="C2650" s="21" t="inlineStr">
        <is>
          <r>
            <t xml:space="preserve">FONTE</t>
          </r>
        </is>
      </c>
      <c r="D2650" s="21" t="inlineStr">
        <is>
          <r>
            <t xml:space="preserve">UNID</t>
          </r>
        </is>
      </c>
      <c r="E2650" s="21" t="inlineStr">
        <is>
          <r>
            <t xml:space="preserve">COEFICIENTE</t>
          </r>
        </is>
      </c>
      <c r="F2650" s="21" t="inlineStr">
        <is>
          <r>
            <t xml:space="preserve">PREÇO UNITÁRIO</t>
          </r>
        </is>
      </c>
      <c r="G2650" s="21" t="inlineStr">
        <is>
          <r>
            <t xml:space="preserve">TOTAL</t>
          </r>
        </is>
      </c>
    </row>
    <row r="2651" customHeight="1" ht="21">
      <c r="A2651" s="22" t="inlineStr">
        <is>
          <r>
            <t xml:space="preserve">88248</t>
          </r>
        </is>
      </c>
      <c r="B2651" s="23" t="inlineStr">
        <is>
          <r>
            <t xml:space="preserve">AUXILIAR DE ENCANADOR OU BOMBEIRO HIDRÁULICO COM ENCARGOS COMPLEMENTARES</t>
          </r>
        </is>
      </c>
      <c r="C2651" s="22" t="inlineStr">
        <is>
          <r>
            <t xml:space="preserve">SINAPI</t>
          </r>
        </is>
      </c>
      <c r="D2651" s="22" t="inlineStr">
        <is>
          <r>
            <t xml:space="preserve">H</t>
          </r>
        </is>
      </c>
      <c r="E2651" s="24" t="n">
        <v>0.1819</v>
      </c>
      <c r="F2651" s="25" t="n">
        <v>24.23</v>
      </c>
      <c r="G2651" s="25" t="n">
        <f>TRUNC(TRUNC(E2651,8)*F2651,2)</f>
        <v>4.4</v>
      </c>
    </row>
    <row r="2652" customHeight="1" ht="21">
      <c r="A2652" s="22" t="inlineStr">
        <is>
          <r>
            <t xml:space="preserve">88267</t>
          </r>
        </is>
      </c>
      <c r="B2652" s="23" t="inlineStr">
        <is>
          <r>
            <t xml:space="preserve">ENCANADOR OU BOMBEIRO HIDRÁULICO COM ENCARGOS COMPLEMENTARES</t>
          </r>
        </is>
      </c>
      <c r="C2652" s="22" t="inlineStr">
        <is>
          <r>
            <t xml:space="preserve">SINAPI</t>
          </r>
        </is>
      </c>
      <c r="D2652" s="22" t="inlineStr">
        <is>
          <r>
            <t xml:space="preserve">H</t>
          </r>
        </is>
      </c>
      <c r="E2652" s="24" t="n">
        <v>0.1819</v>
      </c>
      <c r="F2652" s="25" t="n">
        <v>29.86</v>
      </c>
      <c r="G2652" s="25" t="n">
        <f>TRUNC(TRUNC(E2652,8)*F2652,2)</f>
        <v>5.43</v>
      </c>
    </row>
    <row r="2653" customHeight="1" ht="18">
      <c r="A2653" s="2" t="inlineStr"/>
      <c r="B2653" s="2" t="inlineStr"/>
      <c r="C2653" s="2" t="inlineStr"/>
      <c r="D2653" s="2" t="inlineStr"/>
      <c r="E2653" s="26" t="inlineStr">
        <is>
          <r>
            <t xml:space="preserve">TOTAL Mão de Obra com Encargos Complementares:</t>
          </r>
        </is>
      </c>
      <c r="F2653" s="26" t="inlineStr"/>
      <c r="G2653" s="27" t="n">
        <f>SUM(G2651:G2652)</f>
        <v>9.83</v>
      </c>
    </row>
    <row r="2654" customHeight="1" ht="15">
      <c r="A2654" s="2" t="inlineStr"/>
      <c r="B2654" s="2" t="inlineStr"/>
      <c r="C2654" s="2" t="inlineStr"/>
      <c r="D2654" s="2" t="inlineStr"/>
      <c r="E2654" s="28" t="inlineStr">
        <is>
          <r>
            <t xml:space="preserve">VALOR:</t>
          </r>
        </is>
      </c>
      <c r="F2654" s="28" t="inlineStr"/>
      <c r="G2654" s="29" t="n">
        <f>ROUND(SUM(G2649,G2653),2)</f>
        <v>34.36</v>
      </c>
    </row>
    <row r="2655" customHeight="1" ht="15">
      <c r="A2655" s="2" t="inlineStr"/>
      <c r="B2655" s="2" t="inlineStr"/>
      <c r="C2655" s="2" t="inlineStr"/>
      <c r="D2655" s="2" t="inlineStr"/>
      <c r="E2655" s="28" t="inlineStr">
        <is>
          <r>
            <t xml:space="preserve">VALOR BDI (20.34%):</t>
          </r>
        </is>
      </c>
      <c r="F2655" s="28" t="inlineStr"/>
      <c r="G2655" s="29" t="n">
        <f>ROUND(G2654*(20.34/100),2)</f>
        <v>6.99</v>
      </c>
    </row>
    <row r="2656" customHeight="1" ht="15">
      <c r="A2656" s="2" t="inlineStr"/>
      <c r="B2656" s="2" t="inlineStr"/>
      <c r="C2656" s="2" t="inlineStr"/>
      <c r="D2656" s="2" t="inlineStr"/>
      <c r="E2656" s="28" t="inlineStr">
        <is>
          <r>
            <t xml:space="preserve">VALOR COM BDI:</t>
          </r>
        </is>
      </c>
      <c r="F2656" s="28" t="inlineStr"/>
      <c r="G2656" s="29" t="n">
        <f>G2655+G2654</f>
        <v>41.35</v>
      </c>
    </row>
    <row r="2657" customHeight="1" ht="10">
      <c r="A2657" s="2" t="inlineStr"/>
      <c r="B2657" s="2" t="inlineStr"/>
      <c r="C2657" s="2" t="inlineStr"/>
      <c r="D2657" s="2" t="inlineStr"/>
      <c r="E2657" s="18" t="inlineStr"/>
      <c r="F2657" s="18" t="inlineStr"/>
      <c r="G2657" s="18" t="inlineStr"/>
    </row>
    <row r="2658" customHeight="1" ht="20">
      <c r="A2658" s="19" t="inlineStr">
        <is>
          <r>
            <t xml:space="preserve">1.18.22. ​CPU3083​ TUBO PVC RÍGIDO, TIPO COLETOR ESGOTO, JUNTA ELÁSTICA, DM= 100MM, INCLUSIVE CONEXÕES​ (M)</t>
          </r>
        </is>
      </c>
      <c r="B2658" s="19" t="inlineStr"/>
      <c r="C2658" s="19" t="inlineStr"/>
      <c r="D2658" s="19" t="inlineStr"/>
      <c r="E2658" s="19" t="inlineStr"/>
      <c r="F2658" s="19" t="inlineStr"/>
      <c r="G2658" s="19" t="inlineStr"/>
    </row>
    <row r="2659" customHeight="1" ht="15">
      <c r="A2659" s="20" t="inlineStr">
        <is>
          <r>
            <t xml:space="preserve">Serviço</t>
          </r>
        </is>
      </c>
      <c r="B2659" s="20" t="inlineStr"/>
      <c r="C2659" s="21" t="inlineStr">
        <is>
          <r>
            <t xml:space="preserve">FONTE</t>
          </r>
        </is>
      </c>
      <c r="D2659" s="21" t="inlineStr">
        <is>
          <r>
            <t xml:space="preserve">UNID</t>
          </r>
        </is>
      </c>
      <c r="E2659" s="21" t="inlineStr">
        <is>
          <r>
            <t xml:space="preserve">COEFICIENTE</t>
          </r>
        </is>
      </c>
      <c r="F2659" s="21" t="inlineStr">
        <is>
          <r>
            <t xml:space="preserve">PREÇO UNITÁRIO</t>
          </r>
        </is>
      </c>
      <c r="G2659" s="21" t="inlineStr">
        <is>
          <r>
            <t xml:space="preserve">TOTAL</t>
          </r>
        </is>
      </c>
    </row>
    <row r="2660" customHeight="1" ht="21">
      <c r="A2660" s="22" t="inlineStr">
        <is>
          <r>
            <t xml:space="preserve">104085</t>
          </r>
        </is>
      </c>
      <c r="B2660" s="23" t="inlineStr">
        <is>
          <r>
            <t xml:space="preserve">TUBO, PVC OCRE, JUNTA ELÁSTICA, DN 100 MM, PARA COLETOR PREDIAL DE ESGOTO. AF_06/2022</t>
          </r>
        </is>
      </c>
      <c r="C2660" s="22" t="inlineStr">
        <is>
          <r>
            <t xml:space="preserve">SINAPI</t>
          </r>
        </is>
      </c>
      <c r="D2660" s="22" t="inlineStr">
        <is>
          <r>
            <t xml:space="preserve">M</t>
          </r>
        </is>
      </c>
      <c r="E2660" s="24" t="n">
        <v>1.1</v>
      </c>
      <c r="F2660" s="25" t="n">
        <v>53.82</v>
      </c>
      <c r="G2660" s="25" t="n">
        <f>ROUND(ROUND(E2660,8)*F2660,2)</f>
        <v>59.2</v>
      </c>
    </row>
    <row r="2661" customHeight="1" ht="15">
      <c r="A2661" s="2" t="inlineStr"/>
      <c r="B2661" s="2" t="inlineStr"/>
      <c r="C2661" s="2" t="inlineStr"/>
      <c r="D2661" s="2" t="inlineStr"/>
      <c r="E2661" s="26" t="inlineStr">
        <is>
          <r>
            <t xml:space="preserve">TOTAL Serviço:</t>
          </r>
        </is>
      </c>
      <c r="F2661" s="26" t="inlineStr"/>
      <c r="G2661" s="27" t="n">
        <f>SUM(G2660:G2660)</f>
        <v>59.2</v>
      </c>
    </row>
    <row r="2662" customHeight="1" ht="15">
      <c r="A2662" s="2" t="inlineStr"/>
      <c r="B2662" s="2" t="inlineStr"/>
      <c r="C2662" s="2" t="inlineStr"/>
      <c r="D2662" s="2" t="inlineStr"/>
      <c r="E2662" s="28" t="inlineStr">
        <is>
          <r>
            <t xml:space="preserve">VALOR:</t>
          </r>
        </is>
      </c>
      <c r="F2662" s="28" t="inlineStr"/>
      <c r="G2662" s="29" t="n">
        <f>ROUND(SUM(G2661),2)</f>
        <v>59.2</v>
      </c>
    </row>
    <row r="2663" customHeight="1" ht="15">
      <c r="A2663" s="2" t="inlineStr"/>
      <c r="B2663" s="2" t="inlineStr"/>
      <c r="C2663" s="2" t="inlineStr"/>
      <c r="D2663" s="2" t="inlineStr"/>
      <c r="E2663" s="28" t="inlineStr">
        <is>
          <r>
            <t xml:space="preserve">VALOR BDI (20.34%):</t>
          </r>
        </is>
      </c>
      <c r="F2663" s="28" t="inlineStr"/>
      <c r="G2663" s="29" t="n">
        <f>ROUND(G2662*(20.34/100),2)</f>
        <v>12.04</v>
      </c>
    </row>
    <row r="2664" customHeight="1" ht="15">
      <c r="A2664" s="2" t="inlineStr"/>
      <c r="B2664" s="2" t="inlineStr"/>
      <c r="C2664" s="2" t="inlineStr"/>
      <c r="D2664" s="2" t="inlineStr"/>
      <c r="E2664" s="28" t="inlineStr">
        <is>
          <r>
            <t xml:space="preserve">VALOR COM BDI:</t>
          </r>
        </is>
      </c>
      <c r="F2664" s="28" t="inlineStr"/>
      <c r="G2664" s="29" t="n">
        <f>G2663+G2662</f>
        <v>71.24</v>
      </c>
    </row>
    <row r="2665" customHeight="1" ht="10">
      <c r="A2665" s="2" t="inlineStr"/>
      <c r="B2665" s="2" t="inlineStr"/>
      <c r="C2665" s="2" t="inlineStr"/>
      <c r="D2665" s="2" t="inlineStr"/>
      <c r="E2665" s="18" t="inlineStr"/>
      <c r="F2665" s="18" t="inlineStr"/>
      <c r="G2665" s="18" t="inlineStr"/>
    </row>
    <row r="2666" customHeight="1" ht="20">
      <c r="A2666" s="19" t="inlineStr">
        <is>
          <r>
            <t xml:space="preserve">1.18.23. ​89833​ TE, PVC, SERIE NORMAL, ESGOTO PREDIAL, DN 100 X 100 MM, JUNTA ELÁSTICA, FORNECIDO E INSTALADO EM PRUMADA DE ESGOTO SANITÁRIO OU VENTILAÇÃO. AF_08/2022​ (UN)</t>
          </r>
        </is>
      </c>
      <c r="B2666" s="19" t="inlineStr"/>
      <c r="C2666" s="19" t="inlineStr"/>
      <c r="D2666" s="19" t="inlineStr"/>
      <c r="E2666" s="19" t="inlineStr"/>
      <c r="F2666" s="19" t="inlineStr"/>
      <c r="G2666" s="19" t="inlineStr"/>
    </row>
    <row r="2667" customHeight="1" ht="15">
      <c r="A2667" s="20" t="inlineStr">
        <is>
          <r>
            <t xml:space="preserve">Material</t>
          </r>
        </is>
      </c>
      <c r="B2667" s="20" t="inlineStr"/>
      <c r="C2667" s="21" t="inlineStr">
        <is>
          <r>
            <t xml:space="preserve">FONTE</t>
          </r>
        </is>
      </c>
      <c r="D2667" s="21" t="inlineStr">
        <is>
          <r>
            <t xml:space="preserve">UNID</t>
          </r>
        </is>
      </c>
      <c r="E2667" s="21" t="inlineStr">
        <is>
          <r>
            <t xml:space="preserve">COEFICIENTE</t>
          </r>
        </is>
      </c>
      <c r="F2667" s="21" t="inlineStr">
        <is>
          <r>
            <t xml:space="preserve">PREÇO UNITÁRIO</t>
          </r>
        </is>
      </c>
      <c r="G2667" s="21" t="inlineStr">
        <is>
          <r>
            <t xml:space="preserve">TOTAL</t>
          </r>
        </is>
      </c>
    </row>
    <row r="2668" customHeight="1" ht="21">
      <c r="A2668" s="22" t="inlineStr">
        <is>
          <r>
            <t xml:space="preserve">00000301</t>
          </r>
        </is>
      </c>
      <c r="B2668" s="23" t="inlineStr">
        <is>
          <r>
            <t xml:space="preserve">ANEL BORRACHA PARA TUBO ESGOTO PREDIAL, DN 100 MM (NBR 5688)</t>
          </r>
        </is>
      </c>
      <c r="C2668" s="22" t="inlineStr">
        <is>
          <r>
            <t xml:space="preserve">SINAPI</t>
          </r>
        </is>
      </c>
      <c r="D2668" s="22" t="inlineStr">
        <is>
          <r>
            <t xml:space="preserve">UN</t>
          </r>
        </is>
      </c>
      <c r="E2668" s="24" t="n">
        <v>3.0</v>
      </c>
      <c r="F2668" s="25" t="n">
        <v>4.29</v>
      </c>
      <c r="G2668" s="25" t="n">
        <f>TRUNC(TRUNC(E2668,8)*F2668,2)</f>
        <v>12.87</v>
      </c>
    </row>
    <row r="2669" customHeight="1" ht="29">
      <c r="A2669" s="22" t="inlineStr">
        <is>
          <r>
            <t xml:space="preserve">00020078</t>
          </r>
        </is>
      </c>
      <c r="B2669" s="23" t="inlineStr">
        <is>
          <r>
            <t xml:space="preserve">PASTA LUBRIFICANTE PARA TUBOS E CONEXOES COM JUNTA ELASTICA, EMBALAGEM DE *400* GR (USO EM PVC, ACO, POLIETILENO E OUTROS)</t>
          </r>
        </is>
      </c>
      <c r="C2669" s="22" t="inlineStr">
        <is>
          <r>
            <t xml:space="preserve">SINAPI</t>
          </r>
        </is>
      </c>
      <c r="D2669" s="22" t="inlineStr">
        <is>
          <r>
            <t xml:space="preserve">UN</t>
          </r>
        </is>
      </c>
      <c r="E2669" s="24" t="n">
        <v>0.1725</v>
      </c>
      <c r="F2669" s="25" t="n">
        <v>25.53</v>
      </c>
      <c r="G2669" s="25" t="n">
        <f>TRUNC(TRUNC(E2669,8)*F2669,2)</f>
        <v>4.4</v>
      </c>
    </row>
    <row r="2670" customHeight="1" ht="21">
      <c r="A2670" s="22" t="inlineStr">
        <is>
          <r>
            <t xml:space="preserve">00007091</t>
          </r>
        </is>
      </c>
      <c r="B2670" s="23" t="inlineStr">
        <is>
          <r>
            <t xml:space="preserve">TE SANITARIO, PVC, DN 100 X 100 MM, SERIE NORMAL, PARA ESGOTO PREDIAL</t>
          </r>
        </is>
      </c>
      <c r="C2670" s="22" t="inlineStr">
        <is>
          <r>
            <t xml:space="preserve">SINAPI</t>
          </r>
        </is>
      </c>
      <c r="D2670" s="22" t="inlineStr">
        <is>
          <r>
            <t xml:space="preserve">UN</t>
          </r>
        </is>
      </c>
      <c r="E2670" s="24" t="n">
        <v>1.0</v>
      </c>
      <c r="F2670" s="25" t="n">
        <v>16.09</v>
      </c>
      <c r="G2670" s="25" t="n">
        <f>TRUNC(TRUNC(E2670,8)*F2670,2)</f>
        <v>16.09</v>
      </c>
    </row>
    <row r="2671" customHeight="1" ht="15">
      <c r="A2671" s="2" t="inlineStr"/>
      <c r="B2671" s="2" t="inlineStr"/>
      <c r="C2671" s="2" t="inlineStr"/>
      <c r="D2671" s="2" t="inlineStr"/>
      <c r="E2671" s="26" t="inlineStr">
        <is>
          <r>
            <t xml:space="preserve">TOTAL Material:</t>
          </r>
        </is>
      </c>
      <c r="F2671" s="26" t="inlineStr"/>
      <c r="G2671" s="27" t="n">
        <f>SUM(G2668:G2670)</f>
        <v>33.36</v>
      </c>
    </row>
    <row r="2672" customHeight="1" ht="15">
      <c r="A2672" s="20" t="inlineStr">
        <is>
          <r>
            <t xml:space="preserve">Mão de Obra com Encargos Complementares</t>
          </r>
        </is>
      </c>
      <c r="B2672" s="20" t="inlineStr"/>
      <c r="C2672" s="21" t="inlineStr">
        <is>
          <r>
            <t xml:space="preserve">FONTE</t>
          </r>
        </is>
      </c>
      <c r="D2672" s="21" t="inlineStr">
        <is>
          <r>
            <t xml:space="preserve">UNID</t>
          </r>
        </is>
      </c>
      <c r="E2672" s="21" t="inlineStr">
        <is>
          <r>
            <t xml:space="preserve">COEFICIENTE</t>
          </r>
        </is>
      </c>
      <c r="F2672" s="21" t="inlineStr">
        <is>
          <r>
            <t xml:space="preserve">PREÇO UNITÁRIO</t>
          </r>
        </is>
      </c>
      <c r="G2672" s="21" t="inlineStr">
        <is>
          <r>
            <t xml:space="preserve">TOTAL</t>
          </r>
        </is>
      </c>
    </row>
    <row r="2673" customHeight="1" ht="21">
      <c r="A2673" s="22" t="inlineStr">
        <is>
          <r>
            <t xml:space="preserve">88248</t>
          </r>
        </is>
      </c>
      <c r="B2673" s="23" t="inlineStr">
        <is>
          <r>
            <t xml:space="preserve">AUXILIAR DE ENCANADOR OU BOMBEIRO HIDRÁULICO COM ENCARGOS COMPLEMENTARES</t>
          </r>
        </is>
      </c>
      <c r="C2673" s="22" t="inlineStr">
        <is>
          <r>
            <t xml:space="preserve">SINAPI</t>
          </r>
        </is>
      </c>
      <c r="D2673" s="22" t="inlineStr">
        <is>
          <r>
            <t xml:space="preserve">H</t>
          </r>
        </is>
      </c>
      <c r="E2673" s="24" t="n">
        <v>0.2896</v>
      </c>
      <c r="F2673" s="25" t="n">
        <v>24.23</v>
      </c>
      <c r="G2673" s="25" t="n">
        <f>TRUNC(TRUNC(E2673,8)*F2673,2)</f>
        <v>7.01</v>
      </c>
    </row>
    <row r="2674" customHeight="1" ht="21">
      <c r="A2674" s="22" t="inlineStr">
        <is>
          <r>
            <t xml:space="preserve">88267</t>
          </r>
        </is>
      </c>
      <c r="B2674" s="23" t="inlineStr">
        <is>
          <r>
            <t xml:space="preserve">ENCANADOR OU BOMBEIRO HIDRÁULICO COM ENCARGOS COMPLEMENTARES</t>
          </r>
        </is>
      </c>
      <c r="C2674" s="22" t="inlineStr">
        <is>
          <r>
            <t xml:space="preserve">SINAPI</t>
          </r>
        </is>
      </c>
      <c r="D2674" s="22" t="inlineStr">
        <is>
          <r>
            <t xml:space="preserve">H</t>
          </r>
        </is>
      </c>
      <c r="E2674" s="24" t="n">
        <v>0.2896</v>
      </c>
      <c r="F2674" s="25" t="n">
        <v>29.86</v>
      </c>
      <c r="G2674" s="25" t="n">
        <f>TRUNC(TRUNC(E2674,8)*F2674,2)</f>
        <v>8.64</v>
      </c>
    </row>
    <row r="2675" customHeight="1" ht="18">
      <c r="A2675" s="2" t="inlineStr"/>
      <c r="B2675" s="2" t="inlineStr"/>
      <c r="C2675" s="2" t="inlineStr"/>
      <c r="D2675" s="2" t="inlineStr"/>
      <c r="E2675" s="26" t="inlineStr">
        <is>
          <r>
            <t xml:space="preserve">TOTAL Mão de Obra com Encargos Complementares:</t>
          </r>
        </is>
      </c>
      <c r="F2675" s="26" t="inlineStr"/>
      <c r="G2675" s="27" t="n">
        <f>SUM(G2673:G2674)</f>
        <v>15.65</v>
      </c>
    </row>
    <row r="2676" customHeight="1" ht="15">
      <c r="A2676" s="2" t="inlineStr"/>
      <c r="B2676" s="2" t="inlineStr"/>
      <c r="C2676" s="2" t="inlineStr"/>
      <c r="D2676" s="2" t="inlineStr"/>
      <c r="E2676" s="28" t="inlineStr">
        <is>
          <r>
            <t xml:space="preserve">VALOR:</t>
          </r>
        </is>
      </c>
      <c r="F2676" s="28" t="inlineStr"/>
      <c r="G2676" s="29" t="n">
        <f>ROUND(SUM(G2671,G2675),2)</f>
        <v>49.01</v>
      </c>
    </row>
    <row r="2677" customHeight="1" ht="15">
      <c r="A2677" s="2" t="inlineStr"/>
      <c r="B2677" s="2" t="inlineStr"/>
      <c r="C2677" s="2" t="inlineStr"/>
      <c r="D2677" s="2" t="inlineStr"/>
      <c r="E2677" s="28" t="inlineStr">
        <is>
          <r>
            <t xml:space="preserve">VALOR BDI (20.34%):</t>
          </r>
        </is>
      </c>
      <c r="F2677" s="28" t="inlineStr"/>
      <c r="G2677" s="29" t="n">
        <f>ROUND(G2676*(20.34/100),2)</f>
        <v>9.97</v>
      </c>
    </row>
    <row r="2678" customHeight="1" ht="15">
      <c r="A2678" s="2" t="inlineStr"/>
      <c r="B2678" s="2" t="inlineStr"/>
      <c r="C2678" s="2" t="inlineStr"/>
      <c r="D2678" s="2" t="inlineStr"/>
      <c r="E2678" s="28" t="inlineStr">
        <is>
          <r>
            <t xml:space="preserve">VALOR COM BDI:</t>
          </r>
        </is>
      </c>
      <c r="F2678" s="28" t="inlineStr"/>
      <c r="G2678" s="29" t="n">
        <f>G2677+G2676</f>
        <v>58.98</v>
      </c>
    </row>
    <row r="2679" customHeight="1" ht="10">
      <c r="A2679" s="2" t="inlineStr"/>
      <c r="B2679" s="2" t="inlineStr"/>
      <c r="C2679" s="2" t="inlineStr"/>
      <c r="D2679" s="2" t="inlineStr"/>
      <c r="E2679" s="18" t="inlineStr"/>
      <c r="F2679" s="18" t="inlineStr"/>
      <c r="G2679" s="18" t="inlineStr"/>
    </row>
    <row r="2680" customHeight="1" ht="20">
      <c r="A2680" s="19" t="inlineStr">
        <is>
          <r>
            <t xml:space="preserve">1.18.24. ​94670​ ADAPTADOR CURTO COM BOLSA E ROSCA PARA REGISTRO, PVC, SOLDÁVEL, DN 110 MM X 4", INSTALADO EM RESERVAÇÃO PREDIAL DE ÁGUA - FORNECIMENTO E INSTALAÇÃO. AF_04/2024​ (UN)</t>
          </r>
        </is>
      </c>
      <c r="B2680" s="19" t="inlineStr"/>
      <c r="C2680" s="19" t="inlineStr"/>
      <c r="D2680" s="19" t="inlineStr"/>
      <c r="E2680" s="19" t="inlineStr"/>
      <c r="F2680" s="19" t="inlineStr"/>
      <c r="G2680" s="19" t="inlineStr"/>
    </row>
    <row r="2681" customHeight="1" ht="15">
      <c r="A2681" s="20" t="inlineStr">
        <is>
          <r>
            <t xml:space="preserve">Material</t>
          </r>
        </is>
      </c>
      <c r="B2681" s="20" t="inlineStr"/>
      <c r="C2681" s="21" t="inlineStr">
        <is>
          <r>
            <t xml:space="preserve">FONTE</t>
          </r>
        </is>
      </c>
      <c r="D2681" s="21" t="inlineStr">
        <is>
          <r>
            <t xml:space="preserve">UNID</t>
          </r>
        </is>
      </c>
      <c r="E2681" s="21" t="inlineStr">
        <is>
          <r>
            <t xml:space="preserve">COEFICIENTE</t>
          </r>
        </is>
      </c>
      <c r="F2681" s="21" t="inlineStr">
        <is>
          <r>
            <t xml:space="preserve">PREÇO UNITÁRIO</t>
          </r>
        </is>
      </c>
      <c r="G2681" s="21" t="inlineStr">
        <is>
          <r>
            <t xml:space="preserve">TOTAL</t>
          </r>
        </is>
      </c>
    </row>
    <row r="2682" customHeight="1" ht="21">
      <c r="A2682" s="22" t="inlineStr">
        <is>
          <r>
            <t xml:space="preserve">00000103</t>
          </r>
        </is>
      </c>
      <c r="B2682" s="23" t="inlineStr">
        <is>
          <r>
            <t xml:space="preserve">ADAPTADOR PVC SOLDAVEL CURTO COM BOLSA E ROSCA, 110 MM X 4", PARA AGUA FRIA</t>
          </r>
        </is>
      </c>
      <c r="C2682" s="22" t="inlineStr">
        <is>
          <r>
            <t xml:space="preserve">SINAPI</t>
          </r>
        </is>
      </c>
      <c r="D2682" s="22" t="inlineStr">
        <is>
          <r>
            <t xml:space="preserve">UN</t>
          </r>
        </is>
      </c>
      <c r="E2682" s="24" t="n">
        <v>1.0</v>
      </c>
      <c r="F2682" s="25" t="n">
        <v>44.99</v>
      </c>
      <c r="G2682" s="25" t="n">
        <f>TRUNC(TRUNC(E2682,8)*F2682,2)</f>
        <v>44.99</v>
      </c>
    </row>
    <row r="2683" customHeight="1" ht="15">
      <c r="A2683" s="22" t="inlineStr">
        <is>
          <r>
            <t xml:space="preserve">00000122</t>
          </r>
        </is>
      </c>
      <c r="B2683" s="23" t="inlineStr">
        <is>
          <r>
            <t xml:space="preserve">ADESIVO PLASTICO PARA PVC, FRASCO COM *850* GR</t>
          </r>
        </is>
      </c>
      <c r="C2683" s="22" t="inlineStr">
        <is>
          <r>
            <t xml:space="preserve">SINAPI</t>
          </r>
        </is>
      </c>
      <c r="D2683" s="22" t="inlineStr">
        <is>
          <r>
            <t xml:space="preserve">UN</t>
          </r>
        </is>
      </c>
      <c r="E2683" s="24" t="n">
        <v>0.0235</v>
      </c>
      <c r="F2683" s="25" t="n">
        <v>61.86</v>
      </c>
      <c r="G2683" s="25" t="n">
        <f>TRUNC(TRUNC(E2683,8)*F2683,2)</f>
        <v>1.45</v>
      </c>
    </row>
    <row r="2684" customHeight="1" ht="21">
      <c r="A2684" s="22" t="inlineStr">
        <is>
          <r>
            <t xml:space="preserve">00003148</t>
          </r>
        </is>
      </c>
      <c r="B2684" s="23" t="inlineStr">
        <is>
          <r>
            <t xml:space="preserve">FITA VEDA ROSCA, EM PTFE, ROLO DE 18 MM X 50 M (L X C)</t>
          </r>
        </is>
      </c>
      <c r="C2684" s="22" t="inlineStr">
        <is>
          <r>
            <t xml:space="preserve">SINAPI</t>
          </r>
        </is>
      </c>
      <c r="D2684" s="22" t="inlineStr">
        <is>
          <r>
            <t xml:space="preserve">UN</t>
          </r>
        </is>
      </c>
      <c r="E2684" s="24" t="n">
        <v>0.0226</v>
      </c>
      <c r="F2684" s="25" t="n">
        <v>14.75</v>
      </c>
      <c r="G2684" s="25" t="n">
        <f>TRUNC(TRUNC(E2684,8)*F2684,2)</f>
        <v>0.33</v>
      </c>
    </row>
    <row r="2685" customHeight="1" ht="15">
      <c r="A2685" s="22" t="inlineStr">
        <is>
          <r>
            <t xml:space="preserve">00038383</t>
          </r>
        </is>
      </c>
      <c r="B2685" s="23" t="inlineStr">
        <is>
          <r>
            <t xml:space="preserve">LIXA D'AGUA EM FOLHA, COR PRETA, GRAO 100</t>
          </r>
        </is>
      </c>
      <c r="C2685" s="22" t="inlineStr">
        <is>
          <r>
            <t xml:space="preserve">SINAPI</t>
          </r>
        </is>
      </c>
      <c r="D2685" s="22" t="inlineStr">
        <is>
          <r>
            <t xml:space="preserve">UN</t>
          </r>
        </is>
      </c>
      <c r="E2685" s="24" t="n">
        <v>0.0313</v>
      </c>
      <c r="F2685" s="25" t="n">
        <v>1.65</v>
      </c>
      <c r="G2685" s="25" t="n">
        <f>TRUNC(TRUNC(E2685,8)*F2685,2)</f>
        <v>0.05</v>
      </c>
    </row>
    <row r="2686" customHeight="1" ht="21">
      <c r="A2686" s="22" t="inlineStr">
        <is>
          <r>
            <t xml:space="preserve">00020083</t>
          </r>
        </is>
      </c>
      <c r="B2686" s="23" t="inlineStr">
        <is>
          <r>
            <t xml:space="preserve">SOLUCAO PREPARADORA / LIMPADORA PARA PVC, FRASCO COM 1000 CM3</t>
          </r>
        </is>
      </c>
      <c r="C2686" s="22" t="inlineStr">
        <is>
          <r>
            <t xml:space="preserve">SINAPI</t>
          </r>
        </is>
      </c>
      <c r="D2686" s="22" t="inlineStr">
        <is>
          <r>
            <t xml:space="preserve">UN</t>
          </r>
        </is>
      </c>
      <c r="E2686" s="24" t="n">
        <v>0.04</v>
      </c>
      <c r="F2686" s="25" t="n">
        <v>70.08</v>
      </c>
      <c r="G2686" s="25" t="n">
        <f>TRUNC(TRUNC(E2686,8)*F2686,2)</f>
        <v>2.8</v>
      </c>
    </row>
    <row r="2687" customHeight="1" ht="15">
      <c r="A2687" s="2" t="inlineStr"/>
      <c r="B2687" s="2" t="inlineStr"/>
      <c r="C2687" s="2" t="inlineStr"/>
      <c r="D2687" s="2" t="inlineStr"/>
      <c r="E2687" s="26" t="inlineStr">
        <is>
          <r>
            <t xml:space="preserve">TOTAL Material:</t>
          </r>
        </is>
      </c>
      <c r="F2687" s="26" t="inlineStr"/>
      <c r="G2687" s="27" t="n">
        <f>SUM(G2682:G2686)</f>
        <v>49.62</v>
      </c>
    </row>
    <row r="2688" customHeight="1" ht="15">
      <c r="A2688" s="20" t="inlineStr">
        <is>
          <r>
            <t xml:space="preserve">Mão de Obra com Encargos Complementares</t>
          </r>
        </is>
      </c>
      <c r="B2688" s="20" t="inlineStr"/>
      <c r="C2688" s="21" t="inlineStr">
        <is>
          <r>
            <t xml:space="preserve">FONTE</t>
          </r>
        </is>
      </c>
      <c r="D2688" s="21" t="inlineStr">
        <is>
          <r>
            <t xml:space="preserve">UNID</t>
          </r>
        </is>
      </c>
      <c r="E2688" s="21" t="inlineStr">
        <is>
          <r>
            <t xml:space="preserve">COEFICIENTE</t>
          </r>
        </is>
      </c>
      <c r="F2688" s="21" t="inlineStr">
        <is>
          <r>
            <t xml:space="preserve">PREÇO UNITÁRIO</t>
          </r>
        </is>
      </c>
      <c r="G2688" s="21" t="inlineStr">
        <is>
          <r>
            <t xml:space="preserve">TOTAL</t>
          </r>
        </is>
      </c>
    </row>
    <row r="2689" customHeight="1" ht="21">
      <c r="A2689" s="22" t="inlineStr">
        <is>
          <r>
            <t xml:space="preserve">88248</t>
          </r>
        </is>
      </c>
      <c r="B2689" s="23" t="inlineStr">
        <is>
          <r>
            <t xml:space="preserve">AUXILIAR DE ENCANADOR OU BOMBEIRO HIDRÁULICO COM ENCARGOS COMPLEMENTARES</t>
          </r>
        </is>
      </c>
      <c r="C2689" s="22" t="inlineStr">
        <is>
          <r>
            <t xml:space="preserve">SINAPI</t>
          </r>
        </is>
      </c>
      <c r="D2689" s="22" t="inlineStr">
        <is>
          <r>
            <t xml:space="preserve">H</t>
          </r>
        </is>
      </c>
      <c r="E2689" s="24" t="n">
        <v>0.375</v>
      </c>
      <c r="F2689" s="25" t="n">
        <v>24.23</v>
      </c>
      <c r="G2689" s="25" t="n">
        <f>TRUNC(TRUNC(E2689,8)*F2689,2)</f>
        <v>9.08</v>
      </c>
    </row>
    <row r="2690" customHeight="1" ht="21">
      <c r="A2690" s="22" t="inlineStr">
        <is>
          <r>
            <t xml:space="preserve">88267</t>
          </r>
        </is>
      </c>
      <c r="B2690" s="23" t="inlineStr">
        <is>
          <r>
            <t xml:space="preserve">ENCANADOR OU BOMBEIRO HIDRÁULICO COM ENCARGOS COMPLEMENTARES</t>
          </r>
        </is>
      </c>
      <c r="C2690" s="22" t="inlineStr">
        <is>
          <r>
            <t xml:space="preserve">SINAPI</t>
          </r>
        </is>
      </c>
      <c r="D2690" s="22" t="inlineStr">
        <is>
          <r>
            <t xml:space="preserve">H</t>
          </r>
        </is>
      </c>
      <c r="E2690" s="24" t="n">
        <v>0.375</v>
      </c>
      <c r="F2690" s="25" t="n">
        <v>29.86</v>
      </c>
      <c r="G2690" s="25" t="n">
        <f>TRUNC(TRUNC(E2690,8)*F2690,2)</f>
        <v>11.19</v>
      </c>
    </row>
    <row r="2691" customHeight="1" ht="18">
      <c r="A2691" s="2" t="inlineStr"/>
      <c r="B2691" s="2" t="inlineStr"/>
      <c r="C2691" s="2" t="inlineStr"/>
      <c r="D2691" s="2" t="inlineStr"/>
      <c r="E2691" s="26" t="inlineStr">
        <is>
          <r>
            <t xml:space="preserve">TOTAL Mão de Obra com Encargos Complementares:</t>
          </r>
        </is>
      </c>
      <c r="F2691" s="26" t="inlineStr"/>
      <c r="G2691" s="27" t="n">
        <f>SUM(G2689:G2690)</f>
        <v>20.27</v>
      </c>
    </row>
    <row r="2692" customHeight="1" ht="15">
      <c r="A2692" s="2" t="inlineStr"/>
      <c r="B2692" s="2" t="inlineStr"/>
      <c r="C2692" s="2" t="inlineStr"/>
      <c r="D2692" s="2" t="inlineStr"/>
      <c r="E2692" s="28" t="inlineStr">
        <is>
          <r>
            <t xml:space="preserve">VALOR:</t>
          </r>
        </is>
      </c>
      <c r="F2692" s="28" t="inlineStr"/>
      <c r="G2692" s="29" t="n">
        <f>ROUND(SUM(G2687,G2691),2)</f>
        <v>69.89</v>
      </c>
    </row>
    <row r="2693" customHeight="1" ht="15">
      <c r="A2693" s="2" t="inlineStr"/>
      <c r="B2693" s="2" t="inlineStr"/>
      <c r="C2693" s="2" t="inlineStr"/>
      <c r="D2693" s="2" t="inlineStr"/>
      <c r="E2693" s="28" t="inlineStr">
        <is>
          <r>
            <t xml:space="preserve">VALOR BDI (20.34%):</t>
          </r>
        </is>
      </c>
      <c r="F2693" s="28" t="inlineStr"/>
      <c r="G2693" s="29" t="n">
        <f>ROUND(G2692*(20.34/100),2)</f>
        <v>14.22</v>
      </c>
    </row>
    <row r="2694" customHeight="1" ht="15">
      <c r="A2694" s="2" t="inlineStr"/>
      <c r="B2694" s="2" t="inlineStr"/>
      <c r="C2694" s="2" t="inlineStr"/>
      <c r="D2694" s="2" t="inlineStr"/>
      <c r="E2694" s="28" t="inlineStr">
        <is>
          <r>
            <t xml:space="preserve">VALOR COM BDI:</t>
          </r>
        </is>
      </c>
      <c r="F2694" s="28" t="inlineStr"/>
      <c r="G2694" s="29" t="n">
        <f>G2693+G2692</f>
        <v>84.11</v>
      </c>
    </row>
    <row r="2695" customHeight="1" ht="10">
      <c r="A2695" s="2" t="inlineStr"/>
      <c r="B2695" s="2" t="inlineStr"/>
      <c r="C2695" s="2" t="inlineStr"/>
      <c r="D2695" s="2" t="inlineStr"/>
      <c r="E2695" s="18" t="inlineStr"/>
      <c r="F2695" s="18" t="inlineStr"/>
      <c r="G2695" s="18" t="inlineStr"/>
    </row>
    <row r="2696" customHeight="1" ht="20">
      <c r="A2696" s="19" t="inlineStr">
        <is>
          <r>
            <t xml:space="preserve">1.18.25. ​CPU2566​ HIDRÔMETRO EM BRONZE, DIÂMETRO DE 40 MM (1 1/2)​ (UN)</t>
          </r>
        </is>
      </c>
      <c r="B2696" s="19" t="inlineStr"/>
      <c r="C2696" s="19" t="inlineStr"/>
      <c r="D2696" s="19" t="inlineStr"/>
      <c r="E2696" s="19" t="inlineStr"/>
      <c r="F2696" s="19" t="inlineStr"/>
      <c r="G2696" s="19" t="inlineStr"/>
    </row>
    <row r="2697" customHeight="1" ht="15">
      <c r="A2697" s="20" t="inlineStr">
        <is>
          <r>
            <t xml:space="preserve">Serviço</t>
          </r>
        </is>
      </c>
      <c r="B2697" s="20" t="inlineStr"/>
      <c r="C2697" s="21" t="inlineStr">
        <is>
          <r>
            <t xml:space="preserve">FONTE</t>
          </r>
        </is>
      </c>
      <c r="D2697" s="21" t="inlineStr">
        <is>
          <r>
            <t xml:space="preserve">UNID</t>
          </r>
        </is>
      </c>
      <c r="E2697" s="21" t="inlineStr">
        <is>
          <r>
            <t xml:space="preserve">COEFICIENTE</t>
          </r>
        </is>
      </c>
      <c r="F2697" s="21" t="inlineStr">
        <is>
          <r>
            <t xml:space="preserve">PREÇO UNITÁRIO</t>
          </r>
        </is>
      </c>
      <c r="G2697" s="21" t="inlineStr">
        <is>
          <r>
            <t xml:space="preserve">TOTAL</t>
          </r>
        </is>
      </c>
    </row>
    <row r="2698" customHeight="1" ht="21">
      <c r="A2698" s="22" t="inlineStr">
        <is>
          <r>
            <t xml:space="preserve">105135</t>
          </r>
        </is>
      </c>
      <c r="B2698" s="23" t="inlineStr">
        <is>
          <r>
            <t xml:space="preserve">HIDRÔMETRO DN 1 1/2", 20 M³/H - FORNECIMENTO E INSTALAÇÃO. AF_03/2024</t>
          </r>
        </is>
      </c>
      <c r="C2698" s="22" t="inlineStr">
        <is>
          <r>
            <t xml:space="preserve">SINAPI</t>
          </r>
        </is>
      </c>
      <c r="D2698" s="22" t="inlineStr">
        <is>
          <r>
            <t xml:space="preserve">UN</t>
          </r>
        </is>
      </c>
      <c r="E2698" s="24" t="n">
        <v>1.0</v>
      </c>
      <c r="F2698" s="25" t="n">
        <v>995.29</v>
      </c>
      <c r="G2698" s="25" t="n">
        <f>ROUND(ROUND(E2698,8)*F2698,2)</f>
        <v>995.29</v>
      </c>
    </row>
    <row r="2699" customHeight="1" ht="15">
      <c r="A2699" s="2" t="inlineStr"/>
      <c r="B2699" s="2" t="inlineStr"/>
      <c r="C2699" s="2" t="inlineStr"/>
      <c r="D2699" s="2" t="inlineStr"/>
      <c r="E2699" s="26" t="inlineStr">
        <is>
          <r>
            <t xml:space="preserve">TOTAL Serviço:</t>
          </r>
        </is>
      </c>
      <c r="F2699" s="26" t="inlineStr"/>
      <c r="G2699" s="27" t="n">
        <f>SUM(G2698:G2698)</f>
        <v>995.29</v>
      </c>
    </row>
    <row r="2700" customHeight="1" ht="15">
      <c r="A2700" s="2" t="inlineStr"/>
      <c r="B2700" s="2" t="inlineStr"/>
      <c r="C2700" s="2" t="inlineStr"/>
      <c r="D2700" s="2" t="inlineStr"/>
      <c r="E2700" s="28" t="inlineStr">
        <is>
          <r>
            <t xml:space="preserve">VALOR:</t>
          </r>
        </is>
      </c>
      <c r="F2700" s="28" t="inlineStr"/>
      <c r="G2700" s="29" t="n">
        <f>ROUND(SUM(G2699),2)</f>
        <v>995.29</v>
      </c>
    </row>
    <row r="2701" customHeight="1" ht="15">
      <c r="A2701" s="2" t="inlineStr"/>
      <c r="B2701" s="2" t="inlineStr"/>
      <c r="C2701" s="2" t="inlineStr"/>
      <c r="D2701" s="2" t="inlineStr"/>
      <c r="E2701" s="28" t="inlineStr">
        <is>
          <r>
            <t xml:space="preserve">VALOR BDI (20.34%):</t>
          </r>
        </is>
      </c>
      <c r="F2701" s="28" t="inlineStr"/>
      <c r="G2701" s="29" t="n">
        <f>ROUND(G2700*(20.34/100),2)</f>
        <v>202.44</v>
      </c>
    </row>
    <row r="2702" customHeight="1" ht="15">
      <c r="A2702" s="2" t="inlineStr"/>
      <c r="B2702" s="2" t="inlineStr"/>
      <c r="C2702" s="2" t="inlineStr"/>
      <c r="D2702" s="2" t="inlineStr"/>
      <c r="E2702" s="28" t="inlineStr">
        <is>
          <r>
            <t xml:space="preserve">VALOR COM BDI:</t>
          </r>
        </is>
      </c>
      <c r="F2702" s="28" t="inlineStr"/>
      <c r="G2702" s="29" t="n">
        <f>G2701+G2700</f>
        <v>1197.73</v>
      </c>
    </row>
    <row r="2703" customHeight="1" ht="10">
      <c r="A2703" s="2" t="inlineStr"/>
      <c r="B2703" s="2" t="inlineStr"/>
      <c r="C2703" s="2" t="inlineStr"/>
      <c r="D2703" s="2" t="inlineStr"/>
      <c r="E2703" s="18" t="inlineStr"/>
      <c r="F2703" s="18" t="inlineStr"/>
      <c r="G2703" s="18" t="inlineStr"/>
    </row>
    <row r="2704" customHeight="1" ht="20">
      <c r="A2704" s="19" t="inlineStr">
        <is>
          <r>
            <t xml:space="preserve">1.18.26. ​89353​ REGISTRO DE GAVETA BRUTO, LATÃO, ROSCÁVEL, 3/4" - FORNECIMENTO E INSTALAÇÃO. AF_08/2021​ (UN)</t>
          </r>
        </is>
      </c>
      <c r="B2704" s="19" t="inlineStr"/>
      <c r="C2704" s="19" t="inlineStr"/>
      <c r="D2704" s="19" t="inlineStr"/>
      <c r="E2704" s="19" t="inlineStr"/>
      <c r="F2704" s="19" t="inlineStr"/>
      <c r="G2704" s="19" t="inlineStr"/>
    </row>
    <row r="2705" customHeight="1" ht="15">
      <c r="A2705" s="20" t="inlineStr">
        <is>
          <r>
            <t xml:space="preserve">Material</t>
          </r>
        </is>
      </c>
      <c r="B2705" s="20" t="inlineStr"/>
      <c r="C2705" s="21" t="inlineStr">
        <is>
          <r>
            <t xml:space="preserve">FONTE</t>
          </r>
        </is>
      </c>
      <c r="D2705" s="21" t="inlineStr">
        <is>
          <r>
            <t xml:space="preserve">UNID</t>
          </r>
        </is>
      </c>
      <c r="E2705" s="21" t="inlineStr">
        <is>
          <r>
            <t xml:space="preserve">COEFICIENTE</t>
          </r>
        </is>
      </c>
      <c r="F2705" s="21" t="inlineStr">
        <is>
          <r>
            <t xml:space="preserve">PREÇO UNITÁRIO</t>
          </r>
        </is>
      </c>
      <c r="G2705" s="21" t="inlineStr">
        <is>
          <r>
            <t xml:space="preserve">TOTAL</t>
          </r>
        </is>
      </c>
    </row>
    <row r="2706" customHeight="1" ht="21">
      <c r="A2706" s="22" t="inlineStr">
        <is>
          <r>
            <t xml:space="preserve">00003148</t>
          </r>
        </is>
      </c>
      <c r="B2706" s="23" t="inlineStr">
        <is>
          <r>
            <t xml:space="preserve">FITA VEDA ROSCA, EM PTFE, ROLO DE 18 MM X 50 M (L X C)</t>
          </r>
        </is>
      </c>
      <c r="C2706" s="22" t="inlineStr">
        <is>
          <r>
            <t xml:space="preserve">SINAPI</t>
          </r>
        </is>
      </c>
      <c r="D2706" s="22" t="inlineStr">
        <is>
          <r>
            <t xml:space="preserve">UN</t>
          </r>
        </is>
      </c>
      <c r="E2706" s="24" t="n">
        <v>0.0106</v>
      </c>
      <c r="F2706" s="25" t="n">
        <v>14.75</v>
      </c>
      <c r="G2706" s="25" t="n">
        <f>TRUNC(TRUNC(E2706,8)*F2706,2)</f>
        <v>0.15</v>
      </c>
    </row>
    <row r="2707" customHeight="1" ht="21">
      <c r="A2707" s="22" t="inlineStr">
        <is>
          <r>
            <t xml:space="preserve">00006016</t>
          </r>
        </is>
      </c>
      <c r="B2707" s="23" t="inlineStr">
        <is>
          <r>
            <t xml:space="preserve">REGISTRO GAVETA BRUTO EM LATAO FORJADO, BITOLA 3/4"</t>
          </r>
        </is>
      </c>
      <c r="C2707" s="22" t="inlineStr">
        <is>
          <r>
            <t xml:space="preserve">SINAPI</t>
          </r>
        </is>
      </c>
      <c r="D2707" s="22" t="inlineStr">
        <is>
          <r>
            <t xml:space="preserve">UN</t>
          </r>
        </is>
      </c>
      <c r="E2707" s="24" t="n">
        <v>1.0</v>
      </c>
      <c r="F2707" s="25" t="n">
        <v>33.2</v>
      </c>
      <c r="G2707" s="25" t="n">
        <f>TRUNC(TRUNC(E2707,8)*F2707,2)</f>
        <v>33.2</v>
      </c>
    </row>
    <row r="2708" customHeight="1" ht="15">
      <c r="A2708" s="2" t="inlineStr"/>
      <c r="B2708" s="2" t="inlineStr"/>
      <c r="C2708" s="2" t="inlineStr"/>
      <c r="D2708" s="2" t="inlineStr"/>
      <c r="E2708" s="26" t="inlineStr">
        <is>
          <r>
            <t xml:space="preserve">TOTAL Material:</t>
          </r>
        </is>
      </c>
      <c r="F2708" s="26" t="inlineStr"/>
      <c r="G2708" s="27" t="n">
        <f>SUM(G2706:G2707)</f>
        <v>33.35</v>
      </c>
    </row>
    <row r="2709" customHeight="1" ht="15">
      <c r="A2709" s="20" t="inlineStr">
        <is>
          <r>
            <t xml:space="preserve">Mão de Obra com Encargos Complementares</t>
          </r>
        </is>
      </c>
      <c r="B2709" s="20" t="inlineStr"/>
      <c r="C2709" s="21" t="inlineStr">
        <is>
          <r>
            <t xml:space="preserve">FONTE</t>
          </r>
        </is>
      </c>
      <c r="D2709" s="21" t="inlineStr">
        <is>
          <r>
            <t xml:space="preserve">UNID</t>
          </r>
        </is>
      </c>
      <c r="E2709" s="21" t="inlineStr">
        <is>
          <r>
            <t xml:space="preserve">COEFICIENTE</t>
          </r>
        </is>
      </c>
      <c r="F2709" s="21" t="inlineStr">
        <is>
          <r>
            <t xml:space="preserve">PREÇO UNITÁRIO</t>
          </r>
        </is>
      </c>
      <c r="G2709" s="21" t="inlineStr">
        <is>
          <r>
            <t xml:space="preserve">TOTAL</t>
          </r>
        </is>
      </c>
    </row>
    <row r="2710" customHeight="1" ht="21">
      <c r="A2710" s="22" t="inlineStr">
        <is>
          <r>
            <t xml:space="preserve">88248</t>
          </r>
        </is>
      </c>
      <c r="B2710" s="23" t="inlineStr">
        <is>
          <r>
            <t xml:space="preserve">AUXILIAR DE ENCANADOR OU BOMBEIRO HIDRÁULICO COM ENCARGOS COMPLEMENTARES</t>
          </r>
        </is>
      </c>
      <c r="C2710" s="22" t="inlineStr">
        <is>
          <r>
            <t xml:space="preserve">SINAPI</t>
          </r>
        </is>
      </c>
      <c r="D2710" s="22" t="inlineStr">
        <is>
          <r>
            <t xml:space="preserve">H</t>
          </r>
        </is>
      </c>
      <c r="E2710" s="24" t="n">
        <v>0.1102</v>
      </c>
      <c r="F2710" s="25" t="n">
        <v>24.23</v>
      </c>
      <c r="G2710" s="25" t="n">
        <f>TRUNC(TRUNC(E2710,8)*F2710,2)</f>
        <v>2.67</v>
      </c>
    </row>
    <row r="2711" customHeight="1" ht="21">
      <c r="A2711" s="22" t="inlineStr">
        <is>
          <r>
            <t xml:space="preserve">88267</t>
          </r>
        </is>
      </c>
      <c r="B2711" s="23" t="inlineStr">
        <is>
          <r>
            <t xml:space="preserve">ENCANADOR OU BOMBEIRO HIDRÁULICO COM ENCARGOS COMPLEMENTARES</t>
          </r>
        </is>
      </c>
      <c r="C2711" s="22" t="inlineStr">
        <is>
          <r>
            <t xml:space="preserve">SINAPI</t>
          </r>
        </is>
      </c>
      <c r="D2711" s="22" t="inlineStr">
        <is>
          <r>
            <t xml:space="preserve">H</t>
          </r>
        </is>
      </c>
      <c r="E2711" s="24" t="n">
        <v>0.1102</v>
      </c>
      <c r="F2711" s="25" t="n">
        <v>29.86</v>
      </c>
      <c r="G2711" s="25" t="n">
        <f>TRUNC(TRUNC(E2711,8)*F2711,2)</f>
        <v>3.29</v>
      </c>
    </row>
    <row r="2712" customHeight="1" ht="18">
      <c r="A2712" s="2" t="inlineStr"/>
      <c r="B2712" s="2" t="inlineStr"/>
      <c r="C2712" s="2" t="inlineStr"/>
      <c r="D2712" s="2" t="inlineStr"/>
      <c r="E2712" s="26" t="inlineStr">
        <is>
          <r>
            <t xml:space="preserve">TOTAL Mão de Obra com Encargos Complementares:</t>
          </r>
        </is>
      </c>
      <c r="F2712" s="26" t="inlineStr"/>
      <c r="G2712" s="27" t="n">
        <f>SUM(G2710:G2711)</f>
        <v>5.96</v>
      </c>
    </row>
    <row r="2713" customHeight="1" ht="15">
      <c r="A2713" s="2" t="inlineStr"/>
      <c r="B2713" s="2" t="inlineStr"/>
      <c r="C2713" s="2" t="inlineStr"/>
      <c r="D2713" s="2" t="inlineStr"/>
      <c r="E2713" s="28" t="inlineStr">
        <is>
          <r>
            <t xml:space="preserve">VALOR:</t>
          </r>
        </is>
      </c>
      <c r="F2713" s="28" t="inlineStr"/>
      <c r="G2713" s="29" t="n">
        <f>ROUND(SUM(G2708,G2712),2)</f>
        <v>39.31</v>
      </c>
    </row>
    <row r="2714" customHeight="1" ht="15">
      <c r="A2714" s="2" t="inlineStr"/>
      <c r="B2714" s="2" t="inlineStr"/>
      <c r="C2714" s="2" t="inlineStr"/>
      <c r="D2714" s="2" t="inlineStr"/>
      <c r="E2714" s="28" t="inlineStr">
        <is>
          <r>
            <t xml:space="preserve">VALOR BDI (20.34%):</t>
          </r>
        </is>
      </c>
      <c r="F2714" s="28" t="inlineStr"/>
      <c r="G2714" s="29" t="n">
        <f>ROUND(G2713*(20.34/100),2)</f>
        <v>8.0</v>
      </c>
    </row>
    <row r="2715" customHeight="1" ht="15">
      <c r="A2715" s="2" t="inlineStr"/>
      <c r="B2715" s="2" t="inlineStr"/>
      <c r="C2715" s="2" t="inlineStr"/>
      <c r="D2715" s="2" t="inlineStr"/>
      <c r="E2715" s="28" t="inlineStr">
        <is>
          <r>
            <t xml:space="preserve">VALOR COM BDI:</t>
          </r>
        </is>
      </c>
      <c r="F2715" s="28" t="inlineStr"/>
      <c r="G2715" s="29" t="n">
        <f>G2714+G2713</f>
        <v>47.31</v>
      </c>
    </row>
    <row r="2716" customHeight="1" ht="10">
      <c r="A2716" s="2" t="inlineStr"/>
      <c r="B2716" s="2" t="inlineStr"/>
      <c r="C2716" s="2" t="inlineStr"/>
      <c r="D2716" s="2" t="inlineStr"/>
      <c r="E2716" s="18" t="inlineStr"/>
      <c r="F2716" s="18" t="inlineStr"/>
      <c r="G2716" s="18" t="inlineStr"/>
    </row>
    <row r="2717" customHeight="1" ht="20">
      <c r="A2717" s="19" t="inlineStr">
        <is>
          <r>
            <t xml:space="preserve">1.18.27. ​94794​ REGISTRO DE GAVETA BRUTO, LATÃO, ROSCÁVEL, 1 1/2", COM ACABAMENTO E CANOPLA CROMADOS - FORNECIMENTO E INSTALAÇÃO. AF_08/2021​ (UN)</t>
          </r>
        </is>
      </c>
      <c r="B2717" s="19" t="inlineStr"/>
      <c r="C2717" s="19" t="inlineStr"/>
      <c r="D2717" s="19" t="inlineStr"/>
      <c r="E2717" s="19" t="inlineStr"/>
      <c r="F2717" s="19" t="inlineStr"/>
      <c r="G2717" s="19" t="inlineStr"/>
    </row>
    <row r="2718" customHeight="1" ht="15">
      <c r="A2718" s="20" t="inlineStr">
        <is>
          <r>
            <t xml:space="preserve">Material</t>
          </r>
        </is>
      </c>
      <c r="B2718" s="20" t="inlineStr"/>
      <c r="C2718" s="21" t="inlineStr">
        <is>
          <r>
            <t xml:space="preserve">FONTE</t>
          </r>
        </is>
      </c>
      <c r="D2718" s="21" t="inlineStr">
        <is>
          <r>
            <t xml:space="preserve">UNID</t>
          </r>
        </is>
      </c>
      <c r="E2718" s="21" t="inlineStr">
        <is>
          <r>
            <t xml:space="preserve">COEFICIENTE</t>
          </r>
        </is>
      </c>
      <c r="F2718" s="21" t="inlineStr">
        <is>
          <r>
            <t xml:space="preserve">PREÇO UNITÁRIO</t>
          </r>
        </is>
      </c>
      <c r="G2718" s="21" t="inlineStr">
        <is>
          <r>
            <t xml:space="preserve">TOTAL</t>
          </r>
        </is>
      </c>
    </row>
    <row r="2719" customHeight="1" ht="21">
      <c r="A2719" s="22" t="inlineStr">
        <is>
          <r>
            <t xml:space="preserve">00003148</t>
          </r>
        </is>
      </c>
      <c r="B2719" s="23" t="inlineStr">
        <is>
          <r>
            <t xml:space="preserve">FITA VEDA ROSCA, EM PTFE, ROLO DE 18 MM X 50 M (L X C)</t>
          </r>
        </is>
      </c>
      <c r="C2719" s="22" t="inlineStr">
        <is>
          <r>
            <t xml:space="preserve">SINAPI</t>
          </r>
        </is>
      </c>
      <c r="D2719" s="22" t="inlineStr">
        <is>
          <r>
            <t xml:space="preserve">UN</t>
          </r>
        </is>
      </c>
      <c r="E2719" s="24" t="n">
        <v>0.0192</v>
      </c>
      <c r="F2719" s="25" t="n">
        <v>14.75</v>
      </c>
      <c r="G2719" s="25" t="n">
        <f>TRUNC(TRUNC(E2719,8)*F2719,2)</f>
        <v>0.28</v>
      </c>
    </row>
    <row r="2720" customHeight="1" ht="21">
      <c r="A2720" s="22" t="inlineStr">
        <is>
          <r>
            <t xml:space="preserve">00006015</t>
          </r>
        </is>
      </c>
      <c r="B2720" s="23" t="inlineStr">
        <is>
          <r>
            <t xml:space="preserve">REGISTRO GAVETA COM ACABAMENTO E CANOPLA CROMADOS, SIMPLES, BITOLA 1 1/2"</t>
          </r>
        </is>
      </c>
      <c r="C2720" s="22" t="inlineStr">
        <is>
          <r>
            <t xml:space="preserve">SINAPI</t>
          </r>
        </is>
      </c>
      <c r="D2720" s="22" t="inlineStr">
        <is>
          <r>
            <t xml:space="preserve">UN</t>
          </r>
        </is>
      </c>
      <c r="E2720" s="24" t="n">
        <v>1.0</v>
      </c>
      <c r="F2720" s="25" t="n">
        <v>144.19</v>
      </c>
      <c r="G2720" s="25" t="n">
        <f>TRUNC(TRUNC(E2720,8)*F2720,2)</f>
        <v>144.19</v>
      </c>
    </row>
    <row r="2721" customHeight="1" ht="15">
      <c r="A2721" s="2" t="inlineStr"/>
      <c r="B2721" s="2" t="inlineStr"/>
      <c r="C2721" s="2" t="inlineStr"/>
      <c r="D2721" s="2" t="inlineStr"/>
      <c r="E2721" s="26" t="inlineStr">
        <is>
          <r>
            <t xml:space="preserve">TOTAL Material:</t>
          </r>
        </is>
      </c>
      <c r="F2721" s="26" t="inlineStr"/>
      <c r="G2721" s="27" t="n">
        <f>SUM(G2719:G2720)</f>
        <v>144.47</v>
      </c>
    </row>
    <row r="2722" customHeight="1" ht="15">
      <c r="A2722" s="20" t="inlineStr">
        <is>
          <r>
            <t xml:space="preserve">Mão de Obra com Encargos Complementares</t>
          </r>
        </is>
      </c>
      <c r="B2722" s="20" t="inlineStr"/>
      <c r="C2722" s="21" t="inlineStr">
        <is>
          <r>
            <t xml:space="preserve">FONTE</t>
          </r>
        </is>
      </c>
      <c r="D2722" s="21" t="inlineStr">
        <is>
          <r>
            <t xml:space="preserve">UNID</t>
          </r>
        </is>
      </c>
      <c r="E2722" s="21" t="inlineStr">
        <is>
          <r>
            <t xml:space="preserve">COEFICIENTE</t>
          </r>
        </is>
      </c>
      <c r="F2722" s="21" t="inlineStr">
        <is>
          <r>
            <t xml:space="preserve">PREÇO UNITÁRIO</t>
          </r>
        </is>
      </c>
      <c r="G2722" s="21" t="inlineStr">
        <is>
          <r>
            <t xml:space="preserve">TOTAL</t>
          </r>
        </is>
      </c>
    </row>
    <row r="2723" customHeight="1" ht="21">
      <c r="A2723" s="22" t="inlineStr">
        <is>
          <r>
            <t xml:space="preserve">88248</t>
          </r>
        </is>
      </c>
      <c r="B2723" s="23" t="inlineStr">
        <is>
          <r>
            <t xml:space="preserve">AUXILIAR DE ENCANADOR OU BOMBEIRO HIDRÁULICO COM ENCARGOS COMPLEMENTARES</t>
          </r>
        </is>
      </c>
      <c r="C2723" s="22" t="inlineStr">
        <is>
          <r>
            <t xml:space="preserve">SINAPI</t>
          </r>
        </is>
      </c>
      <c r="D2723" s="22" t="inlineStr">
        <is>
          <r>
            <t xml:space="preserve">H</t>
          </r>
        </is>
      </c>
      <c r="E2723" s="24" t="n">
        <v>0.3743</v>
      </c>
      <c r="F2723" s="25" t="n">
        <v>24.23</v>
      </c>
      <c r="G2723" s="25" t="n">
        <f>TRUNC(TRUNC(E2723,8)*F2723,2)</f>
        <v>9.06</v>
      </c>
    </row>
    <row r="2724" customHeight="1" ht="21">
      <c r="A2724" s="22" t="inlineStr">
        <is>
          <r>
            <t xml:space="preserve">88267</t>
          </r>
        </is>
      </c>
      <c r="B2724" s="23" t="inlineStr">
        <is>
          <r>
            <t xml:space="preserve">ENCANADOR OU BOMBEIRO HIDRÁULICO COM ENCARGOS COMPLEMENTARES</t>
          </r>
        </is>
      </c>
      <c r="C2724" s="22" t="inlineStr">
        <is>
          <r>
            <t xml:space="preserve">SINAPI</t>
          </r>
        </is>
      </c>
      <c r="D2724" s="22" t="inlineStr">
        <is>
          <r>
            <t xml:space="preserve">H</t>
          </r>
        </is>
      </c>
      <c r="E2724" s="24" t="n">
        <v>0.3743</v>
      </c>
      <c r="F2724" s="25" t="n">
        <v>29.86</v>
      </c>
      <c r="G2724" s="25" t="n">
        <f>TRUNC(TRUNC(E2724,8)*F2724,2)</f>
        <v>11.17</v>
      </c>
    </row>
    <row r="2725" customHeight="1" ht="18">
      <c r="A2725" s="2" t="inlineStr"/>
      <c r="B2725" s="2" t="inlineStr"/>
      <c r="C2725" s="2" t="inlineStr"/>
      <c r="D2725" s="2" t="inlineStr"/>
      <c r="E2725" s="26" t="inlineStr">
        <is>
          <r>
            <t xml:space="preserve">TOTAL Mão de Obra com Encargos Complementares:</t>
          </r>
        </is>
      </c>
      <c r="F2725" s="26" t="inlineStr"/>
      <c r="G2725" s="27" t="n">
        <f>SUM(G2723:G2724)</f>
        <v>20.23</v>
      </c>
    </row>
    <row r="2726" customHeight="1" ht="15">
      <c r="A2726" s="2" t="inlineStr"/>
      <c r="B2726" s="2" t="inlineStr"/>
      <c r="C2726" s="2" t="inlineStr"/>
      <c r="D2726" s="2" t="inlineStr"/>
      <c r="E2726" s="28" t="inlineStr">
        <is>
          <r>
            <t xml:space="preserve">VALOR:</t>
          </r>
        </is>
      </c>
      <c r="F2726" s="28" t="inlineStr"/>
      <c r="G2726" s="29" t="n">
        <f>ROUND(SUM(G2721,G2725),2)</f>
        <v>164.7</v>
      </c>
    </row>
    <row r="2727" customHeight="1" ht="15">
      <c r="A2727" s="2" t="inlineStr"/>
      <c r="B2727" s="2" t="inlineStr"/>
      <c r="C2727" s="2" t="inlineStr"/>
      <c r="D2727" s="2" t="inlineStr"/>
      <c r="E2727" s="28" t="inlineStr">
        <is>
          <r>
            <t xml:space="preserve">VALOR BDI (20.34%):</t>
          </r>
        </is>
      </c>
      <c r="F2727" s="28" t="inlineStr"/>
      <c r="G2727" s="29" t="n">
        <f>ROUND(G2726*(20.34/100),2)</f>
        <v>33.5</v>
      </c>
    </row>
    <row r="2728" customHeight="1" ht="15">
      <c r="A2728" s="2" t="inlineStr"/>
      <c r="B2728" s="2" t="inlineStr"/>
      <c r="C2728" s="2" t="inlineStr"/>
      <c r="D2728" s="2" t="inlineStr"/>
      <c r="E2728" s="28" t="inlineStr">
        <is>
          <r>
            <t xml:space="preserve">VALOR COM BDI:</t>
          </r>
        </is>
      </c>
      <c r="F2728" s="28" t="inlineStr"/>
      <c r="G2728" s="29" t="n">
        <f>G2727+G2726</f>
        <v>198.2</v>
      </c>
    </row>
    <row r="2729" customHeight="1" ht="10">
      <c r="A2729" s="2" t="inlineStr"/>
      <c r="B2729" s="2" t="inlineStr"/>
      <c r="C2729" s="2" t="inlineStr"/>
      <c r="D2729" s="2" t="inlineStr"/>
      <c r="E2729" s="18" t="inlineStr"/>
      <c r="F2729" s="18" t="inlineStr"/>
      <c r="G2729" s="18" t="inlineStr"/>
    </row>
    <row r="2730" customHeight="1" ht="20">
      <c r="A2730" s="19" t="inlineStr">
        <is>
          <r>
            <t xml:space="preserve">1.18.28. ​89987​ REGISTRO DE GAVETA BRUTO, LATÃO, ROSCÁVEL, 3/4", COM ACABAMENTO E CANOPLA CROMADOS - FORNECIMENTO E INSTALAÇÃO. AF_08/2021​ (UN)</t>
          </r>
        </is>
      </c>
      <c r="B2730" s="19" t="inlineStr"/>
      <c r="C2730" s="19" t="inlineStr"/>
      <c r="D2730" s="19" t="inlineStr"/>
      <c r="E2730" s="19" t="inlineStr"/>
      <c r="F2730" s="19" t="inlineStr"/>
      <c r="G2730" s="19" t="inlineStr"/>
    </row>
    <row r="2731" customHeight="1" ht="15">
      <c r="A2731" s="20" t="inlineStr">
        <is>
          <r>
            <t xml:space="preserve">Material</t>
          </r>
        </is>
      </c>
      <c r="B2731" s="20" t="inlineStr"/>
      <c r="C2731" s="21" t="inlineStr">
        <is>
          <r>
            <t xml:space="preserve">FONTE</t>
          </r>
        </is>
      </c>
      <c r="D2731" s="21" t="inlineStr">
        <is>
          <r>
            <t xml:space="preserve">UNID</t>
          </r>
        </is>
      </c>
      <c r="E2731" s="21" t="inlineStr">
        <is>
          <r>
            <t xml:space="preserve">COEFICIENTE</t>
          </r>
        </is>
      </c>
      <c r="F2731" s="21" t="inlineStr">
        <is>
          <r>
            <t xml:space="preserve">PREÇO UNITÁRIO</t>
          </r>
        </is>
      </c>
      <c r="G2731" s="21" t="inlineStr">
        <is>
          <r>
            <t xml:space="preserve">TOTAL</t>
          </r>
        </is>
      </c>
    </row>
    <row r="2732" customHeight="1" ht="21">
      <c r="A2732" s="22" t="inlineStr">
        <is>
          <r>
            <t xml:space="preserve">00003148</t>
          </r>
        </is>
      </c>
      <c r="B2732" s="23" t="inlineStr">
        <is>
          <r>
            <t xml:space="preserve">FITA VEDA ROSCA, EM PTFE, ROLO DE 18 MM X 50 M (L X C)</t>
          </r>
        </is>
      </c>
      <c r="C2732" s="22" t="inlineStr">
        <is>
          <r>
            <t xml:space="preserve">SINAPI</t>
          </r>
        </is>
      </c>
      <c r="D2732" s="22" t="inlineStr">
        <is>
          <r>
            <t xml:space="preserve">UN</t>
          </r>
        </is>
      </c>
      <c r="E2732" s="24" t="n">
        <v>0.0106</v>
      </c>
      <c r="F2732" s="25" t="n">
        <v>14.75</v>
      </c>
      <c r="G2732" s="25" t="n">
        <f>TRUNC(TRUNC(E2732,8)*F2732,2)</f>
        <v>0.15</v>
      </c>
    </row>
    <row r="2733" customHeight="1" ht="21">
      <c r="A2733" s="22" t="inlineStr">
        <is>
          <r>
            <t xml:space="preserve">00006005</t>
          </r>
        </is>
      </c>
      <c r="B2733" s="23" t="inlineStr">
        <is>
          <r>
            <t xml:space="preserve">REGISTRO GAVETA COM ACABAMENTO E CANOPLA CROMADOS, SIMPLES, BITOLA 3/4"</t>
          </r>
        </is>
      </c>
      <c r="C2733" s="22" t="inlineStr">
        <is>
          <r>
            <t xml:space="preserve">SINAPI</t>
          </r>
        </is>
      </c>
      <c r="D2733" s="22" t="inlineStr">
        <is>
          <r>
            <t xml:space="preserve">UN</t>
          </r>
        </is>
      </c>
      <c r="E2733" s="24" t="n">
        <v>1.0</v>
      </c>
      <c r="F2733" s="25" t="n">
        <v>81.0</v>
      </c>
      <c r="G2733" s="25" t="n">
        <f>TRUNC(TRUNC(E2733,8)*F2733,2)</f>
        <v>81.0</v>
      </c>
    </row>
    <row r="2734" customHeight="1" ht="15">
      <c r="A2734" s="2" t="inlineStr"/>
      <c r="B2734" s="2" t="inlineStr"/>
      <c r="C2734" s="2" t="inlineStr"/>
      <c r="D2734" s="2" t="inlineStr"/>
      <c r="E2734" s="26" t="inlineStr">
        <is>
          <r>
            <t xml:space="preserve">TOTAL Material:</t>
          </r>
        </is>
      </c>
      <c r="F2734" s="26" t="inlineStr"/>
      <c r="G2734" s="27" t="n">
        <f>SUM(G2732:G2733)</f>
        <v>81.15</v>
      </c>
    </row>
    <row r="2735" customHeight="1" ht="15">
      <c r="A2735" s="20" t="inlineStr">
        <is>
          <r>
            <t xml:space="preserve">Mão de Obra com Encargos Complementares</t>
          </r>
        </is>
      </c>
      <c r="B2735" s="20" t="inlineStr"/>
      <c r="C2735" s="21" t="inlineStr">
        <is>
          <r>
            <t xml:space="preserve">FONTE</t>
          </r>
        </is>
      </c>
      <c r="D2735" s="21" t="inlineStr">
        <is>
          <r>
            <t xml:space="preserve">UNID</t>
          </r>
        </is>
      </c>
      <c r="E2735" s="21" t="inlineStr">
        <is>
          <r>
            <t xml:space="preserve">COEFICIENTE</t>
          </r>
        </is>
      </c>
      <c r="F2735" s="21" t="inlineStr">
        <is>
          <r>
            <t xml:space="preserve">PREÇO UNITÁRIO</t>
          </r>
        </is>
      </c>
      <c r="G2735" s="21" t="inlineStr">
        <is>
          <r>
            <t xml:space="preserve">TOTAL</t>
          </r>
        </is>
      </c>
    </row>
    <row r="2736" customHeight="1" ht="21">
      <c r="A2736" s="22" t="inlineStr">
        <is>
          <r>
            <t xml:space="preserve">88248</t>
          </r>
        </is>
      </c>
      <c r="B2736" s="23" t="inlineStr">
        <is>
          <r>
            <t xml:space="preserve">AUXILIAR DE ENCANADOR OU BOMBEIRO HIDRÁULICO COM ENCARGOS COMPLEMENTARES</t>
          </r>
        </is>
      </c>
      <c r="C2736" s="22" t="inlineStr">
        <is>
          <r>
            <t xml:space="preserve">SINAPI</t>
          </r>
        </is>
      </c>
      <c r="D2736" s="22" t="inlineStr">
        <is>
          <r>
            <t xml:space="preserve">H</t>
          </r>
        </is>
      </c>
      <c r="E2736" s="24" t="n">
        <v>0.2212</v>
      </c>
      <c r="F2736" s="25" t="n">
        <v>24.23</v>
      </c>
      <c r="G2736" s="25" t="n">
        <f>TRUNC(TRUNC(E2736,8)*F2736,2)</f>
        <v>5.35</v>
      </c>
    </row>
    <row r="2737" customHeight="1" ht="21">
      <c r="A2737" s="22" t="inlineStr">
        <is>
          <r>
            <t xml:space="preserve">88267</t>
          </r>
        </is>
      </c>
      <c r="B2737" s="23" t="inlineStr">
        <is>
          <r>
            <t xml:space="preserve">ENCANADOR OU BOMBEIRO HIDRÁULICO COM ENCARGOS COMPLEMENTARES</t>
          </r>
        </is>
      </c>
      <c r="C2737" s="22" t="inlineStr">
        <is>
          <r>
            <t xml:space="preserve">SINAPI</t>
          </r>
        </is>
      </c>
      <c r="D2737" s="22" t="inlineStr">
        <is>
          <r>
            <t xml:space="preserve">H</t>
          </r>
        </is>
      </c>
      <c r="E2737" s="24" t="n">
        <v>0.2212</v>
      </c>
      <c r="F2737" s="25" t="n">
        <v>29.86</v>
      </c>
      <c r="G2737" s="25" t="n">
        <f>TRUNC(TRUNC(E2737,8)*F2737,2)</f>
        <v>6.6</v>
      </c>
    </row>
    <row r="2738" customHeight="1" ht="18">
      <c r="A2738" s="2" t="inlineStr"/>
      <c r="B2738" s="2" t="inlineStr"/>
      <c r="C2738" s="2" t="inlineStr"/>
      <c r="D2738" s="2" t="inlineStr"/>
      <c r="E2738" s="26" t="inlineStr">
        <is>
          <r>
            <t xml:space="preserve">TOTAL Mão de Obra com Encargos Complementares:</t>
          </r>
        </is>
      </c>
      <c r="F2738" s="26" t="inlineStr"/>
      <c r="G2738" s="27" t="n">
        <f>SUM(G2736:G2737)</f>
        <v>11.95</v>
      </c>
    </row>
    <row r="2739" customHeight="1" ht="15">
      <c r="A2739" s="2" t="inlineStr"/>
      <c r="B2739" s="2" t="inlineStr"/>
      <c r="C2739" s="2" t="inlineStr"/>
      <c r="D2739" s="2" t="inlineStr"/>
      <c r="E2739" s="28" t="inlineStr">
        <is>
          <r>
            <t xml:space="preserve">VALOR:</t>
          </r>
        </is>
      </c>
      <c r="F2739" s="28" t="inlineStr"/>
      <c r="G2739" s="29" t="n">
        <f>ROUND(SUM(G2734,G2738),2)</f>
        <v>93.1</v>
      </c>
    </row>
    <row r="2740" customHeight="1" ht="15">
      <c r="A2740" s="2" t="inlineStr"/>
      <c r="B2740" s="2" t="inlineStr"/>
      <c r="C2740" s="2" t="inlineStr"/>
      <c r="D2740" s="2" t="inlineStr"/>
      <c r="E2740" s="28" t="inlineStr">
        <is>
          <r>
            <t xml:space="preserve">VALOR BDI (20.34%):</t>
          </r>
        </is>
      </c>
      <c r="F2740" s="28" t="inlineStr"/>
      <c r="G2740" s="29" t="n">
        <f>ROUND(G2739*(20.34/100),2)</f>
        <v>18.94</v>
      </c>
    </row>
    <row r="2741" customHeight="1" ht="15">
      <c r="A2741" s="2" t="inlineStr"/>
      <c r="B2741" s="2" t="inlineStr"/>
      <c r="C2741" s="2" t="inlineStr"/>
      <c r="D2741" s="2" t="inlineStr"/>
      <c r="E2741" s="28" t="inlineStr">
        <is>
          <r>
            <t xml:space="preserve">VALOR COM BDI:</t>
          </r>
        </is>
      </c>
      <c r="F2741" s="28" t="inlineStr"/>
      <c r="G2741" s="29" t="n">
        <f>G2740+G2739</f>
        <v>112.04</v>
      </c>
    </row>
    <row r="2742" customHeight="1" ht="10">
      <c r="A2742" s="2" t="inlineStr"/>
      <c r="B2742" s="2" t="inlineStr"/>
      <c r="C2742" s="2" t="inlineStr"/>
      <c r="D2742" s="2" t="inlineStr"/>
      <c r="E2742" s="18" t="inlineStr"/>
      <c r="F2742" s="18" t="inlineStr"/>
      <c r="G2742" s="18" t="inlineStr"/>
    </row>
    <row r="2743" customHeight="1" ht="20">
      <c r="A2743" s="19" t="inlineStr">
        <is>
          <r>
            <t xml:space="preserve">1.18.29. ​89985​ REGISTRO DE PRESSÃO BRUTO, LATÃO, ROSCÁVEL, 3/4", COM ACABAMENTO E CANOPLA CROMADOS - FORNECIMENTO E INSTALAÇÃO. AF_08/2021​ (UN)</t>
          </r>
        </is>
      </c>
      <c r="B2743" s="19" t="inlineStr"/>
      <c r="C2743" s="19" t="inlineStr"/>
      <c r="D2743" s="19" t="inlineStr"/>
      <c r="E2743" s="19" t="inlineStr"/>
      <c r="F2743" s="19" t="inlineStr"/>
      <c r="G2743" s="19" t="inlineStr"/>
    </row>
    <row r="2744" customHeight="1" ht="15">
      <c r="A2744" s="20" t="inlineStr">
        <is>
          <r>
            <t xml:space="preserve">Material</t>
          </r>
        </is>
      </c>
      <c r="B2744" s="20" t="inlineStr"/>
      <c r="C2744" s="21" t="inlineStr">
        <is>
          <r>
            <t xml:space="preserve">FONTE</t>
          </r>
        </is>
      </c>
      <c r="D2744" s="21" t="inlineStr">
        <is>
          <r>
            <t xml:space="preserve">UNID</t>
          </r>
        </is>
      </c>
      <c r="E2744" s="21" t="inlineStr">
        <is>
          <r>
            <t xml:space="preserve">COEFICIENTE</t>
          </r>
        </is>
      </c>
      <c r="F2744" s="21" t="inlineStr">
        <is>
          <r>
            <t xml:space="preserve">PREÇO UNITÁRIO</t>
          </r>
        </is>
      </c>
      <c r="G2744" s="21" t="inlineStr">
        <is>
          <r>
            <t xml:space="preserve">TOTAL</t>
          </r>
        </is>
      </c>
    </row>
    <row r="2745" customHeight="1" ht="21">
      <c r="A2745" s="22" t="inlineStr">
        <is>
          <r>
            <t xml:space="preserve">00003148</t>
          </r>
        </is>
      </c>
      <c r="B2745" s="23" t="inlineStr">
        <is>
          <r>
            <t xml:space="preserve">FITA VEDA ROSCA, EM PTFE, ROLO DE 18 MM X 50 M (L X C)</t>
          </r>
        </is>
      </c>
      <c r="C2745" s="22" t="inlineStr">
        <is>
          <r>
            <t xml:space="preserve">SINAPI</t>
          </r>
        </is>
      </c>
      <c r="D2745" s="22" t="inlineStr">
        <is>
          <r>
            <t xml:space="preserve">UN</t>
          </r>
        </is>
      </c>
      <c r="E2745" s="24" t="n">
        <v>0.0106</v>
      </c>
      <c r="F2745" s="25" t="n">
        <v>14.75</v>
      </c>
      <c r="G2745" s="25" t="n">
        <f>TRUNC(TRUNC(E2745,8)*F2745,2)</f>
        <v>0.15</v>
      </c>
    </row>
    <row r="2746" customHeight="1" ht="21">
      <c r="A2746" s="22" t="inlineStr">
        <is>
          <r>
            <t xml:space="preserve">00006024</t>
          </r>
        </is>
      </c>
      <c r="B2746" s="23" t="inlineStr">
        <is>
          <r>
            <t xml:space="preserve">REGISTRO PRESSAO COM ACABAMENTO E CANOPLA CROMADA, SIMPLES, BITOLA 3/4"</t>
          </r>
        </is>
      </c>
      <c r="C2746" s="22" t="inlineStr">
        <is>
          <r>
            <t xml:space="preserve">SINAPI</t>
          </r>
        </is>
      </c>
      <c r="D2746" s="22" t="inlineStr">
        <is>
          <r>
            <t xml:space="preserve">UN</t>
          </r>
        </is>
      </c>
      <c r="E2746" s="24" t="n">
        <v>1.0</v>
      </c>
      <c r="F2746" s="25" t="n">
        <v>76.39</v>
      </c>
      <c r="G2746" s="25" t="n">
        <f>TRUNC(TRUNC(E2746,8)*F2746,2)</f>
        <v>76.39</v>
      </c>
    </row>
    <row r="2747" customHeight="1" ht="15">
      <c r="A2747" s="2" t="inlineStr"/>
      <c r="B2747" s="2" t="inlineStr"/>
      <c r="C2747" s="2" t="inlineStr"/>
      <c r="D2747" s="2" t="inlineStr"/>
      <c r="E2747" s="26" t="inlineStr">
        <is>
          <r>
            <t xml:space="preserve">TOTAL Material:</t>
          </r>
        </is>
      </c>
      <c r="F2747" s="26" t="inlineStr"/>
      <c r="G2747" s="27" t="n">
        <f>SUM(G2745:G2746)</f>
        <v>76.54</v>
      </c>
    </row>
    <row r="2748" customHeight="1" ht="15">
      <c r="A2748" s="20" t="inlineStr">
        <is>
          <r>
            <t xml:space="preserve">Mão de Obra com Encargos Complementares</t>
          </r>
        </is>
      </c>
      <c r="B2748" s="20" t="inlineStr"/>
      <c r="C2748" s="21" t="inlineStr">
        <is>
          <r>
            <t xml:space="preserve">FONTE</t>
          </r>
        </is>
      </c>
      <c r="D2748" s="21" t="inlineStr">
        <is>
          <r>
            <t xml:space="preserve">UNID</t>
          </r>
        </is>
      </c>
      <c r="E2748" s="21" t="inlineStr">
        <is>
          <r>
            <t xml:space="preserve">COEFICIENTE</t>
          </r>
        </is>
      </c>
      <c r="F2748" s="21" t="inlineStr">
        <is>
          <r>
            <t xml:space="preserve">PREÇO UNITÁRIO</t>
          </r>
        </is>
      </c>
      <c r="G2748" s="21" t="inlineStr">
        <is>
          <r>
            <t xml:space="preserve">TOTAL</t>
          </r>
        </is>
      </c>
    </row>
    <row r="2749" customHeight="1" ht="21">
      <c r="A2749" s="22" t="inlineStr">
        <is>
          <r>
            <t xml:space="preserve">88248</t>
          </r>
        </is>
      </c>
      <c r="B2749" s="23" t="inlineStr">
        <is>
          <r>
            <t xml:space="preserve">AUXILIAR DE ENCANADOR OU BOMBEIRO HIDRÁULICO COM ENCARGOS COMPLEMENTARES</t>
          </r>
        </is>
      </c>
      <c r="C2749" s="22" t="inlineStr">
        <is>
          <r>
            <t xml:space="preserve">SINAPI</t>
          </r>
        </is>
      </c>
      <c r="D2749" s="22" t="inlineStr">
        <is>
          <r>
            <t xml:space="preserve">H</t>
          </r>
        </is>
      </c>
      <c r="E2749" s="24" t="n">
        <v>0.2212</v>
      </c>
      <c r="F2749" s="25" t="n">
        <v>24.23</v>
      </c>
      <c r="G2749" s="25" t="n">
        <f>TRUNC(TRUNC(E2749,8)*F2749,2)</f>
        <v>5.35</v>
      </c>
    </row>
    <row r="2750" customHeight="1" ht="21">
      <c r="A2750" s="22" t="inlineStr">
        <is>
          <r>
            <t xml:space="preserve">88267</t>
          </r>
        </is>
      </c>
      <c r="B2750" s="23" t="inlineStr">
        <is>
          <r>
            <t xml:space="preserve">ENCANADOR OU BOMBEIRO HIDRÁULICO COM ENCARGOS COMPLEMENTARES</t>
          </r>
        </is>
      </c>
      <c r="C2750" s="22" t="inlineStr">
        <is>
          <r>
            <t xml:space="preserve">SINAPI</t>
          </r>
        </is>
      </c>
      <c r="D2750" s="22" t="inlineStr">
        <is>
          <r>
            <t xml:space="preserve">H</t>
          </r>
        </is>
      </c>
      <c r="E2750" s="24" t="n">
        <v>0.2212</v>
      </c>
      <c r="F2750" s="25" t="n">
        <v>29.86</v>
      </c>
      <c r="G2750" s="25" t="n">
        <f>TRUNC(TRUNC(E2750,8)*F2750,2)</f>
        <v>6.6</v>
      </c>
    </row>
    <row r="2751" customHeight="1" ht="18">
      <c r="A2751" s="2" t="inlineStr"/>
      <c r="B2751" s="2" t="inlineStr"/>
      <c r="C2751" s="2" t="inlineStr"/>
      <c r="D2751" s="2" t="inlineStr"/>
      <c r="E2751" s="26" t="inlineStr">
        <is>
          <r>
            <t xml:space="preserve">TOTAL Mão de Obra com Encargos Complementares:</t>
          </r>
        </is>
      </c>
      <c r="F2751" s="26" t="inlineStr"/>
      <c r="G2751" s="27" t="n">
        <f>SUM(G2749:G2750)</f>
        <v>11.95</v>
      </c>
    </row>
    <row r="2752" customHeight="1" ht="15">
      <c r="A2752" s="2" t="inlineStr"/>
      <c r="B2752" s="2" t="inlineStr"/>
      <c r="C2752" s="2" t="inlineStr"/>
      <c r="D2752" s="2" t="inlineStr"/>
      <c r="E2752" s="28" t="inlineStr">
        <is>
          <r>
            <t xml:space="preserve">VALOR:</t>
          </r>
        </is>
      </c>
      <c r="F2752" s="28" t="inlineStr"/>
      <c r="G2752" s="29" t="n">
        <f>ROUND(SUM(G2747,G2751),2)</f>
        <v>88.49</v>
      </c>
    </row>
    <row r="2753" customHeight="1" ht="15">
      <c r="A2753" s="2" t="inlineStr"/>
      <c r="B2753" s="2" t="inlineStr"/>
      <c r="C2753" s="2" t="inlineStr"/>
      <c r="D2753" s="2" t="inlineStr"/>
      <c r="E2753" s="28" t="inlineStr">
        <is>
          <r>
            <t xml:space="preserve">VALOR BDI (20.34%):</t>
          </r>
        </is>
      </c>
      <c r="F2753" s="28" t="inlineStr"/>
      <c r="G2753" s="29" t="n">
        <f>ROUND(G2752*(20.34/100),2)</f>
        <v>18.0</v>
      </c>
    </row>
    <row r="2754" customHeight="1" ht="15">
      <c r="A2754" s="2" t="inlineStr"/>
      <c r="B2754" s="2" t="inlineStr"/>
      <c r="C2754" s="2" t="inlineStr"/>
      <c r="D2754" s="2" t="inlineStr"/>
      <c r="E2754" s="28" t="inlineStr">
        <is>
          <r>
            <t xml:space="preserve">VALOR COM BDI:</t>
          </r>
        </is>
      </c>
      <c r="F2754" s="28" t="inlineStr"/>
      <c r="G2754" s="29" t="n">
        <f>G2753+G2752</f>
        <v>106.49</v>
      </c>
    </row>
    <row r="2755" customHeight="1" ht="10">
      <c r="A2755" s="2" t="inlineStr"/>
      <c r="B2755" s="2" t="inlineStr"/>
      <c r="C2755" s="2" t="inlineStr"/>
      <c r="D2755" s="2" t="inlineStr"/>
      <c r="E2755" s="18" t="inlineStr"/>
      <c r="F2755" s="18" t="inlineStr"/>
      <c r="G2755" s="18" t="inlineStr"/>
    </row>
    <row r="2756" customHeight="1" ht="20">
      <c r="A2756" s="19" t="inlineStr">
        <is>
          <r>
            <t xml:space="preserve">1.18.30. ​94493​ REGISTRO DE ESFERA, PVC, SOLDÁVEL, COM VOLANTE, DN 60 MM - FORNECIMENTO E INSTALAÇÃO. AF_08/2021​ (UN)</t>
          </r>
        </is>
      </c>
      <c r="B2756" s="19" t="inlineStr"/>
      <c r="C2756" s="19" t="inlineStr"/>
      <c r="D2756" s="19" t="inlineStr"/>
      <c r="E2756" s="19" t="inlineStr"/>
      <c r="F2756" s="19" t="inlineStr"/>
      <c r="G2756" s="19" t="inlineStr"/>
    </row>
    <row r="2757" customHeight="1" ht="15">
      <c r="A2757" s="20" t="inlineStr">
        <is>
          <r>
            <t xml:space="preserve">Material</t>
          </r>
        </is>
      </c>
      <c r="B2757" s="20" t="inlineStr"/>
      <c r="C2757" s="21" t="inlineStr">
        <is>
          <r>
            <t xml:space="preserve">FONTE</t>
          </r>
        </is>
      </c>
      <c r="D2757" s="21" t="inlineStr">
        <is>
          <r>
            <t xml:space="preserve">UNID</t>
          </r>
        </is>
      </c>
      <c r="E2757" s="21" t="inlineStr">
        <is>
          <r>
            <t xml:space="preserve">COEFICIENTE</t>
          </r>
        </is>
      </c>
      <c r="F2757" s="21" t="inlineStr">
        <is>
          <r>
            <t xml:space="preserve">PREÇO UNITÁRIO</t>
          </r>
        </is>
      </c>
      <c r="G2757" s="21" t="inlineStr">
        <is>
          <r>
            <t xml:space="preserve">TOTAL</t>
          </r>
        </is>
      </c>
    </row>
    <row r="2758" customHeight="1" ht="15">
      <c r="A2758" s="22" t="inlineStr">
        <is>
          <r>
            <t xml:space="preserve">00020080</t>
          </r>
        </is>
      </c>
      <c r="B2758" s="23" t="inlineStr">
        <is>
          <r>
            <t xml:space="preserve">ADESIVO PLASTICO PARA PVC, FRASCO COM 175 GR</t>
          </r>
        </is>
      </c>
      <c r="C2758" s="22" t="inlineStr">
        <is>
          <r>
            <t xml:space="preserve">SINAPI</t>
          </r>
        </is>
      </c>
      <c r="D2758" s="22" t="inlineStr">
        <is>
          <r>
            <t xml:space="preserve">UN</t>
          </r>
        </is>
      </c>
      <c r="E2758" s="24" t="n">
        <v>0.1543</v>
      </c>
      <c r="F2758" s="25" t="n">
        <v>20.19</v>
      </c>
      <c r="G2758" s="25" t="n">
        <f>TRUNC(TRUNC(E2758,8)*F2758,2)</f>
        <v>3.11</v>
      </c>
    </row>
    <row r="2759" customHeight="1" ht="15">
      <c r="A2759" s="22" t="inlineStr">
        <is>
          <r>
            <t xml:space="preserve">00038383</t>
          </r>
        </is>
      </c>
      <c r="B2759" s="23" t="inlineStr">
        <is>
          <r>
            <t xml:space="preserve">LIXA D'AGUA EM FOLHA, COR PRETA, GRAO 100</t>
          </r>
        </is>
      </c>
      <c r="C2759" s="22" t="inlineStr">
        <is>
          <r>
            <t xml:space="preserve">SINAPI</t>
          </r>
        </is>
      </c>
      <c r="D2759" s="22" t="inlineStr">
        <is>
          <r>
            <t xml:space="preserve">UN</t>
          </r>
        </is>
      </c>
      <c r="E2759" s="24" t="n">
        <v>0.0184</v>
      </c>
      <c r="F2759" s="25" t="n">
        <v>1.65</v>
      </c>
      <c r="G2759" s="25" t="n">
        <f>TRUNC(TRUNC(E2759,8)*F2759,2)</f>
        <v>0.03</v>
      </c>
    </row>
    <row r="2760" customHeight="1" ht="21">
      <c r="A2760" s="22" t="inlineStr">
        <is>
          <r>
            <t xml:space="preserve">00011678</t>
          </r>
        </is>
      </c>
      <c r="B2760" s="23" t="inlineStr">
        <is>
          <r>
            <t xml:space="preserve">REGISTRO DE ESFERA, PVC, COM VOLANTE, VS, SOLDAVEL, DN 60 MM, COM CORPO DIVIDIDO</t>
          </r>
        </is>
      </c>
      <c r="C2760" s="22" t="inlineStr">
        <is>
          <r>
            <t xml:space="preserve">SINAPI</t>
          </r>
        </is>
      </c>
      <c r="D2760" s="22" t="inlineStr">
        <is>
          <r>
            <t xml:space="preserve">UN</t>
          </r>
        </is>
      </c>
      <c r="E2760" s="24" t="n">
        <v>1.0</v>
      </c>
      <c r="F2760" s="25" t="n">
        <v>61.38</v>
      </c>
      <c r="G2760" s="25" t="n">
        <f>TRUNC(TRUNC(E2760,8)*F2760,2)</f>
        <v>61.38</v>
      </c>
    </row>
    <row r="2761" customHeight="1" ht="21">
      <c r="A2761" s="22" t="inlineStr">
        <is>
          <r>
            <t xml:space="preserve">00020083</t>
          </r>
        </is>
      </c>
      <c r="B2761" s="23" t="inlineStr">
        <is>
          <r>
            <t xml:space="preserve">SOLUCAO PREPARADORA / LIMPADORA PARA PVC, FRASCO COM 1000 CM3</t>
          </r>
        </is>
      </c>
      <c r="C2761" s="22" t="inlineStr">
        <is>
          <r>
            <t xml:space="preserve">SINAPI</t>
          </r>
        </is>
      </c>
      <c r="D2761" s="22" t="inlineStr">
        <is>
          <r>
            <t xml:space="preserve">UN</t>
          </r>
        </is>
      </c>
      <c r="E2761" s="24" t="n">
        <v>0.041</v>
      </c>
      <c r="F2761" s="25" t="n">
        <v>70.08</v>
      </c>
      <c r="G2761" s="25" t="n">
        <f>TRUNC(TRUNC(E2761,8)*F2761,2)</f>
        <v>2.87</v>
      </c>
    </row>
    <row r="2762" customHeight="1" ht="15">
      <c r="A2762" s="2" t="inlineStr"/>
      <c r="B2762" s="2" t="inlineStr"/>
      <c r="C2762" s="2" t="inlineStr"/>
      <c r="D2762" s="2" t="inlineStr"/>
      <c r="E2762" s="26" t="inlineStr">
        <is>
          <r>
            <t xml:space="preserve">TOTAL Material:</t>
          </r>
        </is>
      </c>
      <c r="F2762" s="26" t="inlineStr"/>
      <c r="G2762" s="27" t="n">
        <f>SUM(G2758:G2761)</f>
        <v>67.39</v>
      </c>
    </row>
    <row r="2763" customHeight="1" ht="15">
      <c r="A2763" s="20" t="inlineStr">
        <is>
          <r>
            <t xml:space="preserve">Mão de Obra com Encargos Complementares</t>
          </r>
        </is>
      </c>
      <c r="B2763" s="20" t="inlineStr"/>
      <c r="C2763" s="21" t="inlineStr">
        <is>
          <r>
            <t xml:space="preserve">FONTE</t>
          </r>
        </is>
      </c>
      <c r="D2763" s="21" t="inlineStr">
        <is>
          <r>
            <t xml:space="preserve">UNID</t>
          </r>
        </is>
      </c>
      <c r="E2763" s="21" t="inlineStr">
        <is>
          <r>
            <t xml:space="preserve">COEFICIENTE</t>
          </r>
        </is>
      </c>
      <c r="F2763" s="21" t="inlineStr">
        <is>
          <r>
            <t xml:space="preserve">PREÇO UNITÁRIO</t>
          </r>
        </is>
      </c>
      <c r="G2763" s="21" t="inlineStr">
        <is>
          <r>
            <t xml:space="preserve">TOTAL</t>
          </r>
        </is>
      </c>
    </row>
    <row r="2764" customHeight="1" ht="21">
      <c r="A2764" s="22" t="inlineStr">
        <is>
          <r>
            <t xml:space="preserve">88248</t>
          </r>
        </is>
      </c>
      <c r="B2764" s="23" t="inlineStr">
        <is>
          <r>
            <t xml:space="preserve">AUXILIAR DE ENCANADOR OU BOMBEIRO HIDRÁULICO COM ENCARGOS COMPLEMENTARES</t>
          </r>
        </is>
      </c>
      <c r="C2764" s="22" t="inlineStr">
        <is>
          <r>
            <t xml:space="preserve">SINAPI</t>
          </r>
        </is>
      </c>
      <c r="D2764" s="22" t="inlineStr">
        <is>
          <r>
            <t xml:space="preserve">H</t>
          </r>
        </is>
      </c>
      <c r="E2764" s="24" t="n">
        <v>0.1838</v>
      </c>
      <c r="F2764" s="25" t="n">
        <v>24.23</v>
      </c>
      <c r="G2764" s="25" t="n">
        <f>TRUNC(TRUNC(E2764,8)*F2764,2)</f>
        <v>4.45</v>
      </c>
    </row>
    <row r="2765" customHeight="1" ht="21">
      <c r="A2765" s="22" t="inlineStr">
        <is>
          <r>
            <t xml:space="preserve">88267</t>
          </r>
        </is>
      </c>
      <c r="B2765" s="23" t="inlineStr">
        <is>
          <r>
            <t xml:space="preserve">ENCANADOR OU BOMBEIRO HIDRÁULICO COM ENCARGOS COMPLEMENTARES</t>
          </r>
        </is>
      </c>
      <c r="C2765" s="22" t="inlineStr">
        <is>
          <r>
            <t xml:space="preserve">SINAPI</t>
          </r>
        </is>
      </c>
      <c r="D2765" s="22" t="inlineStr">
        <is>
          <r>
            <t xml:space="preserve">H</t>
          </r>
        </is>
      </c>
      <c r="E2765" s="24" t="n">
        <v>0.1838</v>
      </c>
      <c r="F2765" s="25" t="n">
        <v>29.86</v>
      </c>
      <c r="G2765" s="25" t="n">
        <f>TRUNC(TRUNC(E2765,8)*F2765,2)</f>
        <v>5.48</v>
      </c>
    </row>
    <row r="2766" customHeight="1" ht="18">
      <c r="A2766" s="2" t="inlineStr"/>
      <c r="B2766" s="2" t="inlineStr"/>
      <c r="C2766" s="2" t="inlineStr"/>
      <c r="D2766" s="2" t="inlineStr"/>
      <c r="E2766" s="26" t="inlineStr">
        <is>
          <r>
            <t xml:space="preserve">TOTAL Mão de Obra com Encargos Complementares:</t>
          </r>
        </is>
      </c>
      <c r="F2766" s="26" t="inlineStr"/>
      <c r="G2766" s="27" t="n">
        <f>SUM(G2764:G2765)</f>
        <v>9.93</v>
      </c>
    </row>
    <row r="2767" customHeight="1" ht="15">
      <c r="A2767" s="2" t="inlineStr"/>
      <c r="B2767" s="2" t="inlineStr"/>
      <c r="C2767" s="2" t="inlineStr"/>
      <c r="D2767" s="2" t="inlineStr"/>
      <c r="E2767" s="28" t="inlineStr">
        <is>
          <r>
            <t xml:space="preserve">VALOR:</t>
          </r>
        </is>
      </c>
      <c r="F2767" s="28" t="inlineStr"/>
      <c r="G2767" s="29" t="n">
        <f>ROUND(SUM(G2762,G2766),2)</f>
        <v>77.32</v>
      </c>
    </row>
    <row r="2768" customHeight="1" ht="15">
      <c r="A2768" s="2" t="inlineStr"/>
      <c r="B2768" s="2" t="inlineStr"/>
      <c r="C2768" s="2" t="inlineStr"/>
      <c r="D2768" s="2" t="inlineStr"/>
      <c r="E2768" s="28" t="inlineStr">
        <is>
          <r>
            <t xml:space="preserve">VALOR BDI (20.34%):</t>
          </r>
        </is>
      </c>
      <c r="F2768" s="28" t="inlineStr"/>
      <c r="G2768" s="29" t="n">
        <f>ROUND(G2767*(20.34/100),2)</f>
        <v>15.73</v>
      </c>
    </row>
    <row r="2769" customHeight="1" ht="15">
      <c r="A2769" s="2" t="inlineStr"/>
      <c r="B2769" s="2" t="inlineStr"/>
      <c r="C2769" s="2" t="inlineStr"/>
      <c r="D2769" s="2" t="inlineStr"/>
      <c r="E2769" s="28" t="inlineStr">
        <is>
          <r>
            <t xml:space="preserve">VALOR COM BDI:</t>
          </r>
        </is>
      </c>
      <c r="F2769" s="28" t="inlineStr"/>
      <c r="G2769" s="29" t="n">
        <f>G2768+G2767</f>
        <v>93.05</v>
      </c>
    </row>
    <row r="2770" customHeight="1" ht="10">
      <c r="A2770" s="2" t="inlineStr"/>
      <c r="B2770" s="2" t="inlineStr"/>
      <c r="C2770" s="2" t="inlineStr"/>
      <c r="D2770" s="2" t="inlineStr"/>
      <c r="E2770" s="18" t="inlineStr"/>
      <c r="F2770" s="18" t="inlineStr"/>
      <c r="G2770" s="18" t="inlineStr"/>
    </row>
    <row r="2771" customHeight="1" ht="20">
      <c r="A2771" s="19" t="inlineStr">
        <is>
          <r>
            <t xml:space="preserve">1.18.31. ​92365​ TUBO DE AÇO GALVANIZADO COM COSTURA, CLASSE MÉDIA, DN 40 (1 1/2"), CONEXÃO ROSQUEADA, INSTALADO EM REDE DE ALIMENTAÇÃO PARA HIDRANTE - FORNECIMENTO E INSTALAÇÃO. AF_10/2020​ (M)</t>
          </r>
        </is>
      </c>
      <c r="B2771" s="19" t="inlineStr"/>
      <c r="C2771" s="19" t="inlineStr"/>
      <c r="D2771" s="19" t="inlineStr"/>
      <c r="E2771" s="19" t="inlineStr"/>
      <c r="F2771" s="19" t="inlineStr"/>
      <c r="G2771" s="19" t="inlineStr"/>
    </row>
    <row r="2772" customHeight="1" ht="15">
      <c r="A2772" s="20" t="inlineStr">
        <is>
          <r>
            <t xml:space="preserve">Material</t>
          </r>
        </is>
      </c>
      <c r="B2772" s="20" t="inlineStr"/>
      <c r="C2772" s="21" t="inlineStr">
        <is>
          <r>
            <t xml:space="preserve">FONTE</t>
          </r>
        </is>
      </c>
      <c r="D2772" s="21" t="inlineStr">
        <is>
          <r>
            <t xml:space="preserve">UNID</t>
          </r>
        </is>
      </c>
      <c r="E2772" s="21" t="inlineStr">
        <is>
          <r>
            <t xml:space="preserve">COEFICIENTE</t>
          </r>
        </is>
      </c>
      <c r="F2772" s="21" t="inlineStr">
        <is>
          <r>
            <t xml:space="preserve">PREÇO UNITÁRIO</t>
          </r>
        </is>
      </c>
      <c r="G2772" s="21" t="inlineStr">
        <is>
          <r>
            <t xml:space="preserve">TOTAL</t>
          </r>
        </is>
      </c>
    </row>
    <row r="2773" customHeight="1" ht="21">
      <c r="A2773" s="22" t="inlineStr">
        <is>
          <r>
            <t xml:space="preserve">00007697</t>
          </r>
        </is>
      </c>
      <c r="B2773" s="23" t="inlineStr">
        <is>
          <r>
            <t xml:space="preserve">TUBO ACO GALVANIZADO COM COSTURA, CLASSE MEDIA, DN 1.1/2", E = *3,25* MM, PESO *3,61* KG/M (NBR 5580)</t>
          </r>
        </is>
      </c>
      <c r="C2773" s="22" t="inlineStr">
        <is>
          <r>
            <t xml:space="preserve">SINAPI</t>
          </r>
        </is>
      </c>
      <c r="D2773" s="22" t="inlineStr">
        <is>
          <r>
            <t xml:space="preserve">M</t>
          </r>
        </is>
      </c>
      <c r="E2773" s="24" t="n">
        <v>1.039</v>
      </c>
      <c r="F2773" s="25" t="n">
        <v>51.54</v>
      </c>
      <c r="G2773" s="25" t="n">
        <f>TRUNC(TRUNC(E2773,8)*F2773,2)</f>
        <v>53.55</v>
      </c>
    </row>
    <row r="2774" customHeight="1" ht="15">
      <c r="A2774" s="2" t="inlineStr"/>
      <c r="B2774" s="2" t="inlineStr"/>
      <c r="C2774" s="2" t="inlineStr"/>
      <c r="D2774" s="2" t="inlineStr"/>
      <c r="E2774" s="26" t="inlineStr">
        <is>
          <r>
            <t xml:space="preserve">TOTAL Material:</t>
          </r>
        </is>
      </c>
      <c r="F2774" s="26" t="inlineStr"/>
      <c r="G2774" s="27" t="n">
        <f>SUM(G2773:G2773)</f>
        <v>53.55</v>
      </c>
    </row>
    <row r="2775" customHeight="1" ht="15">
      <c r="A2775" s="20" t="inlineStr">
        <is>
          <r>
            <t xml:space="preserve">Mão de Obra com Encargos Complementares</t>
          </r>
        </is>
      </c>
      <c r="B2775" s="20" t="inlineStr"/>
      <c r="C2775" s="21" t="inlineStr">
        <is>
          <r>
            <t xml:space="preserve">FONTE</t>
          </r>
        </is>
      </c>
      <c r="D2775" s="21" t="inlineStr">
        <is>
          <r>
            <t xml:space="preserve">UNID</t>
          </r>
        </is>
      </c>
      <c r="E2775" s="21" t="inlineStr">
        <is>
          <r>
            <t xml:space="preserve">COEFICIENTE</t>
          </r>
        </is>
      </c>
      <c r="F2775" s="21" t="inlineStr">
        <is>
          <r>
            <t xml:space="preserve">PREÇO UNITÁRIO</t>
          </r>
        </is>
      </c>
      <c r="G2775" s="21" t="inlineStr">
        <is>
          <r>
            <t xml:space="preserve">TOTAL</t>
          </r>
        </is>
      </c>
    </row>
    <row r="2776" customHeight="1" ht="21">
      <c r="A2776" s="22" t="inlineStr">
        <is>
          <r>
            <t xml:space="preserve">88248</t>
          </r>
        </is>
      </c>
      <c r="B2776" s="23" t="inlineStr">
        <is>
          <r>
            <t xml:space="preserve">AUXILIAR DE ENCANADOR OU BOMBEIRO HIDRÁULICO COM ENCARGOS COMPLEMENTARES</t>
          </r>
        </is>
      </c>
      <c r="C2776" s="22" t="inlineStr">
        <is>
          <r>
            <t xml:space="preserve">SINAPI</t>
          </r>
        </is>
      </c>
      <c r="D2776" s="22" t="inlineStr">
        <is>
          <r>
            <t xml:space="preserve">H</t>
          </r>
        </is>
      </c>
      <c r="E2776" s="24" t="n">
        <v>0.194</v>
      </c>
      <c r="F2776" s="25" t="n">
        <v>24.23</v>
      </c>
      <c r="G2776" s="25" t="n">
        <f>TRUNC(TRUNC(E2776,8)*F2776,2)</f>
        <v>4.7</v>
      </c>
    </row>
    <row r="2777" customHeight="1" ht="21">
      <c r="A2777" s="22" t="inlineStr">
        <is>
          <r>
            <t xml:space="preserve">88267</t>
          </r>
        </is>
      </c>
      <c r="B2777" s="23" t="inlineStr">
        <is>
          <r>
            <t xml:space="preserve">ENCANADOR OU BOMBEIRO HIDRÁULICO COM ENCARGOS COMPLEMENTARES</t>
          </r>
        </is>
      </c>
      <c r="C2777" s="22" t="inlineStr">
        <is>
          <r>
            <t xml:space="preserve">SINAPI</t>
          </r>
        </is>
      </c>
      <c r="D2777" s="22" t="inlineStr">
        <is>
          <r>
            <t xml:space="preserve">H</t>
          </r>
        </is>
      </c>
      <c r="E2777" s="24" t="n">
        <v>0.194</v>
      </c>
      <c r="F2777" s="25" t="n">
        <v>29.86</v>
      </c>
      <c r="G2777" s="25" t="n">
        <f>TRUNC(TRUNC(E2777,8)*F2777,2)</f>
        <v>5.79</v>
      </c>
    </row>
    <row r="2778" customHeight="1" ht="18">
      <c r="A2778" s="2" t="inlineStr"/>
      <c r="B2778" s="2" t="inlineStr"/>
      <c r="C2778" s="2" t="inlineStr"/>
      <c r="D2778" s="2" t="inlineStr"/>
      <c r="E2778" s="26" t="inlineStr">
        <is>
          <r>
            <t xml:space="preserve">TOTAL Mão de Obra com Encargos Complementares:</t>
          </r>
        </is>
      </c>
      <c r="F2778" s="26" t="inlineStr"/>
      <c r="G2778" s="27" t="n">
        <f>SUM(G2776:G2777)</f>
        <v>10.49</v>
      </c>
    </row>
    <row r="2779" customHeight="1" ht="15">
      <c r="A2779" s="2" t="inlineStr"/>
      <c r="B2779" s="2" t="inlineStr"/>
      <c r="C2779" s="2" t="inlineStr"/>
      <c r="D2779" s="2" t="inlineStr"/>
      <c r="E2779" s="28" t="inlineStr">
        <is>
          <r>
            <t xml:space="preserve">VALOR:</t>
          </r>
        </is>
      </c>
      <c r="F2779" s="28" t="inlineStr"/>
      <c r="G2779" s="29" t="n">
        <f>ROUND(SUM(G2774,G2778),2)</f>
        <v>64.04</v>
      </c>
    </row>
    <row r="2780" customHeight="1" ht="15">
      <c r="A2780" s="2" t="inlineStr"/>
      <c r="B2780" s="2" t="inlineStr"/>
      <c r="C2780" s="2" t="inlineStr"/>
      <c r="D2780" s="2" t="inlineStr"/>
      <c r="E2780" s="28" t="inlineStr">
        <is>
          <r>
            <t xml:space="preserve">VALOR BDI (20.34%):</t>
          </r>
        </is>
      </c>
      <c r="F2780" s="28" t="inlineStr"/>
      <c r="G2780" s="29" t="n">
        <f>ROUND(G2779*(20.34/100),2)</f>
        <v>13.03</v>
      </c>
    </row>
    <row r="2781" customHeight="1" ht="15">
      <c r="A2781" s="2" t="inlineStr"/>
      <c r="B2781" s="2" t="inlineStr"/>
      <c r="C2781" s="2" t="inlineStr"/>
      <c r="D2781" s="2" t="inlineStr"/>
      <c r="E2781" s="28" t="inlineStr">
        <is>
          <r>
            <t xml:space="preserve">VALOR COM BDI:</t>
          </r>
        </is>
      </c>
      <c r="F2781" s="28" t="inlineStr"/>
      <c r="G2781" s="29" t="n">
        <f>G2780+G2779</f>
        <v>77.07</v>
      </c>
    </row>
    <row r="2782" customHeight="1" ht="10">
      <c r="A2782" s="2" t="inlineStr"/>
      <c r="B2782" s="2" t="inlineStr"/>
      <c r="C2782" s="2" t="inlineStr"/>
      <c r="D2782" s="2" t="inlineStr"/>
      <c r="E2782" s="18" t="inlineStr"/>
      <c r="F2782" s="18" t="inlineStr"/>
      <c r="G2782" s="18" t="inlineStr"/>
    </row>
    <row r="2783" customHeight="1" ht="20">
      <c r="A2783" s="19" t="inlineStr">
        <is>
          <r>
            <t xml:space="preserve">1.18.32. ​92336​ TUBO DE AÇO GALVANIZADO COM COSTURA, CLASSE MÉDIA, CONEXÃO RANHURADA, DN 65 (2 1/2"), INSTALADO EM PRUMADAS - FORNECIMENTO E INSTALAÇÃO. AF_10/2020​ (M)</t>
          </r>
        </is>
      </c>
      <c r="B2783" s="19" t="inlineStr"/>
      <c r="C2783" s="19" t="inlineStr"/>
      <c r="D2783" s="19" t="inlineStr"/>
      <c r="E2783" s="19" t="inlineStr"/>
      <c r="F2783" s="19" t="inlineStr"/>
      <c r="G2783" s="19" t="inlineStr"/>
    </row>
    <row r="2784" customHeight="1" ht="15">
      <c r="A2784" s="20" t="inlineStr">
        <is>
          <r>
            <t xml:space="preserve">Material</t>
          </r>
        </is>
      </c>
      <c r="B2784" s="20" t="inlineStr"/>
      <c r="C2784" s="21" t="inlineStr">
        <is>
          <r>
            <t xml:space="preserve">FONTE</t>
          </r>
        </is>
      </c>
      <c r="D2784" s="21" t="inlineStr">
        <is>
          <r>
            <t xml:space="preserve">UNID</t>
          </r>
        </is>
      </c>
      <c r="E2784" s="21" t="inlineStr">
        <is>
          <r>
            <t xml:space="preserve">COEFICIENTE</t>
          </r>
        </is>
      </c>
      <c r="F2784" s="21" t="inlineStr">
        <is>
          <r>
            <t xml:space="preserve">PREÇO UNITÁRIO</t>
          </r>
        </is>
      </c>
      <c r="G2784" s="21" t="inlineStr">
        <is>
          <r>
            <t xml:space="preserve">TOTAL</t>
          </r>
        </is>
      </c>
    </row>
    <row r="2785" customHeight="1" ht="21">
      <c r="A2785" s="22" t="inlineStr">
        <is>
          <r>
            <t xml:space="preserve">00007701</t>
          </r>
        </is>
      </c>
      <c r="B2785" s="23" t="inlineStr">
        <is>
          <r>
            <t xml:space="preserve">TUBO ACO GALVANIZADO COM COSTURA, CLASSE MEDIA, DN 2.1/2", E = *3,65* MM, PESO *6,51* KG/M (NBR 5580)</t>
          </r>
        </is>
      </c>
      <c r="C2785" s="22" t="inlineStr">
        <is>
          <r>
            <t xml:space="preserve">SINAPI</t>
          </r>
        </is>
      </c>
      <c r="D2785" s="22" t="inlineStr">
        <is>
          <r>
            <t xml:space="preserve">M</t>
          </r>
        </is>
      </c>
      <c r="E2785" s="24" t="n">
        <v>1.039</v>
      </c>
      <c r="F2785" s="25" t="n">
        <v>92.24</v>
      </c>
      <c r="G2785" s="25" t="n">
        <f>TRUNC(TRUNC(E2785,8)*F2785,2)</f>
        <v>95.83</v>
      </c>
    </row>
    <row r="2786" customHeight="1" ht="15">
      <c r="A2786" s="2" t="inlineStr"/>
      <c r="B2786" s="2" t="inlineStr"/>
      <c r="C2786" s="2" t="inlineStr"/>
      <c r="D2786" s="2" t="inlineStr"/>
      <c r="E2786" s="26" t="inlineStr">
        <is>
          <r>
            <t xml:space="preserve">TOTAL Material:</t>
          </r>
        </is>
      </c>
      <c r="F2786" s="26" t="inlineStr"/>
      <c r="G2786" s="27" t="n">
        <f>SUM(G2785:G2785)</f>
        <v>95.83</v>
      </c>
    </row>
    <row r="2787" customHeight="1" ht="15">
      <c r="A2787" s="20" t="inlineStr">
        <is>
          <r>
            <t xml:space="preserve">Mão de Obra com Encargos Complementares</t>
          </r>
        </is>
      </c>
      <c r="B2787" s="20" t="inlineStr"/>
      <c r="C2787" s="21" t="inlineStr">
        <is>
          <r>
            <t xml:space="preserve">FONTE</t>
          </r>
        </is>
      </c>
      <c r="D2787" s="21" t="inlineStr">
        <is>
          <r>
            <t xml:space="preserve">UNID</t>
          </r>
        </is>
      </c>
      <c r="E2787" s="21" t="inlineStr">
        <is>
          <r>
            <t xml:space="preserve">COEFICIENTE</t>
          </r>
        </is>
      </c>
      <c r="F2787" s="21" t="inlineStr">
        <is>
          <r>
            <t xml:space="preserve">PREÇO UNITÁRIO</t>
          </r>
        </is>
      </c>
      <c r="G2787" s="21" t="inlineStr">
        <is>
          <r>
            <t xml:space="preserve">TOTAL</t>
          </r>
        </is>
      </c>
    </row>
    <row r="2788" customHeight="1" ht="21">
      <c r="A2788" s="22" t="inlineStr">
        <is>
          <r>
            <t xml:space="preserve">88248</t>
          </r>
        </is>
      </c>
      <c r="B2788" s="23" t="inlineStr">
        <is>
          <r>
            <t xml:space="preserve">AUXILIAR DE ENCANADOR OU BOMBEIRO HIDRÁULICO COM ENCARGOS COMPLEMENTARES</t>
          </r>
        </is>
      </c>
      <c r="C2788" s="22" t="inlineStr">
        <is>
          <r>
            <t xml:space="preserve">SINAPI</t>
          </r>
        </is>
      </c>
      <c r="D2788" s="22" t="inlineStr">
        <is>
          <r>
            <t xml:space="preserve">H</t>
          </r>
        </is>
      </c>
      <c r="E2788" s="24" t="n">
        <v>0.306</v>
      </c>
      <c r="F2788" s="25" t="n">
        <v>24.23</v>
      </c>
      <c r="G2788" s="25" t="n">
        <f>TRUNC(TRUNC(E2788,8)*F2788,2)</f>
        <v>7.41</v>
      </c>
    </row>
    <row r="2789" customHeight="1" ht="21">
      <c r="A2789" s="22" t="inlineStr">
        <is>
          <r>
            <t xml:space="preserve">88267</t>
          </r>
        </is>
      </c>
      <c r="B2789" s="23" t="inlineStr">
        <is>
          <r>
            <t xml:space="preserve">ENCANADOR OU BOMBEIRO HIDRÁULICO COM ENCARGOS COMPLEMENTARES</t>
          </r>
        </is>
      </c>
      <c r="C2789" s="22" t="inlineStr">
        <is>
          <r>
            <t xml:space="preserve">SINAPI</t>
          </r>
        </is>
      </c>
      <c r="D2789" s="22" t="inlineStr">
        <is>
          <r>
            <t xml:space="preserve">H</t>
          </r>
        </is>
      </c>
      <c r="E2789" s="24" t="n">
        <v>0.306</v>
      </c>
      <c r="F2789" s="25" t="n">
        <v>29.86</v>
      </c>
      <c r="G2789" s="25" t="n">
        <f>TRUNC(TRUNC(E2789,8)*F2789,2)</f>
        <v>9.13</v>
      </c>
    </row>
    <row r="2790" customHeight="1" ht="18">
      <c r="A2790" s="2" t="inlineStr"/>
      <c r="B2790" s="2" t="inlineStr"/>
      <c r="C2790" s="2" t="inlineStr"/>
      <c r="D2790" s="2" t="inlineStr"/>
      <c r="E2790" s="26" t="inlineStr">
        <is>
          <r>
            <t xml:space="preserve">TOTAL Mão de Obra com Encargos Complementares:</t>
          </r>
        </is>
      </c>
      <c r="F2790" s="26" t="inlineStr"/>
      <c r="G2790" s="27" t="n">
        <f>SUM(G2788:G2789)</f>
        <v>16.54</v>
      </c>
    </row>
    <row r="2791" customHeight="1" ht="15">
      <c r="A2791" s="2" t="inlineStr"/>
      <c r="B2791" s="2" t="inlineStr"/>
      <c r="C2791" s="2" t="inlineStr"/>
      <c r="D2791" s="2" t="inlineStr"/>
      <c r="E2791" s="28" t="inlineStr">
        <is>
          <r>
            <t xml:space="preserve">VALOR:</t>
          </r>
        </is>
      </c>
      <c r="F2791" s="28" t="inlineStr"/>
      <c r="G2791" s="29" t="n">
        <f>ROUND(SUM(G2786,G2790),2)</f>
        <v>112.37</v>
      </c>
    </row>
    <row r="2792" customHeight="1" ht="15">
      <c r="A2792" s="2" t="inlineStr"/>
      <c r="B2792" s="2" t="inlineStr"/>
      <c r="C2792" s="2" t="inlineStr"/>
      <c r="D2792" s="2" t="inlineStr"/>
      <c r="E2792" s="28" t="inlineStr">
        <is>
          <r>
            <t xml:space="preserve">VALOR BDI (20.34%):</t>
          </r>
        </is>
      </c>
      <c r="F2792" s="28" t="inlineStr"/>
      <c r="G2792" s="29" t="n">
        <f>ROUND(G2791*(20.34/100),2)</f>
        <v>22.86</v>
      </c>
    </row>
    <row r="2793" customHeight="1" ht="15">
      <c r="A2793" s="2" t="inlineStr"/>
      <c r="B2793" s="2" t="inlineStr"/>
      <c r="C2793" s="2" t="inlineStr"/>
      <c r="D2793" s="2" t="inlineStr"/>
      <c r="E2793" s="28" t="inlineStr">
        <is>
          <r>
            <t xml:space="preserve">VALOR COM BDI:</t>
          </r>
        </is>
      </c>
      <c r="F2793" s="28" t="inlineStr"/>
      <c r="G2793" s="29" t="n">
        <f>G2792+G2791</f>
        <v>135.23</v>
      </c>
    </row>
    <row r="2794" customHeight="1" ht="10">
      <c r="A2794" s="2" t="inlineStr"/>
      <c r="B2794" s="2" t="inlineStr"/>
      <c r="C2794" s="2" t="inlineStr"/>
      <c r="D2794" s="2" t="inlineStr"/>
      <c r="E2794" s="18" t="inlineStr"/>
      <c r="F2794" s="18" t="inlineStr"/>
      <c r="G2794" s="18" t="inlineStr"/>
    </row>
    <row r="2795" customHeight="1" ht="20">
      <c r="A2795" s="19" t="inlineStr">
        <is>
          <r>
            <t xml:space="preserve">1.18.33. ​99635​ VÁLVULA DE DESCARGA METÁLICA, BASE 1 1/2", ACABAMENTO METALICO CROMADO - FORNECIMENTO E INSTALAÇÃO. AF_08/2021​ (UN)</t>
          </r>
        </is>
      </c>
      <c r="B2795" s="19" t="inlineStr"/>
      <c r="C2795" s="19" t="inlineStr"/>
      <c r="D2795" s="19" t="inlineStr"/>
      <c r="E2795" s="19" t="inlineStr"/>
      <c r="F2795" s="19" t="inlineStr"/>
      <c r="G2795" s="19" t="inlineStr"/>
    </row>
    <row r="2796" customHeight="1" ht="15">
      <c r="A2796" s="20" t="inlineStr">
        <is>
          <r>
            <t xml:space="preserve">Material</t>
          </r>
        </is>
      </c>
      <c r="B2796" s="20" t="inlineStr"/>
      <c r="C2796" s="21" t="inlineStr">
        <is>
          <r>
            <t xml:space="preserve">FONTE</t>
          </r>
        </is>
      </c>
      <c r="D2796" s="21" t="inlineStr">
        <is>
          <r>
            <t xml:space="preserve">UNID</t>
          </r>
        </is>
      </c>
      <c r="E2796" s="21" t="inlineStr">
        <is>
          <r>
            <t xml:space="preserve">COEFICIENTE</t>
          </r>
        </is>
      </c>
      <c r="F2796" s="21" t="inlineStr">
        <is>
          <r>
            <t xml:space="preserve">PREÇO UNITÁRIO</t>
          </r>
        </is>
      </c>
      <c r="G2796" s="21" t="inlineStr">
        <is>
          <r>
            <t xml:space="preserve">TOTAL</t>
          </r>
        </is>
      </c>
    </row>
    <row r="2797" customHeight="1" ht="21">
      <c r="A2797" s="22" t="inlineStr">
        <is>
          <r>
            <t xml:space="preserve">00003148</t>
          </r>
        </is>
      </c>
      <c r="B2797" s="23" t="inlineStr">
        <is>
          <r>
            <t xml:space="preserve">FITA VEDA ROSCA, EM PTFE, ROLO DE 18 MM X 50 M (L X C)</t>
          </r>
        </is>
      </c>
      <c r="C2797" s="22" t="inlineStr">
        <is>
          <r>
            <t xml:space="preserve">SINAPI</t>
          </r>
        </is>
      </c>
      <c r="D2797" s="22" t="inlineStr">
        <is>
          <r>
            <t xml:space="preserve">UN</t>
          </r>
        </is>
      </c>
      <c r="E2797" s="24" t="n">
        <v>0.0192</v>
      </c>
      <c r="F2797" s="25" t="n">
        <v>14.75</v>
      </c>
      <c r="G2797" s="25" t="n">
        <f>TRUNC(TRUNC(E2797,8)*F2797,2)</f>
        <v>0.28</v>
      </c>
    </row>
    <row r="2798" customHeight="1" ht="21">
      <c r="A2798" s="22" t="inlineStr">
        <is>
          <r>
            <t xml:space="preserve">00010228</t>
          </r>
        </is>
      </c>
      <c r="B2798" s="23" t="inlineStr">
        <is>
          <r>
            <t xml:space="preserve">VALVULA DE DESCARGA METALICA, BASE 1 1/2" E ACABAMENTO METALICO CROMADO</t>
          </r>
        </is>
      </c>
      <c r="C2798" s="22" t="inlineStr">
        <is>
          <r>
            <t xml:space="preserve">SINAPI</t>
          </r>
        </is>
      </c>
      <c r="D2798" s="22" t="inlineStr">
        <is>
          <r>
            <t xml:space="preserve">UN</t>
          </r>
        </is>
      </c>
      <c r="E2798" s="24" t="n">
        <v>1.0</v>
      </c>
      <c r="F2798" s="25" t="n">
        <v>474.0</v>
      </c>
      <c r="G2798" s="25" t="n">
        <f>TRUNC(TRUNC(E2798,8)*F2798,2)</f>
        <v>474.0</v>
      </c>
    </row>
    <row r="2799" customHeight="1" ht="15">
      <c r="A2799" s="2" t="inlineStr"/>
      <c r="B2799" s="2" t="inlineStr"/>
      <c r="C2799" s="2" t="inlineStr"/>
      <c r="D2799" s="2" t="inlineStr"/>
      <c r="E2799" s="26" t="inlineStr">
        <is>
          <r>
            <t xml:space="preserve">TOTAL Material:</t>
          </r>
        </is>
      </c>
      <c r="F2799" s="26" t="inlineStr"/>
      <c r="G2799" s="27" t="n">
        <f>SUM(G2797:G2798)</f>
        <v>474.28</v>
      </c>
    </row>
    <row r="2800" customHeight="1" ht="15">
      <c r="A2800" s="20" t="inlineStr">
        <is>
          <r>
            <t xml:space="preserve">Mão de Obra com Encargos Complementares</t>
          </r>
        </is>
      </c>
      <c r="B2800" s="20" t="inlineStr"/>
      <c r="C2800" s="21" t="inlineStr">
        <is>
          <r>
            <t xml:space="preserve">FONTE</t>
          </r>
        </is>
      </c>
      <c r="D2800" s="21" t="inlineStr">
        <is>
          <r>
            <t xml:space="preserve">UNID</t>
          </r>
        </is>
      </c>
      <c r="E2800" s="21" t="inlineStr">
        <is>
          <r>
            <t xml:space="preserve">COEFICIENTE</t>
          </r>
        </is>
      </c>
      <c r="F2800" s="21" t="inlineStr">
        <is>
          <r>
            <t xml:space="preserve">PREÇO UNITÁRIO</t>
          </r>
        </is>
      </c>
      <c r="G2800" s="21" t="inlineStr">
        <is>
          <r>
            <t xml:space="preserve">TOTAL</t>
          </r>
        </is>
      </c>
    </row>
    <row r="2801" customHeight="1" ht="21">
      <c r="A2801" s="22" t="inlineStr">
        <is>
          <r>
            <t xml:space="preserve">88248</t>
          </r>
        </is>
      </c>
      <c r="B2801" s="23" t="inlineStr">
        <is>
          <r>
            <t xml:space="preserve">AUXILIAR DE ENCANADOR OU BOMBEIRO HIDRÁULICO COM ENCARGOS COMPLEMENTARES</t>
          </r>
        </is>
      </c>
      <c r="C2801" s="22" t="inlineStr">
        <is>
          <r>
            <t xml:space="preserve">SINAPI</t>
          </r>
        </is>
      </c>
      <c r="D2801" s="22" t="inlineStr">
        <is>
          <r>
            <t xml:space="preserve">H</t>
          </r>
        </is>
      </c>
      <c r="E2801" s="24" t="n">
        <v>0.9249</v>
      </c>
      <c r="F2801" s="25" t="n">
        <v>24.23</v>
      </c>
      <c r="G2801" s="25" t="n">
        <f>TRUNC(TRUNC(E2801,8)*F2801,2)</f>
        <v>22.41</v>
      </c>
    </row>
    <row r="2802" customHeight="1" ht="21">
      <c r="A2802" s="22" t="inlineStr">
        <is>
          <r>
            <t xml:space="preserve">88267</t>
          </r>
        </is>
      </c>
      <c r="B2802" s="23" t="inlineStr">
        <is>
          <r>
            <t xml:space="preserve">ENCANADOR OU BOMBEIRO HIDRÁULICO COM ENCARGOS COMPLEMENTARES</t>
          </r>
        </is>
      </c>
      <c r="C2802" s="22" t="inlineStr">
        <is>
          <r>
            <t xml:space="preserve">SINAPI</t>
          </r>
        </is>
      </c>
      <c r="D2802" s="22" t="inlineStr">
        <is>
          <r>
            <t xml:space="preserve">H</t>
          </r>
        </is>
      </c>
      <c r="E2802" s="24" t="n">
        <v>0.9249</v>
      </c>
      <c r="F2802" s="25" t="n">
        <v>29.86</v>
      </c>
      <c r="G2802" s="25" t="n">
        <f>TRUNC(TRUNC(E2802,8)*F2802,2)</f>
        <v>27.61</v>
      </c>
    </row>
    <row r="2803" customHeight="1" ht="18">
      <c r="A2803" s="2" t="inlineStr"/>
      <c r="B2803" s="2" t="inlineStr"/>
      <c r="C2803" s="2" t="inlineStr"/>
      <c r="D2803" s="2" t="inlineStr"/>
      <c r="E2803" s="26" t="inlineStr">
        <is>
          <r>
            <t xml:space="preserve">TOTAL Mão de Obra com Encargos Complementares:</t>
          </r>
        </is>
      </c>
      <c r="F2803" s="26" t="inlineStr"/>
      <c r="G2803" s="27" t="n">
        <f>SUM(G2801:G2802)</f>
        <v>50.02</v>
      </c>
    </row>
    <row r="2804" customHeight="1" ht="15">
      <c r="A2804" s="2" t="inlineStr"/>
      <c r="B2804" s="2" t="inlineStr"/>
      <c r="C2804" s="2" t="inlineStr"/>
      <c r="D2804" s="2" t="inlineStr"/>
      <c r="E2804" s="28" t="inlineStr">
        <is>
          <r>
            <t xml:space="preserve">VALOR:</t>
          </r>
        </is>
      </c>
      <c r="F2804" s="28" t="inlineStr"/>
      <c r="G2804" s="29" t="n">
        <f>ROUND(SUM(G2799,G2803),2)</f>
        <v>524.3</v>
      </c>
    </row>
    <row r="2805" customHeight="1" ht="15">
      <c r="A2805" s="2" t="inlineStr"/>
      <c r="B2805" s="2" t="inlineStr"/>
      <c r="C2805" s="2" t="inlineStr"/>
      <c r="D2805" s="2" t="inlineStr"/>
      <c r="E2805" s="28" t="inlineStr">
        <is>
          <r>
            <t xml:space="preserve">VALOR BDI (20.34%):</t>
          </r>
        </is>
      </c>
      <c r="F2805" s="28" t="inlineStr"/>
      <c r="G2805" s="29" t="n">
        <f>ROUND(G2804*(20.34/100),2)</f>
        <v>106.64</v>
      </c>
    </row>
    <row r="2806" customHeight="1" ht="15">
      <c r="A2806" s="2" t="inlineStr"/>
      <c r="B2806" s="2" t="inlineStr"/>
      <c r="C2806" s="2" t="inlineStr"/>
      <c r="D2806" s="2" t="inlineStr"/>
      <c r="E2806" s="28" t="inlineStr">
        <is>
          <r>
            <t xml:space="preserve">VALOR COM BDI:</t>
          </r>
        </is>
      </c>
      <c r="F2806" s="28" t="inlineStr"/>
      <c r="G2806" s="29" t="n">
        <f>G2805+G2804</f>
        <v>630.94</v>
      </c>
    </row>
    <row r="2807" customHeight="1" ht="10">
      <c r="A2807" s="2" t="inlineStr"/>
      <c r="B2807" s="2" t="inlineStr"/>
      <c r="C2807" s="2" t="inlineStr"/>
      <c r="D2807" s="2" t="inlineStr"/>
      <c r="E2807" s="18" t="inlineStr"/>
      <c r="F2807" s="18" t="inlineStr"/>
      <c r="G2807" s="18" t="inlineStr"/>
    </row>
    <row r="2808" customHeight="1" ht="20">
      <c r="A2808" s="19" t="inlineStr">
        <is>
          <r>
            <t xml:space="preserve">1.18.34. ​89373​ LUVA DE REDUÇÃO, PVC, SOLDÁVEL, DN 25MM X 20MM, INSTALADO EM RAMAL OU SUB-RAMAL DE ÁGUA - FORNECIMENTO E INSTALAÇÃO. AF_06/2022​ (UN)</t>
          </r>
        </is>
      </c>
      <c r="B2808" s="19" t="inlineStr"/>
      <c r="C2808" s="19" t="inlineStr"/>
      <c r="D2808" s="19" t="inlineStr"/>
      <c r="E2808" s="19" t="inlineStr"/>
      <c r="F2808" s="19" t="inlineStr"/>
      <c r="G2808" s="19" t="inlineStr"/>
    </row>
    <row r="2809" customHeight="1" ht="15">
      <c r="A2809" s="20" t="inlineStr">
        <is>
          <r>
            <t xml:space="preserve">Material</t>
          </r>
        </is>
      </c>
      <c r="B2809" s="20" t="inlineStr"/>
      <c r="C2809" s="21" t="inlineStr">
        <is>
          <r>
            <t xml:space="preserve">FONTE</t>
          </r>
        </is>
      </c>
      <c r="D2809" s="21" t="inlineStr">
        <is>
          <r>
            <t xml:space="preserve">UNID</t>
          </r>
        </is>
      </c>
      <c r="E2809" s="21" t="inlineStr">
        <is>
          <r>
            <t xml:space="preserve">COEFICIENTE</t>
          </r>
        </is>
      </c>
      <c r="F2809" s="21" t="inlineStr">
        <is>
          <r>
            <t xml:space="preserve">PREÇO UNITÁRIO</t>
          </r>
        </is>
      </c>
      <c r="G2809" s="21" t="inlineStr">
        <is>
          <r>
            <t xml:space="preserve">TOTAL</t>
          </r>
        </is>
      </c>
    </row>
    <row r="2810" customHeight="1" ht="15">
      <c r="A2810" s="22" t="inlineStr">
        <is>
          <r>
            <t xml:space="preserve">00000122</t>
          </r>
        </is>
      </c>
      <c r="B2810" s="23" t="inlineStr">
        <is>
          <r>
            <t xml:space="preserve">ADESIVO PLASTICO PARA PVC, FRASCO COM *850* GR</t>
          </r>
        </is>
      </c>
      <c r="C2810" s="22" t="inlineStr">
        <is>
          <r>
            <t xml:space="preserve">SINAPI</t>
          </r>
        </is>
      </c>
      <c r="D2810" s="22" t="inlineStr">
        <is>
          <r>
            <t xml:space="preserve">UN</t>
          </r>
        </is>
      </c>
      <c r="E2810" s="24" t="n">
        <v>0.0059</v>
      </c>
      <c r="F2810" s="25" t="n">
        <v>61.86</v>
      </c>
      <c r="G2810" s="25" t="n">
        <f>TRUNC(TRUNC(E2810,8)*F2810,2)</f>
        <v>0.36</v>
      </c>
    </row>
    <row r="2811" customHeight="1" ht="15">
      <c r="A2811" s="22" t="inlineStr">
        <is>
          <r>
            <t xml:space="preserve">00038383</t>
          </r>
        </is>
      </c>
      <c r="B2811" s="23" t="inlineStr">
        <is>
          <r>
            <t xml:space="preserve">LIXA D'AGUA EM FOLHA, COR PRETA, GRAO 100</t>
          </r>
        </is>
      </c>
      <c r="C2811" s="22" t="inlineStr">
        <is>
          <r>
            <t xml:space="preserve">SINAPI</t>
          </r>
        </is>
      </c>
      <c r="D2811" s="22" t="inlineStr">
        <is>
          <r>
            <t xml:space="preserve">UN</t>
          </r>
        </is>
      </c>
      <c r="E2811" s="24" t="n">
        <v>0.0315</v>
      </c>
      <c r="F2811" s="25" t="n">
        <v>1.65</v>
      </c>
      <c r="G2811" s="25" t="n">
        <f>TRUNC(TRUNC(E2811,8)*F2811,2)</f>
        <v>0.05</v>
      </c>
    </row>
    <row r="2812" customHeight="1" ht="21">
      <c r="A2812" s="22" t="inlineStr">
        <is>
          <r>
            <t xml:space="preserve">00003868</t>
          </r>
        </is>
      </c>
      <c r="B2812" s="23" t="inlineStr">
        <is>
          <r>
            <t xml:space="preserve">LUVA DE REDUCAO SOLDAVEL, PVC, 25 MM X 20 MM, PARA AGUA FRIA PREDIAL</t>
          </r>
        </is>
      </c>
      <c r="C2812" s="22" t="inlineStr">
        <is>
          <r>
            <t xml:space="preserve">SINAPI</t>
          </r>
        </is>
      </c>
      <c r="D2812" s="22" t="inlineStr">
        <is>
          <r>
            <t xml:space="preserve">UN</t>
          </r>
        </is>
      </c>
      <c r="E2812" s="24" t="n">
        <v>1.0</v>
      </c>
      <c r="F2812" s="25" t="n">
        <v>1.46</v>
      </c>
      <c r="G2812" s="25" t="n">
        <f>TRUNC(TRUNC(E2812,8)*F2812,2)</f>
        <v>1.46</v>
      </c>
    </row>
    <row r="2813" customHeight="1" ht="21">
      <c r="A2813" s="22" t="inlineStr">
        <is>
          <r>
            <t xml:space="preserve">00020083</t>
          </r>
        </is>
      </c>
      <c r="B2813" s="23" t="inlineStr">
        <is>
          <r>
            <t xml:space="preserve">SOLUCAO PREPARADORA / LIMPADORA PARA PVC, FRASCO COM 1000 CM3</t>
          </r>
        </is>
      </c>
      <c r="C2813" s="22" t="inlineStr">
        <is>
          <r>
            <t xml:space="preserve">SINAPI</t>
          </r>
        </is>
      </c>
      <c r="D2813" s="22" t="inlineStr">
        <is>
          <r>
            <t xml:space="preserve">UN</t>
          </r>
        </is>
      </c>
      <c r="E2813" s="24" t="n">
        <v>0.007</v>
      </c>
      <c r="F2813" s="25" t="n">
        <v>70.08</v>
      </c>
      <c r="G2813" s="25" t="n">
        <f>TRUNC(TRUNC(E2813,8)*F2813,2)</f>
        <v>0.49</v>
      </c>
    </row>
    <row r="2814" customHeight="1" ht="15">
      <c r="A2814" s="2" t="inlineStr"/>
      <c r="B2814" s="2" t="inlineStr"/>
      <c r="C2814" s="2" t="inlineStr"/>
      <c r="D2814" s="2" t="inlineStr"/>
      <c r="E2814" s="26" t="inlineStr">
        <is>
          <r>
            <t xml:space="preserve">TOTAL Material:</t>
          </r>
        </is>
      </c>
      <c r="F2814" s="26" t="inlineStr"/>
      <c r="G2814" s="27" t="n">
        <f>SUM(G2810:G2813)</f>
        <v>2.36</v>
      </c>
    </row>
    <row r="2815" customHeight="1" ht="15">
      <c r="A2815" s="20" t="inlineStr">
        <is>
          <r>
            <t xml:space="preserve">Mão de Obra com Encargos Complementares</t>
          </r>
        </is>
      </c>
      <c r="B2815" s="20" t="inlineStr"/>
      <c r="C2815" s="21" t="inlineStr">
        <is>
          <r>
            <t xml:space="preserve">FONTE</t>
          </r>
        </is>
      </c>
      <c r="D2815" s="21" t="inlineStr">
        <is>
          <r>
            <t xml:space="preserve">UNID</t>
          </r>
        </is>
      </c>
      <c r="E2815" s="21" t="inlineStr">
        <is>
          <r>
            <t xml:space="preserve">COEFICIENTE</t>
          </r>
        </is>
      </c>
      <c r="F2815" s="21" t="inlineStr">
        <is>
          <r>
            <t xml:space="preserve">PREÇO UNITÁRIO</t>
          </r>
        </is>
      </c>
      <c r="G2815" s="21" t="inlineStr">
        <is>
          <r>
            <t xml:space="preserve">TOTAL</t>
          </r>
        </is>
      </c>
    </row>
    <row r="2816" customHeight="1" ht="21">
      <c r="A2816" s="22" t="inlineStr">
        <is>
          <r>
            <t xml:space="preserve">88248</t>
          </r>
        </is>
      </c>
      <c r="B2816" s="23" t="inlineStr">
        <is>
          <r>
            <t xml:space="preserve">AUXILIAR DE ENCANADOR OU BOMBEIRO HIDRÁULICO COM ENCARGOS COMPLEMENTARES</t>
          </r>
        </is>
      </c>
      <c r="C2816" s="22" t="inlineStr">
        <is>
          <r>
            <t xml:space="preserve">SINAPI</t>
          </r>
        </is>
      </c>
      <c r="D2816" s="22" t="inlineStr">
        <is>
          <r>
            <t xml:space="preserve">H</t>
          </r>
        </is>
      </c>
      <c r="E2816" s="24" t="n">
        <v>0.0944</v>
      </c>
      <c r="F2816" s="25" t="n">
        <v>24.23</v>
      </c>
      <c r="G2816" s="25" t="n">
        <f>TRUNC(TRUNC(E2816,8)*F2816,2)</f>
        <v>2.28</v>
      </c>
    </row>
    <row r="2817" customHeight="1" ht="21">
      <c r="A2817" s="22" t="inlineStr">
        <is>
          <r>
            <t xml:space="preserve">88267</t>
          </r>
        </is>
      </c>
      <c r="B2817" s="23" t="inlineStr">
        <is>
          <r>
            <t xml:space="preserve">ENCANADOR OU BOMBEIRO HIDRÁULICO COM ENCARGOS COMPLEMENTARES</t>
          </r>
        </is>
      </c>
      <c r="C2817" s="22" t="inlineStr">
        <is>
          <r>
            <t xml:space="preserve">SINAPI</t>
          </r>
        </is>
      </c>
      <c r="D2817" s="22" t="inlineStr">
        <is>
          <r>
            <t xml:space="preserve">H</t>
          </r>
        </is>
      </c>
      <c r="E2817" s="24" t="n">
        <v>0.0944</v>
      </c>
      <c r="F2817" s="25" t="n">
        <v>29.86</v>
      </c>
      <c r="G2817" s="25" t="n">
        <f>TRUNC(TRUNC(E2817,8)*F2817,2)</f>
        <v>2.81</v>
      </c>
    </row>
    <row r="2818" customHeight="1" ht="18">
      <c r="A2818" s="2" t="inlineStr"/>
      <c r="B2818" s="2" t="inlineStr"/>
      <c r="C2818" s="2" t="inlineStr"/>
      <c r="D2818" s="2" t="inlineStr"/>
      <c r="E2818" s="26" t="inlineStr">
        <is>
          <r>
            <t xml:space="preserve">TOTAL Mão de Obra com Encargos Complementares:</t>
          </r>
        </is>
      </c>
      <c r="F2818" s="26" t="inlineStr"/>
      <c r="G2818" s="27" t="n">
        <f>SUM(G2816:G2817)</f>
        <v>5.09</v>
      </c>
    </row>
    <row r="2819" customHeight="1" ht="15">
      <c r="A2819" s="2" t="inlineStr"/>
      <c r="B2819" s="2" t="inlineStr"/>
      <c r="C2819" s="2" t="inlineStr"/>
      <c r="D2819" s="2" t="inlineStr"/>
      <c r="E2819" s="28" t="inlineStr">
        <is>
          <r>
            <t xml:space="preserve">VALOR:</t>
          </r>
        </is>
      </c>
      <c r="F2819" s="28" t="inlineStr"/>
      <c r="G2819" s="29" t="n">
        <f>ROUND(SUM(G2814,G2818),2)</f>
        <v>7.45</v>
      </c>
    </row>
    <row r="2820" customHeight="1" ht="15">
      <c r="A2820" s="2" t="inlineStr"/>
      <c r="B2820" s="2" t="inlineStr"/>
      <c r="C2820" s="2" t="inlineStr"/>
      <c r="D2820" s="2" t="inlineStr"/>
      <c r="E2820" s="28" t="inlineStr">
        <is>
          <r>
            <t xml:space="preserve">VALOR BDI (20.34%):</t>
          </r>
        </is>
      </c>
      <c r="F2820" s="28" t="inlineStr"/>
      <c r="G2820" s="29" t="n">
        <f>ROUND(G2819*(20.34/100),2)</f>
        <v>1.52</v>
      </c>
    </row>
    <row r="2821" customHeight="1" ht="15">
      <c r="A2821" s="2" t="inlineStr"/>
      <c r="B2821" s="2" t="inlineStr"/>
      <c r="C2821" s="2" t="inlineStr"/>
      <c r="D2821" s="2" t="inlineStr"/>
      <c r="E2821" s="28" t="inlineStr">
        <is>
          <r>
            <t xml:space="preserve">VALOR COM BDI:</t>
          </r>
        </is>
      </c>
      <c r="F2821" s="28" t="inlineStr"/>
      <c r="G2821" s="29" t="n">
        <f>G2820+G2819</f>
        <v>8.97</v>
      </c>
    </row>
    <row r="2822" customHeight="1" ht="10">
      <c r="A2822" s="2" t="inlineStr"/>
      <c r="B2822" s="2" t="inlineStr"/>
      <c r="C2822" s="2" t="inlineStr"/>
      <c r="D2822" s="2" t="inlineStr"/>
      <c r="E2822" s="18" t="inlineStr"/>
      <c r="F2822" s="18" t="inlineStr"/>
      <c r="G2822" s="18" t="inlineStr"/>
    </row>
    <row r="2823" customHeight="1" ht="20">
      <c r="A2823" s="19" t="inlineStr">
        <is>
          <r>
            <t xml:space="preserve">1.18.35. ​89593​ LUVA COM ROSCA, PVC, SOLDÁVEL, DN 50MM X 1.1/2, INSTALADO EM PRUMADA DE ÁGUA - FORNECIMENTO E INSTALAÇÃO. AF_06/2022​ (UN)</t>
          </r>
        </is>
      </c>
      <c r="B2823" s="19" t="inlineStr"/>
      <c r="C2823" s="19" t="inlineStr"/>
      <c r="D2823" s="19" t="inlineStr"/>
      <c r="E2823" s="19" t="inlineStr"/>
      <c r="F2823" s="19" t="inlineStr"/>
      <c r="G2823" s="19" t="inlineStr"/>
    </row>
    <row r="2824" customHeight="1" ht="15">
      <c r="A2824" s="20" t="inlineStr">
        <is>
          <r>
            <t xml:space="preserve">Material</t>
          </r>
        </is>
      </c>
      <c r="B2824" s="20" t="inlineStr"/>
      <c r="C2824" s="21" t="inlineStr">
        <is>
          <r>
            <t xml:space="preserve">FONTE</t>
          </r>
        </is>
      </c>
      <c r="D2824" s="21" t="inlineStr">
        <is>
          <r>
            <t xml:space="preserve">UNID</t>
          </r>
        </is>
      </c>
      <c r="E2824" s="21" t="inlineStr">
        <is>
          <r>
            <t xml:space="preserve">COEFICIENTE</t>
          </r>
        </is>
      </c>
      <c r="F2824" s="21" t="inlineStr">
        <is>
          <r>
            <t xml:space="preserve">PREÇO UNITÁRIO</t>
          </r>
        </is>
      </c>
      <c r="G2824" s="21" t="inlineStr">
        <is>
          <r>
            <t xml:space="preserve">TOTAL</t>
          </r>
        </is>
      </c>
    </row>
    <row r="2825" customHeight="1" ht="15">
      <c r="A2825" s="22" t="inlineStr">
        <is>
          <r>
            <t xml:space="preserve">00000122</t>
          </r>
        </is>
      </c>
      <c r="B2825" s="23" t="inlineStr">
        <is>
          <r>
            <t xml:space="preserve">ADESIVO PLASTICO PARA PVC, FRASCO COM *850* GR</t>
          </r>
        </is>
      </c>
      <c r="C2825" s="22" t="inlineStr">
        <is>
          <r>
            <t xml:space="preserve">SINAPI</t>
          </r>
        </is>
      </c>
      <c r="D2825" s="22" t="inlineStr">
        <is>
          <r>
            <t xml:space="preserve">UN</t>
          </r>
        </is>
      </c>
      <c r="E2825" s="24" t="n">
        <v>0.0129</v>
      </c>
      <c r="F2825" s="25" t="n">
        <v>61.86</v>
      </c>
      <c r="G2825" s="25" t="n">
        <f>TRUNC(TRUNC(E2825,8)*F2825,2)</f>
        <v>0.79</v>
      </c>
    </row>
    <row r="2826" customHeight="1" ht="15">
      <c r="A2826" s="22" t="inlineStr">
        <is>
          <r>
            <t xml:space="preserve">00038383</t>
          </r>
        </is>
      </c>
      <c r="B2826" s="23" t="inlineStr">
        <is>
          <r>
            <t xml:space="preserve">LIXA D'AGUA EM FOLHA, COR PRETA, GRAO 100</t>
          </r>
        </is>
      </c>
      <c r="C2826" s="22" t="inlineStr">
        <is>
          <r>
            <t xml:space="preserve">SINAPI</t>
          </r>
        </is>
      </c>
      <c r="D2826" s="22" t="inlineStr">
        <is>
          <r>
            <t xml:space="preserve">UN</t>
          </r>
        </is>
      </c>
      <c r="E2826" s="24" t="n">
        <v>0.0161</v>
      </c>
      <c r="F2826" s="25" t="n">
        <v>1.65</v>
      </c>
      <c r="G2826" s="25" t="n">
        <f>TRUNC(TRUNC(E2826,8)*F2826,2)</f>
        <v>0.02</v>
      </c>
    </row>
    <row r="2827" customHeight="1" ht="21">
      <c r="A2827" s="22" t="inlineStr">
        <is>
          <r>
            <t xml:space="preserve">00003871</t>
          </r>
        </is>
      </c>
      <c r="B2827" s="23" t="inlineStr">
        <is>
          <r>
            <t xml:space="preserve">LUVA SOLDAVEL COM ROSCA, PVC, 50 MM X 1 1/2", PARA AGUA FRIA PREDIAL</t>
          </r>
        </is>
      </c>
      <c r="C2827" s="22" t="inlineStr">
        <is>
          <r>
            <t xml:space="preserve">SINAPI</t>
          </r>
        </is>
      </c>
      <c r="D2827" s="22" t="inlineStr">
        <is>
          <r>
            <t xml:space="preserve">UN</t>
          </r>
        </is>
      </c>
      <c r="E2827" s="24" t="n">
        <v>1.0</v>
      </c>
      <c r="F2827" s="25" t="n">
        <v>19.0</v>
      </c>
      <c r="G2827" s="25" t="n">
        <f>TRUNC(TRUNC(E2827,8)*F2827,2)</f>
        <v>19.0</v>
      </c>
    </row>
    <row r="2828" customHeight="1" ht="21">
      <c r="A2828" s="22" t="inlineStr">
        <is>
          <r>
            <t xml:space="preserve">00020083</t>
          </r>
        </is>
      </c>
      <c r="B2828" s="23" t="inlineStr">
        <is>
          <r>
            <t xml:space="preserve">SOLUCAO PREPARADORA / LIMPADORA PARA PVC, FRASCO COM 1000 CM3</t>
          </r>
        </is>
      </c>
      <c r="C2828" s="22" t="inlineStr">
        <is>
          <r>
            <t xml:space="preserve">SINAPI</t>
          </r>
        </is>
      </c>
      <c r="D2828" s="22" t="inlineStr">
        <is>
          <r>
            <t xml:space="preserve">UN</t>
          </r>
        </is>
      </c>
      <c r="E2828" s="24" t="n">
        <v>0.0165</v>
      </c>
      <c r="F2828" s="25" t="n">
        <v>70.08</v>
      </c>
      <c r="G2828" s="25" t="n">
        <f>TRUNC(TRUNC(E2828,8)*F2828,2)</f>
        <v>1.15</v>
      </c>
    </row>
    <row r="2829" customHeight="1" ht="15">
      <c r="A2829" s="2" t="inlineStr"/>
      <c r="B2829" s="2" t="inlineStr"/>
      <c r="C2829" s="2" t="inlineStr"/>
      <c r="D2829" s="2" t="inlineStr"/>
      <c r="E2829" s="26" t="inlineStr">
        <is>
          <r>
            <t xml:space="preserve">TOTAL Material:</t>
          </r>
        </is>
      </c>
      <c r="F2829" s="26" t="inlineStr"/>
      <c r="G2829" s="27" t="n">
        <f>SUM(G2825:G2828)</f>
        <v>20.96</v>
      </c>
    </row>
    <row r="2830" customHeight="1" ht="15">
      <c r="A2830" s="20" t="inlineStr">
        <is>
          <r>
            <t xml:space="preserve">Mão de Obra com Encargos Complementares</t>
          </r>
        </is>
      </c>
      <c r="B2830" s="20" t="inlineStr"/>
      <c r="C2830" s="21" t="inlineStr">
        <is>
          <r>
            <t xml:space="preserve">FONTE</t>
          </r>
        </is>
      </c>
      <c r="D2830" s="21" t="inlineStr">
        <is>
          <r>
            <t xml:space="preserve">UNID</t>
          </r>
        </is>
      </c>
      <c r="E2830" s="21" t="inlineStr">
        <is>
          <r>
            <t xml:space="preserve">COEFICIENTE</t>
          </r>
        </is>
      </c>
      <c r="F2830" s="21" t="inlineStr">
        <is>
          <r>
            <t xml:space="preserve">PREÇO UNITÁRIO</t>
          </r>
        </is>
      </c>
      <c r="G2830" s="21" t="inlineStr">
        <is>
          <r>
            <t xml:space="preserve">TOTAL</t>
          </r>
        </is>
      </c>
    </row>
    <row r="2831" customHeight="1" ht="21">
      <c r="A2831" s="22" t="inlineStr">
        <is>
          <r>
            <t xml:space="preserve">88248</t>
          </r>
        </is>
      </c>
      <c r="B2831" s="23" t="inlineStr">
        <is>
          <r>
            <t xml:space="preserve">AUXILIAR DE ENCANADOR OU BOMBEIRO HIDRÁULICO COM ENCARGOS COMPLEMENTARES</t>
          </r>
        </is>
      </c>
      <c r="C2831" s="22" t="inlineStr">
        <is>
          <r>
            <t xml:space="preserve">SINAPI</t>
          </r>
        </is>
      </c>
      <c r="D2831" s="22" t="inlineStr">
        <is>
          <r>
            <t xml:space="preserve">H</t>
          </r>
        </is>
      </c>
      <c r="E2831" s="24" t="n">
        <v>0.0735</v>
      </c>
      <c r="F2831" s="25" t="n">
        <v>24.23</v>
      </c>
      <c r="G2831" s="25" t="n">
        <f>TRUNC(TRUNC(E2831,8)*F2831,2)</f>
        <v>1.78</v>
      </c>
    </row>
    <row r="2832" customHeight="1" ht="21">
      <c r="A2832" s="22" t="inlineStr">
        <is>
          <r>
            <t xml:space="preserve">88267</t>
          </r>
        </is>
      </c>
      <c r="B2832" s="23" t="inlineStr">
        <is>
          <r>
            <t xml:space="preserve">ENCANADOR OU BOMBEIRO HIDRÁULICO COM ENCARGOS COMPLEMENTARES</t>
          </r>
        </is>
      </c>
      <c r="C2832" s="22" t="inlineStr">
        <is>
          <r>
            <t xml:space="preserve">SINAPI</t>
          </r>
        </is>
      </c>
      <c r="D2832" s="22" t="inlineStr">
        <is>
          <r>
            <t xml:space="preserve">H</t>
          </r>
        </is>
      </c>
      <c r="E2832" s="24" t="n">
        <v>0.0735</v>
      </c>
      <c r="F2832" s="25" t="n">
        <v>29.86</v>
      </c>
      <c r="G2832" s="25" t="n">
        <f>TRUNC(TRUNC(E2832,8)*F2832,2)</f>
        <v>2.19</v>
      </c>
    </row>
    <row r="2833" customHeight="1" ht="18">
      <c r="A2833" s="2" t="inlineStr"/>
      <c r="B2833" s="2" t="inlineStr"/>
      <c r="C2833" s="2" t="inlineStr"/>
      <c r="D2833" s="2" t="inlineStr"/>
      <c r="E2833" s="26" t="inlineStr">
        <is>
          <r>
            <t xml:space="preserve">TOTAL Mão de Obra com Encargos Complementares:</t>
          </r>
        </is>
      </c>
      <c r="F2833" s="26" t="inlineStr"/>
      <c r="G2833" s="27" t="n">
        <f>SUM(G2831:G2832)</f>
        <v>3.97</v>
      </c>
    </row>
    <row r="2834" customHeight="1" ht="15">
      <c r="A2834" s="2" t="inlineStr"/>
      <c r="B2834" s="2" t="inlineStr"/>
      <c r="C2834" s="2" t="inlineStr"/>
      <c r="D2834" s="2" t="inlineStr"/>
      <c r="E2834" s="28" t="inlineStr">
        <is>
          <r>
            <t xml:space="preserve">VALOR:</t>
          </r>
        </is>
      </c>
      <c r="F2834" s="28" t="inlineStr"/>
      <c r="G2834" s="29" t="n">
        <f>ROUND(SUM(G2829,G2833),2)</f>
        <v>24.93</v>
      </c>
    </row>
    <row r="2835" customHeight="1" ht="15">
      <c r="A2835" s="2" t="inlineStr"/>
      <c r="B2835" s="2" t="inlineStr"/>
      <c r="C2835" s="2" t="inlineStr"/>
      <c r="D2835" s="2" t="inlineStr"/>
      <c r="E2835" s="28" t="inlineStr">
        <is>
          <r>
            <t xml:space="preserve">VALOR BDI (20.34%):</t>
          </r>
        </is>
      </c>
      <c r="F2835" s="28" t="inlineStr"/>
      <c r="G2835" s="29" t="n">
        <f>ROUND(G2834*(20.34/100),2)</f>
        <v>5.07</v>
      </c>
    </row>
    <row r="2836" customHeight="1" ht="15">
      <c r="A2836" s="2" t="inlineStr"/>
      <c r="B2836" s="2" t="inlineStr"/>
      <c r="C2836" s="2" t="inlineStr"/>
      <c r="D2836" s="2" t="inlineStr"/>
      <c r="E2836" s="28" t="inlineStr">
        <is>
          <r>
            <t xml:space="preserve">VALOR COM BDI:</t>
          </r>
        </is>
      </c>
      <c r="F2836" s="28" t="inlineStr"/>
      <c r="G2836" s="29" t="n">
        <f>G2835+G2834</f>
        <v>30.0</v>
      </c>
    </row>
    <row r="2837" customHeight="1" ht="10">
      <c r="A2837" s="2" t="inlineStr"/>
      <c r="B2837" s="2" t="inlineStr"/>
      <c r="C2837" s="2" t="inlineStr"/>
      <c r="D2837" s="2" t="inlineStr"/>
      <c r="E2837" s="18" t="inlineStr"/>
      <c r="F2837" s="18" t="inlineStr"/>
      <c r="G2837" s="18" t="inlineStr"/>
    </row>
    <row r="2838" customHeight="1" ht="20">
      <c r="A2838" s="19" t="inlineStr">
        <is>
          <r>
            <t xml:space="preserve">1.18.36. ​94707​ ADAPTADOR COM FLANGE E ANEL DE VEDAÇÃO, PVC, SOLDÁVEL, DN 60 MM X 2", INSTALADO EM RESERVAÇÃO PREDIAL DE ÁGUA - FORNECIMENTO E INSTALAÇÃO. AF_04/2024​ (UN)</t>
          </r>
        </is>
      </c>
      <c r="B2838" s="19" t="inlineStr"/>
      <c r="C2838" s="19" t="inlineStr"/>
      <c r="D2838" s="19" t="inlineStr"/>
      <c r="E2838" s="19" t="inlineStr"/>
      <c r="F2838" s="19" t="inlineStr"/>
      <c r="G2838" s="19" t="inlineStr"/>
    </row>
    <row r="2839" customHeight="1" ht="15">
      <c r="A2839" s="20" t="inlineStr">
        <is>
          <r>
            <t xml:space="preserve">Material</t>
          </r>
        </is>
      </c>
      <c r="B2839" s="20" t="inlineStr"/>
      <c r="C2839" s="21" t="inlineStr">
        <is>
          <r>
            <t xml:space="preserve">FONTE</t>
          </r>
        </is>
      </c>
      <c r="D2839" s="21" t="inlineStr">
        <is>
          <r>
            <t xml:space="preserve">UNID</t>
          </r>
        </is>
      </c>
      <c r="E2839" s="21" t="inlineStr">
        <is>
          <r>
            <t xml:space="preserve">COEFICIENTE</t>
          </r>
        </is>
      </c>
      <c r="F2839" s="21" t="inlineStr">
        <is>
          <r>
            <t xml:space="preserve">PREÇO UNITÁRIO</t>
          </r>
        </is>
      </c>
      <c r="G2839" s="21" t="inlineStr">
        <is>
          <r>
            <t xml:space="preserve">TOTAL</t>
          </r>
        </is>
      </c>
    </row>
    <row r="2840" customHeight="1" ht="21">
      <c r="A2840" s="22" t="inlineStr">
        <is>
          <r>
            <t xml:space="preserve">00000100</t>
          </r>
        </is>
      </c>
      <c r="B2840" s="23" t="inlineStr">
        <is>
          <r>
            <t xml:space="preserve">ADAPTADOR PVC, SOLDAVEL, COM FLANGES E ANEL DE VEDACAO, 60 MM X 2", PARA CAIXA D'AGUA</t>
          </r>
        </is>
      </c>
      <c r="C2840" s="22" t="inlineStr">
        <is>
          <r>
            <t xml:space="preserve">SINAPI</t>
          </r>
        </is>
      </c>
      <c r="D2840" s="22" t="inlineStr">
        <is>
          <r>
            <t xml:space="preserve">UN</t>
          </r>
        </is>
      </c>
      <c r="E2840" s="24" t="n">
        <v>1.0</v>
      </c>
      <c r="F2840" s="25" t="n">
        <v>47.66</v>
      </c>
      <c r="G2840" s="25" t="n">
        <f>TRUNC(TRUNC(E2840,8)*F2840,2)</f>
        <v>47.66</v>
      </c>
    </row>
    <row r="2841" customHeight="1" ht="15">
      <c r="A2841" s="22" t="inlineStr">
        <is>
          <r>
            <t xml:space="preserve">00000122</t>
          </r>
        </is>
      </c>
      <c r="B2841" s="23" t="inlineStr">
        <is>
          <r>
            <t xml:space="preserve">ADESIVO PLASTICO PARA PVC, FRASCO COM *850* GR</t>
          </r>
        </is>
      </c>
      <c r="C2841" s="22" t="inlineStr">
        <is>
          <r>
            <t xml:space="preserve">SINAPI</t>
          </r>
        </is>
      </c>
      <c r="D2841" s="22" t="inlineStr">
        <is>
          <r>
            <t xml:space="preserve">UN</t>
          </r>
        </is>
      </c>
      <c r="E2841" s="24" t="n">
        <v>0.0106</v>
      </c>
      <c r="F2841" s="25" t="n">
        <v>61.86</v>
      </c>
      <c r="G2841" s="25" t="n">
        <f>TRUNC(TRUNC(E2841,8)*F2841,2)</f>
        <v>0.65</v>
      </c>
    </row>
    <row r="2842" customHeight="1" ht="15">
      <c r="A2842" s="22" t="inlineStr">
        <is>
          <r>
            <t xml:space="preserve">00038383</t>
          </r>
        </is>
      </c>
      <c r="B2842" s="23" t="inlineStr">
        <is>
          <r>
            <t xml:space="preserve">LIXA D'AGUA EM FOLHA, COR PRETA, GRAO 100</t>
          </r>
        </is>
      </c>
      <c r="C2842" s="22" t="inlineStr">
        <is>
          <r>
            <t xml:space="preserve">SINAPI</t>
          </r>
        </is>
      </c>
      <c r="D2842" s="22" t="inlineStr">
        <is>
          <r>
            <t xml:space="preserve">UN</t>
          </r>
        </is>
      </c>
      <c r="E2842" s="24" t="n">
        <v>0.0105</v>
      </c>
      <c r="F2842" s="25" t="n">
        <v>1.65</v>
      </c>
      <c r="G2842" s="25" t="n">
        <f>TRUNC(TRUNC(E2842,8)*F2842,2)</f>
        <v>0.01</v>
      </c>
    </row>
    <row r="2843" customHeight="1" ht="21">
      <c r="A2843" s="22" t="inlineStr">
        <is>
          <r>
            <t xml:space="preserve">00020083</t>
          </r>
        </is>
      </c>
      <c r="B2843" s="23" t="inlineStr">
        <is>
          <r>
            <t xml:space="preserve">SOLUCAO PREPARADORA / LIMPADORA PARA PVC, FRASCO COM 1000 CM3</t>
          </r>
        </is>
      </c>
      <c r="C2843" s="22" t="inlineStr">
        <is>
          <r>
            <t xml:space="preserve">SINAPI</t>
          </r>
        </is>
      </c>
      <c r="D2843" s="22" t="inlineStr">
        <is>
          <r>
            <t xml:space="preserve">UN</t>
          </r>
        </is>
      </c>
      <c r="E2843" s="24" t="n">
        <v>0.015</v>
      </c>
      <c r="F2843" s="25" t="n">
        <v>70.08</v>
      </c>
      <c r="G2843" s="25" t="n">
        <f>TRUNC(TRUNC(E2843,8)*F2843,2)</f>
        <v>1.05</v>
      </c>
    </row>
    <row r="2844" customHeight="1" ht="15">
      <c r="A2844" s="2" t="inlineStr"/>
      <c r="B2844" s="2" t="inlineStr"/>
      <c r="C2844" s="2" t="inlineStr"/>
      <c r="D2844" s="2" t="inlineStr"/>
      <c r="E2844" s="26" t="inlineStr">
        <is>
          <r>
            <t xml:space="preserve">TOTAL Material:</t>
          </r>
        </is>
      </c>
      <c r="F2844" s="26" t="inlineStr"/>
      <c r="G2844" s="27" t="n">
        <f>SUM(G2840:G2843)</f>
        <v>49.37</v>
      </c>
    </row>
    <row r="2845" customHeight="1" ht="15">
      <c r="A2845" s="20" t="inlineStr">
        <is>
          <r>
            <t xml:space="preserve">Mão de Obra com Encargos Complementares</t>
          </r>
        </is>
      </c>
      <c r="B2845" s="20" t="inlineStr"/>
      <c r="C2845" s="21" t="inlineStr">
        <is>
          <r>
            <t xml:space="preserve">FONTE</t>
          </r>
        </is>
      </c>
      <c r="D2845" s="21" t="inlineStr">
        <is>
          <r>
            <t xml:space="preserve">UNID</t>
          </r>
        </is>
      </c>
      <c r="E2845" s="21" t="inlineStr">
        <is>
          <r>
            <t xml:space="preserve">COEFICIENTE</t>
          </r>
        </is>
      </c>
      <c r="F2845" s="21" t="inlineStr">
        <is>
          <r>
            <t xml:space="preserve">PREÇO UNITÁRIO</t>
          </r>
        </is>
      </c>
      <c r="G2845" s="21" t="inlineStr">
        <is>
          <r>
            <t xml:space="preserve">TOTAL</t>
          </r>
        </is>
      </c>
    </row>
    <row r="2846" customHeight="1" ht="21">
      <c r="A2846" s="22" t="inlineStr">
        <is>
          <r>
            <t xml:space="preserve">88248</t>
          </r>
        </is>
      </c>
      <c r="B2846" s="23" t="inlineStr">
        <is>
          <r>
            <t xml:space="preserve">AUXILIAR DE ENCANADOR OU BOMBEIRO HIDRÁULICO COM ENCARGOS COMPLEMENTARES</t>
          </r>
        </is>
      </c>
      <c r="C2846" s="22" t="inlineStr">
        <is>
          <r>
            <t xml:space="preserve">SINAPI</t>
          </r>
        </is>
      </c>
      <c r="D2846" s="22" t="inlineStr">
        <is>
          <r>
            <t xml:space="preserve">H</t>
          </r>
        </is>
      </c>
      <c r="E2846" s="24" t="n">
        <v>0.1525</v>
      </c>
      <c r="F2846" s="25" t="n">
        <v>24.23</v>
      </c>
      <c r="G2846" s="25" t="n">
        <f>TRUNC(TRUNC(E2846,8)*F2846,2)</f>
        <v>3.69</v>
      </c>
    </row>
    <row r="2847" customHeight="1" ht="21">
      <c r="A2847" s="22" t="inlineStr">
        <is>
          <r>
            <t xml:space="preserve">88267</t>
          </r>
        </is>
      </c>
      <c r="B2847" s="23" t="inlineStr">
        <is>
          <r>
            <t xml:space="preserve">ENCANADOR OU BOMBEIRO HIDRÁULICO COM ENCARGOS COMPLEMENTARES</t>
          </r>
        </is>
      </c>
      <c r="C2847" s="22" t="inlineStr">
        <is>
          <r>
            <t xml:space="preserve">SINAPI</t>
          </r>
        </is>
      </c>
      <c r="D2847" s="22" t="inlineStr">
        <is>
          <r>
            <t xml:space="preserve">H</t>
          </r>
        </is>
      </c>
      <c r="E2847" s="24" t="n">
        <v>0.1525</v>
      </c>
      <c r="F2847" s="25" t="n">
        <v>29.86</v>
      </c>
      <c r="G2847" s="25" t="n">
        <f>TRUNC(TRUNC(E2847,8)*F2847,2)</f>
        <v>4.55</v>
      </c>
    </row>
    <row r="2848" customHeight="1" ht="18">
      <c r="A2848" s="2" t="inlineStr"/>
      <c r="B2848" s="2" t="inlineStr"/>
      <c r="C2848" s="2" t="inlineStr"/>
      <c r="D2848" s="2" t="inlineStr"/>
      <c r="E2848" s="26" t="inlineStr">
        <is>
          <r>
            <t xml:space="preserve">TOTAL Mão de Obra com Encargos Complementares:</t>
          </r>
        </is>
      </c>
      <c r="F2848" s="26" t="inlineStr"/>
      <c r="G2848" s="27" t="n">
        <f>SUM(G2846:G2847)</f>
        <v>8.24</v>
      </c>
    </row>
    <row r="2849" customHeight="1" ht="15">
      <c r="A2849" s="2" t="inlineStr"/>
      <c r="B2849" s="2" t="inlineStr"/>
      <c r="C2849" s="2" t="inlineStr"/>
      <c r="D2849" s="2" t="inlineStr"/>
      <c r="E2849" s="28" t="inlineStr">
        <is>
          <r>
            <t xml:space="preserve">VALOR:</t>
          </r>
        </is>
      </c>
      <c r="F2849" s="28" t="inlineStr"/>
      <c r="G2849" s="29" t="n">
        <f>ROUND(SUM(G2844,G2848),2)</f>
        <v>57.61</v>
      </c>
    </row>
    <row r="2850" customHeight="1" ht="15">
      <c r="A2850" s="2" t="inlineStr"/>
      <c r="B2850" s="2" t="inlineStr"/>
      <c r="C2850" s="2" t="inlineStr"/>
      <c r="D2850" s="2" t="inlineStr"/>
      <c r="E2850" s="28" t="inlineStr">
        <is>
          <r>
            <t xml:space="preserve">VALOR BDI (20.34%):</t>
          </r>
        </is>
      </c>
      <c r="F2850" s="28" t="inlineStr"/>
      <c r="G2850" s="29" t="n">
        <f>ROUND(G2849*(20.34/100),2)</f>
        <v>11.72</v>
      </c>
    </row>
    <row r="2851" customHeight="1" ht="15">
      <c r="A2851" s="2" t="inlineStr"/>
      <c r="B2851" s="2" t="inlineStr"/>
      <c r="C2851" s="2" t="inlineStr"/>
      <c r="D2851" s="2" t="inlineStr"/>
      <c r="E2851" s="28" t="inlineStr">
        <is>
          <r>
            <t xml:space="preserve">VALOR COM BDI:</t>
          </r>
        </is>
      </c>
      <c r="F2851" s="28" t="inlineStr"/>
      <c r="G2851" s="29" t="n">
        <f>G2850+G2849</f>
        <v>69.33</v>
      </c>
    </row>
    <row r="2852" customHeight="1" ht="10">
      <c r="A2852" s="2" t="inlineStr"/>
      <c r="B2852" s="2" t="inlineStr"/>
      <c r="C2852" s="2" t="inlineStr"/>
      <c r="D2852" s="2" t="inlineStr"/>
      <c r="E2852" s="18" t="inlineStr"/>
      <c r="F2852" s="18" t="inlineStr"/>
      <c r="G2852" s="18" t="inlineStr"/>
    </row>
    <row r="2853" customHeight="1" ht="20">
      <c r="A2853" s="19" t="inlineStr">
        <is>
          <r>
            <t xml:space="preserve">1.18.37. ​94656​ ADAPTADOR CURTO COM BOLSA E ROSCA PARA REGISTRO, PVC, SOLDÁVEL, DN 25 MM X 3/4", INSTALADO EM RESERVAÇÃO PREDIAL DE ÁGUA - FORNECIMENTO E INSTALAÇÃO. AF_04/2024​ (UN)</t>
          </r>
        </is>
      </c>
      <c r="B2853" s="19" t="inlineStr"/>
      <c r="C2853" s="19" t="inlineStr"/>
      <c r="D2853" s="19" t="inlineStr"/>
      <c r="E2853" s="19" t="inlineStr"/>
      <c r="F2853" s="19" t="inlineStr"/>
      <c r="G2853" s="19" t="inlineStr"/>
    </row>
    <row r="2854" customHeight="1" ht="15">
      <c r="A2854" s="20" t="inlineStr">
        <is>
          <r>
            <t xml:space="preserve">Material</t>
          </r>
        </is>
      </c>
      <c r="B2854" s="20" t="inlineStr"/>
      <c r="C2854" s="21" t="inlineStr">
        <is>
          <r>
            <t xml:space="preserve">FONTE</t>
          </r>
        </is>
      </c>
      <c r="D2854" s="21" t="inlineStr">
        <is>
          <r>
            <t xml:space="preserve">UNID</t>
          </r>
        </is>
      </c>
      <c r="E2854" s="21" t="inlineStr">
        <is>
          <r>
            <t xml:space="preserve">COEFICIENTE</t>
          </r>
        </is>
      </c>
      <c r="F2854" s="21" t="inlineStr">
        <is>
          <r>
            <t xml:space="preserve">PREÇO UNITÁRIO</t>
          </r>
        </is>
      </c>
      <c r="G2854" s="21" t="inlineStr">
        <is>
          <r>
            <t xml:space="preserve">TOTAL</t>
          </r>
        </is>
      </c>
    </row>
    <row r="2855" customHeight="1" ht="21">
      <c r="A2855" s="22" t="inlineStr">
        <is>
          <r>
            <t xml:space="preserve">00000065</t>
          </r>
        </is>
      </c>
      <c r="B2855" s="23" t="inlineStr">
        <is>
          <r>
            <t xml:space="preserve">ADAPTADOR PVC SOLDAVEL CURTO COM BOLSA E ROSCA, 25 MM X 3/4", PARA AGUA FRIA</t>
          </r>
        </is>
      </c>
      <c r="C2855" s="22" t="inlineStr">
        <is>
          <r>
            <t xml:space="preserve">SINAPI</t>
          </r>
        </is>
      </c>
      <c r="D2855" s="22" t="inlineStr">
        <is>
          <r>
            <t xml:space="preserve">UN</t>
          </r>
        </is>
      </c>
      <c r="E2855" s="24" t="n">
        <v>1.0</v>
      </c>
      <c r="F2855" s="25" t="n">
        <v>0.93</v>
      </c>
      <c r="G2855" s="25" t="n">
        <f>TRUNC(TRUNC(E2855,8)*F2855,2)</f>
        <v>0.93</v>
      </c>
    </row>
    <row r="2856" customHeight="1" ht="15">
      <c r="A2856" s="22" t="inlineStr">
        <is>
          <r>
            <t xml:space="preserve">00000122</t>
          </r>
        </is>
      </c>
      <c r="B2856" s="23" t="inlineStr">
        <is>
          <r>
            <t xml:space="preserve">ADESIVO PLASTICO PARA PVC, FRASCO COM *850* GR</t>
          </r>
        </is>
      </c>
      <c r="C2856" s="22" t="inlineStr">
        <is>
          <r>
            <t xml:space="preserve">SINAPI</t>
          </r>
        </is>
      </c>
      <c r="D2856" s="22" t="inlineStr">
        <is>
          <r>
            <t xml:space="preserve">UN</t>
          </r>
        </is>
      </c>
      <c r="E2856" s="24" t="n">
        <v>0.0035</v>
      </c>
      <c r="F2856" s="25" t="n">
        <v>61.86</v>
      </c>
      <c r="G2856" s="25" t="n">
        <f>TRUNC(TRUNC(E2856,8)*F2856,2)</f>
        <v>0.21</v>
      </c>
    </row>
    <row r="2857" customHeight="1" ht="21">
      <c r="A2857" s="22" t="inlineStr">
        <is>
          <r>
            <t xml:space="preserve">00003148</t>
          </r>
        </is>
      </c>
      <c r="B2857" s="23" t="inlineStr">
        <is>
          <r>
            <t xml:space="preserve">FITA VEDA ROSCA, EM PTFE, ROLO DE 18 MM X 50 M (L X C)</t>
          </r>
        </is>
      </c>
      <c r="C2857" s="22" t="inlineStr">
        <is>
          <r>
            <t xml:space="preserve">SINAPI</t>
          </r>
        </is>
      </c>
      <c r="D2857" s="22" t="inlineStr">
        <is>
          <r>
            <t xml:space="preserve">UN</t>
          </r>
        </is>
      </c>
      <c r="E2857" s="24" t="n">
        <v>0.0053</v>
      </c>
      <c r="F2857" s="25" t="n">
        <v>14.75</v>
      </c>
      <c r="G2857" s="25" t="n">
        <f>TRUNC(TRUNC(E2857,8)*F2857,2)</f>
        <v>0.07</v>
      </c>
    </row>
    <row r="2858" customHeight="1" ht="21">
      <c r="A2858" s="22" t="inlineStr">
        <is>
          <r>
            <t xml:space="preserve">00020083</t>
          </r>
        </is>
      </c>
      <c r="B2858" s="23" t="inlineStr">
        <is>
          <r>
            <t xml:space="preserve">SOLUCAO PREPARADORA / LIMPADORA PARA PVC, FRASCO COM 1000 CM3</t>
          </r>
        </is>
      </c>
      <c r="C2858" s="22" t="inlineStr">
        <is>
          <r>
            <t xml:space="preserve">SINAPI</t>
          </r>
        </is>
      </c>
      <c r="D2858" s="22" t="inlineStr">
        <is>
          <r>
            <t xml:space="preserve">UN</t>
          </r>
        </is>
      </c>
      <c r="E2858" s="24" t="n">
        <v>0.004</v>
      </c>
      <c r="F2858" s="25" t="n">
        <v>70.08</v>
      </c>
      <c r="G2858" s="25" t="n">
        <f>TRUNC(TRUNC(E2858,8)*F2858,2)</f>
        <v>0.28</v>
      </c>
    </row>
    <row r="2859" customHeight="1" ht="15">
      <c r="A2859" s="2" t="inlineStr"/>
      <c r="B2859" s="2" t="inlineStr"/>
      <c r="C2859" s="2" t="inlineStr"/>
      <c r="D2859" s="2" t="inlineStr"/>
      <c r="E2859" s="26" t="inlineStr">
        <is>
          <r>
            <t xml:space="preserve">TOTAL Material:</t>
          </r>
        </is>
      </c>
      <c r="F2859" s="26" t="inlineStr"/>
      <c r="G2859" s="27" t="n">
        <f>SUM(G2855:G2858)</f>
        <v>1.49</v>
      </c>
    </row>
    <row r="2860" customHeight="1" ht="15">
      <c r="A2860" s="20" t="inlineStr">
        <is>
          <r>
            <t xml:space="preserve">Mão de Obra com Encargos Complementares</t>
          </r>
        </is>
      </c>
      <c r="B2860" s="20" t="inlineStr"/>
      <c r="C2860" s="21" t="inlineStr">
        <is>
          <r>
            <t xml:space="preserve">FONTE</t>
          </r>
        </is>
      </c>
      <c r="D2860" s="21" t="inlineStr">
        <is>
          <r>
            <t xml:space="preserve">UNID</t>
          </r>
        </is>
      </c>
      <c r="E2860" s="21" t="inlineStr">
        <is>
          <r>
            <t xml:space="preserve">COEFICIENTE</t>
          </r>
        </is>
      </c>
      <c r="F2860" s="21" t="inlineStr">
        <is>
          <r>
            <t xml:space="preserve">PREÇO UNITÁRIO</t>
          </r>
        </is>
      </c>
      <c r="G2860" s="21" t="inlineStr">
        <is>
          <r>
            <t xml:space="preserve">TOTAL</t>
          </r>
        </is>
      </c>
    </row>
    <row r="2861" customHeight="1" ht="21">
      <c r="A2861" s="22" t="inlineStr">
        <is>
          <r>
            <t xml:space="preserve">88248</t>
          </r>
        </is>
      </c>
      <c r="B2861" s="23" t="inlineStr">
        <is>
          <r>
            <t xml:space="preserve">AUXILIAR DE ENCANADOR OU BOMBEIRO HIDRÁULICO COM ENCARGOS COMPLEMENTARES</t>
          </r>
        </is>
      </c>
      <c r="C2861" s="22" t="inlineStr">
        <is>
          <r>
            <t xml:space="preserve">SINAPI</t>
          </r>
        </is>
      </c>
      <c r="D2861" s="22" t="inlineStr">
        <is>
          <r>
            <t xml:space="preserve">H</t>
          </r>
        </is>
      </c>
      <c r="E2861" s="24" t="n">
        <v>0.0384</v>
      </c>
      <c r="F2861" s="25" t="n">
        <v>24.23</v>
      </c>
      <c r="G2861" s="25" t="n">
        <f>TRUNC(TRUNC(E2861,8)*F2861,2)</f>
        <v>0.93</v>
      </c>
    </row>
    <row r="2862" customHeight="1" ht="21">
      <c r="A2862" s="22" t="inlineStr">
        <is>
          <r>
            <t xml:space="preserve">88267</t>
          </r>
        </is>
      </c>
      <c r="B2862" s="23" t="inlineStr">
        <is>
          <r>
            <t xml:space="preserve">ENCANADOR OU BOMBEIRO HIDRÁULICO COM ENCARGOS COMPLEMENTARES</t>
          </r>
        </is>
      </c>
      <c r="C2862" s="22" t="inlineStr">
        <is>
          <r>
            <t xml:space="preserve">SINAPI</t>
          </r>
        </is>
      </c>
      <c r="D2862" s="22" t="inlineStr">
        <is>
          <r>
            <t xml:space="preserve">H</t>
          </r>
        </is>
      </c>
      <c r="E2862" s="24" t="n">
        <v>0.0384</v>
      </c>
      <c r="F2862" s="25" t="n">
        <v>29.86</v>
      </c>
      <c r="G2862" s="25" t="n">
        <f>TRUNC(TRUNC(E2862,8)*F2862,2)</f>
        <v>1.14</v>
      </c>
    </row>
    <row r="2863" customHeight="1" ht="18">
      <c r="A2863" s="2" t="inlineStr"/>
      <c r="B2863" s="2" t="inlineStr"/>
      <c r="C2863" s="2" t="inlineStr"/>
      <c r="D2863" s="2" t="inlineStr"/>
      <c r="E2863" s="26" t="inlineStr">
        <is>
          <r>
            <t xml:space="preserve">TOTAL Mão de Obra com Encargos Complementares:</t>
          </r>
        </is>
      </c>
      <c r="F2863" s="26" t="inlineStr"/>
      <c r="G2863" s="27" t="n">
        <f>SUM(G2861:G2862)</f>
        <v>2.07</v>
      </c>
    </row>
    <row r="2864" customHeight="1" ht="15">
      <c r="A2864" s="2" t="inlineStr"/>
      <c r="B2864" s="2" t="inlineStr"/>
      <c r="C2864" s="2" t="inlineStr"/>
      <c r="D2864" s="2" t="inlineStr"/>
      <c r="E2864" s="28" t="inlineStr">
        <is>
          <r>
            <t xml:space="preserve">VALOR:</t>
          </r>
        </is>
      </c>
      <c r="F2864" s="28" t="inlineStr"/>
      <c r="G2864" s="29" t="n">
        <f>ROUND(SUM(G2859,G2863),2)</f>
        <v>3.56</v>
      </c>
    </row>
    <row r="2865" customHeight="1" ht="15">
      <c r="A2865" s="2" t="inlineStr"/>
      <c r="B2865" s="2" t="inlineStr"/>
      <c r="C2865" s="2" t="inlineStr"/>
      <c r="D2865" s="2" t="inlineStr"/>
      <c r="E2865" s="28" t="inlineStr">
        <is>
          <r>
            <t xml:space="preserve">VALOR BDI (20.34%):</t>
          </r>
        </is>
      </c>
      <c r="F2865" s="28" t="inlineStr"/>
      <c r="G2865" s="29" t="n">
        <f>ROUND(G2864*(20.34/100),2)</f>
        <v>0.72</v>
      </c>
    </row>
    <row r="2866" customHeight="1" ht="15">
      <c r="A2866" s="2" t="inlineStr"/>
      <c r="B2866" s="2" t="inlineStr"/>
      <c r="C2866" s="2" t="inlineStr"/>
      <c r="D2866" s="2" t="inlineStr"/>
      <c r="E2866" s="28" t="inlineStr">
        <is>
          <r>
            <t xml:space="preserve">VALOR COM BDI:</t>
          </r>
        </is>
      </c>
      <c r="F2866" s="28" t="inlineStr"/>
      <c r="G2866" s="29" t="n">
        <f>G2865+G2864</f>
        <v>4.28</v>
      </c>
    </row>
    <row r="2867" customHeight="1" ht="10">
      <c r="A2867" s="2" t="inlineStr"/>
      <c r="B2867" s="2" t="inlineStr"/>
      <c r="C2867" s="2" t="inlineStr"/>
      <c r="D2867" s="2" t="inlineStr"/>
      <c r="E2867" s="18" t="inlineStr"/>
      <c r="F2867" s="18" t="inlineStr"/>
      <c r="G2867" s="18" t="inlineStr"/>
    </row>
    <row r="2868" customHeight="1" ht="20">
      <c r="A2868" s="19" t="inlineStr">
        <is>
          <r>
            <t xml:space="preserve">1.18.38. ​104002​ ADAPTADOR CURTO COM BOLSA E ROSCA PARA REGISTRO, PVC, SOLDÁVEL, DN 50MM X 1.1/4", INSTALADO EM RAMAL DE DISTRIBUIÇÃO DE ÁGUA - FORNECIMENTO E INSTALAÇÃO. AF_06/2022​ (UN)</t>
          </r>
        </is>
      </c>
      <c r="B2868" s="19" t="inlineStr"/>
      <c r="C2868" s="19" t="inlineStr"/>
      <c r="D2868" s="19" t="inlineStr"/>
      <c r="E2868" s="19" t="inlineStr"/>
      <c r="F2868" s="19" t="inlineStr"/>
      <c r="G2868" s="19" t="inlineStr"/>
    </row>
    <row r="2869" customHeight="1" ht="15">
      <c r="A2869" s="20" t="inlineStr">
        <is>
          <r>
            <t xml:space="preserve">Material</t>
          </r>
        </is>
      </c>
      <c r="B2869" s="20" t="inlineStr"/>
      <c r="C2869" s="21" t="inlineStr">
        <is>
          <r>
            <t xml:space="preserve">FONTE</t>
          </r>
        </is>
      </c>
      <c r="D2869" s="21" t="inlineStr">
        <is>
          <r>
            <t xml:space="preserve">UNID</t>
          </r>
        </is>
      </c>
      <c r="E2869" s="21" t="inlineStr">
        <is>
          <r>
            <t xml:space="preserve">COEFICIENTE</t>
          </r>
        </is>
      </c>
      <c r="F2869" s="21" t="inlineStr">
        <is>
          <r>
            <t xml:space="preserve">PREÇO UNITÁRIO</t>
          </r>
        </is>
      </c>
      <c r="G2869" s="21" t="inlineStr">
        <is>
          <r>
            <t xml:space="preserve">TOTAL</t>
          </r>
        </is>
      </c>
    </row>
    <row r="2870" customHeight="1" ht="21">
      <c r="A2870" s="22" t="inlineStr">
        <is>
          <r>
            <t xml:space="preserve">00000111</t>
          </r>
        </is>
      </c>
      <c r="B2870" s="23" t="inlineStr">
        <is>
          <r>
            <t xml:space="preserve">ADAPTADOR PVC SOLDAVEL CURTO COM BOLSA E ROSCA, 50 MM X 1 1/4", PARA AGUA FRIA</t>
          </r>
        </is>
      </c>
      <c r="C2870" s="22" t="inlineStr">
        <is>
          <r>
            <t xml:space="preserve">SINAPI</t>
          </r>
        </is>
      </c>
      <c r="D2870" s="22" t="inlineStr">
        <is>
          <r>
            <t xml:space="preserve">UN</t>
          </r>
        </is>
      </c>
      <c r="E2870" s="24" t="n">
        <v>1.0</v>
      </c>
      <c r="F2870" s="25" t="n">
        <v>8.76</v>
      </c>
      <c r="G2870" s="25" t="n">
        <f>TRUNC(TRUNC(E2870,8)*F2870,2)</f>
        <v>8.76</v>
      </c>
    </row>
    <row r="2871" customHeight="1" ht="15">
      <c r="A2871" s="22" t="inlineStr">
        <is>
          <r>
            <t xml:space="preserve">00000122</t>
          </r>
        </is>
      </c>
      <c r="B2871" s="23" t="inlineStr">
        <is>
          <r>
            <t xml:space="preserve">ADESIVO PLASTICO PARA PVC, FRASCO COM *850* GR</t>
          </r>
        </is>
      </c>
      <c r="C2871" s="22" t="inlineStr">
        <is>
          <r>
            <t xml:space="preserve">SINAPI</t>
          </r>
        </is>
      </c>
      <c r="D2871" s="22" t="inlineStr">
        <is>
          <r>
            <t xml:space="preserve">UN</t>
          </r>
        </is>
      </c>
      <c r="E2871" s="24" t="n">
        <v>0.0129</v>
      </c>
      <c r="F2871" s="25" t="n">
        <v>61.86</v>
      </c>
      <c r="G2871" s="25" t="n">
        <f>TRUNC(TRUNC(E2871,8)*F2871,2)</f>
        <v>0.79</v>
      </c>
    </row>
    <row r="2872" customHeight="1" ht="15">
      <c r="A2872" s="22" t="inlineStr">
        <is>
          <r>
            <t xml:space="preserve">00038383</t>
          </r>
        </is>
      </c>
      <c r="B2872" s="23" t="inlineStr">
        <is>
          <r>
            <t xml:space="preserve">LIXA D'AGUA EM FOLHA, COR PRETA, GRAO 100</t>
          </r>
        </is>
      </c>
      <c r="C2872" s="22" t="inlineStr">
        <is>
          <r>
            <t xml:space="preserve">SINAPI</t>
          </r>
        </is>
      </c>
      <c r="D2872" s="22" t="inlineStr">
        <is>
          <r>
            <t xml:space="preserve">UN</t>
          </r>
        </is>
      </c>
      <c r="E2872" s="24" t="n">
        <v>0.0435</v>
      </c>
      <c r="F2872" s="25" t="n">
        <v>1.65</v>
      </c>
      <c r="G2872" s="25" t="n">
        <f>TRUNC(TRUNC(E2872,8)*F2872,2)</f>
        <v>0.07</v>
      </c>
    </row>
    <row r="2873" customHeight="1" ht="21">
      <c r="A2873" s="22" t="inlineStr">
        <is>
          <r>
            <t xml:space="preserve">00020083</t>
          </r>
        </is>
      </c>
      <c r="B2873" s="23" t="inlineStr">
        <is>
          <r>
            <t xml:space="preserve">SOLUCAO PREPARADORA / LIMPADORA PARA PVC, FRASCO COM 1000 CM3</t>
          </r>
        </is>
      </c>
      <c r="C2873" s="22" t="inlineStr">
        <is>
          <r>
            <t xml:space="preserve">SINAPI</t>
          </r>
        </is>
      </c>
      <c r="D2873" s="22" t="inlineStr">
        <is>
          <r>
            <t xml:space="preserve">UN</t>
          </r>
        </is>
      </c>
      <c r="E2873" s="24" t="n">
        <v>0.0165</v>
      </c>
      <c r="F2873" s="25" t="n">
        <v>70.08</v>
      </c>
      <c r="G2873" s="25" t="n">
        <f>TRUNC(TRUNC(E2873,8)*F2873,2)</f>
        <v>1.15</v>
      </c>
    </row>
    <row r="2874" customHeight="1" ht="15">
      <c r="A2874" s="2" t="inlineStr"/>
      <c r="B2874" s="2" t="inlineStr"/>
      <c r="C2874" s="2" t="inlineStr"/>
      <c r="D2874" s="2" t="inlineStr"/>
      <c r="E2874" s="26" t="inlineStr">
        <is>
          <r>
            <t xml:space="preserve">TOTAL Material:</t>
          </r>
        </is>
      </c>
      <c r="F2874" s="26" t="inlineStr"/>
      <c r="G2874" s="27" t="n">
        <f>SUM(G2870:G2873)</f>
        <v>10.77</v>
      </c>
    </row>
    <row r="2875" customHeight="1" ht="15">
      <c r="A2875" s="20" t="inlineStr">
        <is>
          <r>
            <t xml:space="preserve">Mão de Obra com Encargos Complementares</t>
          </r>
        </is>
      </c>
      <c r="B2875" s="20" t="inlineStr"/>
      <c r="C2875" s="21" t="inlineStr">
        <is>
          <r>
            <t xml:space="preserve">FONTE</t>
          </r>
        </is>
      </c>
      <c r="D2875" s="21" t="inlineStr">
        <is>
          <r>
            <t xml:space="preserve">UNID</t>
          </r>
        </is>
      </c>
      <c r="E2875" s="21" t="inlineStr">
        <is>
          <r>
            <t xml:space="preserve">COEFICIENTE</t>
          </r>
        </is>
      </c>
      <c r="F2875" s="21" t="inlineStr">
        <is>
          <r>
            <t xml:space="preserve">PREÇO UNITÁRIO</t>
          </r>
        </is>
      </c>
      <c r="G2875" s="21" t="inlineStr">
        <is>
          <r>
            <t xml:space="preserve">TOTAL</t>
          </r>
        </is>
      </c>
    </row>
    <row r="2876" customHeight="1" ht="21">
      <c r="A2876" s="22" t="inlineStr">
        <is>
          <r>
            <t xml:space="preserve">88248</t>
          </r>
        </is>
      </c>
      <c r="B2876" s="23" t="inlineStr">
        <is>
          <r>
            <t xml:space="preserve">AUXILIAR DE ENCANADOR OU BOMBEIRO HIDRÁULICO COM ENCARGOS COMPLEMENTARES</t>
          </r>
        </is>
      </c>
      <c r="C2876" s="22" t="inlineStr">
        <is>
          <r>
            <t xml:space="preserve">SINAPI</t>
          </r>
        </is>
      </c>
      <c r="D2876" s="22" t="inlineStr">
        <is>
          <r>
            <t xml:space="preserve">H</t>
          </r>
        </is>
      </c>
      <c r="E2876" s="24" t="n">
        <v>0.1306</v>
      </c>
      <c r="F2876" s="25" t="n">
        <v>24.23</v>
      </c>
      <c r="G2876" s="25" t="n">
        <f>TRUNC(TRUNC(E2876,8)*F2876,2)</f>
        <v>3.16</v>
      </c>
    </row>
    <row r="2877" customHeight="1" ht="21">
      <c r="A2877" s="22" t="inlineStr">
        <is>
          <r>
            <t xml:space="preserve">88267</t>
          </r>
        </is>
      </c>
      <c r="B2877" s="23" t="inlineStr">
        <is>
          <r>
            <t xml:space="preserve">ENCANADOR OU BOMBEIRO HIDRÁULICO COM ENCARGOS COMPLEMENTARES</t>
          </r>
        </is>
      </c>
      <c r="C2877" s="22" t="inlineStr">
        <is>
          <r>
            <t xml:space="preserve">SINAPI</t>
          </r>
        </is>
      </c>
      <c r="D2877" s="22" t="inlineStr">
        <is>
          <r>
            <t xml:space="preserve">H</t>
          </r>
        </is>
      </c>
      <c r="E2877" s="24" t="n">
        <v>0.1306</v>
      </c>
      <c r="F2877" s="25" t="n">
        <v>29.86</v>
      </c>
      <c r="G2877" s="25" t="n">
        <f>TRUNC(TRUNC(E2877,8)*F2877,2)</f>
        <v>3.89</v>
      </c>
    </row>
    <row r="2878" customHeight="1" ht="18">
      <c r="A2878" s="2" t="inlineStr"/>
      <c r="B2878" s="2" t="inlineStr"/>
      <c r="C2878" s="2" t="inlineStr"/>
      <c r="D2878" s="2" t="inlineStr"/>
      <c r="E2878" s="26" t="inlineStr">
        <is>
          <r>
            <t xml:space="preserve">TOTAL Mão de Obra com Encargos Complementares:</t>
          </r>
        </is>
      </c>
      <c r="F2878" s="26" t="inlineStr"/>
      <c r="G2878" s="27" t="n">
        <f>SUM(G2876:G2877)</f>
        <v>7.05</v>
      </c>
    </row>
    <row r="2879" customHeight="1" ht="15">
      <c r="A2879" s="2" t="inlineStr"/>
      <c r="B2879" s="2" t="inlineStr"/>
      <c r="C2879" s="2" t="inlineStr"/>
      <c r="D2879" s="2" t="inlineStr"/>
      <c r="E2879" s="28" t="inlineStr">
        <is>
          <r>
            <t xml:space="preserve">VALOR:</t>
          </r>
        </is>
      </c>
      <c r="F2879" s="28" t="inlineStr"/>
      <c r="G2879" s="29" t="n">
        <f>ROUND(SUM(G2874,G2878),2)</f>
        <v>17.82</v>
      </c>
    </row>
    <row r="2880" customHeight="1" ht="15">
      <c r="A2880" s="2" t="inlineStr"/>
      <c r="B2880" s="2" t="inlineStr"/>
      <c r="C2880" s="2" t="inlineStr"/>
      <c r="D2880" s="2" t="inlineStr"/>
      <c r="E2880" s="28" t="inlineStr">
        <is>
          <r>
            <t xml:space="preserve">VALOR BDI (20.34%):</t>
          </r>
        </is>
      </c>
      <c r="F2880" s="28" t="inlineStr"/>
      <c r="G2880" s="29" t="n">
        <f>ROUND(G2879*(20.34/100),2)</f>
        <v>3.62</v>
      </c>
    </row>
    <row r="2881" customHeight="1" ht="15">
      <c r="A2881" s="2" t="inlineStr"/>
      <c r="B2881" s="2" t="inlineStr"/>
      <c r="C2881" s="2" t="inlineStr"/>
      <c r="D2881" s="2" t="inlineStr"/>
      <c r="E2881" s="28" t="inlineStr">
        <is>
          <r>
            <t xml:space="preserve">VALOR COM BDI:</t>
          </r>
        </is>
      </c>
      <c r="F2881" s="28" t="inlineStr"/>
      <c r="G2881" s="29" t="n">
        <f>G2880+G2879</f>
        <v>21.44</v>
      </c>
    </row>
    <row r="2882" customHeight="1" ht="10">
      <c r="A2882" s="2" t="inlineStr"/>
      <c r="B2882" s="2" t="inlineStr"/>
      <c r="C2882" s="2" t="inlineStr"/>
      <c r="D2882" s="2" t="inlineStr"/>
      <c r="E2882" s="18" t="inlineStr"/>
      <c r="F2882" s="18" t="inlineStr"/>
      <c r="G2882" s="18" t="inlineStr"/>
    </row>
    <row r="2883" customHeight="1" ht="20">
      <c r="A2883" s="19" t="inlineStr">
        <is>
          <r>
            <t xml:space="preserve">1.18.39. ​103959​ BUCHA DE REDUÇÃO, CURTA, PVC, SOLDÁVEL, DN 60 X 50 MM, INSTALADO EM PRUMADA DE ÁGUA - FORNECIMENTO E INSTALAÇÃO. AF_06/2022​ (UN)</t>
          </r>
        </is>
      </c>
      <c r="B2883" s="19" t="inlineStr"/>
      <c r="C2883" s="19" t="inlineStr"/>
      <c r="D2883" s="19" t="inlineStr"/>
      <c r="E2883" s="19" t="inlineStr"/>
      <c r="F2883" s="19" t="inlineStr"/>
      <c r="G2883" s="19" t="inlineStr"/>
    </row>
    <row r="2884" customHeight="1" ht="15">
      <c r="A2884" s="20" t="inlineStr">
        <is>
          <r>
            <t xml:space="preserve">Material</t>
          </r>
        </is>
      </c>
      <c r="B2884" s="20" t="inlineStr"/>
      <c r="C2884" s="21" t="inlineStr">
        <is>
          <r>
            <t xml:space="preserve">FONTE</t>
          </r>
        </is>
      </c>
      <c r="D2884" s="21" t="inlineStr">
        <is>
          <r>
            <t xml:space="preserve">UNID</t>
          </r>
        </is>
      </c>
      <c r="E2884" s="21" t="inlineStr">
        <is>
          <r>
            <t xml:space="preserve">COEFICIENTE</t>
          </r>
        </is>
      </c>
      <c r="F2884" s="21" t="inlineStr">
        <is>
          <r>
            <t xml:space="preserve">PREÇO UNITÁRIO</t>
          </r>
        </is>
      </c>
      <c r="G2884" s="21" t="inlineStr">
        <is>
          <r>
            <t xml:space="preserve">TOTAL</t>
          </r>
        </is>
      </c>
    </row>
    <row r="2885" customHeight="1" ht="15">
      <c r="A2885" s="22" t="inlineStr">
        <is>
          <r>
            <t xml:space="preserve">00000122</t>
          </r>
        </is>
      </c>
      <c r="B2885" s="23" t="inlineStr">
        <is>
          <r>
            <t xml:space="preserve">ADESIVO PLASTICO PARA PVC, FRASCO COM *850* GR</t>
          </r>
        </is>
      </c>
      <c r="C2885" s="22" t="inlineStr">
        <is>
          <r>
            <t xml:space="preserve">SINAPI</t>
          </r>
        </is>
      </c>
      <c r="D2885" s="22" t="inlineStr">
        <is>
          <r>
            <t xml:space="preserve">UN</t>
          </r>
        </is>
      </c>
      <c r="E2885" s="24" t="n">
        <v>0.0188</v>
      </c>
      <c r="F2885" s="25" t="n">
        <v>61.86</v>
      </c>
      <c r="G2885" s="25" t="n">
        <f>TRUNC(TRUNC(E2885,8)*F2885,2)</f>
        <v>1.16</v>
      </c>
    </row>
    <row r="2886" customHeight="1" ht="21">
      <c r="A2886" s="22" t="inlineStr">
        <is>
          <r>
            <t xml:space="preserve">00000818</t>
          </r>
        </is>
      </c>
      <c r="B2886" s="23" t="inlineStr">
        <is>
          <r>
            <t xml:space="preserve">BUCHA DE REDUCAO DE PVC, SOLDAVEL, CURTA, COM 60 X 50 MM, PARA AGUA FRIA PREDIAL</t>
          </r>
        </is>
      </c>
      <c r="C2886" s="22" t="inlineStr">
        <is>
          <r>
            <t xml:space="preserve">SINAPI</t>
          </r>
        </is>
      </c>
      <c r="D2886" s="22" t="inlineStr">
        <is>
          <r>
            <t xml:space="preserve">UN</t>
          </r>
        </is>
      </c>
      <c r="E2886" s="24" t="n">
        <v>1.0</v>
      </c>
      <c r="F2886" s="25" t="n">
        <v>7.09</v>
      </c>
      <c r="G2886" s="25" t="n">
        <f>TRUNC(TRUNC(E2886,8)*F2886,2)</f>
        <v>7.09</v>
      </c>
    </row>
    <row r="2887" customHeight="1" ht="15">
      <c r="A2887" s="22" t="inlineStr">
        <is>
          <r>
            <t xml:space="preserve">00038383</t>
          </r>
        </is>
      </c>
      <c r="B2887" s="23" t="inlineStr">
        <is>
          <r>
            <t xml:space="preserve">LIXA D'AGUA EM FOLHA, COR PRETA, GRAO 100</t>
          </r>
        </is>
      </c>
      <c r="C2887" s="22" t="inlineStr">
        <is>
          <r>
            <t xml:space="preserve">SINAPI</t>
          </r>
        </is>
      </c>
      <c r="D2887" s="22" t="inlineStr">
        <is>
          <r>
            <t xml:space="preserve">UN</t>
          </r>
        </is>
      </c>
      <c r="E2887" s="24" t="n">
        <v>0.0206</v>
      </c>
      <c r="F2887" s="25" t="n">
        <v>1.65</v>
      </c>
      <c r="G2887" s="25" t="n">
        <f>TRUNC(TRUNC(E2887,8)*F2887,2)</f>
        <v>0.03</v>
      </c>
    </row>
    <row r="2888" customHeight="1" ht="21">
      <c r="A2888" s="22" t="inlineStr">
        <is>
          <r>
            <t xml:space="preserve">00020083</t>
          </r>
        </is>
      </c>
      <c r="B2888" s="23" t="inlineStr">
        <is>
          <r>
            <t xml:space="preserve">SOLUCAO PREPARADORA / LIMPADORA PARA PVC, FRASCO COM 1000 CM3</t>
          </r>
        </is>
      </c>
      <c r="C2888" s="22" t="inlineStr">
        <is>
          <r>
            <t xml:space="preserve">SINAPI</t>
          </r>
        </is>
      </c>
      <c r="D2888" s="22" t="inlineStr">
        <is>
          <r>
            <t xml:space="preserve">UN</t>
          </r>
        </is>
      </c>
      <c r="E2888" s="24" t="n">
        <v>0.026</v>
      </c>
      <c r="F2888" s="25" t="n">
        <v>70.08</v>
      </c>
      <c r="G2888" s="25" t="n">
        <f>TRUNC(TRUNC(E2888,8)*F2888,2)</f>
        <v>1.82</v>
      </c>
    </row>
    <row r="2889" customHeight="1" ht="15">
      <c r="A2889" s="2" t="inlineStr"/>
      <c r="B2889" s="2" t="inlineStr"/>
      <c r="C2889" s="2" t="inlineStr"/>
      <c r="D2889" s="2" t="inlineStr"/>
      <c r="E2889" s="26" t="inlineStr">
        <is>
          <r>
            <t xml:space="preserve">TOTAL Material:</t>
          </r>
        </is>
      </c>
      <c r="F2889" s="26" t="inlineStr"/>
      <c r="G2889" s="27" t="n">
        <f>SUM(G2885:G2888)</f>
        <v>10.1</v>
      </c>
    </row>
    <row r="2890" customHeight="1" ht="15">
      <c r="A2890" s="20" t="inlineStr">
        <is>
          <r>
            <t xml:space="preserve">Mão de Obra com Encargos Complementares</t>
          </r>
        </is>
      </c>
      <c r="B2890" s="20" t="inlineStr"/>
      <c r="C2890" s="21" t="inlineStr">
        <is>
          <r>
            <t xml:space="preserve">FONTE</t>
          </r>
        </is>
      </c>
      <c r="D2890" s="21" t="inlineStr">
        <is>
          <r>
            <t xml:space="preserve">UNID</t>
          </r>
        </is>
      </c>
      <c r="E2890" s="21" t="inlineStr">
        <is>
          <r>
            <t xml:space="preserve">COEFICIENTE</t>
          </r>
        </is>
      </c>
      <c r="F2890" s="21" t="inlineStr">
        <is>
          <r>
            <t xml:space="preserve">PREÇO UNITÁRIO</t>
          </r>
        </is>
      </c>
      <c r="G2890" s="21" t="inlineStr">
        <is>
          <r>
            <t xml:space="preserve">TOTAL</t>
          </r>
        </is>
      </c>
    </row>
    <row r="2891" customHeight="1" ht="21">
      <c r="A2891" s="22" t="inlineStr">
        <is>
          <r>
            <t xml:space="preserve">88248</t>
          </r>
        </is>
      </c>
      <c r="B2891" s="23" t="inlineStr">
        <is>
          <r>
            <t xml:space="preserve">AUXILIAR DE ENCANADOR OU BOMBEIRO HIDRÁULICO COM ENCARGOS COMPLEMENTARES</t>
          </r>
        </is>
      </c>
      <c r="C2891" s="22" t="inlineStr">
        <is>
          <r>
            <t xml:space="preserve">SINAPI</t>
          </r>
        </is>
      </c>
      <c r="D2891" s="22" t="inlineStr">
        <is>
          <r>
            <t xml:space="preserve">H</t>
          </r>
        </is>
      </c>
      <c r="E2891" s="24" t="n">
        <v>0.0924</v>
      </c>
      <c r="F2891" s="25" t="n">
        <v>24.23</v>
      </c>
      <c r="G2891" s="25" t="n">
        <f>TRUNC(TRUNC(E2891,8)*F2891,2)</f>
        <v>2.23</v>
      </c>
    </row>
    <row r="2892" customHeight="1" ht="21">
      <c r="A2892" s="22" t="inlineStr">
        <is>
          <r>
            <t xml:space="preserve">88267</t>
          </r>
        </is>
      </c>
      <c r="B2892" s="23" t="inlineStr">
        <is>
          <r>
            <t xml:space="preserve">ENCANADOR OU BOMBEIRO HIDRÁULICO COM ENCARGOS COMPLEMENTARES</t>
          </r>
        </is>
      </c>
      <c r="C2892" s="22" t="inlineStr">
        <is>
          <r>
            <t xml:space="preserve">SINAPI</t>
          </r>
        </is>
      </c>
      <c r="D2892" s="22" t="inlineStr">
        <is>
          <r>
            <t xml:space="preserve">H</t>
          </r>
        </is>
      </c>
      <c r="E2892" s="24" t="n">
        <v>0.0924</v>
      </c>
      <c r="F2892" s="25" t="n">
        <v>29.86</v>
      </c>
      <c r="G2892" s="25" t="n">
        <f>TRUNC(TRUNC(E2892,8)*F2892,2)</f>
        <v>2.75</v>
      </c>
    </row>
    <row r="2893" customHeight="1" ht="18">
      <c r="A2893" s="2" t="inlineStr"/>
      <c r="B2893" s="2" t="inlineStr"/>
      <c r="C2893" s="2" t="inlineStr"/>
      <c r="D2893" s="2" t="inlineStr"/>
      <c r="E2893" s="26" t="inlineStr">
        <is>
          <r>
            <t xml:space="preserve">TOTAL Mão de Obra com Encargos Complementares:</t>
          </r>
        </is>
      </c>
      <c r="F2893" s="26" t="inlineStr"/>
      <c r="G2893" s="27" t="n">
        <f>SUM(G2891:G2892)</f>
        <v>4.98</v>
      </c>
    </row>
    <row r="2894" customHeight="1" ht="15">
      <c r="A2894" s="2" t="inlineStr"/>
      <c r="B2894" s="2" t="inlineStr"/>
      <c r="C2894" s="2" t="inlineStr"/>
      <c r="D2894" s="2" t="inlineStr"/>
      <c r="E2894" s="28" t="inlineStr">
        <is>
          <r>
            <t xml:space="preserve">VALOR:</t>
          </r>
        </is>
      </c>
      <c r="F2894" s="28" t="inlineStr"/>
      <c r="G2894" s="29" t="n">
        <f>ROUND(SUM(G2889,G2893),2)</f>
        <v>15.08</v>
      </c>
    </row>
    <row r="2895" customHeight="1" ht="15">
      <c r="A2895" s="2" t="inlineStr"/>
      <c r="B2895" s="2" t="inlineStr"/>
      <c r="C2895" s="2" t="inlineStr"/>
      <c r="D2895" s="2" t="inlineStr"/>
      <c r="E2895" s="28" t="inlineStr">
        <is>
          <r>
            <t xml:space="preserve">VALOR BDI (20.34%):</t>
          </r>
        </is>
      </c>
      <c r="F2895" s="28" t="inlineStr"/>
      <c r="G2895" s="29" t="n">
        <f>ROUND(G2894*(20.34/100),2)</f>
        <v>3.07</v>
      </c>
    </row>
    <row r="2896" customHeight="1" ht="15">
      <c r="A2896" s="2" t="inlineStr"/>
      <c r="B2896" s="2" t="inlineStr"/>
      <c r="C2896" s="2" t="inlineStr"/>
      <c r="D2896" s="2" t="inlineStr"/>
      <c r="E2896" s="28" t="inlineStr">
        <is>
          <r>
            <t xml:space="preserve">VALOR COM BDI:</t>
          </r>
        </is>
      </c>
      <c r="F2896" s="28" t="inlineStr"/>
      <c r="G2896" s="29" t="n">
        <f>G2895+G2894</f>
        <v>18.15</v>
      </c>
    </row>
    <row r="2897" customHeight="1" ht="10">
      <c r="A2897" s="2" t="inlineStr"/>
      <c r="B2897" s="2" t="inlineStr"/>
      <c r="C2897" s="2" t="inlineStr"/>
      <c r="D2897" s="2" t="inlineStr"/>
      <c r="E2897" s="18" t="inlineStr"/>
      <c r="F2897" s="18" t="inlineStr"/>
      <c r="G2897" s="18" t="inlineStr"/>
    </row>
    <row r="2898" customHeight="1" ht="20">
      <c r="A2898" s="19" t="inlineStr">
        <is>
          <r>
            <t xml:space="preserve">1.18.40. ​103966​ BUCHA DE REDUÇÃO, LONGA, PVC, SOLDÁVEL, DN 50 X 25 MM, INSTALADO EM PRUMADA DE ÁGUA - FORNECIMENTO E INSTALAÇÃO. AF_06/2022​ (UN)</t>
          </r>
        </is>
      </c>
      <c r="B2898" s="19" t="inlineStr"/>
      <c r="C2898" s="19" t="inlineStr"/>
      <c r="D2898" s="19" t="inlineStr"/>
      <c r="E2898" s="19" t="inlineStr"/>
      <c r="F2898" s="19" t="inlineStr"/>
      <c r="G2898" s="19" t="inlineStr"/>
    </row>
    <row r="2899" customHeight="1" ht="15">
      <c r="A2899" s="20" t="inlineStr">
        <is>
          <r>
            <t xml:space="preserve">Material</t>
          </r>
        </is>
      </c>
      <c r="B2899" s="20" t="inlineStr"/>
      <c r="C2899" s="21" t="inlineStr">
        <is>
          <r>
            <t xml:space="preserve">FONTE</t>
          </r>
        </is>
      </c>
      <c r="D2899" s="21" t="inlineStr">
        <is>
          <r>
            <t xml:space="preserve">UNID</t>
          </r>
        </is>
      </c>
      <c r="E2899" s="21" t="inlineStr">
        <is>
          <r>
            <t xml:space="preserve">COEFICIENTE</t>
          </r>
        </is>
      </c>
      <c r="F2899" s="21" t="inlineStr">
        <is>
          <r>
            <t xml:space="preserve">PREÇO UNITÁRIO</t>
          </r>
        </is>
      </c>
      <c r="G2899" s="21" t="inlineStr">
        <is>
          <r>
            <t xml:space="preserve">TOTAL</t>
          </r>
        </is>
      </c>
    </row>
    <row r="2900" customHeight="1" ht="15">
      <c r="A2900" s="22" t="inlineStr">
        <is>
          <r>
            <t xml:space="preserve">00000122</t>
          </r>
        </is>
      </c>
      <c r="B2900" s="23" t="inlineStr">
        <is>
          <r>
            <t xml:space="preserve">ADESIVO PLASTICO PARA PVC, FRASCO COM *850* GR</t>
          </r>
        </is>
      </c>
      <c r="C2900" s="22" t="inlineStr">
        <is>
          <r>
            <t xml:space="preserve">SINAPI</t>
          </r>
        </is>
      </c>
      <c r="D2900" s="22" t="inlineStr">
        <is>
          <r>
            <t xml:space="preserve">UN</t>
          </r>
        </is>
      </c>
      <c r="E2900" s="24" t="n">
        <v>0.0118</v>
      </c>
      <c r="F2900" s="25" t="n">
        <v>61.86</v>
      </c>
      <c r="G2900" s="25" t="n">
        <f>TRUNC(TRUNC(E2900,8)*F2900,2)</f>
        <v>0.72</v>
      </c>
    </row>
    <row r="2901" customHeight="1" ht="21">
      <c r="A2901" s="22" t="inlineStr">
        <is>
          <r>
            <t xml:space="preserve">00000813</t>
          </r>
        </is>
      </c>
      <c r="B2901" s="23" t="inlineStr">
        <is>
          <r>
            <t xml:space="preserve">BUCHA DE REDUCAO DE PVC, SOLDAVEL, LONGA, COM 50 X 25 MM, PARA AGUA FRIA PREDIAL</t>
          </r>
        </is>
      </c>
      <c r="C2901" s="22" t="inlineStr">
        <is>
          <r>
            <t xml:space="preserve">SINAPI</t>
          </r>
        </is>
      </c>
      <c r="D2901" s="22" t="inlineStr">
        <is>
          <r>
            <t xml:space="preserve">UN</t>
          </r>
        </is>
      </c>
      <c r="E2901" s="24" t="n">
        <v>1.0</v>
      </c>
      <c r="F2901" s="25" t="n">
        <v>4.41</v>
      </c>
      <c r="G2901" s="25" t="n">
        <f>TRUNC(TRUNC(E2901,8)*F2901,2)</f>
        <v>4.41</v>
      </c>
    </row>
    <row r="2902" customHeight="1" ht="15">
      <c r="A2902" s="22" t="inlineStr">
        <is>
          <r>
            <t xml:space="preserve">00038383</t>
          </r>
        </is>
      </c>
      <c r="B2902" s="23" t="inlineStr">
        <is>
          <r>
            <t xml:space="preserve">LIXA D'AGUA EM FOLHA, COR PRETA, GRAO 100</t>
          </r>
        </is>
      </c>
      <c r="C2902" s="22" t="inlineStr">
        <is>
          <r>
            <t xml:space="preserve">SINAPI</t>
          </r>
        </is>
      </c>
      <c r="D2902" s="22" t="inlineStr">
        <is>
          <r>
            <t xml:space="preserve">UN</t>
          </r>
        </is>
      </c>
      <c r="E2902" s="24" t="n">
        <v>0.0149</v>
      </c>
      <c r="F2902" s="25" t="n">
        <v>1.65</v>
      </c>
      <c r="G2902" s="25" t="n">
        <f>TRUNC(TRUNC(E2902,8)*F2902,2)</f>
        <v>0.02</v>
      </c>
    </row>
    <row r="2903" customHeight="1" ht="21">
      <c r="A2903" s="22" t="inlineStr">
        <is>
          <r>
            <t xml:space="preserve">00020083</t>
          </r>
        </is>
      </c>
      <c r="B2903" s="23" t="inlineStr">
        <is>
          <r>
            <t xml:space="preserve">SOLUCAO PREPARADORA / LIMPADORA PARA PVC, FRASCO COM 1000 CM3</t>
          </r>
        </is>
      </c>
      <c r="C2903" s="22" t="inlineStr">
        <is>
          <r>
            <t xml:space="preserve">SINAPI</t>
          </r>
        </is>
      </c>
      <c r="D2903" s="22" t="inlineStr">
        <is>
          <r>
            <t xml:space="preserve">UN</t>
          </r>
        </is>
      </c>
      <c r="E2903" s="24" t="n">
        <v>0.015</v>
      </c>
      <c r="F2903" s="25" t="n">
        <v>70.08</v>
      </c>
      <c r="G2903" s="25" t="n">
        <f>TRUNC(TRUNC(E2903,8)*F2903,2)</f>
        <v>1.05</v>
      </c>
    </row>
    <row r="2904" customHeight="1" ht="15">
      <c r="A2904" s="2" t="inlineStr"/>
      <c r="B2904" s="2" t="inlineStr"/>
      <c r="C2904" s="2" t="inlineStr"/>
      <c r="D2904" s="2" t="inlineStr"/>
      <c r="E2904" s="26" t="inlineStr">
        <is>
          <r>
            <t xml:space="preserve">TOTAL Material:</t>
          </r>
        </is>
      </c>
      <c r="F2904" s="26" t="inlineStr"/>
      <c r="G2904" s="27" t="n">
        <f>SUM(G2900:G2903)</f>
        <v>6.2</v>
      </c>
    </row>
    <row r="2905" customHeight="1" ht="15">
      <c r="A2905" s="20" t="inlineStr">
        <is>
          <r>
            <t xml:space="preserve">Mão de Obra com Encargos Complementares</t>
          </r>
        </is>
      </c>
      <c r="B2905" s="20" t="inlineStr"/>
      <c r="C2905" s="21" t="inlineStr">
        <is>
          <r>
            <t xml:space="preserve">FONTE</t>
          </r>
        </is>
      </c>
      <c r="D2905" s="21" t="inlineStr">
        <is>
          <r>
            <t xml:space="preserve">UNID</t>
          </r>
        </is>
      </c>
      <c r="E2905" s="21" t="inlineStr">
        <is>
          <r>
            <t xml:space="preserve">COEFICIENTE</t>
          </r>
        </is>
      </c>
      <c r="F2905" s="21" t="inlineStr">
        <is>
          <r>
            <t xml:space="preserve">PREÇO UNITÁRIO</t>
          </r>
        </is>
      </c>
      <c r="G2905" s="21" t="inlineStr">
        <is>
          <r>
            <t xml:space="preserve">TOTAL</t>
          </r>
        </is>
      </c>
    </row>
    <row r="2906" customHeight="1" ht="21">
      <c r="A2906" s="22" t="inlineStr">
        <is>
          <r>
            <t xml:space="preserve">88248</t>
          </r>
        </is>
      </c>
      <c r="B2906" s="23" t="inlineStr">
        <is>
          <r>
            <t xml:space="preserve">AUXILIAR DE ENCANADOR OU BOMBEIRO HIDRÁULICO COM ENCARGOS COMPLEMENTARES</t>
          </r>
        </is>
      </c>
      <c r="C2906" s="22" t="inlineStr">
        <is>
          <r>
            <t xml:space="preserve">SINAPI</t>
          </r>
        </is>
      </c>
      <c r="D2906" s="22" t="inlineStr">
        <is>
          <r>
            <t xml:space="preserve">H</t>
          </r>
        </is>
      </c>
      <c r="E2906" s="24" t="n">
        <v>0.0659</v>
      </c>
      <c r="F2906" s="25" t="n">
        <v>24.23</v>
      </c>
      <c r="G2906" s="25" t="n">
        <f>TRUNC(TRUNC(E2906,8)*F2906,2)</f>
        <v>1.59</v>
      </c>
    </row>
    <row r="2907" customHeight="1" ht="21">
      <c r="A2907" s="22" t="inlineStr">
        <is>
          <r>
            <t xml:space="preserve">88267</t>
          </r>
        </is>
      </c>
      <c r="B2907" s="23" t="inlineStr">
        <is>
          <r>
            <t xml:space="preserve">ENCANADOR OU BOMBEIRO HIDRÁULICO COM ENCARGOS COMPLEMENTARES</t>
          </r>
        </is>
      </c>
      <c r="C2907" s="22" t="inlineStr">
        <is>
          <r>
            <t xml:space="preserve">SINAPI</t>
          </r>
        </is>
      </c>
      <c r="D2907" s="22" t="inlineStr">
        <is>
          <r>
            <t xml:space="preserve">H</t>
          </r>
        </is>
      </c>
      <c r="E2907" s="24" t="n">
        <v>0.0659</v>
      </c>
      <c r="F2907" s="25" t="n">
        <v>29.86</v>
      </c>
      <c r="G2907" s="25" t="n">
        <f>TRUNC(TRUNC(E2907,8)*F2907,2)</f>
        <v>1.96</v>
      </c>
    </row>
    <row r="2908" customHeight="1" ht="18">
      <c r="A2908" s="2" t="inlineStr"/>
      <c r="B2908" s="2" t="inlineStr"/>
      <c r="C2908" s="2" t="inlineStr"/>
      <c r="D2908" s="2" t="inlineStr"/>
      <c r="E2908" s="26" t="inlineStr">
        <is>
          <r>
            <t xml:space="preserve">TOTAL Mão de Obra com Encargos Complementares:</t>
          </r>
        </is>
      </c>
      <c r="F2908" s="26" t="inlineStr"/>
      <c r="G2908" s="27" t="n">
        <f>SUM(G2906:G2907)</f>
        <v>3.55</v>
      </c>
    </row>
    <row r="2909" customHeight="1" ht="15">
      <c r="A2909" s="2" t="inlineStr"/>
      <c r="B2909" s="2" t="inlineStr"/>
      <c r="C2909" s="2" t="inlineStr"/>
      <c r="D2909" s="2" t="inlineStr"/>
      <c r="E2909" s="28" t="inlineStr">
        <is>
          <r>
            <t xml:space="preserve">VALOR:</t>
          </r>
        </is>
      </c>
      <c r="F2909" s="28" t="inlineStr"/>
      <c r="G2909" s="29" t="n">
        <f>ROUND(SUM(G2904,G2908),2)</f>
        <v>9.75</v>
      </c>
    </row>
    <row r="2910" customHeight="1" ht="15">
      <c r="A2910" s="2" t="inlineStr"/>
      <c r="B2910" s="2" t="inlineStr"/>
      <c r="C2910" s="2" t="inlineStr"/>
      <c r="D2910" s="2" t="inlineStr"/>
      <c r="E2910" s="28" t="inlineStr">
        <is>
          <r>
            <t xml:space="preserve">VALOR BDI (20.34%):</t>
          </r>
        </is>
      </c>
      <c r="F2910" s="28" t="inlineStr"/>
      <c r="G2910" s="29" t="n">
        <f>ROUND(G2909*(20.34/100),2)</f>
        <v>1.98</v>
      </c>
    </row>
    <row r="2911" customHeight="1" ht="15">
      <c r="A2911" s="2" t="inlineStr"/>
      <c r="B2911" s="2" t="inlineStr"/>
      <c r="C2911" s="2" t="inlineStr"/>
      <c r="D2911" s="2" t="inlineStr"/>
      <c r="E2911" s="28" t="inlineStr">
        <is>
          <r>
            <t xml:space="preserve">VALOR COM BDI:</t>
          </r>
        </is>
      </c>
      <c r="F2911" s="28" t="inlineStr"/>
      <c r="G2911" s="29" t="n">
        <f>G2910+G2909</f>
        <v>11.73</v>
      </c>
    </row>
    <row r="2912" customHeight="1" ht="10">
      <c r="A2912" s="2" t="inlineStr"/>
      <c r="B2912" s="2" t="inlineStr"/>
      <c r="C2912" s="2" t="inlineStr"/>
      <c r="D2912" s="2" t="inlineStr"/>
      <c r="E2912" s="18" t="inlineStr"/>
      <c r="F2912" s="18" t="inlineStr"/>
      <c r="G2912" s="18" t="inlineStr"/>
    </row>
    <row r="2913" customHeight="1" ht="20">
      <c r="A2913" s="19" t="inlineStr">
        <is>
          <r>
            <t xml:space="preserve">1.18.41. ​89490​ CURVA 45 GRAUS, PVC, SOLDÁVEL, DN 25MM, INSTALADO EM PRUMADA DE ÁGUA - FORNECIMENTO E INSTALAÇÃO. AF_06/2022​ (UN)</t>
          </r>
        </is>
      </c>
      <c r="B2913" s="19" t="inlineStr"/>
      <c r="C2913" s="19" t="inlineStr"/>
      <c r="D2913" s="19" t="inlineStr"/>
      <c r="E2913" s="19" t="inlineStr"/>
      <c r="F2913" s="19" t="inlineStr"/>
      <c r="G2913" s="19" t="inlineStr"/>
    </row>
    <row r="2914" customHeight="1" ht="15">
      <c r="A2914" s="20" t="inlineStr">
        <is>
          <r>
            <t xml:space="preserve">Material</t>
          </r>
        </is>
      </c>
      <c r="B2914" s="20" t="inlineStr"/>
      <c r="C2914" s="21" t="inlineStr">
        <is>
          <r>
            <t xml:space="preserve">FONTE</t>
          </r>
        </is>
      </c>
      <c r="D2914" s="21" t="inlineStr">
        <is>
          <r>
            <t xml:space="preserve">UNID</t>
          </r>
        </is>
      </c>
      <c r="E2914" s="21" t="inlineStr">
        <is>
          <r>
            <t xml:space="preserve">COEFICIENTE</t>
          </r>
        </is>
      </c>
      <c r="F2914" s="21" t="inlineStr">
        <is>
          <r>
            <t xml:space="preserve">PREÇO UNITÁRIO</t>
          </r>
        </is>
      </c>
      <c r="G2914" s="21" t="inlineStr">
        <is>
          <r>
            <t xml:space="preserve">TOTAL</t>
          </r>
        </is>
      </c>
    </row>
    <row r="2915" customHeight="1" ht="15">
      <c r="A2915" s="22" t="inlineStr">
        <is>
          <r>
            <t xml:space="preserve">00000122</t>
          </r>
        </is>
      </c>
      <c r="B2915" s="23" t="inlineStr">
        <is>
          <r>
            <t xml:space="preserve">ADESIVO PLASTICO PARA PVC, FRASCO COM *850* GR</t>
          </r>
        </is>
      </c>
      <c r="C2915" s="22" t="inlineStr">
        <is>
          <r>
            <t xml:space="preserve">SINAPI</t>
          </r>
        </is>
      </c>
      <c r="D2915" s="22" t="inlineStr">
        <is>
          <r>
            <t xml:space="preserve">UN</t>
          </r>
        </is>
      </c>
      <c r="E2915" s="24" t="n">
        <v>0.0071</v>
      </c>
      <c r="F2915" s="25" t="n">
        <v>61.86</v>
      </c>
      <c r="G2915" s="25" t="n">
        <f>TRUNC(TRUNC(E2915,8)*F2915,2)</f>
        <v>0.43</v>
      </c>
    </row>
    <row r="2916" customHeight="1" ht="21">
      <c r="A2916" s="22" t="inlineStr">
        <is>
          <r>
            <t xml:space="preserve">00001927</t>
          </r>
        </is>
      </c>
      <c r="B2916" s="23" t="inlineStr">
        <is>
          <r>
            <t xml:space="preserve">CURVA DE PVC 45 GRAUS, SOLDAVEL, 25 MM, COR MARROM, PARA AGUA FRIA PREDIAL</t>
          </r>
        </is>
      </c>
      <c r="C2916" s="22" t="inlineStr">
        <is>
          <r>
            <t xml:space="preserve">SINAPI</t>
          </r>
        </is>
      </c>
      <c r="D2916" s="22" t="inlineStr">
        <is>
          <r>
            <t xml:space="preserve">UN</t>
          </r>
        </is>
      </c>
      <c r="E2916" s="24" t="n">
        <v>1.0</v>
      </c>
      <c r="F2916" s="25" t="n">
        <v>2.55</v>
      </c>
      <c r="G2916" s="25" t="n">
        <f>TRUNC(TRUNC(E2916,8)*F2916,2)</f>
        <v>2.55</v>
      </c>
    </row>
    <row r="2917" customHeight="1" ht="15">
      <c r="A2917" s="22" t="inlineStr">
        <is>
          <r>
            <t xml:space="preserve">00038383</t>
          </r>
        </is>
      </c>
      <c r="B2917" s="23" t="inlineStr">
        <is>
          <r>
            <t xml:space="preserve">LIXA D'AGUA EM FOLHA, COR PRETA, GRAO 100</t>
          </r>
        </is>
      </c>
      <c r="C2917" s="22" t="inlineStr">
        <is>
          <r>
            <t xml:space="preserve">SINAPI</t>
          </r>
        </is>
      </c>
      <c r="D2917" s="22" t="inlineStr">
        <is>
          <r>
            <t xml:space="preserve">UN</t>
          </r>
        </is>
      </c>
      <c r="E2917" s="24" t="n">
        <v>0.0108</v>
      </c>
      <c r="F2917" s="25" t="n">
        <v>1.65</v>
      </c>
      <c r="G2917" s="25" t="n">
        <f>TRUNC(TRUNC(E2917,8)*F2917,2)</f>
        <v>0.01</v>
      </c>
    </row>
    <row r="2918" customHeight="1" ht="21">
      <c r="A2918" s="22" t="inlineStr">
        <is>
          <r>
            <t xml:space="preserve">00020083</t>
          </r>
        </is>
      </c>
      <c r="B2918" s="23" t="inlineStr">
        <is>
          <r>
            <t xml:space="preserve">SOLUCAO PREPARADORA / LIMPADORA PARA PVC, FRASCO COM 1000 CM3</t>
          </r>
        </is>
      </c>
      <c r="C2918" s="22" t="inlineStr">
        <is>
          <r>
            <t xml:space="preserve">SINAPI</t>
          </r>
        </is>
      </c>
      <c r="D2918" s="22" t="inlineStr">
        <is>
          <r>
            <t xml:space="preserve">UN</t>
          </r>
        </is>
      </c>
      <c r="E2918" s="24" t="n">
        <v>0.008</v>
      </c>
      <c r="F2918" s="25" t="n">
        <v>70.08</v>
      </c>
      <c r="G2918" s="25" t="n">
        <f>TRUNC(TRUNC(E2918,8)*F2918,2)</f>
        <v>0.56</v>
      </c>
    </row>
    <row r="2919" customHeight="1" ht="15">
      <c r="A2919" s="2" t="inlineStr"/>
      <c r="B2919" s="2" t="inlineStr"/>
      <c r="C2919" s="2" t="inlineStr"/>
      <c r="D2919" s="2" t="inlineStr"/>
      <c r="E2919" s="26" t="inlineStr">
        <is>
          <r>
            <t xml:space="preserve">TOTAL Material:</t>
          </r>
        </is>
      </c>
      <c r="F2919" s="26" t="inlineStr"/>
      <c r="G2919" s="27" t="n">
        <f>SUM(G2915:G2918)</f>
        <v>3.55</v>
      </c>
    </row>
    <row r="2920" customHeight="1" ht="15">
      <c r="A2920" s="20" t="inlineStr">
        <is>
          <r>
            <t xml:space="preserve">Mão de Obra com Encargos Complementares</t>
          </r>
        </is>
      </c>
      <c r="B2920" s="20" t="inlineStr"/>
      <c r="C2920" s="21" t="inlineStr">
        <is>
          <r>
            <t xml:space="preserve">FONTE</t>
          </r>
        </is>
      </c>
      <c r="D2920" s="21" t="inlineStr">
        <is>
          <r>
            <t xml:space="preserve">UNID</t>
          </r>
        </is>
      </c>
      <c r="E2920" s="21" t="inlineStr">
        <is>
          <r>
            <t xml:space="preserve">COEFICIENTE</t>
          </r>
        </is>
      </c>
      <c r="F2920" s="21" t="inlineStr">
        <is>
          <r>
            <t xml:space="preserve">PREÇO UNITÁRIO</t>
          </r>
        </is>
      </c>
      <c r="G2920" s="21" t="inlineStr">
        <is>
          <r>
            <t xml:space="preserve">TOTAL</t>
          </r>
        </is>
      </c>
    </row>
    <row r="2921" customHeight="1" ht="21">
      <c r="A2921" s="22" t="inlineStr">
        <is>
          <r>
            <t xml:space="preserve">88248</t>
          </r>
        </is>
      </c>
      <c r="B2921" s="23" t="inlineStr">
        <is>
          <r>
            <t xml:space="preserve">AUXILIAR DE ENCANADOR OU BOMBEIRO HIDRÁULICO COM ENCARGOS COMPLEMENTARES</t>
          </r>
        </is>
      </c>
      <c r="C2921" s="22" t="inlineStr">
        <is>
          <r>
            <t xml:space="preserve">SINAPI</t>
          </r>
        </is>
      </c>
      <c r="D2921" s="22" t="inlineStr">
        <is>
          <r>
            <t xml:space="preserve">H</t>
          </r>
        </is>
      </c>
      <c r="E2921" s="24" t="n">
        <v>0.0706</v>
      </c>
      <c r="F2921" s="25" t="n">
        <v>24.23</v>
      </c>
      <c r="G2921" s="25" t="n">
        <f>TRUNC(TRUNC(E2921,8)*F2921,2)</f>
        <v>1.71</v>
      </c>
    </row>
    <row r="2922" customHeight="1" ht="21">
      <c r="A2922" s="22" t="inlineStr">
        <is>
          <r>
            <t xml:space="preserve">88267</t>
          </r>
        </is>
      </c>
      <c r="B2922" s="23" t="inlineStr">
        <is>
          <r>
            <t xml:space="preserve">ENCANADOR OU BOMBEIRO HIDRÁULICO COM ENCARGOS COMPLEMENTARES</t>
          </r>
        </is>
      </c>
      <c r="C2922" s="22" t="inlineStr">
        <is>
          <r>
            <t xml:space="preserve">SINAPI</t>
          </r>
        </is>
      </c>
      <c r="D2922" s="22" t="inlineStr">
        <is>
          <r>
            <t xml:space="preserve">H</t>
          </r>
        </is>
      </c>
      <c r="E2922" s="24" t="n">
        <v>0.0706</v>
      </c>
      <c r="F2922" s="25" t="n">
        <v>29.86</v>
      </c>
      <c r="G2922" s="25" t="n">
        <f>TRUNC(TRUNC(E2922,8)*F2922,2)</f>
        <v>2.1</v>
      </c>
    </row>
    <row r="2923" customHeight="1" ht="18">
      <c r="A2923" s="2" t="inlineStr"/>
      <c r="B2923" s="2" t="inlineStr"/>
      <c r="C2923" s="2" t="inlineStr"/>
      <c r="D2923" s="2" t="inlineStr"/>
      <c r="E2923" s="26" t="inlineStr">
        <is>
          <r>
            <t xml:space="preserve">TOTAL Mão de Obra com Encargos Complementares:</t>
          </r>
        </is>
      </c>
      <c r="F2923" s="26" t="inlineStr"/>
      <c r="G2923" s="27" t="n">
        <f>SUM(G2921:G2922)</f>
        <v>3.81</v>
      </c>
    </row>
    <row r="2924" customHeight="1" ht="15">
      <c r="A2924" s="2" t="inlineStr"/>
      <c r="B2924" s="2" t="inlineStr"/>
      <c r="C2924" s="2" t="inlineStr"/>
      <c r="D2924" s="2" t="inlineStr"/>
      <c r="E2924" s="28" t="inlineStr">
        <is>
          <r>
            <t xml:space="preserve">VALOR:</t>
          </r>
        </is>
      </c>
      <c r="F2924" s="28" t="inlineStr"/>
      <c r="G2924" s="29" t="n">
        <f>ROUND(SUM(G2919,G2923),2)</f>
        <v>7.36</v>
      </c>
    </row>
    <row r="2925" customHeight="1" ht="15">
      <c r="A2925" s="2" t="inlineStr"/>
      <c r="B2925" s="2" t="inlineStr"/>
      <c r="C2925" s="2" t="inlineStr"/>
      <c r="D2925" s="2" t="inlineStr"/>
      <c r="E2925" s="28" t="inlineStr">
        <is>
          <r>
            <t xml:space="preserve">VALOR BDI (20.34%):</t>
          </r>
        </is>
      </c>
      <c r="F2925" s="28" t="inlineStr"/>
      <c r="G2925" s="29" t="n">
        <f>ROUND(G2924*(20.34/100),2)</f>
        <v>1.5</v>
      </c>
    </row>
    <row r="2926" customHeight="1" ht="15">
      <c r="A2926" s="2" t="inlineStr"/>
      <c r="B2926" s="2" t="inlineStr"/>
      <c r="C2926" s="2" t="inlineStr"/>
      <c r="D2926" s="2" t="inlineStr"/>
      <c r="E2926" s="28" t="inlineStr">
        <is>
          <r>
            <t xml:space="preserve">VALOR COM BDI:</t>
          </r>
        </is>
      </c>
      <c r="F2926" s="28" t="inlineStr"/>
      <c r="G2926" s="29" t="n">
        <f>G2925+G2924</f>
        <v>8.86</v>
      </c>
    </row>
    <row r="2927" customHeight="1" ht="10">
      <c r="A2927" s="2" t="inlineStr"/>
      <c r="B2927" s="2" t="inlineStr"/>
      <c r="C2927" s="2" t="inlineStr"/>
      <c r="D2927" s="2" t="inlineStr"/>
      <c r="E2927" s="18" t="inlineStr"/>
      <c r="F2927" s="18" t="inlineStr"/>
      <c r="G2927" s="18" t="inlineStr"/>
    </row>
    <row r="2928" customHeight="1" ht="20">
      <c r="A2928" s="19" t="inlineStr">
        <is>
          <r>
            <t xml:space="preserve">1.18.42. ​89489​ CURVA 90 GRAUS, PVC, SOLDÁVEL, DN 25MM, INSTALADO EM PRUMADA DE ÁGUA - FORNECIMENTO E INSTALAÇÃO. AF_06/2022​ (UN)</t>
          </r>
        </is>
      </c>
      <c r="B2928" s="19" t="inlineStr"/>
      <c r="C2928" s="19" t="inlineStr"/>
      <c r="D2928" s="19" t="inlineStr"/>
      <c r="E2928" s="19" t="inlineStr"/>
      <c r="F2928" s="19" t="inlineStr"/>
      <c r="G2928" s="19" t="inlineStr"/>
    </row>
    <row r="2929" customHeight="1" ht="15">
      <c r="A2929" s="20" t="inlineStr">
        <is>
          <r>
            <t xml:space="preserve">Material</t>
          </r>
        </is>
      </c>
      <c r="B2929" s="20" t="inlineStr"/>
      <c r="C2929" s="21" t="inlineStr">
        <is>
          <r>
            <t xml:space="preserve">FONTE</t>
          </r>
        </is>
      </c>
      <c r="D2929" s="21" t="inlineStr">
        <is>
          <r>
            <t xml:space="preserve">UNID</t>
          </r>
        </is>
      </c>
      <c r="E2929" s="21" t="inlineStr">
        <is>
          <r>
            <t xml:space="preserve">COEFICIENTE</t>
          </r>
        </is>
      </c>
      <c r="F2929" s="21" t="inlineStr">
        <is>
          <r>
            <t xml:space="preserve">PREÇO UNITÁRIO</t>
          </r>
        </is>
      </c>
      <c r="G2929" s="21" t="inlineStr">
        <is>
          <r>
            <t xml:space="preserve">TOTAL</t>
          </r>
        </is>
      </c>
    </row>
    <row r="2930" customHeight="1" ht="15">
      <c r="A2930" s="22" t="inlineStr">
        <is>
          <r>
            <t xml:space="preserve">00000122</t>
          </r>
        </is>
      </c>
      <c r="B2930" s="23" t="inlineStr">
        <is>
          <r>
            <t xml:space="preserve">ADESIVO PLASTICO PARA PVC, FRASCO COM *850* GR</t>
          </r>
        </is>
      </c>
      <c r="C2930" s="22" t="inlineStr">
        <is>
          <r>
            <t xml:space="preserve">SINAPI</t>
          </r>
        </is>
      </c>
      <c r="D2930" s="22" t="inlineStr">
        <is>
          <r>
            <t xml:space="preserve">UN</t>
          </r>
        </is>
      </c>
      <c r="E2930" s="24" t="n">
        <v>0.0071</v>
      </c>
      <c r="F2930" s="25" t="n">
        <v>61.86</v>
      </c>
      <c r="G2930" s="25" t="n">
        <f>TRUNC(TRUNC(E2930,8)*F2930,2)</f>
        <v>0.43</v>
      </c>
    </row>
    <row r="2931" customHeight="1" ht="21">
      <c r="A2931" s="22" t="inlineStr">
        <is>
          <r>
            <t xml:space="preserve">00001956</t>
          </r>
        </is>
      </c>
      <c r="B2931" s="23" t="inlineStr">
        <is>
          <r>
            <t xml:space="preserve">CURVA DE PVC 90 GRAUS, SOLDAVEL, 25 MM, COR MARROM, PARA AGUA FRIA PREDIAL</t>
          </r>
        </is>
      </c>
      <c r="C2931" s="22" t="inlineStr">
        <is>
          <r>
            <t xml:space="preserve">SINAPI</t>
          </r>
        </is>
      </c>
      <c r="D2931" s="22" t="inlineStr">
        <is>
          <r>
            <t xml:space="preserve">UN</t>
          </r>
        </is>
      </c>
      <c r="E2931" s="24" t="n">
        <v>1.0</v>
      </c>
      <c r="F2931" s="25" t="n">
        <v>3.1</v>
      </c>
      <c r="G2931" s="25" t="n">
        <f>TRUNC(TRUNC(E2931,8)*F2931,2)</f>
        <v>3.1</v>
      </c>
    </row>
    <row r="2932" customHeight="1" ht="15">
      <c r="A2932" s="22" t="inlineStr">
        <is>
          <r>
            <t xml:space="preserve">00038383</t>
          </r>
        </is>
      </c>
      <c r="B2932" s="23" t="inlineStr">
        <is>
          <r>
            <t xml:space="preserve">LIXA D'AGUA EM FOLHA, COR PRETA, GRAO 100</t>
          </r>
        </is>
      </c>
      <c r="C2932" s="22" t="inlineStr">
        <is>
          <r>
            <t xml:space="preserve">SINAPI</t>
          </r>
        </is>
      </c>
      <c r="D2932" s="22" t="inlineStr">
        <is>
          <r>
            <t xml:space="preserve">UN</t>
          </r>
        </is>
      </c>
      <c r="E2932" s="24" t="n">
        <v>0.0108</v>
      </c>
      <c r="F2932" s="25" t="n">
        <v>1.65</v>
      </c>
      <c r="G2932" s="25" t="n">
        <f>TRUNC(TRUNC(E2932,8)*F2932,2)</f>
        <v>0.01</v>
      </c>
    </row>
    <row r="2933" customHeight="1" ht="21">
      <c r="A2933" s="22" t="inlineStr">
        <is>
          <r>
            <t xml:space="preserve">00020083</t>
          </r>
        </is>
      </c>
      <c r="B2933" s="23" t="inlineStr">
        <is>
          <r>
            <t xml:space="preserve">SOLUCAO PREPARADORA / LIMPADORA PARA PVC, FRASCO COM 1000 CM3</t>
          </r>
        </is>
      </c>
      <c r="C2933" s="22" t="inlineStr">
        <is>
          <r>
            <t xml:space="preserve">SINAPI</t>
          </r>
        </is>
      </c>
      <c r="D2933" s="22" t="inlineStr">
        <is>
          <r>
            <t xml:space="preserve">UN</t>
          </r>
        </is>
      </c>
      <c r="E2933" s="24" t="n">
        <v>0.008</v>
      </c>
      <c r="F2933" s="25" t="n">
        <v>70.08</v>
      </c>
      <c r="G2933" s="25" t="n">
        <f>TRUNC(TRUNC(E2933,8)*F2933,2)</f>
        <v>0.56</v>
      </c>
    </row>
    <row r="2934" customHeight="1" ht="15">
      <c r="A2934" s="2" t="inlineStr"/>
      <c r="B2934" s="2" t="inlineStr"/>
      <c r="C2934" s="2" t="inlineStr"/>
      <c r="D2934" s="2" t="inlineStr"/>
      <c r="E2934" s="26" t="inlineStr">
        <is>
          <r>
            <t xml:space="preserve">TOTAL Material:</t>
          </r>
        </is>
      </c>
      <c r="F2934" s="26" t="inlineStr"/>
      <c r="G2934" s="27" t="n">
        <f>SUM(G2930:G2933)</f>
        <v>4.1</v>
      </c>
    </row>
    <row r="2935" customHeight="1" ht="15">
      <c r="A2935" s="20" t="inlineStr">
        <is>
          <r>
            <t xml:space="preserve">Mão de Obra com Encargos Complementares</t>
          </r>
        </is>
      </c>
      <c r="B2935" s="20" t="inlineStr"/>
      <c r="C2935" s="21" t="inlineStr">
        <is>
          <r>
            <t xml:space="preserve">FONTE</t>
          </r>
        </is>
      </c>
      <c r="D2935" s="21" t="inlineStr">
        <is>
          <r>
            <t xml:space="preserve">UNID</t>
          </r>
        </is>
      </c>
      <c r="E2935" s="21" t="inlineStr">
        <is>
          <r>
            <t xml:space="preserve">COEFICIENTE</t>
          </r>
        </is>
      </c>
      <c r="F2935" s="21" t="inlineStr">
        <is>
          <r>
            <t xml:space="preserve">PREÇO UNITÁRIO</t>
          </r>
        </is>
      </c>
      <c r="G2935" s="21" t="inlineStr">
        <is>
          <r>
            <t xml:space="preserve">TOTAL</t>
          </r>
        </is>
      </c>
    </row>
    <row r="2936" customHeight="1" ht="21">
      <c r="A2936" s="22" t="inlineStr">
        <is>
          <r>
            <t xml:space="preserve">88248</t>
          </r>
        </is>
      </c>
      <c r="B2936" s="23" t="inlineStr">
        <is>
          <r>
            <t xml:space="preserve">AUXILIAR DE ENCANADOR OU BOMBEIRO HIDRÁULICO COM ENCARGOS COMPLEMENTARES</t>
          </r>
        </is>
      </c>
      <c r="C2936" s="22" t="inlineStr">
        <is>
          <r>
            <t xml:space="preserve">SINAPI</t>
          </r>
        </is>
      </c>
      <c r="D2936" s="22" t="inlineStr">
        <is>
          <r>
            <t xml:space="preserve">H</t>
          </r>
        </is>
      </c>
      <c r="E2936" s="24" t="n">
        <v>0.0706</v>
      </c>
      <c r="F2936" s="25" t="n">
        <v>24.23</v>
      </c>
      <c r="G2936" s="25" t="n">
        <f>TRUNC(TRUNC(E2936,8)*F2936,2)</f>
        <v>1.71</v>
      </c>
    </row>
    <row r="2937" customHeight="1" ht="21">
      <c r="A2937" s="22" t="inlineStr">
        <is>
          <r>
            <t xml:space="preserve">88267</t>
          </r>
        </is>
      </c>
      <c r="B2937" s="23" t="inlineStr">
        <is>
          <r>
            <t xml:space="preserve">ENCANADOR OU BOMBEIRO HIDRÁULICO COM ENCARGOS COMPLEMENTARES</t>
          </r>
        </is>
      </c>
      <c r="C2937" s="22" t="inlineStr">
        <is>
          <r>
            <t xml:space="preserve">SINAPI</t>
          </r>
        </is>
      </c>
      <c r="D2937" s="22" t="inlineStr">
        <is>
          <r>
            <t xml:space="preserve">H</t>
          </r>
        </is>
      </c>
      <c r="E2937" s="24" t="n">
        <v>0.0706</v>
      </c>
      <c r="F2937" s="25" t="n">
        <v>29.86</v>
      </c>
      <c r="G2937" s="25" t="n">
        <f>TRUNC(TRUNC(E2937,8)*F2937,2)</f>
        <v>2.1</v>
      </c>
    </row>
    <row r="2938" customHeight="1" ht="18">
      <c r="A2938" s="2" t="inlineStr"/>
      <c r="B2938" s="2" t="inlineStr"/>
      <c r="C2938" s="2" t="inlineStr"/>
      <c r="D2938" s="2" t="inlineStr"/>
      <c r="E2938" s="26" t="inlineStr">
        <is>
          <r>
            <t xml:space="preserve">TOTAL Mão de Obra com Encargos Complementares:</t>
          </r>
        </is>
      </c>
      <c r="F2938" s="26" t="inlineStr"/>
      <c r="G2938" s="27" t="n">
        <f>SUM(G2936:G2937)</f>
        <v>3.81</v>
      </c>
    </row>
    <row r="2939" customHeight="1" ht="15">
      <c r="A2939" s="2" t="inlineStr"/>
      <c r="B2939" s="2" t="inlineStr"/>
      <c r="C2939" s="2" t="inlineStr"/>
      <c r="D2939" s="2" t="inlineStr"/>
      <c r="E2939" s="28" t="inlineStr">
        <is>
          <r>
            <t xml:space="preserve">VALOR:</t>
          </r>
        </is>
      </c>
      <c r="F2939" s="28" t="inlineStr"/>
      <c r="G2939" s="29" t="n">
        <f>ROUND(SUM(G2934,G2938),2)</f>
        <v>7.91</v>
      </c>
    </row>
    <row r="2940" customHeight="1" ht="15">
      <c r="A2940" s="2" t="inlineStr"/>
      <c r="B2940" s="2" t="inlineStr"/>
      <c r="C2940" s="2" t="inlineStr"/>
      <c r="D2940" s="2" t="inlineStr"/>
      <c r="E2940" s="28" t="inlineStr">
        <is>
          <r>
            <t xml:space="preserve">VALOR BDI (20.34%):</t>
          </r>
        </is>
      </c>
      <c r="F2940" s="28" t="inlineStr"/>
      <c r="G2940" s="29" t="n">
        <f>ROUND(G2939*(20.34/100),2)</f>
        <v>1.61</v>
      </c>
    </row>
    <row r="2941" customHeight="1" ht="15">
      <c r="A2941" s="2" t="inlineStr"/>
      <c r="B2941" s="2" t="inlineStr"/>
      <c r="C2941" s="2" t="inlineStr"/>
      <c r="D2941" s="2" t="inlineStr"/>
      <c r="E2941" s="28" t="inlineStr">
        <is>
          <r>
            <t xml:space="preserve">VALOR COM BDI:</t>
          </r>
        </is>
      </c>
      <c r="F2941" s="28" t="inlineStr"/>
      <c r="G2941" s="29" t="n">
        <f>G2940+G2939</f>
        <v>9.52</v>
      </c>
    </row>
    <row r="2942" customHeight="1" ht="10">
      <c r="A2942" s="2" t="inlineStr"/>
      <c r="B2942" s="2" t="inlineStr"/>
      <c r="C2942" s="2" t="inlineStr"/>
      <c r="D2942" s="2" t="inlineStr"/>
      <c r="E2942" s="18" t="inlineStr"/>
      <c r="F2942" s="18" t="inlineStr"/>
      <c r="G2942" s="18" t="inlineStr"/>
    </row>
    <row r="2943" customHeight="1" ht="20">
      <c r="A2943" s="19" t="inlineStr">
        <is>
          <r>
            <t xml:space="preserve">1.18.43. ​89507​ CURVA 90 GRAUS, PVC, SOLDÁVEL, DN 60MM, INSTALADO EM PRUMADA DE ÁGUA - FORNECIMENTO E INSTALAÇÃO. AF_06/2022​ (UN)</t>
          </r>
        </is>
      </c>
      <c r="B2943" s="19" t="inlineStr"/>
      <c r="C2943" s="19" t="inlineStr"/>
      <c r="D2943" s="19" t="inlineStr"/>
      <c r="E2943" s="19" t="inlineStr"/>
      <c r="F2943" s="19" t="inlineStr"/>
      <c r="G2943" s="19" t="inlineStr"/>
    </row>
    <row r="2944" customHeight="1" ht="15">
      <c r="A2944" s="20" t="inlineStr">
        <is>
          <r>
            <t xml:space="preserve">Material</t>
          </r>
        </is>
      </c>
      <c r="B2944" s="20" t="inlineStr"/>
      <c r="C2944" s="21" t="inlineStr">
        <is>
          <r>
            <t xml:space="preserve">FONTE</t>
          </r>
        </is>
      </c>
      <c r="D2944" s="21" t="inlineStr">
        <is>
          <r>
            <t xml:space="preserve">UNID</t>
          </r>
        </is>
      </c>
      <c r="E2944" s="21" t="inlineStr">
        <is>
          <r>
            <t xml:space="preserve">COEFICIENTE</t>
          </r>
        </is>
      </c>
      <c r="F2944" s="21" t="inlineStr">
        <is>
          <r>
            <t xml:space="preserve">PREÇO UNITÁRIO</t>
          </r>
        </is>
      </c>
      <c r="G2944" s="21" t="inlineStr">
        <is>
          <r>
            <t xml:space="preserve">TOTAL</t>
          </r>
        </is>
      </c>
    </row>
    <row r="2945" customHeight="1" ht="15">
      <c r="A2945" s="22" t="inlineStr">
        <is>
          <r>
            <t xml:space="preserve">00000122</t>
          </r>
        </is>
      </c>
      <c r="B2945" s="23" t="inlineStr">
        <is>
          <r>
            <t xml:space="preserve">ADESIVO PLASTICO PARA PVC, FRASCO COM *850* GR</t>
          </r>
        </is>
      </c>
      <c r="C2945" s="22" t="inlineStr">
        <is>
          <r>
            <t xml:space="preserve">SINAPI</t>
          </r>
        </is>
      </c>
      <c r="D2945" s="22" t="inlineStr">
        <is>
          <r>
            <t xml:space="preserve">UN</t>
          </r>
        </is>
      </c>
      <c r="E2945" s="24" t="n">
        <v>0.0212</v>
      </c>
      <c r="F2945" s="25" t="n">
        <v>61.86</v>
      </c>
      <c r="G2945" s="25" t="n">
        <f>TRUNC(TRUNC(E2945,8)*F2945,2)</f>
        <v>1.31</v>
      </c>
    </row>
    <row r="2946" customHeight="1" ht="21">
      <c r="A2946" s="22" t="inlineStr">
        <is>
          <r>
            <t xml:space="preserve">00001925</t>
          </r>
        </is>
      </c>
      <c r="B2946" s="23" t="inlineStr">
        <is>
          <r>
            <t xml:space="preserve">CURVA DE PVC 90 GRAUS, SOLDAVEL, 60 MM, COR MARROM, PARA AGUA FRIA PREDIAL</t>
          </r>
        </is>
      </c>
      <c r="C2946" s="22" t="inlineStr">
        <is>
          <r>
            <t xml:space="preserve">SINAPI</t>
          </r>
        </is>
      </c>
      <c r="D2946" s="22" t="inlineStr">
        <is>
          <r>
            <t xml:space="preserve">UN</t>
          </r>
        </is>
      </c>
      <c r="E2946" s="24" t="n">
        <v>1.0</v>
      </c>
      <c r="F2946" s="25" t="n">
        <v>35.46</v>
      </c>
      <c r="G2946" s="25" t="n">
        <f>TRUNC(TRUNC(E2946,8)*F2946,2)</f>
        <v>35.46</v>
      </c>
    </row>
    <row r="2947" customHeight="1" ht="15">
      <c r="A2947" s="22" t="inlineStr">
        <is>
          <r>
            <t xml:space="preserve">00038383</t>
          </r>
        </is>
      </c>
      <c r="B2947" s="23" t="inlineStr">
        <is>
          <r>
            <t xml:space="preserve">LIXA D'AGUA EM FOLHA, COR PRETA, GRAO 100</t>
          </r>
        </is>
      </c>
      <c r="C2947" s="22" t="inlineStr">
        <is>
          <r>
            <t xml:space="preserve">SINAPI</t>
          </r>
        </is>
      </c>
      <c r="D2947" s="22" t="inlineStr">
        <is>
          <r>
            <t xml:space="preserve">UN</t>
          </r>
        </is>
      </c>
      <c r="E2947" s="24" t="n">
        <v>0.0222</v>
      </c>
      <c r="F2947" s="25" t="n">
        <v>1.65</v>
      </c>
      <c r="G2947" s="25" t="n">
        <f>TRUNC(TRUNC(E2947,8)*F2947,2)</f>
        <v>0.03</v>
      </c>
    </row>
    <row r="2948" customHeight="1" ht="21">
      <c r="A2948" s="22" t="inlineStr">
        <is>
          <r>
            <t xml:space="preserve">00020083</t>
          </r>
        </is>
      </c>
      <c r="B2948" s="23" t="inlineStr">
        <is>
          <r>
            <t xml:space="preserve">SOLUCAO PREPARADORA / LIMPADORA PARA PVC, FRASCO COM 1000 CM3</t>
          </r>
        </is>
      </c>
      <c r="C2948" s="22" t="inlineStr">
        <is>
          <r>
            <t xml:space="preserve">SINAPI</t>
          </r>
        </is>
      </c>
      <c r="D2948" s="22" t="inlineStr">
        <is>
          <r>
            <t xml:space="preserve">UN</t>
          </r>
        </is>
      </c>
      <c r="E2948" s="24" t="n">
        <v>0.03</v>
      </c>
      <c r="F2948" s="25" t="n">
        <v>70.08</v>
      </c>
      <c r="G2948" s="25" t="n">
        <f>TRUNC(TRUNC(E2948,8)*F2948,2)</f>
        <v>2.1</v>
      </c>
    </row>
    <row r="2949" customHeight="1" ht="15">
      <c r="A2949" s="2" t="inlineStr"/>
      <c r="B2949" s="2" t="inlineStr"/>
      <c r="C2949" s="2" t="inlineStr"/>
      <c r="D2949" s="2" t="inlineStr"/>
      <c r="E2949" s="26" t="inlineStr">
        <is>
          <r>
            <t xml:space="preserve">TOTAL Material:</t>
          </r>
        </is>
      </c>
      <c r="F2949" s="26" t="inlineStr"/>
      <c r="G2949" s="27" t="n">
        <f>SUM(G2945:G2948)</f>
        <v>38.9</v>
      </c>
    </row>
    <row r="2950" customHeight="1" ht="15">
      <c r="A2950" s="20" t="inlineStr">
        <is>
          <r>
            <t xml:space="preserve">Mão de Obra com Encargos Complementares</t>
          </r>
        </is>
      </c>
      <c r="B2950" s="20" t="inlineStr"/>
      <c r="C2950" s="21" t="inlineStr">
        <is>
          <r>
            <t xml:space="preserve">FONTE</t>
          </r>
        </is>
      </c>
      <c r="D2950" s="21" t="inlineStr">
        <is>
          <r>
            <t xml:space="preserve">UNID</t>
          </r>
        </is>
      </c>
      <c r="E2950" s="21" t="inlineStr">
        <is>
          <r>
            <t xml:space="preserve">COEFICIENTE</t>
          </r>
        </is>
      </c>
      <c r="F2950" s="21" t="inlineStr">
        <is>
          <r>
            <t xml:space="preserve">PREÇO UNITÁRIO</t>
          </r>
        </is>
      </c>
      <c r="G2950" s="21" t="inlineStr">
        <is>
          <r>
            <t xml:space="preserve">TOTAL</t>
          </r>
        </is>
      </c>
    </row>
    <row r="2951" customHeight="1" ht="21">
      <c r="A2951" s="22" t="inlineStr">
        <is>
          <r>
            <t xml:space="preserve">88248</t>
          </r>
        </is>
      </c>
      <c r="B2951" s="23" t="inlineStr">
        <is>
          <r>
            <t xml:space="preserve">AUXILIAR DE ENCANADOR OU BOMBEIRO HIDRÁULICO COM ENCARGOS COMPLEMENTARES</t>
          </r>
        </is>
      </c>
      <c r="C2951" s="22" t="inlineStr">
        <is>
          <r>
            <t xml:space="preserve">SINAPI</t>
          </r>
        </is>
      </c>
      <c r="D2951" s="22" t="inlineStr">
        <is>
          <r>
            <t xml:space="preserve">H</t>
          </r>
        </is>
      </c>
      <c r="E2951" s="24" t="n">
        <v>0.1506</v>
      </c>
      <c r="F2951" s="25" t="n">
        <v>24.23</v>
      </c>
      <c r="G2951" s="25" t="n">
        <f>TRUNC(TRUNC(E2951,8)*F2951,2)</f>
        <v>3.64</v>
      </c>
    </row>
    <row r="2952" customHeight="1" ht="21">
      <c r="A2952" s="22" t="inlineStr">
        <is>
          <r>
            <t xml:space="preserve">88267</t>
          </r>
        </is>
      </c>
      <c r="B2952" s="23" t="inlineStr">
        <is>
          <r>
            <t xml:space="preserve">ENCANADOR OU BOMBEIRO HIDRÁULICO COM ENCARGOS COMPLEMENTARES</t>
          </r>
        </is>
      </c>
      <c r="C2952" s="22" t="inlineStr">
        <is>
          <r>
            <t xml:space="preserve">SINAPI</t>
          </r>
        </is>
      </c>
      <c r="D2952" s="22" t="inlineStr">
        <is>
          <r>
            <t xml:space="preserve">H</t>
          </r>
        </is>
      </c>
      <c r="E2952" s="24" t="n">
        <v>0.1506</v>
      </c>
      <c r="F2952" s="25" t="n">
        <v>29.86</v>
      </c>
      <c r="G2952" s="25" t="n">
        <f>TRUNC(TRUNC(E2952,8)*F2952,2)</f>
        <v>4.49</v>
      </c>
    </row>
    <row r="2953" customHeight="1" ht="18">
      <c r="A2953" s="2" t="inlineStr"/>
      <c r="B2953" s="2" t="inlineStr"/>
      <c r="C2953" s="2" t="inlineStr"/>
      <c r="D2953" s="2" t="inlineStr"/>
      <c r="E2953" s="26" t="inlineStr">
        <is>
          <r>
            <t xml:space="preserve">TOTAL Mão de Obra com Encargos Complementares:</t>
          </r>
        </is>
      </c>
      <c r="F2953" s="26" t="inlineStr"/>
      <c r="G2953" s="27" t="n">
        <f>SUM(G2951:G2952)</f>
        <v>8.13</v>
      </c>
    </row>
    <row r="2954" customHeight="1" ht="15">
      <c r="A2954" s="2" t="inlineStr"/>
      <c r="B2954" s="2" t="inlineStr"/>
      <c r="C2954" s="2" t="inlineStr"/>
      <c r="D2954" s="2" t="inlineStr"/>
      <c r="E2954" s="28" t="inlineStr">
        <is>
          <r>
            <t xml:space="preserve">VALOR:</t>
          </r>
        </is>
      </c>
      <c r="F2954" s="28" t="inlineStr"/>
      <c r="G2954" s="29" t="n">
        <f>ROUND(SUM(G2949,G2953),2)</f>
        <v>47.03</v>
      </c>
    </row>
    <row r="2955" customHeight="1" ht="15">
      <c r="A2955" s="2" t="inlineStr"/>
      <c r="B2955" s="2" t="inlineStr"/>
      <c r="C2955" s="2" t="inlineStr"/>
      <c r="D2955" s="2" t="inlineStr"/>
      <c r="E2955" s="28" t="inlineStr">
        <is>
          <r>
            <t xml:space="preserve">VALOR BDI (20.34%):</t>
          </r>
        </is>
      </c>
      <c r="F2955" s="28" t="inlineStr"/>
      <c r="G2955" s="29" t="n">
        <f>ROUND(G2954*(20.34/100),2)</f>
        <v>9.57</v>
      </c>
    </row>
    <row r="2956" customHeight="1" ht="15">
      <c r="A2956" s="2" t="inlineStr"/>
      <c r="B2956" s="2" t="inlineStr"/>
      <c r="C2956" s="2" t="inlineStr"/>
      <c r="D2956" s="2" t="inlineStr"/>
      <c r="E2956" s="28" t="inlineStr">
        <is>
          <r>
            <t xml:space="preserve">VALOR COM BDI:</t>
          </r>
        </is>
      </c>
      <c r="F2956" s="28" t="inlineStr"/>
      <c r="G2956" s="29" t="n">
        <f>G2955+G2954</f>
        <v>56.6</v>
      </c>
    </row>
    <row r="2957" customHeight="1" ht="10">
      <c r="A2957" s="2" t="inlineStr"/>
      <c r="B2957" s="2" t="inlineStr"/>
      <c r="C2957" s="2" t="inlineStr"/>
      <c r="D2957" s="2" t="inlineStr"/>
      <c r="E2957" s="18" t="inlineStr"/>
      <c r="F2957" s="18" t="inlineStr"/>
      <c r="G2957" s="18" t="inlineStr"/>
    </row>
    <row r="2958" customHeight="1" ht="20">
      <c r="A2958" s="19" t="inlineStr">
        <is>
          <r>
            <t xml:space="preserve">1.18.44. ​89384​ CURVA DE TRANSPOSIÇÃO, PVC, SOLDÁVEL, DN 25MM, INSTALADO EM RAMAL OU SUB-RAMAL DE ÁGUA FORNECIMENTO E INSTALAÇÃO. AF_06/2022​ (UN)</t>
          </r>
        </is>
      </c>
      <c r="B2958" s="19" t="inlineStr"/>
      <c r="C2958" s="19" t="inlineStr"/>
      <c r="D2958" s="19" t="inlineStr"/>
      <c r="E2958" s="19" t="inlineStr"/>
      <c r="F2958" s="19" t="inlineStr"/>
      <c r="G2958" s="19" t="inlineStr"/>
    </row>
    <row r="2959" customHeight="1" ht="15">
      <c r="A2959" s="20" t="inlineStr">
        <is>
          <r>
            <t xml:space="preserve">Material</t>
          </r>
        </is>
      </c>
      <c r="B2959" s="20" t="inlineStr"/>
      <c r="C2959" s="21" t="inlineStr">
        <is>
          <r>
            <t xml:space="preserve">FONTE</t>
          </r>
        </is>
      </c>
      <c r="D2959" s="21" t="inlineStr">
        <is>
          <r>
            <t xml:space="preserve">UNID</t>
          </r>
        </is>
      </c>
      <c r="E2959" s="21" t="inlineStr">
        <is>
          <r>
            <t xml:space="preserve">COEFICIENTE</t>
          </r>
        </is>
      </c>
      <c r="F2959" s="21" t="inlineStr">
        <is>
          <r>
            <t xml:space="preserve">PREÇO UNITÁRIO</t>
          </r>
        </is>
      </c>
      <c r="G2959" s="21" t="inlineStr">
        <is>
          <r>
            <t xml:space="preserve">TOTAL</t>
          </r>
        </is>
      </c>
    </row>
    <row r="2960" customHeight="1" ht="15">
      <c r="A2960" s="22" t="inlineStr">
        <is>
          <r>
            <t xml:space="preserve">00000122</t>
          </r>
        </is>
      </c>
      <c r="B2960" s="23" t="inlineStr">
        <is>
          <r>
            <t xml:space="preserve">ADESIVO PLASTICO PARA PVC, FRASCO COM *850* GR</t>
          </r>
        </is>
      </c>
      <c r="C2960" s="22" t="inlineStr">
        <is>
          <r>
            <t xml:space="preserve">SINAPI</t>
          </r>
        </is>
      </c>
      <c r="D2960" s="22" t="inlineStr">
        <is>
          <r>
            <t xml:space="preserve">UN</t>
          </r>
        </is>
      </c>
      <c r="E2960" s="24" t="n">
        <v>0.0071</v>
      </c>
      <c r="F2960" s="25" t="n">
        <v>61.86</v>
      </c>
      <c r="G2960" s="25" t="n">
        <f>TRUNC(TRUNC(E2960,8)*F2960,2)</f>
        <v>0.43</v>
      </c>
    </row>
    <row r="2961" customHeight="1" ht="21">
      <c r="A2961" s="22" t="inlineStr">
        <is>
          <r>
            <t xml:space="preserve">00038025</t>
          </r>
        </is>
      </c>
      <c r="B2961" s="23" t="inlineStr">
        <is>
          <r>
            <t xml:space="preserve">CURVA DE TRANSPOSICAO, PVC, SOLDAVEL, 25 MM, COR MARROM, PARA AGUA FRIA PREDIAL</t>
          </r>
        </is>
      </c>
      <c r="C2961" s="22" t="inlineStr">
        <is>
          <r>
            <t xml:space="preserve">SINAPI</t>
          </r>
        </is>
      </c>
      <c r="D2961" s="22" t="inlineStr">
        <is>
          <r>
            <t xml:space="preserve">UN</t>
          </r>
        </is>
      </c>
      <c r="E2961" s="24" t="n">
        <v>1.0</v>
      </c>
      <c r="F2961" s="25" t="n">
        <v>6.95</v>
      </c>
      <c r="G2961" s="25" t="n">
        <f>TRUNC(TRUNC(E2961,8)*F2961,2)</f>
        <v>6.95</v>
      </c>
    </row>
    <row r="2962" customHeight="1" ht="15">
      <c r="A2962" s="22" t="inlineStr">
        <is>
          <r>
            <t xml:space="preserve">00038383</t>
          </r>
        </is>
      </c>
      <c r="B2962" s="23" t="inlineStr">
        <is>
          <r>
            <t xml:space="preserve">LIXA D'AGUA EM FOLHA, COR PRETA, GRAO 100</t>
          </r>
        </is>
      </c>
      <c r="C2962" s="22" t="inlineStr">
        <is>
          <r>
            <t xml:space="preserve">SINAPI</t>
          </r>
        </is>
      </c>
      <c r="D2962" s="22" t="inlineStr">
        <is>
          <r>
            <t xml:space="preserve">UN</t>
          </r>
        </is>
      </c>
      <c r="E2962" s="24" t="n">
        <v>0.0338</v>
      </c>
      <c r="F2962" s="25" t="n">
        <v>1.65</v>
      </c>
      <c r="G2962" s="25" t="n">
        <f>TRUNC(TRUNC(E2962,8)*F2962,2)</f>
        <v>0.05</v>
      </c>
    </row>
    <row r="2963" customHeight="1" ht="21">
      <c r="A2963" s="22" t="inlineStr">
        <is>
          <r>
            <t xml:space="preserve">00020083</t>
          </r>
        </is>
      </c>
      <c r="B2963" s="23" t="inlineStr">
        <is>
          <r>
            <t xml:space="preserve">SOLUCAO PREPARADORA / LIMPADORA PARA PVC, FRASCO COM 1000 CM3</t>
          </r>
        </is>
      </c>
      <c r="C2963" s="22" t="inlineStr">
        <is>
          <r>
            <t xml:space="preserve">SINAPI</t>
          </r>
        </is>
      </c>
      <c r="D2963" s="22" t="inlineStr">
        <is>
          <r>
            <t xml:space="preserve">UN</t>
          </r>
        </is>
      </c>
      <c r="E2963" s="24" t="n">
        <v>0.008</v>
      </c>
      <c r="F2963" s="25" t="n">
        <v>70.08</v>
      </c>
      <c r="G2963" s="25" t="n">
        <f>TRUNC(TRUNC(E2963,8)*F2963,2)</f>
        <v>0.56</v>
      </c>
    </row>
    <row r="2964" customHeight="1" ht="15">
      <c r="A2964" s="2" t="inlineStr"/>
      <c r="B2964" s="2" t="inlineStr"/>
      <c r="C2964" s="2" t="inlineStr"/>
      <c r="D2964" s="2" t="inlineStr"/>
      <c r="E2964" s="26" t="inlineStr">
        <is>
          <r>
            <t xml:space="preserve">TOTAL Material:</t>
          </r>
        </is>
      </c>
      <c r="F2964" s="26" t="inlineStr"/>
      <c r="G2964" s="27" t="n">
        <f>SUM(G2960:G2963)</f>
        <v>7.99</v>
      </c>
    </row>
    <row r="2965" customHeight="1" ht="15">
      <c r="A2965" s="20" t="inlineStr">
        <is>
          <r>
            <t xml:space="preserve">Mão de Obra com Encargos Complementares</t>
          </r>
        </is>
      </c>
      <c r="B2965" s="20" t="inlineStr"/>
      <c r="C2965" s="21" t="inlineStr">
        <is>
          <r>
            <t xml:space="preserve">FONTE</t>
          </r>
        </is>
      </c>
      <c r="D2965" s="21" t="inlineStr">
        <is>
          <r>
            <t xml:space="preserve">UNID</t>
          </r>
        </is>
      </c>
      <c r="E2965" s="21" t="inlineStr">
        <is>
          <r>
            <t xml:space="preserve">COEFICIENTE</t>
          </r>
        </is>
      </c>
      <c r="F2965" s="21" t="inlineStr">
        <is>
          <r>
            <t xml:space="preserve">PREÇO UNITÁRIO</t>
          </r>
        </is>
      </c>
      <c r="G2965" s="21" t="inlineStr">
        <is>
          <r>
            <t xml:space="preserve">TOTAL</t>
          </r>
        </is>
      </c>
    </row>
    <row r="2966" customHeight="1" ht="21">
      <c r="A2966" s="22" t="inlineStr">
        <is>
          <r>
            <t xml:space="preserve">88248</t>
          </r>
        </is>
      </c>
      <c r="B2966" s="23" t="inlineStr">
        <is>
          <r>
            <t xml:space="preserve">AUXILIAR DE ENCANADOR OU BOMBEIRO HIDRÁULICO COM ENCARGOS COMPLEMENTARES</t>
          </r>
        </is>
      </c>
      <c r="C2966" s="22" t="inlineStr">
        <is>
          <r>
            <t xml:space="preserve">SINAPI</t>
          </r>
        </is>
      </c>
      <c r="D2966" s="22" t="inlineStr">
        <is>
          <r>
            <t xml:space="preserve">H</t>
          </r>
        </is>
      </c>
      <c r="E2966" s="24" t="n">
        <v>0.1013</v>
      </c>
      <c r="F2966" s="25" t="n">
        <v>24.23</v>
      </c>
      <c r="G2966" s="25" t="n">
        <f>TRUNC(TRUNC(E2966,8)*F2966,2)</f>
        <v>2.45</v>
      </c>
    </row>
    <row r="2967" customHeight="1" ht="21">
      <c r="A2967" s="22" t="inlineStr">
        <is>
          <r>
            <t xml:space="preserve">88267</t>
          </r>
        </is>
      </c>
      <c r="B2967" s="23" t="inlineStr">
        <is>
          <r>
            <t xml:space="preserve">ENCANADOR OU BOMBEIRO HIDRÁULICO COM ENCARGOS COMPLEMENTARES</t>
          </r>
        </is>
      </c>
      <c r="C2967" s="22" t="inlineStr">
        <is>
          <r>
            <t xml:space="preserve">SINAPI</t>
          </r>
        </is>
      </c>
      <c r="D2967" s="22" t="inlineStr">
        <is>
          <r>
            <t xml:space="preserve">H</t>
          </r>
        </is>
      </c>
      <c r="E2967" s="24" t="n">
        <v>0.1013</v>
      </c>
      <c r="F2967" s="25" t="n">
        <v>29.86</v>
      </c>
      <c r="G2967" s="25" t="n">
        <f>TRUNC(TRUNC(E2967,8)*F2967,2)</f>
        <v>3.02</v>
      </c>
    </row>
    <row r="2968" customHeight="1" ht="18">
      <c r="A2968" s="2" t="inlineStr"/>
      <c r="B2968" s="2" t="inlineStr"/>
      <c r="C2968" s="2" t="inlineStr"/>
      <c r="D2968" s="2" t="inlineStr"/>
      <c r="E2968" s="26" t="inlineStr">
        <is>
          <r>
            <t xml:space="preserve">TOTAL Mão de Obra com Encargos Complementares:</t>
          </r>
        </is>
      </c>
      <c r="F2968" s="26" t="inlineStr"/>
      <c r="G2968" s="27" t="n">
        <f>SUM(G2966:G2967)</f>
        <v>5.47</v>
      </c>
    </row>
    <row r="2969" customHeight="1" ht="15">
      <c r="A2969" s="2" t="inlineStr"/>
      <c r="B2969" s="2" t="inlineStr"/>
      <c r="C2969" s="2" t="inlineStr"/>
      <c r="D2969" s="2" t="inlineStr"/>
      <c r="E2969" s="28" t="inlineStr">
        <is>
          <r>
            <t xml:space="preserve">VALOR:</t>
          </r>
        </is>
      </c>
      <c r="F2969" s="28" t="inlineStr"/>
      <c r="G2969" s="29" t="n">
        <f>ROUND(SUM(G2964,G2968),2)</f>
        <v>13.46</v>
      </c>
    </row>
    <row r="2970" customHeight="1" ht="15">
      <c r="A2970" s="2" t="inlineStr"/>
      <c r="B2970" s="2" t="inlineStr"/>
      <c r="C2970" s="2" t="inlineStr"/>
      <c r="D2970" s="2" t="inlineStr"/>
      <c r="E2970" s="28" t="inlineStr">
        <is>
          <r>
            <t xml:space="preserve">VALOR BDI (20.34%):</t>
          </r>
        </is>
      </c>
      <c r="F2970" s="28" t="inlineStr"/>
      <c r="G2970" s="29" t="n">
        <f>ROUND(G2969*(20.34/100),2)</f>
        <v>2.74</v>
      </c>
    </row>
    <row r="2971" customHeight="1" ht="15">
      <c r="A2971" s="2" t="inlineStr"/>
      <c r="B2971" s="2" t="inlineStr"/>
      <c r="C2971" s="2" t="inlineStr"/>
      <c r="D2971" s="2" t="inlineStr"/>
      <c r="E2971" s="28" t="inlineStr">
        <is>
          <r>
            <t xml:space="preserve">VALOR COM BDI:</t>
          </r>
        </is>
      </c>
      <c r="F2971" s="28" t="inlineStr"/>
      <c r="G2971" s="29" t="n">
        <f>G2970+G2969</f>
        <v>16.2</v>
      </c>
    </row>
    <row r="2972" customHeight="1" ht="10">
      <c r="A2972" s="2" t="inlineStr"/>
      <c r="B2972" s="2" t="inlineStr"/>
      <c r="C2972" s="2" t="inlineStr"/>
      <c r="D2972" s="2" t="inlineStr"/>
      <c r="E2972" s="18" t="inlineStr"/>
      <c r="F2972" s="18" t="inlineStr"/>
      <c r="G2972" s="18" t="inlineStr"/>
    </row>
    <row r="2973" customHeight="1" ht="20">
      <c r="A2973" s="19" t="inlineStr">
        <is>
          <r>
            <t xml:space="preserve">1.18.45. ​89530​ LUVA DE CORRER, PVC, SOLDÁVEL, DN 25MM, INSTALADO EM PRUMADA DE ÁGUA - FORNECIMENTO E INSTALAÇÃO. AF_06/2022​ (UN)</t>
          </r>
        </is>
      </c>
      <c r="B2973" s="19" t="inlineStr"/>
      <c r="C2973" s="19" t="inlineStr"/>
      <c r="D2973" s="19" t="inlineStr"/>
      <c r="E2973" s="19" t="inlineStr"/>
      <c r="F2973" s="19" t="inlineStr"/>
      <c r="G2973" s="19" t="inlineStr"/>
    </row>
    <row r="2974" customHeight="1" ht="15">
      <c r="A2974" s="20" t="inlineStr">
        <is>
          <r>
            <t xml:space="preserve">Material</t>
          </r>
        </is>
      </c>
      <c r="B2974" s="20" t="inlineStr"/>
      <c r="C2974" s="21" t="inlineStr">
        <is>
          <r>
            <t xml:space="preserve">FONTE</t>
          </r>
        </is>
      </c>
      <c r="D2974" s="21" t="inlineStr">
        <is>
          <r>
            <t xml:space="preserve">UNID</t>
          </r>
        </is>
      </c>
      <c r="E2974" s="21" t="inlineStr">
        <is>
          <r>
            <t xml:space="preserve">COEFICIENTE</t>
          </r>
        </is>
      </c>
      <c r="F2974" s="21" t="inlineStr">
        <is>
          <r>
            <t xml:space="preserve">PREÇO UNITÁRIO</t>
          </r>
        </is>
      </c>
      <c r="G2974" s="21" t="inlineStr">
        <is>
          <r>
            <t xml:space="preserve">TOTAL</t>
          </r>
        </is>
      </c>
    </row>
    <row r="2975" customHeight="1" ht="15">
      <c r="A2975" s="22" t="inlineStr">
        <is>
          <r>
            <t xml:space="preserve">00000122</t>
          </r>
        </is>
      </c>
      <c r="B2975" s="23" t="inlineStr">
        <is>
          <r>
            <t xml:space="preserve">ADESIVO PLASTICO PARA PVC, FRASCO COM *850* GR</t>
          </r>
        </is>
      </c>
      <c r="C2975" s="22" t="inlineStr">
        <is>
          <r>
            <t xml:space="preserve">SINAPI</t>
          </r>
        </is>
      </c>
      <c r="D2975" s="22" t="inlineStr">
        <is>
          <r>
            <t xml:space="preserve">UN</t>
          </r>
        </is>
      </c>
      <c r="E2975" s="24" t="n">
        <v>0.0071</v>
      </c>
      <c r="F2975" s="25" t="n">
        <v>61.86</v>
      </c>
      <c r="G2975" s="25" t="n">
        <f>TRUNC(TRUNC(E2975,8)*F2975,2)</f>
        <v>0.43</v>
      </c>
    </row>
    <row r="2976" customHeight="1" ht="15">
      <c r="A2976" s="22" t="inlineStr">
        <is>
          <r>
            <t xml:space="preserve">00038383</t>
          </r>
        </is>
      </c>
      <c r="B2976" s="23" t="inlineStr">
        <is>
          <r>
            <t xml:space="preserve">LIXA D'AGUA EM FOLHA, COR PRETA, GRAO 100</t>
          </r>
        </is>
      </c>
      <c r="C2976" s="22" t="inlineStr">
        <is>
          <r>
            <t xml:space="preserve">SINAPI</t>
          </r>
        </is>
      </c>
      <c r="D2976" s="22" t="inlineStr">
        <is>
          <r>
            <t xml:space="preserve">UN</t>
          </r>
        </is>
      </c>
      <c r="E2976" s="24" t="n">
        <v>0.0108</v>
      </c>
      <c r="F2976" s="25" t="n">
        <v>1.65</v>
      </c>
      <c r="G2976" s="25" t="n">
        <f>TRUNC(TRUNC(E2976,8)*F2976,2)</f>
        <v>0.01</v>
      </c>
    </row>
    <row r="2977" customHeight="1" ht="21">
      <c r="A2977" s="22" t="inlineStr">
        <is>
          <r>
            <t xml:space="preserve">00003873</t>
          </r>
        </is>
      </c>
      <c r="B2977" s="23" t="inlineStr">
        <is>
          <r>
            <t xml:space="preserve">LUVA DE CORRER PARA TUBO SOLDAVEL, PVC, 25 MM, PARA AGUA FRIA PREDIAL</t>
          </r>
        </is>
      </c>
      <c r="C2977" s="22" t="inlineStr">
        <is>
          <r>
            <t xml:space="preserve">SINAPI</t>
          </r>
        </is>
      </c>
      <c r="D2977" s="22" t="inlineStr">
        <is>
          <r>
            <t xml:space="preserve">UN</t>
          </r>
        </is>
      </c>
      <c r="E2977" s="24" t="n">
        <v>1.0</v>
      </c>
      <c r="F2977" s="25" t="n">
        <v>12.84</v>
      </c>
      <c r="G2977" s="25" t="n">
        <f>TRUNC(TRUNC(E2977,8)*F2977,2)</f>
        <v>12.84</v>
      </c>
    </row>
    <row r="2978" customHeight="1" ht="21">
      <c r="A2978" s="22" t="inlineStr">
        <is>
          <r>
            <t xml:space="preserve">00020083</t>
          </r>
        </is>
      </c>
      <c r="B2978" s="23" t="inlineStr">
        <is>
          <r>
            <t xml:space="preserve">SOLUCAO PREPARADORA / LIMPADORA PARA PVC, FRASCO COM 1000 CM3</t>
          </r>
        </is>
      </c>
      <c r="C2978" s="22" t="inlineStr">
        <is>
          <r>
            <t xml:space="preserve">SINAPI</t>
          </r>
        </is>
      </c>
      <c r="D2978" s="22" t="inlineStr">
        <is>
          <r>
            <t xml:space="preserve">UN</t>
          </r>
        </is>
      </c>
      <c r="E2978" s="24" t="n">
        <v>0.008</v>
      </c>
      <c r="F2978" s="25" t="n">
        <v>70.08</v>
      </c>
      <c r="G2978" s="25" t="n">
        <f>TRUNC(TRUNC(E2978,8)*F2978,2)</f>
        <v>0.56</v>
      </c>
    </row>
    <row r="2979" customHeight="1" ht="15">
      <c r="A2979" s="2" t="inlineStr"/>
      <c r="B2979" s="2" t="inlineStr"/>
      <c r="C2979" s="2" t="inlineStr"/>
      <c r="D2979" s="2" t="inlineStr"/>
      <c r="E2979" s="26" t="inlineStr">
        <is>
          <r>
            <t xml:space="preserve">TOTAL Material:</t>
          </r>
        </is>
      </c>
      <c r="F2979" s="26" t="inlineStr"/>
      <c r="G2979" s="27" t="n">
        <f>SUM(G2975:G2978)</f>
        <v>13.84</v>
      </c>
    </row>
    <row r="2980" customHeight="1" ht="15">
      <c r="A2980" s="20" t="inlineStr">
        <is>
          <r>
            <t xml:space="preserve">Mão de Obra com Encargos Complementares</t>
          </r>
        </is>
      </c>
      <c r="B2980" s="20" t="inlineStr"/>
      <c r="C2980" s="21" t="inlineStr">
        <is>
          <r>
            <t xml:space="preserve">FONTE</t>
          </r>
        </is>
      </c>
      <c r="D2980" s="21" t="inlineStr">
        <is>
          <r>
            <t xml:space="preserve">UNID</t>
          </r>
        </is>
      </c>
      <c r="E2980" s="21" t="inlineStr">
        <is>
          <r>
            <t xml:space="preserve">COEFICIENTE</t>
          </r>
        </is>
      </c>
      <c r="F2980" s="21" t="inlineStr">
        <is>
          <r>
            <t xml:space="preserve">PREÇO UNITÁRIO</t>
          </r>
        </is>
      </c>
      <c r="G2980" s="21" t="inlineStr">
        <is>
          <r>
            <t xml:space="preserve">TOTAL</t>
          </r>
        </is>
      </c>
    </row>
    <row r="2981" customHeight="1" ht="21">
      <c r="A2981" s="22" t="inlineStr">
        <is>
          <r>
            <t xml:space="preserve">88248</t>
          </r>
        </is>
      </c>
      <c r="B2981" s="23" t="inlineStr">
        <is>
          <r>
            <t xml:space="preserve">AUXILIAR DE ENCANADOR OU BOMBEIRO HIDRÁULICO COM ENCARGOS COMPLEMENTARES</t>
          </r>
        </is>
      </c>
      <c r="C2981" s="22" t="inlineStr">
        <is>
          <r>
            <t xml:space="preserve">SINAPI</t>
          </r>
        </is>
      </c>
      <c r="D2981" s="22" t="inlineStr">
        <is>
          <r>
            <t xml:space="preserve">H</t>
          </r>
        </is>
      </c>
      <c r="E2981" s="24" t="n">
        <v>0.0471</v>
      </c>
      <c r="F2981" s="25" t="n">
        <v>24.23</v>
      </c>
      <c r="G2981" s="25" t="n">
        <f>TRUNC(TRUNC(E2981,8)*F2981,2)</f>
        <v>1.14</v>
      </c>
    </row>
    <row r="2982" customHeight="1" ht="21">
      <c r="A2982" s="22" t="inlineStr">
        <is>
          <r>
            <t xml:space="preserve">88267</t>
          </r>
        </is>
      </c>
      <c r="B2982" s="23" t="inlineStr">
        <is>
          <r>
            <t xml:space="preserve">ENCANADOR OU BOMBEIRO HIDRÁULICO COM ENCARGOS COMPLEMENTARES</t>
          </r>
        </is>
      </c>
      <c r="C2982" s="22" t="inlineStr">
        <is>
          <r>
            <t xml:space="preserve">SINAPI</t>
          </r>
        </is>
      </c>
      <c r="D2982" s="22" t="inlineStr">
        <is>
          <r>
            <t xml:space="preserve">H</t>
          </r>
        </is>
      </c>
      <c r="E2982" s="24" t="n">
        <v>0.0471</v>
      </c>
      <c r="F2982" s="25" t="n">
        <v>29.86</v>
      </c>
      <c r="G2982" s="25" t="n">
        <f>TRUNC(TRUNC(E2982,8)*F2982,2)</f>
        <v>1.4</v>
      </c>
    </row>
    <row r="2983" customHeight="1" ht="18">
      <c r="A2983" s="2" t="inlineStr"/>
      <c r="B2983" s="2" t="inlineStr"/>
      <c r="C2983" s="2" t="inlineStr"/>
      <c r="D2983" s="2" t="inlineStr"/>
      <c r="E2983" s="26" t="inlineStr">
        <is>
          <r>
            <t xml:space="preserve">TOTAL Mão de Obra com Encargos Complementares:</t>
          </r>
        </is>
      </c>
      <c r="F2983" s="26" t="inlineStr"/>
      <c r="G2983" s="27" t="n">
        <f>SUM(G2981:G2982)</f>
        <v>2.54</v>
      </c>
    </row>
    <row r="2984" customHeight="1" ht="15">
      <c r="A2984" s="2" t="inlineStr"/>
      <c r="B2984" s="2" t="inlineStr"/>
      <c r="C2984" s="2" t="inlineStr"/>
      <c r="D2984" s="2" t="inlineStr"/>
      <c r="E2984" s="28" t="inlineStr">
        <is>
          <r>
            <t xml:space="preserve">VALOR:</t>
          </r>
        </is>
      </c>
      <c r="F2984" s="28" t="inlineStr"/>
      <c r="G2984" s="29" t="n">
        <f>ROUND(SUM(G2979,G2983),2)</f>
        <v>16.38</v>
      </c>
    </row>
    <row r="2985" customHeight="1" ht="15">
      <c r="A2985" s="2" t="inlineStr"/>
      <c r="B2985" s="2" t="inlineStr"/>
      <c r="C2985" s="2" t="inlineStr"/>
      <c r="D2985" s="2" t="inlineStr"/>
      <c r="E2985" s="28" t="inlineStr">
        <is>
          <r>
            <t xml:space="preserve">VALOR BDI (20.34%):</t>
          </r>
        </is>
      </c>
      <c r="F2985" s="28" t="inlineStr"/>
      <c r="G2985" s="29" t="n">
        <f>ROUND(G2984*(20.34/100),2)</f>
        <v>3.33</v>
      </c>
    </row>
    <row r="2986" customHeight="1" ht="15">
      <c r="A2986" s="2" t="inlineStr"/>
      <c r="B2986" s="2" t="inlineStr"/>
      <c r="C2986" s="2" t="inlineStr"/>
      <c r="D2986" s="2" t="inlineStr"/>
      <c r="E2986" s="28" t="inlineStr">
        <is>
          <r>
            <t xml:space="preserve">VALOR COM BDI:</t>
          </r>
        </is>
      </c>
      <c r="F2986" s="28" t="inlineStr"/>
      <c r="G2986" s="29" t="n">
        <f>G2985+G2984</f>
        <v>19.71</v>
      </c>
    </row>
    <row r="2987" customHeight="1" ht="10">
      <c r="A2987" s="2" t="inlineStr"/>
      <c r="B2987" s="2" t="inlineStr"/>
      <c r="C2987" s="2" t="inlineStr"/>
      <c r="D2987" s="2" t="inlineStr"/>
      <c r="E2987" s="18" t="inlineStr"/>
      <c r="F2987" s="18" t="inlineStr"/>
      <c r="G2987" s="18" t="inlineStr"/>
    </row>
    <row r="2988" customHeight="1" ht="20">
      <c r="A2988" s="19" t="inlineStr">
        <is>
          <r>
            <t xml:space="preserve">1.18.46. ​89577​ LUVA DE CORRER, PVC, SOLDÁVEL, DN 50MM, INSTALADO EM PRUMADA DE ÁGUA - FORNECIMENTO E INSTALAÇÃO. AF_06/2022​ (UN)</t>
          </r>
        </is>
      </c>
      <c r="B2988" s="19" t="inlineStr"/>
      <c r="C2988" s="19" t="inlineStr"/>
      <c r="D2988" s="19" t="inlineStr"/>
      <c r="E2988" s="19" t="inlineStr"/>
      <c r="F2988" s="19" t="inlineStr"/>
      <c r="G2988" s="19" t="inlineStr"/>
    </row>
    <row r="2989" customHeight="1" ht="15">
      <c r="A2989" s="20" t="inlineStr">
        <is>
          <r>
            <t xml:space="preserve">Material</t>
          </r>
        </is>
      </c>
      <c r="B2989" s="20" t="inlineStr"/>
      <c r="C2989" s="21" t="inlineStr">
        <is>
          <r>
            <t xml:space="preserve">FONTE</t>
          </r>
        </is>
      </c>
      <c r="D2989" s="21" t="inlineStr">
        <is>
          <r>
            <t xml:space="preserve">UNID</t>
          </r>
        </is>
      </c>
      <c r="E2989" s="21" t="inlineStr">
        <is>
          <r>
            <t xml:space="preserve">COEFICIENTE</t>
          </r>
        </is>
      </c>
      <c r="F2989" s="21" t="inlineStr">
        <is>
          <r>
            <t xml:space="preserve">PREÇO UNITÁRIO</t>
          </r>
        </is>
      </c>
      <c r="G2989" s="21" t="inlineStr">
        <is>
          <r>
            <t xml:space="preserve">TOTAL</t>
          </r>
        </is>
      </c>
    </row>
    <row r="2990" customHeight="1" ht="15">
      <c r="A2990" s="22" t="inlineStr">
        <is>
          <r>
            <t xml:space="preserve">00000122</t>
          </r>
        </is>
      </c>
      <c r="B2990" s="23" t="inlineStr">
        <is>
          <r>
            <t xml:space="preserve">ADESIVO PLASTICO PARA PVC, FRASCO COM *850* GR</t>
          </r>
        </is>
      </c>
      <c r="C2990" s="22" t="inlineStr">
        <is>
          <r>
            <t xml:space="preserve">SINAPI</t>
          </r>
        </is>
      </c>
      <c r="D2990" s="22" t="inlineStr">
        <is>
          <r>
            <t xml:space="preserve">UN</t>
          </r>
        </is>
      </c>
      <c r="E2990" s="24" t="n">
        <v>0.0165</v>
      </c>
      <c r="F2990" s="25" t="n">
        <v>61.86</v>
      </c>
      <c r="G2990" s="25" t="n">
        <f>TRUNC(TRUNC(E2990,8)*F2990,2)</f>
        <v>1.02</v>
      </c>
    </row>
    <row r="2991" customHeight="1" ht="15">
      <c r="A2991" s="22" t="inlineStr">
        <is>
          <r>
            <t xml:space="preserve">00038383</t>
          </r>
        </is>
      </c>
      <c r="B2991" s="23" t="inlineStr">
        <is>
          <r>
            <t xml:space="preserve">LIXA D'AGUA EM FOLHA, COR PRETA, GRAO 100</t>
          </r>
        </is>
      </c>
      <c r="C2991" s="22" t="inlineStr">
        <is>
          <r>
            <t xml:space="preserve">SINAPI</t>
          </r>
        </is>
      </c>
      <c r="D2991" s="22" t="inlineStr">
        <is>
          <r>
            <t xml:space="preserve">UN</t>
          </r>
        </is>
      </c>
      <c r="E2991" s="24" t="n">
        <v>0.019</v>
      </c>
      <c r="F2991" s="25" t="n">
        <v>1.65</v>
      </c>
      <c r="G2991" s="25" t="n">
        <f>TRUNC(TRUNC(E2991,8)*F2991,2)</f>
        <v>0.03</v>
      </c>
    </row>
    <row r="2992" customHeight="1" ht="21">
      <c r="A2992" s="22" t="inlineStr">
        <is>
          <r>
            <t xml:space="preserve">00003847</t>
          </r>
        </is>
      </c>
      <c r="B2992" s="23" t="inlineStr">
        <is>
          <r>
            <t xml:space="preserve">LUVA DE CORRER PARA TUBO SOLDAVEL, PVC, 50 MM, PARA AGUA FRIA PREDIAL</t>
          </r>
        </is>
      </c>
      <c r="C2992" s="22" t="inlineStr">
        <is>
          <r>
            <t xml:space="preserve">SINAPI</t>
          </r>
        </is>
      </c>
      <c r="D2992" s="22" t="inlineStr">
        <is>
          <r>
            <t xml:space="preserve">UN</t>
          </r>
        </is>
      </c>
      <c r="E2992" s="24" t="n">
        <v>1.0</v>
      </c>
      <c r="F2992" s="25" t="n">
        <v>29.71</v>
      </c>
      <c r="G2992" s="25" t="n">
        <f>TRUNC(TRUNC(E2992,8)*F2992,2)</f>
        <v>29.71</v>
      </c>
    </row>
    <row r="2993" customHeight="1" ht="21">
      <c r="A2993" s="22" t="inlineStr">
        <is>
          <r>
            <t xml:space="preserve">00020083</t>
          </r>
        </is>
      </c>
      <c r="B2993" s="23" t="inlineStr">
        <is>
          <r>
            <t xml:space="preserve">SOLUCAO PREPARADORA / LIMPADORA PARA PVC, FRASCO COM 1000 CM3</t>
          </r>
        </is>
      </c>
      <c r="C2993" s="22" t="inlineStr">
        <is>
          <r>
            <t xml:space="preserve">SINAPI</t>
          </r>
        </is>
      </c>
      <c r="D2993" s="22" t="inlineStr">
        <is>
          <r>
            <t xml:space="preserve">UN</t>
          </r>
        </is>
      </c>
      <c r="E2993" s="24" t="n">
        <v>0.022</v>
      </c>
      <c r="F2993" s="25" t="n">
        <v>70.08</v>
      </c>
      <c r="G2993" s="25" t="n">
        <f>TRUNC(TRUNC(E2993,8)*F2993,2)</f>
        <v>1.54</v>
      </c>
    </row>
    <row r="2994" customHeight="1" ht="15">
      <c r="A2994" s="2" t="inlineStr"/>
      <c r="B2994" s="2" t="inlineStr"/>
      <c r="C2994" s="2" t="inlineStr"/>
      <c r="D2994" s="2" t="inlineStr"/>
      <c r="E2994" s="26" t="inlineStr">
        <is>
          <r>
            <t xml:space="preserve">TOTAL Material:</t>
          </r>
        </is>
      </c>
      <c r="F2994" s="26" t="inlineStr"/>
      <c r="G2994" s="27" t="n">
        <f>SUM(G2990:G2993)</f>
        <v>32.3</v>
      </c>
    </row>
    <row r="2995" customHeight="1" ht="15">
      <c r="A2995" s="20" t="inlineStr">
        <is>
          <r>
            <t xml:space="preserve">Mão de Obra com Encargos Complementares</t>
          </r>
        </is>
      </c>
      <c r="B2995" s="20" t="inlineStr"/>
      <c r="C2995" s="21" t="inlineStr">
        <is>
          <r>
            <t xml:space="preserve">FONTE</t>
          </r>
        </is>
      </c>
      <c r="D2995" s="21" t="inlineStr">
        <is>
          <r>
            <t xml:space="preserve">UNID</t>
          </r>
        </is>
      </c>
      <c r="E2995" s="21" t="inlineStr">
        <is>
          <r>
            <t xml:space="preserve">COEFICIENTE</t>
          </r>
        </is>
      </c>
      <c r="F2995" s="21" t="inlineStr">
        <is>
          <r>
            <t xml:space="preserve">PREÇO UNITÁRIO</t>
          </r>
        </is>
      </c>
      <c r="G2995" s="21" t="inlineStr">
        <is>
          <r>
            <t xml:space="preserve">TOTAL</t>
          </r>
        </is>
      </c>
    </row>
    <row r="2996" customHeight="1" ht="21">
      <c r="A2996" s="22" t="inlineStr">
        <is>
          <r>
            <t xml:space="preserve">88248</t>
          </r>
        </is>
      </c>
      <c r="B2996" s="23" t="inlineStr">
        <is>
          <r>
            <t xml:space="preserve">AUXILIAR DE ENCANADOR OU BOMBEIRO HIDRÁULICO COM ENCARGOS COMPLEMENTARES</t>
          </r>
        </is>
      </c>
      <c r="C2996" s="22" t="inlineStr">
        <is>
          <r>
            <t xml:space="preserve">SINAPI</t>
          </r>
        </is>
      </c>
      <c r="D2996" s="22" t="inlineStr">
        <is>
          <r>
            <t xml:space="preserve">H</t>
          </r>
        </is>
      </c>
      <c r="E2996" s="24" t="n">
        <v>0.0847</v>
      </c>
      <c r="F2996" s="25" t="n">
        <v>24.23</v>
      </c>
      <c r="G2996" s="25" t="n">
        <f>TRUNC(TRUNC(E2996,8)*F2996,2)</f>
        <v>2.05</v>
      </c>
    </row>
    <row r="2997" customHeight="1" ht="21">
      <c r="A2997" s="22" t="inlineStr">
        <is>
          <r>
            <t xml:space="preserve">88267</t>
          </r>
        </is>
      </c>
      <c r="B2997" s="23" t="inlineStr">
        <is>
          <r>
            <t xml:space="preserve">ENCANADOR OU BOMBEIRO HIDRÁULICO COM ENCARGOS COMPLEMENTARES</t>
          </r>
        </is>
      </c>
      <c r="C2997" s="22" t="inlineStr">
        <is>
          <r>
            <t xml:space="preserve">SINAPI</t>
          </r>
        </is>
      </c>
      <c r="D2997" s="22" t="inlineStr">
        <is>
          <r>
            <t xml:space="preserve">H</t>
          </r>
        </is>
      </c>
      <c r="E2997" s="24" t="n">
        <v>0.0847</v>
      </c>
      <c r="F2997" s="25" t="n">
        <v>29.86</v>
      </c>
      <c r="G2997" s="25" t="n">
        <f>TRUNC(TRUNC(E2997,8)*F2997,2)</f>
        <v>2.52</v>
      </c>
    </row>
    <row r="2998" customHeight="1" ht="18">
      <c r="A2998" s="2" t="inlineStr"/>
      <c r="B2998" s="2" t="inlineStr"/>
      <c r="C2998" s="2" t="inlineStr"/>
      <c r="D2998" s="2" t="inlineStr"/>
      <c r="E2998" s="26" t="inlineStr">
        <is>
          <r>
            <t xml:space="preserve">TOTAL Mão de Obra com Encargos Complementares:</t>
          </r>
        </is>
      </c>
      <c r="F2998" s="26" t="inlineStr"/>
      <c r="G2998" s="27" t="n">
        <f>SUM(G2996:G2997)</f>
        <v>4.57</v>
      </c>
    </row>
    <row r="2999" customHeight="1" ht="15">
      <c r="A2999" s="2" t="inlineStr"/>
      <c r="B2999" s="2" t="inlineStr"/>
      <c r="C2999" s="2" t="inlineStr"/>
      <c r="D2999" s="2" t="inlineStr"/>
      <c r="E2999" s="28" t="inlineStr">
        <is>
          <r>
            <t xml:space="preserve">VALOR:</t>
          </r>
        </is>
      </c>
      <c r="F2999" s="28" t="inlineStr"/>
      <c r="G2999" s="29" t="n">
        <f>ROUND(SUM(G2994,G2998),2)</f>
        <v>36.87</v>
      </c>
    </row>
    <row r="3000" customHeight="1" ht="15">
      <c r="A3000" s="2" t="inlineStr"/>
      <c r="B3000" s="2" t="inlineStr"/>
      <c r="C3000" s="2" t="inlineStr"/>
      <c r="D3000" s="2" t="inlineStr"/>
      <c r="E3000" s="28" t="inlineStr">
        <is>
          <r>
            <t xml:space="preserve">VALOR BDI (20.34%):</t>
          </r>
        </is>
      </c>
      <c r="F3000" s="28" t="inlineStr"/>
      <c r="G3000" s="29" t="n">
        <f>ROUND(G2999*(20.34/100),2)</f>
        <v>7.5</v>
      </c>
    </row>
    <row r="3001" customHeight="1" ht="15">
      <c r="A3001" s="2" t="inlineStr"/>
      <c r="B3001" s="2" t="inlineStr"/>
      <c r="C3001" s="2" t="inlineStr"/>
      <c r="D3001" s="2" t="inlineStr"/>
      <c r="E3001" s="28" t="inlineStr">
        <is>
          <r>
            <t xml:space="preserve">VALOR COM BDI:</t>
          </r>
        </is>
      </c>
      <c r="F3001" s="28" t="inlineStr"/>
      <c r="G3001" s="29" t="n">
        <f>G3000+G2999</f>
        <v>44.37</v>
      </c>
    </row>
    <row r="3002" customHeight="1" ht="10">
      <c r="A3002" s="2" t="inlineStr"/>
      <c r="B3002" s="2" t="inlineStr"/>
      <c r="C3002" s="2" t="inlineStr"/>
      <c r="D3002" s="2" t="inlineStr"/>
      <c r="E3002" s="18" t="inlineStr"/>
      <c r="F3002" s="18" t="inlineStr"/>
      <c r="G3002" s="18" t="inlineStr"/>
    </row>
    <row r="3003" customHeight="1" ht="20">
      <c r="A3003" s="19" t="inlineStr">
        <is>
          <r>
            <t xml:space="preserve">1.18.47. ​89356​ TUBO, PVC, SOLDÁVEL, DE 25MM, INSTALADO EM RAMAL OU SUB-RAMAL DE ÁGUA - FORNECIMENTO E INSTALAÇÃO. AF_06/2022​ (M)</t>
          </r>
        </is>
      </c>
      <c r="B3003" s="19" t="inlineStr"/>
      <c r="C3003" s="19" t="inlineStr"/>
      <c r="D3003" s="19" t="inlineStr"/>
      <c r="E3003" s="19" t="inlineStr"/>
      <c r="F3003" s="19" t="inlineStr"/>
      <c r="G3003" s="19" t="inlineStr"/>
    </row>
    <row r="3004" customHeight="1" ht="15">
      <c r="A3004" s="20" t="inlineStr">
        <is>
          <r>
            <t xml:space="preserve">Material</t>
          </r>
        </is>
      </c>
      <c r="B3004" s="20" t="inlineStr"/>
      <c r="C3004" s="21" t="inlineStr">
        <is>
          <r>
            <t xml:space="preserve">FONTE</t>
          </r>
        </is>
      </c>
      <c r="D3004" s="21" t="inlineStr">
        <is>
          <r>
            <t xml:space="preserve">UNID</t>
          </r>
        </is>
      </c>
      <c r="E3004" s="21" t="inlineStr">
        <is>
          <r>
            <t xml:space="preserve">COEFICIENTE</t>
          </r>
        </is>
      </c>
      <c r="F3004" s="21" t="inlineStr">
        <is>
          <r>
            <t xml:space="preserve">PREÇO UNITÁRIO</t>
          </r>
        </is>
      </c>
      <c r="G3004" s="21" t="inlineStr">
        <is>
          <r>
            <t xml:space="preserve">TOTAL</t>
          </r>
        </is>
      </c>
    </row>
    <row r="3005" customHeight="1" ht="15">
      <c r="A3005" s="22" t="inlineStr">
        <is>
          <r>
            <t xml:space="preserve">00038383</t>
          </r>
        </is>
      </c>
      <c r="B3005" s="23" t="inlineStr">
        <is>
          <r>
            <t xml:space="preserve">LIXA D'AGUA EM FOLHA, COR PRETA, GRAO 100</t>
          </r>
        </is>
      </c>
      <c r="C3005" s="22" t="inlineStr">
        <is>
          <r>
            <t xml:space="preserve">SINAPI</t>
          </r>
        </is>
      </c>
      <c r="D3005" s="22" t="inlineStr">
        <is>
          <r>
            <t xml:space="preserve">UN</t>
          </r>
        </is>
      </c>
      <c r="E3005" s="24" t="n">
        <v>0.0886</v>
      </c>
      <c r="F3005" s="25" t="n">
        <v>1.65</v>
      </c>
      <c r="G3005" s="25" t="n">
        <f>TRUNC(TRUNC(E3005,8)*F3005,2)</f>
        <v>0.14</v>
      </c>
    </row>
    <row r="3006" customHeight="1" ht="15">
      <c r="A3006" s="22" t="inlineStr">
        <is>
          <r>
            <t xml:space="preserve">00009868</t>
          </r>
        </is>
      </c>
      <c r="B3006" s="23" t="inlineStr">
        <is>
          <r>
            <t xml:space="preserve">TUBO PVC, SOLDAVEL, DE 25 MM, AGUA FRIA (NBR-5648)</t>
          </r>
        </is>
      </c>
      <c r="C3006" s="22" t="inlineStr">
        <is>
          <r>
            <t xml:space="preserve">SINAPI</t>
          </r>
        </is>
      </c>
      <c r="D3006" s="22" t="inlineStr">
        <is>
          <r>
            <t xml:space="preserve">M</t>
          </r>
        </is>
      </c>
      <c r="E3006" s="24" t="n">
        <v>1.0493</v>
      </c>
      <c r="F3006" s="25" t="n">
        <v>4.32</v>
      </c>
      <c r="G3006" s="25" t="n">
        <f>TRUNC(TRUNC(E3006,8)*F3006,2)</f>
        <v>4.53</v>
      </c>
    </row>
    <row r="3007" customHeight="1" ht="15">
      <c r="A3007" s="2" t="inlineStr"/>
      <c r="B3007" s="2" t="inlineStr"/>
      <c r="C3007" s="2" t="inlineStr"/>
      <c r="D3007" s="2" t="inlineStr"/>
      <c r="E3007" s="26" t="inlineStr">
        <is>
          <r>
            <t xml:space="preserve">TOTAL Material:</t>
          </r>
        </is>
      </c>
      <c r="F3007" s="26" t="inlineStr"/>
      <c r="G3007" s="27" t="n">
        <f>SUM(G3005:G3006)</f>
        <v>4.67</v>
      </c>
    </row>
    <row r="3008" customHeight="1" ht="15">
      <c r="A3008" s="20" t="inlineStr">
        <is>
          <r>
            <t xml:space="preserve">Mão de Obra com Encargos Complementares</t>
          </r>
        </is>
      </c>
      <c r="B3008" s="20" t="inlineStr"/>
      <c r="C3008" s="21" t="inlineStr">
        <is>
          <r>
            <t xml:space="preserve">FONTE</t>
          </r>
        </is>
      </c>
      <c r="D3008" s="21" t="inlineStr">
        <is>
          <r>
            <t xml:space="preserve">UNID</t>
          </r>
        </is>
      </c>
      <c r="E3008" s="21" t="inlineStr">
        <is>
          <r>
            <t xml:space="preserve">COEFICIENTE</t>
          </r>
        </is>
      </c>
      <c r="F3008" s="21" t="inlineStr">
        <is>
          <r>
            <t xml:space="preserve">PREÇO UNITÁRIO</t>
          </r>
        </is>
      </c>
      <c r="G3008" s="21" t="inlineStr">
        <is>
          <r>
            <t xml:space="preserve">TOTAL</t>
          </r>
        </is>
      </c>
    </row>
    <row r="3009" customHeight="1" ht="21">
      <c r="A3009" s="22" t="inlineStr">
        <is>
          <r>
            <t xml:space="preserve">88248</t>
          </r>
        </is>
      </c>
      <c r="B3009" s="23" t="inlineStr">
        <is>
          <r>
            <t xml:space="preserve">AUXILIAR DE ENCANADOR OU BOMBEIRO HIDRÁULICO COM ENCARGOS COMPLEMENTARES</t>
          </r>
        </is>
      </c>
      <c r="C3009" s="22" t="inlineStr">
        <is>
          <r>
            <t xml:space="preserve">SINAPI</t>
          </r>
        </is>
      </c>
      <c r="D3009" s="22" t="inlineStr">
        <is>
          <r>
            <t xml:space="preserve">H</t>
          </r>
        </is>
      </c>
      <c r="E3009" s="24" t="n">
        <v>0.38</v>
      </c>
      <c r="F3009" s="25" t="n">
        <v>24.23</v>
      </c>
      <c r="G3009" s="25" t="n">
        <f>TRUNC(TRUNC(E3009,8)*F3009,2)</f>
        <v>9.2</v>
      </c>
    </row>
    <row r="3010" customHeight="1" ht="21">
      <c r="A3010" s="22" t="inlineStr">
        <is>
          <r>
            <t xml:space="preserve">88267</t>
          </r>
        </is>
      </c>
      <c r="B3010" s="23" t="inlineStr">
        <is>
          <r>
            <t xml:space="preserve">ENCANADOR OU BOMBEIRO HIDRÁULICO COM ENCARGOS COMPLEMENTARES</t>
          </r>
        </is>
      </c>
      <c r="C3010" s="22" t="inlineStr">
        <is>
          <r>
            <t xml:space="preserve">SINAPI</t>
          </r>
        </is>
      </c>
      <c r="D3010" s="22" t="inlineStr">
        <is>
          <r>
            <t xml:space="preserve">H</t>
          </r>
        </is>
      </c>
      <c r="E3010" s="24" t="n">
        <v>0.38</v>
      </c>
      <c r="F3010" s="25" t="n">
        <v>29.86</v>
      </c>
      <c r="G3010" s="25" t="n">
        <f>TRUNC(TRUNC(E3010,8)*F3010,2)</f>
        <v>11.34</v>
      </c>
    </row>
    <row r="3011" customHeight="1" ht="18">
      <c r="A3011" s="2" t="inlineStr"/>
      <c r="B3011" s="2" t="inlineStr"/>
      <c r="C3011" s="2" t="inlineStr"/>
      <c r="D3011" s="2" t="inlineStr"/>
      <c r="E3011" s="26" t="inlineStr">
        <is>
          <r>
            <t xml:space="preserve">TOTAL Mão de Obra com Encargos Complementares:</t>
          </r>
        </is>
      </c>
      <c r="F3011" s="26" t="inlineStr"/>
      <c r="G3011" s="27" t="n">
        <f>SUM(G3009:G3010)</f>
        <v>20.54</v>
      </c>
    </row>
    <row r="3012" customHeight="1" ht="15">
      <c r="A3012" s="2" t="inlineStr"/>
      <c r="B3012" s="2" t="inlineStr"/>
      <c r="C3012" s="2" t="inlineStr"/>
      <c r="D3012" s="2" t="inlineStr"/>
      <c r="E3012" s="28" t="inlineStr">
        <is>
          <r>
            <t xml:space="preserve">VALOR:</t>
          </r>
        </is>
      </c>
      <c r="F3012" s="28" t="inlineStr"/>
      <c r="G3012" s="29" t="n">
        <f>ROUND(SUM(G3007,G3011),2)</f>
        <v>25.21</v>
      </c>
    </row>
    <row r="3013" customHeight="1" ht="15">
      <c r="A3013" s="2" t="inlineStr"/>
      <c r="B3013" s="2" t="inlineStr"/>
      <c r="C3013" s="2" t="inlineStr"/>
      <c r="D3013" s="2" t="inlineStr"/>
      <c r="E3013" s="28" t="inlineStr">
        <is>
          <r>
            <t xml:space="preserve">VALOR BDI (20.34%):</t>
          </r>
        </is>
      </c>
      <c r="F3013" s="28" t="inlineStr"/>
      <c r="G3013" s="29" t="n">
        <f>ROUND(G3012*(20.34/100),2)</f>
        <v>5.13</v>
      </c>
    </row>
    <row r="3014" customHeight="1" ht="15">
      <c r="A3014" s="2" t="inlineStr"/>
      <c r="B3014" s="2" t="inlineStr"/>
      <c r="C3014" s="2" t="inlineStr"/>
      <c r="D3014" s="2" t="inlineStr"/>
      <c r="E3014" s="28" t="inlineStr">
        <is>
          <r>
            <t xml:space="preserve">VALOR COM BDI:</t>
          </r>
        </is>
      </c>
      <c r="F3014" s="28" t="inlineStr"/>
      <c r="G3014" s="29" t="n">
        <f>G3013+G3012</f>
        <v>30.34</v>
      </c>
    </row>
    <row r="3015" customHeight="1" ht="10">
      <c r="A3015" s="2" t="inlineStr"/>
      <c r="B3015" s="2" t="inlineStr"/>
      <c r="C3015" s="2" t="inlineStr"/>
      <c r="D3015" s="2" t="inlineStr"/>
      <c r="E3015" s="18" t="inlineStr"/>
      <c r="F3015" s="18" t="inlineStr"/>
      <c r="G3015" s="18" t="inlineStr"/>
    </row>
    <row r="3016" customHeight="1" ht="20">
      <c r="A3016" s="19" t="inlineStr">
        <is>
          <r>
            <t xml:space="preserve">1.18.48. ​103978​ TUBO, PVC, SOLDÁVEL, DE 40MM, INSTALADO EM RAMAL DE DISTRIBUIÇÃO DE ÁGUA - FORNECIMENTO E INSTALAÇÃO. AF_06/2022​ (M)</t>
          </r>
        </is>
      </c>
      <c r="B3016" s="19" t="inlineStr"/>
      <c r="C3016" s="19" t="inlineStr"/>
      <c r="D3016" s="19" t="inlineStr"/>
      <c r="E3016" s="19" t="inlineStr"/>
      <c r="F3016" s="19" t="inlineStr"/>
      <c r="G3016" s="19" t="inlineStr"/>
    </row>
    <row r="3017" customHeight="1" ht="15">
      <c r="A3017" s="20" t="inlineStr">
        <is>
          <r>
            <t xml:space="preserve">Material</t>
          </r>
        </is>
      </c>
      <c r="B3017" s="20" t="inlineStr"/>
      <c r="C3017" s="21" t="inlineStr">
        <is>
          <r>
            <t xml:space="preserve">FONTE</t>
          </r>
        </is>
      </c>
      <c r="D3017" s="21" t="inlineStr">
        <is>
          <r>
            <t xml:space="preserve">UNID</t>
          </r>
        </is>
      </c>
      <c r="E3017" s="21" t="inlineStr">
        <is>
          <r>
            <t xml:space="preserve">COEFICIENTE</t>
          </r>
        </is>
      </c>
      <c r="F3017" s="21" t="inlineStr">
        <is>
          <r>
            <t xml:space="preserve">PREÇO UNITÁRIO</t>
          </r>
        </is>
      </c>
      <c r="G3017" s="21" t="inlineStr">
        <is>
          <r>
            <t xml:space="preserve">TOTAL</t>
          </r>
        </is>
      </c>
    </row>
    <row r="3018" customHeight="1" ht="15">
      <c r="A3018" s="22" t="inlineStr">
        <is>
          <r>
            <t xml:space="preserve">00038383</t>
          </r>
        </is>
      </c>
      <c r="B3018" s="23" t="inlineStr">
        <is>
          <r>
            <t xml:space="preserve">LIXA D'AGUA EM FOLHA, COR PRETA, GRAO 100</t>
          </r>
        </is>
      </c>
      <c r="C3018" s="22" t="inlineStr">
        <is>
          <r>
            <t xml:space="preserve">SINAPI</t>
          </r>
        </is>
      </c>
      <c r="D3018" s="22" t="inlineStr">
        <is>
          <r>
            <t xml:space="preserve">UN</t>
          </r>
        </is>
      </c>
      <c r="E3018" s="24" t="n">
        <v>0.0261</v>
      </c>
      <c r="F3018" s="25" t="n">
        <v>1.65</v>
      </c>
      <c r="G3018" s="25" t="n">
        <f>TRUNC(TRUNC(E3018,8)*F3018,2)</f>
        <v>0.04</v>
      </c>
    </row>
    <row r="3019" customHeight="1" ht="15">
      <c r="A3019" s="22" t="inlineStr">
        <is>
          <r>
            <t xml:space="preserve">00009874</t>
          </r>
        </is>
      </c>
      <c r="B3019" s="23" t="inlineStr">
        <is>
          <r>
            <t xml:space="preserve">TUBO PVC, SOLDAVEL, DE 40 MM, AGUA FRIA (NBR-5648)</t>
          </r>
        </is>
      </c>
      <c r="C3019" s="22" t="inlineStr">
        <is>
          <r>
            <t xml:space="preserve">SINAPI</t>
          </r>
        </is>
      </c>
      <c r="D3019" s="22" t="inlineStr">
        <is>
          <r>
            <t xml:space="preserve">M</t>
          </r>
        </is>
      </c>
      <c r="E3019" s="24" t="n">
        <v>1.0493</v>
      </c>
      <c r="F3019" s="25" t="n">
        <v>14.64</v>
      </c>
      <c r="G3019" s="25" t="n">
        <f>TRUNC(TRUNC(E3019,8)*F3019,2)</f>
        <v>15.36</v>
      </c>
    </row>
    <row r="3020" customHeight="1" ht="15">
      <c r="A3020" s="2" t="inlineStr"/>
      <c r="B3020" s="2" t="inlineStr"/>
      <c r="C3020" s="2" t="inlineStr"/>
      <c r="D3020" s="2" t="inlineStr"/>
      <c r="E3020" s="26" t="inlineStr">
        <is>
          <r>
            <t xml:space="preserve">TOTAL Material:</t>
          </r>
        </is>
      </c>
      <c r="F3020" s="26" t="inlineStr"/>
      <c r="G3020" s="27" t="n">
        <f>SUM(G3018:G3019)</f>
        <v>15.4</v>
      </c>
    </row>
    <row r="3021" customHeight="1" ht="15">
      <c r="A3021" s="20" t="inlineStr">
        <is>
          <r>
            <t xml:space="preserve">Mão de Obra com Encargos Complementares</t>
          </r>
        </is>
      </c>
      <c r="B3021" s="20" t="inlineStr"/>
      <c r="C3021" s="21" t="inlineStr">
        <is>
          <r>
            <t xml:space="preserve">FONTE</t>
          </r>
        </is>
      </c>
      <c r="D3021" s="21" t="inlineStr">
        <is>
          <r>
            <t xml:space="preserve">UNID</t>
          </r>
        </is>
      </c>
      <c r="E3021" s="21" t="inlineStr">
        <is>
          <r>
            <t xml:space="preserve">COEFICIENTE</t>
          </r>
        </is>
      </c>
      <c r="F3021" s="21" t="inlineStr">
        <is>
          <r>
            <t xml:space="preserve">PREÇO UNITÁRIO</t>
          </r>
        </is>
      </c>
      <c r="G3021" s="21" t="inlineStr">
        <is>
          <r>
            <t xml:space="preserve">TOTAL</t>
          </r>
        </is>
      </c>
    </row>
    <row r="3022" customHeight="1" ht="21">
      <c r="A3022" s="22" t="inlineStr">
        <is>
          <r>
            <t xml:space="preserve">88248</t>
          </r>
        </is>
      </c>
      <c r="B3022" s="23" t="inlineStr">
        <is>
          <r>
            <t xml:space="preserve">AUXILIAR DE ENCANADOR OU BOMBEIRO HIDRÁULICO COM ENCARGOS COMPLEMENTARES</t>
          </r>
        </is>
      </c>
      <c r="C3022" s="22" t="inlineStr">
        <is>
          <r>
            <t xml:space="preserve">SINAPI</t>
          </r>
        </is>
      </c>
      <c r="D3022" s="22" t="inlineStr">
        <is>
          <r>
            <t xml:space="preserve">H</t>
          </r>
        </is>
      </c>
      <c r="E3022" s="24" t="n">
        <v>0.224</v>
      </c>
      <c r="F3022" s="25" t="n">
        <v>24.23</v>
      </c>
      <c r="G3022" s="25" t="n">
        <f>TRUNC(TRUNC(E3022,8)*F3022,2)</f>
        <v>5.42</v>
      </c>
    </row>
    <row r="3023" customHeight="1" ht="21">
      <c r="A3023" s="22" t="inlineStr">
        <is>
          <r>
            <t xml:space="preserve">88267</t>
          </r>
        </is>
      </c>
      <c r="B3023" s="23" t="inlineStr">
        <is>
          <r>
            <t xml:space="preserve">ENCANADOR OU BOMBEIRO HIDRÁULICO COM ENCARGOS COMPLEMENTARES</t>
          </r>
        </is>
      </c>
      <c r="C3023" s="22" t="inlineStr">
        <is>
          <r>
            <t xml:space="preserve">SINAPI</t>
          </r>
        </is>
      </c>
      <c r="D3023" s="22" t="inlineStr">
        <is>
          <r>
            <t xml:space="preserve">H</t>
          </r>
        </is>
      </c>
      <c r="E3023" s="24" t="n">
        <v>0.224</v>
      </c>
      <c r="F3023" s="25" t="n">
        <v>29.86</v>
      </c>
      <c r="G3023" s="25" t="n">
        <f>TRUNC(TRUNC(E3023,8)*F3023,2)</f>
        <v>6.68</v>
      </c>
    </row>
    <row r="3024" customHeight="1" ht="18">
      <c r="A3024" s="2" t="inlineStr"/>
      <c r="B3024" s="2" t="inlineStr"/>
      <c r="C3024" s="2" t="inlineStr"/>
      <c r="D3024" s="2" t="inlineStr"/>
      <c r="E3024" s="26" t="inlineStr">
        <is>
          <r>
            <t xml:space="preserve">TOTAL Mão de Obra com Encargos Complementares:</t>
          </r>
        </is>
      </c>
      <c r="F3024" s="26" t="inlineStr"/>
      <c r="G3024" s="27" t="n">
        <f>SUM(G3022:G3023)</f>
        <v>12.1</v>
      </c>
    </row>
    <row r="3025" customHeight="1" ht="15">
      <c r="A3025" s="2" t="inlineStr"/>
      <c r="B3025" s="2" t="inlineStr"/>
      <c r="C3025" s="2" t="inlineStr"/>
      <c r="D3025" s="2" t="inlineStr"/>
      <c r="E3025" s="28" t="inlineStr">
        <is>
          <r>
            <t xml:space="preserve">VALOR:</t>
          </r>
        </is>
      </c>
      <c r="F3025" s="28" t="inlineStr"/>
      <c r="G3025" s="29" t="n">
        <f>ROUND(SUM(G3020,G3024),2)</f>
        <v>27.5</v>
      </c>
    </row>
    <row r="3026" customHeight="1" ht="15">
      <c r="A3026" s="2" t="inlineStr"/>
      <c r="B3026" s="2" t="inlineStr"/>
      <c r="C3026" s="2" t="inlineStr"/>
      <c r="D3026" s="2" t="inlineStr"/>
      <c r="E3026" s="28" t="inlineStr">
        <is>
          <r>
            <t xml:space="preserve">VALOR BDI (20.34%):</t>
          </r>
        </is>
      </c>
      <c r="F3026" s="28" t="inlineStr"/>
      <c r="G3026" s="29" t="n">
        <f>ROUND(G3025*(20.34/100),2)</f>
        <v>5.59</v>
      </c>
    </row>
    <row r="3027" customHeight="1" ht="15">
      <c r="A3027" s="2" t="inlineStr"/>
      <c r="B3027" s="2" t="inlineStr"/>
      <c r="C3027" s="2" t="inlineStr"/>
      <c r="D3027" s="2" t="inlineStr"/>
      <c r="E3027" s="28" t="inlineStr">
        <is>
          <r>
            <t xml:space="preserve">VALOR COM BDI:</t>
          </r>
        </is>
      </c>
      <c r="F3027" s="28" t="inlineStr"/>
      <c r="G3027" s="29" t="n">
        <f>G3026+G3025</f>
        <v>33.09</v>
      </c>
    </row>
    <row r="3028" customHeight="1" ht="10">
      <c r="A3028" s="2" t="inlineStr"/>
      <c r="B3028" s="2" t="inlineStr"/>
      <c r="C3028" s="2" t="inlineStr"/>
      <c r="D3028" s="2" t="inlineStr"/>
      <c r="E3028" s="18" t="inlineStr"/>
      <c r="F3028" s="18" t="inlineStr"/>
      <c r="G3028" s="18" t="inlineStr"/>
    </row>
    <row r="3029" customHeight="1" ht="20">
      <c r="A3029" s="19" t="inlineStr">
        <is>
          <r>
            <t xml:space="preserve">1.18.49. ​89450​ TUBO, PVC, SOLDÁVEL, DE 60MM, INSTALADO EM PRUMADA DE ÁGUA - FORNECIMENTO E INSTALAÇÃO. AF_06/2022​ (M)</t>
          </r>
        </is>
      </c>
      <c r="B3029" s="19" t="inlineStr"/>
      <c r="C3029" s="19" t="inlineStr"/>
      <c r="D3029" s="19" t="inlineStr"/>
      <c r="E3029" s="19" t="inlineStr"/>
      <c r="F3029" s="19" t="inlineStr"/>
      <c r="G3029" s="19" t="inlineStr"/>
    </row>
    <row r="3030" customHeight="1" ht="15">
      <c r="A3030" s="20" t="inlineStr">
        <is>
          <r>
            <t xml:space="preserve">Material</t>
          </r>
        </is>
      </c>
      <c r="B3030" s="20" t="inlineStr"/>
      <c r="C3030" s="21" t="inlineStr">
        <is>
          <r>
            <t xml:space="preserve">FONTE</t>
          </r>
        </is>
      </c>
      <c r="D3030" s="21" t="inlineStr">
        <is>
          <r>
            <t xml:space="preserve">UNID</t>
          </r>
        </is>
      </c>
      <c r="E3030" s="21" t="inlineStr">
        <is>
          <r>
            <t xml:space="preserve">COEFICIENTE</t>
          </r>
        </is>
      </c>
      <c r="F3030" s="21" t="inlineStr">
        <is>
          <r>
            <t xml:space="preserve">PREÇO UNITÁRIO</t>
          </r>
        </is>
      </c>
      <c r="G3030" s="21" t="inlineStr">
        <is>
          <r>
            <t xml:space="preserve">TOTAL</t>
          </r>
        </is>
      </c>
    </row>
    <row r="3031" customHeight="1" ht="15">
      <c r="A3031" s="22" t="inlineStr">
        <is>
          <r>
            <t xml:space="preserve">00038383</t>
          </r>
        </is>
      </c>
      <c r="B3031" s="23" t="inlineStr">
        <is>
          <r>
            <t xml:space="preserve">LIXA D'AGUA EM FOLHA, COR PRETA, GRAO 100</t>
          </r>
        </is>
      </c>
      <c r="C3031" s="22" t="inlineStr">
        <is>
          <r>
            <t xml:space="preserve">SINAPI</t>
          </r>
        </is>
      </c>
      <c r="D3031" s="22" t="inlineStr">
        <is>
          <r>
            <t xml:space="preserve">UN</t>
          </r>
        </is>
      </c>
      <c r="E3031" s="24" t="n">
        <v>0.0093</v>
      </c>
      <c r="F3031" s="25" t="n">
        <v>1.65</v>
      </c>
      <c r="G3031" s="25" t="n">
        <f>TRUNC(TRUNC(E3031,8)*F3031,2)</f>
        <v>0.01</v>
      </c>
    </row>
    <row r="3032" customHeight="1" ht="15">
      <c r="A3032" s="22" t="inlineStr">
        <is>
          <r>
            <t xml:space="preserve">00009873</t>
          </r>
        </is>
      </c>
      <c r="B3032" s="23" t="inlineStr">
        <is>
          <r>
            <t xml:space="preserve">TUBO PVC, SOLDAVEL, DE 60 MM, AGUA FRIA (NBR-5648)</t>
          </r>
        </is>
      </c>
      <c r="C3032" s="22" t="inlineStr">
        <is>
          <r>
            <t xml:space="preserve">SINAPI</t>
          </r>
        </is>
      </c>
      <c r="D3032" s="22" t="inlineStr">
        <is>
          <r>
            <t xml:space="preserve">M</t>
          </r>
        </is>
      </c>
      <c r="E3032" s="24" t="n">
        <v>1.0493</v>
      </c>
      <c r="F3032" s="25" t="n">
        <v>26.42</v>
      </c>
      <c r="G3032" s="25" t="n">
        <f>TRUNC(TRUNC(E3032,8)*F3032,2)</f>
        <v>27.72</v>
      </c>
    </row>
    <row r="3033" customHeight="1" ht="15">
      <c r="A3033" s="2" t="inlineStr"/>
      <c r="B3033" s="2" t="inlineStr"/>
      <c r="C3033" s="2" t="inlineStr"/>
      <c r="D3033" s="2" t="inlineStr"/>
      <c r="E3033" s="26" t="inlineStr">
        <is>
          <r>
            <t xml:space="preserve">TOTAL Material:</t>
          </r>
        </is>
      </c>
      <c r="F3033" s="26" t="inlineStr"/>
      <c r="G3033" s="27" t="n">
        <f>SUM(G3031:G3032)</f>
        <v>27.73</v>
      </c>
    </row>
    <row r="3034" customHeight="1" ht="15">
      <c r="A3034" s="20" t="inlineStr">
        <is>
          <r>
            <t xml:space="preserve">Mão de Obra com Encargos Complementares</t>
          </r>
        </is>
      </c>
      <c r="B3034" s="20" t="inlineStr"/>
      <c r="C3034" s="21" t="inlineStr">
        <is>
          <r>
            <t xml:space="preserve">FONTE</t>
          </r>
        </is>
      </c>
      <c r="D3034" s="21" t="inlineStr">
        <is>
          <r>
            <t xml:space="preserve">UNID</t>
          </r>
        </is>
      </c>
      <c r="E3034" s="21" t="inlineStr">
        <is>
          <r>
            <t xml:space="preserve">COEFICIENTE</t>
          </r>
        </is>
      </c>
      <c r="F3034" s="21" t="inlineStr">
        <is>
          <r>
            <t xml:space="preserve">PREÇO UNITÁRIO</t>
          </r>
        </is>
      </c>
      <c r="G3034" s="21" t="inlineStr">
        <is>
          <r>
            <t xml:space="preserve">TOTAL</t>
          </r>
        </is>
      </c>
    </row>
    <row r="3035" customHeight="1" ht="21">
      <c r="A3035" s="22" t="inlineStr">
        <is>
          <r>
            <t xml:space="preserve">88248</t>
          </r>
        </is>
      </c>
      <c r="B3035" s="23" t="inlineStr">
        <is>
          <r>
            <t xml:space="preserve">AUXILIAR DE ENCANADOR OU BOMBEIRO HIDRÁULICO COM ENCARGOS COMPLEMENTARES</t>
          </r>
        </is>
      </c>
      <c r="C3035" s="22" t="inlineStr">
        <is>
          <r>
            <t xml:space="preserve">SINAPI</t>
          </r>
        </is>
      </c>
      <c r="D3035" s="22" t="inlineStr">
        <is>
          <r>
            <t xml:space="preserve">H</t>
          </r>
        </is>
      </c>
      <c r="E3035" s="24" t="n">
        <v>0.04</v>
      </c>
      <c r="F3035" s="25" t="n">
        <v>24.23</v>
      </c>
      <c r="G3035" s="25" t="n">
        <f>TRUNC(TRUNC(E3035,8)*F3035,2)</f>
        <v>0.96</v>
      </c>
    </row>
    <row r="3036" customHeight="1" ht="21">
      <c r="A3036" s="22" t="inlineStr">
        <is>
          <r>
            <t xml:space="preserve">88267</t>
          </r>
        </is>
      </c>
      <c r="B3036" s="23" t="inlineStr">
        <is>
          <r>
            <t xml:space="preserve">ENCANADOR OU BOMBEIRO HIDRÁULICO COM ENCARGOS COMPLEMENTARES</t>
          </r>
        </is>
      </c>
      <c r="C3036" s="22" t="inlineStr">
        <is>
          <r>
            <t xml:space="preserve">SINAPI</t>
          </r>
        </is>
      </c>
      <c r="D3036" s="22" t="inlineStr">
        <is>
          <r>
            <t xml:space="preserve">H</t>
          </r>
        </is>
      </c>
      <c r="E3036" s="24" t="n">
        <v>0.04</v>
      </c>
      <c r="F3036" s="25" t="n">
        <v>29.86</v>
      </c>
      <c r="G3036" s="25" t="n">
        <f>TRUNC(TRUNC(E3036,8)*F3036,2)</f>
        <v>1.19</v>
      </c>
    </row>
    <row r="3037" customHeight="1" ht="18">
      <c r="A3037" s="2" t="inlineStr"/>
      <c r="B3037" s="2" t="inlineStr"/>
      <c r="C3037" s="2" t="inlineStr"/>
      <c r="D3037" s="2" t="inlineStr"/>
      <c r="E3037" s="26" t="inlineStr">
        <is>
          <r>
            <t xml:space="preserve">TOTAL Mão de Obra com Encargos Complementares:</t>
          </r>
        </is>
      </c>
      <c r="F3037" s="26" t="inlineStr"/>
      <c r="G3037" s="27" t="n">
        <f>SUM(G3035:G3036)</f>
        <v>2.15</v>
      </c>
    </row>
    <row r="3038" customHeight="1" ht="15">
      <c r="A3038" s="2" t="inlineStr"/>
      <c r="B3038" s="2" t="inlineStr"/>
      <c r="C3038" s="2" t="inlineStr"/>
      <c r="D3038" s="2" t="inlineStr"/>
      <c r="E3038" s="28" t="inlineStr">
        <is>
          <r>
            <t xml:space="preserve">VALOR:</t>
          </r>
        </is>
      </c>
      <c r="F3038" s="28" t="inlineStr"/>
      <c r="G3038" s="29" t="n">
        <f>ROUND(SUM(G3033,G3037),2)</f>
        <v>29.88</v>
      </c>
    </row>
    <row r="3039" customHeight="1" ht="15">
      <c r="A3039" s="2" t="inlineStr"/>
      <c r="B3039" s="2" t="inlineStr"/>
      <c r="C3039" s="2" t="inlineStr"/>
      <c r="D3039" s="2" t="inlineStr"/>
      <c r="E3039" s="28" t="inlineStr">
        <is>
          <r>
            <t xml:space="preserve">VALOR BDI (20.34%):</t>
          </r>
        </is>
      </c>
      <c r="F3039" s="28" t="inlineStr"/>
      <c r="G3039" s="29" t="n">
        <f>ROUND(G3038*(20.34/100),2)</f>
        <v>6.08</v>
      </c>
    </row>
    <row r="3040" customHeight="1" ht="15">
      <c r="A3040" s="2" t="inlineStr"/>
      <c r="B3040" s="2" t="inlineStr"/>
      <c r="C3040" s="2" t="inlineStr"/>
      <c r="D3040" s="2" t="inlineStr"/>
      <c r="E3040" s="28" t="inlineStr">
        <is>
          <r>
            <t xml:space="preserve">VALOR COM BDI:</t>
          </r>
        </is>
      </c>
      <c r="F3040" s="28" t="inlineStr"/>
      <c r="G3040" s="29" t="n">
        <f>G3039+G3038</f>
        <v>35.96</v>
      </c>
    </row>
    <row r="3041" customHeight="1" ht="10">
      <c r="A3041" s="2" t="inlineStr"/>
      <c r="B3041" s="2" t="inlineStr"/>
      <c r="C3041" s="2" t="inlineStr"/>
      <c r="D3041" s="2" t="inlineStr"/>
      <c r="E3041" s="18" t="inlineStr"/>
      <c r="F3041" s="18" t="inlineStr"/>
      <c r="G3041" s="18" t="inlineStr"/>
    </row>
    <row r="3042" customHeight="1" ht="20">
      <c r="A3042" s="19" t="inlineStr">
        <is>
          <r>
            <t xml:space="preserve">1.18.50. ​89869​ TE, PVC, SOLDÁVEL, DN 25MM, INSTALADO EM DRENO DE AR-CONDICIONADO - FORNECIMENTO E INSTALAÇÃO. AF_08/2022​ (UN)</t>
          </r>
        </is>
      </c>
      <c r="B3042" s="19" t="inlineStr"/>
      <c r="C3042" s="19" t="inlineStr"/>
      <c r="D3042" s="19" t="inlineStr"/>
      <c r="E3042" s="19" t="inlineStr"/>
      <c r="F3042" s="19" t="inlineStr"/>
      <c r="G3042" s="19" t="inlineStr"/>
    </row>
    <row r="3043" customHeight="1" ht="15">
      <c r="A3043" s="20" t="inlineStr">
        <is>
          <r>
            <t xml:space="preserve">Material</t>
          </r>
        </is>
      </c>
      <c r="B3043" s="20" t="inlineStr"/>
      <c r="C3043" s="21" t="inlineStr">
        <is>
          <r>
            <t xml:space="preserve">FONTE</t>
          </r>
        </is>
      </c>
      <c r="D3043" s="21" t="inlineStr">
        <is>
          <r>
            <t xml:space="preserve">UNID</t>
          </r>
        </is>
      </c>
      <c r="E3043" s="21" t="inlineStr">
        <is>
          <r>
            <t xml:space="preserve">COEFICIENTE</t>
          </r>
        </is>
      </c>
      <c r="F3043" s="21" t="inlineStr">
        <is>
          <r>
            <t xml:space="preserve">PREÇO UNITÁRIO</t>
          </r>
        </is>
      </c>
      <c r="G3043" s="21" t="inlineStr">
        <is>
          <r>
            <t xml:space="preserve">TOTAL</t>
          </r>
        </is>
      </c>
    </row>
    <row r="3044" customHeight="1" ht="15">
      <c r="A3044" s="22" t="inlineStr">
        <is>
          <r>
            <t xml:space="preserve">00000122</t>
          </r>
        </is>
      </c>
      <c r="B3044" s="23" t="inlineStr">
        <is>
          <r>
            <t xml:space="preserve">ADESIVO PLASTICO PARA PVC, FRASCO COM *850* GR</t>
          </r>
        </is>
      </c>
      <c r="C3044" s="22" t="inlineStr">
        <is>
          <r>
            <t xml:space="preserve">SINAPI</t>
          </r>
        </is>
      </c>
      <c r="D3044" s="22" t="inlineStr">
        <is>
          <r>
            <t xml:space="preserve">UN</t>
          </r>
        </is>
      </c>
      <c r="E3044" s="24" t="n">
        <v>0.0106</v>
      </c>
      <c r="F3044" s="25" t="n">
        <v>61.86</v>
      </c>
      <c r="G3044" s="25" t="n">
        <f>TRUNC(TRUNC(E3044,8)*F3044,2)</f>
        <v>0.65</v>
      </c>
    </row>
    <row r="3045" customHeight="1" ht="15">
      <c r="A3045" s="22" t="inlineStr">
        <is>
          <r>
            <t xml:space="preserve">00038383</t>
          </r>
        </is>
      </c>
      <c r="B3045" s="23" t="inlineStr">
        <is>
          <r>
            <t xml:space="preserve">LIXA D'AGUA EM FOLHA, COR PRETA, GRAO 100</t>
          </r>
        </is>
      </c>
      <c r="C3045" s="22" t="inlineStr">
        <is>
          <r>
            <t xml:space="preserve">SINAPI</t>
          </r>
        </is>
      </c>
      <c r="D3045" s="22" t="inlineStr">
        <is>
          <r>
            <t xml:space="preserve">UN</t>
          </r>
        </is>
      </c>
      <c r="E3045" s="24" t="n">
        <v>0.0092</v>
      </c>
      <c r="F3045" s="25" t="n">
        <v>1.65</v>
      </c>
      <c r="G3045" s="25" t="n">
        <f>TRUNC(TRUNC(E3045,8)*F3045,2)</f>
        <v>0.01</v>
      </c>
    </row>
    <row r="3046" customHeight="1" ht="21">
      <c r="A3046" s="22" t="inlineStr">
        <is>
          <r>
            <t xml:space="preserve">00020083</t>
          </r>
        </is>
      </c>
      <c r="B3046" s="23" t="inlineStr">
        <is>
          <r>
            <t xml:space="preserve">SOLUCAO PREPARADORA / LIMPADORA PARA PVC, FRASCO COM 1000 CM3</t>
          </r>
        </is>
      </c>
      <c r="C3046" s="22" t="inlineStr">
        <is>
          <r>
            <t xml:space="preserve">SINAPI</t>
          </r>
        </is>
      </c>
      <c r="D3046" s="22" t="inlineStr">
        <is>
          <r>
            <t xml:space="preserve">UN</t>
          </r>
        </is>
      </c>
      <c r="E3046" s="24" t="n">
        <v>0.012</v>
      </c>
      <c r="F3046" s="25" t="n">
        <v>70.08</v>
      </c>
      <c r="G3046" s="25" t="n">
        <f>TRUNC(TRUNC(E3046,8)*F3046,2)</f>
        <v>0.84</v>
      </c>
    </row>
    <row r="3047" customHeight="1" ht="21">
      <c r="A3047" s="22" t="inlineStr">
        <is>
          <r>
            <t xml:space="preserve">00007139</t>
          </r>
        </is>
      </c>
      <c r="B3047" s="23" t="inlineStr">
        <is>
          <r>
            <t xml:space="preserve">TE SOLDAVEL, PVC, 90 GRAUS, 25 MM, PARA AGUA FRIA PREDIAL (NBR 5648)</t>
          </r>
        </is>
      </c>
      <c r="C3047" s="22" t="inlineStr">
        <is>
          <r>
            <t xml:space="preserve">SINAPI</t>
          </r>
        </is>
      </c>
      <c r="D3047" s="22" t="inlineStr">
        <is>
          <r>
            <t xml:space="preserve">UN</t>
          </r>
        </is>
      </c>
      <c r="E3047" s="24" t="n">
        <v>1.0</v>
      </c>
      <c r="F3047" s="25" t="n">
        <v>1.25</v>
      </c>
      <c r="G3047" s="25" t="n">
        <f>TRUNC(TRUNC(E3047,8)*F3047,2)</f>
        <v>1.25</v>
      </c>
    </row>
    <row r="3048" customHeight="1" ht="15">
      <c r="A3048" s="2" t="inlineStr"/>
      <c r="B3048" s="2" t="inlineStr"/>
      <c r="C3048" s="2" t="inlineStr"/>
      <c r="D3048" s="2" t="inlineStr"/>
      <c r="E3048" s="26" t="inlineStr">
        <is>
          <r>
            <t xml:space="preserve">TOTAL Material:</t>
          </r>
        </is>
      </c>
      <c r="F3048" s="26" t="inlineStr"/>
      <c r="G3048" s="27" t="n">
        <f>SUM(G3044:G3047)</f>
        <v>2.75</v>
      </c>
    </row>
    <row r="3049" customHeight="1" ht="15">
      <c r="A3049" s="20" t="inlineStr">
        <is>
          <r>
            <t xml:space="preserve">Mão de Obra com Encargos Complementares</t>
          </r>
        </is>
      </c>
      <c r="B3049" s="20" t="inlineStr"/>
      <c r="C3049" s="21" t="inlineStr">
        <is>
          <r>
            <t xml:space="preserve">FONTE</t>
          </r>
        </is>
      </c>
      <c r="D3049" s="21" t="inlineStr">
        <is>
          <r>
            <t xml:space="preserve">UNID</t>
          </r>
        </is>
      </c>
      <c r="E3049" s="21" t="inlineStr">
        <is>
          <r>
            <t xml:space="preserve">COEFICIENTE</t>
          </r>
        </is>
      </c>
      <c r="F3049" s="21" t="inlineStr">
        <is>
          <r>
            <t xml:space="preserve">PREÇO UNITÁRIO</t>
          </r>
        </is>
      </c>
      <c r="G3049" s="21" t="inlineStr">
        <is>
          <r>
            <t xml:space="preserve">TOTAL</t>
          </r>
        </is>
      </c>
    </row>
    <row r="3050" customHeight="1" ht="21">
      <c r="A3050" s="22" t="inlineStr">
        <is>
          <r>
            <t xml:space="preserve">88248</t>
          </r>
        </is>
      </c>
      <c r="B3050" s="23" t="inlineStr">
        <is>
          <r>
            <t xml:space="preserve">AUXILIAR DE ENCANADOR OU BOMBEIRO HIDRÁULICO COM ENCARGOS COMPLEMENTARES</t>
          </r>
        </is>
      </c>
      <c r="C3050" s="22" t="inlineStr">
        <is>
          <r>
            <t xml:space="preserve">SINAPI</t>
          </r>
        </is>
      </c>
      <c r="D3050" s="22" t="inlineStr">
        <is>
          <r>
            <t xml:space="preserve">H</t>
          </r>
        </is>
      </c>
      <c r="E3050" s="24" t="n">
        <v>0.1474</v>
      </c>
      <c r="F3050" s="25" t="n">
        <v>24.23</v>
      </c>
      <c r="G3050" s="25" t="n">
        <f>TRUNC(TRUNC(E3050,8)*F3050,2)</f>
        <v>3.57</v>
      </c>
    </row>
    <row r="3051" customHeight="1" ht="21">
      <c r="A3051" s="22" t="inlineStr">
        <is>
          <r>
            <t xml:space="preserve">88267</t>
          </r>
        </is>
      </c>
      <c r="B3051" s="23" t="inlineStr">
        <is>
          <r>
            <t xml:space="preserve">ENCANADOR OU BOMBEIRO HIDRÁULICO COM ENCARGOS COMPLEMENTARES</t>
          </r>
        </is>
      </c>
      <c r="C3051" s="22" t="inlineStr">
        <is>
          <r>
            <t xml:space="preserve">SINAPI</t>
          </r>
        </is>
      </c>
      <c r="D3051" s="22" t="inlineStr">
        <is>
          <r>
            <t xml:space="preserve">H</t>
          </r>
        </is>
      </c>
      <c r="E3051" s="24" t="n">
        <v>0.1474</v>
      </c>
      <c r="F3051" s="25" t="n">
        <v>29.86</v>
      </c>
      <c r="G3051" s="25" t="n">
        <f>TRUNC(TRUNC(E3051,8)*F3051,2)</f>
        <v>4.4</v>
      </c>
    </row>
    <row r="3052" customHeight="1" ht="18">
      <c r="A3052" s="2" t="inlineStr"/>
      <c r="B3052" s="2" t="inlineStr"/>
      <c r="C3052" s="2" t="inlineStr"/>
      <c r="D3052" s="2" t="inlineStr"/>
      <c r="E3052" s="26" t="inlineStr">
        <is>
          <r>
            <t xml:space="preserve">TOTAL Mão de Obra com Encargos Complementares:</t>
          </r>
        </is>
      </c>
      <c r="F3052" s="26" t="inlineStr"/>
      <c r="G3052" s="27" t="n">
        <f>SUM(G3050:G3051)</f>
        <v>7.97</v>
      </c>
    </row>
    <row r="3053" customHeight="1" ht="15">
      <c r="A3053" s="2" t="inlineStr"/>
      <c r="B3053" s="2" t="inlineStr"/>
      <c r="C3053" s="2" t="inlineStr"/>
      <c r="D3053" s="2" t="inlineStr"/>
      <c r="E3053" s="28" t="inlineStr">
        <is>
          <r>
            <t xml:space="preserve">VALOR:</t>
          </r>
        </is>
      </c>
      <c r="F3053" s="28" t="inlineStr"/>
      <c r="G3053" s="29" t="n">
        <f>ROUND(SUM(G3048,G3052),2)</f>
        <v>10.72</v>
      </c>
    </row>
    <row r="3054" customHeight="1" ht="15">
      <c r="A3054" s="2" t="inlineStr"/>
      <c r="B3054" s="2" t="inlineStr"/>
      <c r="C3054" s="2" t="inlineStr"/>
      <c r="D3054" s="2" t="inlineStr"/>
      <c r="E3054" s="28" t="inlineStr">
        <is>
          <r>
            <t xml:space="preserve">VALOR BDI (20.34%):</t>
          </r>
        </is>
      </c>
      <c r="F3054" s="28" t="inlineStr"/>
      <c r="G3054" s="29" t="n">
        <f>ROUND(G3053*(20.34/100),2)</f>
        <v>2.18</v>
      </c>
    </row>
    <row r="3055" customHeight="1" ht="15">
      <c r="A3055" s="2" t="inlineStr"/>
      <c r="B3055" s="2" t="inlineStr"/>
      <c r="C3055" s="2" t="inlineStr"/>
      <c r="D3055" s="2" t="inlineStr"/>
      <c r="E3055" s="28" t="inlineStr">
        <is>
          <r>
            <t xml:space="preserve">VALOR COM BDI:</t>
          </r>
        </is>
      </c>
      <c r="F3055" s="28" t="inlineStr"/>
      <c r="G3055" s="29" t="n">
        <f>G3054+G3053</f>
        <v>12.9</v>
      </c>
    </row>
    <row r="3056" customHeight="1" ht="10">
      <c r="A3056" s="2" t="inlineStr"/>
      <c r="B3056" s="2" t="inlineStr"/>
      <c r="C3056" s="2" t="inlineStr"/>
      <c r="D3056" s="2" t="inlineStr"/>
      <c r="E3056" s="18" t="inlineStr"/>
      <c r="F3056" s="18" t="inlineStr"/>
      <c r="G3056" s="18" t="inlineStr"/>
    </row>
    <row r="3057" customHeight="1" ht="20">
      <c r="A3057" s="19" t="inlineStr">
        <is>
          <r>
            <t xml:space="preserve">1.18.51. ​89628​ TE, PVC, SOLDÁVEL, DN 60MM, INSTALADO EM PRUMADA DE ÁGUA - FORNECIMENTO E INSTALAÇÃO. AF_06/2022​ (UN)</t>
          </r>
        </is>
      </c>
      <c r="B3057" s="19" t="inlineStr"/>
      <c r="C3057" s="19" t="inlineStr"/>
      <c r="D3057" s="19" t="inlineStr"/>
      <c r="E3057" s="19" t="inlineStr"/>
      <c r="F3057" s="19" t="inlineStr"/>
      <c r="G3057" s="19" t="inlineStr"/>
    </row>
    <row r="3058" customHeight="1" ht="15">
      <c r="A3058" s="20" t="inlineStr">
        <is>
          <r>
            <t xml:space="preserve">Material</t>
          </r>
        </is>
      </c>
      <c r="B3058" s="20" t="inlineStr"/>
      <c r="C3058" s="21" t="inlineStr">
        <is>
          <r>
            <t xml:space="preserve">FONTE</t>
          </r>
        </is>
      </c>
      <c r="D3058" s="21" t="inlineStr">
        <is>
          <r>
            <t xml:space="preserve">UNID</t>
          </r>
        </is>
      </c>
      <c r="E3058" s="21" t="inlineStr">
        <is>
          <r>
            <t xml:space="preserve">COEFICIENTE</t>
          </r>
        </is>
      </c>
      <c r="F3058" s="21" t="inlineStr">
        <is>
          <r>
            <t xml:space="preserve">PREÇO UNITÁRIO</t>
          </r>
        </is>
      </c>
      <c r="G3058" s="21" t="inlineStr">
        <is>
          <r>
            <t xml:space="preserve">TOTAL</t>
          </r>
        </is>
      </c>
    </row>
    <row r="3059" customHeight="1" ht="15">
      <c r="A3059" s="22" t="inlineStr">
        <is>
          <r>
            <t xml:space="preserve">00000122</t>
          </r>
        </is>
      </c>
      <c r="B3059" s="23" t="inlineStr">
        <is>
          <r>
            <t xml:space="preserve">ADESIVO PLASTICO PARA PVC, FRASCO COM *850* GR</t>
          </r>
        </is>
      </c>
      <c r="C3059" s="22" t="inlineStr">
        <is>
          <r>
            <t xml:space="preserve">SINAPI</t>
          </r>
        </is>
      </c>
      <c r="D3059" s="22" t="inlineStr">
        <is>
          <r>
            <t xml:space="preserve">UN</t>
          </r>
        </is>
      </c>
      <c r="E3059" s="24" t="n">
        <v>0.0318</v>
      </c>
      <c r="F3059" s="25" t="n">
        <v>61.86</v>
      </c>
      <c r="G3059" s="25" t="n">
        <f>TRUNC(TRUNC(E3059,8)*F3059,2)</f>
        <v>1.96</v>
      </c>
    </row>
    <row r="3060" customHeight="1" ht="15">
      <c r="A3060" s="22" t="inlineStr">
        <is>
          <r>
            <t xml:space="preserve">00038383</t>
          </r>
        </is>
      </c>
      <c r="B3060" s="23" t="inlineStr">
        <is>
          <r>
            <t xml:space="preserve">LIXA D'AGUA EM FOLHA, COR PRETA, GRAO 100</t>
          </r>
        </is>
      </c>
      <c r="C3060" s="22" t="inlineStr">
        <is>
          <r>
            <t xml:space="preserve">SINAPI</t>
          </r>
        </is>
      </c>
      <c r="D3060" s="22" t="inlineStr">
        <is>
          <r>
            <t xml:space="preserve">UN</t>
          </r>
        </is>
      </c>
      <c r="E3060" s="24" t="n">
        <v>0.0333</v>
      </c>
      <c r="F3060" s="25" t="n">
        <v>1.65</v>
      </c>
      <c r="G3060" s="25" t="n">
        <f>TRUNC(TRUNC(E3060,8)*F3060,2)</f>
        <v>0.05</v>
      </c>
    </row>
    <row r="3061" customHeight="1" ht="21">
      <c r="A3061" s="22" t="inlineStr">
        <is>
          <r>
            <t xml:space="preserve">00020083</t>
          </r>
        </is>
      </c>
      <c r="B3061" s="23" t="inlineStr">
        <is>
          <r>
            <t xml:space="preserve">SOLUCAO PREPARADORA / LIMPADORA PARA PVC, FRASCO COM 1000 CM3</t>
          </r>
        </is>
      </c>
      <c r="C3061" s="22" t="inlineStr">
        <is>
          <r>
            <t xml:space="preserve">SINAPI</t>
          </r>
        </is>
      </c>
      <c r="D3061" s="22" t="inlineStr">
        <is>
          <r>
            <t xml:space="preserve">UN</t>
          </r>
        </is>
      </c>
      <c r="E3061" s="24" t="n">
        <v>0.045</v>
      </c>
      <c r="F3061" s="25" t="n">
        <v>70.08</v>
      </c>
      <c r="G3061" s="25" t="n">
        <f>TRUNC(TRUNC(E3061,8)*F3061,2)</f>
        <v>3.15</v>
      </c>
    </row>
    <row r="3062" customHeight="1" ht="21">
      <c r="A3062" s="22" t="inlineStr">
        <is>
          <r>
            <t xml:space="preserve">00007143</t>
          </r>
        </is>
      </c>
      <c r="B3062" s="23" t="inlineStr">
        <is>
          <r>
            <t xml:space="preserve">TE SOLDAVEL, PVC, 90 GRAUS, 60 MM, PARA AGUA FRIA PREDIAL (NBR 5648)</t>
          </r>
        </is>
      </c>
      <c r="C3062" s="22" t="inlineStr">
        <is>
          <r>
            <t xml:space="preserve">SINAPI</t>
          </r>
        </is>
      </c>
      <c r="D3062" s="22" t="inlineStr">
        <is>
          <r>
            <t xml:space="preserve">UN</t>
          </r>
        </is>
      </c>
      <c r="E3062" s="24" t="n">
        <v>1.0</v>
      </c>
      <c r="F3062" s="25" t="n">
        <v>32.2</v>
      </c>
      <c r="G3062" s="25" t="n">
        <f>TRUNC(TRUNC(E3062,8)*F3062,2)</f>
        <v>32.2</v>
      </c>
    </row>
    <row r="3063" customHeight="1" ht="15">
      <c r="A3063" s="2" t="inlineStr"/>
      <c r="B3063" s="2" t="inlineStr"/>
      <c r="C3063" s="2" t="inlineStr"/>
      <c r="D3063" s="2" t="inlineStr"/>
      <c r="E3063" s="26" t="inlineStr">
        <is>
          <r>
            <t xml:space="preserve">TOTAL Material:</t>
          </r>
        </is>
      </c>
      <c r="F3063" s="26" t="inlineStr"/>
      <c r="G3063" s="27" t="n">
        <f>SUM(G3059:G3062)</f>
        <v>37.36</v>
      </c>
    </row>
    <row r="3064" customHeight="1" ht="15">
      <c r="A3064" s="20" t="inlineStr">
        <is>
          <r>
            <t xml:space="preserve">Mão de Obra com Encargos Complementares</t>
          </r>
        </is>
      </c>
      <c r="B3064" s="20" t="inlineStr"/>
      <c r="C3064" s="21" t="inlineStr">
        <is>
          <r>
            <t xml:space="preserve">FONTE</t>
          </r>
        </is>
      </c>
      <c r="D3064" s="21" t="inlineStr">
        <is>
          <r>
            <t xml:space="preserve">UNID</t>
          </r>
        </is>
      </c>
      <c r="E3064" s="21" t="inlineStr">
        <is>
          <r>
            <t xml:space="preserve">COEFICIENTE</t>
          </r>
        </is>
      </c>
      <c r="F3064" s="21" t="inlineStr">
        <is>
          <r>
            <t xml:space="preserve">PREÇO UNITÁRIO</t>
          </r>
        </is>
      </c>
      <c r="G3064" s="21" t="inlineStr">
        <is>
          <r>
            <t xml:space="preserve">TOTAL</t>
          </r>
        </is>
      </c>
    </row>
    <row r="3065" customHeight="1" ht="21">
      <c r="A3065" s="22" t="inlineStr">
        <is>
          <r>
            <t xml:space="preserve">88248</t>
          </r>
        </is>
      </c>
      <c r="B3065" s="23" t="inlineStr">
        <is>
          <r>
            <t xml:space="preserve">AUXILIAR DE ENCANADOR OU BOMBEIRO HIDRÁULICO COM ENCARGOS COMPLEMENTARES</t>
          </r>
        </is>
      </c>
      <c r="C3065" s="22" t="inlineStr">
        <is>
          <r>
            <t xml:space="preserve">SINAPI</t>
          </r>
        </is>
      </c>
      <c r="D3065" s="22" t="inlineStr">
        <is>
          <r>
            <t xml:space="preserve">H</t>
          </r>
        </is>
      </c>
      <c r="E3065" s="24" t="n">
        <v>0.2</v>
      </c>
      <c r="F3065" s="25" t="n">
        <v>24.23</v>
      </c>
      <c r="G3065" s="25" t="n">
        <f>TRUNC(TRUNC(E3065,8)*F3065,2)</f>
        <v>4.84</v>
      </c>
    </row>
    <row r="3066" customHeight="1" ht="21">
      <c r="A3066" s="22" t="inlineStr">
        <is>
          <r>
            <t xml:space="preserve">88267</t>
          </r>
        </is>
      </c>
      <c r="B3066" s="23" t="inlineStr">
        <is>
          <r>
            <t xml:space="preserve">ENCANADOR OU BOMBEIRO HIDRÁULICO COM ENCARGOS COMPLEMENTARES</t>
          </r>
        </is>
      </c>
      <c r="C3066" s="22" t="inlineStr">
        <is>
          <r>
            <t xml:space="preserve">SINAPI</t>
          </r>
        </is>
      </c>
      <c r="D3066" s="22" t="inlineStr">
        <is>
          <r>
            <t xml:space="preserve">H</t>
          </r>
        </is>
      </c>
      <c r="E3066" s="24" t="n">
        <v>0.2</v>
      </c>
      <c r="F3066" s="25" t="n">
        <v>29.86</v>
      </c>
      <c r="G3066" s="25" t="n">
        <f>TRUNC(TRUNC(E3066,8)*F3066,2)</f>
        <v>5.97</v>
      </c>
    </row>
    <row r="3067" customHeight="1" ht="18">
      <c r="A3067" s="2" t="inlineStr"/>
      <c r="B3067" s="2" t="inlineStr"/>
      <c r="C3067" s="2" t="inlineStr"/>
      <c r="D3067" s="2" t="inlineStr"/>
      <c r="E3067" s="26" t="inlineStr">
        <is>
          <r>
            <t xml:space="preserve">TOTAL Mão de Obra com Encargos Complementares:</t>
          </r>
        </is>
      </c>
      <c r="F3067" s="26" t="inlineStr"/>
      <c r="G3067" s="27" t="n">
        <f>SUM(G3065:G3066)</f>
        <v>10.81</v>
      </c>
    </row>
    <row r="3068" customHeight="1" ht="15">
      <c r="A3068" s="2" t="inlineStr"/>
      <c r="B3068" s="2" t="inlineStr"/>
      <c r="C3068" s="2" t="inlineStr"/>
      <c r="D3068" s="2" t="inlineStr"/>
      <c r="E3068" s="28" t="inlineStr">
        <is>
          <r>
            <t xml:space="preserve">VALOR:</t>
          </r>
        </is>
      </c>
      <c r="F3068" s="28" t="inlineStr"/>
      <c r="G3068" s="29" t="n">
        <f>ROUND(SUM(G3063,G3067),2)</f>
        <v>48.17</v>
      </c>
    </row>
    <row r="3069" customHeight="1" ht="15">
      <c r="A3069" s="2" t="inlineStr"/>
      <c r="B3069" s="2" t="inlineStr"/>
      <c r="C3069" s="2" t="inlineStr"/>
      <c r="D3069" s="2" t="inlineStr"/>
      <c r="E3069" s="28" t="inlineStr">
        <is>
          <r>
            <t xml:space="preserve">VALOR BDI (20.34%):</t>
          </r>
        </is>
      </c>
      <c r="F3069" s="28" t="inlineStr"/>
      <c r="G3069" s="29" t="n">
        <f>ROUND(G3068*(20.34/100),2)</f>
        <v>9.8</v>
      </c>
    </row>
    <row r="3070" customHeight="1" ht="15">
      <c r="A3070" s="2" t="inlineStr"/>
      <c r="B3070" s="2" t="inlineStr"/>
      <c r="C3070" s="2" t="inlineStr"/>
      <c r="D3070" s="2" t="inlineStr"/>
      <c r="E3070" s="28" t="inlineStr">
        <is>
          <r>
            <t xml:space="preserve">VALOR COM BDI:</t>
          </r>
        </is>
      </c>
      <c r="F3070" s="28" t="inlineStr"/>
      <c r="G3070" s="29" t="n">
        <f>G3069+G3068</f>
        <v>57.97</v>
      </c>
    </row>
    <row r="3071" customHeight="1" ht="10">
      <c r="A3071" s="2" t="inlineStr"/>
      <c r="B3071" s="2" t="inlineStr"/>
      <c r="C3071" s="2" t="inlineStr"/>
      <c r="D3071" s="2" t="inlineStr"/>
      <c r="E3071" s="18" t="inlineStr"/>
      <c r="F3071" s="18" t="inlineStr"/>
      <c r="G3071" s="18" t="inlineStr"/>
    </row>
    <row r="3072" customHeight="1" ht="20">
      <c r="A3072" s="19" t="inlineStr">
        <is>
          <r>
            <t xml:space="preserve">1.18.52. ​89627​ TÊ DE REDUÇÃO, PVC, SOLDÁVEL, DN 50MM X 25MM, INSTALADO EM PRUMADA DE ÁGUA - FORNECIMENTO E INSTALAÇÃO. AF_06/2022​ (UN)</t>
          </r>
        </is>
      </c>
      <c r="B3072" s="19" t="inlineStr"/>
      <c r="C3072" s="19" t="inlineStr"/>
      <c r="D3072" s="19" t="inlineStr"/>
      <c r="E3072" s="19" t="inlineStr"/>
      <c r="F3072" s="19" t="inlineStr"/>
      <c r="G3072" s="19" t="inlineStr"/>
    </row>
    <row r="3073" customHeight="1" ht="15">
      <c r="A3073" s="20" t="inlineStr">
        <is>
          <r>
            <t xml:space="preserve">Material</t>
          </r>
        </is>
      </c>
      <c r="B3073" s="20" t="inlineStr"/>
      <c r="C3073" s="21" t="inlineStr">
        <is>
          <r>
            <t xml:space="preserve">FONTE</t>
          </r>
        </is>
      </c>
      <c r="D3073" s="21" t="inlineStr">
        <is>
          <r>
            <t xml:space="preserve">UNID</t>
          </r>
        </is>
      </c>
      <c r="E3073" s="21" t="inlineStr">
        <is>
          <r>
            <t xml:space="preserve">COEFICIENTE</t>
          </r>
        </is>
      </c>
      <c r="F3073" s="21" t="inlineStr">
        <is>
          <r>
            <t xml:space="preserve">PREÇO UNITÁRIO</t>
          </r>
        </is>
      </c>
      <c r="G3073" s="21" t="inlineStr">
        <is>
          <r>
            <t xml:space="preserve">TOTAL</t>
          </r>
        </is>
      </c>
    </row>
    <row r="3074" customHeight="1" ht="15">
      <c r="A3074" s="22" t="inlineStr">
        <is>
          <r>
            <t xml:space="preserve">00000122</t>
          </r>
        </is>
      </c>
      <c r="B3074" s="23" t="inlineStr">
        <is>
          <r>
            <t xml:space="preserve">ADESIVO PLASTICO PARA PVC, FRASCO COM *850* GR</t>
          </r>
        </is>
      </c>
      <c r="C3074" s="22" t="inlineStr">
        <is>
          <r>
            <t xml:space="preserve">SINAPI</t>
          </r>
        </is>
      </c>
      <c r="D3074" s="22" t="inlineStr">
        <is>
          <r>
            <t xml:space="preserve">UN</t>
          </r>
        </is>
      </c>
      <c r="E3074" s="24" t="n">
        <v>0.0176</v>
      </c>
      <c r="F3074" s="25" t="n">
        <v>61.86</v>
      </c>
      <c r="G3074" s="25" t="n">
        <f>TRUNC(TRUNC(E3074,8)*F3074,2)</f>
        <v>1.08</v>
      </c>
    </row>
    <row r="3075" customHeight="1" ht="15">
      <c r="A3075" s="22" t="inlineStr">
        <is>
          <r>
            <t xml:space="preserve">00038383</t>
          </r>
        </is>
      </c>
      <c r="B3075" s="23" t="inlineStr">
        <is>
          <r>
            <t xml:space="preserve">LIXA D'AGUA EM FOLHA, COR PRETA, GRAO 100</t>
          </r>
        </is>
      </c>
      <c r="C3075" s="22" t="inlineStr">
        <is>
          <r>
            <t xml:space="preserve">SINAPI</t>
          </r>
        </is>
      </c>
      <c r="D3075" s="22" t="inlineStr">
        <is>
          <r>
            <t xml:space="preserve">UN</t>
          </r>
        </is>
      </c>
      <c r="E3075" s="24" t="n">
        <v>0.0244</v>
      </c>
      <c r="F3075" s="25" t="n">
        <v>1.65</v>
      </c>
      <c r="G3075" s="25" t="n">
        <f>TRUNC(TRUNC(E3075,8)*F3075,2)</f>
        <v>0.04</v>
      </c>
    </row>
    <row r="3076" customHeight="1" ht="21">
      <c r="A3076" s="22" t="inlineStr">
        <is>
          <r>
            <t xml:space="preserve">00020083</t>
          </r>
        </is>
      </c>
      <c r="B3076" s="23" t="inlineStr">
        <is>
          <r>
            <t xml:space="preserve">SOLUCAO PREPARADORA / LIMPADORA PARA PVC, FRASCO COM 1000 CM3</t>
          </r>
        </is>
      </c>
      <c r="C3076" s="22" t="inlineStr">
        <is>
          <r>
            <t xml:space="preserve">SINAPI</t>
          </r>
        </is>
      </c>
      <c r="D3076" s="22" t="inlineStr">
        <is>
          <r>
            <t xml:space="preserve">UN</t>
          </r>
        </is>
      </c>
      <c r="E3076" s="24" t="n">
        <v>0.0225</v>
      </c>
      <c r="F3076" s="25" t="n">
        <v>70.08</v>
      </c>
      <c r="G3076" s="25" t="n">
        <f>TRUNC(TRUNC(E3076,8)*F3076,2)</f>
        <v>1.57</v>
      </c>
    </row>
    <row r="3077" customHeight="1" ht="21">
      <c r="A3077" s="22" t="inlineStr">
        <is>
          <r>
            <t xml:space="preserve">00007129</t>
          </r>
        </is>
      </c>
      <c r="B3077" s="23" t="inlineStr">
        <is>
          <r>
            <t xml:space="preserve">TE DE REDUCAO, PVC, SOLDAVEL, 90 GRAUS, 50 MM X 25 MM, PARA AGUA FRIA PREDIAL</t>
          </r>
        </is>
      </c>
      <c r="C3077" s="22" t="inlineStr">
        <is>
          <r>
            <t xml:space="preserve">SINAPI</t>
          </r>
        </is>
      </c>
      <c r="D3077" s="22" t="inlineStr">
        <is>
          <r>
            <t xml:space="preserve">UN</t>
          </r>
        </is>
      </c>
      <c r="E3077" s="24" t="n">
        <v>1.0</v>
      </c>
      <c r="F3077" s="25" t="n">
        <v>10.59</v>
      </c>
      <c r="G3077" s="25" t="n">
        <f>TRUNC(TRUNC(E3077,8)*F3077,2)</f>
        <v>10.59</v>
      </c>
    </row>
    <row r="3078" customHeight="1" ht="15">
      <c r="A3078" s="2" t="inlineStr"/>
      <c r="B3078" s="2" t="inlineStr"/>
      <c r="C3078" s="2" t="inlineStr"/>
      <c r="D3078" s="2" t="inlineStr"/>
      <c r="E3078" s="26" t="inlineStr">
        <is>
          <r>
            <t xml:space="preserve">TOTAL Material:</t>
          </r>
        </is>
      </c>
      <c r="F3078" s="26" t="inlineStr"/>
      <c r="G3078" s="27" t="n">
        <f>SUM(G3074:G3077)</f>
        <v>13.28</v>
      </c>
    </row>
    <row r="3079" customHeight="1" ht="15">
      <c r="A3079" s="20" t="inlineStr">
        <is>
          <r>
            <t xml:space="preserve">Mão de Obra com Encargos Complementares</t>
          </r>
        </is>
      </c>
      <c r="B3079" s="20" t="inlineStr"/>
      <c r="C3079" s="21" t="inlineStr">
        <is>
          <r>
            <t xml:space="preserve">FONTE</t>
          </r>
        </is>
      </c>
      <c r="D3079" s="21" t="inlineStr">
        <is>
          <r>
            <t xml:space="preserve">UNID</t>
          </r>
        </is>
      </c>
      <c r="E3079" s="21" t="inlineStr">
        <is>
          <r>
            <t xml:space="preserve">COEFICIENTE</t>
          </r>
        </is>
      </c>
      <c r="F3079" s="21" t="inlineStr">
        <is>
          <r>
            <t xml:space="preserve">PREÇO UNITÁRIO</t>
          </r>
        </is>
      </c>
      <c r="G3079" s="21" t="inlineStr">
        <is>
          <r>
            <t xml:space="preserve">TOTAL</t>
          </r>
        </is>
      </c>
    </row>
    <row r="3080" customHeight="1" ht="21">
      <c r="A3080" s="22" t="inlineStr">
        <is>
          <r>
            <t xml:space="preserve">88248</t>
          </r>
        </is>
      </c>
      <c r="B3080" s="23" t="inlineStr">
        <is>
          <r>
            <t xml:space="preserve">AUXILIAR DE ENCANADOR OU BOMBEIRO HIDRÁULICO COM ENCARGOS COMPLEMENTARES</t>
          </r>
        </is>
      </c>
      <c r="C3080" s="22" t="inlineStr">
        <is>
          <r>
            <t xml:space="preserve">SINAPI</t>
          </r>
        </is>
      </c>
      <c r="D3080" s="22" t="inlineStr">
        <is>
          <r>
            <t xml:space="preserve">H</t>
          </r>
        </is>
      </c>
      <c r="E3080" s="24" t="n">
        <v>0.1318</v>
      </c>
      <c r="F3080" s="25" t="n">
        <v>24.23</v>
      </c>
      <c r="G3080" s="25" t="n">
        <f>TRUNC(TRUNC(E3080,8)*F3080,2)</f>
        <v>3.19</v>
      </c>
    </row>
    <row r="3081" customHeight="1" ht="21">
      <c r="A3081" s="22" t="inlineStr">
        <is>
          <r>
            <t xml:space="preserve">88267</t>
          </r>
        </is>
      </c>
      <c r="B3081" s="23" t="inlineStr">
        <is>
          <r>
            <t xml:space="preserve">ENCANADOR OU BOMBEIRO HIDRÁULICO COM ENCARGOS COMPLEMENTARES</t>
          </r>
        </is>
      </c>
      <c r="C3081" s="22" t="inlineStr">
        <is>
          <r>
            <t xml:space="preserve">SINAPI</t>
          </r>
        </is>
      </c>
      <c r="D3081" s="22" t="inlineStr">
        <is>
          <r>
            <t xml:space="preserve">H</t>
          </r>
        </is>
      </c>
      <c r="E3081" s="24" t="n">
        <v>0.1318</v>
      </c>
      <c r="F3081" s="25" t="n">
        <v>29.86</v>
      </c>
      <c r="G3081" s="25" t="n">
        <f>TRUNC(TRUNC(E3081,8)*F3081,2)</f>
        <v>3.93</v>
      </c>
    </row>
    <row r="3082" customHeight="1" ht="18">
      <c r="A3082" s="2" t="inlineStr"/>
      <c r="B3082" s="2" t="inlineStr"/>
      <c r="C3082" s="2" t="inlineStr"/>
      <c r="D3082" s="2" t="inlineStr"/>
      <c r="E3082" s="26" t="inlineStr">
        <is>
          <r>
            <t xml:space="preserve">TOTAL Mão de Obra com Encargos Complementares:</t>
          </r>
        </is>
      </c>
      <c r="F3082" s="26" t="inlineStr"/>
      <c r="G3082" s="27" t="n">
        <f>SUM(G3080:G3081)</f>
        <v>7.12</v>
      </c>
    </row>
    <row r="3083" customHeight="1" ht="15">
      <c r="A3083" s="2" t="inlineStr"/>
      <c r="B3083" s="2" t="inlineStr"/>
      <c r="C3083" s="2" t="inlineStr"/>
      <c r="D3083" s="2" t="inlineStr"/>
      <c r="E3083" s="28" t="inlineStr">
        <is>
          <r>
            <t xml:space="preserve">VALOR:</t>
          </r>
        </is>
      </c>
      <c r="F3083" s="28" t="inlineStr"/>
      <c r="G3083" s="29" t="n">
        <f>ROUND(SUM(G3078,G3082),2)</f>
        <v>20.4</v>
      </c>
    </row>
    <row r="3084" customHeight="1" ht="15">
      <c r="A3084" s="2" t="inlineStr"/>
      <c r="B3084" s="2" t="inlineStr"/>
      <c r="C3084" s="2" t="inlineStr"/>
      <c r="D3084" s="2" t="inlineStr"/>
      <c r="E3084" s="28" t="inlineStr">
        <is>
          <r>
            <t xml:space="preserve">VALOR BDI (20.34%):</t>
          </r>
        </is>
      </c>
      <c r="F3084" s="28" t="inlineStr"/>
      <c r="G3084" s="29" t="n">
        <f>ROUND(G3083*(20.34/100),2)</f>
        <v>4.15</v>
      </c>
    </row>
    <row r="3085" customHeight="1" ht="15">
      <c r="A3085" s="2" t="inlineStr"/>
      <c r="B3085" s="2" t="inlineStr"/>
      <c r="C3085" s="2" t="inlineStr"/>
      <c r="D3085" s="2" t="inlineStr"/>
      <c r="E3085" s="28" t="inlineStr">
        <is>
          <r>
            <t xml:space="preserve">VALOR COM BDI:</t>
          </r>
        </is>
      </c>
      <c r="F3085" s="28" t="inlineStr"/>
      <c r="G3085" s="29" t="n">
        <f>G3084+G3083</f>
        <v>24.55</v>
      </c>
    </row>
    <row r="3086" customHeight="1" ht="10">
      <c r="A3086" s="2" t="inlineStr"/>
      <c r="B3086" s="2" t="inlineStr"/>
      <c r="C3086" s="2" t="inlineStr"/>
      <c r="D3086" s="2" t="inlineStr"/>
      <c r="E3086" s="18" t="inlineStr"/>
      <c r="F3086" s="18" t="inlineStr"/>
      <c r="G3086" s="18" t="inlineStr"/>
    </row>
    <row r="3087" customHeight="1" ht="20">
      <c r="A3087" s="19" t="inlineStr">
        <is>
          <r>
            <t xml:space="preserve">1.18.53. ​CPU3318​ TE REDUÇÃO 90 PVC SOLDAVEL MARROM 60X25MM - FORNECIMENTO E INSTALAÇÃO​ (UN)</t>
          </r>
        </is>
      </c>
      <c r="B3087" s="19" t="inlineStr"/>
      <c r="C3087" s="19" t="inlineStr"/>
      <c r="D3087" s="19" t="inlineStr"/>
      <c r="E3087" s="19" t="inlineStr"/>
      <c r="F3087" s="19" t="inlineStr"/>
      <c r="G3087" s="19" t="inlineStr"/>
    </row>
    <row r="3088" customHeight="1" ht="15">
      <c r="A3088" s="20" t="inlineStr">
        <is>
          <r>
            <t xml:space="preserve">Material</t>
          </r>
        </is>
      </c>
      <c r="B3088" s="20" t="inlineStr"/>
      <c r="C3088" s="21" t="inlineStr">
        <is>
          <r>
            <t xml:space="preserve">FONTE</t>
          </r>
        </is>
      </c>
      <c r="D3088" s="21" t="inlineStr">
        <is>
          <r>
            <t xml:space="preserve">UNID</t>
          </r>
        </is>
      </c>
      <c r="E3088" s="21" t="inlineStr">
        <is>
          <r>
            <t xml:space="preserve">COEFICIENTE</t>
          </r>
        </is>
      </c>
      <c r="F3088" s="21" t="inlineStr">
        <is>
          <r>
            <t xml:space="preserve">PREÇO UNITÁRIO</t>
          </r>
        </is>
      </c>
      <c r="G3088" s="21" t="inlineStr">
        <is>
          <r>
            <t xml:space="preserve">TOTAL</t>
          </r>
        </is>
      </c>
    </row>
    <row r="3089" customHeight="1" ht="15">
      <c r="A3089" s="22" t="inlineStr">
        <is>
          <r>
            <t xml:space="preserve">00000122</t>
          </r>
        </is>
      </c>
      <c r="B3089" s="23" t="inlineStr">
        <is>
          <r>
            <t xml:space="preserve">ADESIVO PLASTICO PARA PVC, FRASCO COM *850* GR</t>
          </r>
        </is>
      </c>
      <c r="C3089" s="22" t="inlineStr">
        <is>
          <r>
            <t xml:space="preserve">SINAPI</t>
          </r>
        </is>
      </c>
      <c r="D3089" s="22" t="inlineStr">
        <is>
          <r>
            <t xml:space="preserve">UN</t>
          </r>
        </is>
      </c>
      <c r="E3089" s="24" t="n">
        <v>0.0224</v>
      </c>
      <c r="F3089" s="25" t="n">
        <v>61.86</v>
      </c>
      <c r="G3089" s="25" t="n">
        <f>ROUND(ROUND(E3089,8)*F3089,2)</f>
        <v>1.39</v>
      </c>
    </row>
    <row r="3090" customHeight="1" ht="21">
      <c r="A3090" s="22" t="inlineStr">
        <is>
          <r>
            <t xml:space="preserve">00020083</t>
          </r>
        </is>
      </c>
      <c r="B3090" s="23" t="inlineStr">
        <is>
          <r>
            <t xml:space="preserve">SOLUCAO PREPARADORA / LIMPADORA PARA PVC, FRASCO COM 1000 CM3</t>
          </r>
        </is>
      </c>
      <c r="C3090" s="22" t="inlineStr">
        <is>
          <r>
            <t xml:space="preserve">SINAPI</t>
          </r>
        </is>
      </c>
      <c r="D3090" s="22" t="inlineStr">
        <is>
          <r>
            <t xml:space="preserve">UN</t>
          </r>
        </is>
      </c>
      <c r="E3090" s="24" t="n">
        <v>0.008</v>
      </c>
      <c r="F3090" s="25" t="n">
        <v>70.08</v>
      </c>
      <c r="G3090" s="25" t="n">
        <f>ROUND(ROUND(E3090,8)*F3090,2)</f>
        <v>0.56</v>
      </c>
    </row>
    <row r="3091" customHeight="1" ht="15">
      <c r="A3091" s="22" t="inlineStr">
        <is>
          <r>
            <t xml:space="preserve">I04537</t>
          </r>
        </is>
      </c>
      <c r="B3091" s="23" t="inlineStr">
        <is>
          <r>
            <t xml:space="preserve">Te 90° reducao pvc rigido soldavel, marrom, d= 60 x 25mm</t>
          </r>
        </is>
      </c>
      <c r="C3091" s="22" t="inlineStr">
        <is>
          <r>
            <t xml:space="preserve">ORSE</t>
          </r>
        </is>
      </c>
      <c r="D3091" s="22" t="inlineStr">
        <is>
          <r>
            <t xml:space="preserve">un</t>
          </r>
        </is>
      </c>
      <c r="E3091" s="24" t="n">
        <v>1.0</v>
      </c>
      <c r="F3091" s="25" t="n">
        <v>27.46</v>
      </c>
      <c r="G3091" s="25" t="n">
        <f>ROUND(ROUND(E3091,8)*F3091,2)</f>
        <v>27.46</v>
      </c>
    </row>
    <row r="3092" customHeight="1" ht="15">
      <c r="A3092" s="2" t="inlineStr"/>
      <c r="B3092" s="2" t="inlineStr"/>
      <c r="C3092" s="2" t="inlineStr"/>
      <c r="D3092" s="2" t="inlineStr"/>
      <c r="E3092" s="26" t="inlineStr">
        <is>
          <r>
            <t xml:space="preserve">TOTAL Material:</t>
          </r>
        </is>
      </c>
      <c r="F3092" s="26" t="inlineStr"/>
      <c r="G3092" s="27" t="n">
        <f>SUM(G3089:G3091)</f>
        <v>29.41</v>
      </c>
    </row>
    <row r="3093" customHeight="1" ht="15">
      <c r="A3093" s="20" t="inlineStr">
        <is>
          <r>
            <t xml:space="preserve">Mão de Obra com Encargos Complementares</t>
          </r>
        </is>
      </c>
      <c r="B3093" s="20" t="inlineStr"/>
      <c r="C3093" s="21" t="inlineStr">
        <is>
          <r>
            <t xml:space="preserve">FONTE</t>
          </r>
        </is>
      </c>
      <c r="D3093" s="21" t="inlineStr">
        <is>
          <r>
            <t xml:space="preserve">UNID</t>
          </r>
        </is>
      </c>
      <c r="E3093" s="21" t="inlineStr">
        <is>
          <r>
            <t xml:space="preserve">COEFICIENTE</t>
          </r>
        </is>
      </c>
      <c r="F3093" s="21" t="inlineStr">
        <is>
          <r>
            <t xml:space="preserve">PREÇO UNITÁRIO</t>
          </r>
        </is>
      </c>
      <c r="G3093" s="21" t="inlineStr">
        <is>
          <r>
            <t xml:space="preserve">TOTAL</t>
          </r>
        </is>
      </c>
    </row>
    <row r="3094" customHeight="1" ht="21">
      <c r="A3094" s="22" t="inlineStr">
        <is>
          <r>
            <t xml:space="preserve">88267</t>
          </r>
        </is>
      </c>
      <c r="B3094" s="23" t="inlineStr">
        <is>
          <r>
            <t xml:space="preserve">ENCANADOR OU BOMBEIRO HIDRÁULICO COM ENCARGOS COMPLEMENTARES</t>
          </r>
        </is>
      </c>
      <c r="C3094" s="22" t="inlineStr">
        <is>
          <r>
            <t xml:space="preserve">SINAPI</t>
          </r>
        </is>
      </c>
      <c r="D3094" s="22" t="inlineStr">
        <is>
          <r>
            <t xml:space="preserve">H</t>
          </r>
        </is>
      </c>
      <c r="E3094" s="24" t="n">
        <v>0.28</v>
      </c>
      <c r="F3094" s="25" t="n">
        <v>29.86</v>
      </c>
      <c r="G3094" s="25" t="n">
        <f>ROUND(ROUND(E3094,8)*F3094,2)</f>
        <v>8.36</v>
      </c>
    </row>
    <row r="3095" customHeight="1" ht="15">
      <c r="A3095" s="22" t="inlineStr">
        <is>
          <r>
            <t xml:space="preserve">88316</t>
          </r>
        </is>
      </c>
      <c r="B3095" s="23" t="inlineStr">
        <is>
          <r>
            <t xml:space="preserve">SERVENTE COM ENCARGOS COMPLEMENTARES</t>
          </r>
        </is>
      </c>
      <c r="C3095" s="22" t="inlineStr">
        <is>
          <r>
            <t xml:space="preserve">SINAPI</t>
          </r>
        </is>
      </c>
      <c r="D3095" s="22" t="inlineStr">
        <is>
          <r>
            <t xml:space="preserve">H</t>
          </r>
        </is>
      </c>
      <c r="E3095" s="24" t="n">
        <v>0.28</v>
      </c>
      <c r="F3095" s="25" t="n">
        <v>23.56</v>
      </c>
      <c r="G3095" s="25" t="n">
        <f>ROUND(ROUND(E3095,8)*F3095,2)</f>
        <v>6.6</v>
      </c>
    </row>
    <row r="3096" customHeight="1" ht="18">
      <c r="A3096" s="2" t="inlineStr"/>
      <c r="B3096" s="2" t="inlineStr"/>
      <c r="C3096" s="2" t="inlineStr"/>
      <c r="D3096" s="2" t="inlineStr"/>
      <c r="E3096" s="26" t="inlineStr">
        <is>
          <r>
            <t xml:space="preserve">TOTAL Mão de Obra com Encargos Complementares:</t>
          </r>
        </is>
      </c>
      <c r="F3096" s="26" t="inlineStr"/>
      <c r="G3096" s="27" t="n">
        <f>SUM(G3094:G3095)</f>
        <v>14.96</v>
      </c>
    </row>
    <row r="3097" customHeight="1" ht="15">
      <c r="A3097" s="2" t="inlineStr"/>
      <c r="B3097" s="2" t="inlineStr"/>
      <c r="C3097" s="2" t="inlineStr"/>
      <c r="D3097" s="2" t="inlineStr"/>
      <c r="E3097" s="28" t="inlineStr">
        <is>
          <r>
            <t xml:space="preserve">VALOR:</t>
          </r>
        </is>
      </c>
      <c r="F3097" s="28" t="inlineStr"/>
      <c r="G3097" s="29" t="n">
        <f>ROUND(SUM(G3092,G3096),2)</f>
        <v>44.37</v>
      </c>
    </row>
    <row r="3098" customHeight="1" ht="15">
      <c r="A3098" s="2" t="inlineStr"/>
      <c r="B3098" s="2" t="inlineStr"/>
      <c r="C3098" s="2" t="inlineStr"/>
      <c r="D3098" s="2" t="inlineStr"/>
      <c r="E3098" s="28" t="inlineStr">
        <is>
          <r>
            <t xml:space="preserve">VALOR BDI (20.34%):</t>
          </r>
        </is>
      </c>
      <c r="F3098" s="28" t="inlineStr"/>
      <c r="G3098" s="29" t="n">
        <f>ROUND(G3097*(20.34/100),2)</f>
        <v>9.02</v>
      </c>
    </row>
    <row r="3099" customHeight="1" ht="15">
      <c r="A3099" s="2" t="inlineStr"/>
      <c r="B3099" s="2" t="inlineStr"/>
      <c r="C3099" s="2" t="inlineStr"/>
      <c r="D3099" s="2" t="inlineStr"/>
      <c r="E3099" s="28" t="inlineStr">
        <is>
          <r>
            <t xml:space="preserve">VALOR COM BDI:</t>
          </r>
        </is>
      </c>
      <c r="F3099" s="28" t="inlineStr"/>
      <c r="G3099" s="29" t="n">
        <f>G3098+G3097</f>
        <v>53.39</v>
      </c>
    </row>
    <row r="3100" customHeight="1" ht="10">
      <c r="A3100" s="2" t="inlineStr"/>
      <c r="B3100" s="2" t="inlineStr"/>
      <c r="C3100" s="2" t="inlineStr"/>
      <c r="D3100" s="2" t="inlineStr"/>
      <c r="E3100" s="18" t="inlineStr"/>
      <c r="F3100" s="18" t="inlineStr"/>
      <c r="G3100" s="18" t="inlineStr"/>
    </row>
    <row r="3101" customHeight="1" ht="20">
      <c r="A3101" s="19" t="inlineStr">
        <is>
          <r>
            <t xml:space="preserve">1.18.54. ​CPU3319​ TE DE REDUÇÃO 90 PVC SOLDAVEL 60 X 50 MM​ (UN)</t>
          </r>
        </is>
      </c>
      <c r="B3101" s="19" t="inlineStr"/>
      <c r="C3101" s="19" t="inlineStr"/>
      <c r="D3101" s="19" t="inlineStr"/>
      <c r="E3101" s="19" t="inlineStr"/>
      <c r="F3101" s="19" t="inlineStr"/>
      <c r="G3101" s="19" t="inlineStr"/>
    </row>
    <row r="3102" customHeight="1" ht="15">
      <c r="A3102" s="20" t="inlineStr">
        <is>
          <r>
            <t xml:space="preserve">Material</t>
          </r>
        </is>
      </c>
      <c r="B3102" s="20" t="inlineStr"/>
      <c r="C3102" s="21" t="inlineStr">
        <is>
          <r>
            <t xml:space="preserve">FONTE</t>
          </r>
        </is>
      </c>
      <c r="D3102" s="21" t="inlineStr">
        <is>
          <r>
            <t xml:space="preserve">UNID</t>
          </r>
        </is>
      </c>
      <c r="E3102" s="21" t="inlineStr">
        <is>
          <r>
            <t xml:space="preserve">COEFICIENTE</t>
          </r>
        </is>
      </c>
      <c r="F3102" s="21" t="inlineStr">
        <is>
          <r>
            <t xml:space="preserve">PREÇO UNITÁRIO</t>
          </r>
        </is>
      </c>
      <c r="G3102" s="21" t="inlineStr">
        <is>
          <r>
            <t xml:space="preserve">TOTAL</t>
          </r>
        </is>
      </c>
    </row>
    <row r="3103" customHeight="1" ht="15">
      <c r="A3103" s="22" t="inlineStr">
        <is>
          <r>
            <t xml:space="preserve">00000119</t>
          </r>
        </is>
      </c>
      <c r="B3103" s="23" t="inlineStr">
        <is>
          <r>
            <t xml:space="preserve">ADESIVO PLASTICO PARA PVC, BISNAGA COM 75 GR</t>
          </r>
        </is>
      </c>
      <c r="C3103" s="22" t="inlineStr">
        <is>
          <r>
            <t xml:space="preserve">SINAPI</t>
          </r>
        </is>
      </c>
      <c r="D3103" s="22" t="inlineStr">
        <is>
          <r>
            <t xml:space="preserve">UN</t>
          </r>
        </is>
      </c>
      <c r="E3103" s="24" t="n">
        <v>0.42</v>
      </c>
      <c r="F3103" s="25" t="n">
        <v>8.04</v>
      </c>
      <c r="G3103" s="25" t="n">
        <f>ROUND(ROUND(E3103,8)*F3103,2)</f>
        <v>3.38</v>
      </c>
    </row>
    <row r="3104" customHeight="1" ht="21">
      <c r="A3104" s="22" t="inlineStr">
        <is>
          <r>
            <t xml:space="preserve">00003767</t>
          </r>
        </is>
      </c>
      <c r="B3104" s="23" t="inlineStr">
        <is>
          <r>
            <t xml:space="preserve">LIXA EM FOLHA PARA PAREDE OU MADEIRA, NUMERO 120, COR VERMELHA</t>
          </r>
        </is>
      </c>
      <c r="C3104" s="22" t="inlineStr">
        <is>
          <r>
            <t xml:space="preserve">SINAPI</t>
          </r>
        </is>
      </c>
      <c r="D3104" s="22" t="inlineStr">
        <is>
          <r>
            <t xml:space="preserve">UN</t>
          </r>
        </is>
      </c>
      <c r="E3104" s="24" t="n">
        <v>0.01</v>
      </c>
      <c r="F3104" s="25" t="n">
        <v>0.79</v>
      </c>
      <c r="G3104" s="25" t="n">
        <f>ROUND(ROUND(E3104,8)*F3104,2)</f>
        <v>0.01</v>
      </c>
    </row>
    <row r="3105" customHeight="1" ht="15">
      <c r="A3105" s="22" t="inlineStr">
        <is>
          <r>
            <t xml:space="preserve">I04537</t>
          </r>
        </is>
      </c>
      <c r="B3105" s="23" t="inlineStr">
        <is>
          <r>
            <t xml:space="preserve">Te 90° reducao pvc rigido soldavel, marrom, d= 60 x 25mm</t>
          </r>
        </is>
      </c>
      <c r="C3105" s="22" t="inlineStr">
        <is>
          <r>
            <t xml:space="preserve">ORSE</t>
          </r>
        </is>
      </c>
      <c r="D3105" s="22" t="inlineStr">
        <is>
          <r>
            <t xml:space="preserve">un</t>
          </r>
        </is>
      </c>
      <c r="E3105" s="24" t="n">
        <v>1.0</v>
      </c>
      <c r="F3105" s="25" t="n">
        <v>27.46</v>
      </c>
      <c r="G3105" s="25" t="n">
        <f>ROUND(ROUND(E3105,8)*F3105,2)</f>
        <v>27.46</v>
      </c>
    </row>
    <row r="3106" customHeight="1" ht="15">
      <c r="A3106" s="2" t="inlineStr"/>
      <c r="B3106" s="2" t="inlineStr"/>
      <c r="C3106" s="2" t="inlineStr"/>
      <c r="D3106" s="2" t="inlineStr"/>
      <c r="E3106" s="26" t="inlineStr">
        <is>
          <r>
            <t xml:space="preserve">TOTAL Material:</t>
          </r>
        </is>
      </c>
      <c r="F3106" s="26" t="inlineStr"/>
      <c r="G3106" s="27" t="n">
        <f>SUM(G3103:G3105)</f>
        <v>30.85</v>
      </c>
    </row>
    <row r="3107" customHeight="1" ht="15">
      <c r="A3107" s="20" t="inlineStr">
        <is>
          <r>
            <t xml:space="preserve">Mão de Obra com Encargos Complementares</t>
          </r>
        </is>
      </c>
      <c r="B3107" s="20" t="inlineStr"/>
      <c r="C3107" s="21" t="inlineStr">
        <is>
          <r>
            <t xml:space="preserve">FONTE</t>
          </r>
        </is>
      </c>
      <c r="D3107" s="21" t="inlineStr">
        <is>
          <r>
            <t xml:space="preserve">UNID</t>
          </r>
        </is>
      </c>
      <c r="E3107" s="21" t="inlineStr">
        <is>
          <r>
            <t xml:space="preserve">COEFICIENTE</t>
          </r>
        </is>
      </c>
      <c r="F3107" s="21" t="inlineStr">
        <is>
          <r>
            <t xml:space="preserve">PREÇO UNITÁRIO</t>
          </r>
        </is>
      </c>
      <c r="G3107" s="21" t="inlineStr">
        <is>
          <r>
            <t xml:space="preserve">TOTAL</t>
          </r>
        </is>
      </c>
    </row>
    <row r="3108" customHeight="1" ht="21">
      <c r="A3108" s="22" t="inlineStr">
        <is>
          <r>
            <t xml:space="preserve">88248</t>
          </r>
        </is>
      </c>
      <c r="B3108" s="23" t="inlineStr">
        <is>
          <r>
            <t xml:space="preserve">AUXILIAR DE ENCANADOR OU BOMBEIRO HIDRÁULICO COM ENCARGOS COMPLEMENTARES</t>
          </r>
        </is>
      </c>
      <c r="C3108" s="22" t="inlineStr">
        <is>
          <r>
            <t xml:space="preserve">SINAPI</t>
          </r>
        </is>
      </c>
      <c r="D3108" s="22" t="inlineStr">
        <is>
          <r>
            <t xml:space="preserve">H</t>
          </r>
        </is>
      </c>
      <c r="E3108" s="24" t="n">
        <v>0.531</v>
      </c>
      <c r="F3108" s="25" t="n">
        <v>24.23</v>
      </c>
      <c r="G3108" s="25" t="n">
        <f>ROUND(ROUND(E3108,8)*F3108,2)</f>
        <v>12.87</v>
      </c>
    </row>
    <row r="3109" customHeight="1" ht="21">
      <c r="A3109" s="22" t="inlineStr">
        <is>
          <r>
            <t xml:space="preserve">88267</t>
          </r>
        </is>
      </c>
      <c r="B3109" s="23" t="inlineStr">
        <is>
          <r>
            <t xml:space="preserve">ENCANADOR OU BOMBEIRO HIDRÁULICO COM ENCARGOS COMPLEMENTARES</t>
          </r>
        </is>
      </c>
      <c r="C3109" s="22" t="inlineStr">
        <is>
          <r>
            <t xml:space="preserve">SINAPI</t>
          </r>
        </is>
      </c>
      <c r="D3109" s="22" t="inlineStr">
        <is>
          <r>
            <t xml:space="preserve">H</t>
          </r>
        </is>
      </c>
      <c r="E3109" s="24" t="n">
        <v>0.531</v>
      </c>
      <c r="F3109" s="25" t="n">
        <v>29.86</v>
      </c>
      <c r="G3109" s="25" t="n">
        <f>ROUND(ROUND(E3109,8)*F3109,2)</f>
        <v>15.86</v>
      </c>
    </row>
    <row r="3110" customHeight="1" ht="18">
      <c r="A3110" s="2" t="inlineStr"/>
      <c r="B3110" s="2" t="inlineStr"/>
      <c r="C3110" s="2" t="inlineStr"/>
      <c r="D3110" s="2" t="inlineStr"/>
      <c r="E3110" s="26" t="inlineStr">
        <is>
          <r>
            <t xml:space="preserve">TOTAL Mão de Obra com Encargos Complementares:</t>
          </r>
        </is>
      </c>
      <c r="F3110" s="26" t="inlineStr"/>
      <c r="G3110" s="27" t="n">
        <f>SUM(G3108:G3109)</f>
        <v>28.73</v>
      </c>
    </row>
    <row r="3111" customHeight="1" ht="15">
      <c r="A3111" s="2" t="inlineStr"/>
      <c r="B3111" s="2" t="inlineStr"/>
      <c r="C3111" s="2" t="inlineStr"/>
      <c r="D3111" s="2" t="inlineStr"/>
      <c r="E3111" s="28" t="inlineStr">
        <is>
          <r>
            <t xml:space="preserve">VALOR:</t>
          </r>
        </is>
      </c>
      <c r="F3111" s="28" t="inlineStr"/>
      <c r="G3111" s="29" t="n">
        <f>ROUND(SUM(G3106,G3110),2)</f>
        <v>59.58</v>
      </c>
    </row>
    <row r="3112" customHeight="1" ht="15">
      <c r="A3112" s="2" t="inlineStr"/>
      <c r="B3112" s="2" t="inlineStr"/>
      <c r="C3112" s="2" t="inlineStr"/>
      <c r="D3112" s="2" t="inlineStr"/>
      <c r="E3112" s="28" t="inlineStr">
        <is>
          <r>
            <t xml:space="preserve">VALOR BDI (20.34%):</t>
          </r>
        </is>
      </c>
      <c r="F3112" s="28" t="inlineStr"/>
      <c r="G3112" s="29" t="n">
        <f>ROUND(G3111*(20.34/100),2)</f>
        <v>12.12</v>
      </c>
    </row>
    <row r="3113" customHeight="1" ht="15">
      <c r="A3113" s="2" t="inlineStr"/>
      <c r="B3113" s="2" t="inlineStr"/>
      <c r="C3113" s="2" t="inlineStr"/>
      <c r="D3113" s="2" t="inlineStr"/>
      <c r="E3113" s="28" t="inlineStr">
        <is>
          <r>
            <t xml:space="preserve">VALOR COM BDI:</t>
          </r>
        </is>
      </c>
      <c r="F3113" s="28" t="inlineStr"/>
      <c r="G3113" s="29" t="n">
        <f>G3112+G3111</f>
        <v>71.7</v>
      </c>
    </row>
    <row r="3114" customHeight="1" ht="10">
      <c r="A3114" s="2" t="inlineStr"/>
      <c r="B3114" s="2" t="inlineStr"/>
      <c r="C3114" s="2" t="inlineStr"/>
      <c r="D3114" s="2" t="inlineStr"/>
      <c r="E3114" s="18" t="inlineStr"/>
      <c r="F3114" s="18" t="inlineStr"/>
      <c r="G3114" s="18" t="inlineStr"/>
    </row>
    <row r="3115" customHeight="1" ht="20">
      <c r="A3115" s="19" t="inlineStr">
        <is>
          <r>
            <t xml:space="preserve">1.18.55. ​89366​ JOELHO 90 GRAUS COM BUCHA DE LATÃO, PVC, SOLDÁVEL, DN 25MM, X 3/4 INSTALADO EM RAMAL OU SUB-RAMAL DE ÁGUA - FORNECIMENTO E INSTALAÇÃO. AF_06/2022​ (UN)</t>
          </r>
        </is>
      </c>
      <c r="B3115" s="19" t="inlineStr"/>
      <c r="C3115" s="19" t="inlineStr"/>
      <c r="D3115" s="19" t="inlineStr"/>
      <c r="E3115" s="19" t="inlineStr"/>
      <c r="F3115" s="19" t="inlineStr"/>
      <c r="G3115" s="19" t="inlineStr"/>
    </row>
    <row r="3116" customHeight="1" ht="15">
      <c r="A3116" s="20" t="inlineStr">
        <is>
          <r>
            <t xml:space="preserve">Material</t>
          </r>
        </is>
      </c>
      <c r="B3116" s="20" t="inlineStr"/>
      <c r="C3116" s="21" t="inlineStr">
        <is>
          <r>
            <t xml:space="preserve">FONTE</t>
          </r>
        </is>
      </c>
      <c r="D3116" s="21" t="inlineStr">
        <is>
          <r>
            <t xml:space="preserve">UNID</t>
          </r>
        </is>
      </c>
      <c r="E3116" s="21" t="inlineStr">
        <is>
          <r>
            <t xml:space="preserve">COEFICIENTE</t>
          </r>
        </is>
      </c>
      <c r="F3116" s="21" t="inlineStr">
        <is>
          <r>
            <t xml:space="preserve">PREÇO UNITÁRIO</t>
          </r>
        </is>
      </c>
      <c r="G3116" s="21" t="inlineStr">
        <is>
          <r>
            <t xml:space="preserve">TOTAL</t>
          </r>
        </is>
      </c>
    </row>
    <row r="3117" customHeight="1" ht="15">
      <c r="A3117" s="22" t="inlineStr">
        <is>
          <r>
            <t xml:space="preserve">00000122</t>
          </r>
        </is>
      </c>
      <c r="B3117" s="23" t="inlineStr">
        <is>
          <r>
            <t xml:space="preserve">ADESIVO PLASTICO PARA PVC, FRASCO COM *850* GR</t>
          </r>
        </is>
      </c>
      <c r="C3117" s="22" t="inlineStr">
        <is>
          <r>
            <t xml:space="preserve">SINAPI</t>
          </r>
        </is>
      </c>
      <c r="D3117" s="22" t="inlineStr">
        <is>
          <r>
            <t xml:space="preserve">UN</t>
          </r>
        </is>
      </c>
      <c r="E3117" s="24" t="n">
        <v>0.0059</v>
      </c>
      <c r="F3117" s="25" t="n">
        <v>61.86</v>
      </c>
      <c r="G3117" s="25" t="n">
        <f>TRUNC(TRUNC(E3117,8)*F3117,2)</f>
        <v>0.36</v>
      </c>
    </row>
    <row r="3118" customHeight="1" ht="21">
      <c r="A3118" s="22" t="inlineStr">
        <is>
          <r>
            <t xml:space="preserve">00003524</t>
          </r>
        </is>
      </c>
      <c r="B3118" s="23" t="inlineStr">
        <is>
          <r>
            <t xml:space="preserve">JOELHO PVC, SOLDAVEL, COM BUCHA DE LATAO, 90 GRAUS, 25 MM X 3/4", PARA AGUA FRIA PREDIAL</t>
          </r>
        </is>
      </c>
      <c r="C3118" s="22" t="inlineStr">
        <is>
          <r>
            <t xml:space="preserve">SINAPI</t>
          </r>
        </is>
      </c>
      <c r="D3118" s="22" t="inlineStr">
        <is>
          <r>
            <t xml:space="preserve">UN</t>
          </r>
        </is>
      </c>
      <c r="E3118" s="24" t="n">
        <v>1.0</v>
      </c>
      <c r="F3118" s="25" t="n">
        <v>8.38</v>
      </c>
      <c r="G3118" s="25" t="n">
        <f>TRUNC(TRUNC(E3118,8)*F3118,2)</f>
        <v>8.38</v>
      </c>
    </row>
    <row r="3119" customHeight="1" ht="15">
      <c r="A3119" s="22" t="inlineStr">
        <is>
          <r>
            <t xml:space="preserve">00038383</t>
          </r>
        </is>
      </c>
      <c r="B3119" s="23" t="inlineStr">
        <is>
          <r>
            <t xml:space="preserve">LIXA D'AGUA EM FOLHA, COR PRETA, GRAO 100</t>
          </r>
        </is>
      </c>
      <c r="C3119" s="22" t="inlineStr">
        <is>
          <r>
            <t xml:space="preserve">SINAPI</t>
          </r>
        </is>
      </c>
      <c r="D3119" s="22" t="inlineStr">
        <is>
          <r>
            <t xml:space="preserve">UN</t>
          </r>
        </is>
      </c>
      <c r="E3119" s="24" t="n">
        <v>0.0338</v>
      </c>
      <c r="F3119" s="25" t="n">
        <v>1.65</v>
      </c>
      <c r="G3119" s="25" t="n">
        <f>TRUNC(TRUNC(E3119,8)*F3119,2)</f>
        <v>0.05</v>
      </c>
    </row>
    <row r="3120" customHeight="1" ht="21">
      <c r="A3120" s="22" t="inlineStr">
        <is>
          <r>
            <t xml:space="preserve">00020083</t>
          </r>
        </is>
      </c>
      <c r="B3120" s="23" t="inlineStr">
        <is>
          <r>
            <t xml:space="preserve">SOLUCAO PREPARADORA / LIMPADORA PARA PVC, FRASCO COM 1000 CM3</t>
          </r>
        </is>
      </c>
      <c r="C3120" s="22" t="inlineStr">
        <is>
          <r>
            <t xml:space="preserve">SINAPI</t>
          </r>
        </is>
      </c>
      <c r="D3120" s="22" t="inlineStr">
        <is>
          <r>
            <t xml:space="preserve">UN</t>
          </r>
        </is>
      </c>
      <c r="E3120" s="24" t="n">
        <v>0.007</v>
      </c>
      <c r="F3120" s="25" t="n">
        <v>70.08</v>
      </c>
      <c r="G3120" s="25" t="n">
        <f>TRUNC(TRUNC(E3120,8)*F3120,2)</f>
        <v>0.49</v>
      </c>
    </row>
    <row r="3121" customHeight="1" ht="15">
      <c r="A3121" s="2" t="inlineStr"/>
      <c r="B3121" s="2" t="inlineStr"/>
      <c r="C3121" s="2" t="inlineStr"/>
      <c r="D3121" s="2" t="inlineStr"/>
      <c r="E3121" s="26" t="inlineStr">
        <is>
          <r>
            <t xml:space="preserve">TOTAL Material:</t>
          </r>
        </is>
      </c>
      <c r="F3121" s="26" t="inlineStr"/>
      <c r="G3121" s="27" t="n">
        <f>SUM(G3117:G3120)</f>
        <v>9.28</v>
      </c>
    </row>
    <row r="3122" customHeight="1" ht="15">
      <c r="A3122" s="20" t="inlineStr">
        <is>
          <r>
            <t xml:space="preserve">Mão de Obra com Encargos Complementares</t>
          </r>
        </is>
      </c>
      <c r="B3122" s="20" t="inlineStr"/>
      <c r="C3122" s="21" t="inlineStr">
        <is>
          <r>
            <t xml:space="preserve">FONTE</t>
          </r>
        </is>
      </c>
      <c r="D3122" s="21" t="inlineStr">
        <is>
          <r>
            <t xml:space="preserve">UNID</t>
          </r>
        </is>
      </c>
      <c r="E3122" s="21" t="inlineStr">
        <is>
          <r>
            <t xml:space="preserve">COEFICIENTE</t>
          </r>
        </is>
      </c>
      <c r="F3122" s="21" t="inlineStr">
        <is>
          <r>
            <t xml:space="preserve">PREÇO UNITÁRIO</t>
          </r>
        </is>
      </c>
      <c r="G3122" s="21" t="inlineStr">
        <is>
          <r>
            <t xml:space="preserve">TOTAL</t>
          </r>
        </is>
      </c>
    </row>
    <row r="3123" customHeight="1" ht="21">
      <c r="A3123" s="22" t="inlineStr">
        <is>
          <r>
            <t xml:space="preserve">88248</t>
          </r>
        </is>
      </c>
      <c r="B3123" s="23" t="inlineStr">
        <is>
          <r>
            <t xml:space="preserve">AUXILIAR DE ENCANADOR OU BOMBEIRO HIDRÁULICO COM ENCARGOS COMPLEMENTARES</t>
          </r>
        </is>
      </c>
      <c r="C3123" s="22" t="inlineStr">
        <is>
          <r>
            <t xml:space="preserve">SINAPI</t>
          </r>
        </is>
      </c>
      <c r="D3123" s="22" t="inlineStr">
        <is>
          <r>
            <t xml:space="preserve">H</t>
          </r>
        </is>
      </c>
      <c r="E3123" s="24" t="n">
        <v>0.1416</v>
      </c>
      <c r="F3123" s="25" t="n">
        <v>24.23</v>
      </c>
      <c r="G3123" s="25" t="n">
        <f>TRUNC(TRUNC(E3123,8)*F3123,2)</f>
        <v>3.43</v>
      </c>
    </row>
    <row r="3124" customHeight="1" ht="21">
      <c r="A3124" s="22" t="inlineStr">
        <is>
          <r>
            <t xml:space="preserve">88267</t>
          </r>
        </is>
      </c>
      <c r="B3124" s="23" t="inlineStr">
        <is>
          <r>
            <t xml:space="preserve">ENCANADOR OU BOMBEIRO HIDRÁULICO COM ENCARGOS COMPLEMENTARES</t>
          </r>
        </is>
      </c>
      <c r="C3124" s="22" t="inlineStr">
        <is>
          <r>
            <t xml:space="preserve">SINAPI</t>
          </r>
        </is>
      </c>
      <c r="D3124" s="22" t="inlineStr">
        <is>
          <r>
            <t xml:space="preserve">H</t>
          </r>
        </is>
      </c>
      <c r="E3124" s="24" t="n">
        <v>0.1416</v>
      </c>
      <c r="F3124" s="25" t="n">
        <v>29.86</v>
      </c>
      <c r="G3124" s="25" t="n">
        <f>TRUNC(TRUNC(E3124,8)*F3124,2)</f>
        <v>4.22</v>
      </c>
    </row>
    <row r="3125" customHeight="1" ht="18">
      <c r="A3125" s="2" t="inlineStr"/>
      <c r="B3125" s="2" t="inlineStr"/>
      <c r="C3125" s="2" t="inlineStr"/>
      <c r="D3125" s="2" t="inlineStr"/>
      <c r="E3125" s="26" t="inlineStr">
        <is>
          <r>
            <t xml:space="preserve">TOTAL Mão de Obra com Encargos Complementares:</t>
          </r>
        </is>
      </c>
      <c r="F3125" s="26" t="inlineStr"/>
      <c r="G3125" s="27" t="n">
        <f>SUM(G3123:G3124)</f>
        <v>7.65</v>
      </c>
    </row>
    <row r="3126" customHeight="1" ht="15">
      <c r="A3126" s="2" t="inlineStr"/>
      <c r="B3126" s="2" t="inlineStr"/>
      <c r="C3126" s="2" t="inlineStr"/>
      <c r="D3126" s="2" t="inlineStr"/>
      <c r="E3126" s="28" t="inlineStr">
        <is>
          <r>
            <t xml:space="preserve">VALOR:</t>
          </r>
        </is>
      </c>
      <c r="F3126" s="28" t="inlineStr"/>
      <c r="G3126" s="29" t="n">
        <f>ROUND(SUM(G3121,G3125),2)</f>
        <v>16.93</v>
      </c>
    </row>
    <row r="3127" customHeight="1" ht="15">
      <c r="A3127" s="2" t="inlineStr"/>
      <c r="B3127" s="2" t="inlineStr"/>
      <c r="C3127" s="2" t="inlineStr"/>
      <c r="D3127" s="2" t="inlineStr"/>
      <c r="E3127" s="28" t="inlineStr">
        <is>
          <r>
            <t xml:space="preserve">VALOR BDI (20.34%):</t>
          </r>
        </is>
      </c>
      <c r="F3127" s="28" t="inlineStr"/>
      <c r="G3127" s="29" t="n">
        <f>ROUND(G3126*(20.34/100),2)</f>
        <v>3.44</v>
      </c>
    </row>
    <row r="3128" customHeight="1" ht="15">
      <c r="A3128" s="2" t="inlineStr"/>
      <c r="B3128" s="2" t="inlineStr"/>
      <c r="C3128" s="2" t="inlineStr"/>
      <c r="D3128" s="2" t="inlineStr"/>
      <c r="E3128" s="28" t="inlineStr">
        <is>
          <r>
            <t xml:space="preserve">VALOR COM BDI:</t>
          </r>
        </is>
      </c>
      <c r="F3128" s="28" t="inlineStr"/>
      <c r="G3128" s="29" t="n">
        <f>G3127+G3126</f>
        <v>20.37</v>
      </c>
    </row>
    <row r="3129" customHeight="1" ht="10">
      <c r="A3129" s="2" t="inlineStr"/>
      <c r="B3129" s="2" t="inlineStr"/>
      <c r="C3129" s="2" t="inlineStr"/>
      <c r="D3129" s="2" t="inlineStr"/>
      <c r="E3129" s="18" t="inlineStr"/>
      <c r="F3129" s="18" t="inlineStr"/>
      <c r="G3129" s="18" t="inlineStr"/>
    </row>
    <row r="3130" customHeight="1" ht="20">
      <c r="A3130" s="19" t="inlineStr">
        <is>
          <r>
            <t xml:space="preserve">1.18.56. ​90373​ JOELHO 90 GRAUS COM BUCHA DE LATÃO, PVC, SOLDÁVEL, DN 25MM, X 1/2 INSTALADO EM RAMAL OU SUB-RAMAL DE ÁGUA - FORNECIMENTO E INSTALAÇÃO. AF_06/2022​ (UN)</t>
          </r>
        </is>
      </c>
      <c r="B3130" s="19" t="inlineStr"/>
      <c r="C3130" s="19" t="inlineStr"/>
      <c r="D3130" s="19" t="inlineStr"/>
      <c r="E3130" s="19" t="inlineStr"/>
      <c r="F3130" s="19" t="inlineStr"/>
      <c r="G3130" s="19" t="inlineStr"/>
    </row>
    <row r="3131" customHeight="1" ht="15">
      <c r="A3131" s="20" t="inlineStr">
        <is>
          <r>
            <t xml:space="preserve">Material</t>
          </r>
        </is>
      </c>
      <c r="B3131" s="20" t="inlineStr"/>
      <c r="C3131" s="21" t="inlineStr">
        <is>
          <r>
            <t xml:space="preserve">FONTE</t>
          </r>
        </is>
      </c>
      <c r="D3131" s="21" t="inlineStr">
        <is>
          <r>
            <t xml:space="preserve">UNID</t>
          </r>
        </is>
      </c>
      <c r="E3131" s="21" t="inlineStr">
        <is>
          <r>
            <t xml:space="preserve">COEFICIENTE</t>
          </r>
        </is>
      </c>
      <c r="F3131" s="21" t="inlineStr">
        <is>
          <r>
            <t xml:space="preserve">PREÇO UNITÁRIO</t>
          </r>
        </is>
      </c>
      <c r="G3131" s="21" t="inlineStr">
        <is>
          <r>
            <t xml:space="preserve">TOTAL</t>
          </r>
        </is>
      </c>
    </row>
    <row r="3132" customHeight="1" ht="15">
      <c r="A3132" s="22" t="inlineStr">
        <is>
          <r>
            <t xml:space="preserve">00000122</t>
          </r>
        </is>
      </c>
      <c r="B3132" s="23" t="inlineStr">
        <is>
          <r>
            <t xml:space="preserve">ADESIVO PLASTICO PARA PVC, FRASCO COM *850* GR</t>
          </r>
        </is>
      </c>
      <c r="C3132" s="22" t="inlineStr">
        <is>
          <r>
            <t xml:space="preserve">SINAPI</t>
          </r>
        </is>
      </c>
      <c r="D3132" s="22" t="inlineStr">
        <is>
          <r>
            <t xml:space="preserve">UN</t>
          </r>
        </is>
      </c>
      <c r="E3132" s="24" t="n">
        <v>0.0059</v>
      </c>
      <c r="F3132" s="25" t="n">
        <v>61.86</v>
      </c>
      <c r="G3132" s="25" t="n">
        <f>TRUNC(TRUNC(E3132,8)*F3132,2)</f>
        <v>0.36</v>
      </c>
    </row>
    <row r="3133" customHeight="1" ht="21">
      <c r="A3133" s="22" t="inlineStr">
        <is>
          <r>
            <t xml:space="preserve">00020147</t>
          </r>
        </is>
      </c>
      <c r="B3133" s="23" t="inlineStr">
        <is>
          <r>
            <t xml:space="preserve">JOELHO PVC, SOLDAVEL, COM BUCHA DE LATAO, 90 GRAUS, 25 MM X 1/2", PARA AGUA FRIA PREDIAL</t>
          </r>
        </is>
      </c>
      <c r="C3133" s="22" t="inlineStr">
        <is>
          <r>
            <t xml:space="preserve">SINAPI</t>
          </r>
        </is>
      </c>
      <c r="D3133" s="22" t="inlineStr">
        <is>
          <r>
            <t xml:space="preserve">UN</t>
          </r>
        </is>
      </c>
      <c r="E3133" s="24" t="n">
        <v>1.0</v>
      </c>
      <c r="F3133" s="25" t="n">
        <v>5.57</v>
      </c>
      <c r="G3133" s="25" t="n">
        <f>TRUNC(TRUNC(E3133,8)*F3133,2)</f>
        <v>5.57</v>
      </c>
    </row>
    <row r="3134" customHeight="1" ht="15">
      <c r="A3134" s="22" t="inlineStr">
        <is>
          <r>
            <t xml:space="preserve">00038383</t>
          </r>
        </is>
      </c>
      <c r="B3134" s="23" t="inlineStr">
        <is>
          <r>
            <t xml:space="preserve">LIXA D'AGUA EM FOLHA, COR PRETA, GRAO 100</t>
          </r>
        </is>
      </c>
      <c r="C3134" s="22" t="inlineStr">
        <is>
          <r>
            <t xml:space="preserve">SINAPI</t>
          </r>
        </is>
      </c>
      <c r="D3134" s="22" t="inlineStr">
        <is>
          <r>
            <t xml:space="preserve">UN</t>
          </r>
        </is>
      </c>
      <c r="E3134" s="24" t="n">
        <v>0.0315</v>
      </c>
      <c r="F3134" s="25" t="n">
        <v>1.65</v>
      </c>
      <c r="G3134" s="25" t="n">
        <f>TRUNC(TRUNC(E3134,8)*F3134,2)</f>
        <v>0.05</v>
      </c>
    </row>
    <row r="3135" customHeight="1" ht="21">
      <c r="A3135" s="22" t="inlineStr">
        <is>
          <r>
            <t xml:space="preserve">00020083</t>
          </r>
        </is>
      </c>
      <c r="B3135" s="23" t="inlineStr">
        <is>
          <r>
            <t xml:space="preserve">SOLUCAO PREPARADORA / LIMPADORA PARA PVC, FRASCO COM 1000 CM3</t>
          </r>
        </is>
      </c>
      <c r="C3135" s="22" t="inlineStr">
        <is>
          <r>
            <t xml:space="preserve">SINAPI</t>
          </r>
        </is>
      </c>
      <c r="D3135" s="22" t="inlineStr">
        <is>
          <r>
            <t xml:space="preserve">UN</t>
          </r>
        </is>
      </c>
      <c r="E3135" s="24" t="n">
        <v>0.007</v>
      </c>
      <c r="F3135" s="25" t="n">
        <v>70.08</v>
      </c>
      <c r="G3135" s="25" t="n">
        <f>TRUNC(TRUNC(E3135,8)*F3135,2)</f>
        <v>0.49</v>
      </c>
    </row>
    <row r="3136" customHeight="1" ht="15">
      <c r="A3136" s="2" t="inlineStr"/>
      <c r="B3136" s="2" t="inlineStr"/>
      <c r="C3136" s="2" t="inlineStr"/>
      <c r="D3136" s="2" t="inlineStr"/>
      <c r="E3136" s="26" t="inlineStr">
        <is>
          <r>
            <t xml:space="preserve">TOTAL Material:</t>
          </r>
        </is>
      </c>
      <c r="F3136" s="26" t="inlineStr"/>
      <c r="G3136" s="27" t="n">
        <f>SUM(G3132:G3135)</f>
        <v>6.47</v>
      </c>
    </row>
    <row r="3137" customHeight="1" ht="15">
      <c r="A3137" s="20" t="inlineStr">
        <is>
          <r>
            <t xml:space="preserve">Mão de Obra com Encargos Complementares</t>
          </r>
        </is>
      </c>
      <c r="B3137" s="20" t="inlineStr"/>
      <c r="C3137" s="21" t="inlineStr">
        <is>
          <r>
            <t xml:space="preserve">FONTE</t>
          </r>
        </is>
      </c>
      <c r="D3137" s="21" t="inlineStr">
        <is>
          <r>
            <t xml:space="preserve">UNID</t>
          </r>
        </is>
      </c>
      <c r="E3137" s="21" t="inlineStr">
        <is>
          <r>
            <t xml:space="preserve">COEFICIENTE</t>
          </r>
        </is>
      </c>
      <c r="F3137" s="21" t="inlineStr">
        <is>
          <r>
            <t xml:space="preserve">PREÇO UNITÁRIO</t>
          </r>
        </is>
      </c>
      <c r="G3137" s="21" t="inlineStr">
        <is>
          <r>
            <t xml:space="preserve">TOTAL</t>
          </r>
        </is>
      </c>
    </row>
    <row r="3138" customHeight="1" ht="21">
      <c r="A3138" s="22" t="inlineStr">
        <is>
          <r>
            <t xml:space="preserve">88248</t>
          </r>
        </is>
      </c>
      <c r="B3138" s="23" t="inlineStr">
        <is>
          <r>
            <t xml:space="preserve">AUXILIAR DE ENCANADOR OU BOMBEIRO HIDRÁULICO COM ENCARGOS COMPLEMENTARES</t>
          </r>
        </is>
      </c>
      <c r="C3138" s="22" t="inlineStr">
        <is>
          <r>
            <t xml:space="preserve">SINAPI</t>
          </r>
        </is>
      </c>
      <c r="D3138" s="22" t="inlineStr">
        <is>
          <r>
            <t xml:space="preserve">H</t>
          </r>
        </is>
      </c>
      <c r="E3138" s="24" t="n">
        <v>0.1312</v>
      </c>
      <c r="F3138" s="25" t="n">
        <v>24.23</v>
      </c>
      <c r="G3138" s="25" t="n">
        <f>TRUNC(TRUNC(E3138,8)*F3138,2)</f>
        <v>3.17</v>
      </c>
    </row>
    <row r="3139" customHeight="1" ht="21">
      <c r="A3139" s="22" t="inlineStr">
        <is>
          <r>
            <t xml:space="preserve">88267</t>
          </r>
        </is>
      </c>
      <c r="B3139" s="23" t="inlineStr">
        <is>
          <r>
            <t xml:space="preserve">ENCANADOR OU BOMBEIRO HIDRÁULICO COM ENCARGOS COMPLEMENTARES</t>
          </r>
        </is>
      </c>
      <c r="C3139" s="22" t="inlineStr">
        <is>
          <r>
            <t xml:space="preserve">SINAPI</t>
          </r>
        </is>
      </c>
      <c r="D3139" s="22" t="inlineStr">
        <is>
          <r>
            <t xml:space="preserve">H</t>
          </r>
        </is>
      </c>
      <c r="E3139" s="24" t="n">
        <v>0.1312</v>
      </c>
      <c r="F3139" s="25" t="n">
        <v>29.86</v>
      </c>
      <c r="G3139" s="25" t="n">
        <f>TRUNC(TRUNC(E3139,8)*F3139,2)</f>
        <v>3.91</v>
      </c>
    </row>
    <row r="3140" customHeight="1" ht="18">
      <c r="A3140" s="2" t="inlineStr"/>
      <c r="B3140" s="2" t="inlineStr"/>
      <c r="C3140" s="2" t="inlineStr"/>
      <c r="D3140" s="2" t="inlineStr"/>
      <c r="E3140" s="26" t="inlineStr">
        <is>
          <r>
            <t xml:space="preserve">TOTAL Mão de Obra com Encargos Complementares:</t>
          </r>
        </is>
      </c>
      <c r="F3140" s="26" t="inlineStr"/>
      <c r="G3140" s="27" t="n">
        <f>SUM(G3138:G3139)</f>
        <v>7.08</v>
      </c>
    </row>
    <row r="3141" customHeight="1" ht="15">
      <c r="A3141" s="2" t="inlineStr"/>
      <c r="B3141" s="2" t="inlineStr"/>
      <c r="C3141" s="2" t="inlineStr"/>
      <c r="D3141" s="2" t="inlineStr"/>
      <c r="E3141" s="28" t="inlineStr">
        <is>
          <r>
            <t xml:space="preserve">VALOR:</t>
          </r>
        </is>
      </c>
      <c r="F3141" s="28" t="inlineStr"/>
      <c r="G3141" s="29" t="n">
        <f>ROUND(SUM(G3136,G3140),2)</f>
        <v>13.55</v>
      </c>
    </row>
    <row r="3142" customHeight="1" ht="15">
      <c r="A3142" s="2" t="inlineStr"/>
      <c r="B3142" s="2" t="inlineStr"/>
      <c r="C3142" s="2" t="inlineStr"/>
      <c r="D3142" s="2" t="inlineStr"/>
      <c r="E3142" s="28" t="inlineStr">
        <is>
          <r>
            <t xml:space="preserve">VALOR BDI (20.34%):</t>
          </r>
        </is>
      </c>
      <c r="F3142" s="28" t="inlineStr"/>
      <c r="G3142" s="29" t="n">
        <f>ROUND(G3141*(20.34/100),2)</f>
        <v>2.76</v>
      </c>
    </row>
    <row r="3143" customHeight="1" ht="15">
      <c r="A3143" s="2" t="inlineStr"/>
      <c r="B3143" s="2" t="inlineStr"/>
      <c r="C3143" s="2" t="inlineStr"/>
      <c r="D3143" s="2" t="inlineStr"/>
      <c r="E3143" s="28" t="inlineStr">
        <is>
          <r>
            <t xml:space="preserve">VALOR COM BDI:</t>
          </r>
        </is>
      </c>
      <c r="F3143" s="28" t="inlineStr"/>
      <c r="G3143" s="29" t="n">
        <f>G3142+G3141</f>
        <v>16.31</v>
      </c>
    </row>
    <row r="3144" customHeight="1" ht="10">
      <c r="A3144" s="2" t="inlineStr"/>
      <c r="B3144" s="2" t="inlineStr"/>
      <c r="C3144" s="2" t="inlineStr"/>
      <c r="D3144" s="2" t="inlineStr"/>
      <c r="E3144" s="18" t="inlineStr"/>
      <c r="F3144" s="18" t="inlineStr"/>
      <c r="G3144" s="18" t="inlineStr"/>
    </row>
    <row r="3145" customHeight="1" ht="20">
      <c r="A3145" s="19" t="inlineStr">
        <is>
          <r>
            <t xml:space="preserve">1.18.57. ​89396​ TÊ COM BUCHA DE LATÃO NA BOLSA CENTRAL, PVC, SOLDÁVEL, DN 25MM X 1/2, INSTALADO EM RAMAL OU SUB-RAMAL DE ÁGUA - FORNECIMENTO E INSTALAÇÃO. AF_06/2022​ (UN)</t>
          </r>
        </is>
      </c>
      <c r="B3145" s="19" t="inlineStr"/>
      <c r="C3145" s="19" t="inlineStr"/>
      <c r="D3145" s="19" t="inlineStr"/>
      <c r="E3145" s="19" t="inlineStr"/>
      <c r="F3145" s="19" t="inlineStr"/>
      <c r="G3145" s="19" t="inlineStr"/>
    </row>
    <row r="3146" customHeight="1" ht="15">
      <c r="A3146" s="20" t="inlineStr">
        <is>
          <r>
            <t xml:space="preserve">Material</t>
          </r>
        </is>
      </c>
      <c r="B3146" s="20" t="inlineStr"/>
      <c r="C3146" s="21" t="inlineStr">
        <is>
          <r>
            <t xml:space="preserve">FONTE</t>
          </r>
        </is>
      </c>
      <c r="D3146" s="21" t="inlineStr">
        <is>
          <r>
            <t xml:space="preserve">UNID</t>
          </r>
        </is>
      </c>
      <c r="E3146" s="21" t="inlineStr">
        <is>
          <r>
            <t xml:space="preserve">COEFICIENTE</t>
          </r>
        </is>
      </c>
      <c r="F3146" s="21" t="inlineStr">
        <is>
          <r>
            <t xml:space="preserve">PREÇO UNITÁRIO</t>
          </r>
        </is>
      </c>
      <c r="G3146" s="21" t="inlineStr">
        <is>
          <r>
            <t xml:space="preserve">TOTAL</t>
          </r>
        </is>
      </c>
    </row>
    <row r="3147" customHeight="1" ht="15">
      <c r="A3147" s="22" t="inlineStr">
        <is>
          <r>
            <t xml:space="preserve">00000122</t>
          </r>
        </is>
      </c>
      <c r="B3147" s="23" t="inlineStr">
        <is>
          <r>
            <t xml:space="preserve">ADESIVO PLASTICO PARA PVC, FRASCO COM *850* GR</t>
          </r>
        </is>
      </c>
      <c r="C3147" s="22" t="inlineStr">
        <is>
          <r>
            <t xml:space="preserve">SINAPI</t>
          </r>
        </is>
      </c>
      <c r="D3147" s="22" t="inlineStr">
        <is>
          <r>
            <t xml:space="preserve">UN</t>
          </r>
        </is>
      </c>
      <c r="E3147" s="24" t="n">
        <v>0.0088</v>
      </c>
      <c r="F3147" s="25" t="n">
        <v>61.86</v>
      </c>
      <c r="G3147" s="25" t="n">
        <f>TRUNC(TRUNC(E3147,8)*F3147,2)</f>
        <v>0.54</v>
      </c>
    </row>
    <row r="3148" customHeight="1" ht="15">
      <c r="A3148" s="22" t="inlineStr">
        <is>
          <r>
            <t xml:space="preserve">00038383</t>
          </r>
        </is>
      </c>
      <c r="B3148" s="23" t="inlineStr">
        <is>
          <r>
            <t xml:space="preserve">LIXA D'AGUA EM FOLHA, COR PRETA, GRAO 100</t>
          </r>
        </is>
      </c>
      <c r="C3148" s="22" t="inlineStr">
        <is>
          <r>
            <t xml:space="preserve">SINAPI</t>
          </r>
        </is>
      </c>
      <c r="D3148" s="22" t="inlineStr">
        <is>
          <r>
            <t xml:space="preserve">UN</t>
          </r>
        </is>
      </c>
      <c r="E3148" s="24" t="n">
        <v>0.0484</v>
      </c>
      <c r="F3148" s="25" t="n">
        <v>1.65</v>
      </c>
      <c r="G3148" s="25" t="n">
        <f>TRUNC(TRUNC(E3148,8)*F3148,2)</f>
        <v>0.07</v>
      </c>
    </row>
    <row r="3149" customHeight="1" ht="21">
      <c r="A3149" s="22" t="inlineStr">
        <is>
          <r>
            <t xml:space="preserve">00020083</t>
          </r>
        </is>
      </c>
      <c r="B3149" s="23" t="inlineStr">
        <is>
          <r>
            <t xml:space="preserve">SOLUCAO PREPARADORA / LIMPADORA PARA PVC, FRASCO COM 1000 CM3</t>
          </r>
        </is>
      </c>
      <c r="C3149" s="22" t="inlineStr">
        <is>
          <r>
            <t xml:space="preserve">SINAPI</t>
          </r>
        </is>
      </c>
      <c r="D3149" s="22" t="inlineStr">
        <is>
          <r>
            <t xml:space="preserve">UN</t>
          </r>
        </is>
      </c>
      <c r="E3149" s="24" t="n">
        <v>0.0105</v>
      </c>
      <c r="F3149" s="25" t="n">
        <v>70.08</v>
      </c>
      <c r="G3149" s="25" t="n">
        <f>TRUNC(TRUNC(E3149,8)*F3149,2)</f>
        <v>0.73</v>
      </c>
    </row>
    <row r="3150" customHeight="1" ht="29">
      <c r="A3150" s="22" t="inlineStr">
        <is>
          <r>
            <t xml:space="preserve">00007137</t>
          </r>
        </is>
      </c>
      <c r="B3150" s="23" t="inlineStr">
        <is>
          <r>
            <t xml:space="preserve">TE PVC, SOLDAVEL, COM BUCHA DE LATAO NA BOLSA CENTRAL, 90 GRAUS, 25 MM X 1/2", PARA AGUA FRIA PREDIAL</t>
          </r>
        </is>
      </c>
      <c r="C3150" s="22" t="inlineStr">
        <is>
          <r>
            <t xml:space="preserve">SINAPI</t>
          </r>
        </is>
      </c>
      <c r="D3150" s="22" t="inlineStr">
        <is>
          <r>
            <t xml:space="preserve">UN</t>
          </r>
        </is>
      </c>
      <c r="E3150" s="24" t="n">
        <v>1.0</v>
      </c>
      <c r="F3150" s="25" t="n">
        <v>10.41</v>
      </c>
      <c r="G3150" s="25" t="n">
        <f>TRUNC(TRUNC(E3150,8)*F3150,2)</f>
        <v>10.41</v>
      </c>
    </row>
    <row r="3151" customHeight="1" ht="15">
      <c r="A3151" s="2" t="inlineStr"/>
      <c r="B3151" s="2" t="inlineStr"/>
      <c r="C3151" s="2" t="inlineStr"/>
      <c r="D3151" s="2" t="inlineStr"/>
      <c r="E3151" s="26" t="inlineStr">
        <is>
          <r>
            <t xml:space="preserve">TOTAL Material:</t>
          </r>
        </is>
      </c>
      <c r="F3151" s="26" t="inlineStr"/>
      <c r="G3151" s="27" t="n">
        <f>SUM(G3147:G3150)</f>
        <v>11.75</v>
      </c>
    </row>
    <row r="3152" customHeight="1" ht="15">
      <c r="A3152" s="20" t="inlineStr">
        <is>
          <r>
            <t xml:space="preserve">Mão de Obra com Encargos Complementares</t>
          </r>
        </is>
      </c>
      <c r="B3152" s="20" t="inlineStr"/>
      <c r="C3152" s="21" t="inlineStr">
        <is>
          <r>
            <t xml:space="preserve">FONTE</t>
          </r>
        </is>
      </c>
      <c r="D3152" s="21" t="inlineStr">
        <is>
          <r>
            <t xml:space="preserve">UNID</t>
          </r>
        </is>
      </c>
      <c r="E3152" s="21" t="inlineStr">
        <is>
          <r>
            <t xml:space="preserve">COEFICIENTE</t>
          </r>
        </is>
      </c>
      <c r="F3152" s="21" t="inlineStr">
        <is>
          <r>
            <t xml:space="preserve">PREÇO UNITÁRIO</t>
          </r>
        </is>
      </c>
      <c r="G3152" s="21" t="inlineStr">
        <is>
          <r>
            <t xml:space="preserve">TOTAL</t>
          </r>
        </is>
      </c>
    </row>
    <row r="3153" customHeight="1" ht="21">
      <c r="A3153" s="22" t="inlineStr">
        <is>
          <r>
            <t xml:space="preserve">88248</t>
          </r>
        </is>
      </c>
      <c r="B3153" s="23" t="inlineStr">
        <is>
          <r>
            <t xml:space="preserve">AUXILIAR DE ENCANADOR OU BOMBEIRO HIDRÁULICO COM ENCARGOS COMPLEMENTARES</t>
          </r>
        </is>
      </c>
      <c r="C3153" s="22" t="inlineStr">
        <is>
          <r>
            <t xml:space="preserve">SINAPI</t>
          </r>
        </is>
      </c>
      <c r="D3153" s="22" t="inlineStr">
        <is>
          <r>
            <t xml:space="preserve">H</t>
          </r>
        </is>
      </c>
      <c r="E3153" s="24" t="n">
        <v>0.1748</v>
      </c>
      <c r="F3153" s="25" t="n">
        <v>24.23</v>
      </c>
      <c r="G3153" s="25" t="n">
        <f>TRUNC(TRUNC(E3153,8)*F3153,2)</f>
        <v>4.23</v>
      </c>
    </row>
    <row r="3154" customHeight="1" ht="21">
      <c r="A3154" s="22" t="inlineStr">
        <is>
          <r>
            <t xml:space="preserve">88267</t>
          </r>
        </is>
      </c>
      <c r="B3154" s="23" t="inlineStr">
        <is>
          <r>
            <t xml:space="preserve">ENCANADOR OU BOMBEIRO HIDRÁULICO COM ENCARGOS COMPLEMENTARES</t>
          </r>
        </is>
      </c>
      <c r="C3154" s="22" t="inlineStr">
        <is>
          <r>
            <t xml:space="preserve">SINAPI</t>
          </r>
        </is>
      </c>
      <c r="D3154" s="22" t="inlineStr">
        <is>
          <r>
            <t xml:space="preserve">H</t>
          </r>
        </is>
      </c>
      <c r="E3154" s="24" t="n">
        <v>0.1748</v>
      </c>
      <c r="F3154" s="25" t="n">
        <v>29.86</v>
      </c>
      <c r="G3154" s="25" t="n">
        <f>TRUNC(TRUNC(E3154,8)*F3154,2)</f>
        <v>5.21</v>
      </c>
    </row>
    <row r="3155" customHeight="1" ht="18">
      <c r="A3155" s="2" t="inlineStr"/>
      <c r="B3155" s="2" t="inlineStr"/>
      <c r="C3155" s="2" t="inlineStr"/>
      <c r="D3155" s="2" t="inlineStr"/>
      <c r="E3155" s="26" t="inlineStr">
        <is>
          <r>
            <t xml:space="preserve">TOTAL Mão de Obra com Encargos Complementares:</t>
          </r>
        </is>
      </c>
      <c r="F3155" s="26" t="inlineStr"/>
      <c r="G3155" s="27" t="n">
        <f>SUM(G3153:G3154)</f>
        <v>9.44</v>
      </c>
    </row>
    <row r="3156" customHeight="1" ht="15">
      <c r="A3156" s="2" t="inlineStr"/>
      <c r="B3156" s="2" t="inlineStr"/>
      <c r="C3156" s="2" t="inlineStr"/>
      <c r="D3156" s="2" t="inlineStr"/>
      <c r="E3156" s="28" t="inlineStr">
        <is>
          <r>
            <t xml:space="preserve">VALOR:</t>
          </r>
        </is>
      </c>
      <c r="F3156" s="28" t="inlineStr"/>
      <c r="G3156" s="29" t="n">
        <f>ROUND(SUM(G3151,G3155),2)</f>
        <v>21.19</v>
      </c>
    </row>
    <row r="3157" customHeight="1" ht="15">
      <c r="A3157" s="2" t="inlineStr"/>
      <c r="B3157" s="2" t="inlineStr"/>
      <c r="C3157" s="2" t="inlineStr"/>
      <c r="D3157" s="2" t="inlineStr"/>
      <c r="E3157" s="28" t="inlineStr">
        <is>
          <r>
            <t xml:space="preserve">VALOR BDI (20.34%):</t>
          </r>
        </is>
      </c>
      <c r="F3157" s="28" t="inlineStr"/>
      <c r="G3157" s="29" t="n">
        <f>ROUND(G3156*(20.34/100),2)</f>
        <v>4.31</v>
      </c>
    </row>
    <row r="3158" customHeight="1" ht="15">
      <c r="A3158" s="2" t="inlineStr"/>
      <c r="B3158" s="2" t="inlineStr"/>
      <c r="C3158" s="2" t="inlineStr"/>
      <c r="D3158" s="2" t="inlineStr"/>
      <c r="E3158" s="28" t="inlineStr">
        <is>
          <r>
            <t xml:space="preserve">VALOR COM BDI:</t>
          </r>
        </is>
      </c>
      <c r="F3158" s="28" t="inlineStr"/>
      <c r="G3158" s="29" t="n">
        <f>G3157+G3156</f>
        <v>25.5</v>
      </c>
    </row>
    <row r="3159" customHeight="1" ht="10">
      <c r="A3159" s="2" t="inlineStr"/>
      <c r="B3159" s="2" t="inlineStr"/>
      <c r="C3159" s="2" t="inlineStr"/>
      <c r="D3159" s="2" t="inlineStr"/>
      <c r="E3159" s="18" t="inlineStr"/>
      <c r="F3159" s="18" t="inlineStr"/>
      <c r="G3159" s="18" t="inlineStr"/>
    </row>
    <row r="3160" customHeight="1" ht="20">
      <c r="A3160" s="19" t="inlineStr">
        <is>
          <r>
            <t xml:space="preserve">1.18.58. ​CPU3320​ RESERVATÓRIO EM POLIETILENO COM TAMPA DE ENCAIXAR - CAPACIDADE DE 10.000 LITROS​ (UN)</t>
          </r>
        </is>
      </c>
      <c r="B3160" s="19" t="inlineStr"/>
      <c r="C3160" s="19" t="inlineStr"/>
      <c r="D3160" s="19" t="inlineStr"/>
      <c r="E3160" s="19" t="inlineStr"/>
      <c r="F3160" s="19" t="inlineStr"/>
      <c r="G3160" s="19" t="inlineStr"/>
    </row>
    <row r="3161" customHeight="1" ht="15">
      <c r="A3161" s="20" t="inlineStr">
        <is>
          <r>
            <t xml:space="preserve">Serviço</t>
          </r>
        </is>
      </c>
      <c r="B3161" s="20" t="inlineStr"/>
      <c r="C3161" s="21" t="inlineStr">
        <is>
          <r>
            <t xml:space="preserve">FONTE</t>
          </r>
        </is>
      </c>
      <c r="D3161" s="21" t="inlineStr">
        <is>
          <r>
            <t xml:space="preserve">UNID</t>
          </r>
        </is>
      </c>
      <c r="E3161" s="21" t="inlineStr">
        <is>
          <r>
            <t xml:space="preserve">COEFICIENTE</t>
          </r>
        </is>
      </c>
      <c r="F3161" s="21" t="inlineStr">
        <is>
          <r>
            <t xml:space="preserve">PREÇO UNITÁRIO</t>
          </r>
        </is>
      </c>
      <c r="G3161" s="21" t="inlineStr">
        <is>
          <r>
            <t xml:space="preserve">TOTAL</t>
          </r>
        </is>
      </c>
    </row>
    <row r="3162" customHeight="1" ht="29">
      <c r="A3162" s="22" t="inlineStr">
        <is>
          <r>
            <t xml:space="preserve">102619</t>
          </r>
        </is>
      </c>
      <c r="B3162" s="23" t="inlineStr">
        <is>
          <r>
            <t xml:space="preserve">CAIXA D´ÁGUA EM POLIÉSTER REFORÇADO COM FIBRA DE VIDRO, 10000 LITROS - FORNECIMENTO E INSTALAÇÃO. AF_06/2021</t>
          </r>
        </is>
      </c>
      <c r="C3162" s="22" t="inlineStr">
        <is>
          <r>
            <t xml:space="preserve">SINAPI</t>
          </r>
        </is>
      </c>
      <c r="D3162" s="22" t="inlineStr">
        <is>
          <r>
            <t xml:space="preserve">UN</t>
          </r>
        </is>
      </c>
      <c r="E3162" s="24" t="n">
        <v>1.0</v>
      </c>
      <c r="F3162" s="25" t="n">
        <v>6045.22</v>
      </c>
      <c r="G3162" s="25" t="n">
        <f>ROUND(ROUND(E3162,8)*F3162,2)</f>
        <v>6045.22</v>
      </c>
    </row>
    <row r="3163" customHeight="1" ht="15">
      <c r="A3163" s="2" t="inlineStr"/>
      <c r="B3163" s="2" t="inlineStr"/>
      <c r="C3163" s="2" t="inlineStr"/>
      <c r="D3163" s="2" t="inlineStr"/>
      <c r="E3163" s="26" t="inlineStr">
        <is>
          <r>
            <t xml:space="preserve">TOTAL Serviço:</t>
          </r>
        </is>
      </c>
      <c r="F3163" s="26" t="inlineStr"/>
      <c r="G3163" s="27" t="n">
        <f>SUM(G3162:G3162)</f>
        <v>6045.22</v>
      </c>
    </row>
    <row r="3164" customHeight="1" ht="15">
      <c r="A3164" s="2" t="inlineStr"/>
      <c r="B3164" s="2" t="inlineStr"/>
      <c r="C3164" s="2" t="inlineStr"/>
      <c r="D3164" s="2" t="inlineStr"/>
      <c r="E3164" s="28" t="inlineStr">
        <is>
          <r>
            <t xml:space="preserve">VALOR:</t>
          </r>
        </is>
      </c>
      <c r="F3164" s="28" t="inlineStr"/>
      <c r="G3164" s="29" t="n">
        <f>ROUND(SUM(G3163),2)</f>
        <v>6045.22</v>
      </c>
    </row>
    <row r="3165" customHeight="1" ht="15">
      <c r="A3165" s="2" t="inlineStr"/>
      <c r="B3165" s="2" t="inlineStr"/>
      <c r="C3165" s="2" t="inlineStr"/>
      <c r="D3165" s="2" t="inlineStr"/>
      <c r="E3165" s="28" t="inlineStr">
        <is>
          <r>
            <t xml:space="preserve">VALOR BDI (20.34%):</t>
          </r>
        </is>
      </c>
      <c r="F3165" s="28" t="inlineStr"/>
      <c r="G3165" s="29" t="n">
        <f>ROUND(G3164*(20.34/100),2)</f>
        <v>1229.6</v>
      </c>
    </row>
    <row r="3166" customHeight="1" ht="15">
      <c r="A3166" s="2" t="inlineStr"/>
      <c r="B3166" s="2" t="inlineStr"/>
      <c r="C3166" s="2" t="inlineStr"/>
      <c r="D3166" s="2" t="inlineStr"/>
      <c r="E3166" s="28" t="inlineStr">
        <is>
          <r>
            <t xml:space="preserve">VALOR COM BDI:</t>
          </r>
        </is>
      </c>
      <c r="F3166" s="28" t="inlineStr"/>
      <c r="G3166" s="29" t="n">
        <f>G3165+G3164</f>
        <v>7274.82</v>
      </c>
    </row>
    <row r="3167" customHeight="1" ht="10">
      <c r="A3167" s="2" t="inlineStr"/>
      <c r="B3167" s="2" t="inlineStr"/>
      <c r="C3167" s="2" t="inlineStr"/>
      <c r="D3167" s="2" t="inlineStr"/>
      <c r="E3167" s="18" t="inlineStr"/>
      <c r="F3167" s="18" t="inlineStr"/>
      <c r="G3167" s="18" t="inlineStr"/>
    </row>
    <row r="3168" customHeight="1" ht="20">
      <c r="A3168" s="19" t="inlineStr">
        <is>
          <r>
            <t xml:space="preserve">1.18.59. ​CPU3321​ FORNECIMENTO E INSTALAÇÃO DE RESERVATÓRIO METÁLICO TIPO TAÇA DE 10.000 LITROS PINTURA INTERNA E EXTERNA COM ESCADA DE ACESSO E BASE DE CONCRETO ARMADO - AREIA E BRITA COMERCIAIS​ (UN)</t>
          </r>
        </is>
      </c>
      <c r="B3168" s="19" t="inlineStr"/>
      <c r="C3168" s="19" t="inlineStr"/>
      <c r="D3168" s="19" t="inlineStr"/>
      <c r="E3168" s="19" t="inlineStr"/>
      <c r="F3168" s="19" t="inlineStr"/>
      <c r="G3168" s="19" t="inlineStr"/>
    </row>
    <row r="3169" customHeight="1" ht="15">
      <c r="A3169" s="20" t="inlineStr">
        <is>
          <r>
            <t xml:space="preserve">Equipamento</t>
          </r>
        </is>
      </c>
      <c r="B3169" s="20" t="inlineStr"/>
      <c r="C3169" s="21" t="inlineStr">
        <is>
          <r>
            <t xml:space="preserve">FONTE</t>
          </r>
        </is>
      </c>
      <c r="D3169" s="21" t="inlineStr">
        <is>
          <r>
            <t xml:space="preserve">UNID</t>
          </r>
        </is>
      </c>
      <c r="E3169" s="21" t="inlineStr">
        <is>
          <r>
            <t xml:space="preserve">COEFICIENTE</t>
          </r>
        </is>
      </c>
      <c r="F3169" s="21" t="inlineStr">
        <is>
          <r>
            <t xml:space="preserve">PREÇO UNITÁRIO</t>
          </r>
        </is>
      </c>
      <c r="G3169" s="21" t="inlineStr">
        <is>
          <r>
            <t xml:space="preserve">TOTAL</t>
          </r>
        </is>
      </c>
    </row>
    <row r="3170" customHeight="1" ht="21">
      <c r="A3170" s="22" t="inlineStr">
        <is>
          <r>
            <t xml:space="preserve">E9686</t>
          </r>
        </is>
      </c>
      <c r="B3170" s="23" t="inlineStr">
        <is>
          <r>
            <t xml:space="preserve">Caminhão guindauto com capacidade de elevação de 6,2 t e carroceria de 7 t - 136 kW (CHP)</t>
          </r>
        </is>
      </c>
      <c r="C3170" s="22" t="inlineStr">
        <is>
          <r>
            <t xml:space="preserve">SICRO NOVO</t>
          </r>
        </is>
      </c>
      <c r="D3170" s="22" t="inlineStr">
        <is>
          <r>
            <t xml:space="preserve">CHP</t>
          </r>
        </is>
      </c>
      <c r="E3170" s="24" t="n">
        <v>1.3</v>
      </c>
      <c r="F3170" s="25" t="n">
        <v>313.91</v>
      </c>
      <c r="G3170" s="25" t="n">
        <f>ROUND(ROUND(E3170,8)*F3170,2)</f>
        <v>408.08</v>
      </c>
    </row>
    <row r="3171" customHeight="1" ht="15">
      <c r="A3171" s="2" t="inlineStr"/>
      <c r="B3171" s="2" t="inlineStr"/>
      <c r="C3171" s="2" t="inlineStr"/>
      <c r="D3171" s="2" t="inlineStr"/>
      <c r="E3171" s="26" t="inlineStr">
        <is>
          <r>
            <t xml:space="preserve">TOTAL Equipamento:</t>
          </r>
        </is>
      </c>
      <c r="F3171" s="26" t="inlineStr"/>
      <c r="G3171" s="27" t="n">
        <f>SUM(G3170:G3170)</f>
        <v>408.08</v>
      </c>
    </row>
    <row r="3172" customHeight="1" ht="15">
      <c r="A3172" s="20" t="inlineStr">
        <is>
          <r>
            <t xml:space="preserve">Material</t>
          </r>
        </is>
      </c>
      <c r="B3172" s="20" t="inlineStr"/>
      <c r="C3172" s="21" t="inlineStr">
        <is>
          <r>
            <t xml:space="preserve">FONTE</t>
          </r>
        </is>
      </c>
      <c r="D3172" s="21" t="inlineStr">
        <is>
          <r>
            <t xml:space="preserve">UNID</t>
          </r>
        </is>
      </c>
      <c r="E3172" s="21" t="inlineStr">
        <is>
          <r>
            <t xml:space="preserve">COEFICIENTE</t>
          </r>
        </is>
      </c>
      <c r="F3172" s="21" t="inlineStr">
        <is>
          <r>
            <t xml:space="preserve">PREÇO UNITÁRIO</t>
          </r>
        </is>
      </c>
      <c r="G3172" s="21" t="inlineStr">
        <is>
          <r>
            <t xml:space="preserve">TOTAL</t>
          </r>
        </is>
      </c>
    </row>
    <row r="3173" customHeight="1" ht="15">
      <c r="A3173" s="22" t="inlineStr">
        <is>
          <r>
            <t xml:space="preserve">M3902</t>
          </r>
        </is>
      </c>
      <c r="B3173" s="23" t="inlineStr">
        <is>
          <r>
            <t xml:space="preserve">Reservatório metálico tipo taça - capacidade de 10.000 l</t>
          </r>
        </is>
      </c>
      <c r="C3173" s="22" t="inlineStr">
        <is>
          <r>
            <t xml:space="preserve">SICRO NOVO</t>
          </r>
        </is>
      </c>
      <c r="D3173" s="22" t="inlineStr">
        <is>
          <r>
            <t xml:space="preserve">un</t>
          </r>
        </is>
      </c>
      <c r="E3173" s="24" t="n">
        <v>1.0</v>
      </c>
      <c r="F3173" s="25" t="n">
        <v>25344.89</v>
      </c>
      <c r="G3173" s="25" t="n">
        <f>ROUND(ROUND(E3173,8)*F3173,2)</f>
        <v>25344.89</v>
      </c>
    </row>
    <row r="3174" customHeight="1" ht="15">
      <c r="A3174" s="2" t="inlineStr"/>
      <c r="B3174" s="2" t="inlineStr"/>
      <c r="C3174" s="2" t="inlineStr"/>
      <c r="D3174" s="2" t="inlineStr"/>
      <c r="E3174" s="26" t="inlineStr">
        <is>
          <r>
            <t xml:space="preserve">TOTAL Material:</t>
          </r>
        </is>
      </c>
      <c r="F3174" s="26" t="inlineStr"/>
      <c r="G3174" s="27" t="n">
        <f>SUM(G3173:G3173)</f>
        <v>25344.89</v>
      </c>
    </row>
    <row r="3175" customHeight="1" ht="15">
      <c r="A3175" s="20" t="inlineStr">
        <is>
          <r>
            <t xml:space="preserve">Mão de Obra com Encargos Complementares</t>
          </r>
        </is>
      </c>
      <c r="B3175" s="20" t="inlineStr"/>
      <c r="C3175" s="21" t="inlineStr">
        <is>
          <r>
            <t xml:space="preserve">FONTE</t>
          </r>
        </is>
      </c>
      <c r="D3175" s="21" t="inlineStr">
        <is>
          <r>
            <t xml:space="preserve">UNID</t>
          </r>
        </is>
      </c>
      <c r="E3175" s="21" t="inlineStr">
        <is>
          <r>
            <t xml:space="preserve">COEFICIENTE</t>
          </r>
        </is>
      </c>
      <c r="F3175" s="21" t="inlineStr">
        <is>
          <r>
            <t xml:space="preserve">PREÇO UNITÁRIO</t>
          </r>
        </is>
      </c>
      <c r="G3175" s="21" t="inlineStr">
        <is>
          <r>
            <t xml:space="preserve">TOTAL</t>
          </r>
        </is>
      </c>
    </row>
    <row r="3176" customHeight="1" ht="21">
      <c r="A3176" s="22" t="inlineStr">
        <is>
          <r>
            <t xml:space="preserve">88243</t>
          </r>
        </is>
      </c>
      <c r="B3176" s="23" t="inlineStr">
        <is>
          <r>
            <t xml:space="preserve">AJUDANTE ESPECIALIZADO COM ENCARGOS COMPLEMENTARES</t>
          </r>
        </is>
      </c>
      <c r="C3176" s="22" t="inlineStr">
        <is>
          <r>
            <t xml:space="preserve">SINAPI</t>
          </r>
        </is>
      </c>
      <c r="D3176" s="22" t="inlineStr">
        <is>
          <r>
            <t xml:space="preserve">H</t>
          </r>
        </is>
      </c>
      <c r="E3176" s="24" t="n">
        <v>2.0</v>
      </c>
      <c r="F3176" s="25" t="n">
        <v>23.76</v>
      </c>
      <c r="G3176" s="25" t="n">
        <f>ROUND(ROUND(E3176,8)*F3176,2)</f>
        <v>47.52</v>
      </c>
    </row>
    <row r="3177" customHeight="1" ht="18">
      <c r="A3177" s="2" t="inlineStr"/>
      <c r="B3177" s="2" t="inlineStr"/>
      <c r="C3177" s="2" t="inlineStr"/>
      <c r="D3177" s="2" t="inlineStr"/>
      <c r="E3177" s="26" t="inlineStr">
        <is>
          <r>
            <t xml:space="preserve">TOTAL Mão de Obra com Encargos Complementares:</t>
          </r>
        </is>
      </c>
      <c r="F3177" s="26" t="inlineStr"/>
      <c r="G3177" s="27" t="n">
        <f>SUM(G3176:G3176)</f>
        <v>47.52</v>
      </c>
    </row>
    <row r="3178" customHeight="1" ht="15">
      <c r="A3178" s="20" t="inlineStr">
        <is>
          <r>
            <t xml:space="preserve">Serviço</t>
          </r>
        </is>
      </c>
      <c r="B3178" s="20" t="inlineStr"/>
      <c r="C3178" s="21" t="inlineStr">
        <is>
          <r>
            <t xml:space="preserve">FONTE</t>
          </r>
        </is>
      </c>
      <c r="D3178" s="21" t="inlineStr">
        <is>
          <r>
            <t xml:space="preserve">UNID</t>
          </r>
        </is>
      </c>
      <c r="E3178" s="21" t="inlineStr">
        <is>
          <r>
            <t xml:space="preserve">COEFICIENTE</t>
          </r>
        </is>
      </c>
      <c r="F3178" s="21" t="inlineStr">
        <is>
          <r>
            <t xml:space="preserve">PREÇO UNITÁRIO</t>
          </r>
        </is>
      </c>
      <c r="G3178" s="21" t="inlineStr">
        <is>
          <r>
            <t xml:space="preserve">TOTAL</t>
          </r>
        </is>
      </c>
    </row>
    <row r="3179" customHeight="1" ht="29">
      <c r="A3179" s="22" t="inlineStr">
        <is>
          <r>
            <t xml:space="preserve">92771</t>
          </r>
        </is>
      </c>
      <c r="B3179" s="23" t="inlineStr">
        <is>
          <r>
            <t xml:space="preserve">ARMAÇÃO DE LAJE DE ESTRUTURA CONVENCIONAL DE CONCRETO ARMADO UTILIZANDO AÇO CA-50 DE 10,0 MM - MONTAGEM. AF_06/2022</t>
          </r>
        </is>
      </c>
      <c r="C3179" s="22" t="inlineStr">
        <is>
          <r>
            <t xml:space="preserve">SINAPI</t>
          </r>
        </is>
      </c>
      <c r="D3179" s="22" t="inlineStr">
        <is>
          <r>
            <t xml:space="preserve">KG</t>
          </r>
        </is>
      </c>
      <c r="E3179" s="24" t="n">
        <v>67.5</v>
      </c>
      <c r="F3179" s="25" t="n">
        <v>9.84</v>
      </c>
      <c r="G3179" s="25" t="n">
        <f>ROUND(ROUND(E3179,8)*F3179,2)</f>
        <v>664.2</v>
      </c>
    </row>
    <row r="3180" customHeight="1" ht="29">
      <c r="A3180" s="22" t="inlineStr">
        <is>
          <r>
            <t xml:space="preserve">102481</t>
          </r>
        </is>
      </c>
      <c r="B3180" s="23" t="inlineStr">
        <is>
          <r>
            <t xml:space="preserve">CONCRETO FCK = 20MPA, TRAÇO 1:2,6:2,9 (EM MASSA SECA DE CIMENTO/ AREIA MÉDIA/ SEIXO ROLADO) - PREPARO MECÂNICO COM BETONEIRA 600 L. AF_05/2021</t>
          </r>
        </is>
      </c>
      <c r="C3180" s="22" t="inlineStr">
        <is>
          <r>
            <t xml:space="preserve">SINAPI</t>
          </r>
        </is>
      </c>
      <c r="D3180" s="22" t="inlineStr">
        <is>
          <r>
            <t xml:space="preserve">M3</t>
          </r>
        </is>
      </c>
      <c r="E3180" s="24" t="n">
        <v>0.9375</v>
      </c>
      <c r="F3180" s="25" t="n">
        <v>658.12</v>
      </c>
      <c r="G3180" s="25" t="n">
        <f>ROUND(ROUND(E3180,8)*F3180,2)</f>
        <v>616.99</v>
      </c>
    </row>
    <row r="3181" customHeight="1" ht="15">
      <c r="A3181" s="22" t="inlineStr">
        <is>
          <r>
            <t xml:space="preserve">93358</t>
          </r>
        </is>
      </c>
      <c r="B3181" s="23" t="inlineStr">
        <is>
          <r>
            <t xml:space="preserve">ESCAVAÇÃO MANUAL DE VALA. AF_09/2024</t>
          </r>
        </is>
      </c>
      <c r="C3181" s="22" t="inlineStr">
        <is>
          <r>
            <t xml:space="preserve">SINAPI</t>
          </r>
        </is>
      </c>
      <c r="D3181" s="22" t="inlineStr">
        <is>
          <r>
            <t xml:space="preserve">M3</t>
          </r>
        </is>
      </c>
      <c r="E3181" s="24" t="n">
        <v>1.09375</v>
      </c>
      <c r="F3181" s="25" t="n">
        <v>93.19</v>
      </c>
      <c r="G3181" s="25" t="n">
        <f>ROUND(ROUND(E3181,8)*F3181,2)</f>
        <v>101.93</v>
      </c>
    </row>
    <row r="3182" customHeight="1" ht="29">
      <c r="A3182" s="22" t="inlineStr">
        <is>
          <r>
            <t xml:space="preserve">96530</t>
          </r>
        </is>
      </c>
      <c r="B3182" s="23" t="inlineStr">
        <is>
          <r>
            <t xml:space="preserve">FABRICAÇÃO, MONTAGEM E DESMONTAGEM DE FÔRMA PARA VIGA BALDRAME, EM MADEIRA SERRADA, E=25 MM, 1 UTILIZAÇÃO. AF_01/2024</t>
          </r>
        </is>
      </c>
      <c r="C3182" s="22" t="inlineStr">
        <is>
          <r>
            <t xml:space="preserve">SINAPI</t>
          </r>
        </is>
      </c>
      <c r="D3182" s="22" t="inlineStr">
        <is>
          <r>
            <t xml:space="preserve">M2</t>
          </r>
        </is>
      </c>
      <c r="E3182" s="24" t="n">
        <v>3.0</v>
      </c>
      <c r="F3182" s="25" t="n">
        <v>175.5</v>
      </c>
      <c r="G3182" s="25" t="n">
        <f>ROUND(ROUND(E3182,8)*F3182,2)</f>
        <v>526.5</v>
      </c>
    </row>
    <row r="3183" customHeight="1" ht="29">
      <c r="A3183" s="22" t="inlineStr">
        <is>
          <r>
            <t xml:space="preserve">100324</t>
          </r>
        </is>
      </c>
      <c r="B3183" s="23" t="inlineStr">
        <is>
          <r>
            <t xml:space="preserve">LASTRO COM MATERIAL GRANULAR (PEDRA BRITADA N.1 E PEDRA BRITADA N.2), APLICADO EM PISOS OU LAJES SOBRE SOLO, ESPESSURA DE *10 CM*. AF_01/2024</t>
          </r>
        </is>
      </c>
      <c r="C3183" s="22" t="inlineStr">
        <is>
          <r>
            <t xml:space="preserve">SINAPI</t>
          </r>
        </is>
      </c>
      <c r="D3183" s="22" t="inlineStr">
        <is>
          <r>
            <t xml:space="preserve">M3</t>
          </r>
        </is>
      </c>
      <c r="E3183" s="24" t="n">
        <v>0.15625</v>
      </c>
      <c r="F3183" s="25" t="n">
        <v>196.02</v>
      </c>
      <c r="G3183" s="25" t="n">
        <f>ROUND(ROUND(E3183,8)*F3183,2)</f>
        <v>30.63</v>
      </c>
    </row>
    <row r="3184" customHeight="1" ht="29">
      <c r="A3184" s="22" t="inlineStr">
        <is>
          <r>
            <t xml:space="preserve">96622</t>
          </r>
        </is>
      </c>
      <c r="B3184" s="23" t="inlineStr">
        <is>
          <r>
            <t xml:space="preserve">LASTRO COM MATERIAL GRANULAR, APLICADO EM PISOS OU LAJES SOBRE SOLO, ESPESSURA DE *5 CM*. AF_01/2024</t>
          </r>
        </is>
      </c>
      <c r="C3184" s="22" t="inlineStr">
        <is>
          <r>
            <t xml:space="preserve">SINAPI</t>
          </r>
        </is>
      </c>
      <c r="D3184" s="22" t="inlineStr">
        <is>
          <r>
            <t xml:space="preserve">M3</t>
          </r>
        </is>
      </c>
      <c r="E3184" s="24" t="n">
        <v>0.15625</v>
      </c>
      <c r="F3184" s="25" t="n">
        <v>231.76</v>
      </c>
      <c r="G3184" s="25" t="n">
        <f>ROUND(ROUND(E3184,8)*F3184,2)</f>
        <v>36.21</v>
      </c>
    </row>
    <row r="3185" customHeight="1" ht="15">
      <c r="A3185" s="2" t="inlineStr"/>
      <c r="B3185" s="2" t="inlineStr"/>
      <c r="C3185" s="2" t="inlineStr"/>
      <c r="D3185" s="2" t="inlineStr"/>
      <c r="E3185" s="26" t="inlineStr">
        <is>
          <r>
            <t xml:space="preserve">TOTAL Serviço:</t>
          </r>
        </is>
      </c>
      <c r="F3185" s="26" t="inlineStr"/>
      <c r="G3185" s="27" t="n">
        <f>SUM(G3179:G3184)</f>
        <v>1976.46</v>
      </c>
    </row>
    <row r="3186" customHeight="1" ht="15">
      <c r="A3186" s="2" t="inlineStr"/>
      <c r="B3186" s="2" t="inlineStr"/>
      <c r="C3186" s="2" t="inlineStr"/>
      <c r="D3186" s="2" t="inlineStr"/>
      <c r="E3186" s="28" t="inlineStr">
        <is>
          <r>
            <t xml:space="preserve">VALOR:</t>
          </r>
        </is>
      </c>
      <c r="F3186" s="28" t="inlineStr"/>
      <c r="G3186" s="29" t="n">
        <f>ROUND(SUM(G3171,G3174,G3177,G3185),2)</f>
        <v>27776.95</v>
      </c>
    </row>
    <row r="3187" customHeight="1" ht="15">
      <c r="A3187" s="2" t="inlineStr"/>
      <c r="B3187" s="2" t="inlineStr"/>
      <c r="C3187" s="2" t="inlineStr"/>
      <c r="D3187" s="2" t="inlineStr"/>
      <c r="E3187" s="28" t="inlineStr">
        <is>
          <r>
            <t xml:space="preserve">VALOR BDI (20.34%):</t>
          </r>
        </is>
      </c>
      <c r="F3187" s="28" t="inlineStr"/>
      <c r="G3187" s="29" t="n">
        <f>ROUND(G3186*(20.34/100),2)</f>
        <v>5649.83</v>
      </c>
    </row>
    <row r="3188" customHeight="1" ht="15">
      <c r="A3188" s="2" t="inlineStr"/>
      <c r="B3188" s="2" t="inlineStr"/>
      <c r="C3188" s="2" t="inlineStr"/>
      <c r="D3188" s="2" t="inlineStr"/>
      <c r="E3188" s="28" t="inlineStr">
        <is>
          <r>
            <t xml:space="preserve">VALOR COM BDI:</t>
          </r>
        </is>
      </c>
      <c r="F3188" s="28" t="inlineStr"/>
      <c r="G3188" s="29" t="n">
        <f>G3187+G3186</f>
        <v>33426.78</v>
      </c>
    </row>
    <row r="3189" customHeight="1" ht="10">
      <c r="A3189" s="2" t="inlineStr"/>
      <c r="B3189" s="2" t="inlineStr"/>
      <c r="C3189" s="2" t="inlineStr"/>
      <c r="D3189" s="2" t="inlineStr"/>
      <c r="E3189" s="18" t="inlineStr"/>
      <c r="F3189" s="18" t="inlineStr"/>
      <c r="G3189" s="18" t="inlineStr"/>
    </row>
    <row r="3190" customHeight="1" ht="20">
      <c r="A3190" s="19" t="inlineStr">
        <is>
          <r>
            <t xml:space="preserve">1.18.60. ​94499​ REGISTRO DE GAVETA BRUTO, LATÃO, ROSCÁVEL, 2 1/2" - FORNECIMENTO E INSTALAÇÃO. AF_08/2021​ (UN)</t>
          </r>
        </is>
      </c>
      <c r="B3190" s="19" t="inlineStr"/>
      <c r="C3190" s="19" t="inlineStr"/>
      <c r="D3190" s="19" t="inlineStr"/>
      <c r="E3190" s="19" t="inlineStr"/>
      <c r="F3190" s="19" t="inlineStr"/>
      <c r="G3190" s="19" t="inlineStr"/>
    </row>
    <row r="3191" customHeight="1" ht="15">
      <c r="A3191" s="20" t="inlineStr">
        <is>
          <r>
            <t xml:space="preserve">Material</t>
          </r>
        </is>
      </c>
      <c r="B3191" s="20" t="inlineStr"/>
      <c r="C3191" s="21" t="inlineStr">
        <is>
          <r>
            <t xml:space="preserve">FONTE</t>
          </r>
        </is>
      </c>
      <c r="D3191" s="21" t="inlineStr">
        <is>
          <r>
            <t xml:space="preserve">UNID</t>
          </r>
        </is>
      </c>
      <c r="E3191" s="21" t="inlineStr">
        <is>
          <r>
            <t xml:space="preserve">COEFICIENTE</t>
          </r>
        </is>
      </c>
      <c r="F3191" s="21" t="inlineStr">
        <is>
          <r>
            <t xml:space="preserve">PREÇO UNITÁRIO</t>
          </r>
        </is>
      </c>
      <c r="G3191" s="21" t="inlineStr">
        <is>
          <r>
            <t xml:space="preserve">TOTAL</t>
          </r>
        </is>
      </c>
    </row>
    <row r="3192" customHeight="1" ht="21">
      <c r="A3192" s="22" t="inlineStr">
        <is>
          <r>
            <t xml:space="preserve">00003148</t>
          </r>
        </is>
      </c>
      <c r="B3192" s="23" t="inlineStr">
        <is>
          <r>
            <t xml:space="preserve">FITA VEDA ROSCA, EM PTFE, ROLO DE 18 MM X 50 M (L X C)</t>
          </r>
        </is>
      </c>
      <c r="C3192" s="22" t="inlineStr">
        <is>
          <r>
            <t xml:space="preserve">SINAPI</t>
          </r>
        </is>
      </c>
      <c r="D3192" s="22" t="inlineStr">
        <is>
          <r>
            <t xml:space="preserve">UN</t>
          </r>
        </is>
      </c>
      <c r="E3192" s="24" t="n">
        <v>0.0302</v>
      </c>
      <c r="F3192" s="25" t="n">
        <v>14.75</v>
      </c>
      <c r="G3192" s="25" t="n">
        <f>TRUNC(TRUNC(E3192,8)*F3192,2)</f>
        <v>0.44</v>
      </c>
    </row>
    <row r="3193" customHeight="1" ht="21">
      <c r="A3193" s="22" t="inlineStr">
        <is>
          <r>
            <t xml:space="preserve">00006011</t>
          </r>
        </is>
      </c>
      <c r="B3193" s="23" t="inlineStr">
        <is>
          <r>
            <t xml:space="preserve">REGISTRO GAVETA BRUTO EM LATAO FORJADO, BITOLA 2 1/2"</t>
          </r>
        </is>
      </c>
      <c r="C3193" s="22" t="inlineStr">
        <is>
          <r>
            <t xml:space="preserve">SINAPI</t>
          </r>
        </is>
      </c>
      <c r="D3193" s="22" t="inlineStr">
        <is>
          <r>
            <t xml:space="preserve">UN</t>
          </r>
        </is>
      </c>
      <c r="E3193" s="24" t="n">
        <v>1.0</v>
      </c>
      <c r="F3193" s="25" t="n">
        <v>260.48</v>
      </c>
      <c r="G3193" s="25" t="n">
        <f>TRUNC(TRUNC(E3193,8)*F3193,2)</f>
        <v>260.48</v>
      </c>
    </row>
    <row r="3194" customHeight="1" ht="15">
      <c r="A3194" s="2" t="inlineStr"/>
      <c r="B3194" s="2" t="inlineStr"/>
      <c r="C3194" s="2" t="inlineStr"/>
      <c r="D3194" s="2" t="inlineStr"/>
      <c r="E3194" s="26" t="inlineStr">
        <is>
          <r>
            <t xml:space="preserve">TOTAL Material:</t>
          </r>
        </is>
      </c>
      <c r="F3194" s="26" t="inlineStr"/>
      <c r="G3194" s="27" t="n">
        <f>SUM(G3192:G3193)</f>
        <v>260.92</v>
      </c>
    </row>
    <row r="3195" customHeight="1" ht="15">
      <c r="A3195" s="20" t="inlineStr">
        <is>
          <r>
            <t xml:space="preserve">Mão de Obra com Encargos Complementares</t>
          </r>
        </is>
      </c>
      <c r="B3195" s="20" t="inlineStr"/>
      <c r="C3195" s="21" t="inlineStr">
        <is>
          <r>
            <t xml:space="preserve">FONTE</t>
          </r>
        </is>
      </c>
      <c r="D3195" s="21" t="inlineStr">
        <is>
          <r>
            <t xml:space="preserve">UNID</t>
          </r>
        </is>
      </c>
      <c r="E3195" s="21" t="inlineStr">
        <is>
          <r>
            <t xml:space="preserve">COEFICIENTE</t>
          </r>
        </is>
      </c>
      <c r="F3195" s="21" t="inlineStr">
        <is>
          <r>
            <t xml:space="preserve">PREÇO UNITÁRIO</t>
          </r>
        </is>
      </c>
      <c r="G3195" s="21" t="inlineStr">
        <is>
          <r>
            <t xml:space="preserve">TOTAL</t>
          </r>
        </is>
      </c>
    </row>
    <row r="3196" customHeight="1" ht="21">
      <c r="A3196" s="22" t="inlineStr">
        <is>
          <r>
            <t xml:space="preserve">88248</t>
          </r>
        </is>
      </c>
      <c r="B3196" s="23" t="inlineStr">
        <is>
          <r>
            <t xml:space="preserve">AUXILIAR DE ENCANADOR OU BOMBEIRO HIDRÁULICO COM ENCARGOS COMPLEMENTARES</t>
          </r>
        </is>
      </c>
      <c r="C3196" s="22" t="inlineStr">
        <is>
          <r>
            <t xml:space="preserve">SINAPI</t>
          </r>
        </is>
      </c>
      <c r="D3196" s="22" t="inlineStr">
        <is>
          <r>
            <t xml:space="preserve">H</t>
          </r>
        </is>
      </c>
      <c r="E3196" s="24" t="n">
        <v>0.4546</v>
      </c>
      <c r="F3196" s="25" t="n">
        <v>24.23</v>
      </c>
      <c r="G3196" s="25" t="n">
        <f>TRUNC(TRUNC(E3196,8)*F3196,2)</f>
        <v>11.01</v>
      </c>
    </row>
    <row r="3197" customHeight="1" ht="21">
      <c r="A3197" s="22" t="inlineStr">
        <is>
          <r>
            <t xml:space="preserve">88267</t>
          </r>
        </is>
      </c>
      <c r="B3197" s="23" t="inlineStr">
        <is>
          <r>
            <t xml:space="preserve">ENCANADOR OU BOMBEIRO HIDRÁULICO COM ENCARGOS COMPLEMENTARES</t>
          </r>
        </is>
      </c>
      <c r="C3197" s="22" t="inlineStr">
        <is>
          <r>
            <t xml:space="preserve">SINAPI</t>
          </r>
        </is>
      </c>
      <c r="D3197" s="22" t="inlineStr">
        <is>
          <r>
            <t xml:space="preserve">H</t>
          </r>
        </is>
      </c>
      <c r="E3197" s="24" t="n">
        <v>0.4546</v>
      </c>
      <c r="F3197" s="25" t="n">
        <v>29.86</v>
      </c>
      <c r="G3197" s="25" t="n">
        <f>TRUNC(TRUNC(E3197,8)*F3197,2)</f>
        <v>13.57</v>
      </c>
    </row>
    <row r="3198" customHeight="1" ht="18">
      <c r="A3198" s="2" t="inlineStr"/>
      <c r="B3198" s="2" t="inlineStr"/>
      <c r="C3198" s="2" t="inlineStr"/>
      <c r="D3198" s="2" t="inlineStr"/>
      <c r="E3198" s="26" t="inlineStr">
        <is>
          <r>
            <t xml:space="preserve">TOTAL Mão de Obra com Encargos Complementares:</t>
          </r>
        </is>
      </c>
      <c r="F3198" s="26" t="inlineStr"/>
      <c r="G3198" s="27" t="n">
        <f>SUM(G3196:G3197)</f>
        <v>24.58</v>
      </c>
    </row>
    <row r="3199" customHeight="1" ht="15">
      <c r="A3199" s="2" t="inlineStr"/>
      <c r="B3199" s="2" t="inlineStr"/>
      <c r="C3199" s="2" t="inlineStr"/>
      <c r="D3199" s="2" t="inlineStr"/>
      <c r="E3199" s="28" t="inlineStr">
        <is>
          <r>
            <t xml:space="preserve">VALOR:</t>
          </r>
        </is>
      </c>
      <c r="F3199" s="28" t="inlineStr"/>
      <c r="G3199" s="29" t="n">
        <f>ROUND(SUM(G3194,G3198),2)</f>
        <v>285.5</v>
      </c>
    </row>
    <row r="3200" customHeight="1" ht="15">
      <c r="A3200" s="2" t="inlineStr"/>
      <c r="B3200" s="2" t="inlineStr"/>
      <c r="C3200" s="2" t="inlineStr"/>
      <c r="D3200" s="2" t="inlineStr"/>
      <c r="E3200" s="28" t="inlineStr">
        <is>
          <r>
            <t xml:space="preserve">VALOR BDI (20.34%):</t>
          </r>
        </is>
      </c>
      <c r="F3200" s="28" t="inlineStr"/>
      <c r="G3200" s="29" t="n">
        <f>ROUND(G3199*(20.34/100),2)</f>
        <v>58.07</v>
      </c>
    </row>
    <row r="3201" customHeight="1" ht="15">
      <c r="A3201" s="2" t="inlineStr"/>
      <c r="B3201" s="2" t="inlineStr"/>
      <c r="C3201" s="2" t="inlineStr"/>
      <c r="D3201" s="2" t="inlineStr"/>
      <c r="E3201" s="28" t="inlineStr">
        <is>
          <r>
            <t xml:space="preserve">VALOR COM BDI:</t>
          </r>
        </is>
      </c>
      <c r="F3201" s="28" t="inlineStr"/>
      <c r="G3201" s="29" t="n">
        <f>G3200+G3199</f>
        <v>343.57</v>
      </c>
    </row>
    <row r="3202" customHeight="1" ht="10">
      <c r="A3202" s="2" t="inlineStr"/>
      <c r="B3202" s="2" t="inlineStr"/>
      <c r="C3202" s="2" t="inlineStr"/>
      <c r="D3202" s="2" t="inlineStr"/>
      <c r="E3202" s="18" t="inlineStr"/>
      <c r="F3202" s="18" t="inlineStr"/>
      <c r="G3202" s="18" t="inlineStr"/>
    </row>
    <row r="3203" customHeight="1" ht="20">
      <c r="A3203" s="19" t="inlineStr">
        <is>
          <r>
            <t xml:space="preserve">1.18.61. ​94713​ ADAPTADOR COM FLANGES LIVRES, PVC, SOLDÁVEL, DN 75 MM X 2 1/2", INSTALADO EM RESERVAÇÃO PREDIAL DE ÁGUA - FORNECIMENTO E INSTALAÇÃO. AF_04/2024​ (UN)</t>
          </r>
        </is>
      </c>
      <c r="B3203" s="19" t="inlineStr"/>
      <c r="C3203" s="19" t="inlineStr"/>
      <c r="D3203" s="19" t="inlineStr"/>
      <c r="E3203" s="19" t="inlineStr"/>
      <c r="F3203" s="19" t="inlineStr"/>
      <c r="G3203" s="19" t="inlineStr"/>
    </row>
    <row r="3204" customHeight="1" ht="15">
      <c r="A3204" s="20" t="inlineStr">
        <is>
          <r>
            <t xml:space="preserve">Material</t>
          </r>
        </is>
      </c>
      <c r="B3204" s="20" t="inlineStr"/>
      <c r="C3204" s="21" t="inlineStr">
        <is>
          <r>
            <t xml:space="preserve">FONTE</t>
          </r>
        </is>
      </c>
      <c r="D3204" s="21" t="inlineStr">
        <is>
          <r>
            <t xml:space="preserve">UNID</t>
          </r>
        </is>
      </c>
      <c r="E3204" s="21" t="inlineStr">
        <is>
          <r>
            <t xml:space="preserve">COEFICIENTE</t>
          </r>
        </is>
      </c>
      <c r="F3204" s="21" t="inlineStr">
        <is>
          <r>
            <t xml:space="preserve">PREÇO UNITÁRIO</t>
          </r>
        </is>
      </c>
      <c r="G3204" s="21" t="inlineStr">
        <is>
          <r>
            <t xml:space="preserve">TOTAL</t>
          </r>
        </is>
      </c>
    </row>
    <row r="3205" customHeight="1" ht="21">
      <c r="A3205" s="22" t="inlineStr">
        <is>
          <r>
            <t xml:space="preserve">00000083</t>
          </r>
        </is>
      </c>
      <c r="B3205" s="23" t="inlineStr">
        <is>
          <r>
            <t xml:space="preserve">ADAPTADOR PVC, SOLDAVEL, COM FLANGES LIVRES, 75 MM X 2 1/2", PARA CAIXA D'AGUA</t>
          </r>
        </is>
      </c>
      <c r="C3205" s="22" t="inlineStr">
        <is>
          <r>
            <t xml:space="preserve">SINAPI</t>
          </r>
        </is>
      </c>
      <c r="D3205" s="22" t="inlineStr">
        <is>
          <r>
            <t xml:space="preserve">UN</t>
          </r>
        </is>
      </c>
      <c r="E3205" s="24" t="n">
        <v>1.0</v>
      </c>
      <c r="F3205" s="25" t="n">
        <v>222.14</v>
      </c>
      <c r="G3205" s="25" t="n">
        <f>TRUNC(TRUNC(E3205,8)*F3205,2)</f>
        <v>222.14</v>
      </c>
    </row>
    <row r="3206" customHeight="1" ht="15">
      <c r="A3206" s="22" t="inlineStr">
        <is>
          <r>
            <t xml:space="preserve">00000122</t>
          </r>
        </is>
      </c>
      <c r="B3206" s="23" t="inlineStr">
        <is>
          <r>
            <t xml:space="preserve">ADESIVO PLASTICO PARA PVC, FRASCO COM *850* GR</t>
          </r>
        </is>
      </c>
      <c r="C3206" s="22" t="inlineStr">
        <is>
          <r>
            <t xml:space="preserve">SINAPI</t>
          </r>
        </is>
      </c>
      <c r="D3206" s="22" t="inlineStr">
        <is>
          <r>
            <t xml:space="preserve">UN</t>
          </r>
        </is>
      </c>
      <c r="E3206" s="24" t="n">
        <v>0.0129</v>
      </c>
      <c r="F3206" s="25" t="n">
        <v>61.86</v>
      </c>
      <c r="G3206" s="25" t="n">
        <f>TRUNC(TRUNC(E3206,8)*F3206,2)</f>
        <v>0.79</v>
      </c>
    </row>
    <row r="3207" customHeight="1" ht="15">
      <c r="A3207" s="22" t="inlineStr">
        <is>
          <r>
            <t xml:space="preserve">00038383</t>
          </r>
        </is>
      </c>
      <c r="B3207" s="23" t="inlineStr">
        <is>
          <r>
            <t xml:space="preserve">LIXA D'AGUA EM FOLHA, COR PRETA, GRAO 100</t>
          </r>
        </is>
      </c>
      <c r="C3207" s="22" t="inlineStr">
        <is>
          <r>
            <t xml:space="preserve">SINAPI</t>
          </r>
        </is>
      </c>
      <c r="D3207" s="22" t="inlineStr">
        <is>
          <r>
            <t xml:space="preserve">UN</t>
          </r>
        </is>
      </c>
      <c r="E3207" s="24" t="n">
        <v>0.0154</v>
      </c>
      <c r="F3207" s="25" t="n">
        <v>1.65</v>
      </c>
      <c r="G3207" s="25" t="n">
        <f>TRUNC(TRUNC(E3207,8)*F3207,2)</f>
        <v>0.02</v>
      </c>
    </row>
    <row r="3208" customHeight="1" ht="21">
      <c r="A3208" s="22" t="inlineStr">
        <is>
          <r>
            <t xml:space="preserve">00020083</t>
          </r>
        </is>
      </c>
      <c r="B3208" s="23" t="inlineStr">
        <is>
          <r>
            <t xml:space="preserve">SOLUCAO PREPARADORA / LIMPADORA PARA PVC, FRASCO COM 1000 CM3</t>
          </r>
        </is>
      </c>
      <c r="C3208" s="22" t="inlineStr">
        <is>
          <r>
            <t xml:space="preserve">SINAPI</t>
          </r>
        </is>
      </c>
      <c r="D3208" s="22" t="inlineStr">
        <is>
          <r>
            <t xml:space="preserve">UN</t>
          </r>
        </is>
      </c>
      <c r="E3208" s="24" t="n">
        <v>0.025</v>
      </c>
      <c r="F3208" s="25" t="n">
        <v>70.08</v>
      </c>
      <c r="G3208" s="25" t="n">
        <f>TRUNC(TRUNC(E3208,8)*F3208,2)</f>
        <v>1.75</v>
      </c>
    </row>
    <row r="3209" customHeight="1" ht="15">
      <c r="A3209" s="2" t="inlineStr"/>
      <c r="B3209" s="2" t="inlineStr"/>
      <c r="C3209" s="2" t="inlineStr"/>
      <c r="D3209" s="2" t="inlineStr"/>
      <c r="E3209" s="26" t="inlineStr">
        <is>
          <r>
            <t xml:space="preserve">TOTAL Material:</t>
          </r>
        </is>
      </c>
      <c r="F3209" s="26" t="inlineStr"/>
      <c r="G3209" s="27" t="n">
        <f>SUM(G3205:G3208)</f>
        <v>224.7</v>
      </c>
    </row>
    <row r="3210" customHeight="1" ht="15">
      <c r="A3210" s="20" t="inlineStr">
        <is>
          <r>
            <t xml:space="preserve">Mão de Obra com Encargos Complementares</t>
          </r>
        </is>
      </c>
      <c r="B3210" s="20" t="inlineStr"/>
      <c r="C3210" s="21" t="inlineStr">
        <is>
          <r>
            <t xml:space="preserve">FONTE</t>
          </r>
        </is>
      </c>
      <c r="D3210" s="21" t="inlineStr">
        <is>
          <r>
            <t xml:space="preserve">UNID</t>
          </r>
        </is>
      </c>
      <c r="E3210" s="21" t="inlineStr">
        <is>
          <r>
            <t xml:space="preserve">COEFICIENTE</t>
          </r>
        </is>
      </c>
      <c r="F3210" s="21" t="inlineStr">
        <is>
          <r>
            <t xml:space="preserve">PREÇO UNITÁRIO</t>
          </r>
        </is>
      </c>
      <c r="G3210" s="21" t="inlineStr">
        <is>
          <r>
            <t xml:space="preserve">TOTAL</t>
          </r>
        </is>
      </c>
    </row>
    <row r="3211" customHeight="1" ht="21">
      <c r="A3211" s="22" t="inlineStr">
        <is>
          <r>
            <t xml:space="preserve">88248</t>
          </r>
        </is>
      </c>
      <c r="B3211" s="23" t="inlineStr">
        <is>
          <r>
            <t xml:space="preserve">AUXILIAR DE ENCANADOR OU BOMBEIRO HIDRÁULICO COM ENCARGOS COMPLEMENTARES</t>
          </r>
        </is>
      </c>
      <c r="C3211" s="22" t="inlineStr">
        <is>
          <r>
            <t xml:space="preserve">SINAPI</t>
          </r>
        </is>
      </c>
      <c r="D3211" s="22" t="inlineStr">
        <is>
          <r>
            <t xml:space="preserve">H</t>
          </r>
        </is>
      </c>
      <c r="E3211" s="24" t="n">
        <v>0.2726</v>
      </c>
      <c r="F3211" s="25" t="n">
        <v>24.23</v>
      </c>
      <c r="G3211" s="25" t="n">
        <f>TRUNC(TRUNC(E3211,8)*F3211,2)</f>
        <v>6.6</v>
      </c>
    </row>
    <row r="3212" customHeight="1" ht="21">
      <c r="A3212" s="22" t="inlineStr">
        <is>
          <r>
            <t xml:space="preserve">88267</t>
          </r>
        </is>
      </c>
      <c r="B3212" s="23" t="inlineStr">
        <is>
          <r>
            <t xml:space="preserve">ENCANADOR OU BOMBEIRO HIDRÁULICO COM ENCARGOS COMPLEMENTARES</t>
          </r>
        </is>
      </c>
      <c r="C3212" s="22" t="inlineStr">
        <is>
          <r>
            <t xml:space="preserve">SINAPI</t>
          </r>
        </is>
      </c>
      <c r="D3212" s="22" t="inlineStr">
        <is>
          <r>
            <t xml:space="preserve">H</t>
          </r>
        </is>
      </c>
      <c r="E3212" s="24" t="n">
        <v>0.2726</v>
      </c>
      <c r="F3212" s="25" t="n">
        <v>29.86</v>
      </c>
      <c r="G3212" s="25" t="n">
        <f>TRUNC(TRUNC(E3212,8)*F3212,2)</f>
        <v>8.13</v>
      </c>
    </row>
    <row r="3213" customHeight="1" ht="18">
      <c r="A3213" s="2" t="inlineStr"/>
      <c r="B3213" s="2" t="inlineStr"/>
      <c r="C3213" s="2" t="inlineStr"/>
      <c r="D3213" s="2" t="inlineStr"/>
      <c r="E3213" s="26" t="inlineStr">
        <is>
          <r>
            <t xml:space="preserve">TOTAL Mão de Obra com Encargos Complementares:</t>
          </r>
        </is>
      </c>
      <c r="F3213" s="26" t="inlineStr"/>
      <c r="G3213" s="27" t="n">
        <f>SUM(G3211:G3212)</f>
        <v>14.73</v>
      </c>
    </row>
    <row r="3214" customHeight="1" ht="15">
      <c r="A3214" s="2" t="inlineStr"/>
      <c r="B3214" s="2" t="inlineStr"/>
      <c r="C3214" s="2" t="inlineStr"/>
      <c r="D3214" s="2" t="inlineStr"/>
      <c r="E3214" s="28" t="inlineStr">
        <is>
          <r>
            <t xml:space="preserve">VALOR:</t>
          </r>
        </is>
      </c>
      <c r="F3214" s="28" t="inlineStr"/>
      <c r="G3214" s="29" t="n">
        <f>ROUND(SUM(G3209,G3213),2)</f>
        <v>239.43</v>
      </c>
    </row>
    <row r="3215" customHeight="1" ht="15">
      <c r="A3215" s="2" t="inlineStr"/>
      <c r="B3215" s="2" t="inlineStr"/>
      <c r="C3215" s="2" t="inlineStr"/>
      <c r="D3215" s="2" t="inlineStr"/>
      <c r="E3215" s="28" t="inlineStr">
        <is>
          <r>
            <t xml:space="preserve">VALOR BDI (20.34%):</t>
          </r>
        </is>
      </c>
      <c r="F3215" s="28" t="inlineStr"/>
      <c r="G3215" s="29" t="n">
        <f>ROUND(G3214*(20.34/100),2)</f>
        <v>48.7</v>
      </c>
    </row>
    <row r="3216" customHeight="1" ht="15">
      <c r="A3216" s="2" t="inlineStr"/>
      <c r="B3216" s="2" t="inlineStr"/>
      <c r="C3216" s="2" t="inlineStr"/>
      <c r="D3216" s="2" t="inlineStr"/>
      <c r="E3216" s="28" t="inlineStr">
        <is>
          <r>
            <t xml:space="preserve">VALOR COM BDI:</t>
          </r>
        </is>
      </c>
      <c r="F3216" s="28" t="inlineStr"/>
      <c r="G3216" s="29" t="n">
        <f>G3215+G3214</f>
        <v>288.13</v>
      </c>
    </row>
    <row r="3217" customHeight="1" ht="10">
      <c r="A3217" s="2" t="inlineStr"/>
      <c r="B3217" s="2" t="inlineStr"/>
      <c r="C3217" s="2" t="inlineStr"/>
      <c r="D3217" s="2" t="inlineStr"/>
      <c r="E3217" s="18" t="inlineStr"/>
      <c r="F3217" s="18" t="inlineStr"/>
      <c r="G3217" s="18" t="inlineStr"/>
    </row>
    <row r="3218" customHeight="1" ht="20">
      <c r="A3218" s="19" t="inlineStr">
        <is>
          <r>
            <t xml:space="preserve">1.18.62. ​94666​ ADAPTADOR CURTO COM BOLSA E ROSCA PARA REGISTRO, PVC, SOLDÁVEL, DN 75 MM X 2 1/2", INSTALADO EM RESERVAÇÃO PREDIAL DE ÁGUA - FORNECIMENTO E INSTALAÇÃO. AF_04/2024​ (UN)</t>
          </r>
        </is>
      </c>
      <c r="B3218" s="19" t="inlineStr"/>
      <c r="C3218" s="19" t="inlineStr"/>
      <c r="D3218" s="19" t="inlineStr"/>
      <c r="E3218" s="19" t="inlineStr"/>
      <c r="F3218" s="19" t="inlineStr"/>
      <c r="G3218" s="19" t="inlineStr"/>
    </row>
    <row r="3219" customHeight="1" ht="15">
      <c r="A3219" s="20" t="inlineStr">
        <is>
          <r>
            <t xml:space="preserve">Material</t>
          </r>
        </is>
      </c>
      <c r="B3219" s="20" t="inlineStr"/>
      <c r="C3219" s="21" t="inlineStr">
        <is>
          <r>
            <t xml:space="preserve">FONTE</t>
          </r>
        </is>
      </c>
      <c r="D3219" s="21" t="inlineStr">
        <is>
          <r>
            <t xml:space="preserve">UNID</t>
          </r>
        </is>
      </c>
      <c r="E3219" s="21" t="inlineStr">
        <is>
          <r>
            <t xml:space="preserve">COEFICIENTE</t>
          </r>
        </is>
      </c>
      <c r="F3219" s="21" t="inlineStr">
        <is>
          <r>
            <t xml:space="preserve">PREÇO UNITÁRIO</t>
          </r>
        </is>
      </c>
      <c r="G3219" s="21" t="inlineStr">
        <is>
          <r>
            <t xml:space="preserve">TOTAL</t>
          </r>
        </is>
      </c>
    </row>
    <row r="3220" customHeight="1" ht="21">
      <c r="A3220" s="22" t="inlineStr">
        <is>
          <r>
            <t xml:space="preserve">00000104</t>
          </r>
        </is>
      </c>
      <c r="B3220" s="23" t="inlineStr">
        <is>
          <r>
            <t xml:space="preserve">ADAPTADOR PVC SOLDAVEL CURTO COM BOLSA E ROSCA, 75 MM X 2 1/2", PARA AGUA FRIA</t>
          </r>
        </is>
      </c>
      <c r="C3220" s="22" t="inlineStr">
        <is>
          <r>
            <t xml:space="preserve">SINAPI</t>
          </r>
        </is>
      </c>
      <c r="D3220" s="22" t="inlineStr">
        <is>
          <r>
            <t xml:space="preserve">UN</t>
          </r>
        </is>
      </c>
      <c r="E3220" s="24" t="n">
        <v>1.0</v>
      </c>
      <c r="F3220" s="25" t="n">
        <v>20.22</v>
      </c>
      <c r="G3220" s="25" t="n">
        <f>TRUNC(TRUNC(E3220,8)*F3220,2)</f>
        <v>20.22</v>
      </c>
    </row>
    <row r="3221" customHeight="1" ht="15">
      <c r="A3221" s="22" t="inlineStr">
        <is>
          <r>
            <t xml:space="preserve">00000122</t>
          </r>
        </is>
      </c>
      <c r="B3221" s="23" t="inlineStr">
        <is>
          <r>
            <t xml:space="preserve">ADESIVO PLASTICO PARA PVC, FRASCO COM *850* GR</t>
          </r>
        </is>
      </c>
      <c r="C3221" s="22" t="inlineStr">
        <is>
          <r>
            <t xml:space="preserve">SINAPI</t>
          </r>
        </is>
      </c>
      <c r="D3221" s="22" t="inlineStr">
        <is>
          <r>
            <t xml:space="preserve">UN</t>
          </r>
        </is>
      </c>
      <c r="E3221" s="24" t="n">
        <v>0.0129</v>
      </c>
      <c r="F3221" s="25" t="n">
        <v>61.86</v>
      </c>
      <c r="G3221" s="25" t="n">
        <f>TRUNC(TRUNC(E3221,8)*F3221,2)</f>
        <v>0.79</v>
      </c>
    </row>
    <row r="3222" customHeight="1" ht="21">
      <c r="A3222" s="22" t="inlineStr">
        <is>
          <r>
            <t xml:space="preserve">00003148</t>
          </r>
        </is>
      </c>
      <c r="B3222" s="23" t="inlineStr">
        <is>
          <r>
            <t xml:space="preserve">FITA VEDA ROSCA, EM PTFE, ROLO DE 18 MM X 50 M (L X C)</t>
          </r>
        </is>
      </c>
      <c r="C3222" s="22" t="inlineStr">
        <is>
          <r>
            <t xml:space="preserve">SINAPI</t>
          </r>
        </is>
      </c>
      <c r="D3222" s="22" t="inlineStr">
        <is>
          <r>
            <t xml:space="preserve">UN</t>
          </r>
        </is>
      </c>
      <c r="E3222" s="24" t="n">
        <v>0.0151</v>
      </c>
      <c r="F3222" s="25" t="n">
        <v>14.75</v>
      </c>
      <c r="G3222" s="25" t="n">
        <f>TRUNC(TRUNC(E3222,8)*F3222,2)</f>
        <v>0.22</v>
      </c>
    </row>
    <row r="3223" customHeight="1" ht="15">
      <c r="A3223" s="22" t="inlineStr">
        <is>
          <r>
            <t xml:space="preserve">00038383</t>
          </r>
        </is>
      </c>
      <c r="B3223" s="23" t="inlineStr">
        <is>
          <r>
            <t xml:space="preserve">LIXA D'AGUA EM FOLHA, COR PRETA, GRAO 100</t>
          </r>
        </is>
      </c>
      <c r="C3223" s="22" t="inlineStr">
        <is>
          <r>
            <t xml:space="preserve">SINAPI</t>
          </r>
        </is>
      </c>
      <c r="D3223" s="22" t="inlineStr">
        <is>
          <r>
            <t xml:space="preserve">UN</t>
          </r>
        </is>
      </c>
      <c r="E3223" s="24" t="n">
        <v>0.0154</v>
      </c>
      <c r="F3223" s="25" t="n">
        <v>1.65</v>
      </c>
      <c r="G3223" s="25" t="n">
        <f>TRUNC(TRUNC(E3223,8)*F3223,2)</f>
        <v>0.02</v>
      </c>
    </row>
    <row r="3224" customHeight="1" ht="21">
      <c r="A3224" s="22" t="inlineStr">
        <is>
          <r>
            <t xml:space="preserve">00020083</t>
          </r>
        </is>
      </c>
      <c r="B3224" s="23" t="inlineStr">
        <is>
          <r>
            <t xml:space="preserve">SOLUCAO PREPARADORA / LIMPADORA PARA PVC, FRASCO COM 1000 CM3</t>
          </r>
        </is>
      </c>
      <c r="C3224" s="22" t="inlineStr">
        <is>
          <r>
            <t xml:space="preserve">SINAPI</t>
          </r>
        </is>
      </c>
      <c r="D3224" s="22" t="inlineStr">
        <is>
          <r>
            <t xml:space="preserve">UN</t>
          </r>
        </is>
      </c>
      <c r="E3224" s="24" t="n">
        <v>0.025</v>
      </c>
      <c r="F3224" s="25" t="n">
        <v>70.08</v>
      </c>
      <c r="G3224" s="25" t="n">
        <f>TRUNC(TRUNC(E3224,8)*F3224,2)</f>
        <v>1.75</v>
      </c>
    </row>
    <row r="3225" customHeight="1" ht="15">
      <c r="A3225" s="2" t="inlineStr"/>
      <c r="B3225" s="2" t="inlineStr"/>
      <c r="C3225" s="2" t="inlineStr"/>
      <c r="D3225" s="2" t="inlineStr"/>
      <c r="E3225" s="26" t="inlineStr">
        <is>
          <r>
            <t xml:space="preserve">TOTAL Material:</t>
          </r>
        </is>
      </c>
      <c r="F3225" s="26" t="inlineStr"/>
      <c r="G3225" s="27" t="n">
        <f>SUM(G3220:G3224)</f>
        <v>23.0</v>
      </c>
    </row>
    <row r="3226" customHeight="1" ht="15">
      <c r="A3226" s="20" t="inlineStr">
        <is>
          <r>
            <t xml:space="preserve">Mão de Obra com Encargos Complementares</t>
          </r>
        </is>
      </c>
      <c r="B3226" s="20" t="inlineStr"/>
      <c r="C3226" s="21" t="inlineStr">
        <is>
          <r>
            <t xml:space="preserve">FONTE</t>
          </r>
        </is>
      </c>
      <c r="D3226" s="21" t="inlineStr">
        <is>
          <r>
            <t xml:space="preserve">UNID</t>
          </r>
        </is>
      </c>
      <c r="E3226" s="21" t="inlineStr">
        <is>
          <r>
            <t xml:space="preserve">COEFICIENTE</t>
          </r>
        </is>
      </c>
      <c r="F3226" s="21" t="inlineStr">
        <is>
          <r>
            <t xml:space="preserve">PREÇO UNITÁRIO</t>
          </r>
        </is>
      </c>
      <c r="G3226" s="21" t="inlineStr">
        <is>
          <r>
            <t xml:space="preserve">TOTAL</t>
          </r>
        </is>
      </c>
    </row>
    <row r="3227" customHeight="1" ht="21">
      <c r="A3227" s="22" t="inlineStr">
        <is>
          <r>
            <t xml:space="preserve">88248</t>
          </r>
        </is>
      </c>
      <c r="B3227" s="23" t="inlineStr">
        <is>
          <r>
            <t xml:space="preserve">AUXILIAR DE ENCANADOR OU BOMBEIRO HIDRÁULICO COM ENCARGOS COMPLEMENTARES</t>
          </r>
        </is>
      </c>
      <c r="C3227" s="22" t="inlineStr">
        <is>
          <r>
            <t xml:space="preserve">SINAPI</t>
          </r>
        </is>
      </c>
      <c r="D3227" s="22" t="inlineStr">
        <is>
          <r>
            <t xml:space="preserve">H</t>
          </r>
        </is>
      </c>
      <c r="E3227" s="24" t="n">
        <v>0.185</v>
      </c>
      <c r="F3227" s="25" t="n">
        <v>24.23</v>
      </c>
      <c r="G3227" s="25" t="n">
        <f>TRUNC(TRUNC(E3227,8)*F3227,2)</f>
        <v>4.48</v>
      </c>
    </row>
    <row r="3228" customHeight="1" ht="21">
      <c r="A3228" s="22" t="inlineStr">
        <is>
          <r>
            <t xml:space="preserve">88267</t>
          </r>
        </is>
      </c>
      <c r="B3228" s="23" t="inlineStr">
        <is>
          <r>
            <t xml:space="preserve">ENCANADOR OU BOMBEIRO HIDRÁULICO COM ENCARGOS COMPLEMENTARES</t>
          </r>
        </is>
      </c>
      <c r="C3228" s="22" t="inlineStr">
        <is>
          <r>
            <t xml:space="preserve">SINAPI</t>
          </r>
        </is>
      </c>
      <c r="D3228" s="22" t="inlineStr">
        <is>
          <r>
            <t xml:space="preserve">H</t>
          </r>
        </is>
      </c>
      <c r="E3228" s="24" t="n">
        <v>0.185</v>
      </c>
      <c r="F3228" s="25" t="n">
        <v>29.86</v>
      </c>
      <c r="G3228" s="25" t="n">
        <f>TRUNC(TRUNC(E3228,8)*F3228,2)</f>
        <v>5.52</v>
      </c>
    </row>
    <row r="3229" customHeight="1" ht="18">
      <c r="A3229" s="2" t="inlineStr"/>
      <c r="B3229" s="2" t="inlineStr"/>
      <c r="C3229" s="2" t="inlineStr"/>
      <c r="D3229" s="2" t="inlineStr"/>
      <c r="E3229" s="26" t="inlineStr">
        <is>
          <r>
            <t xml:space="preserve">TOTAL Mão de Obra com Encargos Complementares:</t>
          </r>
        </is>
      </c>
      <c r="F3229" s="26" t="inlineStr"/>
      <c r="G3229" s="27" t="n">
        <f>SUM(G3227:G3228)</f>
        <v>10.0</v>
      </c>
    </row>
    <row r="3230" customHeight="1" ht="15">
      <c r="A3230" s="2" t="inlineStr"/>
      <c r="B3230" s="2" t="inlineStr"/>
      <c r="C3230" s="2" t="inlineStr"/>
      <c r="D3230" s="2" t="inlineStr"/>
      <c r="E3230" s="28" t="inlineStr">
        <is>
          <r>
            <t xml:space="preserve">VALOR:</t>
          </r>
        </is>
      </c>
      <c r="F3230" s="28" t="inlineStr"/>
      <c r="G3230" s="29" t="n">
        <f>ROUND(SUM(G3225,G3229),2)</f>
        <v>33.0</v>
      </c>
    </row>
    <row r="3231" customHeight="1" ht="15">
      <c r="A3231" s="2" t="inlineStr"/>
      <c r="B3231" s="2" t="inlineStr"/>
      <c r="C3231" s="2" t="inlineStr"/>
      <c r="D3231" s="2" t="inlineStr"/>
      <c r="E3231" s="28" t="inlineStr">
        <is>
          <r>
            <t xml:space="preserve">VALOR BDI (20.34%):</t>
          </r>
        </is>
      </c>
      <c r="F3231" s="28" t="inlineStr"/>
      <c r="G3231" s="29" t="n">
        <f>ROUND(G3230*(20.34/100),2)</f>
        <v>6.71</v>
      </c>
    </row>
    <row r="3232" customHeight="1" ht="15">
      <c r="A3232" s="2" t="inlineStr"/>
      <c r="B3232" s="2" t="inlineStr"/>
      <c r="C3232" s="2" t="inlineStr"/>
      <c r="D3232" s="2" t="inlineStr"/>
      <c r="E3232" s="28" t="inlineStr">
        <is>
          <r>
            <t xml:space="preserve">VALOR COM BDI:</t>
          </r>
        </is>
      </c>
      <c r="F3232" s="28" t="inlineStr"/>
      <c r="G3232" s="29" t="n">
        <f>G3231+G3230</f>
        <v>39.71</v>
      </c>
    </row>
    <row r="3233" customHeight="1" ht="10">
      <c r="A3233" s="2" t="inlineStr"/>
      <c r="B3233" s="2" t="inlineStr"/>
      <c r="C3233" s="2" t="inlineStr"/>
      <c r="D3233" s="2" t="inlineStr"/>
      <c r="E3233" s="18" t="inlineStr"/>
      <c r="F3233" s="18" t="inlineStr"/>
      <c r="G3233" s="18" t="inlineStr"/>
    </row>
    <row r="3234" customHeight="1" ht="20">
      <c r="A3234" s="19" t="inlineStr">
        <is>
          <r>
            <t xml:space="preserve">1.18.63. ​103972​ BUCHA DE REDUÇÃO, LONGA, PVC, SOLDÁVEL, DN 75 X 50 MM, INSTALADO EM PRUMADA DE ÁGUA - FORNECIMENTO E INSTALAÇÃO. AF_06/2022​ (UN)</t>
          </r>
        </is>
      </c>
      <c r="B3234" s="19" t="inlineStr"/>
      <c r="C3234" s="19" t="inlineStr"/>
      <c r="D3234" s="19" t="inlineStr"/>
      <c r="E3234" s="19" t="inlineStr"/>
      <c r="F3234" s="19" t="inlineStr"/>
      <c r="G3234" s="19" t="inlineStr"/>
    </row>
    <row r="3235" customHeight="1" ht="15">
      <c r="A3235" s="20" t="inlineStr">
        <is>
          <r>
            <t xml:space="preserve">Material</t>
          </r>
        </is>
      </c>
      <c r="B3235" s="20" t="inlineStr"/>
      <c r="C3235" s="21" t="inlineStr">
        <is>
          <r>
            <t xml:space="preserve">FONTE</t>
          </r>
        </is>
      </c>
      <c r="D3235" s="21" t="inlineStr">
        <is>
          <r>
            <t xml:space="preserve">UNID</t>
          </r>
        </is>
      </c>
      <c r="E3235" s="21" t="inlineStr">
        <is>
          <r>
            <t xml:space="preserve">COEFICIENTE</t>
          </r>
        </is>
      </c>
      <c r="F3235" s="21" t="inlineStr">
        <is>
          <r>
            <t xml:space="preserve">PREÇO UNITÁRIO</t>
          </r>
        </is>
      </c>
      <c r="G3235" s="21" t="inlineStr">
        <is>
          <r>
            <t xml:space="preserve">TOTAL</t>
          </r>
        </is>
      </c>
    </row>
    <row r="3236" customHeight="1" ht="15">
      <c r="A3236" s="22" t="inlineStr">
        <is>
          <r>
            <t xml:space="preserve">00000122</t>
          </r>
        </is>
      </c>
      <c r="B3236" s="23" t="inlineStr">
        <is>
          <r>
            <t xml:space="preserve">ADESIVO PLASTICO PARA PVC, FRASCO COM *850* GR</t>
          </r>
        </is>
      </c>
      <c r="C3236" s="22" t="inlineStr">
        <is>
          <r>
            <t xml:space="preserve">SINAPI</t>
          </r>
        </is>
      </c>
      <c r="D3236" s="22" t="inlineStr">
        <is>
          <r>
            <t xml:space="preserve">UN</t>
          </r>
        </is>
      </c>
      <c r="E3236" s="24" t="n">
        <v>0.0212</v>
      </c>
      <c r="F3236" s="25" t="n">
        <v>61.86</v>
      </c>
      <c r="G3236" s="25" t="n">
        <f>TRUNC(TRUNC(E3236,8)*F3236,2)</f>
        <v>1.31</v>
      </c>
    </row>
    <row r="3237" customHeight="1" ht="21">
      <c r="A3237" s="22" t="inlineStr">
        <is>
          <r>
            <t xml:space="preserve">00000821</t>
          </r>
        </is>
      </c>
      <c r="B3237" s="23" t="inlineStr">
        <is>
          <r>
            <t xml:space="preserve">BUCHA DE REDUCAO DE PVC, SOLDAVEL, LONGA, COM 75 X 50 MM, PARA AGUA FRIA PREDIAL</t>
          </r>
        </is>
      </c>
      <c r="C3237" s="22" t="inlineStr">
        <is>
          <r>
            <t xml:space="preserve">SINAPI</t>
          </r>
        </is>
      </c>
      <c r="D3237" s="22" t="inlineStr">
        <is>
          <r>
            <t xml:space="preserve">UN</t>
          </r>
        </is>
      </c>
      <c r="E3237" s="24" t="n">
        <v>1.0</v>
      </c>
      <c r="F3237" s="25" t="n">
        <v>19.63</v>
      </c>
      <c r="G3237" s="25" t="n">
        <f>TRUNC(TRUNC(E3237,8)*F3237,2)</f>
        <v>19.63</v>
      </c>
    </row>
    <row r="3238" customHeight="1" ht="15">
      <c r="A3238" s="22" t="inlineStr">
        <is>
          <r>
            <t xml:space="preserve">00038383</t>
          </r>
        </is>
      </c>
      <c r="B3238" s="23" t="inlineStr">
        <is>
          <r>
            <t xml:space="preserve">LIXA D'AGUA EM FOLHA, COR PRETA, GRAO 100</t>
          </r>
        </is>
      </c>
      <c r="C3238" s="22" t="inlineStr">
        <is>
          <r>
            <t xml:space="preserve">SINAPI</t>
          </r>
        </is>
      </c>
      <c r="D3238" s="22" t="inlineStr">
        <is>
          <r>
            <t xml:space="preserve">UN</t>
          </r>
        </is>
      </c>
      <c r="E3238" s="24" t="n">
        <v>0.0233</v>
      </c>
      <c r="F3238" s="25" t="n">
        <v>1.65</v>
      </c>
      <c r="G3238" s="25" t="n">
        <f>TRUNC(TRUNC(E3238,8)*F3238,2)</f>
        <v>0.03</v>
      </c>
    </row>
    <row r="3239" customHeight="1" ht="21">
      <c r="A3239" s="22" t="inlineStr">
        <is>
          <r>
            <t xml:space="preserve">00020083</t>
          </r>
        </is>
      </c>
      <c r="B3239" s="23" t="inlineStr">
        <is>
          <r>
            <t xml:space="preserve">SOLUCAO PREPARADORA / LIMPADORA PARA PVC, FRASCO COM 1000 CM3</t>
          </r>
        </is>
      </c>
      <c r="C3239" s="22" t="inlineStr">
        <is>
          <r>
            <t xml:space="preserve">SINAPI</t>
          </r>
        </is>
      </c>
      <c r="D3239" s="22" t="inlineStr">
        <is>
          <r>
            <t xml:space="preserve">UN</t>
          </r>
        </is>
      </c>
      <c r="E3239" s="24" t="n">
        <v>0.036</v>
      </c>
      <c r="F3239" s="25" t="n">
        <v>70.08</v>
      </c>
      <c r="G3239" s="25" t="n">
        <f>TRUNC(TRUNC(E3239,8)*F3239,2)</f>
        <v>2.52</v>
      </c>
    </row>
    <row r="3240" customHeight="1" ht="15">
      <c r="A3240" s="2" t="inlineStr"/>
      <c r="B3240" s="2" t="inlineStr"/>
      <c r="C3240" s="2" t="inlineStr"/>
      <c r="D3240" s="2" t="inlineStr"/>
      <c r="E3240" s="26" t="inlineStr">
        <is>
          <r>
            <t xml:space="preserve">TOTAL Material:</t>
          </r>
        </is>
      </c>
      <c r="F3240" s="26" t="inlineStr"/>
      <c r="G3240" s="27" t="n">
        <f>SUM(G3236:G3239)</f>
        <v>23.49</v>
      </c>
    </row>
    <row r="3241" customHeight="1" ht="15">
      <c r="A3241" s="20" t="inlineStr">
        <is>
          <r>
            <t xml:space="preserve">Mão de Obra com Encargos Complementares</t>
          </r>
        </is>
      </c>
      <c r="B3241" s="20" t="inlineStr"/>
      <c r="C3241" s="21" t="inlineStr">
        <is>
          <r>
            <t xml:space="preserve">FONTE</t>
          </r>
        </is>
      </c>
      <c r="D3241" s="21" t="inlineStr">
        <is>
          <r>
            <t xml:space="preserve">UNID</t>
          </r>
        </is>
      </c>
      <c r="E3241" s="21" t="inlineStr">
        <is>
          <r>
            <t xml:space="preserve">COEFICIENTE</t>
          </r>
        </is>
      </c>
      <c r="F3241" s="21" t="inlineStr">
        <is>
          <r>
            <t xml:space="preserve">PREÇO UNITÁRIO</t>
          </r>
        </is>
      </c>
      <c r="G3241" s="21" t="inlineStr">
        <is>
          <r>
            <t xml:space="preserve">TOTAL</t>
          </r>
        </is>
      </c>
    </row>
    <row r="3242" customHeight="1" ht="21">
      <c r="A3242" s="22" t="inlineStr">
        <is>
          <r>
            <t xml:space="preserve">88248</t>
          </r>
        </is>
      </c>
      <c r="B3242" s="23" t="inlineStr">
        <is>
          <r>
            <t xml:space="preserve">AUXILIAR DE ENCANADOR OU BOMBEIRO HIDRÁULICO COM ENCARGOS COMPLEMENTARES</t>
          </r>
        </is>
      </c>
      <c r="C3242" s="22" t="inlineStr">
        <is>
          <r>
            <t xml:space="preserve">SINAPI</t>
          </r>
        </is>
      </c>
      <c r="D3242" s="22" t="inlineStr">
        <is>
          <r>
            <t xml:space="preserve">H</t>
          </r>
        </is>
      </c>
      <c r="E3242" s="24" t="n">
        <v>0.1035</v>
      </c>
      <c r="F3242" s="25" t="n">
        <v>24.23</v>
      </c>
      <c r="G3242" s="25" t="n">
        <f>TRUNC(TRUNC(E3242,8)*F3242,2)</f>
        <v>2.5</v>
      </c>
    </row>
    <row r="3243" customHeight="1" ht="21">
      <c r="A3243" s="22" t="inlineStr">
        <is>
          <r>
            <t xml:space="preserve">88267</t>
          </r>
        </is>
      </c>
      <c r="B3243" s="23" t="inlineStr">
        <is>
          <r>
            <t xml:space="preserve">ENCANADOR OU BOMBEIRO HIDRÁULICO COM ENCARGOS COMPLEMENTARES</t>
          </r>
        </is>
      </c>
      <c r="C3243" s="22" t="inlineStr">
        <is>
          <r>
            <t xml:space="preserve">SINAPI</t>
          </r>
        </is>
      </c>
      <c r="D3243" s="22" t="inlineStr">
        <is>
          <r>
            <t xml:space="preserve">H</t>
          </r>
        </is>
      </c>
      <c r="E3243" s="24" t="n">
        <v>0.1035</v>
      </c>
      <c r="F3243" s="25" t="n">
        <v>29.86</v>
      </c>
      <c r="G3243" s="25" t="n">
        <f>TRUNC(TRUNC(E3243,8)*F3243,2)</f>
        <v>3.09</v>
      </c>
    </row>
    <row r="3244" customHeight="1" ht="18">
      <c r="A3244" s="2" t="inlineStr"/>
      <c r="B3244" s="2" t="inlineStr"/>
      <c r="C3244" s="2" t="inlineStr"/>
      <c r="D3244" s="2" t="inlineStr"/>
      <c r="E3244" s="26" t="inlineStr">
        <is>
          <r>
            <t xml:space="preserve">TOTAL Mão de Obra com Encargos Complementares:</t>
          </r>
        </is>
      </c>
      <c r="F3244" s="26" t="inlineStr"/>
      <c r="G3244" s="27" t="n">
        <f>SUM(G3242:G3243)</f>
        <v>5.59</v>
      </c>
    </row>
    <row r="3245" customHeight="1" ht="15">
      <c r="A3245" s="2" t="inlineStr"/>
      <c r="B3245" s="2" t="inlineStr"/>
      <c r="C3245" s="2" t="inlineStr"/>
      <c r="D3245" s="2" t="inlineStr"/>
      <c r="E3245" s="28" t="inlineStr">
        <is>
          <r>
            <t xml:space="preserve">VALOR:</t>
          </r>
        </is>
      </c>
      <c r="F3245" s="28" t="inlineStr"/>
      <c r="G3245" s="29" t="n">
        <f>ROUND(SUM(G3240,G3244),2)</f>
        <v>29.08</v>
      </c>
    </row>
    <row r="3246" customHeight="1" ht="15">
      <c r="A3246" s="2" t="inlineStr"/>
      <c r="B3246" s="2" t="inlineStr"/>
      <c r="C3246" s="2" t="inlineStr"/>
      <c r="D3246" s="2" t="inlineStr"/>
      <c r="E3246" s="28" t="inlineStr">
        <is>
          <r>
            <t xml:space="preserve">VALOR BDI (20.34%):</t>
          </r>
        </is>
      </c>
      <c r="F3246" s="28" t="inlineStr"/>
      <c r="G3246" s="29" t="n">
        <f>ROUND(G3245*(20.34/100),2)</f>
        <v>5.91</v>
      </c>
    </row>
    <row r="3247" customHeight="1" ht="15">
      <c r="A3247" s="2" t="inlineStr"/>
      <c r="B3247" s="2" t="inlineStr"/>
      <c r="C3247" s="2" t="inlineStr"/>
      <c r="D3247" s="2" t="inlineStr"/>
      <c r="E3247" s="28" t="inlineStr">
        <is>
          <r>
            <t xml:space="preserve">VALOR COM BDI:</t>
          </r>
        </is>
      </c>
      <c r="F3247" s="28" t="inlineStr"/>
      <c r="G3247" s="29" t="n">
        <f>G3246+G3245</f>
        <v>34.99</v>
      </c>
    </row>
    <row r="3248" customHeight="1" ht="10">
      <c r="A3248" s="2" t="inlineStr"/>
      <c r="B3248" s="2" t="inlineStr"/>
      <c r="C3248" s="2" t="inlineStr"/>
      <c r="D3248" s="2" t="inlineStr"/>
      <c r="E3248" s="18" t="inlineStr"/>
      <c r="F3248" s="18" t="inlineStr"/>
      <c r="G3248" s="18" t="inlineStr"/>
    </row>
    <row r="3249" customHeight="1" ht="20">
      <c r="A3249" s="19" t="inlineStr">
        <is>
          <r>
            <t xml:space="preserve">1.18.64. ​94683​ CURVA 90 GRAUS, PVC, SOLDÁVEL, DN 75 MM, INSTALADO EM RESERVAÇÃO PREDIAL DE ÁGUA - FORNECIMENTO E INSTALAÇÃO. AF_04/2024​ (UN)</t>
          </r>
        </is>
      </c>
      <c r="B3249" s="19" t="inlineStr"/>
      <c r="C3249" s="19" t="inlineStr"/>
      <c r="D3249" s="19" t="inlineStr"/>
      <c r="E3249" s="19" t="inlineStr"/>
      <c r="F3249" s="19" t="inlineStr"/>
      <c r="G3249" s="19" t="inlineStr"/>
    </row>
    <row r="3250" customHeight="1" ht="15">
      <c r="A3250" s="20" t="inlineStr">
        <is>
          <r>
            <t xml:space="preserve">Material</t>
          </r>
        </is>
      </c>
      <c r="B3250" s="20" t="inlineStr"/>
      <c r="C3250" s="21" t="inlineStr">
        <is>
          <r>
            <t xml:space="preserve">FONTE</t>
          </r>
        </is>
      </c>
      <c r="D3250" s="21" t="inlineStr">
        <is>
          <r>
            <t xml:space="preserve">UNID</t>
          </r>
        </is>
      </c>
      <c r="E3250" s="21" t="inlineStr">
        <is>
          <r>
            <t xml:space="preserve">COEFICIENTE</t>
          </r>
        </is>
      </c>
      <c r="F3250" s="21" t="inlineStr">
        <is>
          <r>
            <t xml:space="preserve">PREÇO UNITÁRIO</t>
          </r>
        </is>
      </c>
      <c r="G3250" s="21" t="inlineStr">
        <is>
          <r>
            <t xml:space="preserve">TOTAL</t>
          </r>
        </is>
      </c>
    </row>
    <row r="3251" customHeight="1" ht="15">
      <c r="A3251" s="22" t="inlineStr">
        <is>
          <r>
            <t xml:space="preserve">00000122</t>
          </r>
        </is>
      </c>
      <c r="B3251" s="23" t="inlineStr">
        <is>
          <r>
            <t xml:space="preserve">ADESIVO PLASTICO PARA PVC, FRASCO COM *850* GR</t>
          </r>
        </is>
      </c>
      <c r="C3251" s="22" t="inlineStr">
        <is>
          <r>
            <t xml:space="preserve">SINAPI</t>
          </r>
        </is>
      </c>
      <c r="D3251" s="22" t="inlineStr">
        <is>
          <r>
            <t xml:space="preserve">UN</t>
          </r>
        </is>
      </c>
      <c r="E3251" s="24" t="n">
        <v>0.0259</v>
      </c>
      <c r="F3251" s="25" t="n">
        <v>61.86</v>
      </c>
      <c r="G3251" s="25" t="n">
        <f>TRUNC(TRUNC(E3251,8)*F3251,2)</f>
        <v>1.6</v>
      </c>
    </row>
    <row r="3252" customHeight="1" ht="21">
      <c r="A3252" s="22" t="inlineStr">
        <is>
          <r>
            <t xml:space="preserve">00001960</t>
          </r>
        </is>
      </c>
      <c r="B3252" s="23" t="inlineStr">
        <is>
          <r>
            <t xml:space="preserve">CURVA DE PVC 90 GRAUS, SOLDAVEL, 75 MM, COR MARROM, PARA AGUA FRIA PREDIAL</t>
          </r>
        </is>
      </c>
      <c r="C3252" s="22" t="inlineStr">
        <is>
          <r>
            <t xml:space="preserve">SINAPI</t>
          </r>
        </is>
      </c>
      <c r="D3252" s="22" t="inlineStr">
        <is>
          <r>
            <t xml:space="preserve">UN</t>
          </r>
        </is>
      </c>
      <c r="E3252" s="24" t="n">
        <v>1.0</v>
      </c>
      <c r="F3252" s="25" t="n">
        <v>54.46</v>
      </c>
      <c r="G3252" s="25" t="n">
        <f>TRUNC(TRUNC(E3252,8)*F3252,2)</f>
        <v>54.46</v>
      </c>
    </row>
    <row r="3253" customHeight="1" ht="15">
      <c r="A3253" s="22" t="inlineStr">
        <is>
          <r>
            <t xml:space="preserve">00038383</t>
          </r>
        </is>
      </c>
      <c r="B3253" s="23" t="inlineStr">
        <is>
          <r>
            <t xml:space="preserve">LIXA D'AGUA EM FOLHA, COR PRETA, GRAO 100</t>
          </r>
        </is>
      </c>
      <c r="C3253" s="22" t="inlineStr">
        <is>
          <r>
            <t xml:space="preserve">SINAPI</t>
          </r>
        </is>
      </c>
      <c r="D3253" s="22" t="inlineStr">
        <is>
          <r>
            <t xml:space="preserve">UN</t>
          </r>
        </is>
      </c>
      <c r="E3253" s="24" t="n">
        <v>0.0308</v>
      </c>
      <c r="F3253" s="25" t="n">
        <v>1.65</v>
      </c>
      <c r="G3253" s="25" t="n">
        <f>TRUNC(TRUNC(E3253,8)*F3253,2)</f>
        <v>0.05</v>
      </c>
    </row>
    <row r="3254" customHeight="1" ht="21">
      <c r="A3254" s="22" t="inlineStr">
        <is>
          <r>
            <t xml:space="preserve">00020083</t>
          </r>
        </is>
      </c>
      <c r="B3254" s="23" t="inlineStr">
        <is>
          <r>
            <t xml:space="preserve">SOLUCAO PREPARADORA / LIMPADORA PARA PVC, FRASCO COM 1000 CM3</t>
          </r>
        </is>
      </c>
      <c r="C3254" s="22" t="inlineStr">
        <is>
          <r>
            <t xml:space="preserve">SINAPI</t>
          </r>
        </is>
      </c>
      <c r="D3254" s="22" t="inlineStr">
        <is>
          <r>
            <t xml:space="preserve">UN</t>
          </r>
        </is>
      </c>
      <c r="E3254" s="24" t="n">
        <v>0.05</v>
      </c>
      <c r="F3254" s="25" t="n">
        <v>70.08</v>
      </c>
      <c r="G3254" s="25" t="n">
        <f>TRUNC(TRUNC(E3254,8)*F3254,2)</f>
        <v>3.5</v>
      </c>
    </row>
    <row r="3255" customHeight="1" ht="15">
      <c r="A3255" s="2" t="inlineStr"/>
      <c r="B3255" s="2" t="inlineStr"/>
      <c r="C3255" s="2" t="inlineStr"/>
      <c r="D3255" s="2" t="inlineStr"/>
      <c r="E3255" s="26" t="inlineStr">
        <is>
          <r>
            <t xml:space="preserve">TOTAL Material:</t>
          </r>
        </is>
      </c>
      <c r="F3255" s="26" t="inlineStr"/>
      <c r="G3255" s="27" t="n">
        <f>SUM(G3251:G3254)</f>
        <v>59.61</v>
      </c>
    </row>
    <row r="3256" customHeight="1" ht="15">
      <c r="A3256" s="20" t="inlineStr">
        <is>
          <r>
            <t xml:space="preserve">Mão de Obra com Encargos Complementares</t>
          </r>
        </is>
      </c>
      <c r="B3256" s="20" t="inlineStr"/>
      <c r="C3256" s="21" t="inlineStr">
        <is>
          <r>
            <t xml:space="preserve">FONTE</t>
          </r>
        </is>
      </c>
      <c r="D3256" s="21" t="inlineStr">
        <is>
          <r>
            <t xml:space="preserve">UNID</t>
          </r>
        </is>
      </c>
      <c r="E3256" s="21" t="inlineStr">
        <is>
          <r>
            <t xml:space="preserve">COEFICIENTE</t>
          </r>
        </is>
      </c>
      <c r="F3256" s="21" t="inlineStr">
        <is>
          <r>
            <t xml:space="preserve">PREÇO UNITÁRIO</t>
          </r>
        </is>
      </c>
      <c r="G3256" s="21" t="inlineStr">
        <is>
          <r>
            <t xml:space="preserve">TOTAL</t>
          </r>
        </is>
      </c>
    </row>
    <row r="3257" customHeight="1" ht="21">
      <c r="A3257" s="22" t="inlineStr">
        <is>
          <r>
            <t xml:space="preserve">88248</t>
          </r>
        </is>
      </c>
      <c r="B3257" s="23" t="inlineStr">
        <is>
          <r>
            <t xml:space="preserve">AUXILIAR DE ENCANADOR OU BOMBEIRO HIDRÁULICO COM ENCARGOS COMPLEMENTARES</t>
          </r>
        </is>
      </c>
      <c r="C3257" s="22" t="inlineStr">
        <is>
          <r>
            <t xml:space="preserve">SINAPI</t>
          </r>
        </is>
      </c>
      <c r="D3257" s="22" t="inlineStr">
        <is>
          <r>
            <t xml:space="preserve">H</t>
          </r>
        </is>
      </c>
      <c r="E3257" s="24" t="n">
        <v>0.2776</v>
      </c>
      <c r="F3257" s="25" t="n">
        <v>24.23</v>
      </c>
      <c r="G3257" s="25" t="n">
        <f>TRUNC(TRUNC(E3257,8)*F3257,2)</f>
        <v>6.72</v>
      </c>
    </row>
    <row r="3258" customHeight="1" ht="21">
      <c r="A3258" s="22" t="inlineStr">
        <is>
          <r>
            <t xml:space="preserve">88267</t>
          </r>
        </is>
      </c>
      <c r="B3258" s="23" t="inlineStr">
        <is>
          <r>
            <t xml:space="preserve">ENCANADOR OU BOMBEIRO HIDRÁULICO COM ENCARGOS COMPLEMENTARES</t>
          </r>
        </is>
      </c>
      <c r="C3258" s="22" t="inlineStr">
        <is>
          <r>
            <t xml:space="preserve">SINAPI</t>
          </r>
        </is>
      </c>
      <c r="D3258" s="22" t="inlineStr">
        <is>
          <r>
            <t xml:space="preserve">H</t>
          </r>
        </is>
      </c>
      <c r="E3258" s="24" t="n">
        <v>0.2776</v>
      </c>
      <c r="F3258" s="25" t="n">
        <v>29.86</v>
      </c>
      <c r="G3258" s="25" t="n">
        <f>TRUNC(TRUNC(E3258,8)*F3258,2)</f>
        <v>8.28</v>
      </c>
    </row>
    <row r="3259" customHeight="1" ht="18">
      <c r="A3259" s="2" t="inlineStr"/>
      <c r="B3259" s="2" t="inlineStr"/>
      <c r="C3259" s="2" t="inlineStr"/>
      <c r="D3259" s="2" t="inlineStr"/>
      <c r="E3259" s="26" t="inlineStr">
        <is>
          <r>
            <t xml:space="preserve">TOTAL Mão de Obra com Encargos Complementares:</t>
          </r>
        </is>
      </c>
      <c r="F3259" s="26" t="inlineStr"/>
      <c r="G3259" s="27" t="n">
        <f>SUM(G3257:G3258)</f>
        <v>15.0</v>
      </c>
    </row>
    <row r="3260" customHeight="1" ht="15">
      <c r="A3260" s="2" t="inlineStr"/>
      <c r="B3260" s="2" t="inlineStr"/>
      <c r="C3260" s="2" t="inlineStr"/>
      <c r="D3260" s="2" t="inlineStr"/>
      <c r="E3260" s="28" t="inlineStr">
        <is>
          <r>
            <t xml:space="preserve">VALOR:</t>
          </r>
        </is>
      </c>
      <c r="F3260" s="28" t="inlineStr"/>
      <c r="G3260" s="29" t="n">
        <f>ROUND(SUM(G3255,G3259),2)</f>
        <v>74.61</v>
      </c>
    </row>
    <row r="3261" customHeight="1" ht="15">
      <c r="A3261" s="2" t="inlineStr"/>
      <c r="B3261" s="2" t="inlineStr"/>
      <c r="C3261" s="2" t="inlineStr"/>
      <c r="D3261" s="2" t="inlineStr"/>
      <c r="E3261" s="28" t="inlineStr">
        <is>
          <r>
            <t xml:space="preserve">VALOR BDI (20.34%):</t>
          </r>
        </is>
      </c>
      <c r="F3261" s="28" t="inlineStr"/>
      <c r="G3261" s="29" t="n">
        <f>ROUND(G3260*(20.34/100),2)</f>
        <v>15.18</v>
      </c>
    </row>
    <row r="3262" customHeight="1" ht="15">
      <c r="A3262" s="2" t="inlineStr"/>
      <c r="B3262" s="2" t="inlineStr"/>
      <c r="C3262" s="2" t="inlineStr"/>
      <c r="D3262" s="2" t="inlineStr"/>
      <c r="E3262" s="28" t="inlineStr">
        <is>
          <r>
            <t xml:space="preserve">VALOR COM BDI:</t>
          </r>
        </is>
      </c>
      <c r="F3262" s="28" t="inlineStr"/>
      <c r="G3262" s="29" t="n">
        <f>G3261+G3260</f>
        <v>89.79</v>
      </c>
    </row>
    <row r="3263" customHeight="1" ht="10">
      <c r="A3263" s="2" t="inlineStr"/>
      <c r="B3263" s="2" t="inlineStr"/>
      <c r="C3263" s="2" t="inlineStr"/>
      <c r="D3263" s="2" t="inlineStr"/>
      <c r="E3263" s="18" t="inlineStr"/>
      <c r="F3263" s="18" t="inlineStr"/>
      <c r="G3263" s="18" t="inlineStr"/>
    </row>
    <row r="3264" customHeight="1" ht="20">
      <c r="A3264" s="19" t="inlineStr">
        <is>
          <r>
            <t xml:space="preserve">1.18.65. ​94653​ TUBO, PVC, SOLDÁVEL, DE 75MM, INSTALADO EM RESERVAÇÃO PREDIAL DE ÁGUA - FORNECIMENTO E INSTALAÇÃO. AF_04/2024​ (M)</t>
          </r>
        </is>
      </c>
      <c r="B3264" s="19" t="inlineStr"/>
      <c r="C3264" s="19" t="inlineStr"/>
      <c r="D3264" s="19" t="inlineStr"/>
      <c r="E3264" s="19" t="inlineStr"/>
      <c r="F3264" s="19" t="inlineStr"/>
      <c r="G3264" s="19" t="inlineStr"/>
    </row>
    <row r="3265" customHeight="1" ht="15">
      <c r="A3265" s="20" t="inlineStr">
        <is>
          <r>
            <t xml:space="preserve">Material</t>
          </r>
        </is>
      </c>
      <c r="B3265" s="20" t="inlineStr"/>
      <c r="C3265" s="21" t="inlineStr">
        <is>
          <r>
            <t xml:space="preserve">FONTE</t>
          </r>
        </is>
      </c>
      <c r="D3265" s="21" t="inlineStr">
        <is>
          <r>
            <t xml:space="preserve">UNID</t>
          </r>
        </is>
      </c>
      <c r="E3265" s="21" t="inlineStr">
        <is>
          <r>
            <t xml:space="preserve">COEFICIENTE</t>
          </r>
        </is>
      </c>
      <c r="F3265" s="21" t="inlineStr">
        <is>
          <r>
            <t xml:space="preserve">PREÇO UNITÁRIO</t>
          </r>
        </is>
      </c>
      <c r="G3265" s="21" t="inlineStr">
        <is>
          <r>
            <t xml:space="preserve">TOTAL</t>
          </r>
        </is>
      </c>
    </row>
    <row r="3266" customHeight="1" ht="15">
      <c r="A3266" s="22" t="inlineStr">
        <is>
          <r>
            <t xml:space="preserve">00038383</t>
          </r>
        </is>
      </c>
      <c r="B3266" s="23" t="inlineStr">
        <is>
          <r>
            <t xml:space="preserve">LIXA D'AGUA EM FOLHA, COR PRETA, GRAO 100</t>
          </r>
        </is>
      </c>
      <c r="C3266" s="22" t="inlineStr">
        <is>
          <r>
            <t xml:space="preserve">SINAPI</t>
          </r>
        </is>
      </c>
      <c r="D3266" s="22" t="inlineStr">
        <is>
          <r>
            <t xml:space="preserve">UN</t>
          </r>
        </is>
      </c>
      <c r="E3266" s="24" t="n">
        <v>0.0248</v>
      </c>
      <c r="F3266" s="25" t="n">
        <v>1.65</v>
      </c>
      <c r="G3266" s="25" t="n">
        <f>TRUNC(TRUNC(E3266,8)*F3266,2)</f>
        <v>0.04</v>
      </c>
    </row>
    <row r="3267" customHeight="1" ht="15">
      <c r="A3267" s="22" t="inlineStr">
        <is>
          <r>
            <t xml:space="preserve">00009871</t>
          </r>
        </is>
      </c>
      <c r="B3267" s="23" t="inlineStr">
        <is>
          <r>
            <t xml:space="preserve">TUBO PVC, SOLDAVEL, DE 75 MM, AGUA FRIA (NBR-5648)</t>
          </r>
        </is>
      </c>
      <c r="C3267" s="22" t="inlineStr">
        <is>
          <r>
            <t xml:space="preserve">SINAPI</t>
          </r>
        </is>
      </c>
      <c r="D3267" s="22" t="inlineStr">
        <is>
          <r>
            <t xml:space="preserve">M</t>
          </r>
        </is>
      </c>
      <c r="E3267" s="24" t="n">
        <v>1.0493</v>
      </c>
      <c r="F3267" s="25" t="n">
        <v>43.77</v>
      </c>
      <c r="G3267" s="25" t="n">
        <f>TRUNC(TRUNC(E3267,8)*F3267,2)</f>
        <v>45.92</v>
      </c>
    </row>
    <row r="3268" customHeight="1" ht="15">
      <c r="A3268" s="2" t="inlineStr"/>
      <c r="B3268" s="2" t="inlineStr"/>
      <c r="C3268" s="2" t="inlineStr"/>
      <c r="D3268" s="2" t="inlineStr"/>
      <c r="E3268" s="26" t="inlineStr">
        <is>
          <r>
            <t xml:space="preserve">TOTAL Material:</t>
          </r>
        </is>
      </c>
      <c r="F3268" s="26" t="inlineStr"/>
      <c r="G3268" s="27" t="n">
        <f>SUM(G3266:G3267)</f>
        <v>45.96</v>
      </c>
    </row>
    <row r="3269" customHeight="1" ht="15">
      <c r="A3269" s="20" t="inlineStr">
        <is>
          <r>
            <t xml:space="preserve">Mão de Obra com Encargos Complementares</t>
          </r>
        </is>
      </c>
      <c r="B3269" s="20" t="inlineStr"/>
      <c r="C3269" s="21" t="inlineStr">
        <is>
          <r>
            <t xml:space="preserve">FONTE</t>
          </r>
        </is>
      </c>
      <c r="D3269" s="21" t="inlineStr">
        <is>
          <r>
            <t xml:space="preserve">UNID</t>
          </r>
        </is>
      </c>
      <c r="E3269" s="21" t="inlineStr">
        <is>
          <r>
            <t xml:space="preserve">COEFICIENTE</t>
          </r>
        </is>
      </c>
      <c r="F3269" s="21" t="inlineStr">
        <is>
          <r>
            <t xml:space="preserve">PREÇO UNITÁRIO</t>
          </r>
        </is>
      </c>
      <c r="G3269" s="21" t="inlineStr">
        <is>
          <r>
            <t xml:space="preserve">TOTAL</t>
          </r>
        </is>
      </c>
    </row>
    <row r="3270" customHeight="1" ht="21">
      <c r="A3270" s="22" t="inlineStr">
        <is>
          <r>
            <t xml:space="preserve">88248</t>
          </r>
        </is>
      </c>
      <c r="B3270" s="23" t="inlineStr">
        <is>
          <r>
            <t xml:space="preserve">AUXILIAR DE ENCANADOR OU BOMBEIRO HIDRÁULICO COM ENCARGOS COMPLEMENTARES</t>
          </r>
        </is>
      </c>
      <c r="C3270" s="22" t="inlineStr">
        <is>
          <r>
            <t xml:space="preserve">SINAPI</t>
          </r>
        </is>
      </c>
      <c r="D3270" s="22" t="inlineStr">
        <is>
          <r>
            <t xml:space="preserve">H</t>
          </r>
        </is>
      </c>
      <c r="E3270" s="24" t="n">
        <v>0.2235</v>
      </c>
      <c r="F3270" s="25" t="n">
        <v>24.23</v>
      </c>
      <c r="G3270" s="25" t="n">
        <f>TRUNC(TRUNC(E3270,8)*F3270,2)</f>
        <v>5.41</v>
      </c>
    </row>
    <row r="3271" customHeight="1" ht="21">
      <c r="A3271" s="22" t="inlineStr">
        <is>
          <r>
            <t xml:space="preserve">88267</t>
          </r>
        </is>
      </c>
      <c r="B3271" s="23" t="inlineStr">
        <is>
          <r>
            <t xml:space="preserve">ENCANADOR OU BOMBEIRO HIDRÁULICO COM ENCARGOS COMPLEMENTARES</t>
          </r>
        </is>
      </c>
      <c r="C3271" s="22" t="inlineStr">
        <is>
          <r>
            <t xml:space="preserve">SINAPI</t>
          </r>
        </is>
      </c>
      <c r="D3271" s="22" t="inlineStr">
        <is>
          <r>
            <t xml:space="preserve">H</t>
          </r>
        </is>
      </c>
      <c r="E3271" s="24" t="n">
        <v>0.2235</v>
      </c>
      <c r="F3271" s="25" t="n">
        <v>29.86</v>
      </c>
      <c r="G3271" s="25" t="n">
        <f>TRUNC(TRUNC(E3271,8)*F3271,2)</f>
        <v>6.67</v>
      </c>
    </row>
    <row r="3272" customHeight="1" ht="18">
      <c r="A3272" s="2" t="inlineStr"/>
      <c r="B3272" s="2" t="inlineStr"/>
      <c r="C3272" s="2" t="inlineStr"/>
      <c r="D3272" s="2" t="inlineStr"/>
      <c r="E3272" s="26" t="inlineStr">
        <is>
          <r>
            <t xml:space="preserve">TOTAL Mão de Obra com Encargos Complementares:</t>
          </r>
        </is>
      </c>
      <c r="F3272" s="26" t="inlineStr"/>
      <c r="G3272" s="27" t="n">
        <f>SUM(G3270:G3271)</f>
        <v>12.08</v>
      </c>
    </row>
    <row r="3273" customHeight="1" ht="15">
      <c r="A3273" s="2" t="inlineStr"/>
      <c r="B3273" s="2" t="inlineStr"/>
      <c r="C3273" s="2" t="inlineStr"/>
      <c r="D3273" s="2" t="inlineStr"/>
      <c r="E3273" s="28" t="inlineStr">
        <is>
          <r>
            <t xml:space="preserve">VALOR:</t>
          </r>
        </is>
      </c>
      <c r="F3273" s="28" t="inlineStr"/>
      <c r="G3273" s="29" t="n">
        <f>ROUND(SUM(G3268,G3272),2)</f>
        <v>58.04</v>
      </c>
    </row>
    <row r="3274" customHeight="1" ht="15">
      <c r="A3274" s="2" t="inlineStr"/>
      <c r="B3274" s="2" t="inlineStr"/>
      <c r="C3274" s="2" t="inlineStr"/>
      <c r="D3274" s="2" t="inlineStr"/>
      <c r="E3274" s="28" t="inlineStr">
        <is>
          <r>
            <t xml:space="preserve">VALOR BDI (20.34%):</t>
          </r>
        </is>
      </c>
      <c r="F3274" s="28" t="inlineStr"/>
      <c r="G3274" s="29" t="n">
        <f>ROUND(G3273*(20.34/100),2)</f>
        <v>11.81</v>
      </c>
    </row>
    <row r="3275" customHeight="1" ht="15">
      <c r="A3275" s="2" t="inlineStr"/>
      <c r="B3275" s="2" t="inlineStr"/>
      <c r="C3275" s="2" t="inlineStr"/>
      <c r="D3275" s="2" t="inlineStr"/>
      <c r="E3275" s="28" t="inlineStr">
        <is>
          <r>
            <t xml:space="preserve">VALOR COM BDI:</t>
          </r>
        </is>
      </c>
      <c r="F3275" s="28" t="inlineStr"/>
      <c r="G3275" s="29" t="n">
        <f>G3274+G3273</f>
        <v>69.85</v>
      </c>
    </row>
    <row r="3276" customHeight="1" ht="10">
      <c r="A3276" s="2" t="inlineStr"/>
      <c r="B3276" s="2" t="inlineStr"/>
      <c r="C3276" s="2" t="inlineStr"/>
      <c r="D3276" s="2" t="inlineStr"/>
      <c r="E3276" s="18" t="inlineStr"/>
      <c r="F3276" s="18" t="inlineStr"/>
      <c r="G3276" s="18" t="inlineStr"/>
    </row>
    <row r="3277" customHeight="1" ht="20">
      <c r="A3277" s="19" t="inlineStr">
        <is>
          <r>
            <t xml:space="preserve">1.18.66. ​89629​ TE, PVC, SOLDÁVEL, DN 75MM, INSTALADO EM PRUMADA DE ÁGUA - FORNECIMENTO E INSTALAÇÃO. AF_06/2022​ (UN)</t>
          </r>
        </is>
      </c>
      <c r="B3277" s="19" t="inlineStr"/>
      <c r="C3277" s="19" t="inlineStr"/>
      <c r="D3277" s="19" t="inlineStr"/>
      <c r="E3277" s="19" t="inlineStr"/>
      <c r="F3277" s="19" t="inlineStr"/>
      <c r="G3277" s="19" t="inlineStr"/>
    </row>
    <row r="3278" customHeight="1" ht="15">
      <c r="A3278" s="20" t="inlineStr">
        <is>
          <r>
            <t xml:space="preserve">Material</t>
          </r>
        </is>
      </c>
      <c r="B3278" s="20" t="inlineStr"/>
      <c r="C3278" s="21" t="inlineStr">
        <is>
          <r>
            <t xml:space="preserve">FONTE</t>
          </r>
        </is>
      </c>
      <c r="D3278" s="21" t="inlineStr">
        <is>
          <r>
            <t xml:space="preserve">UNID</t>
          </r>
        </is>
      </c>
      <c r="E3278" s="21" t="inlineStr">
        <is>
          <r>
            <t xml:space="preserve">COEFICIENTE</t>
          </r>
        </is>
      </c>
      <c r="F3278" s="21" t="inlineStr">
        <is>
          <r>
            <t xml:space="preserve">PREÇO UNITÁRIO</t>
          </r>
        </is>
      </c>
      <c r="G3278" s="21" t="inlineStr">
        <is>
          <r>
            <t xml:space="preserve">TOTAL</t>
          </r>
        </is>
      </c>
    </row>
    <row r="3279" customHeight="1" ht="15">
      <c r="A3279" s="22" t="inlineStr">
        <is>
          <r>
            <t xml:space="preserve">00000122</t>
          </r>
        </is>
      </c>
      <c r="B3279" s="23" t="inlineStr">
        <is>
          <r>
            <t xml:space="preserve">ADESIVO PLASTICO PARA PVC, FRASCO COM *850* GR</t>
          </r>
        </is>
      </c>
      <c r="C3279" s="22" t="inlineStr">
        <is>
          <r>
            <t xml:space="preserve">SINAPI</t>
          </r>
        </is>
      </c>
      <c r="D3279" s="22" t="inlineStr">
        <is>
          <r>
            <t xml:space="preserve">UN</t>
          </r>
        </is>
      </c>
      <c r="E3279" s="24" t="n">
        <v>0.0388</v>
      </c>
      <c r="F3279" s="25" t="n">
        <v>61.86</v>
      </c>
      <c r="G3279" s="25" t="n">
        <f>TRUNC(TRUNC(E3279,8)*F3279,2)</f>
        <v>2.4</v>
      </c>
    </row>
    <row r="3280" customHeight="1" ht="15">
      <c r="A3280" s="22" t="inlineStr">
        <is>
          <r>
            <t xml:space="preserve">00038383</t>
          </r>
        </is>
      </c>
      <c r="B3280" s="23" t="inlineStr">
        <is>
          <r>
            <t xml:space="preserve">LIXA D'AGUA EM FOLHA, COR PRETA, GRAO 100</t>
          </r>
        </is>
      </c>
      <c r="C3280" s="22" t="inlineStr">
        <is>
          <r>
            <t xml:space="preserve">SINAPI</t>
          </r>
        </is>
      </c>
      <c r="D3280" s="22" t="inlineStr">
        <is>
          <r>
            <t xml:space="preserve">UN</t>
          </r>
        </is>
      </c>
      <c r="E3280" s="24" t="n">
        <v>0.0413</v>
      </c>
      <c r="F3280" s="25" t="n">
        <v>1.65</v>
      </c>
      <c r="G3280" s="25" t="n">
        <f>TRUNC(TRUNC(E3280,8)*F3280,2)</f>
        <v>0.06</v>
      </c>
    </row>
    <row r="3281" customHeight="1" ht="21">
      <c r="A3281" s="22" t="inlineStr">
        <is>
          <r>
            <t xml:space="preserve">00020083</t>
          </r>
        </is>
      </c>
      <c r="B3281" s="23" t="inlineStr">
        <is>
          <r>
            <t xml:space="preserve">SOLUCAO PREPARADORA / LIMPADORA PARA PVC, FRASCO COM 1000 CM3</t>
          </r>
        </is>
      </c>
      <c r="C3281" s="22" t="inlineStr">
        <is>
          <r>
            <t xml:space="preserve">SINAPI</t>
          </r>
        </is>
      </c>
      <c r="D3281" s="22" t="inlineStr">
        <is>
          <r>
            <t xml:space="preserve">UN</t>
          </r>
        </is>
      </c>
      <c r="E3281" s="24" t="n">
        <v>0.075</v>
      </c>
      <c r="F3281" s="25" t="n">
        <v>70.08</v>
      </c>
      <c r="G3281" s="25" t="n">
        <f>TRUNC(TRUNC(E3281,8)*F3281,2)</f>
        <v>5.25</v>
      </c>
    </row>
    <row r="3282" customHeight="1" ht="21">
      <c r="A3282" s="22" t="inlineStr">
        <is>
          <r>
            <t xml:space="preserve">00007144</t>
          </r>
        </is>
      </c>
      <c r="B3282" s="23" t="inlineStr">
        <is>
          <r>
            <t xml:space="preserve">TE SOLDAVEL, PVC, 90 GRAUS, 75 MM, PARA AGUA FRIA PREDIAL (NBR 5648)</t>
          </r>
        </is>
      </c>
      <c r="C3282" s="22" t="inlineStr">
        <is>
          <r>
            <t xml:space="preserve">SINAPI</t>
          </r>
        </is>
      </c>
      <c r="D3282" s="22" t="inlineStr">
        <is>
          <r>
            <t xml:space="preserve">UN</t>
          </r>
        </is>
      </c>
      <c r="E3282" s="24" t="n">
        <v>1.0</v>
      </c>
      <c r="F3282" s="25" t="n">
        <v>59.74</v>
      </c>
      <c r="G3282" s="25" t="n">
        <f>TRUNC(TRUNC(E3282,8)*F3282,2)</f>
        <v>59.74</v>
      </c>
    </row>
    <row r="3283" customHeight="1" ht="15">
      <c r="A3283" s="2" t="inlineStr"/>
      <c r="B3283" s="2" t="inlineStr"/>
      <c r="C3283" s="2" t="inlineStr"/>
      <c r="D3283" s="2" t="inlineStr"/>
      <c r="E3283" s="26" t="inlineStr">
        <is>
          <r>
            <t xml:space="preserve">TOTAL Material:</t>
          </r>
        </is>
      </c>
      <c r="F3283" s="26" t="inlineStr"/>
      <c r="G3283" s="27" t="n">
        <f>SUM(G3279:G3282)</f>
        <v>67.45</v>
      </c>
    </row>
    <row r="3284" customHeight="1" ht="15">
      <c r="A3284" s="20" t="inlineStr">
        <is>
          <r>
            <t xml:space="preserve">Mão de Obra com Encargos Complementares</t>
          </r>
        </is>
      </c>
      <c r="B3284" s="20" t="inlineStr"/>
      <c r="C3284" s="21" t="inlineStr">
        <is>
          <r>
            <t xml:space="preserve">FONTE</t>
          </r>
        </is>
      </c>
      <c r="D3284" s="21" t="inlineStr">
        <is>
          <r>
            <t xml:space="preserve">UNID</t>
          </r>
        </is>
      </c>
      <c r="E3284" s="21" t="inlineStr">
        <is>
          <r>
            <t xml:space="preserve">COEFICIENTE</t>
          </r>
        </is>
      </c>
      <c r="F3284" s="21" t="inlineStr">
        <is>
          <r>
            <t xml:space="preserve">PREÇO UNITÁRIO</t>
          </r>
        </is>
      </c>
      <c r="G3284" s="21" t="inlineStr">
        <is>
          <r>
            <t xml:space="preserve">TOTAL</t>
          </r>
        </is>
      </c>
    </row>
    <row r="3285" customHeight="1" ht="21">
      <c r="A3285" s="22" t="inlineStr">
        <is>
          <r>
            <t xml:space="preserve">88248</t>
          </r>
        </is>
      </c>
      <c r="B3285" s="23" t="inlineStr">
        <is>
          <r>
            <t xml:space="preserve">AUXILIAR DE ENCANADOR OU BOMBEIRO HIDRÁULICO COM ENCARGOS COMPLEMENTARES</t>
          </r>
        </is>
      </c>
      <c r="C3285" s="22" t="inlineStr">
        <is>
          <r>
            <t xml:space="preserve">SINAPI</t>
          </r>
        </is>
      </c>
      <c r="D3285" s="22" t="inlineStr">
        <is>
          <r>
            <t xml:space="preserve">H</t>
          </r>
        </is>
      </c>
      <c r="E3285" s="24" t="n">
        <v>0.2459</v>
      </c>
      <c r="F3285" s="25" t="n">
        <v>24.23</v>
      </c>
      <c r="G3285" s="25" t="n">
        <f>TRUNC(TRUNC(E3285,8)*F3285,2)</f>
        <v>5.95</v>
      </c>
    </row>
    <row r="3286" customHeight="1" ht="21">
      <c r="A3286" s="22" t="inlineStr">
        <is>
          <r>
            <t xml:space="preserve">88267</t>
          </r>
        </is>
      </c>
      <c r="B3286" s="23" t="inlineStr">
        <is>
          <r>
            <t xml:space="preserve">ENCANADOR OU BOMBEIRO HIDRÁULICO COM ENCARGOS COMPLEMENTARES</t>
          </r>
        </is>
      </c>
      <c r="C3286" s="22" t="inlineStr">
        <is>
          <r>
            <t xml:space="preserve">SINAPI</t>
          </r>
        </is>
      </c>
      <c r="D3286" s="22" t="inlineStr">
        <is>
          <r>
            <t xml:space="preserve">H</t>
          </r>
        </is>
      </c>
      <c r="E3286" s="24" t="n">
        <v>0.2459</v>
      </c>
      <c r="F3286" s="25" t="n">
        <v>29.86</v>
      </c>
      <c r="G3286" s="25" t="n">
        <f>TRUNC(TRUNC(E3286,8)*F3286,2)</f>
        <v>7.34</v>
      </c>
    </row>
    <row r="3287" customHeight="1" ht="18">
      <c r="A3287" s="2" t="inlineStr"/>
      <c r="B3287" s="2" t="inlineStr"/>
      <c r="C3287" s="2" t="inlineStr"/>
      <c r="D3287" s="2" t="inlineStr"/>
      <c r="E3287" s="26" t="inlineStr">
        <is>
          <r>
            <t xml:space="preserve">TOTAL Mão de Obra com Encargos Complementares:</t>
          </r>
        </is>
      </c>
      <c r="F3287" s="26" t="inlineStr"/>
      <c r="G3287" s="27" t="n">
        <f>SUM(G3285:G3286)</f>
        <v>13.29</v>
      </c>
    </row>
    <row r="3288" customHeight="1" ht="15">
      <c r="A3288" s="2" t="inlineStr"/>
      <c r="B3288" s="2" t="inlineStr"/>
      <c r="C3288" s="2" t="inlineStr"/>
      <c r="D3288" s="2" t="inlineStr"/>
      <c r="E3288" s="28" t="inlineStr">
        <is>
          <r>
            <t xml:space="preserve">VALOR:</t>
          </r>
        </is>
      </c>
      <c r="F3288" s="28" t="inlineStr"/>
      <c r="G3288" s="29" t="n">
        <f>ROUND(SUM(G3283,G3287),2)</f>
        <v>80.74</v>
      </c>
    </row>
    <row r="3289" customHeight="1" ht="15">
      <c r="A3289" s="2" t="inlineStr"/>
      <c r="B3289" s="2" t="inlineStr"/>
      <c r="C3289" s="2" t="inlineStr"/>
      <c r="D3289" s="2" t="inlineStr"/>
      <c r="E3289" s="28" t="inlineStr">
        <is>
          <r>
            <t xml:space="preserve">VALOR BDI (20.34%):</t>
          </r>
        </is>
      </c>
      <c r="F3289" s="28" t="inlineStr"/>
      <c r="G3289" s="29" t="n">
        <f>ROUND(G3288*(20.34/100),2)</f>
        <v>16.42</v>
      </c>
    </row>
    <row r="3290" customHeight="1" ht="15">
      <c r="A3290" s="2" t="inlineStr"/>
      <c r="B3290" s="2" t="inlineStr"/>
      <c r="C3290" s="2" t="inlineStr"/>
      <c r="D3290" s="2" t="inlineStr"/>
      <c r="E3290" s="28" t="inlineStr">
        <is>
          <r>
            <t xml:space="preserve">VALOR COM BDI:</t>
          </r>
        </is>
      </c>
      <c r="F3290" s="28" t="inlineStr"/>
      <c r="G3290" s="29" t="n">
        <f>G3289+G3288</f>
        <v>97.16</v>
      </c>
    </row>
    <row r="3291" customHeight="1" ht="10">
      <c r="A3291" s="2" t="inlineStr"/>
      <c r="B3291" s="2" t="inlineStr"/>
      <c r="C3291" s="2" t="inlineStr"/>
      <c r="D3291" s="2" t="inlineStr"/>
      <c r="E3291" s="18" t="inlineStr"/>
      <c r="F3291" s="18" t="inlineStr"/>
      <c r="G3291" s="18" t="inlineStr"/>
    </row>
    <row r="3292" customHeight="1" ht="20">
      <c r="A3292" s="19" t="inlineStr">
        <is>
          <r>
            <t xml:space="preserve">1.18.67. ​89630​ TE DE REDUÇÃO, PVC, SOLDÁVEL, DN 75MM X 50MM, INSTALADO EM PRUMADA DE ÁGUA - FORNECIMENTO E INSTALAÇÃO. AF_06/2022​ (UN)</t>
          </r>
        </is>
      </c>
      <c r="B3292" s="19" t="inlineStr"/>
      <c r="C3292" s="19" t="inlineStr"/>
      <c r="D3292" s="19" t="inlineStr"/>
      <c r="E3292" s="19" t="inlineStr"/>
      <c r="F3292" s="19" t="inlineStr"/>
      <c r="G3292" s="19" t="inlineStr"/>
    </row>
    <row r="3293" customHeight="1" ht="15">
      <c r="A3293" s="20" t="inlineStr">
        <is>
          <r>
            <t xml:space="preserve">Material</t>
          </r>
        </is>
      </c>
      <c r="B3293" s="20" t="inlineStr"/>
      <c r="C3293" s="21" t="inlineStr">
        <is>
          <r>
            <t xml:space="preserve">FONTE</t>
          </r>
        </is>
      </c>
      <c r="D3293" s="21" t="inlineStr">
        <is>
          <r>
            <t xml:space="preserve">UNID</t>
          </r>
        </is>
      </c>
      <c r="E3293" s="21" t="inlineStr">
        <is>
          <r>
            <t xml:space="preserve">COEFICIENTE</t>
          </r>
        </is>
      </c>
      <c r="F3293" s="21" t="inlineStr">
        <is>
          <r>
            <t xml:space="preserve">PREÇO UNITÁRIO</t>
          </r>
        </is>
      </c>
      <c r="G3293" s="21" t="inlineStr">
        <is>
          <r>
            <t xml:space="preserve">TOTAL</t>
          </r>
        </is>
      </c>
    </row>
    <row r="3294" customHeight="1" ht="15">
      <c r="A3294" s="22" t="inlineStr">
        <is>
          <r>
            <t xml:space="preserve">00000122</t>
          </r>
        </is>
      </c>
      <c r="B3294" s="23" t="inlineStr">
        <is>
          <r>
            <t xml:space="preserve">ADESIVO PLASTICO PARA PVC, FRASCO COM *850* GR</t>
          </r>
        </is>
      </c>
      <c r="C3294" s="22" t="inlineStr">
        <is>
          <r>
            <t xml:space="preserve">SINAPI</t>
          </r>
        </is>
      </c>
      <c r="D3294" s="22" t="inlineStr">
        <is>
          <r>
            <t xml:space="preserve">UN</t>
          </r>
        </is>
      </c>
      <c r="E3294" s="24" t="n">
        <v>0.0318</v>
      </c>
      <c r="F3294" s="25" t="n">
        <v>61.86</v>
      </c>
      <c r="G3294" s="25" t="n">
        <f>TRUNC(TRUNC(E3294,8)*F3294,2)</f>
        <v>1.96</v>
      </c>
    </row>
    <row r="3295" customHeight="1" ht="15">
      <c r="A3295" s="22" t="inlineStr">
        <is>
          <r>
            <t xml:space="preserve">00038383</t>
          </r>
        </is>
      </c>
      <c r="B3295" s="23" t="inlineStr">
        <is>
          <r>
            <t xml:space="preserve">LIXA D'AGUA EM FOLHA, COR PRETA, GRAO 100</t>
          </r>
        </is>
      </c>
      <c r="C3295" s="22" t="inlineStr">
        <is>
          <r>
            <t xml:space="preserve">SINAPI</t>
          </r>
        </is>
      </c>
      <c r="D3295" s="22" t="inlineStr">
        <is>
          <r>
            <t xml:space="preserve">UN</t>
          </r>
        </is>
      </c>
      <c r="E3295" s="24" t="n">
        <v>0.037</v>
      </c>
      <c r="F3295" s="25" t="n">
        <v>1.65</v>
      </c>
      <c r="G3295" s="25" t="n">
        <f>TRUNC(TRUNC(E3295,8)*F3295,2)</f>
        <v>0.06</v>
      </c>
    </row>
    <row r="3296" customHeight="1" ht="21">
      <c r="A3296" s="22" t="inlineStr">
        <is>
          <r>
            <t xml:space="preserve">00020083</t>
          </r>
        </is>
      </c>
      <c r="B3296" s="23" t="inlineStr">
        <is>
          <r>
            <t xml:space="preserve">SOLUCAO PREPARADORA / LIMPADORA PARA PVC, FRASCO COM 1000 CM3</t>
          </r>
        </is>
      </c>
      <c r="C3296" s="22" t="inlineStr">
        <is>
          <r>
            <t xml:space="preserve">SINAPI</t>
          </r>
        </is>
      </c>
      <c r="D3296" s="22" t="inlineStr">
        <is>
          <r>
            <t xml:space="preserve">UN</t>
          </r>
        </is>
      </c>
      <c r="E3296" s="24" t="n">
        <v>0.054</v>
      </c>
      <c r="F3296" s="25" t="n">
        <v>70.08</v>
      </c>
      <c r="G3296" s="25" t="n">
        <f>TRUNC(TRUNC(E3296,8)*F3296,2)</f>
        <v>3.78</v>
      </c>
    </row>
    <row r="3297" customHeight="1" ht="21">
      <c r="A3297" s="22" t="inlineStr">
        <is>
          <r>
            <t xml:space="preserve">00007132</t>
          </r>
        </is>
      </c>
      <c r="B3297" s="23" t="inlineStr">
        <is>
          <r>
            <t xml:space="preserve">TE DE REDUCAO, PVC, SOLDAVEL, 90 GRAUS, 75 MM X 50 MM, PARA AGUA FRIA PREDIAL</t>
          </r>
        </is>
      </c>
      <c r="C3297" s="22" t="inlineStr">
        <is>
          <r>
            <t xml:space="preserve">SINAPI</t>
          </r>
        </is>
      </c>
      <c r="D3297" s="22" t="inlineStr">
        <is>
          <r>
            <t xml:space="preserve">UN</t>
          </r>
        </is>
      </c>
      <c r="E3297" s="24" t="n">
        <v>1.0</v>
      </c>
      <c r="F3297" s="25" t="n">
        <v>44.3</v>
      </c>
      <c r="G3297" s="25" t="n">
        <f>TRUNC(TRUNC(E3297,8)*F3297,2)</f>
        <v>44.3</v>
      </c>
    </row>
    <row r="3298" customHeight="1" ht="15">
      <c r="A3298" s="2" t="inlineStr"/>
      <c r="B3298" s="2" t="inlineStr"/>
      <c r="C3298" s="2" t="inlineStr"/>
      <c r="D3298" s="2" t="inlineStr"/>
      <c r="E3298" s="26" t="inlineStr">
        <is>
          <r>
            <t xml:space="preserve">TOTAL Material:</t>
          </r>
        </is>
      </c>
      <c r="F3298" s="26" t="inlineStr"/>
      <c r="G3298" s="27" t="n">
        <f>SUM(G3294:G3297)</f>
        <v>50.1</v>
      </c>
    </row>
    <row r="3299" customHeight="1" ht="15">
      <c r="A3299" s="20" t="inlineStr">
        <is>
          <r>
            <t xml:space="preserve">Mão de Obra com Encargos Complementares</t>
          </r>
        </is>
      </c>
      <c r="B3299" s="20" t="inlineStr"/>
      <c r="C3299" s="21" t="inlineStr">
        <is>
          <r>
            <t xml:space="preserve">FONTE</t>
          </r>
        </is>
      </c>
      <c r="D3299" s="21" t="inlineStr">
        <is>
          <r>
            <t xml:space="preserve">UNID</t>
          </r>
        </is>
      </c>
      <c r="E3299" s="21" t="inlineStr">
        <is>
          <r>
            <t xml:space="preserve">COEFICIENTE</t>
          </r>
        </is>
      </c>
      <c r="F3299" s="21" t="inlineStr">
        <is>
          <r>
            <t xml:space="preserve">PREÇO UNITÁRIO</t>
          </r>
        </is>
      </c>
      <c r="G3299" s="21" t="inlineStr">
        <is>
          <r>
            <t xml:space="preserve">TOTAL</t>
          </r>
        </is>
      </c>
    </row>
    <row r="3300" customHeight="1" ht="21">
      <c r="A3300" s="22" t="inlineStr">
        <is>
          <r>
            <t xml:space="preserve">88248</t>
          </r>
        </is>
      </c>
      <c r="B3300" s="23" t="inlineStr">
        <is>
          <r>
            <t xml:space="preserve">AUXILIAR DE ENCANADOR OU BOMBEIRO HIDRÁULICO COM ENCARGOS COMPLEMENTARES</t>
          </r>
        </is>
      </c>
      <c r="C3300" s="22" t="inlineStr">
        <is>
          <r>
            <t xml:space="preserve">SINAPI</t>
          </r>
        </is>
      </c>
      <c r="D3300" s="22" t="inlineStr">
        <is>
          <r>
            <t xml:space="preserve">H</t>
          </r>
        </is>
      </c>
      <c r="E3300" s="24" t="n">
        <v>0.2077</v>
      </c>
      <c r="F3300" s="25" t="n">
        <v>24.23</v>
      </c>
      <c r="G3300" s="25" t="n">
        <f>TRUNC(TRUNC(E3300,8)*F3300,2)</f>
        <v>5.03</v>
      </c>
    </row>
    <row r="3301" customHeight="1" ht="21">
      <c r="A3301" s="22" t="inlineStr">
        <is>
          <r>
            <t xml:space="preserve">88267</t>
          </r>
        </is>
      </c>
      <c r="B3301" s="23" t="inlineStr">
        <is>
          <r>
            <t xml:space="preserve">ENCANADOR OU BOMBEIRO HIDRÁULICO COM ENCARGOS COMPLEMENTARES</t>
          </r>
        </is>
      </c>
      <c r="C3301" s="22" t="inlineStr">
        <is>
          <r>
            <t xml:space="preserve">SINAPI</t>
          </r>
        </is>
      </c>
      <c r="D3301" s="22" t="inlineStr">
        <is>
          <r>
            <t xml:space="preserve">H</t>
          </r>
        </is>
      </c>
      <c r="E3301" s="24" t="n">
        <v>0.2077</v>
      </c>
      <c r="F3301" s="25" t="n">
        <v>29.86</v>
      </c>
      <c r="G3301" s="25" t="n">
        <f>TRUNC(TRUNC(E3301,8)*F3301,2)</f>
        <v>6.2</v>
      </c>
    </row>
    <row r="3302" customHeight="1" ht="18">
      <c r="A3302" s="2" t="inlineStr"/>
      <c r="B3302" s="2" t="inlineStr"/>
      <c r="C3302" s="2" t="inlineStr"/>
      <c r="D3302" s="2" t="inlineStr"/>
      <c r="E3302" s="26" t="inlineStr">
        <is>
          <r>
            <t xml:space="preserve">TOTAL Mão de Obra com Encargos Complementares:</t>
          </r>
        </is>
      </c>
      <c r="F3302" s="26" t="inlineStr"/>
      <c r="G3302" s="27" t="n">
        <f>SUM(G3300:G3301)</f>
        <v>11.23</v>
      </c>
    </row>
    <row r="3303" customHeight="1" ht="15">
      <c r="A3303" s="2" t="inlineStr"/>
      <c r="B3303" s="2" t="inlineStr"/>
      <c r="C3303" s="2" t="inlineStr"/>
      <c r="D3303" s="2" t="inlineStr"/>
      <c r="E3303" s="28" t="inlineStr">
        <is>
          <r>
            <t xml:space="preserve">VALOR:</t>
          </r>
        </is>
      </c>
      <c r="F3303" s="28" t="inlineStr"/>
      <c r="G3303" s="29" t="n">
        <f>ROUND(SUM(G3298,G3302),2)</f>
        <v>61.33</v>
      </c>
    </row>
    <row r="3304" customHeight="1" ht="15">
      <c r="A3304" s="2" t="inlineStr"/>
      <c r="B3304" s="2" t="inlineStr"/>
      <c r="C3304" s="2" t="inlineStr"/>
      <c r="D3304" s="2" t="inlineStr"/>
      <c r="E3304" s="28" t="inlineStr">
        <is>
          <r>
            <t xml:space="preserve">VALOR BDI (20.34%):</t>
          </r>
        </is>
      </c>
      <c r="F3304" s="28" t="inlineStr"/>
      <c r="G3304" s="29" t="n">
        <f>ROUND(G3303*(20.34/100),2)</f>
        <v>12.47</v>
      </c>
    </row>
    <row r="3305" customHeight="1" ht="15">
      <c r="A3305" s="2" t="inlineStr"/>
      <c r="B3305" s="2" t="inlineStr"/>
      <c r="C3305" s="2" t="inlineStr"/>
      <c r="D3305" s="2" t="inlineStr"/>
      <c r="E3305" s="28" t="inlineStr">
        <is>
          <r>
            <t xml:space="preserve">VALOR COM BDI:</t>
          </r>
        </is>
      </c>
      <c r="F3305" s="28" t="inlineStr"/>
      <c r="G3305" s="29" t="n">
        <f>G3304+G3303</f>
        <v>73.8</v>
      </c>
    </row>
    <row r="3306" customHeight="1" ht="10">
      <c r="A3306" s="2" t="inlineStr"/>
      <c r="B3306" s="2" t="inlineStr"/>
      <c r="C3306" s="2" t="inlineStr"/>
      <c r="D3306" s="2" t="inlineStr"/>
      <c r="E3306" s="18" t="inlineStr"/>
      <c r="F3306" s="18" t="inlineStr"/>
      <c r="G3306" s="18" t="inlineStr"/>
    </row>
    <row r="3307" customHeight="1" ht="20">
      <c r="A3307" s="19" t="inlineStr">
        <is>
          <r>
            <t xml:space="preserve">1.18.68. ​CPU2568​ FILTRO 'Y' CORPO EM BRONZE, PRESSÃO DE SERVIÇO ATÉ 20,7 BAR (PN 20), DN=1 1/2'​ (UN)</t>
          </r>
        </is>
      </c>
      <c r="B3307" s="19" t="inlineStr"/>
      <c r="C3307" s="19" t="inlineStr"/>
      <c r="D3307" s="19" t="inlineStr"/>
      <c r="E3307" s="19" t="inlineStr"/>
      <c r="F3307" s="19" t="inlineStr"/>
      <c r="G3307" s="19" t="inlineStr"/>
    </row>
    <row r="3308" customHeight="1" ht="15">
      <c r="A3308" s="20" t="inlineStr">
        <is>
          <r>
            <t xml:space="preserve">Material</t>
          </r>
        </is>
      </c>
      <c r="B3308" s="20" t="inlineStr"/>
      <c r="C3308" s="21" t="inlineStr">
        <is>
          <r>
            <t xml:space="preserve">FONTE</t>
          </r>
        </is>
      </c>
      <c r="D3308" s="21" t="inlineStr">
        <is>
          <r>
            <t xml:space="preserve">UNID</t>
          </r>
        </is>
      </c>
      <c r="E3308" s="21" t="inlineStr">
        <is>
          <r>
            <t xml:space="preserve">COEFICIENTE</t>
          </r>
        </is>
      </c>
      <c r="F3308" s="21" t="inlineStr">
        <is>
          <r>
            <t xml:space="preserve">PREÇO UNITÁRIO</t>
          </r>
        </is>
      </c>
      <c r="G3308" s="21" t="inlineStr">
        <is>
          <r>
            <t xml:space="preserve">TOTAL</t>
          </r>
        </is>
      </c>
    </row>
    <row r="3309" customHeight="1" ht="15">
      <c r="A3309" s="22" t="inlineStr">
        <is>
          <r>
            <t xml:space="preserve">I9768</t>
          </r>
        </is>
      </c>
      <c r="B3309" s="23" t="inlineStr">
        <is>
          <r>
            <t xml:space="preserve">FILTRO TIPO Y DN 50</t>
          </r>
        </is>
      </c>
      <c r="C3309" s="22" t="inlineStr">
        <is>
          <r>
            <t xml:space="preserve">SEINFRA</t>
          </r>
        </is>
      </c>
      <c r="D3309" s="22" t="inlineStr">
        <is>
          <r>
            <t xml:space="preserve">UN</t>
          </r>
        </is>
      </c>
      <c r="E3309" s="24" t="n">
        <v>1.0</v>
      </c>
      <c r="F3309" s="25" t="n">
        <v>895.78</v>
      </c>
      <c r="G3309" s="25" t="n">
        <f>ROUND(ROUND(E3309,8)*F3309,2)</f>
        <v>895.78</v>
      </c>
    </row>
    <row r="3310" customHeight="1" ht="15">
      <c r="A3310" s="22" t="inlineStr">
        <is>
          <r>
            <t xml:space="preserve">I00980</t>
          </r>
        </is>
      </c>
      <c r="B3310" s="23" t="inlineStr">
        <is>
          <r>
            <t xml:space="preserve">Fita vedacao teflon larg= 1/2"</t>
          </r>
        </is>
      </c>
      <c r="C3310" s="22" t="inlineStr">
        <is>
          <r>
            <t xml:space="preserve">ORSE</t>
          </r>
        </is>
      </c>
      <c r="D3310" s="22" t="inlineStr">
        <is>
          <r>
            <t xml:space="preserve">m</t>
          </r>
        </is>
      </c>
      <c r="E3310" s="24" t="n">
        <v>0.96</v>
      </c>
      <c r="F3310" s="25" t="n">
        <v>0.3</v>
      </c>
      <c r="G3310" s="25" t="n">
        <f>ROUND(ROUND(E3310,8)*F3310,2)</f>
        <v>0.29</v>
      </c>
    </row>
    <row r="3311" customHeight="1" ht="15">
      <c r="A3311" s="2" t="inlineStr"/>
      <c r="B3311" s="2" t="inlineStr"/>
      <c r="C3311" s="2" t="inlineStr"/>
      <c r="D3311" s="2" t="inlineStr"/>
      <c r="E3311" s="26" t="inlineStr">
        <is>
          <r>
            <t xml:space="preserve">TOTAL Material:</t>
          </r>
        </is>
      </c>
      <c r="F3311" s="26" t="inlineStr"/>
      <c r="G3311" s="27" t="n">
        <f>SUM(G3309:G3310)</f>
        <v>896.07</v>
      </c>
    </row>
    <row r="3312" customHeight="1" ht="15">
      <c r="A3312" s="20" t="inlineStr">
        <is>
          <r>
            <t xml:space="preserve">Mão de Obra com Encargos Complementares</t>
          </r>
        </is>
      </c>
      <c r="B3312" s="20" t="inlineStr"/>
      <c r="C3312" s="21" t="inlineStr">
        <is>
          <r>
            <t xml:space="preserve">FONTE</t>
          </r>
        </is>
      </c>
      <c r="D3312" s="21" t="inlineStr">
        <is>
          <r>
            <t xml:space="preserve">UNID</t>
          </r>
        </is>
      </c>
      <c r="E3312" s="21" t="inlineStr">
        <is>
          <r>
            <t xml:space="preserve">COEFICIENTE</t>
          </r>
        </is>
      </c>
      <c r="F3312" s="21" t="inlineStr">
        <is>
          <r>
            <t xml:space="preserve">PREÇO UNITÁRIO</t>
          </r>
        </is>
      </c>
      <c r="G3312" s="21" t="inlineStr">
        <is>
          <r>
            <t xml:space="preserve">TOTAL</t>
          </r>
        </is>
      </c>
    </row>
    <row r="3313" customHeight="1" ht="21">
      <c r="A3313" s="22" t="inlineStr">
        <is>
          <r>
            <t xml:space="preserve">88248</t>
          </r>
        </is>
      </c>
      <c r="B3313" s="23" t="inlineStr">
        <is>
          <r>
            <t xml:space="preserve">AUXILIAR DE ENCANADOR OU BOMBEIRO HIDRÁULICO COM ENCARGOS COMPLEMENTARES</t>
          </r>
        </is>
      </c>
      <c r="C3313" s="22" t="inlineStr">
        <is>
          <r>
            <t xml:space="preserve">SINAPI</t>
          </r>
        </is>
      </c>
      <c r="D3313" s="22" t="inlineStr">
        <is>
          <r>
            <t xml:space="preserve">H</t>
          </r>
        </is>
      </c>
      <c r="E3313" s="24" t="n">
        <v>1.25</v>
      </c>
      <c r="F3313" s="25" t="n">
        <v>24.23</v>
      </c>
      <c r="G3313" s="25" t="n">
        <f>ROUND(ROUND(E3313,8)*F3313,2)</f>
        <v>30.29</v>
      </c>
    </row>
    <row r="3314" customHeight="1" ht="21">
      <c r="A3314" s="22" t="inlineStr">
        <is>
          <r>
            <t xml:space="preserve">88267</t>
          </r>
        </is>
      </c>
      <c r="B3314" s="23" t="inlineStr">
        <is>
          <r>
            <t xml:space="preserve">ENCANADOR OU BOMBEIRO HIDRÁULICO COM ENCARGOS COMPLEMENTARES</t>
          </r>
        </is>
      </c>
      <c r="C3314" s="22" t="inlineStr">
        <is>
          <r>
            <t xml:space="preserve">SINAPI</t>
          </r>
        </is>
      </c>
      <c r="D3314" s="22" t="inlineStr">
        <is>
          <r>
            <t xml:space="preserve">H</t>
          </r>
        </is>
      </c>
      <c r="E3314" s="24" t="n">
        <v>1.25</v>
      </c>
      <c r="F3314" s="25" t="n">
        <v>29.86</v>
      </c>
      <c r="G3314" s="25" t="n">
        <f>ROUND(ROUND(E3314,8)*F3314,2)</f>
        <v>37.33</v>
      </c>
    </row>
    <row r="3315" customHeight="1" ht="18">
      <c r="A3315" s="2" t="inlineStr"/>
      <c r="B3315" s="2" t="inlineStr"/>
      <c r="C3315" s="2" t="inlineStr"/>
      <c r="D3315" s="2" t="inlineStr"/>
      <c r="E3315" s="26" t="inlineStr">
        <is>
          <r>
            <t xml:space="preserve">TOTAL Mão de Obra com Encargos Complementares:</t>
          </r>
        </is>
      </c>
      <c r="F3315" s="26" t="inlineStr"/>
      <c r="G3315" s="27" t="n">
        <f>SUM(G3313:G3314)</f>
        <v>67.62</v>
      </c>
    </row>
    <row r="3316" customHeight="1" ht="15">
      <c r="A3316" s="2" t="inlineStr"/>
      <c r="B3316" s="2" t="inlineStr"/>
      <c r="C3316" s="2" t="inlineStr"/>
      <c r="D3316" s="2" t="inlineStr"/>
      <c r="E3316" s="28" t="inlineStr">
        <is>
          <r>
            <t xml:space="preserve">VALOR:</t>
          </r>
        </is>
      </c>
      <c r="F3316" s="28" t="inlineStr"/>
      <c r="G3316" s="29" t="n">
        <f>ROUND(SUM(G3311,G3315),2)</f>
        <v>963.69</v>
      </c>
    </row>
    <row r="3317" customHeight="1" ht="15">
      <c r="A3317" s="2" t="inlineStr"/>
      <c r="B3317" s="2" t="inlineStr"/>
      <c r="C3317" s="2" t="inlineStr"/>
      <c r="D3317" s="2" t="inlineStr"/>
      <c r="E3317" s="28" t="inlineStr">
        <is>
          <r>
            <t xml:space="preserve">VALOR BDI (20.34%):</t>
          </r>
        </is>
      </c>
      <c r="F3317" s="28" t="inlineStr"/>
      <c r="G3317" s="29" t="n">
        <f>ROUND(G3316*(20.34/100),2)</f>
        <v>196.01</v>
      </c>
    </row>
    <row r="3318" customHeight="1" ht="15">
      <c r="A3318" s="2" t="inlineStr"/>
      <c r="B3318" s="2" t="inlineStr"/>
      <c r="C3318" s="2" t="inlineStr"/>
      <c r="D3318" s="2" t="inlineStr"/>
      <c r="E3318" s="28" t="inlineStr">
        <is>
          <r>
            <t xml:space="preserve">VALOR COM BDI:</t>
          </r>
        </is>
      </c>
      <c r="F3318" s="28" t="inlineStr"/>
      <c r="G3318" s="29" t="n">
        <f>G3317+G3316</f>
        <v>1159.7</v>
      </c>
    </row>
    <row r="3319" customHeight="1" ht="10">
      <c r="A3319" s="2" t="inlineStr"/>
      <c r="B3319" s="2" t="inlineStr"/>
      <c r="C3319" s="2" t="inlineStr"/>
      <c r="D3319" s="2" t="inlineStr"/>
      <c r="E3319" s="18" t="inlineStr"/>
      <c r="F3319" s="18" t="inlineStr"/>
      <c r="G3319" s="18" t="inlineStr"/>
    </row>
    <row r="3320" customHeight="1" ht="20">
      <c r="A3320" s="19" t="inlineStr">
        <is>
          <r>
            <t xml:space="preserve">1.18.69. ​94490​ REGISTRO DE ESFERA, PVC, SOLDÁVEL, COM VOLANTE, DN 32 MM - FORNECIMENTO E INSTALAÇÃO. AF_08/2021​ (UN)</t>
          </r>
        </is>
      </c>
      <c r="B3320" s="19" t="inlineStr"/>
      <c r="C3320" s="19" t="inlineStr"/>
      <c r="D3320" s="19" t="inlineStr"/>
      <c r="E3320" s="19" t="inlineStr"/>
      <c r="F3320" s="19" t="inlineStr"/>
      <c r="G3320" s="19" t="inlineStr"/>
    </row>
    <row r="3321" customHeight="1" ht="15">
      <c r="A3321" s="20" t="inlineStr">
        <is>
          <r>
            <t xml:space="preserve">Material</t>
          </r>
        </is>
      </c>
      <c r="B3321" s="20" t="inlineStr"/>
      <c r="C3321" s="21" t="inlineStr">
        <is>
          <r>
            <t xml:space="preserve">FONTE</t>
          </r>
        </is>
      </c>
      <c r="D3321" s="21" t="inlineStr">
        <is>
          <r>
            <t xml:space="preserve">UNID</t>
          </r>
        </is>
      </c>
      <c r="E3321" s="21" t="inlineStr">
        <is>
          <r>
            <t xml:space="preserve">COEFICIENTE</t>
          </r>
        </is>
      </c>
      <c r="F3321" s="21" t="inlineStr">
        <is>
          <r>
            <t xml:space="preserve">PREÇO UNITÁRIO</t>
          </r>
        </is>
      </c>
      <c r="G3321" s="21" t="inlineStr">
        <is>
          <r>
            <t xml:space="preserve">TOTAL</t>
          </r>
        </is>
      </c>
    </row>
    <row r="3322" customHeight="1" ht="15">
      <c r="A3322" s="22" t="inlineStr">
        <is>
          <r>
            <t xml:space="preserve">00020080</t>
          </r>
        </is>
      </c>
      <c r="B3322" s="23" t="inlineStr">
        <is>
          <r>
            <t xml:space="preserve">ADESIVO PLASTICO PARA PVC, FRASCO COM 175 GR</t>
          </r>
        </is>
      </c>
      <c r="C3322" s="22" t="inlineStr">
        <is>
          <r>
            <t xml:space="preserve">SINAPI</t>
          </r>
        </is>
      </c>
      <c r="D3322" s="22" t="inlineStr">
        <is>
          <r>
            <t xml:space="preserve">UN</t>
          </r>
        </is>
      </c>
      <c r="E3322" s="24" t="n">
        <v>0.04</v>
      </c>
      <c r="F3322" s="25" t="n">
        <v>20.19</v>
      </c>
      <c r="G3322" s="25" t="n">
        <f>TRUNC(TRUNC(E3322,8)*F3322,2)</f>
        <v>0.8</v>
      </c>
    </row>
    <row r="3323" customHeight="1" ht="15">
      <c r="A3323" s="22" t="inlineStr">
        <is>
          <r>
            <t xml:space="preserve">00038383</t>
          </r>
        </is>
      </c>
      <c r="B3323" s="23" t="inlineStr">
        <is>
          <r>
            <t xml:space="preserve">LIXA D'AGUA EM FOLHA, COR PRETA, GRAO 100</t>
          </r>
        </is>
      </c>
      <c r="C3323" s="22" t="inlineStr">
        <is>
          <r>
            <t xml:space="preserve">SINAPI</t>
          </r>
        </is>
      </c>
      <c r="D3323" s="22" t="inlineStr">
        <is>
          <r>
            <t xml:space="preserve">UN</t>
          </r>
        </is>
      </c>
      <c r="E3323" s="24" t="n">
        <v>0.008</v>
      </c>
      <c r="F3323" s="25" t="n">
        <v>1.65</v>
      </c>
      <c r="G3323" s="25" t="n">
        <f>TRUNC(TRUNC(E3323,8)*F3323,2)</f>
        <v>0.01</v>
      </c>
    </row>
    <row r="3324" customHeight="1" ht="21">
      <c r="A3324" s="22" t="inlineStr">
        <is>
          <r>
            <t xml:space="preserve">00011675</t>
          </r>
        </is>
      </c>
      <c r="B3324" s="23" t="inlineStr">
        <is>
          <r>
            <t xml:space="preserve">REGISTRO DE ESFERA, PVC, COM VOLANTE, VS, SOLDAVEL, DN 32 MM, COM CORPO DIVIDIDO</t>
          </r>
        </is>
      </c>
      <c r="C3324" s="22" t="inlineStr">
        <is>
          <r>
            <t xml:space="preserve">SINAPI</t>
          </r>
        </is>
      </c>
      <c r="D3324" s="22" t="inlineStr">
        <is>
          <r>
            <t xml:space="preserve">UN</t>
          </r>
        </is>
      </c>
      <c r="E3324" s="24" t="n">
        <v>1.0</v>
      </c>
      <c r="F3324" s="25" t="n">
        <v>24.26</v>
      </c>
      <c r="G3324" s="25" t="n">
        <f>TRUNC(TRUNC(E3324,8)*F3324,2)</f>
        <v>24.26</v>
      </c>
    </row>
    <row r="3325" customHeight="1" ht="21">
      <c r="A3325" s="22" t="inlineStr">
        <is>
          <r>
            <t xml:space="preserve">00020083</t>
          </r>
        </is>
      </c>
      <c r="B3325" s="23" t="inlineStr">
        <is>
          <r>
            <t xml:space="preserve">SOLUCAO PREPARADORA / LIMPADORA PARA PVC, FRASCO COM 1000 CM3</t>
          </r>
        </is>
      </c>
      <c r="C3325" s="22" t="inlineStr">
        <is>
          <r>
            <t xml:space="preserve">SINAPI</t>
          </r>
        </is>
      </c>
      <c r="D3325" s="22" t="inlineStr">
        <is>
          <r>
            <t xml:space="preserve">UN</t>
          </r>
        </is>
      </c>
      <c r="E3325" s="24" t="n">
        <v>0.0095</v>
      </c>
      <c r="F3325" s="25" t="n">
        <v>70.08</v>
      </c>
      <c r="G3325" s="25" t="n">
        <f>TRUNC(TRUNC(E3325,8)*F3325,2)</f>
        <v>0.66</v>
      </c>
    </row>
    <row r="3326" customHeight="1" ht="15">
      <c r="A3326" s="2" t="inlineStr"/>
      <c r="B3326" s="2" t="inlineStr"/>
      <c r="C3326" s="2" t="inlineStr"/>
      <c r="D3326" s="2" t="inlineStr"/>
      <c r="E3326" s="26" t="inlineStr">
        <is>
          <r>
            <t xml:space="preserve">TOTAL Material:</t>
          </r>
        </is>
      </c>
      <c r="F3326" s="26" t="inlineStr"/>
      <c r="G3326" s="27" t="n">
        <f>SUM(G3322:G3325)</f>
        <v>25.73</v>
      </c>
    </row>
    <row r="3327" customHeight="1" ht="15">
      <c r="A3327" s="20" t="inlineStr">
        <is>
          <r>
            <t xml:space="preserve">Mão de Obra com Encargos Complementares</t>
          </r>
        </is>
      </c>
      <c r="B3327" s="20" t="inlineStr"/>
      <c r="C3327" s="21" t="inlineStr">
        <is>
          <r>
            <t xml:space="preserve">FONTE</t>
          </r>
        </is>
      </c>
      <c r="D3327" s="21" t="inlineStr">
        <is>
          <r>
            <t xml:space="preserve">UNID</t>
          </r>
        </is>
      </c>
      <c r="E3327" s="21" t="inlineStr">
        <is>
          <r>
            <t xml:space="preserve">COEFICIENTE</t>
          </r>
        </is>
      </c>
      <c r="F3327" s="21" t="inlineStr">
        <is>
          <r>
            <t xml:space="preserve">PREÇO UNITÁRIO</t>
          </r>
        </is>
      </c>
      <c r="G3327" s="21" t="inlineStr">
        <is>
          <r>
            <t xml:space="preserve">TOTAL</t>
          </r>
        </is>
      </c>
    </row>
    <row r="3328" customHeight="1" ht="21">
      <c r="A3328" s="22" t="inlineStr">
        <is>
          <r>
            <t xml:space="preserve">88248</t>
          </r>
        </is>
      </c>
      <c r="B3328" s="23" t="inlineStr">
        <is>
          <r>
            <t xml:space="preserve">AUXILIAR DE ENCANADOR OU BOMBEIRO HIDRÁULICO COM ENCARGOS COMPLEMENTARES</t>
          </r>
        </is>
      </c>
      <c r="C3328" s="22" t="inlineStr">
        <is>
          <r>
            <t xml:space="preserve">SINAPI</t>
          </r>
        </is>
      </c>
      <c r="D3328" s="22" t="inlineStr">
        <is>
          <r>
            <t xml:space="preserve">H</t>
          </r>
        </is>
      </c>
      <c r="E3328" s="24" t="n">
        <v>0.0795</v>
      </c>
      <c r="F3328" s="25" t="n">
        <v>24.23</v>
      </c>
      <c r="G3328" s="25" t="n">
        <f>TRUNC(TRUNC(E3328,8)*F3328,2)</f>
        <v>1.92</v>
      </c>
    </row>
    <row r="3329" customHeight="1" ht="21">
      <c r="A3329" s="22" t="inlineStr">
        <is>
          <r>
            <t xml:space="preserve">88267</t>
          </r>
        </is>
      </c>
      <c r="B3329" s="23" t="inlineStr">
        <is>
          <r>
            <t xml:space="preserve">ENCANADOR OU BOMBEIRO HIDRÁULICO COM ENCARGOS COMPLEMENTARES</t>
          </r>
        </is>
      </c>
      <c r="C3329" s="22" t="inlineStr">
        <is>
          <r>
            <t xml:space="preserve">SINAPI</t>
          </r>
        </is>
      </c>
      <c r="D3329" s="22" t="inlineStr">
        <is>
          <r>
            <t xml:space="preserve">H</t>
          </r>
        </is>
      </c>
      <c r="E3329" s="24" t="n">
        <v>0.0795</v>
      </c>
      <c r="F3329" s="25" t="n">
        <v>29.86</v>
      </c>
      <c r="G3329" s="25" t="n">
        <f>TRUNC(TRUNC(E3329,8)*F3329,2)</f>
        <v>2.37</v>
      </c>
    </row>
    <row r="3330" customHeight="1" ht="18">
      <c r="A3330" s="2" t="inlineStr"/>
      <c r="B3330" s="2" t="inlineStr"/>
      <c r="C3330" s="2" t="inlineStr"/>
      <c r="D3330" s="2" t="inlineStr"/>
      <c r="E3330" s="26" t="inlineStr">
        <is>
          <r>
            <t xml:space="preserve">TOTAL Mão de Obra com Encargos Complementares:</t>
          </r>
        </is>
      </c>
      <c r="F3330" s="26" t="inlineStr"/>
      <c r="G3330" s="27" t="n">
        <f>SUM(G3328:G3329)</f>
        <v>4.29</v>
      </c>
    </row>
    <row r="3331" customHeight="1" ht="15">
      <c r="A3331" s="2" t="inlineStr"/>
      <c r="B3331" s="2" t="inlineStr"/>
      <c r="C3331" s="2" t="inlineStr"/>
      <c r="D3331" s="2" t="inlineStr"/>
      <c r="E3331" s="28" t="inlineStr">
        <is>
          <r>
            <t xml:space="preserve">VALOR:</t>
          </r>
        </is>
      </c>
      <c r="F3331" s="28" t="inlineStr"/>
      <c r="G3331" s="29" t="n">
        <f>ROUND(SUM(G3326,G3330),2)</f>
        <v>30.02</v>
      </c>
    </row>
    <row r="3332" customHeight="1" ht="15">
      <c r="A3332" s="2" t="inlineStr"/>
      <c r="B3332" s="2" t="inlineStr"/>
      <c r="C3332" s="2" t="inlineStr"/>
      <c r="D3332" s="2" t="inlineStr"/>
      <c r="E3332" s="28" t="inlineStr">
        <is>
          <r>
            <t xml:space="preserve">VALOR BDI (20.34%):</t>
          </r>
        </is>
      </c>
      <c r="F3332" s="28" t="inlineStr"/>
      <c r="G3332" s="29" t="n">
        <f>ROUND(G3331*(20.34/100),2)</f>
        <v>6.11</v>
      </c>
    </row>
    <row r="3333" customHeight="1" ht="15">
      <c r="A3333" s="2" t="inlineStr"/>
      <c r="B3333" s="2" t="inlineStr"/>
      <c r="C3333" s="2" t="inlineStr"/>
      <c r="D3333" s="2" t="inlineStr"/>
      <c r="E3333" s="28" t="inlineStr">
        <is>
          <r>
            <t xml:space="preserve">VALOR COM BDI:</t>
          </r>
        </is>
      </c>
      <c r="F3333" s="28" t="inlineStr"/>
      <c r="G3333" s="29" t="n">
        <f>G3332+G3331</f>
        <v>36.13</v>
      </c>
    </row>
    <row r="3334" customHeight="1" ht="10">
      <c r="A3334" s="2" t="inlineStr"/>
      <c r="B3334" s="2" t="inlineStr"/>
      <c r="C3334" s="2" t="inlineStr"/>
      <c r="D3334" s="2" t="inlineStr"/>
      <c r="E3334" s="18" t="inlineStr"/>
      <c r="F3334" s="18" t="inlineStr"/>
      <c r="G3334" s="18" t="inlineStr"/>
    </row>
    <row r="3335" customHeight="1" ht="20">
      <c r="A3335" s="19" t="inlineStr">
        <is>
          <r>
            <t xml:space="preserve">1.18.70. ​99620​ VÁLVULA DE RETENÇÃO HORIZONTAL, DE BRONZE, ROSCÁVEL, 1" - FORNECIMENTO E INSTALAÇÃO. AF_08/2021​ (UN)</t>
          </r>
        </is>
      </c>
      <c r="B3335" s="19" t="inlineStr"/>
      <c r="C3335" s="19" t="inlineStr"/>
      <c r="D3335" s="19" t="inlineStr"/>
      <c r="E3335" s="19" t="inlineStr"/>
      <c r="F3335" s="19" t="inlineStr"/>
      <c r="G3335" s="19" t="inlineStr"/>
    </row>
    <row r="3336" customHeight="1" ht="15">
      <c r="A3336" s="20" t="inlineStr">
        <is>
          <r>
            <t xml:space="preserve">Material</t>
          </r>
        </is>
      </c>
      <c r="B3336" s="20" t="inlineStr"/>
      <c r="C3336" s="21" t="inlineStr">
        <is>
          <r>
            <t xml:space="preserve">FONTE</t>
          </r>
        </is>
      </c>
      <c r="D3336" s="21" t="inlineStr">
        <is>
          <r>
            <t xml:space="preserve">UNID</t>
          </r>
        </is>
      </c>
      <c r="E3336" s="21" t="inlineStr">
        <is>
          <r>
            <t xml:space="preserve">COEFICIENTE</t>
          </r>
        </is>
      </c>
      <c r="F3336" s="21" t="inlineStr">
        <is>
          <r>
            <t xml:space="preserve">PREÇO UNITÁRIO</t>
          </r>
        </is>
      </c>
      <c r="G3336" s="21" t="inlineStr">
        <is>
          <r>
            <t xml:space="preserve">TOTAL</t>
          </r>
        </is>
      </c>
    </row>
    <row r="3337" customHeight="1" ht="21">
      <c r="A3337" s="22" t="inlineStr">
        <is>
          <r>
            <t xml:space="preserve">00003148</t>
          </r>
        </is>
      </c>
      <c r="B3337" s="23" t="inlineStr">
        <is>
          <r>
            <t xml:space="preserve">FITA VEDA ROSCA, EM PTFE, ROLO DE 18 MM X 50 M (L X C)</t>
          </r>
        </is>
      </c>
      <c r="C3337" s="22" t="inlineStr">
        <is>
          <r>
            <t xml:space="preserve">SINAPI</t>
          </r>
        </is>
      </c>
      <c r="D3337" s="22" t="inlineStr">
        <is>
          <r>
            <t xml:space="preserve">UN</t>
          </r>
        </is>
      </c>
      <c r="E3337" s="24" t="n">
        <v>0.0132</v>
      </c>
      <c r="F3337" s="25" t="n">
        <v>14.75</v>
      </c>
      <c r="G3337" s="25" t="n">
        <f>TRUNC(TRUNC(E3337,8)*F3337,2)</f>
        <v>0.19</v>
      </c>
    </row>
    <row r="3338" customHeight="1" ht="29">
      <c r="A3338" s="22" t="inlineStr">
        <is>
          <r>
            <t xml:space="preserve">00010410</t>
          </r>
        </is>
      </c>
      <c r="B3338" s="23" t="inlineStr">
        <is>
          <r>
            <t xml:space="preserve">VALVULA DE RETENCAO HORIZONTAL, DE BRONZE (PN-25), 1", 400 PSI, TAMPA DE PORCA DE UNIAO, EXTREMIDADES COM ROSCA</t>
          </r>
        </is>
      </c>
      <c r="C3338" s="22" t="inlineStr">
        <is>
          <r>
            <t xml:space="preserve">SINAPI</t>
          </r>
        </is>
      </c>
      <c r="D3338" s="22" t="inlineStr">
        <is>
          <r>
            <t xml:space="preserve">UN</t>
          </r>
        </is>
      </c>
      <c r="E3338" s="24" t="n">
        <v>1.0</v>
      </c>
      <c r="F3338" s="25" t="n">
        <v>190.84</v>
      </c>
      <c r="G3338" s="25" t="n">
        <f>TRUNC(TRUNC(E3338,8)*F3338,2)</f>
        <v>190.84</v>
      </c>
    </row>
    <row r="3339" customHeight="1" ht="15">
      <c r="A3339" s="2" t="inlineStr"/>
      <c r="B3339" s="2" t="inlineStr"/>
      <c r="C3339" s="2" t="inlineStr"/>
      <c r="D3339" s="2" t="inlineStr"/>
      <c r="E3339" s="26" t="inlineStr">
        <is>
          <r>
            <t xml:space="preserve">TOTAL Material:</t>
          </r>
        </is>
      </c>
      <c r="F3339" s="26" t="inlineStr"/>
      <c r="G3339" s="27" t="n">
        <f>SUM(G3337:G3338)</f>
        <v>191.03</v>
      </c>
    </row>
    <row r="3340" customHeight="1" ht="15">
      <c r="A3340" s="20" t="inlineStr">
        <is>
          <r>
            <t xml:space="preserve">Mão de Obra com Encargos Complementares</t>
          </r>
        </is>
      </c>
      <c r="B3340" s="20" t="inlineStr"/>
      <c r="C3340" s="21" t="inlineStr">
        <is>
          <r>
            <t xml:space="preserve">FONTE</t>
          </r>
        </is>
      </c>
      <c r="D3340" s="21" t="inlineStr">
        <is>
          <r>
            <t xml:space="preserve">UNID</t>
          </r>
        </is>
      </c>
      <c r="E3340" s="21" t="inlineStr">
        <is>
          <r>
            <t xml:space="preserve">COEFICIENTE</t>
          </r>
        </is>
      </c>
      <c r="F3340" s="21" t="inlineStr">
        <is>
          <r>
            <t xml:space="preserve">PREÇO UNITÁRIO</t>
          </r>
        </is>
      </c>
      <c r="G3340" s="21" t="inlineStr">
        <is>
          <r>
            <t xml:space="preserve">TOTAL</t>
          </r>
        </is>
      </c>
    </row>
    <row r="3341" customHeight="1" ht="21">
      <c r="A3341" s="22" t="inlineStr">
        <is>
          <r>
            <t xml:space="preserve">88248</t>
          </r>
        </is>
      </c>
      <c r="B3341" s="23" t="inlineStr">
        <is>
          <r>
            <t xml:space="preserve">AUXILIAR DE ENCANADOR OU BOMBEIRO HIDRÁULICO COM ENCARGOS COMPLEMENTARES</t>
          </r>
        </is>
      </c>
      <c r="C3341" s="22" t="inlineStr">
        <is>
          <r>
            <t xml:space="preserve">SINAPI</t>
          </r>
        </is>
      </c>
      <c r="D3341" s="22" t="inlineStr">
        <is>
          <r>
            <t xml:space="preserve">H</t>
          </r>
        </is>
      </c>
      <c r="E3341" s="24" t="n">
        <v>0.1485</v>
      </c>
      <c r="F3341" s="25" t="n">
        <v>24.23</v>
      </c>
      <c r="G3341" s="25" t="n">
        <f>TRUNC(TRUNC(E3341,8)*F3341,2)</f>
        <v>3.59</v>
      </c>
    </row>
    <row r="3342" customHeight="1" ht="21">
      <c r="A3342" s="22" t="inlineStr">
        <is>
          <r>
            <t xml:space="preserve">88267</t>
          </r>
        </is>
      </c>
      <c r="B3342" s="23" t="inlineStr">
        <is>
          <r>
            <t xml:space="preserve">ENCANADOR OU BOMBEIRO HIDRÁULICO COM ENCARGOS COMPLEMENTARES</t>
          </r>
        </is>
      </c>
      <c r="C3342" s="22" t="inlineStr">
        <is>
          <r>
            <t xml:space="preserve">SINAPI</t>
          </r>
        </is>
      </c>
      <c r="D3342" s="22" t="inlineStr">
        <is>
          <r>
            <t xml:space="preserve">H</t>
          </r>
        </is>
      </c>
      <c r="E3342" s="24" t="n">
        <v>0.1485</v>
      </c>
      <c r="F3342" s="25" t="n">
        <v>29.86</v>
      </c>
      <c r="G3342" s="25" t="n">
        <f>TRUNC(TRUNC(E3342,8)*F3342,2)</f>
        <v>4.43</v>
      </c>
    </row>
    <row r="3343" customHeight="1" ht="18">
      <c r="A3343" s="2" t="inlineStr"/>
      <c r="B3343" s="2" t="inlineStr"/>
      <c r="C3343" s="2" t="inlineStr"/>
      <c r="D3343" s="2" t="inlineStr"/>
      <c r="E3343" s="26" t="inlineStr">
        <is>
          <r>
            <t xml:space="preserve">TOTAL Mão de Obra com Encargos Complementares:</t>
          </r>
        </is>
      </c>
      <c r="F3343" s="26" t="inlineStr"/>
      <c r="G3343" s="27" t="n">
        <f>SUM(G3341:G3342)</f>
        <v>8.02</v>
      </c>
    </row>
    <row r="3344" customHeight="1" ht="15">
      <c r="A3344" s="2" t="inlineStr"/>
      <c r="B3344" s="2" t="inlineStr"/>
      <c r="C3344" s="2" t="inlineStr"/>
      <c r="D3344" s="2" t="inlineStr"/>
      <c r="E3344" s="28" t="inlineStr">
        <is>
          <r>
            <t xml:space="preserve">VALOR:</t>
          </r>
        </is>
      </c>
      <c r="F3344" s="28" t="inlineStr"/>
      <c r="G3344" s="29" t="n">
        <f>ROUND(SUM(G3339,G3343),2)</f>
        <v>199.05</v>
      </c>
    </row>
    <row r="3345" customHeight="1" ht="15">
      <c r="A3345" s="2" t="inlineStr"/>
      <c r="B3345" s="2" t="inlineStr"/>
      <c r="C3345" s="2" t="inlineStr"/>
      <c r="D3345" s="2" t="inlineStr"/>
      <c r="E3345" s="28" t="inlineStr">
        <is>
          <r>
            <t xml:space="preserve">VALOR BDI (20.34%):</t>
          </r>
        </is>
      </c>
      <c r="F3345" s="28" t="inlineStr"/>
      <c r="G3345" s="29" t="n">
        <f>ROUND(G3344*(20.34/100),2)</f>
        <v>40.49</v>
      </c>
    </row>
    <row r="3346" customHeight="1" ht="15">
      <c r="A3346" s="2" t="inlineStr"/>
      <c r="B3346" s="2" t="inlineStr"/>
      <c r="C3346" s="2" t="inlineStr"/>
      <c r="D3346" s="2" t="inlineStr"/>
      <c r="E3346" s="28" t="inlineStr">
        <is>
          <r>
            <t xml:space="preserve">VALOR COM BDI:</t>
          </r>
        </is>
      </c>
      <c r="F3346" s="28" t="inlineStr"/>
      <c r="G3346" s="29" t="n">
        <f>G3345+G3344</f>
        <v>239.54</v>
      </c>
    </row>
    <row r="3347" customHeight="1" ht="10">
      <c r="A3347" s="2" t="inlineStr"/>
      <c r="B3347" s="2" t="inlineStr"/>
      <c r="C3347" s="2" t="inlineStr"/>
      <c r="D3347" s="2" t="inlineStr"/>
      <c r="E3347" s="18" t="inlineStr"/>
      <c r="F3347" s="18" t="inlineStr"/>
      <c r="G3347" s="18" t="inlineStr"/>
    </row>
    <row r="3348" customHeight="1" ht="20">
      <c r="A3348" s="19" t="inlineStr">
        <is>
          <r>
            <t xml:space="preserve">1.18.71. ​89436​ ADAPTADOR CURTO COM BOLSA E ROSCA PARA REGISTRO, PVC, SOLDÁVEL, DN 32MM X 1, INSTALADO EM RAMAL DE DISTRIBUIÇÃO DE ÁGUA - FORNECIMENTO E INSTALAÇÃO. AF_06/2022​ (UN)</t>
          </r>
        </is>
      </c>
      <c r="B3348" s="19" t="inlineStr"/>
      <c r="C3348" s="19" t="inlineStr"/>
      <c r="D3348" s="19" t="inlineStr"/>
      <c r="E3348" s="19" t="inlineStr"/>
      <c r="F3348" s="19" t="inlineStr"/>
      <c r="G3348" s="19" t="inlineStr"/>
    </row>
    <row r="3349" customHeight="1" ht="15">
      <c r="A3349" s="20" t="inlineStr">
        <is>
          <r>
            <t xml:space="preserve">Material</t>
          </r>
        </is>
      </c>
      <c r="B3349" s="20" t="inlineStr"/>
      <c r="C3349" s="21" t="inlineStr">
        <is>
          <r>
            <t xml:space="preserve">FONTE</t>
          </r>
        </is>
      </c>
      <c r="D3349" s="21" t="inlineStr">
        <is>
          <r>
            <t xml:space="preserve">UNID</t>
          </r>
        </is>
      </c>
      <c r="E3349" s="21" t="inlineStr">
        <is>
          <r>
            <t xml:space="preserve">COEFICIENTE</t>
          </r>
        </is>
      </c>
      <c r="F3349" s="21" t="inlineStr">
        <is>
          <r>
            <t xml:space="preserve">PREÇO UNITÁRIO</t>
          </r>
        </is>
      </c>
      <c r="G3349" s="21" t="inlineStr">
        <is>
          <r>
            <t xml:space="preserve">TOTAL</t>
          </r>
        </is>
      </c>
    </row>
    <row r="3350" customHeight="1" ht="21">
      <c r="A3350" s="22" t="inlineStr">
        <is>
          <r>
            <t xml:space="preserve">00000108</t>
          </r>
        </is>
      </c>
      <c r="B3350" s="23" t="inlineStr">
        <is>
          <r>
            <t xml:space="preserve">ADAPTADOR PVC SOLDAVEL CURTO COM BOLSA E ROSCA, 32 MM X 1", PARA AGUA FRIA</t>
          </r>
        </is>
      </c>
      <c r="C3350" s="22" t="inlineStr">
        <is>
          <r>
            <t xml:space="preserve">SINAPI</t>
          </r>
        </is>
      </c>
      <c r="D3350" s="22" t="inlineStr">
        <is>
          <r>
            <t xml:space="preserve">UN</t>
          </r>
        </is>
      </c>
      <c r="E3350" s="24" t="n">
        <v>1.0</v>
      </c>
      <c r="F3350" s="25" t="n">
        <v>1.86</v>
      </c>
      <c r="G3350" s="25" t="n">
        <f>TRUNC(TRUNC(E3350,8)*F3350,2)</f>
        <v>1.86</v>
      </c>
    </row>
    <row r="3351" customHeight="1" ht="15">
      <c r="A3351" s="22" t="inlineStr">
        <is>
          <r>
            <t xml:space="preserve">00000122</t>
          </r>
        </is>
      </c>
      <c r="B3351" s="23" t="inlineStr">
        <is>
          <r>
            <t xml:space="preserve">ADESIVO PLASTICO PARA PVC, FRASCO COM *850* GR</t>
          </r>
        </is>
      </c>
      <c r="C3351" s="22" t="inlineStr">
        <is>
          <r>
            <t xml:space="preserve">SINAPI</t>
          </r>
        </is>
      </c>
      <c r="D3351" s="22" t="inlineStr">
        <is>
          <r>
            <t xml:space="preserve">UN</t>
          </r>
        </is>
      </c>
      <c r="E3351" s="24" t="n">
        <v>0.0082</v>
      </c>
      <c r="F3351" s="25" t="n">
        <v>61.86</v>
      </c>
      <c r="G3351" s="25" t="n">
        <f>TRUNC(TRUNC(E3351,8)*F3351,2)</f>
        <v>0.5</v>
      </c>
    </row>
    <row r="3352" customHeight="1" ht="15">
      <c r="A3352" s="22" t="inlineStr">
        <is>
          <r>
            <t xml:space="preserve">00038383</t>
          </r>
        </is>
      </c>
      <c r="B3352" s="23" t="inlineStr">
        <is>
          <r>
            <t xml:space="preserve">LIXA D'AGUA EM FOLHA, COR PRETA, GRAO 100</t>
          </r>
        </is>
      </c>
      <c r="C3352" s="22" t="inlineStr">
        <is>
          <r>
            <t xml:space="preserve">SINAPI</t>
          </r>
        </is>
      </c>
      <c r="D3352" s="22" t="inlineStr">
        <is>
          <r>
            <t xml:space="preserve">UN</t>
          </r>
        </is>
      </c>
      <c r="E3352" s="24" t="n">
        <v>0.0331</v>
      </c>
      <c r="F3352" s="25" t="n">
        <v>1.65</v>
      </c>
      <c r="G3352" s="25" t="n">
        <f>TRUNC(TRUNC(E3352,8)*F3352,2)</f>
        <v>0.05</v>
      </c>
    </row>
    <row r="3353" customHeight="1" ht="21">
      <c r="A3353" s="22" t="inlineStr">
        <is>
          <r>
            <t xml:space="preserve">00020083</t>
          </r>
        </is>
      </c>
      <c r="B3353" s="23" t="inlineStr">
        <is>
          <r>
            <t xml:space="preserve">SOLUCAO PREPARADORA / LIMPADORA PARA PVC, FRASCO COM 1000 CM3</t>
          </r>
        </is>
      </c>
      <c r="C3353" s="22" t="inlineStr">
        <is>
          <r>
            <t xml:space="preserve">SINAPI</t>
          </r>
        </is>
      </c>
      <c r="D3353" s="22" t="inlineStr">
        <is>
          <r>
            <t xml:space="preserve">UN</t>
          </r>
        </is>
      </c>
      <c r="E3353" s="24" t="n">
        <v>0.0095</v>
      </c>
      <c r="F3353" s="25" t="n">
        <v>70.08</v>
      </c>
      <c r="G3353" s="25" t="n">
        <f>TRUNC(TRUNC(E3353,8)*F3353,2)</f>
        <v>0.66</v>
      </c>
    </row>
    <row r="3354" customHeight="1" ht="15">
      <c r="A3354" s="2" t="inlineStr"/>
      <c r="B3354" s="2" t="inlineStr"/>
      <c r="C3354" s="2" t="inlineStr"/>
      <c r="D3354" s="2" t="inlineStr"/>
      <c r="E3354" s="26" t="inlineStr">
        <is>
          <r>
            <t xml:space="preserve">TOTAL Material:</t>
          </r>
        </is>
      </c>
      <c r="F3354" s="26" t="inlineStr"/>
      <c r="G3354" s="27" t="n">
        <f>SUM(G3350:G3353)</f>
        <v>3.07</v>
      </c>
    </row>
    <row r="3355" customHeight="1" ht="15">
      <c r="A3355" s="20" t="inlineStr">
        <is>
          <r>
            <t xml:space="preserve">Mão de Obra com Encargos Complementares</t>
          </r>
        </is>
      </c>
      <c r="B3355" s="20" t="inlineStr"/>
      <c r="C3355" s="21" t="inlineStr">
        <is>
          <r>
            <t xml:space="preserve">FONTE</t>
          </r>
        </is>
      </c>
      <c r="D3355" s="21" t="inlineStr">
        <is>
          <r>
            <t xml:space="preserve">UNID</t>
          </r>
        </is>
      </c>
      <c r="E3355" s="21" t="inlineStr">
        <is>
          <r>
            <t xml:space="preserve">COEFICIENTE</t>
          </r>
        </is>
      </c>
      <c r="F3355" s="21" t="inlineStr">
        <is>
          <r>
            <t xml:space="preserve">PREÇO UNITÁRIO</t>
          </r>
        </is>
      </c>
      <c r="G3355" s="21" t="inlineStr">
        <is>
          <r>
            <t xml:space="preserve">TOTAL</t>
          </r>
        </is>
      </c>
    </row>
    <row r="3356" customHeight="1" ht="21">
      <c r="A3356" s="22" t="inlineStr">
        <is>
          <r>
            <t xml:space="preserve">88248</t>
          </r>
        </is>
      </c>
      <c r="B3356" s="23" t="inlineStr">
        <is>
          <r>
            <t xml:space="preserve">AUXILIAR DE ENCANADOR OU BOMBEIRO HIDRÁULICO COM ENCARGOS COMPLEMENTARES</t>
          </r>
        </is>
      </c>
      <c r="C3356" s="22" t="inlineStr">
        <is>
          <r>
            <t xml:space="preserve">SINAPI</t>
          </r>
        </is>
      </c>
      <c r="D3356" s="22" t="inlineStr">
        <is>
          <r>
            <t xml:space="preserve">H</t>
          </r>
        </is>
      </c>
      <c r="E3356" s="24" t="n">
        <v>0.0994</v>
      </c>
      <c r="F3356" s="25" t="n">
        <v>24.23</v>
      </c>
      <c r="G3356" s="25" t="n">
        <f>TRUNC(TRUNC(E3356,8)*F3356,2)</f>
        <v>2.4</v>
      </c>
    </row>
    <row r="3357" customHeight="1" ht="21">
      <c r="A3357" s="22" t="inlineStr">
        <is>
          <r>
            <t xml:space="preserve">88267</t>
          </r>
        </is>
      </c>
      <c r="B3357" s="23" t="inlineStr">
        <is>
          <r>
            <t xml:space="preserve">ENCANADOR OU BOMBEIRO HIDRÁULICO COM ENCARGOS COMPLEMENTARES</t>
          </r>
        </is>
      </c>
      <c r="C3357" s="22" t="inlineStr">
        <is>
          <r>
            <t xml:space="preserve">SINAPI</t>
          </r>
        </is>
      </c>
      <c r="D3357" s="22" t="inlineStr">
        <is>
          <r>
            <t xml:space="preserve">H</t>
          </r>
        </is>
      </c>
      <c r="E3357" s="24" t="n">
        <v>0.0994</v>
      </c>
      <c r="F3357" s="25" t="n">
        <v>29.86</v>
      </c>
      <c r="G3357" s="25" t="n">
        <f>TRUNC(TRUNC(E3357,8)*F3357,2)</f>
        <v>2.96</v>
      </c>
    </row>
    <row r="3358" customHeight="1" ht="18">
      <c r="A3358" s="2" t="inlineStr"/>
      <c r="B3358" s="2" t="inlineStr"/>
      <c r="C3358" s="2" t="inlineStr"/>
      <c r="D3358" s="2" t="inlineStr"/>
      <c r="E3358" s="26" t="inlineStr">
        <is>
          <r>
            <t xml:space="preserve">TOTAL Mão de Obra com Encargos Complementares:</t>
          </r>
        </is>
      </c>
      <c r="F3358" s="26" t="inlineStr"/>
      <c r="G3358" s="27" t="n">
        <f>SUM(G3356:G3357)</f>
        <v>5.36</v>
      </c>
    </row>
    <row r="3359" customHeight="1" ht="15">
      <c r="A3359" s="2" t="inlineStr"/>
      <c r="B3359" s="2" t="inlineStr"/>
      <c r="C3359" s="2" t="inlineStr"/>
      <c r="D3359" s="2" t="inlineStr"/>
      <c r="E3359" s="28" t="inlineStr">
        <is>
          <r>
            <t xml:space="preserve">VALOR:</t>
          </r>
        </is>
      </c>
      <c r="F3359" s="28" t="inlineStr"/>
      <c r="G3359" s="29" t="n">
        <f>ROUND(SUM(G3354,G3358),2)</f>
        <v>8.43</v>
      </c>
    </row>
    <row r="3360" customHeight="1" ht="15">
      <c r="A3360" s="2" t="inlineStr"/>
      <c r="B3360" s="2" t="inlineStr"/>
      <c r="C3360" s="2" t="inlineStr"/>
      <c r="D3360" s="2" t="inlineStr"/>
      <c r="E3360" s="28" t="inlineStr">
        <is>
          <r>
            <t xml:space="preserve">VALOR BDI (20.34%):</t>
          </r>
        </is>
      </c>
      <c r="F3360" s="28" t="inlineStr"/>
      <c r="G3360" s="29" t="n">
        <f>ROUND(G3359*(20.34/100),2)</f>
        <v>1.71</v>
      </c>
    </row>
    <row r="3361" customHeight="1" ht="15">
      <c r="A3361" s="2" t="inlineStr"/>
      <c r="B3361" s="2" t="inlineStr"/>
      <c r="C3361" s="2" t="inlineStr"/>
      <c r="D3361" s="2" t="inlineStr"/>
      <c r="E3361" s="28" t="inlineStr">
        <is>
          <r>
            <t xml:space="preserve">VALOR COM BDI:</t>
          </r>
        </is>
      </c>
      <c r="F3361" s="28" t="inlineStr"/>
      <c r="G3361" s="29" t="n">
        <f>G3360+G3359</f>
        <v>10.14</v>
      </c>
    </row>
    <row r="3362" customHeight="1" ht="10">
      <c r="A3362" s="2" t="inlineStr"/>
      <c r="B3362" s="2" t="inlineStr"/>
      <c r="C3362" s="2" t="inlineStr"/>
      <c r="D3362" s="2" t="inlineStr"/>
      <c r="E3362" s="18" t="inlineStr"/>
      <c r="F3362" s="18" t="inlineStr"/>
      <c r="G3362" s="18" t="inlineStr"/>
    </row>
    <row r="3363" customHeight="1" ht="20">
      <c r="A3363" s="19" t="inlineStr">
        <is>
          <r>
            <t xml:space="preserve">1.18.72. ​103948​ BUCHA DE REDUÇÃO, CURTA, PVC, SOLDÁVEL, DN 32 X 25 MM, INSTALADO EM RAMAL OU SUB-RAMAL DE ÁGUA - FORNECIMENTO E INSTALAÇÃO. AF_06/2022​ (UN)</t>
          </r>
        </is>
      </c>
      <c r="B3363" s="19" t="inlineStr"/>
      <c r="C3363" s="19" t="inlineStr"/>
      <c r="D3363" s="19" t="inlineStr"/>
      <c r="E3363" s="19" t="inlineStr"/>
      <c r="F3363" s="19" t="inlineStr"/>
      <c r="G3363" s="19" t="inlineStr"/>
    </row>
    <row r="3364" customHeight="1" ht="15">
      <c r="A3364" s="20" t="inlineStr">
        <is>
          <r>
            <t xml:space="preserve">Material</t>
          </r>
        </is>
      </c>
      <c r="B3364" s="20" t="inlineStr"/>
      <c r="C3364" s="21" t="inlineStr">
        <is>
          <r>
            <t xml:space="preserve">FONTE</t>
          </r>
        </is>
      </c>
      <c r="D3364" s="21" t="inlineStr">
        <is>
          <r>
            <t xml:space="preserve">UNID</t>
          </r>
        </is>
      </c>
      <c r="E3364" s="21" t="inlineStr">
        <is>
          <r>
            <t xml:space="preserve">COEFICIENTE</t>
          </r>
        </is>
      </c>
      <c r="F3364" s="21" t="inlineStr">
        <is>
          <r>
            <t xml:space="preserve">PREÇO UNITÁRIO</t>
          </r>
        </is>
      </c>
      <c r="G3364" s="21" t="inlineStr">
        <is>
          <r>
            <t xml:space="preserve">TOTAL</t>
          </r>
        </is>
      </c>
    </row>
    <row r="3365" customHeight="1" ht="15">
      <c r="A3365" s="22" t="inlineStr">
        <is>
          <r>
            <t xml:space="preserve">00000122</t>
          </r>
        </is>
      </c>
      <c r="B3365" s="23" t="inlineStr">
        <is>
          <r>
            <t xml:space="preserve">ADESIVO PLASTICO PARA PVC, FRASCO COM *850* GR</t>
          </r>
        </is>
      </c>
      <c r="C3365" s="22" t="inlineStr">
        <is>
          <r>
            <t xml:space="preserve">SINAPI</t>
          </r>
        </is>
      </c>
      <c r="D3365" s="22" t="inlineStr">
        <is>
          <r>
            <t xml:space="preserve">UN</t>
          </r>
        </is>
      </c>
      <c r="E3365" s="24" t="n">
        <v>0.0082</v>
      </c>
      <c r="F3365" s="25" t="n">
        <v>61.86</v>
      </c>
      <c r="G3365" s="25" t="n">
        <f>TRUNC(TRUNC(E3365,8)*F3365,2)</f>
        <v>0.5</v>
      </c>
    </row>
    <row r="3366" customHeight="1" ht="21">
      <c r="A3366" s="22" t="inlineStr">
        <is>
          <r>
            <t xml:space="preserve">00000829</t>
          </r>
        </is>
      </c>
      <c r="B3366" s="23" t="inlineStr">
        <is>
          <r>
            <t xml:space="preserve">BUCHA DE REDUCAO DE PVC, SOLDAVEL, CURTA, COM 32 X 25 MM, PARA AGUA FRIA PREDIAL</t>
          </r>
        </is>
      </c>
      <c r="C3366" s="22" t="inlineStr">
        <is>
          <r>
            <t xml:space="preserve">SINAPI</t>
          </r>
        </is>
      </c>
      <c r="D3366" s="22" t="inlineStr">
        <is>
          <r>
            <t xml:space="preserve">UN</t>
          </r>
        </is>
      </c>
      <c r="E3366" s="24" t="n">
        <v>1.0</v>
      </c>
      <c r="F3366" s="25" t="n">
        <v>0.99</v>
      </c>
      <c r="G3366" s="25" t="n">
        <f>TRUNC(TRUNC(E3366,8)*F3366,2)</f>
        <v>0.99</v>
      </c>
    </row>
    <row r="3367" customHeight="1" ht="15">
      <c r="A3367" s="22" t="inlineStr">
        <is>
          <r>
            <t xml:space="preserve">00038383</t>
          </r>
        </is>
      </c>
      <c r="B3367" s="23" t="inlineStr">
        <is>
          <r>
            <t xml:space="preserve">LIXA D'AGUA EM FOLHA, COR PRETA, GRAO 100</t>
          </r>
        </is>
      </c>
      <c r="C3367" s="22" t="inlineStr">
        <is>
          <r>
            <t xml:space="preserve">SINAPI</t>
          </r>
        </is>
      </c>
      <c r="D3367" s="22" t="inlineStr">
        <is>
          <r>
            <t xml:space="preserve">UN</t>
          </r>
        </is>
      </c>
      <c r="E3367" s="24" t="n">
        <v>0.0371</v>
      </c>
      <c r="F3367" s="25" t="n">
        <v>1.65</v>
      </c>
      <c r="G3367" s="25" t="n">
        <f>TRUNC(TRUNC(E3367,8)*F3367,2)</f>
        <v>0.06</v>
      </c>
    </row>
    <row r="3368" customHeight="1" ht="21">
      <c r="A3368" s="22" t="inlineStr">
        <is>
          <r>
            <t xml:space="preserve">00020083</t>
          </r>
        </is>
      </c>
      <c r="B3368" s="23" t="inlineStr">
        <is>
          <r>
            <t xml:space="preserve">SOLUCAO PREPARADORA / LIMPADORA PARA PVC, FRASCO COM 1000 CM3</t>
          </r>
        </is>
      </c>
      <c r="C3368" s="22" t="inlineStr">
        <is>
          <r>
            <t xml:space="preserve">SINAPI</t>
          </r>
        </is>
      </c>
      <c r="D3368" s="22" t="inlineStr">
        <is>
          <r>
            <t xml:space="preserve">UN</t>
          </r>
        </is>
      </c>
      <c r="E3368" s="24" t="n">
        <v>0.0095</v>
      </c>
      <c r="F3368" s="25" t="n">
        <v>70.08</v>
      </c>
      <c r="G3368" s="25" t="n">
        <f>TRUNC(TRUNC(E3368,8)*F3368,2)</f>
        <v>0.66</v>
      </c>
    </row>
    <row r="3369" customHeight="1" ht="15">
      <c r="A3369" s="2" t="inlineStr"/>
      <c r="B3369" s="2" t="inlineStr"/>
      <c r="C3369" s="2" t="inlineStr"/>
      <c r="D3369" s="2" t="inlineStr"/>
      <c r="E3369" s="26" t="inlineStr">
        <is>
          <r>
            <t xml:space="preserve">TOTAL Material:</t>
          </r>
        </is>
      </c>
      <c r="F3369" s="26" t="inlineStr"/>
      <c r="G3369" s="27" t="n">
        <f>SUM(G3365:G3368)</f>
        <v>2.21</v>
      </c>
    </row>
    <row r="3370" customHeight="1" ht="15">
      <c r="A3370" s="20" t="inlineStr">
        <is>
          <r>
            <t xml:space="preserve">Mão de Obra com Encargos Complementares</t>
          </r>
        </is>
      </c>
      <c r="B3370" s="20" t="inlineStr"/>
      <c r="C3370" s="21" t="inlineStr">
        <is>
          <r>
            <t xml:space="preserve">FONTE</t>
          </r>
        </is>
      </c>
      <c r="D3370" s="21" t="inlineStr">
        <is>
          <r>
            <t xml:space="preserve">UNID</t>
          </r>
        </is>
      </c>
      <c r="E3370" s="21" t="inlineStr">
        <is>
          <r>
            <t xml:space="preserve">COEFICIENTE</t>
          </r>
        </is>
      </c>
      <c r="F3370" s="21" t="inlineStr">
        <is>
          <r>
            <t xml:space="preserve">PREÇO UNITÁRIO</t>
          </r>
        </is>
      </c>
      <c r="G3370" s="21" t="inlineStr">
        <is>
          <r>
            <t xml:space="preserve">TOTAL</t>
          </r>
        </is>
      </c>
    </row>
    <row r="3371" customHeight="1" ht="21">
      <c r="A3371" s="22" t="inlineStr">
        <is>
          <r>
            <t xml:space="preserve">88248</t>
          </r>
        </is>
      </c>
      <c r="B3371" s="23" t="inlineStr">
        <is>
          <r>
            <t xml:space="preserve">AUXILIAR DE ENCANADOR OU BOMBEIRO HIDRÁULICO COM ENCARGOS COMPLEMENTARES</t>
          </r>
        </is>
      </c>
      <c r="C3371" s="22" t="inlineStr">
        <is>
          <r>
            <t xml:space="preserve">SINAPI</t>
          </r>
        </is>
      </c>
      <c r="D3371" s="22" t="inlineStr">
        <is>
          <r>
            <t xml:space="preserve">H</t>
          </r>
        </is>
      </c>
      <c r="E3371" s="24" t="n">
        <v>0.1111</v>
      </c>
      <c r="F3371" s="25" t="n">
        <v>24.23</v>
      </c>
      <c r="G3371" s="25" t="n">
        <f>TRUNC(TRUNC(E3371,8)*F3371,2)</f>
        <v>2.69</v>
      </c>
    </row>
    <row r="3372" customHeight="1" ht="21">
      <c r="A3372" s="22" t="inlineStr">
        <is>
          <r>
            <t xml:space="preserve">88267</t>
          </r>
        </is>
      </c>
      <c r="B3372" s="23" t="inlineStr">
        <is>
          <r>
            <t xml:space="preserve">ENCANADOR OU BOMBEIRO HIDRÁULICO COM ENCARGOS COMPLEMENTARES</t>
          </r>
        </is>
      </c>
      <c r="C3372" s="22" t="inlineStr">
        <is>
          <r>
            <t xml:space="preserve">SINAPI</t>
          </r>
        </is>
      </c>
      <c r="D3372" s="22" t="inlineStr">
        <is>
          <r>
            <t xml:space="preserve">H</t>
          </r>
        </is>
      </c>
      <c r="E3372" s="24" t="n">
        <v>0.1111</v>
      </c>
      <c r="F3372" s="25" t="n">
        <v>29.86</v>
      </c>
      <c r="G3372" s="25" t="n">
        <f>TRUNC(TRUNC(E3372,8)*F3372,2)</f>
        <v>3.31</v>
      </c>
    </row>
    <row r="3373" customHeight="1" ht="18">
      <c r="A3373" s="2" t="inlineStr"/>
      <c r="B3373" s="2" t="inlineStr"/>
      <c r="C3373" s="2" t="inlineStr"/>
      <c r="D3373" s="2" t="inlineStr"/>
      <c r="E3373" s="26" t="inlineStr">
        <is>
          <r>
            <t xml:space="preserve">TOTAL Mão de Obra com Encargos Complementares:</t>
          </r>
        </is>
      </c>
      <c r="F3373" s="26" t="inlineStr"/>
      <c r="G3373" s="27" t="n">
        <f>SUM(G3371:G3372)</f>
        <v>6.0</v>
      </c>
    </row>
    <row r="3374" customHeight="1" ht="15">
      <c r="A3374" s="2" t="inlineStr"/>
      <c r="B3374" s="2" t="inlineStr"/>
      <c r="C3374" s="2" t="inlineStr"/>
      <c r="D3374" s="2" t="inlineStr"/>
      <c r="E3374" s="28" t="inlineStr">
        <is>
          <r>
            <t xml:space="preserve">VALOR:</t>
          </r>
        </is>
      </c>
      <c r="F3374" s="28" t="inlineStr"/>
      <c r="G3374" s="29" t="n">
        <f>ROUND(SUM(G3369,G3373),2)</f>
        <v>8.21</v>
      </c>
    </row>
    <row r="3375" customHeight="1" ht="15">
      <c r="A3375" s="2" t="inlineStr"/>
      <c r="B3375" s="2" t="inlineStr"/>
      <c r="C3375" s="2" t="inlineStr"/>
      <c r="D3375" s="2" t="inlineStr"/>
      <c r="E3375" s="28" t="inlineStr">
        <is>
          <r>
            <t xml:space="preserve">VALOR BDI (20.34%):</t>
          </r>
        </is>
      </c>
      <c r="F3375" s="28" t="inlineStr"/>
      <c r="G3375" s="29" t="n">
        <f>ROUND(G3374*(20.34/100),2)</f>
        <v>1.67</v>
      </c>
    </row>
    <row r="3376" customHeight="1" ht="15">
      <c r="A3376" s="2" t="inlineStr"/>
      <c r="B3376" s="2" t="inlineStr"/>
      <c r="C3376" s="2" t="inlineStr"/>
      <c r="D3376" s="2" t="inlineStr"/>
      <c r="E3376" s="28" t="inlineStr">
        <is>
          <r>
            <t xml:space="preserve">VALOR COM BDI:</t>
          </r>
        </is>
      </c>
      <c r="F3376" s="28" t="inlineStr"/>
      <c r="G3376" s="29" t="n">
        <f>G3375+G3374</f>
        <v>9.88</v>
      </c>
    </row>
    <row r="3377" customHeight="1" ht="10">
      <c r="A3377" s="2" t="inlineStr"/>
      <c r="B3377" s="2" t="inlineStr"/>
      <c r="C3377" s="2" t="inlineStr"/>
      <c r="D3377" s="2" t="inlineStr"/>
      <c r="E3377" s="18" t="inlineStr"/>
      <c r="F3377" s="18" t="inlineStr"/>
      <c r="G3377" s="18" t="inlineStr"/>
    </row>
    <row r="3378" customHeight="1" ht="20">
      <c r="A3378" s="19" t="inlineStr">
        <is>
          <r>
            <t xml:space="preserve">1.18.73. ​89415​ CURVA 90 GRAUS, PVC, SOLDÁVEL, DN 32MM, INSTALADO EM RAMAL DE DISTRIBUIÇÃO DE ÁGUA - FORNECIMENTO E INSTALAÇÃO. AF_06/2022​ (UN)</t>
          </r>
        </is>
      </c>
      <c r="B3378" s="19" t="inlineStr"/>
      <c r="C3378" s="19" t="inlineStr"/>
      <c r="D3378" s="19" t="inlineStr"/>
      <c r="E3378" s="19" t="inlineStr"/>
      <c r="F3378" s="19" t="inlineStr"/>
      <c r="G3378" s="19" t="inlineStr"/>
    </row>
    <row r="3379" customHeight="1" ht="15">
      <c r="A3379" s="20" t="inlineStr">
        <is>
          <r>
            <t xml:space="preserve">Material</t>
          </r>
        </is>
      </c>
      <c r="B3379" s="20" t="inlineStr"/>
      <c r="C3379" s="21" t="inlineStr">
        <is>
          <r>
            <t xml:space="preserve">FONTE</t>
          </r>
        </is>
      </c>
      <c r="D3379" s="21" t="inlineStr">
        <is>
          <r>
            <t xml:space="preserve">UNID</t>
          </r>
        </is>
      </c>
      <c r="E3379" s="21" t="inlineStr">
        <is>
          <r>
            <t xml:space="preserve">COEFICIENTE</t>
          </r>
        </is>
      </c>
      <c r="F3379" s="21" t="inlineStr">
        <is>
          <r>
            <t xml:space="preserve">PREÇO UNITÁRIO</t>
          </r>
        </is>
      </c>
      <c r="G3379" s="21" t="inlineStr">
        <is>
          <r>
            <t xml:space="preserve">TOTAL</t>
          </r>
        </is>
      </c>
    </row>
    <row r="3380" customHeight="1" ht="15">
      <c r="A3380" s="22" t="inlineStr">
        <is>
          <r>
            <t xml:space="preserve">00000122</t>
          </r>
        </is>
      </c>
      <c r="B3380" s="23" t="inlineStr">
        <is>
          <r>
            <t xml:space="preserve">ADESIVO PLASTICO PARA PVC, FRASCO COM *850* GR</t>
          </r>
        </is>
      </c>
      <c r="C3380" s="22" t="inlineStr">
        <is>
          <r>
            <t xml:space="preserve">SINAPI</t>
          </r>
        </is>
      </c>
      <c r="D3380" s="22" t="inlineStr">
        <is>
          <r>
            <t xml:space="preserve">UN</t>
          </r>
        </is>
      </c>
      <c r="E3380" s="24" t="n">
        <v>0.0094</v>
      </c>
      <c r="F3380" s="25" t="n">
        <v>61.86</v>
      </c>
      <c r="G3380" s="25" t="n">
        <f>TRUNC(TRUNC(E3380,8)*F3380,2)</f>
        <v>0.58</v>
      </c>
    </row>
    <row r="3381" customHeight="1" ht="21">
      <c r="A3381" s="22" t="inlineStr">
        <is>
          <r>
            <t xml:space="preserve">00001957</t>
          </r>
        </is>
      </c>
      <c r="B3381" s="23" t="inlineStr">
        <is>
          <r>
            <t xml:space="preserve">CURVA DE PVC 90 GRAUS, SOLDAVEL, 32 MM, COR MARROM, PARA AGUA FRIA PREDIAL</t>
          </r>
        </is>
      </c>
      <c r="C3381" s="22" t="inlineStr">
        <is>
          <r>
            <t xml:space="preserve">SINAPI</t>
          </r>
        </is>
      </c>
      <c r="D3381" s="22" t="inlineStr">
        <is>
          <r>
            <t xml:space="preserve">UN</t>
          </r>
        </is>
      </c>
      <c r="E3381" s="24" t="n">
        <v>1.0</v>
      </c>
      <c r="F3381" s="25" t="n">
        <v>6.72</v>
      </c>
      <c r="G3381" s="25" t="n">
        <f>TRUNC(TRUNC(E3381,8)*F3381,2)</f>
        <v>6.72</v>
      </c>
    </row>
    <row r="3382" customHeight="1" ht="15">
      <c r="A3382" s="22" t="inlineStr">
        <is>
          <r>
            <t xml:space="preserve">00038383</t>
          </r>
        </is>
      </c>
      <c r="B3382" s="23" t="inlineStr">
        <is>
          <r>
            <t xml:space="preserve">LIXA D'AGUA EM FOLHA, COR PRETA, GRAO 100</t>
          </r>
        </is>
      </c>
      <c r="C3382" s="22" t="inlineStr">
        <is>
          <r>
            <t xml:space="preserve">SINAPI</t>
          </r>
        </is>
      </c>
      <c r="D3382" s="22" t="inlineStr">
        <is>
          <r>
            <t xml:space="preserve">UN</t>
          </r>
        </is>
      </c>
      <c r="E3382" s="24" t="n">
        <v>0.036</v>
      </c>
      <c r="F3382" s="25" t="n">
        <v>1.65</v>
      </c>
      <c r="G3382" s="25" t="n">
        <f>TRUNC(TRUNC(E3382,8)*F3382,2)</f>
        <v>0.05</v>
      </c>
    </row>
    <row r="3383" customHeight="1" ht="21">
      <c r="A3383" s="22" t="inlineStr">
        <is>
          <r>
            <t xml:space="preserve">00020083</t>
          </r>
        </is>
      </c>
      <c r="B3383" s="23" t="inlineStr">
        <is>
          <r>
            <t xml:space="preserve">SOLUCAO PREPARADORA / LIMPADORA PARA PVC, FRASCO COM 1000 CM3</t>
          </r>
        </is>
      </c>
      <c r="C3383" s="22" t="inlineStr">
        <is>
          <r>
            <t xml:space="preserve">SINAPI</t>
          </r>
        </is>
      </c>
      <c r="D3383" s="22" t="inlineStr">
        <is>
          <r>
            <t xml:space="preserve">UN</t>
          </r>
        </is>
      </c>
      <c r="E3383" s="24" t="n">
        <v>0.011</v>
      </c>
      <c r="F3383" s="25" t="n">
        <v>70.08</v>
      </c>
      <c r="G3383" s="25" t="n">
        <f>TRUNC(TRUNC(E3383,8)*F3383,2)</f>
        <v>0.77</v>
      </c>
    </row>
    <row r="3384" customHeight="1" ht="15">
      <c r="A3384" s="2" t="inlineStr"/>
      <c r="B3384" s="2" t="inlineStr"/>
      <c r="C3384" s="2" t="inlineStr"/>
      <c r="D3384" s="2" t="inlineStr"/>
      <c r="E3384" s="26" t="inlineStr">
        <is>
          <r>
            <t xml:space="preserve">TOTAL Material:</t>
          </r>
        </is>
      </c>
      <c r="F3384" s="26" t="inlineStr"/>
      <c r="G3384" s="27" t="n">
        <f>SUM(G3380:G3383)</f>
        <v>8.12</v>
      </c>
    </row>
    <row r="3385" customHeight="1" ht="15">
      <c r="A3385" s="20" t="inlineStr">
        <is>
          <r>
            <t xml:space="preserve">Mão de Obra com Encargos Complementares</t>
          </r>
        </is>
      </c>
      <c r="B3385" s="20" t="inlineStr"/>
      <c r="C3385" s="21" t="inlineStr">
        <is>
          <r>
            <t xml:space="preserve">FONTE</t>
          </r>
        </is>
      </c>
      <c r="D3385" s="21" t="inlineStr">
        <is>
          <r>
            <t xml:space="preserve">UNID</t>
          </r>
        </is>
      </c>
      <c r="E3385" s="21" t="inlineStr">
        <is>
          <r>
            <t xml:space="preserve">COEFICIENTE</t>
          </r>
        </is>
      </c>
      <c r="F3385" s="21" t="inlineStr">
        <is>
          <r>
            <t xml:space="preserve">PREÇO UNITÁRIO</t>
          </r>
        </is>
      </c>
      <c r="G3385" s="21" t="inlineStr">
        <is>
          <r>
            <t xml:space="preserve">TOTAL</t>
          </r>
        </is>
      </c>
    </row>
    <row r="3386" customHeight="1" ht="21">
      <c r="A3386" s="22" t="inlineStr">
        <is>
          <r>
            <t xml:space="preserve">88248</t>
          </r>
        </is>
      </c>
      <c r="B3386" s="23" t="inlineStr">
        <is>
          <r>
            <t xml:space="preserve">AUXILIAR DE ENCANADOR OU BOMBEIRO HIDRÁULICO COM ENCARGOS COMPLEMENTARES</t>
          </r>
        </is>
      </c>
      <c r="C3386" s="22" t="inlineStr">
        <is>
          <r>
            <t xml:space="preserve">SINAPI</t>
          </r>
        </is>
      </c>
      <c r="D3386" s="22" t="inlineStr">
        <is>
          <r>
            <t xml:space="preserve">H</t>
          </r>
        </is>
      </c>
      <c r="E3386" s="24" t="n">
        <v>0.1621</v>
      </c>
      <c r="F3386" s="25" t="n">
        <v>24.23</v>
      </c>
      <c r="G3386" s="25" t="n">
        <f>TRUNC(TRUNC(E3386,8)*F3386,2)</f>
        <v>3.92</v>
      </c>
    </row>
    <row r="3387" customHeight="1" ht="21">
      <c r="A3387" s="22" t="inlineStr">
        <is>
          <r>
            <t xml:space="preserve">88267</t>
          </r>
        </is>
      </c>
      <c r="B3387" s="23" t="inlineStr">
        <is>
          <r>
            <t xml:space="preserve">ENCANADOR OU BOMBEIRO HIDRÁULICO COM ENCARGOS COMPLEMENTARES</t>
          </r>
        </is>
      </c>
      <c r="C3387" s="22" t="inlineStr">
        <is>
          <r>
            <t xml:space="preserve">SINAPI</t>
          </r>
        </is>
      </c>
      <c r="D3387" s="22" t="inlineStr">
        <is>
          <r>
            <t xml:space="preserve">H</t>
          </r>
        </is>
      </c>
      <c r="E3387" s="24" t="n">
        <v>0.1621</v>
      </c>
      <c r="F3387" s="25" t="n">
        <v>29.86</v>
      </c>
      <c r="G3387" s="25" t="n">
        <f>TRUNC(TRUNC(E3387,8)*F3387,2)</f>
        <v>4.84</v>
      </c>
    </row>
    <row r="3388" customHeight="1" ht="18">
      <c r="A3388" s="2" t="inlineStr"/>
      <c r="B3388" s="2" t="inlineStr"/>
      <c r="C3388" s="2" t="inlineStr"/>
      <c r="D3388" s="2" t="inlineStr"/>
      <c r="E3388" s="26" t="inlineStr">
        <is>
          <r>
            <t xml:space="preserve">TOTAL Mão de Obra com Encargos Complementares:</t>
          </r>
        </is>
      </c>
      <c r="F3388" s="26" t="inlineStr"/>
      <c r="G3388" s="27" t="n">
        <f>SUM(G3386:G3387)</f>
        <v>8.76</v>
      </c>
    </row>
    <row r="3389" customHeight="1" ht="15">
      <c r="A3389" s="2" t="inlineStr"/>
      <c r="B3389" s="2" t="inlineStr"/>
      <c r="C3389" s="2" t="inlineStr"/>
      <c r="D3389" s="2" t="inlineStr"/>
      <c r="E3389" s="28" t="inlineStr">
        <is>
          <r>
            <t xml:space="preserve">VALOR:</t>
          </r>
        </is>
      </c>
      <c r="F3389" s="28" t="inlineStr"/>
      <c r="G3389" s="29" t="n">
        <f>ROUND(SUM(G3384,G3388),2)</f>
        <v>16.88</v>
      </c>
    </row>
    <row r="3390" customHeight="1" ht="15">
      <c r="A3390" s="2" t="inlineStr"/>
      <c r="B3390" s="2" t="inlineStr"/>
      <c r="C3390" s="2" t="inlineStr"/>
      <c r="D3390" s="2" t="inlineStr"/>
      <c r="E3390" s="28" t="inlineStr">
        <is>
          <r>
            <t xml:space="preserve">VALOR BDI (20.34%):</t>
          </r>
        </is>
      </c>
      <c r="F3390" s="28" t="inlineStr"/>
      <c r="G3390" s="29" t="n">
        <f>ROUND(G3389*(20.34/100),2)</f>
        <v>3.43</v>
      </c>
    </row>
    <row r="3391" customHeight="1" ht="15">
      <c r="A3391" s="2" t="inlineStr"/>
      <c r="B3391" s="2" t="inlineStr"/>
      <c r="C3391" s="2" t="inlineStr"/>
      <c r="D3391" s="2" t="inlineStr"/>
      <c r="E3391" s="28" t="inlineStr">
        <is>
          <r>
            <t xml:space="preserve">VALOR COM BDI:</t>
          </r>
        </is>
      </c>
      <c r="F3391" s="28" t="inlineStr"/>
      <c r="G3391" s="29" t="n">
        <f>G3390+G3389</f>
        <v>20.31</v>
      </c>
    </row>
    <row r="3392" customHeight="1" ht="10">
      <c r="A3392" s="2" t="inlineStr"/>
      <c r="B3392" s="2" t="inlineStr"/>
      <c r="C3392" s="2" t="inlineStr"/>
      <c r="D3392" s="2" t="inlineStr"/>
      <c r="E3392" s="18" t="inlineStr"/>
      <c r="F3392" s="18" t="inlineStr"/>
      <c r="G3392" s="18" t="inlineStr"/>
    </row>
    <row r="3393" customHeight="1" ht="20">
      <c r="A3393" s="19" t="inlineStr">
        <is>
          <r>
            <t xml:space="preserve">1.18.74. ​89357​ TUBO, PVC, SOLDÁVEL, DE 32MM, INSTALADO EM RAMAL OU SUB-RAMAL DE ÁGUA - FORNECIMENTO E INSTALAÇÃO. AF_06/2022​ (M)</t>
          </r>
        </is>
      </c>
      <c r="B3393" s="19" t="inlineStr"/>
      <c r="C3393" s="19" t="inlineStr"/>
      <c r="D3393" s="19" t="inlineStr"/>
      <c r="E3393" s="19" t="inlineStr"/>
      <c r="F3393" s="19" t="inlineStr"/>
      <c r="G3393" s="19" t="inlineStr"/>
    </row>
    <row r="3394" customHeight="1" ht="15">
      <c r="A3394" s="20" t="inlineStr">
        <is>
          <r>
            <t xml:space="preserve">Material</t>
          </r>
        </is>
      </c>
      <c r="B3394" s="20" t="inlineStr"/>
      <c r="C3394" s="21" t="inlineStr">
        <is>
          <r>
            <t xml:space="preserve">FONTE</t>
          </r>
        </is>
      </c>
      <c r="D3394" s="21" t="inlineStr">
        <is>
          <r>
            <t xml:space="preserve">UNID</t>
          </r>
        </is>
      </c>
      <c r="E3394" s="21" t="inlineStr">
        <is>
          <r>
            <t xml:space="preserve">COEFICIENTE</t>
          </r>
        </is>
      </c>
      <c r="F3394" s="21" t="inlineStr">
        <is>
          <r>
            <t xml:space="preserve">PREÇO UNITÁRIO</t>
          </r>
        </is>
      </c>
      <c r="G3394" s="21" t="inlineStr">
        <is>
          <r>
            <t xml:space="preserve">TOTAL</t>
          </r>
        </is>
      </c>
    </row>
    <row r="3395" customHeight="1" ht="15">
      <c r="A3395" s="22" t="inlineStr">
        <is>
          <r>
            <t xml:space="preserve">00038383</t>
          </r>
        </is>
      </c>
      <c r="B3395" s="23" t="inlineStr">
        <is>
          <r>
            <t xml:space="preserve">LIXA D'AGUA EM FOLHA, COR PRETA, GRAO 100</t>
          </r>
        </is>
      </c>
      <c r="C3395" s="22" t="inlineStr">
        <is>
          <r>
            <t xml:space="preserve">SINAPI</t>
          </r>
        </is>
      </c>
      <c r="D3395" s="22" t="inlineStr">
        <is>
          <r>
            <t xml:space="preserve">UN</t>
          </r>
        </is>
      </c>
      <c r="E3395" s="24" t="n">
        <v>0.1056</v>
      </c>
      <c r="F3395" s="25" t="n">
        <v>1.65</v>
      </c>
      <c r="G3395" s="25" t="n">
        <f>TRUNC(TRUNC(E3395,8)*F3395,2)</f>
        <v>0.17</v>
      </c>
    </row>
    <row r="3396" customHeight="1" ht="15">
      <c r="A3396" s="22" t="inlineStr">
        <is>
          <r>
            <t xml:space="preserve">00009869</t>
          </r>
        </is>
      </c>
      <c r="B3396" s="23" t="inlineStr">
        <is>
          <r>
            <t xml:space="preserve">TUBO PVC, SOLDAVEL, DE 32 MM, AGUA FRIA (NBR-5648)</t>
          </r>
        </is>
      </c>
      <c r="C3396" s="22" t="inlineStr">
        <is>
          <r>
            <t xml:space="preserve">SINAPI</t>
          </r>
        </is>
      </c>
      <c r="D3396" s="22" t="inlineStr">
        <is>
          <r>
            <t xml:space="preserve">M</t>
          </r>
        </is>
      </c>
      <c r="E3396" s="24" t="n">
        <v>1.0493</v>
      </c>
      <c r="F3396" s="25" t="n">
        <v>9.32</v>
      </c>
      <c r="G3396" s="25" t="n">
        <f>TRUNC(TRUNC(E3396,8)*F3396,2)</f>
        <v>9.77</v>
      </c>
    </row>
    <row r="3397" customHeight="1" ht="15">
      <c r="A3397" s="2" t="inlineStr"/>
      <c r="B3397" s="2" t="inlineStr"/>
      <c r="C3397" s="2" t="inlineStr"/>
      <c r="D3397" s="2" t="inlineStr"/>
      <c r="E3397" s="26" t="inlineStr">
        <is>
          <r>
            <t xml:space="preserve">TOTAL Material:</t>
          </r>
        </is>
      </c>
      <c r="F3397" s="26" t="inlineStr"/>
      <c r="G3397" s="27" t="n">
        <f>SUM(G3395:G3396)</f>
        <v>9.94</v>
      </c>
    </row>
    <row r="3398" customHeight="1" ht="15">
      <c r="A3398" s="20" t="inlineStr">
        <is>
          <r>
            <t xml:space="preserve">Mão de Obra com Encargos Complementares</t>
          </r>
        </is>
      </c>
      <c r="B3398" s="20" t="inlineStr"/>
      <c r="C3398" s="21" t="inlineStr">
        <is>
          <r>
            <t xml:space="preserve">FONTE</t>
          </r>
        </is>
      </c>
      <c r="D3398" s="21" t="inlineStr">
        <is>
          <r>
            <t xml:space="preserve">UNID</t>
          </r>
        </is>
      </c>
      <c r="E3398" s="21" t="inlineStr">
        <is>
          <r>
            <t xml:space="preserve">COEFICIENTE</t>
          </r>
        </is>
      </c>
      <c r="F3398" s="21" t="inlineStr">
        <is>
          <r>
            <t xml:space="preserve">PREÇO UNITÁRIO</t>
          </r>
        </is>
      </c>
      <c r="G3398" s="21" t="inlineStr">
        <is>
          <r>
            <t xml:space="preserve">TOTAL</t>
          </r>
        </is>
      </c>
    </row>
    <row r="3399" customHeight="1" ht="21">
      <c r="A3399" s="22" t="inlineStr">
        <is>
          <r>
            <t xml:space="preserve">88248</t>
          </r>
        </is>
      </c>
      <c r="B3399" s="23" t="inlineStr">
        <is>
          <r>
            <t xml:space="preserve">AUXILIAR DE ENCANADOR OU BOMBEIRO HIDRÁULICO COM ENCARGOS COMPLEMENTARES</t>
          </r>
        </is>
      </c>
      <c r="C3399" s="22" t="inlineStr">
        <is>
          <r>
            <t xml:space="preserve">SINAPI</t>
          </r>
        </is>
      </c>
      <c r="D3399" s="22" t="inlineStr">
        <is>
          <r>
            <t xml:space="preserve">H</t>
          </r>
        </is>
      </c>
      <c r="E3399" s="24" t="n">
        <v>0.453</v>
      </c>
      <c r="F3399" s="25" t="n">
        <v>24.23</v>
      </c>
      <c r="G3399" s="25" t="n">
        <f>TRUNC(TRUNC(E3399,8)*F3399,2)</f>
        <v>10.97</v>
      </c>
    </row>
    <row r="3400" customHeight="1" ht="21">
      <c r="A3400" s="22" t="inlineStr">
        <is>
          <r>
            <t xml:space="preserve">88267</t>
          </r>
        </is>
      </c>
      <c r="B3400" s="23" t="inlineStr">
        <is>
          <r>
            <t xml:space="preserve">ENCANADOR OU BOMBEIRO HIDRÁULICO COM ENCARGOS COMPLEMENTARES</t>
          </r>
        </is>
      </c>
      <c r="C3400" s="22" t="inlineStr">
        <is>
          <r>
            <t xml:space="preserve">SINAPI</t>
          </r>
        </is>
      </c>
      <c r="D3400" s="22" t="inlineStr">
        <is>
          <r>
            <t xml:space="preserve">H</t>
          </r>
        </is>
      </c>
      <c r="E3400" s="24" t="n">
        <v>0.453</v>
      </c>
      <c r="F3400" s="25" t="n">
        <v>29.86</v>
      </c>
      <c r="G3400" s="25" t="n">
        <f>TRUNC(TRUNC(E3400,8)*F3400,2)</f>
        <v>13.52</v>
      </c>
    </row>
    <row r="3401" customHeight="1" ht="18">
      <c r="A3401" s="2" t="inlineStr"/>
      <c r="B3401" s="2" t="inlineStr"/>
      <c r="C3401" s="2" t="inlineStr"/>
      <c r="D3401" s="2" t="inlineStr"/>
      <c r="E3401" s="26" t="inlineStr">
        <is>
          <r>
            <t xml:space="preserve">TOTAL Mão de Obra com Encargos Complementares:</t>
          </r>
        </is>
      </c>
      <c r="F3401" s="26" t="inlineStr"/>
      <c r="G3401" s="27" t="n">
        <f>SUM(G3399:G3400)</f>
        <v>24.49</v>
      </c>
    </row>
    <row r="3402" customHeight="1" ht="15">
      <c r="A3402" s="2" t="inlineStr"/>
      <c r="B3402" s="2" t="inlineStr"/>
      <c r="C3402" s="2" t="inlineStr"/>
      <c r="D3402" s="2" t="inlineStr"/>
      <c r="E3402" s="28" t="inlineStr">
        <is>
          <r>
            <t xml:space="preserve">VALOR:</t>
          </r>
        </is>
      </c>
      <c r="F3402" s="28" t="inlineStr"/>
      <c r="G3402" s="29" t="n">
        <f>ROUND(SUM(G3397,G3401),2)</f>
        <v>34.43</v>
      </c>
    </row>
    <row r="3403" customHeight="1" ht="15">
      <c r="A3403" s="2" t="inlineStr"/>
      <c r="B3403" s="2" t="inlineStr"/>
      <c r="C3403" s="2" t="inlineStr"/>
      <c r="D3403" s="2" t="inlineStr"/>
      <c r="E3403" s="28" t="inlineStr">
        <is>
          <r>
            <t xml:space="preserve">VALOR BDI (20.34%):</t>
          </r>
        </is>
      </c>
      <c r="F3403" s="28" t="inlineStr"/>
      <c r="G3403" s="29" t="n">
        <f>ROUND(G3402*(20.34/100),2)</f>
        <v>7.0</v>
      </c>
    </row>
    <row r="3404" customHeight="1" ht="15">
      <c r="A3404" s="2" t="inlineStr"/>
      <c r="B3404" s="2" t="inlineStr"/>
      <c r="C3404" s="2" t="inlineStr"/>
      <c r="D3404" s="2" t="inlineStr"/>
      <c r="E3404" s="28" t="inlineStr">
        <is>
          <r>
            <t xml:space="preserve">VALOR COM BDI:</t>
          </r>
        </is>
      </c>
      <c r="F3404" s="28" t="inlineStr"/>
      <c r="G3404" s="29" t="n">
        <f>G3403+G3402</f>
        <v>41.43</v>
      </c>
    </row>
    <row r="3405" customHeight="1" ht="10">
      <c r="A3405" s="2" t="inlineStr"/>
      <c r="B3405" s="2" t="inlineStr"/>
      <c r="C3405" s="2" t="inlineStr"/>
      <c r="D3405" s="2" t="inlineStr"/>
      <c r="E3405" s="18" t="inlineStr"/>
      <c r="F3405" s="18" t="inlineStr"/>
      <c r="G3405" s="18" t="inlineStr"/>
    </row>
    <row r="3406" customHeight="1" ht="20">
      <c r="A3406" s="19" t="inlineStr">
        <is>
          <r>
            <t xml:space="preserve">1.18.75. ​94690​ TÊ, PVC, SOLDÁVEL, DN 32 MM INSTALADO EM RESERVAÇÃO PREDIAL DE ÁGUA - FORNECIMENTO E INSTALAÇÃO. AF_04/2024​ (UN)</t>
          </r>
        </is>
      </c>
      <c r="B3406" s="19" t="inlineStr"/>
      <c r="C3406" s="19" t="inlineStr"/>
      <c r="D3406" s="19" t="inlineStr"/>
      <c r="E3406" s="19" t="inlineStr"/>
      <c r="F3406" s="19" t="inlineStr"/>
      <c r="G3406" s="19" t="inlineStr"/>
    </row>
    <row r="3407" customHeight="1" ht="15">
      <c r="A3407" s="20" t="inlineStr">
        <is>
          <r>
            <t xml:space="preserve">Material</t>
          </r>
        </is>
      </c>
      <c r="B3407" s="20" t="inlineStr"/>
      <c r="C3407" s="21" t="inlineStr">
        <is>
          <r>
            <t xml:space="preserve">FONTE</t>
          </r>
        </is>
      </c>
      <c r="D3407" s="21" t="inlineStr">
        <is>
          <r>
            <t xml:space="preserve">UNID</t>
          </r>
        </is>
      </c>
      <c r="E3407" s="21" t="inlineStr">
        <is>
          <r>
            <t xml:space="preserve">COEFICIENTE</t>
          </r>
        </is>
      </c>
      <c r="F3407" s="21" t="inlineStr">
        <is>
          <r>
            <t xml:space="preserve">PREÇO UNITÁRIO</t>
          </r>
        </is>
      </c>
      <c r="G3407" s="21" t="inlineStr">
        <is>
          <r>
            <t xml:space="preserve">TOTAL</t>
          </r>
        </is>
      </c>
    </row>
    <row r="3408" customHeight="1" ht="15">
      <c r="A3408" s="22" t="inlineStr">
        <is>
          <r>
            <t xml:space="preserve">00000122</t>
          </r>
        </is>
      </c>
      <c r="B3408" s="23" t="inlineStr">
        <is>
          <r>
            <t xml:space="preserve">ADESIVO PLASTICO PARA PVC, FRASCO COM *850* GR</t>
          </r>
        </is>
      </c>
      <c r="C3408" s="22" t="inlineStr">
        <is>
          <r>
            <t xml:space="preserve">SINAPI</t>
          </r>
        </is>
      </c>
      <c r="D3408" s="22" t="inlineStr">
        <is>
          <r>
            <t xml:space="preserve">UN</t>
          </r>
        </is>
      </c>
      <c r="E3408" s="24" t="n">
        <v>0.0141</v>
      </c>
      <c r="F3408" s="25" t="n">
        <v>61.86</v>
      </c>
      <c r="G3408" s="25" t="n">
        <f>TRUNC(TRUNC(E3408,8)*F3408,2)</f>
        <v>0.87</v>
      </c>
    </row>
    <row r="3409" customHeight="1" ht="15">
      <c r="A3409" s="22" t="inlineStr">
        <is>
          <r>
            <t xml:space="preserve">00038383</t>
          </r>
        </is>
      </c>
      <c r="B3409" s="23" t="inlineStr">
        <is>
          <r>
            <t xml:space="preserve">LIXA D'AGUA EM FOLHA, COR PRETA, GRAO 100</t>
          </r>
        </is>
      </c>
      <c r="C3409" s="22" t="inlineStr">
        <is>
          <r>
            <t xml:space="preserve">SINAPI</t>
          </r>
        </is>
      </c>
      <c r="D3409" s="22" t="inlineStr">
        <is>
          <r>
            <t xml:space="preserve">UN</t>
          </r>
        </is>
      </c>
      <c r="E3409" s="24" t="n">
        <v>0.0126</v>
      </c>
      <c r="F3409" s="25" t="n">
        <v>1.65</v>
      </c>
      <c r="G3409" s="25" t="n">
        <f>TRUNC(TRUNC(E3409,8)*F3409,2)</f>
        <v>0.02</v>
      </c>
    </row>
    <row r="3410" customHeight="1" ht="21">
      <c r="A3410" s="22" t="inlineStr">
        <is>
          <r>
            <t xml:space="preserve">00020083</t>
          </r>
        </is>
      </c>
      <c r="B3410" s="23" t="inlineStr">
        <is>
          <r>
            <t xml:space="preserve">SOLUCAO PREPARADORA / LIMPADORA PARA PVC, FRASCO COM 1000 CM3</t>
          </r>
        </is>
      </c>
      <c r="C3410" s="22" t="inlineStr">
        <is>
          <r>
            <t xml:space="preserve">SINAPI</t>
          </r>
        </is>
      </c>
      <c r="D3410" s="22" t="inlineStr">
        <is>
          <r>
            <t xml:space="preserve">UN</t>
          </r>
        </is>
      </c>
      <c r="E3410" s="24" t="n">
        <v>0.0165</v>
      </c>
      <c r="F3410" s="25" t="n">
        <v>70.08</v>
      </c>
      <c r="G3410" s="25" t="n">
        <f>TRUNC(TRUNC(E3410,8)*F3410,2)</f>
        <v>1.15</v>
      </c>
    </row>
    <row r="3411" customHeight="1" ht="21">
      <c r="A3411" s="22" t="inlineStr">
        <is>
          <r>
            <t xml:space="preserve">00007140</t>
          </r>
        </is>
      </c>
      <c r="B3411" s="23" t="inlineStr">
        <is>
          <r>
            <t xml:space="preserve">TE SOLDAVEL, PVC, 90 GRAUS, 32 MM, PARA AGUA FRIA PREDIAL (NBR 5648)</t>
          </r>
        </is>
      </c>
      <c r="C3411" s="22" t="inlineStr">
        <is>
          <r>
            <t xml:space="preserve">SINAPI</t>
          </r>
        </is>
      </c>
      <c r="D3411" s="22" t="inlineStr">
        <is>
          <r>
            <t xml:space="preserve">UN</t>
          </r>
        </is>
      </c>
      <c r="E3411" s="24" t="n">
        <v>1.0</v>
      </c>
      <c r="F3411" s="25" t="n">
        <v>3.92</v>
      </c>
      <c r="G3411" s="25" t="n">
        <f>TRUNC(TRUNC(E3411,8)*F3411,2)</f>
        <v>3.92</v>
      </c>
    </row>
    <row r="3412" customHeight="1" ht="15">
      <c r="A3412" s="2" t="inlineStr"/>
      <c r="B3412" s="2" t="inlineStr"/>
      <c r="C3412" s="2" t="inlineStr"/>
      <c r="D3412" s="2" t="inlineStr"/>
      <c r="E3412" s="26" t="inlineStr">
        <is>
          <r>
            <t xml:space="preserve">TOTAL Material:</t>
          </r>
        </is>
      </c>
      <c r="F3412" s="26" t="inlineStr"/>
      <c r="G3412" s="27" t="n">
        <f>SUM(G3408:G3411)</f>
        <v>5.96</v>
      </c>
    </row>
    <row r="3413" customHeight="1" ht="15">
      <c r="A3413" s="20" t="inlineStr">
        <is>
          <r>
            <t xml:space="preserve">Mão de Obra com Encargos Complementares</t>
          </r>
        </is>
      </c>
      <c r="B3413" s="20" t="inlineStr"/>
      <c r="C3413" s="21" t="inlineStr">
        <is>
          <r>
            <t xml:space="preserve">FONTE</t>
          </r>
        </is>
      </c>
      <c r="D3413" s="21" t="inlineStr">
        <is>
          <r>
            <t xml:space="preserve">UNID</t>
          </r>
        </is>
      </c>
      <c r="E3413" s="21" t="inlineStr">
        <is>
          <r>
            <t xml:space="preserve">COEFICIENTE</t>
          </r>
        </is>
      </c>
      <c r="F3413" s="21" t="inlineStr">
        <is>
          <r>
            <t xml:space="preserve">PREÇO UNITÁRIO</t>
          </r>
        </is>
      </c>
      <c r="G3413" s="21" t="inlineStr">
        <is>
          <r>
            <t xml:space="preserve">TOTAL</t>
          </r>
        </is>
      </c>
    </row>
    <row r="3414" customHeight="1" ht="21">
      <c r="A3414" s="22" t="inlineStr">
        <is>
          <r>
            <t xml:space="preserve">88248</t>
          </r>
        </is>
      </c>
      <c r="B3414" s="23" t="inlineStr">
        <is>
          <r>
            <t xml:space="preserve">AUXILIAR DE ENCANADOR OU BOMBEIRO HIDRÁULICO COM ENCARGOS COMPLEMENTARES</t>
          </r>
        </is>
      </c>
      <c r="C3414" s="22" t="inlineStr">
        <is>
          <r>
            <t xml:space="preserve">SINAPI</t>
          </r>
        </is>
      </c>
      <c r="D3414" s="22" t="inlineStr">
        <is>
          <r>
            <t xml:space="preserve">H</t>
          </r>
        </is>
      </c>
      <c r="E3414" s="24" t="n">
        <v>0.1002</v>
      </c>
      <c r="F3414" s="25" t="n">
        <v>24.23</v>
      </c>
      <c r="G3414" s="25" t="n">
        <f>TRUNC(TRUNC(E3414,8)*F3414,2)</f>
        <v>2.42</v>
      </c>
    </row>
    <row r="3415" customHeight="1" ht="21">
      <c r="A3415" s="22" t="inlineStr">
        <is>
          <r>
            <t xml:space="preserve">88267</t>
          </r>
        </is>
      </c>
      <c r="B3415" s="23" t="inlineStr">
        <is>
          <r>
            <t xml:space="preserve">ENCANADOR OU BOMBEIRO HIDRÁULICO COM ENCARGOS COMPLEMENTARES</t>
          </r>
        </is>
      </c>
      <c r="C3415" s="22" t="inlineStr">
        <is>
          <r>
            <t xml:space="preserve">SINAPI</t>
          </r>
        </is>
      </c>
      <c r="D3415" s="22" t="inlineStr">
        <is>
          <r>
            <t xml:space="preserve">H</t>
          </r>
        </is>
      </c>
      <c r="E3415" s="24" t="n">
        <v>0.1002</v>
      </c>
      <c r="F3415" s="25" t="n">
        <v>29.86</v>
      </c>
      <c r="G3415" s="25" t="n">
        <f>TRUNC(TRUNC(E3415,8)*F3415,2)</f>
        <v>2.99</v>
      </c>
    </row>
    <row r="3416" customHeight="1" ht="18">
      <c r="A3416" s="2" t="inlineStr"/>
      <c r="B3416" s="2" t="inlineStr"/>
      <c r="C3416" s="2" t="inlineStr"/>
      <c r="D3416" s="2" t="inlineStr"/>
      <c r="E3416" s="26" t="inlineStr">
        <is>
          <r>
            <t xml:space="preserve">TOTAL Mão de Obra com Encargos Complementares:</t>
          </r>
        </is>
      </c>
      <c r="F3416" s="26" t="inlineStr"/>
      <c r="G3416" s="27" t="n">
        <f>SUM(G3414:G3415)</f>
        <v>5.41</v>
      </c>
    </row>
    <row r="3417" customHeight="1" ht="15">
      <c r="A3417" s="2" t="inlineStr"/>
      <c r="B3417" s="2" t="inlineStr"/>
      <c r="C3417" s="2" t="inlineStr"/>
      <c r="D3417" s="2" t="inlineStr"/>
      <c r="E3417" s="28" t="inlineStr">
        <is>
          <r>
            <t xml:space="preserve">VALOR:</t>
          </r>
        </is>
      </c>
      <c r="F3417" s="28" t="inlineStr"/>
      <c r="G3417" s="29" t="n">
        <f>ROUND(SUM(G3412,G3416),2)</f>
        <v>11.37</v>
      </c>
    </row>
    <row r="3418" customHeight="1" ht="15">
      <c r="A3418" s="2" t="inlineStr"/>
      <c r="B3418" s="2" t="inlineStr"/>
      <c r="C3418" s="2" t="inlineStr"/>
      <c r="D3418" s="2" t="inlineStr"/>
      <c r="E3418" s="28" t="inlineStr">
        <is>
          <r>
            <t xml:space="preserve">VALOR BDI (20.34%):</t>
          </r>
        </is>
      </c>
      <c r="F3418" s="28" t="inlineStr"/>
      <c r="G3418" s="29" t="n">
        <f>ROUND(G3417*(20.34/100),2)</f>
        <v>2.31</v>
      </c>
    </row>
    <row r="3419" customHeight="1" ht="15">
      <c r="A3419" s="2" t="inlineStr"/>
      <c r="B3419" s="2" t="inlineStr"/>
      <c r="C3419" s="2" t="inlineStr"/>
      <c r="D3419" s="2" t="inlineStr"/>
      <c r="E3419" s="28" t="inlineStr">
        <is>
          <r>
            <t xml:space="preserve">VALOR COM BDI:</t>
          </r>
        </is>
      </c>
      <c r="F3419" s="28" t="inlineStr"/>
      <c r="G3419" s="29" t="n">
        <f>G3418+G3417</f>
        <v>13.68</v>
      </c>
    </row>
    <row r="3420" customHeight="1" ht="10">
      <c r="A3420" s="2" t="inlineStr"/>
      <c r="B3420" s="2" t="inlineStr"/>
      <c r="C3420" s="2" t="inlineStr"/>
      <c r="D3420" s="2" t="inlineStr"/>
      <c r="E3420" s="18" t="inlineStr"/>
      <c r="F3420" s="18" t="inlineStr"/>
      <c r="G3420" s="18" t="inlineStr"/>
    </row>
    <row r="3421" customHeight="1" ht="20">
      <c r="A3421" s="19" t="inlineStr">
        <is>
          <r>
            <t xml:space="preserve">1.18.76. ​89400​ TÊ DE REDUÇÃO, PVC, SOLDÁVEL, DN 32MM X 25MM, INSTALADO EM RAMAL OU SUB-RAMAL DE ÁGUA - FORNECIMENTO E INSTALAÇÃO. AF_06/2022​ (UN)</t>
          </r>
        </is>
      </c>
      <c r="B3421" s="19" t="inlineStr"/>
      <c r="C3421" s="19" t="inlineStr"/>
      <c r="D3421" s="19" t="inlineStr"/>
      <c r="E3421" s="19" t="inlineStr"/>
      <c r="F3421" s="19" t="inlineStr"/>
      <c r="G3421" s="19" t="inlineStr"/>
    </row>
    <row r="3422" customHeight="1" ht="15">
      <c r="A3422" s="20" t="inlineStr">
        <is>
          <r>
            <t xml:space="preserve">Material</t>
          </r>
        </is>
      </c>
      <c r="B3422" s="20" t="inlineStr"/>
      <c r="C3422" s="21" t="inlineStr">
        <is>
          <r>
            <t xml:space="preserve">FONTE</t>
          </r>
        </is>
      </c>
      <c r="D3422" s="21" t="inlineStr">
        <is>
          <r>
            <t xml:space="preserve">UNID</t>
          </r>
        </is>
      </c>
      <c r="E3422" s="21" t="inlineStr">
        <is>
          <r>
            <t xml:space="preserve">COEFICIENTE</t>
          </r>
        </is>
      </c>
      <c r="F3422" s="21" t="inlineStr">
        <is>
          <r>
            <t xml:space="preserve">PREÇO UNITÁRIO</t>
          </r>
        </is>
      </c>
      <c r="G3422" s="21" t="inlineStr">
        <is>
          <r>
            <t xml:space="preserve">TOTAL</t>
          </r>
        </is>
      </c>
    </row>
    <row r="3423" customHeight="1" ht="15">
      <c r="A3423" s="22" t="inlineStr">
        <is>
          <r>
            <t xml:space="preserve">00000122</t>
          </r>
        </is>
      </c>
      <c r="B3423" s="23" t="inlineStr">
        <is>
          <r>
            <t xml:space="preserve">ADESIVO PLASTICO PARA PVC, FRASCO COM *850* GR</t>
          </r>
        </is>
      </c>
      <c r="C3423" s="22" t="inlineStr">
        <is>
          <r>
            <t xml:space="preserve">SINAPI</t>
          </r>
        </is>
      </c>
      <c r="D3423" s="22" t="inlineStr">
        <is>
          <r>
            <t xml:space="preserve">UN</t>
          </r>
        </is>
      </c>
      <c r="E3423" s="24" t="n">
        <v>0.0124</v>
      </c>
      <c r="F3423" s="25" t="n">
        <v>61.86</v>
      </c>
      <c r="G3423" s="25" t="n">
        <f>TRUNC(TRUNC(E3423,8)*F3423,2)</f>
        <v>0.76</v>
      </c>
    </row>
    <row r="3424" customHeight="1" ht="15">
      <c r="A3424" s="22" t="inlineStr">
        <is>
          <r>
            <t xml:space="preserve">00038383</t>
          </r>
        </is>
      </c>
      <c r="B3424" s="23" t="inlineStr">
        <is>
          <r>
            <t xml:space="preserve">LIXA D'AGUA EM FOLHA, COR PRETA, GRAO 100</t>
          </r>
        </is>
      </c>
      <c r="C3424" s="22" t="inlineStr">
        <is>
          <r>
            <t xml:space="preserve">SINAPI</t>
          </r>
        </is>
      </c>
      <c r="D3424" s="22" t="inlineStr">
        <is>
          <r>
            <t xml:space="preserve">UN</t>
          </r>
        </is>
      </c>
      <c r="E3424" s="24" t="n">
        <v>0.0572</v>
      </c>
      <c r="F3424" s="25" t="n">
        <v>1.65</v>
      </c>
      <c r="G3424" s="25" t="n">
        <f>TRUNC(TRUNC(E3424,8)*F3424,2)</f>
        <v>0.09</v>
      </c>
    </row>
    <row r="3425" customHeight="1" ht="21">
      <c r="A3425" s="22" t="inlineStr">
        <is>
          <r>
            <t xml:space="preserve">00020083</t>
          </r>
        </is>
      </c>
      <c r="B3425" s="23" t="inlineStr">
        <is>
          <r>
            <t xml:space="preserve">SOLUCAO PREPARADORA / LIMPADORA PARA PVC, FRASCO COM 1000 CM3</t>
          </r>
        </is>
      </c>
      <c r="C3425" s="22" t="inlineStr">
        <is>
          <r>
            <t xml:space="preserve">SINAPI</t>
          </r>
        </is>
      </c>
      <c r="D3425" s="22" t="inlineStr">
        <is>
          <r>
            <t xml:space="preserve">UN</t>
          </r>
        </is>
      </c>
      <c r="E3425" s="24" t="n">
        <v>0.0143</v>
      </c>
      <c r="F3425" s="25" t="n">
        <v>70.08</v>
      </c>
      <c r="G3425" s="25" t="n">
        <f>TRUNC(TRUNC(E3425,8)*F3425,2)</f>
        <v>1.0</v>
      </c>
    </row>
    <row r="3426" customHeight="1" ht="21">
      <c r="A3426" s="22" t="inlineStr">
        <is>
          <r>
            <t xml:space="preserve">00007136</t>
          </r>
        </is>
      </c>
      <c r="B3426" s="23" t="inlineStr">
        <is>
          <r>
            <t xml:space="preserve">TE DE REDUCAO, PVC, SOLDAVEL, 90 GRAUS, 32 MM X 25 MM, PARA AGUA FRIA PREDIAL</t>
          </r>
        </is>
      </c>
      <c r="C3426" s="22" t="inlineStr">
        <is>
          <r>
            <t xml:space="preserve">SINAPI</t>
          </r>
        </is>
      </c>
      <c r="D3426" s="22" t="inlineStr">
        <is>
          <r>
            <t xml:space="preserve">UN</t>
          </r>
        </is>
      </c>
      <c r="E3426" s="24" t="n">
        <v>1.0</v>
      </c>
      <c r="F3426" s="25" t="n">
        <v>6.95</v>
      </c>
      <c r="G3426" s="25" t="n">
        <f>TRUNC(TRUNC(E3426,8)*F3426,2)</f>
        <v>6.95</v>
      </c>
    </row>
    <row r="3427" customHeight="1" ht="15">
      <c r="A3427" s="2" t="inlineStr"/>
      <c r="B3427" s="2" t="inlineStr"/>
      <c r="C3427" s="2" t="inlineStr"/>
      <c r="D3427" s="2" t="inlineStr"/>
      <c r="E3427" s="26" t="inlineStr">
        <is>
          <r>
            <t xml:space="preserve">TOTAL Material:</t>
          </r>
        </is>
      </c>
      <c r="F3427" s="26" t="inlineStr"/>
      <c r="G3427" s="27" t="n">
        <f>SUM(G3423:G3426)</f>
        <v>8.8</v>
      </c>
    </row>
    <row r="3428" customHeight="1" ht="15">
      <c r="A3428" s="20" t="inlineStr">
        <is>
          <r>
            <t xml:space="preserve">Mão de Obra com Encargos Complementares</t>
          </r>
        </is>
      </c>
      <c r="B3428" s="20" t="inlineStr"/>
      <c r="C3428" s="21" t="inlineStr">
        <is>
          <r>
            <t xml:space="preserve">FONTE</t>
          </r>
        </is>
      </c>
      <c r="D3428" s="21" t="inlineStr">
        <is>
          <r>
            <t xml:space="preserve">UNID</t>
          </r>
        </is>
      </c>
      <c r="E3428" s="21" t="inlineStr">
        <is>
          <r>
            <t xml:space="preserve">COEFICIENTE</t>
          </r>
        </is>
      </c>
      <c r="F3428" s="21" t="inlineStr">
        <is>
          <r>
            <t xml:space="preserve">PREÇO UNITÁRIO</t>
          </r>
        </is>
      </c>
      <c r="G3428" s="21" t="inlineStr">
        <is>
          <r>
            <t xml:space="preserve">TOTAL</t>
          </r>
        </is>
      </c>
    </row>
    <row r="3429" customHeight="1" ht="21">
      <c r="A3429" s="22" t="inlineStr">
        <is>
          <r>
            <t xml:space="preserve">88248</t>
          </r>
        </is>
      </c>
      <c r="B3429" s="23" t="inlineStr">
        <is>
          <r>
            <t xml:space="preserve">AUXILIAR DE ENCANADOR OU BOMBEIRO HIDRÁULICO COM ENCARGOS COMPLEMENTARES</t>
          </r>
        </is>
      </c>
      <c r="C3429" s="22" t="inlineStr">
        <is>
          <r>
            <t xml:space="preserve">SINAPI</t>
          </r>
        </is>
      </c>
      <c r="D3429" s="22" t="inlineStr">
        <is>
          <r>
            <t xml:space="preserve">H</t>
          </r>
        </is>
      </c>
      <c r="E3429" s="24" t="n">
        <v>0.2221</v>
      </c>
      <c r="F3429" s="25" t="n">
        <v>24.23</v>
      </c>
      <c r="G3429" s="25" t="n">
        <f>TRUNC(TRUNC(E3429,8)*F3429,2)</f>
        <v>5.38</v>
      </c>
    </row>
    <row r="3430" customHeight="1" ht="21">
      <c r="A3430" s="22" t="inlineStr">
        <is>
          <r>
            <t xml:space="preserve">88267</t>
          </r>
        </is>
      </c>
      <c r="B3430" s="23" t="inlineStr">
        <is>
          <r>
            <t xml:space="preserve">ENCANADOR OU BOMBEIRO HIDRÁULICO COM ENCARGOS COMPLEMENTARES</t>
          </r>
        </is>
      </c>
      <c r="C3430" s="22" t="inlineStr">
        <is>
          <r>
            <t xml:space="preserve">SINAPI</t>
          </r>
        </is>
      </c>
      <c r="D3430" s="22" t="inlineStr">
        <is>
          <r>
            <t xml:space="preserve">H</t>
          </r>
        </is>
      </c>
      <c r="E3430" s="24" t="n">
        <v>0.2221</v>
      </c>
      <c r="F3430" s="25" t="n">
        <v>29.86</v>
      </c>
      <c r="G3430" s="25" t="n">
        <f>TRUNC(TRUNC(E3430,8)*F3430,2)</f>
        <v>6.63</v>
      </c>
    </row>
    <row r="3431" customHeight="1" ht="18">
      <c r="A3431" s="2" t="inlineStr"/>
      <c r="B3431" s="2" t="inlineStr"/>
      <c r="C3431" s="2" t="inlineStr"/>
      <c r="D3431" s="2" t="inlineStr"/>
      <c r="E3431" s="26" t="inlineStr">
        <is>
          <r>
            <t xml:space="preserve">TOTAL Mão de Obra com Encargos Complementares:</t>
          </r>
        </is>
      </c>
      <c r="F3431" s="26" t="inlineStr"/>
      <c r="G3431" s="27" t="n">
        <f>SUM(G3429:G3430)</f>
        <v>12.01</v>
      </c>
    </row>
    <row r="3432" customHeight="1" ht="15">
      <c r="A3432" s="2" t="inlineStr"/>
      <c r="B3432" s="2" t="inlineStr"/>
      <c r="C3432" s="2" t="inlineStr"/>
      <c r="D3432" s="2" t="inlineStr"/>
      <c r="E3432" s="28" t="inlineStr">
        <is>
          <r>
            <t xml:space="preserve">VALOR:</t>
          </r>
        </is>
      </c>
      <c r="F3432" s="28" t="inlineStr"/>
      <c r="G3432" s="29" t="n">
        <f>ROUND(SUM(G3427,G3431),2)</f>
        <v>20.81</v>
      </c>
    </row>
    <row r="3433" customHeight="1" ht="15">
      <c r="A3433" s="2" t="inlineStr"/>
      <c r="B3433" s="2" t="inlineStr"/>
      <c r="C3433" s="2" t="inlineStr"/>
      <c r="D3433" s="2" t="inlineStr"/>
      <c r="E3433" s="28" t="inlineStr">
        <is>
          <r>
            <t xml:space="preserve">VALOR BDI (20.34%):</t>
          </r>
        </is>
      </c>
      <c r="F3433" s="28" t="inlineStr"/>
      <c r="G3433" s="29" t="n">
        <f>ROUND(G3432*(20.34/100),2)</f>
        <v>4.23</v>
      </c>
    </row>
    <row r="3434" customHeight="1" ht="15">
      <c r="A3434" s="2" t="inlineStr"/>
      <c r="B3434" s="2" t="inlineStr"/>
      <c r="C3434" s="2" t="inlineStr"/>
      <c r="D3434" s="2" t="inlineStr"/>
      <c r="E3434" s="28" t="inlineStr">
        <is>
          <r>
            <t xml:space="preserve">VALOR COM BDI:</t>
          </r>
        </is>
      </c>
      <c r="F3434" s="28" t="inlineStr"/>
      <c r="G3434" s="29" t="n">
        <f>G3433+G3432</f>
        <v>25.04</v>
      </c>
    </row>
    <row r="3435" customHeight="1" ht="10">
      <c r="A3435" s="2" t="inlineStr"/>
      <c r="B3435" s="2" t="inlineStr"/>
      <c r="C3435" s="2" t="inlineStr"/>
      <c r="D3435" s="2" t="inlineStr"/>
      <c r="E3435" s="18" t="inlineStr"/>
      <c r="F3435" s="18" t="inlineStr"/>
      <c r="G3435" s="18" t="inlineStr"/>
    </row>
    <row r="3436" customHeight="1" ht="20">
      <c r="A3436" s="19" t="inlineStr">
        <is>
          <r>
            <t xml:space="preserve">1.18.77. ​CPU2906​ PRESSURIZADOR MAX PRESS 20E​ (UN)</t>
          </r>
        </is>
      </c>
      <c r="B3436" s="19" t="inlineStr"/>
      <c r="C3436" s="19" t="inlineStr"/>
      <c r="D3436" s="19" t="inlineStr"/>
      <c r="E3436" s="19" t="inlineStr"/>
      <c r="F3436" s="19" t="inlineStr"/>
      <c r="G3436" s="19" t="inlineStr"/>
    </row>
    <row r="3437" customHeight="1" ht="15">
      <c r="A3437" s="20" t="inlineStr">
        <is>
          <r>
            <t xml:space="preserve">Material</t>
          </r>
        </is>
      </c>
      <c r="B3437" s="20" t="inlineStr"/>
      <c r="C3437" s="21" t="inlineStr">
        <is>
          <r>
            <t xml:space="preserve">FONTE</t>
          </r>
        </is>
      </c>
      <c r="D3437" s="21" t="inlineStr">
        <is>
          <r>
            <t xml:space="preserve">UNID</t>
          </r>
        </is>
      </c>
      <c r="E3437" s="21" t="inlineStr">
        <is>
          <r>
            <t xml:space="preserve">COEFICIENTE</t>
          </r>
        </is>
      </c>
      <c r="F3437" s="21" t="inlineStr">
        <is>
          <r>
            <t xml:space="preserve">PREÇO UNITÁRIO</t>
          </r>
        </is>
      </c>
      <c r="G3437" s="21" t="inlineStr">
        <is>
          <r>
            <t xml:space="preserve">TOTAL</t>
          </r>
        </is>
      </c>
    </row>
    <row r="3438" customHeight="1" ht="15">
      <c r="A3438" s="22" t="inlineStr">
        <is>
          <r>
            <t xml:space="preserve">6708003</t>
          </r>
        </is>
      </c>
      <c r="B3438" s="23" t="inlineStr">
        <is>
          <r>
            <t xml:space="preserve">PRESSURIZADOR MAX PRESS 20E​</t>
          </r>
        </is>
      </c>
      <c r="C3438" s="22" t="inlineStr">
        <is>
          <r>
            <t xml:space="preserve">Composições </t>
          </r>
        </is>
      </c>
      <c r="D3438" s="22" t="inlineStr">
        <is>
          <r>
            <t xml:space="preserve">UN</t>
          </r>
        </is>
      </c>
      <c r="E3438" s="24" t="n">
        <v>1.0</v>
      </c>
      <c r="F3438" s="25" t="n">
        <v>3970.0</v>
      </c>
      <c r="G3438" s="25" t="n">
        <f>ROUND(ROUND(E3438,8)*F3438,2)</f>
        <v>3970.0</v>
      </c>
    </row>
    <row r="3439" customHeight="1" ht="15">
      <c r="A3439" s="2" t="inlineStr"/>
      <c r="B3439" s="2" t="inlineStr"/>
      <c r="C3439" s="2" t="inlineStr"/>
      <c r="D3439" s="2" t="inlineStr"/>
      <c r="E3439" s="26" t="inlineStr">
        <is>
          <r>
            <t xml:space="preserve">TOTAL Material:</t>
          </r>
        </is>
      </c>
      <c r="F3439" s="26" t="inlineStr"/>
      <c r="G3439" s="27" t="n">
        <f>SUM(G3438:G3438)</f>
        <v>3970.0</v>
      </c>
    </row>
    <row r="3440" customHeight="1" ht="15">
      <c r="A3440" s="20" t="inlineStr">
        <is>
          <r>
            <t xml:space="preserve">Mão de Obra com Encargos Complementares</t>
          </r>
        </is>
      </c>
      <c r="B3440" s="20" t="inlineStr"/>
      <c r="C3440" s="21" t="inlineStr">
        <is>
          <r>
            <t xml:space="preserve">FONTE</t>
          </r>
        </is>
      </c>
      <c r="D3440" s="21" t="inlineStr">
        <is>
          <r>
            <t xml:space="preserve">UNID</t>
          </r>
        </is>
      </c>
      <c r="E3440" s="21" t="inlineStr">
        <is>
          <r>
            <t xml:space="preserve">COEFICIENTE</t>
          </r>
        </is>
      </c>
      <c r="F3440" s="21" t="inlineStr">
        <is>
          <r>
            <t xml:space="preserve">PREÇO UNITÁRIO</t>
          </r>
        </is>
      </c>
      <c r="G3440" s="21" t="inlineStr">
        <is>
          <r>
            <t xml:space="preserve">TOTAL</t>
          </r>
        </is>
      </c>
    </row>
    <row r="3441" customHeight="1" ht="21">
      <c r="A3441" s="22" t="inlineStr">
        <is>
          <r>
            <t xml:space="preserve">88248</t>
          </r>
        </is>
      </c>
      <c r="B3441" s="23" t="inlineStr">
        <is>
          <r>
            <t xml:space="preserve">AUXILIAR DE ENCANADOR OU BOMBEIRO HIDRÁULICO COM ENCARGOS COMPLEMENTARES</t>
          </r>
        </is>
      </c>
      <c r="C3441" s="22" t="inlineStr">
        <is>
          <r>
            <t xml:space="preserve">SINAPI</t>
          </r>
        </is>
      </c>
      <c r="D3441" s="22" t="inlineStr">
        <is>
          <r>
            <t xml:space="preserve">H</t>
          </r>
        </is>
      </c>
      <c r="E3441" s="24" t="n">
        <v>5.26</v>
      </c>
      <c r="F3441" s="25" t="n">
        <v>24.23</v>
      </c>
      <c r="G3441" s="25" t="n">
        <f>ROUND(ROUND(E3441,8)*F3441,2)</f>
        <v>127.45</v>
      </c>
    </row>
    <row r="3442" customHeight="1" ht="21">
      <c r="A3442" s="22" t="inlineStr">
        <is>
          <r>
            <t xml:space="preserve">88267</t>
          </r>
        </is>
      </c>
      <c r="B3442" s="23" t="inlineStr">
        <is>
          <r>
            <t xml:space="preserve">ENCANADOR OU BOMBEIRO HIDRÁULICO COM ENCARGOS COMPLEMENTARES</t>
          </r>
        </is>
      </c>
      <c r="C3442" s="22" t="inlineStr">
        <is>
          <r>
            <t xml:space="preserve">SINAPI</t>
          </r>
        </is>
      </c>
      <c r="D3442" s="22" t="inlineStr">
        <is>
          <r>
            <t xml:space="preserve">H</t>
          </r>
        </is>
      </c>
      <c r="E3442" s="24" t="n">
        <v>3.506</v>
      </c>
      <c r="F3442" s="25" t="n">
        <v>29.86</v>
      </c>
      <c r="G3442" s="25" t="n">
        <f>ROUND(ROUND(E3442,8)*F3442,2)</f>
        <v>104.69</v>
      </c>
    </row>
    <row r="3443" customHeight="1" ht="18">
      <c r="A3443" s="2" t="inlineStr"/>
      <c r="B3443" s="2" t="inlineStr"/>
      <c r="C3443" s="2" t="inlineStr"/>
      <c r="D3443" s="2" t="inlineStr"/>
      <c r="E3443" s="26" t="inlineStr">
        <is>
          <r>
            <t xml:space="preserve">TOTAL Mão de Obra com Encargos Complementares:</t>
          </r>
        </is>
      </c>
      <c r="F3443" s="26" t="inlineStr"/>
      <c r="G3443" s="27" t="n">
        <f>SUM(G3441:G3442)</f>
        <v>232.14</v>
      </c>
    </row>
    <row r="3444" customHeight="1" ht="15">
      <c r="A3444" s="2" t="inlineStr"/>
      <c r="B3444" s="2" t="inlineStr"/>
      <c r="C3444" s="2" t="inlineStr"/>
      <c r="D3444" s="2" t="inlineStr"/>
      <c r="E3444" s="28" t="inlineStr">
        <is>
          <r>
            <t xml:space="preserve">VALOR:</t>
          </r>
        </is>
      </c>
      <c r="F3444" s="28" t="inlineStr"/>
      <c r="G3444" s="29" t="n">
        <f>ROUND(SUM(G3439,G3443),2)</f>
        <v>4202.14</v>
      </c>
    </row>
    <row r="3445" customHeight="1" ht="15">
      <c r="A3445" s="2" t="inlineStr"/>
      <c r="B3445" s="2" t="inlineStr"/>
      <c r="C3445" s="2" t="inlineStr"/>
      <c r="D3445" s="2" t="inlineStr"/>
      <c r="E3445" s="28" t="inlineStr">
        <is>
          <r>
            <t xml:space="preserve">VALOR BDI (20.34%):</t>
          </r>
        </is>
      </c>
      <c r="F3445" s="28" t="inlineStr"/>
      <c r="G3445" s="29" t="n">
        <f>ROUND(G3444*(20.34/100),2)</f>
        <v>854.72</v>
      </c>
    </row>
    <row r="3446" customHeight="1" ht="15">
      <c r="A3446" s="2" t="inlineStr"/>
      <c r="B3446" s="2" t="inlineStr"/>
      <c r="C3446" s="2" t="inlineStr"/>
      <c r="D3446" s="2" t="inlineStr"/>
      <c r="E3446" s="28" t="inlineStr">
        <is>
          <r>
            <t xml:space="preserve">VALOR COM BDI:</t>
          </r>
        </is>
      </c>
      <c r="F3446" s="28" t="inlineStr"/>
      <c r="G3446" s="29" t="n">
        <f>G3445+G3444</f>
        <v>5056.86</v>
      </c>
    </row>
    <row r="3447" customHeight="1" ht="10">
      <c r="A3447" s="2" t="inlineStr"/>
      <c r="B3447" s="2" t="inlineStr"/>
      <c r="C3447" s="2" t="inlineStr"/>
      <c r="D3447" s="2" t="inlineStr"/>
      <c r="E3447" s="18" t="inlineStr"/>
      <c r="F3447" s="18" t="inlineStr"/>
      <c r="G3447" s="18" t="inlineStr"/>
    </row>
    <row r="3448" customHeight="1" ht="20">
      <c r="A3448" s="19" t="inlineStr">
        <is>
          <r>
            <t xml:space="preserve">1.18.78. ​CPU2570​ RESERVATÓRIO EM POLIETILENO DE ALTA DENSIDADE (CISTERNA) COM ANTIOXIDANTE E PROTEÇÃO CONTRA RAIOS ULTRAVIOLETA (UV) - CAPACIDADE DE 5.000 LITROS​ (CJ)</t>
          </r>
        </is>
      </c>
      <c r="B3448" s="19" t="inlineStr"/>
      <c r="C3448" s="19" t="inlineStr"/>
      <c r="D3448" s="19" t="inlineStr"/>
      <c r="E3448" s="19" t="inlineStr"/>
      <c r="F3448" s="19" t="inlineStr"/>
      <c r="G3448" s="19" t="inlineStr"/>
    </row>
    <row r="3449" customHeight="1" ht="15">
      <c r="A3449" s="20" t="inlineStr">
        <is>
          <r>
            <t xml:space="preserve">Material</t>
          </r>
        </is>
      </c>
      <c r="B3449" s="20" t="inlineStr"/>
      <c r="C3449" s="21" t="inlineStr">
        <is>
          <r>
            <t xml:space="preserve">FONTE</t>
          </r>
        </is>
      </c>
      <c r="D3449" s="21" t="inlineStr">
        <is>
          <r>
            <t xml:space="preserve">UNID</t>
          </r>
        </is>
      </c>
      <c r="E3449" s="21" t="inlineStr">
        <is>
          <r>
            <t xml:space="preserve">COEFICIENTE</t>
          </r>
        </is>
      </c>
      <c r="F3449" s="21" t="inlineStr">
        <is>
          <r>
            <t xml:space="preserve">PREÇO UNITÁRIO</t>
          </r>
        </is>
      </c>
      <c r="G3449" s="21" t="inlineStr">
        <is>
          <r>
            <t xml:space="preserve">TOTAL</t>
          </r>
        </is>
      </c>
    </row>
    <row r="3450" customHeight="1" ht="29">
      <c r="A3450" s="22" t="inlineStr">
        <is>
          <r>
            <t xml:space="preserve">00037105</t>
          </r>
        </is>
      </c>
      <c r="B3450" s="23" t="inlineStr">
        <is>
          <r>
            <t xml:space="preserve">CAIXA D'AGUA / RESERVATORIO EM POLIESTER REFORCADO COM FIBRA DE VIDRO, 5000 LITROS, COM TAMPA</t>
          </r>
        </is>
      </c>
      <c r="C3450" s="22" t="inlineStr">
        <is>
          <r>
            <t xml:space="preserve">SINAPI</t>
          </r>
        </is>
      </c>
      <c r="D3450" s="22" t="inlineStr">
        <is>
          <r>
            <t xml:space="preserve">UN</t>
          </r>
        </is>
      </c>
      <c r="E3450" s="24" t="n">
        <v>1.0</v>
      </c>
      <c r="F3450" s="25" t="n">
        <v>3098.91</v>
      </c>
      <c r="G3450" s="25" t="n">
        <f>ROUND(ROUND(E3450,8)*F3450,2)</f>
        <v>3098.91</v>
      </c>
    </row>
    <row r="3451" customHeight="1" ht="15">
      <c r="A3451" s="2" t="inlineStr"/>
      <c r="B3451" s="2" t="inlineStr"/>
      <c r="C3451" s="2" t="inlineStr"/>
      <c r="D3451" s="2" t="inlineStr"/>
      <c r="E3451" s="26" t="inlineStr">
        <is>
          <r>
            <t xml:space="preserve">TOTAL Material:</t>
          </r>
        </is>
      </c>
      <c r="F3451" s="26" t="inlineStr"/>
      <c r="G3451" s="27" t="n">
        <f>SUM(G3450:G3450)</f>
        <v>3098.91</v>
      </c>
    </row>
    <row r="3452" customHeight="1" ht="15">
      <c r="A3452" s="20" t="inlineStr">
        <is>
          <r>
            <t xml:space="preserve">Mão de Obra com Encargos Complementares</t>
          </r>
        </is>
      </c>
      <c r="B3452" s="20" t="inlineStr"/>
      <c r="C3452" s="21" t="inlineStr">
        <is>
          <r>
            <t xml:space="preserve">FONTE</t>
          </r>
        </is>
      </c>
      <c r="D3452" s="21" t="inlineStr">
        <is>
          <r>
            <t xml:space="preserve">UNID</t>
          </r>
        </is>
      </c>
      <c r="E3452" s="21" t="inlineStr">
        <is>
          <r>
            <t xml:space="preserve">COEFICIENTE</t>
          </r>
        </is>
      </c>
      <c r="F3452" s="21" t="inlineStr">
        <is>
          <r>
            <t xml:space="preserve">PREÇO UNITÁRIO</t>
          </r>
        </is>
      </c>
      <c r="G3452" s="21" t="inlineStr">
        <is>
          <r>
            <t xml:space="preserve">TOTAL</t>
          </r>
        </is>
      </c>
    </row>
    <row r="3453" customHeight="1" ht="21">
      <c r="A3453" s="22" t="inlineStr">
        <is>
          <r>
            <t xml:space="preserve">88248</t>
          </r>
        </is>
      </c>
      <c r="B3453" s="23" t="inlineStr">
        <is>
          <r>
            <t xml:space="preserve">AUXILIAR DE ENCANADOR OU BOMBEIRO HIDRÁULICO COM ENCARGOS COMPLEMENTARES</t>
          </r>
        </is>
      </c>
      <c r="C3453" s="22" t="inlineStr">
        <is>
          <r>
            <t xml:space="preserve">SINAPI</t>
          </r>
        </is>
      </c>
      <c r="D3453" s="22" t="inlineStr">
        <is>
          <r>
            <t xml:space="preserve">H</t>
          </r>
        </is>
      </c>
      <c r="E3453" s="24" t="n">
        <v>2.5</v>
      </c>
      <c r="F3453" s="25" t="n">
        <v>24.23</v>
      </c>
      <c r="G3453" s="25" t="n">
        <f>ROUND(ROUND(E3453,8)*F3453,2)</f>
        <v>60.58</v>
      </c>
    </row>
    <row r="3454" customHeight="1" ht="21">
      <c r="A3454" s="22" t="inlineStr">
        <is>
          <r>
            <t xml:space="preserve">88267</t>
          </r>
        </is>
      </c>
      <c r="B3454" s="23" t="inlineStr">
        <is>
          <r>
            <t xml:space="preserve">ENCANADOR OU BOMBEIRO HIDRÁULICO COM ENCARGOS COMPLEMENTARES</t>
          </r>
        </is>
      </c>
      <c r="C3454" s="22" t="inlineStr">
        <is>
          <r>
            <t xml:space="preserve">SINAPI</t>
          </r>
        </is>
      </c>
      <c r="D3454" s="22" t="inlineStr">
        <is>
          <r>
            <t xml:space="preserve">H</t>
          </r>
        </is>
      </c>
      <c r="E3454" s="24" t="n">
        <v>1.0</v>
      </c>
      <c r="F3454" s="25" t="n">
        <v>29.86</v>
      </c>
      <c r="G3454" s="25" t="n">
        <f>ROUND(ROUND(E3454,8)*F3454,2)</f>
        <v>29.86</v>
      </c>
    </row>
    <row r="3455" customHeight="1" ht="18">
      <c r="A3455" s="2" t="inlineStr"/>
      <c r="B3455" s="2" t="inlineStr"/>
      <c r="C3455" s="2" t="inlineStr"/>
      <c r="D3455" s="2" t="inlineStr"/>
      <c r="E3455" s="26" t="inlineStr">
        <is>
          <r>
            <t xml:space="preserve">TOTAL Mão de Obra com Encargos Complementares:</t>
          </r>
        </is>
      </c>
      <c r="F3455" s="26" t="inlineStr"/>
      <c r="G3455" s="27" t="n">
        <f>SUM(G3453:G3454)</f>
        <v>90.44</v>
      </c>
    </row>
    <row r="3456" customHeight="1" ht="15">
      <c r="A3456" s="2" t="inlineStr"/>
      <c r="B3456" s="2" t="inlineStr"/>
      <c r="C3456" s="2" t="inlineStr"/>
      <c r="D3456" s="2" t="inlineStr"/>
      <c r="E3456" s="28" t="inlineStr">
        <is>
          <r>
            <t xml:space="preserve">VALOR:</t>
          </r>
        </is>
      </c>
      <c r="F3456" s="28" t="inlineStr"/>
      <c r="G3456" s="29" t="n">
        <f>ROUND(SUM(G3451,G3455),2)</f>
        <v>3189.35</v>
      </c>
    </row>
    <row r="3457" customHeight="1" ht="15">
      <c r="A3457" s="2" t="inlineStr"/>
      <c r="B3457" s="2" t="inlineStr"/>
      <c r="C3457" s="2" t="inlineStr"/>
      <c r="D3457" s="2" t="inlineStr"/>
      <c r="E3457" s="28" t="inlineStr">
        <is>
          <r>
            <t xml:space="preserve">VALOR BDI (20.34%):</t>
          </r>
        </is>
      </c>
      <c r="F3457" s="28" t="inlineStr"/>
      <c r="G3457" s="29" t="n">
        <f>ROUND(G3456*(20.34/100),2)</f>
        <v>648.71</v>
      </c>
    </row>
    <row r="3458" customHeight="1" ht="15">
      <c r="A3458" s="2" t="inlineStr"/>
      <c r="B3458" s="2" t="inlineStr"/>
      <c r="C3458" s="2" t="inlineStr"/>
      <c r="D3458" s="2" t="inlineStr"/>
      <c r="E3458" s="28" t="inlineStr">
        <is>
          <r>
            <t xml:space="preserve">VALOR COM BDI:</t>
          </r>
        </is>
      </c>
      <c r="F3458" s="28" t="inlineStr"/>
      <c r="G3458" s="29" t="n">
        <f>G3457+G3456</f>
        <v>3838.06</v>
      </c>
    </row>
    <row r="3459" customHeight="1" ht="10">
      <c r="A3459" s="2" t="inlineStr"/>
      <c r="B3459" s="2" t="inlineStr"/>
      <c r="C3459" s="2" t="inlineStr"/>
      <c r="D3459" s="2" t="inlineStr"/>
      <c r="E3459" s="18" t="inlineStr"/>
      <c r="F3459" s="18" t="inlineStr"/>
      <c r="G3459" s="18" t="inlineStr"/>
    </row>
    <row r="3460" customHeight="1" ht="20">
      <c r="A3460" s="19" t="inlineStr">
        <is>
          <r>
            <t xml:space="preserve">1.18.79. ​97903​ CAIXA ENTERRADA HIDRÁULICA RETANGULAR EM ALVENARIA COM TIJOLOS CERÂMICOS MACIÇOS, DIMENSÕES INTERNAS: 0,8X0,8X0,6 M PARA REDE DE ESGOTO. AF_12/2020​ (UN)</t>
          </r>
        </is>
      </c>
      <c r="B3460" s="19" t="inlineStr"/>
      <c r="C3460" s="19" t="inlineStr"/>
      <c r="D3460" s="19" t="inlineStr"/>
      <c r="E3460" s="19" t="inlineStr"/>
      <c r="F3460" s="19" t="inlineStr"/>
      <c r="G3460" s="19" t="inlineStr"/>
    </row>
    <row r="3461" customHeight="1" ht="15">
      <c r="A3461" s="20" t="inlineStr">
        <is>
          <r>
            <t xml:space="preserve">Equipamento Custo Horário</t>
          </r>
        </is>
      </c>
      <c r="B3461" s="20" t="inlineStr"/>
      <c r="C3461" s="21" t="inlineStr">
        <is>
          <r>
            <t xml:space="preserve">FONTE</t>
          </r>
        </is>
      </c>
      <c r="D3461" s="21" t="inlineStr">
        <is>
          <r>
            <t xml:space="preserve">UNID</t>
          </r>
        </is>
      </c>
      <c r="E3461" s="21" t="inlineStr">
        <is>
          <r>
            <t xml:space="preserve">COEFICIENTE</t>
          </r>
        </is>
      </c>
      <c r="F3461" s="21" t="inlineStr">
        <is>
          <r>
            <t xml:space="preserve">PREÇO UNITÁRIO</t>
          </r>
        </is>
      </c>
      <c r="G3461" s="21" t="inlineStr">
        <is>
          <r>
            <t xml:space="preserve">TOTAL</t>
          </r>
        </is>
      </c>
    </row>
    <row r="3462" customHeight="1" ht="46">
      <c r="A3462" s="22" t="inlineStr">
        <is>
          <r>
            <t xml:space="preserve">5679</t>
          </r>
        </is>
      </c>
      <c r="B3462" s="23" t="inlineStr">
        <is>
          <r>
            <t xml:space="preserve">RETROESCAVADEIRA SOBRE RODAS COM CARREGADEIRA, TRAÇÃO 4X4, POTÊNCIA LÍQ. 88 HP, CAÇAMBA CARREG. CAP. MÍN. 1 M3, CAÇAMBA RETRO CAP. 0,26 M3, PESO OPERACIONAL MÍN. 6.674 KG, PROFUNDIDADE ESCAVAÇÃO MÁX. 4,37 M - CHI DIURNO. AF_06/2014</t>
          </r>
        </is>
      </c>
      <c r="C3462" s="22" t="inlineStr">
        <is>
          <r>
            <t xml:space="preserve">SINAPI</t>
          </r>
        </is>
      </c>
      <c r="D3462" s="22" t="inlineStr">
        <is>
          <r>
            <t xml:space="preserve">CHI</t>
          </r>
        </is>
      </c>
      <c r="E3462" s="24" t="n">
        <v>0.0276</v>
      </c>
      <c r="F3462" s="25" t="n">
        <v>69.12</v>
      </c>
      <c r="G3462" s="25" t="n">
        <f>TRUNC(TRUNC(E3462,8)*F3462,2)</f>
        <v>1.9</v>
      </c>
    </row>
    <row r="3463" customHeight="1" ht="46">
      <c r="A3463" s="22" t="inlineStr">
        <is>
          <r>
            <t xml:space="preserve">5678</t>
          </r>
        </is>
      </c>
      <c r="B3463" s="23" t="inlineStr">
        <is>
          <r>
            <t xml:space="preserve">RETROESCAVADEIRA SOBRE RODAS COM CARREGADEIRA, TRAÇÃO 4X4, POTÊNCIA LÍQ. 88 HP, CAÇAMBA CARREG. CAP. MÍN. 1 M3, CAÇAMBA RETRO CAP. 0,26 M3, PESO OPERACIONAL MÍN. 6.674 KG, PROFUNDIDADE ESCAVAÇÃO MÁX. 4,37 M - CHP DIURNO. AF_06/2014</t>
          </r>
        </is>
      </c>
      <c r="C3463" s="22" t="inlineStr">
        <is>
          <r>
            <t xml:space="preserve">SINAPI</t>
          </r>
        </is>
      </c>
      <c r="D3463" s="22" t="inlineStr">
        <is>
          <r>
            <t xml:space="preserve">CHP</t>
          </r>
        </is>
      </c>
      <c r="E3463" s="24" t="n">
        <v>0.0136</v>
      </c>
      <c r="F3463" s="25" t="n">
        <v>152.91</v>
      </c>
      <c r="G3463" s="25" t="n">
        <f>TRUNC(TRUNC(E3463,8)*F3463,2)</f>
        <v>2.07</v>
      </c>
    </row>
    <row r="3464" customHeight="1" ht="18">
      <c r="A3464" s="2" t="inlineStr"/>
      <c r="B3464" s="2" t="inlineStr"/>
      <c r="C3464" s="2" t="inlineStr"/>
      <c r="D3464" s="2" t="inlineStr"/>
      <c r="E3464" s="26" t="inlineStr">
        <is>
          <r>
            <t xml:space="preserve">TOTAL Equipamento Custo Horário:</t>
          </r>
        </is>
      </c>
      <c r="F3464" s="26" t="inlineStr"/>
      <c r="G3464" s="27" t="n">
        <f>SUM(G3462:G3463)</f>
        <v>3.97</v>
      </c>
    </row>
    <row r="3465" customHeight="1" ht="15">
      <c r="A3465" s="20" t="inlineStr">
        <is>
          <r>
            <t xml:space="preserve">Material</t>
          </r>
        </is>
      </c>
      <c r="B3465" s="20" t="inlineStr"/>
      <c r="C3465" s="21" t="inlineStr">
        <is>
          <r>
            <t xml:space="preserve">FONTE</t>
          </r>
        </is>
      </c>
      <c r="D3465" s="21" t="inlineStr">
        <is>
          <r>
            <t xml:space="preserve">UNID</t>
          </r>
        </is>
      </c>
      <c r="E3465" s="21" t="inlineStr">
        <is>
          <r>
            <t xml:space="preserve">COEFICIENTE</t>
          </r>
        </is>
      </c>
      <c r="F3465" s="21" t="inlineStr">
        <is>
          <r>
            <t xml:space="preserve">PREÇO UNITÁRIO</t>
          </r>
        </is>
      </c>
      <c r="G3465" s="21" t="inlineStr">
        <is>
          <r>
            <t xml:space="preserve">TOTAL</t>
          </r>
        </is>
      </c>
    </row>
    <row r="3466" customHeight="1" ht="21">
      <c r="A3466" s="22" t="inlineStr">
        <is>
          <r>
            <t xml:space="preserve">00002692</t>
          </r>
        </is>
      </c>
      <c r="B3466" s="23" t="inlineStr">
        <is>
          <r>
            <t xml:space="preserve">DESMOLDANTE PROTETOR PARA FORMAS DE MADEIRA, DE BASE OLEOSA EMULSIONADA EM AGUA</t>
          </r>
        </is>
      </c>
      <c r="C3466" s="22" t="inlineStr">
        <is>
          <r>
            <t xml:space="preserve">SINAPI</t>
          </r>
        </is>
      </c>
      <c r="D3466" s="22" t="inlineStr">
        <is>
          <r>
            <t xml:space="preserve">L</t>
          </r>
        </is>
      </c>
      <c r="E3466" s="24" t="n">
        <v>0.0068</v>
      </c>
      <c r="F3466" s="25" t="n">
        <v>8.06</v>
      </c>
      <c r="G3466" s="25" t="n">
        <f>TRUNC(TRUNC(E3466,8)*F3466,2)</f>
        <v>0.05</v>
      </c>
    </row>
    <row r="3467" customHeight="1" ht="21">
      <c r="A3467" s="22" t="inlineStr">
        <is>
          <r>
            <t xml:space="preserve">00004491</t>
          </r>
        </is>
      </c>
      <c r="B3467" s="23" t="inlineStr">
        <is>
          <r>
            <t xml:space="preserve">PONTALETE *7,5 X 7,5* CM EM PINUS, MISTA OU EQUIVALENTE DA REGIAO - BRUTA</t>
          </r>
        </is>
      </c>
      <c r="C3467" s="22" t="inlineStr">
        <is>
          <r>
            <t xml:space="preserve">SINAPI</t>
          </r>
        </is>
      </c>
      <c r="D3467" s="22" t="inlineStr">
        <is>
          <r>
            <t xml:space="preserve">M</t>
          </r>
        </is>
      </c>
      <c r="E3467" s="24" t="n">
        <v>0.148</v>
      </c>
      <c r="F3467" s="25" t="n">
        <v>11.05</v>
      </c>
      <c r="G3467" s="25" t="n">
        <f>TRUNC(TRUNC(E3467,8)*F3467,2)</f>
        <v>1.63</v>
      </c>
    </row>
    <row r="3468" customHeight="1" ht="15">
      <c r="A3468" s="22" t="inlineStr">
        <is>
          <r>
            <t xml:space="preserve">00005069</t>
          </r>
        </is>
      </c>
      <c r="B3468" s="23" t="inlineStr">
        <is>
          <r>
            <t xml:space="preserve">PREGO DE ACO POLIDO COM CABECA 17 X 27 (2 1/2 X 11)</t>
          </r>
        </is>
      </c>
      <c r="C3468" s="22" t="inlineStr">
        <is>
          <r>
            <t xml:space="preserve">SINAPI</t>
          </r>
        </is>
      </c>
      <c r="D3468" s="22" t="inlineStr">
        <is>
          <r>
            <t xml:space="preserve">KG</t>
          </r>
        </is>
      </c>
      <c r="E3468" s="24" t="n">
        <v>0.0156</v>
      </c>
      <c r="F3468" s="25" t="n">
        <v>14.46</v>
      </c>
      <c r="G3468" s="25" t="n">
        <f>TRUNC(TRUNC(E3468,8)*F3468,2)</f>
        <v>0.22</v>
      </c>
    </row>
    <row r="3469" customHeight="1" ht="21">
      <c r="A3469" s="22" t="inlineStr">
        <is>
          <r>
            <t xml:space="preserve">00004517</t>
          </r>
        </is>
      </c>
      <c r="B3469" s="23" t="inlineStr">
        <is>
          <r>
            <t xml:space="preserve">SARRAFO *2,5 X 7,5* CM EM PINUS, MISTA OU EQUIVALENTE DA REGIAO - BRUTA</t>
          </r>
        </is>
      </c>
      <c r="C3469" s="22" t="inlineStr">
        <is>
          <r>
            <t xml:space="preserve">SINAPI</t>
          </r>
        </is>
      </c>
      <c r="D3469" s="22" t="inlineStr">
        <is>
          <r>
            <t xml:space="preserve">M</t>
          </r>
        </is>
      </c>
      <c r="E3469" s="24" t="n">
        <v>0.176</v>
      </c>
      <c r="F3469" s="25" t="n">
        <v>3.87</v>
      </c>
      <c r="G3469" s="25" t="n">
        <f>TRUNC(TRUNC(E3469,8)*F3469,2)</f>
        <v>0.68</v>
      </c>
    </row>
    <row r="3470" customHeight="1" ht="29">
      <c r="A3470" s="22" t="inlineStr">
        <is>
          <r>
            <t xml:space="preserve">00006193</t>
          </r>
        </is>
      </c>
      <c r="B3470" s="23" t="inlineStr">
        <is>
          <r>
            <t xml:space="preserve">TABUA NAO APARELHADA *2,5 X 20* CM, EM MACARANDUBA/MASSARANDUBA, ANGELIM OU EQUIVALENTE DA REGIAO - BRUTA</t>
          </r>
        </is>
      </c>
      <c r="C3470" s="22" t="inlineStr">
        <is>
          <r>
            <t xml:space="preserve">SINAPI</t>
          </r>
        </is>
      </c>
      <c r="D3470" s="22" t="inlineStr">
        <is>
          <r>
            <t xml:space="preserve">M</t>
          </r>
        </is>
      </c>
      <c r="E3470" s="24" t="n">
        <v>0.552</v>
      </c>
      <c r="F3470" s="25" t="n">
        <v>20.49</v>
      </c>
      <c r="G3470" s="25" t="n">
        <f>TRUNC(TRUNC(E3470,8)*F3470,2)</f>
        <v>11.31</v>
      </c>
    </row>
    <row r="3471" customHeight="1" ht="21">
      <c r="A3471" s="22" t="inlineStr">
        <is>
          <r>
            <t xml:space="preserve">00007258</t>
          </r>
        </is>
      </c>
      <c r="B3471" s="23" t="inlineStr">
        <is>
          <r>
            <t xml:space="preserve">TIJOLO CERAMICO MACICO COMUM DE *5 X 10 X 20* CM (L X A X C)</t>
          </r>
        </is>
      </c>
      <c r="C3471" s="22" t="inlineStr">
        <is>
          <r>
            <t xml:space="preserve">SINAPI</t>
          </r>
        </is>
      </c>
      <c r="D3471" s="22" t="inlineStr">
        <is>
          <r>
            <t xml:space="preserve">UN</t>
          </r>
        </is>
      </c>
      <c r="E3471" s="24" t="n">
        <v>168.219</v>
      </c>
      <c r="F3471" s="25" t="n">
        <v>0.6</v>
      </c>
      <c r="G3471" s="25" t="n">
        <f>TRUNC(TRUNC(E3471,8)*F3471,2)</f>
        <v>100.93</v>
      </c>
    </row>
    <row r="3472" customHeight="1" ht="15">
      <c r="A3472" s="2" t="inlineStr"/>
      <c r="B3472" s="2" t="inlineStr"/>
      <c r="C3472" s="2" t="inlineStr"/>
      <c r="D3472" s="2" t="inlineStr"/>
      <c r="E3472" s="26" t="inlineStr">
        <is>
          <r>
            <t xml:space="preserve">TOTAL Material:</t>
          </r>
        </is>
      </c>
      <c r="F3472" s="26" t="inlineStr"/>
      <c r="G3472" s="27" t="n">
        <f>SUM(G3466:G3471)</f>
        <v>114.82</v>
      </c>
    </row>
    <row r="3473" customHeight="1" ht="15">
      <c r="A3473" s="20" t="inlineStr">
        <is>
          <r>
            <t xml:space="preserve">Mão de Obra com Encargos Complementares</t>
          </r>
        </is>
      </c>
      <c r="B3473" s="20" t="inlineStr"/>
      <c r="C3473" s="21" t="inlineStr">
        <is>
          <r>
            <t xml:space="preserve">FONTE</t>
          </r>
        </is>
      </c>
      <c r="D3473" s="21" t="inlineStr">
        <is>
          <r>
            <t xml:space="preserve">UNID</t>
          </r>
        </is>
      </c>
      <c r="E3473" s="21" t="inlineStr">
        <is>
          <r>
            <t xml:space="preserve">COEFICIENTE</t>
          </r>
        </is>
      </c>
      <c r="F3473" s="21" t="inlineStr">
        <is>
          <r>
            <t xml:space="preserve">PREÇO UNITÁRIO</t>
          </r>
        </is>
      </c>
      <c r="G3473" s="21" t="inlineStr">
        <is>
          <r>
            <t xml:space="preserve">TOTAL</t>
          </r>
        </is>
      </c>
    </row>
    <row r="3474" customHeight="1" ht="15">
      <c r="A3474" s="22" t="inlineStr">
        <is>
          <r>
            <t xml:space="preserve">88309</t>
          </r>
        </is>
      </c>
      <c r="B3474" s="23" t="inlineStr">
        <is>
          <r>
            <t xml:space="preserve">PEDREIRO COM ENCARGOS COMPLEMENTARES</t>
          </r>
        </is>
      </c>
      <c r="C3474" s="22" t="inlineStr">
        <is>
          <r>
            <t xml:space="preserve">SINAPI</t>
          </r>
        </is>
      </c>
      <c r="D3474" s="22" t="inlineStr">
        <is>
          <r>
            <t xml:space="preserve">H</t>
          </r>
        </is>
      </c>
      <c r="E3474" s="24" t="n">
        <v>6.8139</v>
      </c>
      <c r="F3474" s="25" t="n">
        <v>30.58</v>
      </c>
      <c r="G3474" s="25" t="n">
        <f>TRUNC(TRUNC(E3474,8)*F3474,2)</f>
        <v>208.36</v>
      </c>
    </row>
    <row r="3475" customHeight="1" ht="15">
      <c r="A3475" s="22" t="inlineStr">
        <is>
          <r>
            <t xml:space="preserve">88316</t>
          </r>
        </is>
      </c>
      <c r="B3475" s="23" t="inlineStr">
        <is>
          <r>
            <t xml:space="preserve">SERVENTE COM ENCARGOS COMPLEMENTARES</t>
          </r>
        </is>
      </c>
      <c r="C3475" s="22" t="inlineStr">
        <is>
          <r>
            <t xml:space="preserve">SINAPI</t>
          </r>
        </is>
      </c>
      <c r="D3475" s="22" t="inlineStr">
        <is>
          <r>
            <t xml:space="preserve">H</t>
          </r>
        </is>
      </c>
      <c r="E3475" s="24" t="n">
        <v>5.3538</v>
      </c>
      <c r="F3475" s="25" t="n">
        <v>23.56</v>
      </c>
      <c r="G3475" s="25" t="n">
        <f>TRUNC(TRUNC(E3475,8)*F3475,2)</f>
        <v>126.13</v>
      </c>
    </row>
    <row r="3476" customHeight="1" ht="18">
      <c r="A3476" s="2" t="inlineStr"/>
      <c r="B3476" s="2" t="inlineStr"/>
      <c r="C3476" s="2" t="inlineStr"/>
      <c r="D3476" s="2" t="inlineStr"/>
      <c r="E3476" s="26" t="inlineStr">
        <is>
          <r>
            <t xml:space="preserve">TOTAL Mão de Obra com Encargos Complementares:</t>
          </r>
        </is>
      </c>
      <c r="F3476" s="26" t="inlineStr"/>
      <c r="G3476" s="27" t="n">
        <f>SUM(G3474:G3475)</f>
        <v>334.49</v>
      </c>
    </row>
    <row r="3477" customHeight="1" ht="15">
      <c r="A3477" s="20" t="inlineStr">
        <is>
          <r>
            <t xml:space="preserve">Serviço</t>
          </r>
        </is>
      </c>
      <c r="B3477" s="20" t="inlineStr"/>
      <c r="C3477" s="21" t="inlineStr">
        <is>
          <r>
            <t xml:space="preserve">FONTE</t>
          </r>
        </is>
      </c>
      <c r="D3477" s="21" t="inlineStr">
        <is>
          <r>
            <t xml:space="preserve">UNID</t>
          </r>
        </is>
      </c>
      <c r="E3477" s="21" t="inlineStr">
        <is>
          <r>
            <t xml:space="preserve">COEFICIENTE</t>
          </r>
        </is>
      </c>
      <c r="F3477" s="21" t="inlineStr">
        <is>
          <r>
            <t xml:space="preserve">PREÇO UNITÁRIO</t>
          </r>
        </is>
      </c>
      <c r="G3477" s="21" t="inlineStr">
        <is>
          <r>
            <t xml:space="preserve">TOTAL</t>
          </r>
        </is>
      </c>
    </row>
    <row r="3478" customHeight="1" ht="29">
      <c r="A3478" s="22" t="inlineStr">
        <is>
          <r>
            <t xml:space="preserve">100475</t>
          </r>
        </is>
      </c>
      <c r="B3478" s="23" t="inlineStr">
        <is>
          <r>
            <t xml:space="preserve">ARGAMASSA TRAÇO 1:3 (EM VOLUME DE CIMENTO E AREIA MÉDIA ÚMIDA) COM ADIÇÃO DE IMPERMEABILIZANTE, PREPARO MECÂNICO COM BETONEIRA 400 L. AF_08/2019</t>
          </r>
        </is>
      </c>
      <c r="C3478" s="22" t="inlineStr">
        <is>
          <r>
            <t xml:space="preserve">SINAPI</t>
          </r>
        </is>
      </c>
      <c r="D3478" s="22" t="inlineStr">
        <is>
          <r>
            <t xml:space="preserve">M3</t>
          </r>
        </is>
      </c>
      <c r="E3478" s="24" t="n">
        <v>0.1585</v>
      </c>
      <c r="F3478" s="25" t="n">
        <v>776.4</v>
      </c>
      <c r="G3478" s="25" t="n">
        <f>TRUNC(TRUNC(E3478,8)*F3478,2)</f>
        <v>123.05</v>
      </c>
    </row>
    <row r="3479" customHeight="1" ht="29">
      <c r="A3479" s="22" t="inlineStr">
        <is>
          <r>
            <t xml:space="preserve">87316</t>
          </r>
        </is>
      </c>
      <c r="B3479" s="23" t="inlineStr">
        <is>
          <r>
            <t xml:space="preserve">ARGAMASSA TRAÇO 1:4 (EM VOLUME DE CIMENTO E AREIA GROSSA ÚMIDA) PARA CHAPISCO CONVENCIONAL, PREPARO MECÂNICO COM BETONEIRA 400 L. AF_08/2019</t>
          </r>
        </is>
      </c>
      <c r="C3479" s="22" t="inlineStr">
        <is>
          <r>
            <t xml:space="preserve">SINAPI</t>
          </r>
        </is>
      </c>
      <c r="D3479" s="22" t="inlineStr">
        <is>
          <r>
            <t xml:space="preserve">M3</t>
          </r>
        </is>
      </c>
      <c r="E3479" s="24" t="n">
        <v>0.0196</v>
      </c>
      <c r="F3479" s="25" t="n">
        <v>528.67</v>
      </c>
      <c r="G3479" s="25" t="n">
        <f>TRUNC(TRUNC(E3479,8)*F3479,2)</f>
        <v>10.36</v>
      </c>
    </row>
    <row r="3480" customHeight="1" ht="29">
      <c r="A3480" s="22" t="inlineStr">
        <is>
          <r>
            <t xml:space="preserve">94970</t>
          </r>
        </is>
      </c>
      <c r="B3480" s="23" t="inlineStr">
        <is>
          <r>
            <t xml:space="preserve">CONCRETO FCK = 20MPA, TRAÇO 1:2,7:3 (EM MASSA SECA DE CIMENTO/ AREIA MÉDIA/ BRITA 1) - PREPARO MECÂNICO COM BETONEIRA 600 L. AF_05/2021</t>
          </r>
        </is>
      </c>
      <c r="C3480" s="22" t="inlineStr">
        <is>
          <r>
            <t xml:space="preserve">SINAPI</t>
          </r>
        </is>
      </c>
      <c r="D3480" s="22" t="inlineStr">
        <is>
          <r>
            <t xml:space="preserve">M3</t>
          </r>
        </is>
      </c>
      <c r="E3480" s="24" t="n">
        <v>0.1163</v>
      </c>
      <c r="F3480" s="25" t="n">
        <v>495.23</v>
      </c>
      <c r="G3480" s="25" t="n">
        <f>TRUNC(TRUNC(E3480,8)*F3480,2)</f>
        <v>57.59</v>
      </c>
    </row>
    <row r="3481" customHeight="1" ht="29">
      <c r="A3481" s="22" t="inlineStr">
        <is>
          <r>
            <t xml:space="preserve">97735</t>
          </r>
        </is>
      </c>
      <c r="B3481" s="23" t="inlineStr">
        <is>
          <r>
            <t xml:space="preserve">PEÇA RETANGULAR PRÉ-MOLDADA, VOLUME DE CONCRETO DE 30 A 100 LITROS, TAXA DE AÇO APROXIMADA DE 30KG/M³. AF_03/2024</t>
          </r>
        </is>
      </c>
      <c r="C3481" s="22" t="inlineStr">
        <is>
          <r>
            <t xml:space="preserve">SINAPI</t>
          </r>
        </is>
      </c>
      <c r="D3481" s="22" t="inlineStr">
        <is>
          <r>
            <t xml:space="preserve">M3</t>
          </r>
        </is>
      </c>
      <c r="E3481" s="24" t="n">
        <v>0.07</v>
      </c>
      <c r="F3481" s="25" t="n">
        <v>2567.01</v>
      </c>
      <c r="G3481" s="25" t="n">
        <f>TRUNC(TRUNC(E3481,8)*F3481,2)</f>
        <v>179.69</v>
      </c>
    </row>
    <row r="3482" customHeight="1" ht="21">
      <c r="A3482" s="22" t="inlineStr">
        <is>
          <r>
            <t xml:space="preserve">101616</t>
          </r>
        </is>
      </c>
      <c r="B3482" s="23" t="inlineStr">
        <is>
          <r>
            <t xml:space="preserve">PREPARO DE FUNDO DE VALA COM LARGURA MENOR QUE 1,5 M (ACERTO DO SOLO NATURAL). AF_08/2020</t>
          </r>
        </is>
      </c>
      <c r="C3482" s="22" t="inlineStr">
        <is>
          <r>
            <t xml:space="preserve">SINAPI</t>
          </r>
        </is>
      </c>
      <c r="D3482" s="22" t="inlineStr">
        <is>
          <r>
            <t xml:space="preserve">M2</t>
          </r>
        </is>
      </c>
      <c r="E3482" s="24" t="n">
        <v>1.21</v>
      </c>
      <c r="F3482" s="25" t="n">
        <v>6.99</v>
      </c>
      <c r="G3482" s="25" t="n">
        <f>TRUNC(TRUNC(E3482,8)*F3482,2)</f>
        <v>8.45</v>
      </c>
    </row>
    <row r="3483" customHeight="1" ht="15">
      <c r="A3483" s="2" t="inlineStr"/>
      <c r="B3483" s="2" t="inlineStr"/>
      <c r="C3483" s="2" t="inlineStr"/>
      <c r="D3483" s="2" t="inlineStr"/>
      <c r="E3483" s="26" t="inlineStr">
        <is>
          <r>
            <t xml:space="preserve">TOTAL Serviço:</t>
          </r>
        </is>
      </c>
      <c r="F3483" s="26" t="inlineStr"/>
      <c r="G3483" s="27" t="n">
        <f>SUM(G3478:G3482)</f>
        <v>379.14</v>
      </c>
    </row>
    <row r="3484" customHeight="1" ht="15">
      <c r="A3484" s="2" t="inlineStr"/>
      <c r="B3484" s="2" t="inlineStr"/>
      <c r="C3484" s="2" t="inlineStr"/>
      <c r="D3484" s="2" t="inlineStr"/>
      <c r="E3484" s="28" t="inlineStr">
        <is>
          <r>
            <t xml:space="preserve">VALOR:</t>
          </r>
        </is>
      </c>
      <c r="F3484" s="28" t="inlineStr"/>
      <c r="G3484" s="29" t="n">
        <f>ROUND(SUM(G3464,G3472,G3476,G3483),2)</f>
        <v>832.42</v>
      </c>
    </row>
    <row r="3485" customHeight="1" ht="15">
      <c r="A3485" s="2" t="inlineStr"/>
      <c r="B3485" s="2" t="inlineStr"/>
      <c r="C3485" s="2" t="inlineStr"/>
      <c r="D3485" s="2" t="inlineStr"/>
      <c r="E3485" s="28" t="inlineStr">
        <is>
          <r>
            <t xml:space="preserve">VALOR BDI (20.34%):</t>
          </r>
        </is>
      </c>
      <c r="F3485" s="28" t="inlineStr"/>
      <c r="G3485" s="29" t="n">
        <f>ROUND(G3484*(20.34/100),2)</f>
        <v>169.31</v>
      </c>
    </row>
    <row r="3486" customHeight="1" ht="15">
      <c r="A3486" s="2" t="inlineStr"/>
      <c r="B3486" s="2" t="inlineStr"/>
      <c r="C3486" s="2" t="inlineStr"/>
      <c r="D3486" s="2" t="inlineStr"/>
      <c r="E3486" s="28" t="inlineStr">
        <is>
          <r>
            <t xml:space="preserve">VALOR COM BDI:</t>
          </r>
        </is>
      </c>
      <c r="F3486" s="28" t="inlineStr"/>
      <c r="G3486" s="29" t="n">
        <f>G3485+G3484</f>
        <v>1001.73</v>
      </c>
    </row>
    <row r="3487" customHeight="1" ht="10">
      <c r="A3487" s="2" t="inlineStr"/>
      <c r="B3487" s="2" t="inlineStr"/>
      <c r="C3487" s="2" t="inlineStr"/>
      <c r="D3487" s="2" t="inlineStr"/>
      <c r="E3487" s="18" t="inlineStr"/>
      <c r="F3487" s="18" t="inlineStr"/>
      <c r="G3487" s="18" t="inlineStr"/>
    </row>
    <row r="3488" customHeight="1" ht="20">
      <c r="A3488" s="19" t="inlineStr">
        <is>
          <r>
            <t xml:space="preserve">1.18.80. ​99253​ CAIXA ENTERRADA HIDRÁULICA RETANGULAR EM ALVENARIA COM TIJOLOS CERÂMICOS MACIÇOS, DIMENSÕES INTERNAS: 0,6X0,6X0,6 M PARA REDE DE DRENAGEM. AF_12/2020​ (UN)</t>
          </r>
        </is>
      </c>
      <c r="B3488" s="19" t="inlineStr"/>
      <c r="C3488" s="19" t="inlineStr"/>
      <c r="D3488" s="19" t="inlineStr"/>
      <c r="E3488" s="19" t="inlineStr"/>
      <c r="F3488" s="19" t="inlineStr"/>
      <c r="G3488" s="19" t="inlineStr"/>
    </row>
    <row r="3489" customHeight="1" ht="15">
      <c r="A3489" s="20" t="inlineStr">
        <is>
          <r>
            <t xml:space="preserve">Equipamento Custo Horário</t>
          </r>
        </is>
      </c>
      <c r="B3489" s="20" t="inlineStr"/>
      <c r="C3489" s="21" t="inlineStr">
        <is>
          <r>
            <t xml:space="preserve">FONTE</t>
          </r>
        </is>
      </c>
      <c r="D3489" s="21" t="inlineStr">
        <is>
          <r>
            <t xml:space="preserve">UNID</t>
          </r>
        </is>
      </c>
      <c r="E3489" s="21" t="inlineStr">
        <is>
          <r>
            <t xml:space="preserve">COEFICIENTE</t>
          </r>
        </is>
      </c>
      <c r="F3489" s="21" t="inlineStr">
        <is>
          <r>
            <t xml:space="preserve">PREÇO UNITÁRIO</t>
          </r>
        </is>
      </c>
      <c r="G3489" s="21" t="inlineStr">
        <is>
          <r>
            <t xml:space="preserve">TOTAL</t>
          </r>
        </is>
      </c>
    </row>
    <row r="3490" customHeight="1" ht="46">
      <c r="A3490" s="22" t="inlineStr">
        <is>
          <r>
            <t xml:space="preserve">5679</t>
          </r>
        </is>
      </c>
      <c r="B3490" s="23" t="inlineStr">
        <is>
          <r>
            <t xml:space="preserve">RETROESCAVADEIRA SOBRE RODAS COM CARREGADEIRA, TRAÇÃO 4X4, POTÊNCIA LÍQ. 88 HP, CAÇAMBA CARREG. CAP. MÍN. 1 M3, CAÇAMBA RETRO CAP. 0,26 M3, PESO OPERACIONAL MÍN. 6.674 KG, PROFUNDIDADE ESCAVAÇÃO MÁX. 4,37 M - CHI DIURNO. AF_06/2014</t>
          </r>
        </is>
      </c>
      <c r="C3490" s="22" t="inlineStr">
        <is>
          <r>
            <t xml:space="preserve">SINAPI</t>
          </r>
        </is>
      </c>
      <c r="D3490" s="22" t="inlineStr">
        <is>
          <r>
            <t xml:space="preserve">CHI</t>
          </r>
        </is>
      </c>
      <c r="E3490" s="24" t="n">
        <v>0.0178</v>
      </c>
      <c r="F3490" s="25" t="n">
        <v>69.12</v>
      </c>
      <c r="G3490" s="25" t="n">
        <f>TRUNC(TRUNC(E3490,8)*F3490,2)</f>
        <v>1.23</v>
      </c>
    </row>
    <row r="3491" customHeight="1" ht="46">
      <c r="A3491" s="22" t="inlineStr">
        <is>
          <r>
            <t xml:space="preserve">5678</t>
          </r>
        </is>
      </c>
      <c r="B3491" s="23" t="inlineStr">
        <is>
          <r>
            <t xml:space="preserve">RETROESCAVADEIRA SOBRE RODAS COM CARREGADEIRA, TRAÇÃO 4X4, POTÊNCIA LÍQ. 88 HP, CAÇAMBA CARREG. CAP. MÍN. 1 M3, CAÇAMBA RETRO CAP. 0,26 M3, PESO OPERACIONAL MÍN. 6.674 KG, PROFUNDIDADE ESCAVAÇÃO MÁX. 4,37 M - CHP DIURNO. AF_06/2014</t>
          </r>
        </is>
      </c>
      <c r="C3491" s="22" t="inlineStr">
        <is>
          <r>
            <t xml:space="preserve">SINAPI</t>
          </r>
        </is>
      </c>
      <c r="D3491" s="22" t="inlineStr">
        <is>
          <r>
            <t xml:space="preserve">CHP</t>
          </r>
        </is>
      </c>
      <c r="E3491" s="24" t="n">
        <v>0.0087</v>
      </c>
      <c r="F3491" s="25" t="n">
        <v>152.91</v>
      </c>
      <c r="G3491" s="25" t="n">
        <f>TRUNC(TRUNC(E3491,8)*F3491,2)</f>
        <v>1.33</v>
      </c>
    </row>
    <row r="3492" customHeight="1" ht="18">
      <c r="A3492" s="2" t="inlineStr"/>
      <c r="B3492" s="2" t="inlineStr"/>
      <c r="C3492" s="2" t="inlineStr"/>
      <c r="D3492" s="2" t="inlineStr"/>
      <c r="E3492" s="26" t="inlineStr">
        <is>
          <r>
            <t xml:space="preserve">TOTAL Equipamento Custo Horário:</t>
          </r>
        </is>
      </c>
      <c r="F3492" s="26" t="inlineStr"/>
      <c r="G3492" s="27" t="n">
        <f>SUM(G3490:G3491)</f>
        <v>2.56</v>
      </c>
    </row>
    <row r="3493" customHeight="1" ht="15">
      <c r="A3493" s="20" t="inlineStr">
        <is>
          <r>
            <t xml:space="preserve">Material</t>
          </r>
        </is>
      </c>
      <c r="B3493" s="20" t="inlineStr"/>
      <c r="C3493" s="21" t="inlineStr">
        <is>
          <r>
            <t xml:space="preserve">FONTE</t>
          </r>
        </is>
      </c>
      <c r="D3493" s="21" t="inlineStr">
        <is>
          <r>
            <t xml:space="preserve">UNID</t>
          </r>
        </is>
      </c>
      <c r="E3493" s="21" t="inlineStr">
        <is>
          <r>
            <t xml:space="preserve">COEFICIENTE</t>
          </r>
        </is>
      </c>
      <c r="F3493" s="21" t="inlineStr">
        <is>
          <r>
            <t xml:space="preserve">PREÇO UNITÁRIO</t>
          </r>
        </is>
      </c>
      <c r="G3493" s="21" t="inlineStr">
        <is>
          <r>
            <t xml:space="preserve">TOTAL</t>
          </r>
        </is>
      </c>
    </row>
    <row r="3494" customHeight="1" ht="21">
      <c r="A3494" s="22" t="inlineStr">
        <is>
          <r>
            <t xml:space="preserve">00002692</t>
          </r>
        </is>
      </c>
      <c r="B3494" s="23" t="inlineStr">
        <is>
          <r>
            <t xml:space="preserve">DESMOLDANTE PROTETOR PARA FORMAS DE MADEIRA, DE BASE OLEOSA EMULSIONADA EM AGUA</t>
          </r>
        </is>
      </c>
      <c r="C3494" s="22" t="inlineStr">
        <is>
          <r>
            <t xml:space="preserve">SINAPI</t>
          </r>
        </is>
      </c>
      <c r="D3494" s="22" t="inlineStr">
        <is>
          <r>
            <t xml:space="preserve">L</t>
          </r>
        </is>
      </c>
      <c r="E3494" s="24" t="n">
        <v>0.0054</v>
      </c>
      <c r="F3494" s="25" t="n">
        <v>8.06</v>
      </c>
      <c r="G3494" s="25" t="n">
        <f>TRUNC(TRUNC(E3494,8)*F3494,2)</f>
        <v>0.04</v>
      </c>
    </row>
    <row r="3495" customHeight="1" ht="21">
      <c r="A3495" s="22" t="inlineStr">
        <is>
          <r>
            <t xml:space="preserve">00004491</t>
          </r>
        </is>
      </c>
      <c r="B3495" s="23" t="inlineStr">
        <is>
          <r>
            <t xml:space="preserve">PONTALETE *7,5 X 7,5* CM EM PINUS, MISTA OU EQUIVALENTE DA REGIAO - BRUTA</t>
          </r>
        </is>
      </c>
      <c r="C3495" s="22" t="inlineStr">
        <is>
          <r>
            <t xml:space="preserve">SINAPI</t>
          </r>
        </is>
      </c>
      <c r="D3495" s="22" t="inlineStr">
        <is>
          <r>
            <t xml:space="preserve">M</t>
          </r>
        </is>
      </c>
      <c r="E3495" s="24" t="n">
        <v>0.1184</v>
      </c>
      <c r="F3495" s="25" t="n">
        <v>11.05</v>
      </c>
      <c r="G3495" s="25" t="n">
        <f>TRUNC(TRUNC(E3495,8)*F3495,2)</f>
        <v>1.3</v>
      </c>
    </row>
    <row r="3496" customHeight="1" ht="15">
      <c r="A3496" s="22" t="inlineStr">
        <is>
          <r>
            <t xml:space="preserve">00005069</t>
          </r>
        </is>
      </c>
      <c r="B3496" s="23" t="inlineStr">
        <is>
          <r>
            <t xml:space="preserve">PREGO DE ACO POLIDO COM CABECA 17 X 27 (2 1/2 X 11)</t>
          </r>
        </is>
      </c>
      <c r="C3496" s="22" t="inlineStr">
        <is>
          <r>
            <t xml:space="preserve">SINAPI</t>
          </r>
        </is>
      </c>
      <c r="D3496" s="22" t="inlineStr">
        <is>
          <r>
            <t xml:space="preserve">KG</t>
          </r>
        </is>
      </c>
      <c r="E3496" s="24" t="n">
        <v>0.0125</v>
      </c>
      <c r="F3496" s="25" t="n">
        <v>14.46</v>
      </c>
      <c r="G3496" s="25" t="n">
        <f>TRUNC(TRUNC(E3496,8)*F3496,2)</f>
        <v>0.18</v>
      </c>
    </row>
    <row r="3497" customHeight="1" ht="21">
      <c r="A3497" s="22" t="inlineStr">
        <is>
          <r>
            <t xml:space="preserve">00004517</t>
          </r>
        </is>
      </c>
      <c r="B3497" s="23" t="inlineStr">
        <is>
          <r>
            <t xml:space="preserve">SARRAFO *2,5 X 7,5* CM EM PINUS, MISTA OU EQUIVALENTE DA REGIAO - BRUTA</t>
          </r>
        </is>
      </c>
      <c r="C3497" s="22" t="inlineStr">
        <is>
          <r>
            <t xml:space="preserve">SINAPI</t>
          </r>
        </is>
      </c>
      <c r="D3497" s="22" t="inlineStr">
        <is>
          <r>
            <t xml:space="preserve">M</t>
          </r>
        </is>
      </c>
      <c r="E3497" s="24" t="n">
        <v>0.1408</v>
      </c>
      <c r="F3497" s="25" t="n">
        <v>3.87</v>
      </c>
      <c r="G3497" s="25" t="n">
        <f>TRUNC(TRUNC(E3497,8)*F3497,2)</f>
        <v>0.54</v>
      </c>
    </row>
    <row r="3498" customHeight="1" ht="29">
      <c r="A3498" s="22" t="inlineStr">
        <is>
          <r>
            <t xml:space="preserve">00006193</t>
          </r>
        </is>
      </c>
      <c r="B3498" s="23" t="inlineStr">
        <is>
          <r>
            <t xml:space="preserve">TABUA NAO APARELHADA *2,5 X 20* CM, EM MACARANDUBA/MASSARANDUBA, ANGELIM OU EQUIVALENTE DA REGIAO - BRUTA</t>
          </r>
        </is>
      </c>
      <c r="C3498" s="22" t="inlineStr">
        <is>
          <r>
            <t xml:space="preserve">SINAPI</t>
          </r>
        </is>
      </c>
      <c r="D3498" s="22" t="inlineStr">
        <is>
          <r>
            <t xml:space="preserve">M</t>
          </r>
        </is>
      </c>
      <c r="E3498" s="24" t="n">
        <v>0.4416</v>
      </c>
      <c r="F3498" s="25" t="n">
        <v>20.49</v>
      </c>
      <c r="G3498" s="25" t="n">
        <f>TRUNC(TRUNC(E3498,8)*F3498,2)</f>
        <v>9.04</v>
      </c>
    </row>
    <row r="3499" customHeight="1" ht="21">
      <c r="A3499" s="22" t="inlineStr">
        <is>
          <r>
            <t xml:space="preserve">00007258</t>
          </r>
        </is>
      </c>
      <c r="B3499" s="23" t="inlineStr">
        <is>
          <r>
            <t xml:space="preserve">TIJOLO CERAMICO MACICO COMUM DE *5 X 10 X 20* CM (L X A X C)</t>
          </r>
        </is>
      </c>
      <c r="C3499" s="22" t="inlineStr">
        <is>
          <r>
            <t xml:space="preserve">SINAPI</t>
          </r>
        </is>
      </c>
      <c r="D3499" s="22" t="inlineStr">
        <is>
          <r>
            <t xml:space="preserve">UN</t>
          </r>
        </is>
      </c>
      <c r="E3499" s="24" t="n">
        <v>131.8188</v>
      </c>
      <c r="F3499" s="25" t="n">
        <v>0.6</v>
      </c>
      <c r="G3499" s="25" t="n">
        <f>TRUNC(TRUNC(E3499,8)*F3499,2)</f>
        <v>79.09</v>
      </c>
    </row>
    <row r="3500" customHeight="1" ht="15">
      <c r="A3500" s="2" t="inlineStr"/>
      <c r="B3500" s="2" t="inlineStr"/>
      <c r="C3500" s="2" t="inlineStr"/>
      <c r="D3500" s="2" t="inlineStr"/>
      <c r="E3500" s="26" t="inlineStr">
        <is>
          <r>
            <t xml:space="preserve">TOTAL Material:</t>
          </r>
        </is>
      </c>
      <c r="F3500" s="26" t="inlineStr"/>
      <c r="G3500" s="27" t="n">
        <f>SUM(G3494:G3499)</f>
        <v>90.19</v>
      </c>
    </row>
    <row r="3501" customHeight="1" ht="15">
      <c r="A3501" s="20" t="inlineStr">
        <is>
          <r>
            <t xml:space="preserve">Mão de Obra com Encargos Complementares</t>
          </r>
        </is>
      </c>
      <c r="B3501" s="20" t="inlineStr"/>
      <c r="C3501" s="21" t="inlineStr">
        <is>
          <r>
            <t xml:space="preserve">FONTE</t>
          </r>
        </is>
      </c>
      <c r="D3501" s="21" t="inlineStr">
        <is>
          <r>
            <t xml:space="preserve">UNID</t>
          </r>
        </is>
      </c>
      <c r="E3501" s="21" t="inlineStr">
        <is>
          <r>
            <t xml:space="preserve">COEFICIENTE</t>
          </r>
        </is>
      </c>
      <c r="F3501" s="21" t="inlineStr">
        <is>
          <r>
            <t xml:space="preserve">PREÇO UNITÁRIO</t>
          </r>
        </is>
      </c>
      <c r="G3501" s="21" t="inlineStr">
        <is>
          <r>
            <t xml:space="preserve">TOTAL</t>
          </r>
        </is>
      </c>
    </row>
    <row r="3502" customHeight="1" ht="15">
      <c r="A3502" s="22" t="inlineStr">
        <is>
          <r>
            <t xml:space="preserve">88309</t>
          </r>
        </is>
      </c>
      <c r="B3502" s="23" t="inlineStr">
        <is>
          <r>
            <t xml:space="preserve">PEDREIRO COM ENCARGOS COMPLEMENTARES</t>
          </r>
        </is>
      </c>
      <c r="C3502" s="22" t="inlineStr">
        <is>
          <r>
            <t xml:space="preserve">SINAPI</t>
          </r>
        </is>
      </c>
      <c r="D3502" s="22" t="inlineStr">
        <is>
          <r>
            <t xml:space="preserve">H</t>
          </r>
        </is>
      </c>
      <c r="E3502" s="24" t="n">
        <v>5.0944</v>
      </c>
      <c r="F3502" s="25" t="n">
        <v>30.58</v>
      </c>
      <c r="G3502" s="25" t="n">
        <f>TRUNC(TRUNC(E3502,8)*F3502,2)</f>
        <v>155.78</v>
      </c>
    </row>
    <row r="3503" customHeight="1" ht="15">
      <c r="A3503" s="22" t="inlineStr">
        <is>
          <r>
            <t xml:space="preserve">88316</t>
          </r>
        </is>
      </c>
      <c r="B3503" s="23" t="inlineStr">
        <is>
          <r>
            <t xml:space="preserve">SERVENTE COM ENCARGOS COMPLEMENTARES</t>
          </r>
        </is>
      </c>
      <c r="C3503" s="22" t="inlineStr">
        <is>
          <r>
            <t xml:space="preserve">SINAPI</t>
          </r>
        </is>
      </c>
      <c r="D3503" s="22" t="inlineStr">
        <is>
          <r>
            <t xml:space="preserve">H</t>
          </r>
        </is>
      </c>
      <c r="E3503" s="24" t="n">
        <v>4.0028</v>
      </c>
      <c r="F3503" s="25" t="n">
        <v>23.56</v>
      </c>
      <c r="G3503" s="25" t="n">
        <f>TRUNC(TRUNC(E3503,8)*F3503,2)</f>
        <v>94.3</v>
      </c>
    </row>
    <row r="3504" customHeight="1" ht="18">
      <c r="A3504" s="2" t="inlineStr"/>
      <c r="B3504" s="2" t="inlineStr"/>
      <c r="C3504" s="2" t="inlineStr"/>
      <c r="D3504" s="2" t="inlineStr"/>
      <c r="E3504" s="26" t="inlineStr">
        <is>
          <r>
            <t xml:space="preserve">TOTAL Mão de Obra com Encargos Complementares:</t>
          </r>
        </is>
      </c>
      <c r="F3504" s="26" t="inlineStr"/>
      <c r="G3504" s="27" t="n">
        <f>SUM(G3502:G3503)</f>
        <v>250.08</v>
      </c>
    </row>
    <row r="3505" customHeight="1" ht="15">
      <c r="A3505" s="20" t="inlineStr">
        <is>
          <r>
            <t xml:space="preserve">Serviço</t>
          </r>
        </is>
      </c>
      <c r="B3505" s="20" t="inlineStr"/>
      <c r="C3505" s="21" t="inlineStr">
        <is>
          <r>
            <t xml:space="preserve">FONTE</t>
          </r>
        </is>
      </c>
      <c r="D3505" s="21" t="inlineStr">
        <is>
          <r>
            <t xml:space="preserve">UNID</t>
          </r>
        </is>
      </c>
      <c r="E3505" s="21" t="inlineStr">
        <is>
          <r>
            <t xml:space="preserve">COEFICIENTE</t>
          </r>
        </is>
      </c>
      <c r="F3505" s="21" t="inlineStr">
        <is>
          <r>
            <t xml:space="preserve">PREÇO UNITÁRIO</t>
          </r>
        </is>
      </c>
      <c r="G3505" s="21" t="inlineStr">
        <is>
          <r>
            <t xml:space="preserve">TOTAL</t>
          </r>
        </is>
      </c>
    </row>
    <row r="3506" customHeight="1" ht="29">
      <c r="A3506" s="22" t="inlineStr">
        <is>
          <r>
            <t xml:space="preserve">88628</t>
          </r>
        </is>
      </c>
      <c r="B3506" s="23" t="inlineStr">
        <is>
          <r>
            <t xml:space="preserve">ARGAMASSA TRAÇO 1:3 (EM VOLUME DE CIMENTO E AREIA MÉDIA ÚMIDA), PREPARO MECÂNICO COM BETONEIRA 400 L. AF_08/2019</t>
          </r>
        </is>
      </c>
      <c r="C3506" s="22" t="inlineStr">
        <is>
          <r>
            <t xml:space="preserve">SINAPI</t>
          </r>
        </is>
      </c>
      <c r="D3506" s="22" t="inlineStr">
        <is>
          <r>
            <t xml:space="preserve">M3</t>
          </r>
        </is>
      </c>
      <c r="E3506" s="24" t="n">
        <v>0.1156</v>
      </c>
      <c r="F3506" s="25" t="n">
        <v>600.33</v>
      </c>
      <c r="G3506" s="25" t="n">
        <f>TRUNC(TRUNC(E3506,8)*F3506,2)</f>
        <v>69.39</v>
      </c>
    </row>
    <row r="3507" customHeight="1" ht="29">
      <c r="A3507" s="22" t="inlineStr">
        <is>
          <r>
            <t xml:space="preserve">87316</t>
          </r>
        </is>
      </c>
      <c r="B3507" s="23" t="inlineStr">
        <is>
          <r>
            <t xml:space="preserve">ARGAMASSA TRAÇO 1:4 (EM VOLUME DE CIMENTO E AREIA GROSSA ÚMIDA) PARA CHAPISCO CONVENCIONAL, PREPARO MECÂNICO COM BETONEIRA 400 L. AF_08/2019</t>
          </r>
        </is>
      </c>
      <c r="C3507" s="22" t="inlineStr">
        <is>
          <r>
            <t xml:space="preserve">SINAPI</t>
          </r>
        </is>
      </c>
      <c r="D3507" s="22" t="inlineStr">
        <is>
          <r>
            <t xml:space="preserve">M3</t>
          </r>
        </is>
      </c>
      <c r="E3507" s="24" t="n">
        <v>0.0148</v>
      </c>
      <c r="F3507" s="25" t="n">
        <v>528.67</v>
      </c>
      <c r="G3507" s="25" t="n">
        <f>TRUNC(TRUNC(E3507,8)*F3507,2)</f>
        <v>7.82</v>
      </c>
    </row>
    <row r="3508" customHeight="1" ht="29">
      <c r="A3508" s="22" t="inlineStr">
        <is>
          <r>
            <t xml:space="preserve">94970</t>
          </r>
        </is>
      </c>
      <c r="B3508" s="23" t="inlineStr">
        <is>
          <r>
            <t xml:space="preserve">CONCRETO FCK = 20MPA, TRAÇO 1:2,7:3 (EM MASSA SECA DE CIMENTO/ AREIA MÉDIA/ BRITA 1) - PREPARO MECÂNICO COM BETONEIRA 600 L. AF_05/2021</t>
          </r>
        </is>
      </c>
      <c r="C3508" s="22" t="inlineStr">
        <is>
          <r>
            <t xml:space="preserve">SINAPI</t>
          </r>
        </is>
      </c>
      <c r="D3508" s="22" t="inlineStr">
        <is>
          <r>
            <t xml:space="preserve">M3</t>
          </r>
        </is>
      </c>
      <c r="E3508" s="24" t="n">
        <v>0.0744</v>
      </c>
      <c r="F3508" s="25" t="n">
        <v>495.23</v>
      </c>
      <c r="G3508" s="25" t="n">
        <f>TRUNC(TRUNC(E3508,8)*F3508,2)</f>
        <v>36.84</v>
      </c>
    </row>
    <row r="3509" customHeight="1" ht="29">
      <c r="A3509" s="22" t="inlineStr">
        <is>
          <r>
            <t xml:space="preserve">97735</t>
          </r>
        </is>
      </c>
      <c r="B3509" s="23" t="inlineStr">
        <is>
          <r>
            <t xml:space="preserve">PEÇA RETANGULAR PRÉ-MOLDADA, VOLUME DE CONCRETO DE 30 A 100 LITROS, TAXA DE AÇO APROXIMADA DE 30KG/M³. AF_03/2024</t>
          </r>
        </is>
      </c>
      <c r="C3509" s="22" t="inlineStr">
        <is>
          <r>
            <t xml:space="preserve">SINAPI</t>
          </r>
        </is>
      </c>
      <c r="D3509" s="22" t="inlineStr">
        <is>
          <r>
            <t xml:space="preserve">M3</t>
          </r>
        </is>
      </c>
      <c r="E3509" s="24" t="n">
        <v>0.0448</v>
      </c>
      <c r="F3509" s="25" t="n">
        <v>2567.01</v>
      </c>
      <c r="G3509" s="25" t="n">
        <f>TRUNC(TRUNC(E3509,8)*F3509,2)</f>
        <v>115.0</v>
      </c>
    </row>
    <row r="3510" customHeight="1" ht="21">
      <c r="A3510" s="22" t="inlineStr">
        <is>
          <r>
            <t xml:space="preserve">101616</t>
          </r>
        </is>
      </c>
      <c r="B3510" s="23" t="inlineStr">
        <is>
          <r>
            <t xml:space="preserve">PREPARO DE FUNDO DE VALA COM LARGURA MENOR QUE 1,5 M (ACERTO DO SOLO NATURAL). AF_08/2020</t>
          </r>
        </is>
      </c>
      <c r="C3510" s="22" t="inlineStr">
        <is>
          <r>
            <t xml:space="preserve">SINAPI</t>
          </r>
        </is>
      </c>
      <c r="D3510" s="22" t="inlineStr">
        <is>
          <r>
            <t xml:space="preserve">M2</t>
          </r>
        </is>
      </c>
      <c r="E3510" s="24" t="n">
        <v>0.81</v>
      </c>
      <c r="F3510" s="25" t="n">
        <v>6.99</v>
      </c>
      <c r="G3510" s="25" t="n">
        <f>TRUNC(TRUNC(E3510,8)*F3510,2)</f>
        <v>5.66</v>
      </c>
    </row>
    <row r="3511" customHeight="1" ht="15">
      <c r="A3511" s="2" t="inlineStr"/>
      <c r="B3511" s="2" t="inlineStr"/>
      <c r="C3511" s="2" t="inlineStr"/>
      <c r="D3511" s="2" t="inlineStr"/>
      <c r="E3511" s="26" t="inlineStr">
        <is>
          <r>
            <t xml:space="preserve">TOTAL Serviço:</t>
          </r>
        </is>
      </c>
      <c r="F3511" s="26" t="inlineStr"/>
      <c r="G3511" s="27" t="n">
        <f>SUM(G3506:G3510)</f>
        <v>234.71</v>
      </c>
    </row>
    <row r="3512" customHeight="1" ht="15">
      <c r="A3512" s="2" t="inlineStr"/>
      <c r="B3512" s="2" t="inlineStr"/>
      <c r="C3512" s="2" t="inlineStr"/>
      <c r="D3512" s="2" t="inlineStr"/>
      <c r="E3512" s="28" t="inlineStr">
        <is>
          <r>
            <t xml:space="preserve">VALOR:</t>
          </r>
        </is>
      </c>
      <c r="F3512" s="28" t="inlineStr"/>
      <c r="G3512" s="29" t="n">
        <f>ROUND(SUM(G3492,G3500,G3504,G3511),2)</f>
        <v>577.54</v>
      </c>
    </row>
    <row r="3513" customHeight="1" ht="15">
      <c r="A3513" s="2" t="inlineStr"/>
      <c r="B3513" s="2" t="inlineStr"/>
      <c r="C3513" s="2" t="inlineStr"/>
      <c r="D3513" s="2" t="inlineStr"/>
      <c r="E3513" s="28" t="inlineStr">
        <is>
          <r>
            <t xml:space="preserve">VALOR BDI (20.34%):</t>
          </r>
        </is>
      </c>
      <c r="F3513" s="28" t="inlineStr"/>
      <c r="G3513" s="29" t="n">
        <f>ROUND(G3512*(20.34/100),2)</f>
        <v>117.47</v>
      </c>
    </row>
    <row r="3514" customHeight="1" ht="15">
      <c r="A3514" s="2" t="inlineStr"/>
      <c r="B3514" s="2" t="inlineStr"/>
      <c r="C3514" s="2" t="inlineStr"/>
      <c r="D3514" s="2" t="inlineStr"/>
      <c r="E3514" s="28" t="inlineStr">
        <is>
          <r>
            <t xml:space="preserve">VALOR COM BDI:</t>
          </r>
        </is>
      </c>
      <c r="F3514" s="28" t="inlineStr"/>
      <c r="G3514" s="29" t="n">
        <f>G3513+G3512</f>
        <v>695.01</v>
      </c>
    </row>
    <row r="3515" customHeight="1" ht="10">
      <c r="A3515" s="2" t="inlineStr"/>
      <c r="B3515" s="2" t="inlineStr"/>
      <c r="C3515" s="2" t="inlineStr"/>
      <c r="D3515" s="2" t="inlineStr"/>
      <c r="E3515" s="18" t="inlineStr"/>
      <c r="F3515" s="18" t="inlineStr"/>
      <c r="G3515" s="18" t="inlineStr"/>
    </row>
    <row r="3516" customHeight="1" ht="20">
      <c r="A3516" s="19" t="inlineStr">
        <is>
          <r>
            <t xml:space="preserve">1.18.81. ​89707​ CAIXA SIFONADA, PVC, DN 100 X 100 X 50 MM, JUNTA ELÁSTICA, FORNECIDA E INSTALADA EM RAMAL DE DESCARGA OU EM RAMAL DE ESGOTO SANITÁRIO. AF_08/2022​ (UN)</t>
          </r>
        </is>
      </c>
      <c r="B3516" s="19" t="inlineStr"/>
      <c r="C3516" s="19" t="inlineStr"/>
      <c r="D3516" s="19" t="inlineStr"/>
      <c r="E3516" s="19" t="inlineStr"/>
      <c r="F3516" s="19" t="inlineStr"/>
      <c r="G3516" s="19" t="inlineStr"/>
    </row>
    <row r="3517" customHeight="1" ht="15">
      <c r="A3517" s="20" t="inlineStr">
        <is>
          <r>
            <t xml:space="preserve">Material</t>
          </r>
        </is>
      </c>
      <c r="B3517" s="20" t="inlineStr"/>
      <c r="C3517" s="21" t="inlineStr">
        <is>
          <r>
            <t xml:space="preserve">FONTE</t>
          </r>
        </is>
      </c>
      <c r="D3517" s="21" t="inlineStr">
        <is>
          <r>
            <t xml:space="preserve">UNID</t>
          </r>
        </is>
      </c>
      <c r="E3517" s="21" t="inlineStr">
        <is>
          <r>
            <t xml:space="preserve">COEFICIENTE</t>
          </r>
        </is>
      </c>
      <c r="F3517" s="21" t="inlineStr">
        <is>
          <r>
            <t xml:space="preserve">PREÇO UNITÁRIO</t>
          </r>
        </is>
      </c>
      <c r="G3517" s="21" t="inlineStr">
        <is>
          <r>
            <t xml:space="preserve">TOTAL</t>
          </r>
        </is>
      </c>
    </row>
    <row r="3518" customHeight="1" ht="15">
      <c r="A3518" s="22" t="inlineStr">
        <is>
          <r>
            <t xml:space="preserve">00000122</t>
          </r>
        </is>
      </c>
      <c r="B3518" s="23" t="inlineStr">
        <is>
          <r>
            <t xml:space="preserve">ADESIVO PLASTICO PARA PVC, FRASCO COM *850* GR</t>
          </r>
        </is>
      </c>
      <c r="C3518" s="22" t="inlineStr">
        <is>
          <r>
            <t xml:space="preserve">SINAPI</t>
          </r>
        </is>
      </c>
      <c r="D3518" s="22" t="inlineStr">
        <is>
          <r>
            <t xml:space="preserve">UN</t>
          </r>
        </is>
      </c>
      <c r="E3518" s="24" t="n">
        <v>0.0292</v>
      </c>
      <c r="F3518" s="25" t="n">
        <v>61.86</v>
      </c>
      <c r="G3518" s="25" t="n">
        <f>TRUNC(TRUNC(E3518,8)*F3518,2)</f>
        <v>1.8</v>
      </c>
    </row>
    <row r="3519" customHeight="1" ht="21">
      <c r="A3519" s="22" t="inlineStr">
        <is>
          <r>
            <t xml:space="preserve">00005103</t>
          </r>
        </is>
      </c>
      <c r="B3519" s="23" t="inlineStr">
        <is>
          <r>
            <t xml:space="preserve">CAIXA SIFONADA PVC, 100 X 100 X 50 MM, COM GRELHA REDONDA, BRANCA</t>
          </r>
        </is>
      </c>
      <c r="C3519" s="22" t="inlineStr">
        <is>
          <r>
            <t xml:space="preserve">SINAPI</t>
          </r>
        </is>
      </c>
      <c r="D3519" s="22" t="inlineStr">
        <is>
          <r>
            <t xml:space="preserve">UN</t>
          </r>
        </is>
      </c>
      <c r="E3519" s="24" t="n">
        <v>1.0</v>
      </c>
      <c r="F3519" s="25" t="n">
        <v>29.58</v>
      </c>
      <c r="G3519" s="25" t="n">
        <f>TRUNC(TRUNC(E3519,8)*F3519,2)</f>
        <v>29.58</v>
      </c>
    </row>
    <row r="3520" customHeight="1" ht="15">
      <c r="A3520" s="22" t="inlineStr">
        <is>
          <r>
            <t xml:space="preserve">00038383</t>
          </r>
        </is>
      </c>
      <c r="B3520" s="23" t="inlineStr">
        <is>
          <r>
            <t xml:space="preserve">LIXA D'AGUA EM FOLHA, COR PRETA, GRAO 100</t>
          </r>
        </is>
      </c>
      <c r="C3520" s="22" t="inlineStr">
        <is>
          <r>
            <t xml:space="preserve">SINAPI</t>
          </r>
        </is>
      </c>
      <c r="D3520" s="22" t="inlineStr">
        <is>
          <r>
            <t xml:space="preserve">UN</t>
          </r>
        </is>
      </c>
      <c r="E3520" s="24" t="n">
        <v>0.0154</v>
      </c>
      <c r="F3520" s="25" t="n">
        <v>1.65</v>
      </c>
      <c r="G3520" s="25" t="n">
        <f>TRUNC(TRUNC(E3520,8)*F3520,2)</f>
        <v>0.02</v>
      </c>
    </row>
    <row r="3521" customHeight="1" ht="21">
      <c r="A3521" s="22" t="inlineStr">
        <is>
          <r>
            <t xml:space="preserve">00020083</t>
          </r>
        </is>
      </c>
      <c r="B3521" s="23" t="inlineStr">
        <is>
          <r>
            <t xml:space="preserve">SOLUCAO PREPARADORA / LIMPADORA PARA PVC, FRASCO COM 1000 CM3</t>
          </r>
        </is>
      </c>
      <c r="C3521" s="22" t="inlineStr">
        <is>
          <r>
            <t xml:space="preserve">SINAPI</t>
          </r>
        </is>
      </c>
      <c r="D3521" s="22" t="inlineStr">
        <is>
          <r>
            <t xml:space="preserve">UN</t>
          </r>
        </is>
      </c>
      <c r="E3521" s="24" t="n">
        <v>0.044</v>
      </c>
      <c r="F3521" s="25" t="n">
        <v>70.08</v>
      </c>
      <c r="G3521" s="25" t="n">
        <f>TRUNC(TRUNC(E3521,8)*F3521,2)</f>
        <v>3.08</v>
      </c>
    </row>
    <row r="3522" customHeight="1" ht="15">
      <c r="A3522" s="2" t="inlineStr"/>
      <c r="B3522" s="2" t="inlineStr"/>
      <c r="C3522" s="2" t="inlineStr"/>
      <c r="D3522" s="2" t="inlineStr"/>
      <c r="E3522" s="26" t="inlineStr">
        <is>
          <r>
            <t xml:space="preserve">TOTAL Material:</t>
          </r>
        </is>
      </c>
      <c r="F3522" s="26" t="inlineStr"/>
      <c r="G3522" s="27" t="n">
        <f>SUM(G3518:G3521)</f>
        <v>34.48</v>
      </c>
    </row>
    <row r="3523" customHeight="1" ht="15">
      <c r="A3523" s="20" t="inlineStr">
        <is>
          <r>
            <t xml:space="preserve">Mão de Obra com Encargos Complementares</t>
          </r>
        </is>
      </c>
      <c r="B3523" s="20" t="inlineStr"/>
      <c r="C3523" s="21" t="inlineStr">
        <is>
          <r>
            <t xml:space="preserve">FONTE</t>
          </r>
        </is>
      </c>
      <c r="D3523" s="21" t="inlineStr">
        <is>
          <r>
            <t xml:space="preserve">UNID</t>
          </r>
        </is>
      </c>
      <c r="E3523" s="21" t="inlineStr">
        <is>
          <r>
            <t xml:space="preserve">COEFICIENTE</t>
          </r>
        </is>
      </c>
      <c r="F3523" s="21" t="inlineStr">
        <is>
          <r>
            <t xml:space="preserve">PREÇO UNITÁRIO</t>
          </r>
        </is>
      </c>
      <c r="G3523" s="21" t="inlineStr">
        <is>
          <r>
            <t xml:space="preserve">TOTAL</t>
          </r>
        </is>
      </c>
    </row>
    <row r="3524" customHeight="1" ht="21">
      <c r="A3524" s="22" t="inlineStr">
        <is>
          <r>
            <t xml:space="preserve">88248</t>
          </r>
        </is>
      </c>
      <c r="B3524" s="23" t="inlineStr">
        <is>
          <r>
            <t xml:space="preserve">AUXILIAR DE ENCANADOR OU BOMBEIRO HIDRÁULICO COM ENCARGOS COMPLEMENTARES</t>
          </r>
        </is>
      </c>
      <c r="C3524" s="22" t="inlineStr">
        <is>
          <r>
            <t xml:space="preserve">SINAPI</t>
          </r>
        </is>
      </c>
      <c r="D3524" s="22" t="inlineStr">
        <is>
          <r>
            <t xml:space="preserve">H</t>
          </r>
        </is>
      </c>
      <c r="E3524" s="24" t="n">
        <v>0.3987</v>
      </c>
      <c r="F3524" s="25" t="n">
        <v>24.23</v>
      </c>
      <c r="G3524" s="25" t="n">
        <f>TRUNC(TRUNC(E3524,8)*F3524,2)</f>
        <v>9.66</v>
      </c>
    </row>
    <row r="3525" customHeight="1" ht="21">
      <c r="A3525" s="22" t="inlineStr">
        <is>
          <r>
            <t xml:space="preserve">88267</t>
          </r>
        </is>
      </c>
      <c r="B3525" s="23" t="inlineStr">
        <is>
          <r>
            <t xml:space="preserve">ENCANADOR OU BOMBEIRO HIDRÁULICO COM ENCARGOS COMPLEMENTARES</t>
          </r>
        </is>
      </c>
      <c r="C3525" s="22" t="inlineStr">
        <is>
          <r>
            <t xml:space="preserve">SINAPI</t>
          </r>
        </is>
      </c>
      <c r="D3525" s="22" t="inlineStr">
        <is>
          <r>
            <t xml:space="preserve">H</t>
          </r>
        </is>
      </c>
      <c r="E3525" s="24" t="n">
        <v>0.3987</v>
      </c>
      <c r="F3525" s="25" t="n">
        <v>29.86</v>
      </c>
      <c r="G3525" s="25" t="n">
        <f>TRUNC(TRUNC(E3525,8)*F3525,2)</f>
        <v>11.9</v>
      </c>
    </row>
    <row r="3526" customHeight="1" ht="18">
      <c r="A3526" s="2" t="inlineStr"/>
      <c r="B3526" s="2" t="inlineStr"/>
      <c r="C3526" s="2" t="inlineStr"/>
      <c r="D3526" s="2" t="inlineStr"/>
      <c r="E3526" s="26" t="inlineStr">
        <is>
          <r>
            <t xml:space="preserve">TOTAL Mão de Obra com Encargos Complementares:</t>
          </r>
        </is>
      </c>
      <c r="F3526" s="26" t="inlineStr"/>
      <c r="G3526" s="27" t="n">
        <f>SUM(G3524:G3525)</f>
        <v>21.56</v>
      </c>
    </row>
    <row r="3527" customHeight="1" ht="15">
      <c r="A3527" s="2" t="inlineStr"/>
      <c r="B3527" s="2" t="inlineStr"/>
      <c r="C3527" s="2" t="inlineStr"/>
      <c r="D3527" s="2" t="inlineStr"/>
      <c r="E3527" s="28" t="inlineStr">
        <is>
          <r>
            <t xml:space="preserve">VALOR:</t>
          </r>
        </is>
      </c>
      <c r="F3527" s="28" t="inlineStr"/>
      <c r="G3527" s="29" t="n">
        <f>ROUND(SUM(G3522,G3526),2)</f>
        <v>56.04</v>
      </c>
    </row>
    <row r="3528" customHeight="1" ht="15">
      <c r="A3528" s="2" t="inlineStr"/>
      <c r="B3528" s="2" t="inlineStr"/>
      <c r="C3528" s="2" t="inlineStr"/>
      <c r="D3528" s="2" t="inlineStr"/>
      <c r="E3528" s="28" t="inlineStr">
        <is>
          <r>
            <t xml:space="preserve">VALOR BDI (20.34%):</t>
          </r>
        </is>
      </c>
      <c r="F3528" s="28" t="inlineStr"/>
      <c r="G3528" s="29" t="n">
        <f>ROUND(G3527*(20.34/100),2)</f>
        <v>11.4</v>
      </c>
    </row>
    <row r="3529" customHeight="1" ht="15">
      <c r="A3529" s="2" t="inlineStr"/>
      <c r="B3529" s="2" t="inlineStr"/>
      <c r="C3529" s="2" t="inlineStr"/>
      <c r="D3529" s="2" t="inlineStr"/>
      <c r="E3529" s="28" t="inlineStr">
        <is>
          <r>
            <t xml:space="preserve">VALOR COM BDI:</t>
          </r>
        </is>
      </c>
      <c r="F3529" s="28" t="inlineStr"/>
      <c r="G3529" s="29" t="n">
        <f>G3528+G3527</f>
        <v>67.44</v>
      </c>
    </row>
    <row r="3530" customHeight="1" ht="10">
      <c r="A3530" s="2" t="inlineStr"/>
      <c r="B3530" s="2" t="inlineStr"/>
      <c r="C3530" s="2" t="inlineStr"/>
      <c r="D3530" s="2" t="inlineStr"/>
      <c r="E3530" s="18" t="inlineStr"/>
      <c r="F3530" s="18" t="inlineStr"/>
      <c r="G3530" s="18" t="inlineStr"/>
    </row>
    <row r="3531" customHeight="1" ht="20">
      <c r="A3531" s="19" t="inlineStr">
        <is>
          <r>
            <t xml:space="preserve">1.18.82. ​104328​ CAIXA SIFONADA, COM GRELHA QUADRADA, PVC, DN 150 X 150 X 50 MM, JUNTA SOLDÁVEL, FORNECIDA E INSTALADA EM RAMAL DE DESCARGA OU EM RAMAL DE ESGOTO SANITÁRIO. AF_08/2022​ (UN)</t>
          </r>
        </is>
      </c>
      <c r="B3531" s="19" t="inlineStr"/>
      <c r="C3531" s="19" t="inlineStr"/>
      <c r="D3531" s="19" t="inlineStr"/>
      <c r="E3531" s="19" t="inlineStr"/>
      <c r="F3531" s="19" t="inlineStr"/>
      <c r="G3531" s="19" t="inlineStr"/>
    </row>
    <row r="3532" customHeight="1" ht="15">
      <c r="A3532" s="20" t="inlineStr">
        <is>
          <r>
            <t xml:space="preserve">Material</t>
          </r>
        </is>
      </c>
      <c r="B3532" s="20" t="inlineStr"/>
      <c r="C3532" s="21" t="inlineStr">
        <is>
          <r>
            <t xml:space="preserve">FONTE</t>
          </r>
        </is>
      </c>
      <c r="D3532" s="21" t="inlineStr">
        <is>
          <r>
            <t xml:space="preserve">UNID</t>
          </r>
        </is>
      </c>
      <c r="E3532" s="21" t="inlineStr">
        <is>
          <r>
            <t xml:space="preserve">COEFICIENTE</t>
          </r>
        </is>
      </c>
      <c r="F3532" s="21" t="inlineStr">
        <is>
          <r>
            <t xml:space="preserve">PREÇO UNITÁRIO</t>
          </r>
        </is>
      </c>
      <c r="G3532" s="21" t="inlineStr">
        <is>
          <r>
            <t xml:space="preserve">TOTAL</t>
          </r>
        </is>
      </c>
    </row>
    <row r="3533" customHeight="1" ht="15">
      <c r="A3533" s="22" t="inlineStr">
        <is>
          <r>
            <t xml:space="preserve">00000122</t>
          </r>
        </is>
      </c>
      <c r="B3533" s="23" t="inlineStr">
        <is>
          <r>
            <t xml:space="preserve">ADESIVO PLASTICO PARA PVC, FRASCO COM *850* GR</t>
          </r>
        </is>
      </c>
      <c r="C3533" s="22" t="inlineStr">
        <is>
          <r>
            <t xml:space="preserve">SINAPI</t>
          </r>
        </is>
      </c>
      <c r="D3533" s="22" t="inlineStr">
        <is>
          <r>
            <t xml:space="preserve">UN</t>
          </r>
        </is>
      </c>
      <c r="E3533" s="24" t="n">
        <v>0.0292</v>
      </c>
      <c r="F3533" s="25" t="n">
        <v>61.86</v>
      </c>
      <c r="G3533" s="25" t="n">
        <f>TRUNC(TRUNC(E3533,8)*F3533,2)</f>
        <v>1.8</v>
      </c>
    </row>
    <row r="3534" customHeight="1" ht="21">
      <c r="A3534" s="22" t="inlineStr">
        <is>
          <r>
            <t xml:space="preserve">00011712</t>
          </r>
        </is>
      </c>
      <c r="B3534" s="23" t="inlineStr">
        <is>
          <r>
            <t xml:space="preserve">CAIXA SIFONADA, PVC, 150 X 150 X 50 MM, COM GRELHA QUADRADA, BRANCA (NBR 5688)</t>
          </r>
        </is>
      </c>
      <c r="C3534" s="22" t="inlineStr">
        <is>
          <r>
            <t xml:space="preserve">SINAPI</t>
          </r>
        </is>
      </c>
      <c r="D3534" s="22" t="inlineStr">
        <is>
          <r>
            <t xml:space="preserve">UN</t>
          </r>
        </is>
      </c>
      <c r="E3534" s="24" t="n">
        <v>1.0</v>
      </c>
      <c r="F3534" s="25" t="n">
        <v>55.35</v>
      </c>
      <c r="G3534" s="25" t="n">
        <f>TRUNC(TRUNC(E3534,8)*F3534,2)</f>
        <v>55.35</v>
      </c>
    </row>
    <row r="3535" customHeight="1" ht="15">
      <c r="A3535" s="22" t="inlineStr">
        <is>
          <r>
            <t xml:space="preserve">00038383</t>
          </r>
        </is>
      </c>
      <c r="B3535" s="23" t="inlineStr">
        <is>
          <r>
            <t xml:space="preserve">LIXA D'AGUA EM FOLHA, COR PRETA, GRAO 100</t>
          </r>
        </is>
      </c>
      <c r="C3535" s="22" t="inlineStr">
        <is>
          <r>
            <t xml:space="preserve">SINAPI</t>
          </r>
        </is>
      </c>
      <c r="D3535" s="22" t="inlineStr">
        <is>
          <r>
            <t xml:space="preserve">UN</t>
          </r>
        </is>
      </c>
      <c r="E3535" s="24" t="n">
        <v>0.0154</v>
      </c>
      <c r="F3535" s="25" t="n">
        <v>1.65</v>
      </c>
      <c r="G3535" s="25" t="n">
        <f>TRUNC(TRUNC(E3535,8)*F3535,2)</f>
        <v>0.02</v>
      </c>
    </row>
    <row r="3536" customHeight="1" ht="21">
      <c r="A3536" s="22" t="inlineStr">
        <is>
          <r>
            <t xml:space="preserve">00020083</t>
          </r>
        </is>
      </c>
      <c r="B3536" s="23" t="inlineStr">
        <is>
          <r>
            <t xml:space="preserve">SOLUCAO PREPARADORA / LIMPADORA PARA PVC, FRASCO COM 1000 CM3</t>
          </r>
        </is>
      </c>
      <c r="C3536" s="22" t="inlineStr">
        <is>
          <r>
            <t xml:space="preserve">SINAPI</t>
          </r>
        </is>
      </c>
      <c r="D3536" s="22" t="inlineStr">
        <is>
          <r>
            <t xml:space="preserve">UN</t>
          </r>
        </is>
      </c>
      <c r="E3536" s="24" t="n">
        <v>0.044</v>
      </c>
      <c r="F3536" s="25" t="n">
        <v>70.08</v>
      </c>
      <c r="G3536" s="25" t="n">
        <f>TRUNC(TRUNC(E3536,8)*F3536,2)</f>
        <v>3.08</v>
      </c>
    </row>
    <row r="3537" customHeight="1" ht="15">
      <c r="A3537" s="2" t="inlineStr"/>
      <c r="B3537" s="2" t="inlineStr"/>
      <c r="C3537" s="2" t="inlineStr"/>
      <c r="D3537" s="2" t="inlineStr"/>
      <c r="E3537" s="26" t="inlineStr">
        <is>
          <r>
            <t xml:space="preserve">TOTAL Material:</t>
          </r>
        </is>
      </c>
      <c r="F3537" s="26" t="inlineStr"/>
      <c r="G3537" s="27" t="n">
        <f>SUM(G3533:G3536)</f>
        <v>60.25</v>
      </c>
    </row>
    <row r="3538" customHeight="1" ht="15">
      <c r="A3538" s="20" t="inlineStr">
        <is>
          <r>
            <t xml:space="preserve">Mão de Obra com Encargos Complementares</t>
          </r>
        </is>
      </c>
      <c r="B3538" s="20" t="inlineStr"/>
      <c r="C3538" s="21" t="inlineStr">
        <is>
          <r>
            <t xml:space="preserve">FONTE</t>
          </r>
        </is>
      </c>
      <c r="D3538" s="21" t="inlineStr">
        <is>
          <r>
            <t xml:space="preserve">UNID</t>
          </r>
        </is>
      </c>
      <c r="E3538" s="21" t="inlineStr">
        <is>
          <r>
            <t xml:space="preserve">COEFICIENTE</t>
          </r>
        </is>
      </c>
      <c r="F3538" s="21" t="inlineStr">
        <is>
          <r>
            <t xml:space="preserve">PREÇO UNITÁRIO</t>
          </r>
        </is>
      </c>
      <c r="G3538" s="21" t="inlineStr">
        <is>
          <r>
            <t xml:space="preserve">TOTAL</t>
          </r>
        </is>
      </c>
    </row>
    <row r="3539" customHeight="1" ht="21">
      <c r="A3539" s="22" t="inlineStr">
        <is>
          <r>
            <t xml:space="preserve">88248</t>
          </r>
        </is>
      </c>
      <c r="B3539" s="23" t="inlineStr">
        <is>
          <r>
            <t xml:space="preserve">AUXILIAR DE ENCANADOR OU BOMBEIRO HIDRÁULICO COM ENCARGOS COMPLEMENTARES</t>
          </r>
        </is>
      </c>
      <c r="C3539" s="22" t="inlineStr">
        <is>
          <r>
            <t xml:space="preserve">SINAPI</t>
          </r>
        </is>
      </c>
      <c r="D3539" s="22" t="inlineStr">
        <is>
          <r>
            <t xml:space="preserve">H</t>
          </r>
        </is>
      </c>
      <c r="E3539" s="24" t="n">
        <v>0.4231</v>
      </c>
      <c r="F3539" s="25" t="n">
        <v>24.23</v>
      </c>
      <c r="G3539" s="25" t="n">
        <f>TRUNC(TRUNC(E3539,8)*F3539,2)</f>
        <v>10.25</v>
      </c>
    </row>
    <row r="3540" customHeight="1" ht="21">
      <c r="A3540" s="22" t="inlineStr">
        <is>
          <r>
            <t xml:space="preserve">88267</t>
          </r>
        </is>
      </c>
      <c r="B3540" s="23" t="inlineStr">
        <is>
          <r>
            <t xml:space="preserve">ENCANADOR OU BOMBEIRO HIDRÁULICO COM ENCARGOS COMPLEMENTARES</t>
          </r>
        </is>
      </c>
      <c r="C3540" s="22" t="inlineStr">
        <is>
          <r>
            <t xml:space="preserve">SINAPI</t>
          </r>
        </is>
      </c>
      <c r="D3540" s="22" t="inlineStr">
        <is>
          <r>
            <t xml:space="preserve">H</t>
          </r>
        </is>
      </c>
      <c r="E3540" s="24" t="n">
        <v>0.4231</v>
      </c>
      <c r="F3540" s="25" t="n">
        <v>29.86</v>
      </c>
      <c r="G3540" s="25" t="n">
        <f>TRUNC(TRUNC(E3540,8)*F3540,2)</f>
        <v>12.63</v>
      </c>
    </row>
    <row r="3541" customHeight="1" ht="18">
      <c r="A3541" s="2" t="inlineStr"/>
      <c r="B3541" s="2" t="inlineStr"/>
      <c r="C3541" s="2" t="inlineStr"/>
      <c r="D3541" s="2" t="inlineStr"/>
      <c r="E3541" s="26" t="inlineStr">
        <is>
          <r>
            <t xml:space="preserve">TOTAL Mão de Obra com Encargos Complementares:</t>
          </r>
        </is>
      </c>
      <c r="F3541" s="26" t="inlineStr"/>
      <c r="G3541" s="27" t="n">
        <f>SUM(G3539:G3540)</f>
        <v>22.88</v>
      </c>
    </row>
    <row r="3542" customHeight="1" ht="15">
      <c r="A3542" s="2" t="inlineStr"/>
      <c r="B3542" s="2" t="inlineStr"/>
      <c r="C3542" s="2" t="inlineStr"/>
      <c r="D3542" s="2" t="inlineStr"/>
      <c r="E3542" s="28" t="inlineStr">
        <is>
          <r>
            <t xml:space="preserve">VALOR:</t>
          </r>
        </is>
      </c>
      <c r="F3542" s="28" t="inlineStr"/>
      <c r="G3542" s="29" t="n">
        <f>ROUND(SUM(G3537,G3541),2)</f>
        <v>83.13</v>
      </c>
    </row>
    <row r="3543" customHeight="1" ht="15">
      <c r="A3543" s="2" t="inlineStr"/>
      <c r="B3543" s="2" t="inlineStr"/>
      <c r="C3543" s="2" t="inlineStr"/>
      <c r="D3543" s="2" t="inlineStr"/>
      <c r="E3543" s="28" t="inlineStr">
        <is>
          <r>
            <t xml:space="preserve">VALOR BDI (20.34%):</t>
          </r>
        </is>
      </c>
      <c r="F3543" s="28" t="inlineStr"/>
      <c r="G3543" s="29" t="n">
        <f>ROUND(G3542*(20.34/100),2)</f>
        <v>16.91</v>
      </c>
    </row>
    <row r="3544" customHeight="1" ht="15">
      <c r="A3544" s="2" t="inlineStr"/>
      <c r="B3544" s="2" t="inlineStr"/>
      <c r="C3544" s="2" t="inlineStr"/>
      <c r="D3544" s="2" t="inlineStr"/>
      <c r="E3544" s="28" t="inlineStr">
        <is>
          <r>
            <t xml:space="preserve">VALOR COM BDI:</t>
          </r>
        </is>
      </c>
      <c r="F3544" s="28" t="inlineStr"/>
      <c r="G3544" s="29" t="n">
        <f>G3543+G3542</f>
        <v>100.04</v>
      </c>
    </row>
    <row r="3545" customHeight="1" ht="10">
      <c r="A3545" s="2" t="inlineStr"/>
      <c r="B3545" s="2" t="inlineStr"/>
      <c r="C3545" s="2" t="inlineStr"/>
      <c r="D3545" s="2" t="inlineStr"/>
      <c r="E3545" s="18" t="inlineStr"/>
      <c r="F3545" s="18" t="inlineStr"/>
      <c r="G3545" s="18" t="inlineStr"/>
    </row>
    <row r="3546" customHeight="1" ht="20">
      <c r="A3546" s="19" t="inlineStr">
        <is>
          <r>
            <t xml:space="preserve">1.18.83. ​89708​ CAIXA SIFONADA, PVC, DN 150 X 185 X 75 MM, JUNTA ELÁSTICA, FORNECIDA E INSTALADA EM RAMAL DE DESCARGA OU EM RAMAL DE ESGOTO SANITÁRIO. AF_08/2022​ (UN)</t>
          </r>
        </is>
      </c>
      <c r="B3546" s="19" t="inlineStr"/>
      <c r="C3546" s="19" t="inlineStr"/>
      <c r="D3546" s="19" t="inlineStr"/>
      <c r="E3546" s="19" t="inlineStr"/>
      <c r="F3546" s="19" t="inlineStr"/>
      <c r="G3546" s="19" t="inlineStr"/>
    </row>
    <row r="3547" customHeight="1" ht="15">
      <c r="A3547" s="20" t="inlineStr">
        <is>
          <r>
            <t xml:space="preserve">Material</t>
          </r>
        </is>
      </c>
      <c r="B3547" s="20" t="inlineStr"/>
      <c r="C3547" s="21" t="inlineStr">
        <is>
          <r>
            <t xml:space="preserve">FONTE</t>
          </r>
        </is>
      </c>
      <c r="D3547" s="21" t="inlineStr">
        <is>
          <r>
            <t xml:space="preserve">UNID</t>
          </r>
        </is>
      </c>
      <c r="E3547" s="21" t="inlineStr">
        <is>
          <r>
            <t xml:space="preserve">COEFICIENTE</t>
          </r>
        </is>
      </c>
      <c r="F3547" s="21" t="inlineStr">
        <is>
          <r>
            <t xml:space="preserve">PREÇO UNITÁRIO</t>
          </r>
        </is>
      </c>
      <c r="G3547" s="21" t="inlineStr">
        <is>
          <r>
            <t xml:space="preserve">TOTAL</t>
          </r>
        </is>
      </c>
    </row>
    <row r="3548" customHeight="1" ht="15">
      <c r="A3548" s="22" t="inlineStr">
        <is>
          <r>
            <t xml:space="preserve">00000122</t>
          </r>
        </is>
      </c>
      <c r="B3548" s="23" t="inlineStr">
        <is>
          <r>
            <t xml:space="preserve">ADESIVO PLASTICO PARA PVC, FRASCO COM *850* GR</t>
          </r>
        </is>
      </c>
      <c r="C3548" s="22" t="inlineStr">
        <is>
          <r>
            <t xml:space="preserve">SINAPI</t>
          </r>
        </is>
      </c>
      <c r="D3548" s="22" t="inlineStr">
        <is>
          <r>
            <t xml:space="preserve">UN</t>
          </r>
        </is>
      </c>
      <c r="E3548" s="24" t="n">
        <v>0.0668</v>
      </c>
      <c r="F3548" s="25" t="n">
        <v>61.86</v>
      </c>
      <c r="G3548" s="25" t="n">
        <f>TRUNC(TRUNC(E3548,8)*F3548,2)</f>
        <v>4.13</v>
      </c>
    </row>
    <row r="3549" customHeight="1" ht="21">
      <c r="A3549" s="22" t="inlineStr">
        <is>
          <r>
            <t xml:space="preserve">00011714</t>
          </r>
        </is>
      </c>
      <c r="B3549" s="23" t="inlineStr">
        <is>
          <r>
            <t xml:space="preserve">CAIXA SIFONADA, PVC, 150 X *185* X 75 MM, COM GRELHA QUADRADA, BRANCA</t>
          </r>
        </is>
      </c>
      <c r="C3549" s="22" t="inlineStr">
        <is>
          <r>
            <t xml:space="preserve">SINAPI</t>
          </r>
        </is>
      </c>
      <c r="D3549" s="22" t="inlineStr">
        <is>
          <r>
            <t xml:space="preserve">UN</t>
          </r>
        </is>
      </c>
      <c r="E3549" s="24" t="n">
        <v>1.0</v>
      </c>
      <c r="F3549" s="25" t="n">
        <v>84.76</v>
      </c>
      <c r="G3549" s="25" t="n">
        <f>TRUNC(TRUNC(E3549,8)*F3549,2)</f>
        <v>84.76</v>
      </c>
    </row>
    <row r="3550" customHeight="1" ht="15">
      <c r="A3550" s="22" t="inlineStr">
        <is>
          <r>
            <t xml:space="preserve">00038383</t>
          </r>
        </is>
      </c>
      <c r="B3550" s="23" t="inlineStr">
        <is>
          <r>
            <t xml:space="preserve">LIXA D'AGUA EM FOLHA, COR PRETA, GRAO 100</t>
          </r>
        </is>
      </c>
      <c r="C3550" s="22" t="inlineStr">
        <is>
          <r>
            <t xml:space="preserve">SINAPI</t>
          </r>
        </is>
      </c>
      <c r="D3550" s="22" t="inlineStr">
        <is>
          <r>
            <t xml:space="preserve">UN</t>
          </r>
        </is>
      </c>
      <c r="E3550" s="24" t="n">
        <v>0.0184</v>
      </c>
      <c r="F3550" s="25" t="n">
        <v>1.65</v>
      </c>
      <c r="G3550" s="25" t="n">
        <f>TRUNC(TRUNC(E3550,8)*F3550,2)</f>
        <v>0.03</v>
      </c>
    </row>
    <row r="3551" customHeight="1" ht="21">
      <c r="A3551" s="22" t="inlineStr">
        <is>
          <r>
            <t xml:space="preserve">00020083</t>
          </r>
        </is>
      </c>
      <c r="B3551" s="23" t="inlineStr">
        <is>
          <r>
            <t xml:space="preserve">SOLUCAO PREPARADORA / LIMPADORA PARA PVC, FRASCO COM 1000 CM3</t>
          </r>
        </is>
      </c>
      <c r="C3551" s="22" t="inlineStr">
        <is>
          <r>
            <t xml:space="preserve">SINAPI</t>
          </r>
        </is>
      </c>
      <c r="D3551" s="22" t="inlineStr">
        <is>
          <r>
            <t xml:space="preserve">UN</t>
          </r>
        </is>
      </c>
      <c r="E3551" s="24" t="n">
        <v>0.104</v>
      </c>
      <c r="F3551" s="25" t="n">
        <v>70.08</v>
      </c>
      <c r="G3551" s="25" t="n">
        <f>TRUNC(TRUNC(E3551,8)*F3551,2)</f>
        <v>7.28</v>
      </c>
    </row>
    <row r="3552" customHeight="1" ht="15">
      <c r="A3552" s="2" t="inlineStr"/>
      <c r="B3552" s="2" t="inlineStr"/>
      <c r="C3552" s="2" t="inlineStr"/>
      <c r="D3552" s="2" t="inlineStr"/>
      <c r="E3552" s="26" t="inlineStr">
        <is>
          <r>
            <t xml:space="preserve">TOTAL Material:</t>
          </r>
        </is>
      </c>
      <c r="F3552" s="26" t="inlineStr"/>
      <c r="G3552" s="27" t="n">
        <f>SUM(G3548:G3551)</f>
        <v>96.2</v>
      </c>
    </row>
    <row r="3553" customHeight="1" ht="15">
      <c r="A3553" s="20" t="inlineStr">
        <is>
          <r>
            <t xml:space="preserve">Mão de Obra com Encargos Complementares</t>
          </r>
        </is>
      </c>
      <c r="B3553" s="20" t="inlineStr"/>
      <c r="C3553" s="21" t="inlineStr">
        <is>
          <r>
            <t xml:space="preserve">FONTE</t>
          </r>
        </is>
      </c>
      <c r="D3553" s="21" t="inlineStr">
        <is>
          <r>
            <t xml:space="preserve">UNID</t>
          </r>
        </is>
      </c>
      <c r="E3553" s="21" t="inlineStr">
        <is>
          <r>
            <t xml:space="preserve">COEFICIENTE</t>
          </r>
        </is>
      </c>
      <c r="F3553" s="21" t="inlineStr">
        <is>
          <r>
            <t xml:space="preserve">PREÇO UNITÁRIO</t>
          </r>
        </is>
      </c>
      <c r="G3553" s="21" t="inlineStr">
        <is>
          <r>
            <t xml:space="preserve">TOTAL</t>
          </r>
        </is>
      </c>
    </row>
    <row r="3554" customHeight="1" ht="21">
      <c r="A3554" s="22" t="inlineStr">
        <is>
          <r>
            <t xml:space="preserve">88248</t>
          </r>
        </is>
      </c>
      <c r="B3554" s="23" t="inlineStr">
        <is>
          <r>
            <t xml:space="preserve">AUXILIAR DE ENCANADOR OU BOMBEIRO HIDRÁULICO COM ENCARGOS COMPLEMENTARES</t>
          </r>
        </is>
      </c>
      <c r="C3554" s="22" t="inlineStr">
        <is>
          <r>
            <t xml:space="preserve">SINAPI</t>
          </r>
        </is>
      </c>
      <c r="D3554" s="22" t="inlineStr">
        <is>
          <r>
            <t xml:space="preserve">H</t>
          </r>
        </is>
      </c>
      <c r="E3554" s="24" t="n">
        <v>0.4777</v>
      </c>
      <c r="F3554" s="25" t="n">
        <v>24.23</v>
      </c>
      <c r="G3554" s="25" t="n">
        <f>TRUNC(TRUNC(E3554,8)*F3554,2)</f>
        <v>11.57</v>
      </c>
    </row>
    <row r="3555" customHeight="1" ht="21">
      <c r="A3555" s="22" t="inlineStr">
        <is>
          <r>
            <t xml:space="preserve">88267</t>
          </r>
        </is>
      </c>
      <c r="B3555" s="23" t="inlineStr">
        <is>
          <r>
            <t xml:space="preserve">ENCANADOR OU BOMBEIRO HIDRÁULICO COM ENCARGOS COMPLEMENTARES</t>
          </r>
        </is>
      </c>
      <c r="C3555" s="22" t="inlineStr">
        <is>
          <r>
            <t xml:space="preserve">SINAPI</t>
          </r>
        </is>
      </c>
      <c r="D3555" s="22" t="inlineStr">
        <is>
          <r>
            <t xml:space="preserve">H</t>
          </r>
        </is>
      </c>
      <c r="E3555" s="24" t="n">
        <v>0.4777</v>
      </c>
      <c r="F3555" s="25" t="n">
        <v>29.86</v>
      </c>
      <c r="G3555" s="25" t="n">
        <f>TRUNC(TRUNC(E3555,8)*F3555,2)</f>
        <v>14.26</v>
      </c>
    </row>
    <row r="3556" customHeight="1" ht="18">
      <c r="A3556" s="2" t="inlineStr"/>
      <c r="B3556" s="2" t="inlineStr"/>
      <c r="C3556" s="2" t="inlineStr"/>
      <c r="D3556" s="2" t="inlineStr"/>
      <c r="E3556" s="26" t="inlineStr">
        <is>
          <r>
            <t xml:space="preserve">TOTAL Mão de Obra com Encargos Complementares:</t>
          </r>
        </is>
      </c>
      <c r="F3556" s="26" t="inlineStr"/>
      <c r="G3556" s="27" t="n">
        <f>SUM(G3554:G3555)</f>
        <v>25.83</v>
      </c>
    </row>
    <row r="3557" customHeight="1" ht="15">
      <c r="A3557" s="2" t="inlineStr"/>
      <c r="B3557" s="2" t="inlineStr"/>
      <c r="C3557" s="2" t="inlineStr"/>
      <c r="D3557" s="2" t="inlineStr"/>
      <c r="E3557" s="28" t="inlineStr">
        <is>
          <r>
            <t xml:space="preserve">VALOR:</t>
          </r>
        </is>
      </c>
      <c r="F3557" s="28" t="inlineStr"/>
      <c r="G3557" s="29" t="n">
        <f>ROUND(SUM(G3552,G3556),2)</f>
        <v>122.03</v>
      </c>
    </row>
    <row r="3558" customHeight="1" ht="15">
      <c r="A3558" s="2" t="inlineStr"/>
      <c r="B3558" s="2" t="inlineStr"/>
      <c r="C3558" s="2" t="inlineStr"/>
      <c r="D3558" s="2" t="inlineStr"/>
      <c r="E3558" s="28" t="inlineStr">
        <is>
          <r>
            <t xml:space="preserve">VALOR BDI (20.34%):</t>
          </r>
        </is>
      </c>
      <c r="F3558" s="28" t="inlineStr"/>
      <c r="G3558" s="29" t="n">
        <f>ROUND(G3557*(20.34/100),2)</f>
        <v>24.82</v>
      </c>
    </row>
    <row r="3559" customHeight="1" ht="15">
      <c r="A3559" s="2" t="inlineStr"/>
      <c r="B3559" s="2" t="inlineStr"/>
      <c r="C3559" s="2" t="inlineStr"/>
      <c r="D3559" s="2" t="inlineStr"/>
      <c r="E3559" s="28" t="inlineStr">
        <is>
          <r>
            <t xml:space="preserve">VALOR COM BDI:</t>
          </r>
        </is>
      </c>
      <c r="F3559" s="28" t="inlineStr"/>
      <c r="G3559" s="29" t="n">
        <f>G3558+G3557</f>
        <v>146.85</v>
      </c>
    </row>
    <row r="3560" customHeight="1" ht="10">
      <c r="A3560" s="2" t="inlineStr"/>
      <c r="B3560" s="2" t="inlineStr"/>
      <c r="C3560" s="2" t="inlineStr"/>
      <c r="D3560" s="2" t="inlineStr"/>
      <c r="E3560" s="18" t="inlineStr"/>
      <c r="F3560" s="18" t="inlineStr"/>
      <c r="G3560" s="18" t="inlineStr"/>
    </row>
    <row r="3561" customHeight="1" ht="20">
      <c r="A3561" s="19" t="inlineStr">
        <is>
          <r>
            <t xml:space="preserve">1.18.84. ​89709​ RALO SIFONADO, PVC, DN 100 X 40 MM, JUNTA SOLDÁVEL, FORNECIDO E INSTALADO EM RAMAL DE DESCARGA OU EM RAMAL DE ESGOTO SANITÁRIO. AF_08/2022​ (UN)</t>
          </r>
        </is>
      </c>
      <c r="B3561" s="19" t="inlineStr"/>
      <c r="C3561" s="19" t="inlineStr"/>
      <c r="D3561" s="19" t="inlineStr"/>
      <c r="E3561" s="19" t="inlineStr"/>
      <c r="F3561" s="19" t="inlineStr"/>
      <c r="G3561" s="19" t="inlineStr"/>
    </row>
    <row r="3562" customHeight="1" ht="15">
      <c r="A3562" s="20" t="inlineStr">
        <is>
          <r>
            <t xml:space="preserve">Material</t>
          </r>
        </is>
      </c>
      <c r="B3562" s="20" t="inlineStr"/>
      <c r="C3562" s="21" t="inlineStr">
        <is>
          <r>
            <t xml:space="preserve">FONTE</t>
          </r>
        </is>
      </c>
      <c r="D3562" s="21" t="inlineStr">
        <is>
          <r>
            <t xml:space="preserve">UNID</t>
          </r>
        </is>
      </c>
      <c r="E3562" s="21" t="inlineStr">
        <is>
          <r>
            <t xml:space="preserve">COEFICIENTE</t>
          </r>
        </is>
      </c>
      <c r="F3562" s="21" t="inlineStr">
        <is>
          <r>
            <t xml:space="preserve">PREÇO UNITÁRIO</t>
          </r>
        </is>
      </c>
      <c r="G3562" s="21" t="inlineStr">
        <is>
          <r>
            <t xml:space="preserve">TOTAL</t>
          </r>
        </is>
      </c>
    </row>
    <row r="3563" customHeight="1" ht="15">
      <c r="A3563" s="22" t="inlineStr">
        <is>
          <r>
            <t xml:space="preserve">00000122</t>
          </r>
        </is>
      </c>
      <c r="B3563" s="23" t="inlineStr">
        <is>
          <r>
            <t xml:space="preserve">ADESIVO PLASTICO PARA PVC, FRASCO COM *850* GR</t>
          </r>
        </is>
      </c>
      <c r="C3563" s="22" t="inlineStr">
        <is>
          <r>
            <t xml:space="preserve">SINAPI</t>
          </r>
        </is>
      </c>
      <c r="D3563" s="22" t="inlineStr">
        <is>
          <r>
            <t xml:space="preserve">UN</t>
          </r>
        </is>
      </c>
      <c r="E3563" s="24" t="n">
        <v>0.0049</v>
      </c>
      <c r="F3563" s="25" t="n">
        <v>61.86</v>
      </c>
      <c r="G3563" s="25" t="n">
        <f>TRUNC(TRUNC(E3563,8)*F3563,2)</f>
        <v>0.3</v>
      </c>
    </row>
    <row r="3564" customHeight="1" ht="15">
      <c r="A3564" s="22" t="inlineStr">
        <is>
          <r>
            <t xml:space="preserve">00038383</t>
          </r>
        </is>
      </c>
      <c r="B3564" s="23" t="inlineStr">
        <is>
          <r>
            <t xml:space="preserve">LIXA D'AGUA EM FOLHA, COR PRETA, GRAO 100</t>
          </r>
        </is>
      </c>
      <c r="C3564" s="22" t="inlineStr">
        <is>
          <r>
            <t xml:space="preserve">SINAPI</t>
          </r>
        </is>
      </c>
      <c r="D3564" s="22" t="inlineStr">
        <is>
          <r>
            <t xml:space="preserve">UN</t>
          </r>
        </is>
      </c>
      <c r="E3564" s="24" t="n">
        <v>0.036</v>
      </c>
      <c r="F3564" s="25" t="n">
        <v>1.65</v>
      </c>
      <c r="G3564" s="25" t="n">
        <f>TRUNC(TRUNC(E3564,8)*F3564,2)</f>
        <v>0.05</v>
      </c>
    </row>
    <row r="3565" customHeight="1" ht="21">
      <c r="A3565" s="22" t="inlineStr">
        <is>
          <r>
            <t xml:space="preserve">00011741</t>
          </r>
        </is>
      </c>
      <c r="B3565" s="23" t="inlineStr">
        <is>
          <r>
            <t xml:space="preserve">RALO SIFONADO CILINDRICO, PVC, 100 X 40 MM, COM GRELHA REDONDA BRANCA</t>
          </r>
        </is>
      </c>
      <c r="C3565" s="22" t="inlineStr">
        <is>
          <r>
            <t xml:space="preserve">SINAPI</t>
          </r>
        </is>
      </c>
      <c r="D3565" s="22" t="inlineStr">
        <is>
          <r>
            <t xml:space="preserve">UN</t>
          </r>
        </is>
      </c>
      <c r="E3565" s="24" t="n">
        <v>1.0</v>
      </c>
      <c r="F3565" s="25" t="n">
        <v>14.84</v>
      </c>
      <c r="G3565" s="25" t="n">
        <f>TRUNC(TRUNC(E3565,8)*F3565,2)</f>
        <v>14.84</v>
      </c>
    </row>
    <row r="3566" customHeight="1" ht="21">
      <c r="A3566" s="22" t="inlineStr">
        <is>
          <r>
            <t xml:space="preserve">00020083</t>
          </r>
        </is>
      </c>
      <c r="B3566" s="23" t="inlineStr">
        <is>
          <r>
            <t xml:space="preserve">SOLUCAO PREPARADORA / LIMPADORA PARA PVC, FRASCO COM 1000 CM3</t>
          </r>
        </is>
      </c>
      <c r="C3566" s="22" t="inlineStr">
        <is>
          <r>
            <t xml:space="preserve">SINAPI</t>
          </r>
        </is>
      </c>
      <c r="D3566" s="22" t="inlineStr">
        <is>
          <r>
            <t xml:space="preserve">UN</t>
          </r>
        </is>
      </c>
      <c r="E3566" s="24" t="n">
        <v>0.0075</v>
      </c>
      <c r="F3566" s="25" t="n">
        <v>70.08</v>
      </c>
      <c r="G3566" s="25" t="n">
        <f>TRUNC(TRUNC(E3566,8)*F3566,2)</f>
        <v>0.52</v>
      </c>
    </row>
    <row r="3567" customHeight="1" ht="15">
      <c r="A3567" s="2" t="inlineStr"/>
      <c r="B3567" s="2" t="inlineStr"/>
      <c r="C3567" s="2" t="inlineStr"/>
      <c r="D3567" s="2" t="inlineStr"/>
      <c r="E3567" s="26" t="inlineStr">
        <is>
          <r>
            <t xml:space="preserve">TOTAL Material:</t>
          </r>
        </is>
      </c>
      <c r="F3567" s="26" t="inlineStr"/>
      <c r="G3567" s="27" t="n">
        <f>SUM(G3563:G3566)</f>
        <v>15.71</v>
      </c>
    </row>
    <row r="3568" customHeight="1" ht="15">
      <c r="A3568" s="20" t="inlineStr">
        <is>
          <r>
            <t xml:space="preserve">Mão de Obra com Encargos Complementares</t>
          </r>
        </is>
      </c>
      <c r="B3568" s="20" t="inlineStr"/>
      <c r="C3568" s="21" t="inlineStr">
        <is>
          <r>
            <t xml:space="preserve">FONTE</t>
          </r>
        </is>
      </c>
      <c r="D3568" s="21" t="inlineStr">
        <is>
          <r>
            <t xml:space="preserve">UNID</t>
          </r>
        </is>
      </c>
      <c r="E3568" s="21" t="inlineStr">
        <is>
          <r>
            <t xml:space="preserve">COEFICIENTE</t>
          </r>
        </is>
      </c>
      <c r="F3568" s="21" t="inlineStr">
        <is>
          <r>
            <t xml:space="preserve">PREÇO UNITÁRIO</t>
          </r>
        </is>
      </c>
      <c r="G3568" s="21" t="inlineStr">
        <is>
          <r>
            <t xml:space="preserve">TOTAL</t>
          </r>
        </is>
      </c>
    </row>
    <row r="3569" customHeight="1" ht="21">
      <c r="A3569" s="22" t="inlineStr">
        <is>
          <r>
            <t xml:space="preserve">88248</t>
          </r>
        </is>
      </c>
      <c r="B3569" s="23" t="inlineStr">
        <is>
          <r>
            <t xml:space="preserve">AUXILIAR DE ENCANADOR OU BOMBEIRO HIDRÁULICO COM ENCARGOS COMPLEMENTARES</t>
          </r>
        </is>
      </c>
      <c r="C3569" s="22" t="inlineStr">
        <is>
          <r>
            <t xml:space="preserve">SINAPI</t>
          </r>
        </is>
      </c>
      <c r="D3569" s="22" t="inlineStr">
        <is>
          <r>
            <t xml:space="preserve">H</t>
          </r>
        </is>
      </c>
      <c r="E3569" s="24" t="n">
        <v>0.1652</v>
      </c>
      <c r="F3569" s="25" t="n">
        <v>24.23</v>
      </c>
      <c r="G3569" s="25" t="n">
        <f>TRUNC(TRUNC(E3569,8)*F3569,2)</f>
        <v>4.0</v>
      </c>
    </row>
    <row r="3570" customHeight="1" ht="21">
      <c r="A3570" s="22" t="inlineStr">
        <is>
          <r>
            <t xml:space="preserve">88267</t>
          </r>
        </is>
      </c>
      <c r="B3570" s="23" t="inlineStr">
        <is>
          <r>
            <t xml:space="preserve">ENCANADOR OU BOMBEIRO HIDRÁULICO COM ENCARGOS COMPLEMENTARES</t>
          </r>
        </is>
      </c>
      <c r="C3570" s="22" t="inlineStr">
        <is>
          <r>
            <t xml:space="preserve">SINAPI</t>
          </r>
        </is>
      </c>
      <c r="D3570" s="22" t="inlineStr">
        <is>
          <r>
            <t xml:space="preserve">H</t>
          </r>
        </is>
      </c>
      <c r="E3570" s="24" t="n">
        <v>0.1652</v>
      </c>
      <c r="F3570" s="25" t="n">
        <v>29.86</v>
      </c>
      <c r="G3570" s="25" t="n">
        <f>TRUNC(TRUNC(E3570,8)*F3570,2)</f>
        <v>4.93</v>
      </c>
    </row>
    <row r="3571" customHeight="1" ht="18">
      <c r="A3571" s="2" t="inlineStr"/>
      <c r="B3571" s="2" t="inlineStr"/>
      <c r="C3571" s="2" t="inlineStr"/>
      <c r="D3571" s="2" t="inlineStr"/>
      <c r="E3571" s="26" t="inlineStr">
        <is>
          <r>
            <t xml:space="preserve">TOTAL Mão de Obra com Encargos Complementares:</t>
          </r>
        </is>
      </c>
      <c r="F3571" s="26" t="inlineStr"/>
      <c r="G3571" s="27" t="n">
        <f>SUM(G3569:G3570)</f>
        <v>8.93</v>
      </c>
    </row>
    <row r="3572" customHeight="1" ht="15">
      <c r="A3572" s="2" t="inlineStr"/>
      <c r="B3572" s="2" t="inlineStr"/>
      <c r="C3572" s="2" t="inlineStr"/>
      <c r="D3572" s="2" t="inlineStr"/>
      <c r="E3572" s="28" t="inlineStr">
        <is>
          <r>
            <t xml:space="preserve">VALOR:</t>
          </r>
        </is>
      </c>
      <c r="F3572" s="28" t="inlineStr"/>
      <c r="G3572" s="29" t="n">
        <f>ROUND(SUM(G3567,G3571),2)</f>
        <v>24.64</v>
      </c>
    </row>
    <row r="3573" customHeight="1" ht="15">
      <c r="A3573" s="2" t="inlineStr"/>
      <c r="B3573" s="2" t="inlineStr"/>
      <c r="C3573" s="2" t="inlineStr"/>
      <c r="D3573" s="2" t="inlineStr"/>
      <c r="E3573" s="28" t="inlineStr">
        <is>
          <r>
            <t xml:space="preserve">VALOR BDI (20.34%):</t>
          </r>
        </is>
      </c>
      <c r="F3573" s="28" t="inlineStr"/>
      <c r="G3573" s="29" t="n">
        <f>ROUND(G3572*(20.34/100),2)</f>
        <v>5.01</v>
      </c>
    </row>
    <row r="3574" customHeight="1" ht="15">
      <c r="A3574" s="2" t="inlineStr"/>
      <c r="B3574" s="2" t="inlineStr"/>
      <c r="C3574" s="2" t="inlineStr"/>
      <c r="D3574" s="2" t="inlineStr"/>
      <c r="E3574" s="28" t="inlineStr">
        <is>
          <r>
            <t xml:space="preserve">VALOR COM BDI:</t>
          </r>
        </is>
      </c>
      <c r="F3574" s="28" t="inlineStr"/>
      <c r="G3574" s="29" t="n">
        <f>G3573+G3572</f>
        <v>29.65</v>
      </c>
    </row>
    <row r="3575" customHeight="1" ht="10">
      <c r="A3575" s="2" t="inlineStr"/>
      <c r="B3575" s="2" t="inlineStr"/>
      <c r="C3575" s="2" t="inlineStr"/>
      <c r="D3575" s="2" t="inlineStr"/>
      <c r="E3575" s="18" t="inlineStr"/>
      <c r="F3575" s="18" t="inlineStr"/>
      <c r="G3575" s="18" t="inlineStr"/>
    </row>
    <row r="3576" customHeight="1" ht="20">
      <c r="A3576" s="19" t="inlineStr">
        <is>
          <r>
            <t xml:space="preserve">1.18.85. ​86883​ SIFÃO DO TIPO FLEXÍVEL EM PVC 1 X 1.1/2 - FORNECIMENTO E INSTALAÇÃO. AF_01/2020​ (UN)</t>
          </r>
        </is>
      </c>
      <c r="B3576" s="19" t="inlineStr"/>
      <c r="C3576" s="19" t="inlineStr"/>
      <c r="D3576" s="19" t="inlineStr"/>
      <c r="E3576" s="19" t="inlineStr"/>
      <c r="F3576" s="19" t="inlineStr"/>
      <c r="G3576" s="19" t="inlineStr"/>
    </row>
    <row r="3577" customHeight="1" ht="15">
      <c r="A3577" s="20" t="inlineStr">
        <is>
          <r>
            <t xml:space="preserve">Material</t>
          </r>
        </is>
      </c>
      <c r="B3577" s="20" t="inlineStr"/>
      <c r="C3577" s="21" t="inlineStr">
        <is>
          <r>
            <t xml:space="preserve">FONTE</t>
          </r>
        </is>
      </c>
      <c r="D3577" s="21" t="inlineStr">
        <is>
          <r>
            <t xml:space="preserve">UNID</t>
          </r>
        </is>
      </c>
      <c r="E3577" s="21" t="inlineStr">
        <is>
          <r>
            <t xml:space="preserve">COEFICIENTE</t>
          </r>
        </is>
      </c>
      <c r="F3577" s="21" t="inlineStr">
        <is>
          <r>
            <t xml:space="preserve">PREÇO UNITÁRIO</t>
          </r>
        </is>
      </c>
      <c r="G3577" s="21" t="inlineStr">
        <is>
          <r>
            <t xml:space="preserve">TOTAL</t>
          </r>
        </is>
      </c>
    </row>
    <row r="3578" customHeight="1" ht="21">
      <c r="A3578" s="22" t="inlineStr">
        <is>
          <r>
            <t xml:space="preserve">00003146</t>
          </r>
        </is>
      </c>
      <c r="B3578" s="23" t="inlineStr">
        <is>
          <r>
            <t xml:space="preserve">FITA VEDA ROSCA, EM PTFE, ROLO DE 18 MM X 10 M (L X C)</t>
          </r>
        </is>
      </c>
      <c r="C3578" s="22" t="inlineStr">
        <is>
          <r>
            <t xml:space="preserve">SINAPI</t>
          </r>
        </is>
      </c>
      <c r="D3578" s="22" t="inlineStr">
        <is>
          <r>
            <t xml:space="preserve">UN</t>
          </r>
        </is>
      </c>
      <c r="E3578" s="24" t="n">
        <v>0.0332</v>
      </c>
      <c r="F3578" s="25" t="n">
        <v>4.0</v>
      </c>
      <c r="G3578" s="25" t="n">
        <f>TRUNC(TRUNC(E3578,8)*F3578,2)</f>
        <v>0.13</v>
      </c>
    </row>
    <row r="3579" customHeight="1" ht="29">
      <c r="A3579" s="22" t="inlineStr">
        <is>
          <r>
            <t xml:space="preserve">00044945</t>
          </r>
        </is>
      </c>
      <c r="B3579" s="23" t="inlineStr">
        <is>
          <r>
            <t xml:space="preserve">SIFAO / TUBO SINFONADO EXTENSIVEL/SANFONADO, UNIVERSAL/ SIMPLES, ENTRE *50 A 70* CM, DE PLASTICO BRANCO</t>
          </r>
        </is>
      </c>
      <c r="C3579" s="22" t="inlineStr">
        <is>
          <r>
            <t xml:space="preserve">SINAPI</t>
          </r>
        </is>
      </c>
      <c r="D3579" s="22" t="inlineStr">
        <is>
          <r>
            <t xml:space="preserve">UN</t>
          </r>
        </is>
      </c>
      <c r="E3579" s="24" t="n">
        <v>1.0</v>
      </c>
      <c r="F3579" s="25" t="n">
        <v>9.25</v>
      </c>
      <c r="G3579" s="25" t="n">
        <f>TRUNC(TRUNC(E3579,8)*F3579,2)</f>
        <v>9.25</v>
      </c>
    </row>
    <row r="3580" customHeight="1" ht="15">
      <c r="A3580" s="2" t="inlineStr"/>
      <c r="B3580" s="2" t="inlineStr"/>
      <c r="C3580" s="2" t="inlineStr"/>
      <c r="D3580" s="2" t="inlineStr"/>
      <c r="E3580" s="26" t="inlineStr">
        <is>
          <r>
            <t xml:space="preserve">TOTAL Material:</t>
          </r>
        </is>
      </c>
      <c r="F3580" s="26" t="inlineStr"/>
      <c r="G3580" s="27" t="n">
        <f>SUM(G3578:G3579)</f>
        <v>9.38</v>
      </c>
    </row>
    <row r="3581" customHeight="1" ht="15">
      <c r="A3581" s="20" t="inlineStr">
        <is>
          <r>
            <t xml:space="preserve">Mão de Obra com Encargos Complementares</t>
          </r>
        </is>
      </c>
      <c r="B3581" s="20" t="inlineStr"/>
      <c r="C3581" s="21" t="inlineStr">
        <is>
          <r>
            <t xml:space="preserve">FONTE</t>
          </r>
        </is>
      </c>
      <c r="D3581" s="21" t="inlineStr">
        <is>
          <r>
            <t xml:space="preserve">UNID</t>
          </r>
        </is>
      </c>
      <c r="E3581" s="21" t="inlineStr">
        <is>
          <r>
            <t xml:space="preserve">COEFICIENTE</t>
          </r>
        </is>
      </c>
      <c r="F3581" s="21" t="inlineStr">
        <is>
          <r>
            <t xml:space="preserve">PREÇO UNITÁRIO</t>
          </r>
        </is>
      </c>
      <c r="G3581" s="21" t="inlineStr">
        <is>
          <r>
            <t xml:space="preserve">TOTAL</t>
          </r>
        </is>
      </c>
    </row>
    <row r="3582" customHeight="1" ht="21">
      <c r="A3582" s="22" t="inlineStr">
        <is>
          <r>
            <t xml:space="preserve">88267</t>
          </r>
        </is>
      </c>
      <c r="B3582" s="23" t="inlineStr">
        <is>
          <r>
            <t xml:space="preserve">ENCANADOR OU BOMBEIRO HIDRÁULICO COM ENCARGOS COMPLEMENTARES</t>
          </r>
        </is>
      </c>
      <c r="C3582" s="22" t="inlineStr">
        <is>
          <r>
            <t xml:space="preserve">SINAPI</t>
          </r>
        </is>
      </c>
      <c r="D3582" s="22" t="inlineStr">
        <is>
          <r>
            <t xml:space="preserve">H</t>
          </r>
        </is>
      </c>
      <c r="E3582" s="24" t="n">
        <v>0.0845</v>
      </c>
      <c r="F3582" s="25" t="n">
        <v>29.86</v>
      </c>
      <c r="G3582" s="25" t="n">
        <f>TRUNC(TRUNC(E3582,8)*F3582,2)</f>
        <v>2.52</v>
      </c>
    </row>
    <row r="3583" customHeight="1" ht="15">
      <c r="A3583" s="22" t="inlineStr">
        <is>
          <r>
            <t xml:space="preserve">88316</t>
          </r>
        </is>
      </c>
      <c r="B3583" s="23" t="inlineStr">
        <is>
          <r>
            <t xml:space="preserve">SERVENTE COM ENCARGOS COMPLEMENTARES</t>
          </r>
        </is>
      </c>
      <c r="C3583" s="22" t="inlineStr">
        <is>
          <r>
            <t xml:space="preserve">SINAPI</t>
          </r>
        </is>
      </c>
      <c r="D3583" s="22" t="inlineStr">
        <is>
          <r>
            <t xml:space="preserve">H</t>
          </r>
        </is>
      </c>
      <c r="E3583" s="24" t="n">
        <v>0.0266</v>
      </c>
      <c r="F3583" s="25" t="n">
        <v>23.56</v>
      </c>
      <c r="G3583" s="25" t="n">
        <f>TRUNC(TRUNC(E3583,8)*F3583,2)</f>
        <v>0.62</v>
      </c>
    </row>
    <row r="3584" customHeight="1" ht="18">
      <c r="A3584" s="2" t="inlineStr"/>
      <c r="B3584" s="2" t="inlineStr"/>
      <c r="C3584" s="2" t="inlineStr"/>
      <c r="D3584" s="2" t="inlineStr"/>
      <c r="E3584" s="26" t="inlineStr">
        <is>
          <r>
            <t xml:space="preserve">TOTAL Mão de Obra com Encargos Complementares:</t>
          </r>
        </is>
      </c>
      <c r="F3584" s="26" t="inlineStr"/>
      <c r="G3584" s="27" t="n">
        <f>SUM(G3582:G3583)</f>
        <v>3.14</v>
      </c>
    </row>
    <row r="3585" customHeight="1" ht="15">
      <c r="A3585" s="2" t="inlineStr"/>
      <c r="B3585" s="2" t="inlineStr"/>
      <c r="C3585" s="2" t="inlineStr"/>
      <c r="D3585" s="2" t="inlineStr"/>
      <c r="E3585" s="28" t="inlineStr">
        <is>
          <r>
            <t xml:space="preserve">VALOR:</t>
          </r>
        </is>
      </c>
      <c r="F3585" s="28" t="inlineStr"/>
      <c r="G3585" s="29" t="n">
        <f>ROUND(SUM(G3580,G3584),2)</f>
        <v>12.52</v>
      </c>
    </row>
    <row r="3586" customHeight="1" ht="15">
      <c r="A3586" s="2" t="inlineStr"/>
      <c r="B3586" s="2" t="inlineStr"/>
      <c r="C3586" s="2" t="inlineStr"/>
      <c r="D3586" s="2" t="inlineStr"/>
      <c r="E3586" s="28" t="inlineStr">
        <is>
          <r>
            <t xml:space="preserve">VALOR BDI (20.34%):</t>
          </r>
        </is>
      </c>
      <c r="F3586" s="28" t="inlineStr"/>
      <c r="G3586" s="29" t="n">
        <f>ROUND(G3585*(20.34/100),2)</f>
        <v>2.55</v>
      </c>
    </row>
    <row r="3587" customHeight="1" ht="15">
      <c r="A3587" s="2" t="inlineStr"/>
      <c r="B3587" s="2" t="inlineStr"/>
      <c r="C3587" s="2" t="inlineStr"/>
      <c r="D3587" s="2" t="inlineStr"/>
      <c r="E3587" s="28" t="inlineStr">
        <is>
          <r>
            <t xml:space="preserve">VALOR COM BDI:</t>
          </r>
        </is>
      </c>
      <c r="F3587" s="28" t="inlineStr"/>
      <c r="G3587" s="29" t="n">
        <f>G3586+G3585</f>
        <v>15.07</v>
      </c>
    </row>
    <row r="3588" customHeight="1" ht="10">
      <c r="A3588" s="2" t="inlineStr"/>
      <c r="B3588" s="2" t="inlineStr"/>
      <c r="C3588" s="2" t="inlineStr"/>
      <c r="D3588" s="2" t="inlineStr"/>
      <c r="E3588" s="18" t="inlineStr"/>
      <c r="F3588" s="18" t="inlineStr"/>
      <c r="G3588" s="18" t="inlineStr"/>
    </row>
    <row r="3589" customHeight="1" ht="20">
      <c r="A3589" s="19" t="inlineStr">
        <is>
          <r>
            <t xml:space="preserve">1.18.86. ​86882​ SIFÃO DO TIPO GARRAFA/COPO EM PVC 1.1/4 X 1.1/2" - FORNECIMENTO E INSTALAÇÃO. AF_01/2020​ (UN)</t>
          </r>
        </is>
      </c>
      <c r="B3589" s="19" t="inlineStr"/>
      <c r="C3589" s="19" t="inlineStr"/>
      <c r="D3589" s="19" t="inlineStr"/>
      <c r="E3589" s="19" t="inlineStr"/>
      <c r="F3589" s="19" t="inlineStr"/>
      <c r="G3589" s="19" t="inlineStr"/>
    </row>
    <row r="3590" customHeight="1" ht="15">
      <c r="A3590" s="20" t="inlineStr">
        <is>
          <r>
            <t xml:space="preserve">Material</t>
          </r>
        </is>
      </c>
      <c r="B3590" s="20" t="inlineStr"/>
      <c r="C3590" s="21" t="inlineStr">
        <is>
          <r>
            <t xml:space="preserve">FONTE</t>
          </r>
        </is>
      </c>
      <c r="D3590" s="21" t="inlineStr">
        <is>
          <r>
            <t xml:space="preserve">UNID</t>
          </r>
        </is>
      </c>
      <c r="E3590" s="21" t="inlineStr">
        <is>
          <r>
            <t xml:space="preserve">COEFICIENTE</t>
          </r>
        </is>
      </c>
      <c r="F3590" s="21" t="inlineStr">
        <is>
          <r>
            <t xml:space="preserve">PREÇO UNITÁRIO</t>
          </r>
        </is>
      </c>
      <c r="G3590" s="21" t="inlineStr">
        <is>
          <r>
            <t xml:space="preserve">TOTAL</t>
          </r>
        </is>
      </c>
    </row>
    <row r="3591" customHeight="1" ht="21">
      <c r="A3591" s="22" t="inlineStr">
        <is>
          <r>
            <t xml:space="preserve">00003146</t>
          </r>
        </is>
      </c>
      <c r="B3591" s="23" t="inlineStr">
        <is>
          <r>
            <t xml:space="preserve">FITA VEDA ROSCA, EM PTFE, ROLO DE 18 MM X 10 M (L X C)</t>
          </r>
        </is>
      </c>
      <c r="C3591" s="22" t="inlineStr">
        <is>
          <r>
            <t xml:space="preserve">SINAPI</t>
          </r>
        </is>
      </c>
      <c r="D3591" s="22" t="inlineStr">
        <is>
          <r>
            <t xml:space="preserve">UN</t>
          </r>
        </is>
      </c>
      <c r="E3591" s="24" t="n">
        <v>0.042</v>
      </c>
      <c r="F3591" s="25" t="n">
        <v>4.0</v>
      </c>
      <c r="G3591" s="25" t="n">
        <f>TRUNC(TRUNC(E3591,8)*F3591,2)</f>
        <v>0.16</v>
      </c>
    </row>
    <row r="3592" customHeight="1" ht="15">
      <c r="A3592" s="22" t="inlineStr">
        <is>
          <r>
            <t xml:space="preserve">00006146</t>
          </r>
        </is>
      </c>
      <c r="B3592" s="23" t="inlineStr">
        <is>
          <r>
            <t xml:space="preserve">SIFAO PLASTICO TIPO COPO PARA TANQUE, 1.1/4 X 1.1/2"</t>
          </r>
        </is>
      </c>
      <c r="C3592" s="22" t="inlineStr">
        <is>
          <r>
            <t xml:space="preserve">SINAPI</t>
          </r>
        </is>
      </c>
      <c r="D3592" s="22" t="inlineStr">
        <is>
          <r>
            <t xml:space="preserve">UN</t>
          </r>
        </is>
      </c>
      <c r="E3592" s="24" t="n">
        <v>1.0</v>
      </c>
      <c r="F3592" s="25" t="n">
        <v>17.78</v>
      </c>
      <c r="G3592" s="25" t="n">
        <f>TRUNC(TRUNC(E3592,8)*F3592,2)</f>
        <v>17.78</v>
      </c>
    </row>
    <row r="3593" customHeight="1" ht="15">
      <c r="A3593" s="2" t="inlineStr"/>
      <c r="B3593" s="2" t="inlineStr"/>
      <c r="C3593" s="2" t="inlineStr"/>
      <c r="D3593" s="2" t="inlineStr"/>
      <c r="E3593" s="26" t="inlineStr">
        <is>
          <r>
            <t xml:space="preserve">TOTAL Material:</t>
          </r>
        </is>
      </c>
      <c r="F3593" s="26" t="inlineStr"/>
      <c r="G3593" s="27" t="n">
        <f>SUM(G3591:G3592)</f>
        <v>17.94</v>
      </c>
    </row>
    <row r="3594" customHeight="1" ht="15">
      <c r="A3594" s="20" t="inlineStr">
        <is>
          <r>
            <t xml:space="preserve">Mão de Obra com Encargos Complementares</t>
          </r>
        </is>
      </c>
      <c r="B3594" s="20" t="inlineStr"/>
      <c r="C3594" s="21" t="inlineStr">
        <is>
          <r>
            <t xml:space="preserve">FONTE</t>
          </r>
        </is>
      </c>
      <c r="D3594" s="21" t="inlineStr">
        <is>
          <r>
            <t xml:space="preserve">UNID</t>
          </r>
        </is>
      </c>
      <c r="E3594" s="21" t="inlineStr">
        <is>
          <r>
            <t xml:space="preserve">COEFICIENTE</t>
          </r>
        </is>
      </c>
      <c r="F3594" s="21" t="inlineStr">
        <is>
          <r>
            <t xml:space="preserve">PREÇO UNITÁRIO</t>
          </r>
        </is>
      </c>
      <c r="G3594" s="21" t="inlineStr">
        <is>
          <r>
            <t xml:space="preserve">TOTAL</t>
          </r>
        </is>
      </c>
    </row>
    <row r="3595" customHeight="1" ht="21">
      <c r="A3595" s="22" t="inlineStr">
        <is>
          <r>
            <t xml:space="preserve">88267</t>
          </r>
        </is>
      </c>
      <c r="B3595" s="23" t="inlineStr">
        <is>
          <r>
            <t xml:space="preserve">ENCANADOR OU BOMBEIRO HIDRÁULICO COM ENCARGOS COMPLEMENTARES</t>
          </r>
        </is>
      </c>
      <c r="C3595" s="22" t="inlineStr">
        <is>
          <r>
            <t xml:space="preserve">SINAPI</t>
          </r>
        </is>
      </c>
      <c r="D3595" s="22" t="inlineStr">
        <is>
          <r>
            <t xml:space="preserve">H</t>
          </r>
        </is>
      </c>
      <c r="E3595" s="24" t="n">
        <v>0.1356</v>
      </c>
      <c r="F3595" s="25" t="n">
        <v>29.86</v>
      </c>
      <c r="G3595" s="25" t="n">
        <f>TRUNC(TRUNC(E3595,8)*F3595,2)</f>
        <v>4.04</v>
      </c>
    </row>
    <row r="3596" customHeight="1" ht="15">
      <c r="A3596" s="22" t="inlineStr">
        <is>
          <r>
            <t xml:space="preserve">88316</t>
          </r>
        </is>
      </c>
      <c r="B3596" s="23" t="inlineStr">
        <is>
          <r>
            <t xml:space="preserve">SERVENTE COM ENCARGOS COMPLEMENTARES</t>
          </r>
        </is>
      </c>
      <c r="C3596" s="22" t="inlineStr">
        <is>
          <r>
            <t xml:space="preserve">SINAPI</t>
          </r>
        </is>
      </c>
      <c r="D3596" s="22" t="inlineStr">
        <is>
          <r>
            <t xml:space="preserve">H</t>
          </r>
        </is>
      </c>
      <c r="E3596" s="24" t="n">
        <v>0.0427</v>
      </c>
      <c r="F3596" s="25" t="n">
        <v>23.56</v>
      </c>
      <c r="G3596" s="25" t="n">
        <f>TRUNC(TRUNC(E3596,8)*F3596,2)</f>
        <v>1.0</v>
      </c>
    </row>
    <row r="3597" customHeight="1" ht="18">
      <c r="A3597" s="2" t="inlineStr"/>
      <c r="B3597" s="2" t="inlineStr"/>
      <c r="C3597" s="2" t="inlineStr"/>
      <c r="D3597" s="2" t="inlineStr"/>
      <c r="E3597" s="26" t="inlineStr">
        <is>
          <r>
            <t xml:space="preserve">TOTAL Mão de Obra com Encargos Complementares:</t>
          </r>
        </is>
      </c>
      <c r="F3597" s="26" t="inlineStr"/>
      <c r="G3597" s="27" t="n">
        <f>SUM(G3595:G3596)</f>
        <v>5.04</v>
      </c>
    </row>
    <row r="3598" customHeight="1" ht="15">
      <c r="A3598" s="2" t="inlineStr"/>
      <c r="B3598" s="2" t="inlineStr"/>
      <c r="C3598" s="2" t="inlineStr"/>
      <c r="D3598" s="2" t="inlineStr"/>
      <c r="E3598" s="28" t="inlineStr">
        <is>
          <r>
            <t xml:space="preserve">VALOR:</t>
          </r>
        </is>
      </c>
      <c r="F3598" s="28" t="inlineStr"/>
      <c r="G3598" s="29" t="n">
        <f>ROUND(SUM(G3593,G3597),2)</f>
        <v>22.98</v>
      </c>
    </row>
    <row r="3599" customHeight="1" ht="15">
      <c r="A3599" s="2" t="inlineStr"/>
      <c r="B3599" s="2" t="inlineStr"/>
      <c r="C3599" s="2" t="inlineStr"/>
      <c r="D3599" s="2" t="inlineStr"/>
      <c r="E3599" s="28" t="inlineStr">
        <is>
          <r>
            <t xml:space="preserve">VALOR BDI (20.34%):</t>
          </r>
        </is>
      </c>
      <c r="F3599" s="28" t="inlineStr"/>
      <c r="G3599" s="29" t="n">
        <f>ROUND(G3598*(20.34/100),2)</f>
        <v>4.67</v>
      </c>
    </row>
    <row r="3600" customHeight="1" ht="15">
      <c r="A3600" s="2" t="inlineStr"/>
      <c r="B3600" s="2" t="inlineStr"/>
      <c r="C3600" s="2" t="inlineStr"/>
      <c r="D3600" s="2" t="inlineStr"/>
      <c r="E3600" s="28" t="inlineStr">
        <is>
          <r>
            <t xml:space="preserve">VALOR COM BDI:</t>
          </r>
        </is>
      </c>
      <c r="F3600" s="28" t="inlineStr"/>
      <c r="G3600" s="29" t="n">
        <f>G3599+G3598</f>
        <v>27.65</v>
      </c>
    </row>
    <row r="3601" customHeight="1" ht="10">
      <c r="A3601" s="2" t="inlineStr"/>
      <c r="B3601" s="2" t="inlineStr"/>
      <c r="C3601" s="2" t="inlineStr"/>
      <c r="D3601" s="2" t="inlineStr"/>
      <c r="E3601" s="18" t="inlineStr"/>
      <c r="F3601" s="18" t="inlineStr"/>
      <c r="G3601" s="18" t="inlineStr"/>
    </row>
    <row r="3602" customHeight="1" ht="20">
      <c r="A3602" s="19" t="inlineStr">
        <is>
          <r>
            <t xml:space="preserve">1.18.87. ​CPU2573​ SIFÃO CROMADO 1 1/4" X 2" (INSTALADO)​ (UN)</t>
          </r>
        </is>
      </c>
      <c r="B3602" s="19" t="inlineStr"/>
      <c r="C3602" s="19" t="inlineStr"/>
      <c r="D3602" s="19" t="inlineStr"/>
      <c r="E3602" s="19" t="inlineStr"/>
      <c r="F3602" s="19" t="inlineStr"/>
      <c r="G3602" s="19" t="inlineStr"/>
    </row>
    <row r="3603" customHeight="1" ht="15">
      <c r="A3603" s="20" t="inlineStr">
        <is>
          <r>
            <t xml:space="preserve">Material</t>
          </r>
        </is>
      </c>
      <c r="B3603" s="20" t="inlineStr"/>
      <c r="C3603" s="21" t="inlineStr">
        <is>
          <r>
            <t xml:space="preserve">FONTE</t>
          </r>
        </is>
      </c>
      <c r="D3603" s="21" t="inlineStr">
        <is>
          <r>
            <t xml:space="preserve">UNID</t>
          </r>
        </is>
      </c>
      <c r="E3603" s="21" t="inlineStr">
        <is>
          <r>
            <t xml:space="preserve">COEFICIENTE</t>
          </r>
        </is>
      </c>
      <c r="F3603" s="21" t="inlineStr">
        <is>
          <r>
            <t xml:space="preserve">PREÇO UNITÁRIO</t>
          </r>
        </is>
      </c>
      <c r="G3603" s="21" t="inlineStr">
        <is>
          <r>
            <t xml:space="preserve">TOTAL</t>
          </r>
        </is>
      </c>
    </row>
    <row r="3604" customHeight="1" ht="15">
      <c r="A3604" s="22" t="inlineStr">
        <is>
          <r>
            <t xml:space="preserve">I1180</t>
          </r>
        </is>
      </c>
      <c r="B3604" s="23" t="inlineStr">
        <is>
          <r>
            <t xml:space="preserve">FITA DE VEDAÇÃO</t>
          </r>
        </is>
      </c>
      <c r="C3604" s="22" t="inlineStr">
        <is>
          <r>
            <t xml:space="preserve">SEINFRA</t>
          </r>
        </is>
      </c>
      <c r="D3604" s="22" t="inlineStr">
        <is>
          <r>
            <t xml:space="preserve">M</t>
          </r>
        </is>
      </c>
      <c r="E3604" s="24" t="n">
        <v>0.28</v>
      </c>
      <c r="F3604" s="25" t="n">
        <v>0.36</v>
      </c>
      <c r="G3604" s="25" t="n">
        <f>ROUND(ROUND(E3604,8)*F3604,2)</f>
        <v>0.1</v>
      </c>
    </row>
    <row r="3605" customHeight="1" ht="15">
      <c r="A3605" s="22" t="inlineStr">
        <is>
          <r>
            <t xml:space="preserve">I1861</t>
          </r>
        </is>
      </c>
      <c r="B3605" s="23" t="inlineStr">
        <is>
          <r>
            <t xml:space="preserve">SIFÃO CROMADO 1 1/4"X1 1/2"</t>
          </r>
        </is>
      </c>
      <c r="C3605" s="22" t="inlineStr">
        <is>
          <r>
            <t xml:space="preserve">SEINFRA</t>
          </r>
        </is>
      </c>
      <c r="D3605" s="22" t="inlineStr">
        <is>
          <r>
            <t xml:space="preserve">UN</t>
          </r>
        </is>
      </c>
      <c r="E3605" s="24" t="n">
        <v>1.0</v>
      </c>
      <c r="F3605" s="25" t="n">
        <v>174.3</v>
      </c>
      <c r="G3605" s="25" t="n">
        <f>ROUND(ROUND(E3605,8)*F3605,2)</f>
        <v>174.3</v>
      </c>
    </row>
    <row r="3606" customHeight="1" ht="15">
      <c r="A3606" s="2" t="inlineStr"/>
      <c r="B3606" s="2" t="inlineStr"/>
      <c r="C3606" s="2" t="inlineStr"/>
      <c r="D3606" s="2" t="inlineStr"/>
      <c r="E3606" s="26" t="inlineStr">
        <is>
          <r>
            <t xml:space="preserve">TOTAL Material:</t>
          </r>
        </is>
      </c>
      <c r="F3606" s="26" t="inlineStr"/>
      <c r="G3606" s="27" t="n">
        <f>SUM(G3604:G3605)</f>
        <v>174.4</v>
      </c>
    </row>
    <row r="3607" customHeight="1" ht="15">
      <c r="A3607" s="20" t="inlineStr">
        <is>
          <r>
            <t xml:space="preserve">Mão de Obra com Encargos Complementares</t>
          </r>
        </is>
      </c>
      <c r="B3607" s="20" t="inlineStr"/>
      <c r="C3607" s="21" t="inlineStr">
        <is>
          <r>
            <t xml:space="preserve">FONTE</t>
          </r>
        </is>
      </c>
      <c r="D3607" s="21" t="inlineStr">
        <is>
          <r>
            <t xml:space="preserve">UNID</t>
          </r>
        </is>
      </c>
      <c r="E3607" s="21" t="inlineStr">
        <is>
          <r>
            <t xml:space="preserve">COEFICIENTE</t>
          </r>
        </is>
      </c>
      <c r="F3607" s="21" t="inlineStr">
        <is>
          <r>
            <t xml:space="preserve">PREÇO UNITÁRIO</t>
          </r>
        </is>
      </c>
      <c r="G3607" s="21" t="inlineStr">
        <is>
          <r>
            <t xml:space="preserve">TOTAL</t>
          </r>
        </is>
      </c>
    </row>
    <row r="3608" customHeight="1" ht="21">
      <c r="A3608" s="22" t="inlineStr">
        <is>
          <r>
            <t xml:space="preserve">88248</t>
          </r>
        </is>
      </c>
      <c r="B3608" s="23" t="inlineStr">
        <is>
          <r>
            <t xml:space="preserve">AUXILIAR DE ENCANADOR OU BOMBEIRO HIDRÁULICO COM ENCARGOS COMPLEMENTARES</t>
          </r>
        </is>
      </c>
      <c r="C3608" s="22" t="inlineStr">
        <is>
          <r>
            <t xml:space="preserve">SINAPI</t>
          </r>
        </is>
      </c>
      <c r="D3608" s="22" t="inlineStr">
        <is>
          <r>
            <t xml:space="preserve">H</t>
          </r>
        </is>
      </c>
      <c r="E3608" s="24" t="n">
        <v>1.0</v>
      </c>
      <c r="F3608" s="25" t="n">
        <v>24.23</v>
      </c>
      <c r="G3608" s="25" t="n">
        <f>ROUND(ROUND(E3608,8)*F3608,2)</f>
        <v>24.23</v>
      </c>
    </row>
    <row r="3609" customHeight="1" ht="21">
      <c r="A3609" s="22" t="inlineStr">
        <is>
          <r>
            <t xml:space="preserve">88267</t>
          </r>
        </is>
      </c>
      <c r="B3609" s="23" t="inlineStr">
        <is>
          <r>
            <t xml:space="preserve">ENCANADOR OU BOMBEIRO HIDRÁULICO COM ENCARGOS COMPLEMENTARES</t>
          </r>
        </is>
      </c>
      <c r="C3609" s="22" t="inlineStr">
        <is>
          <r>
            <t xml:space="preserve">SINAPI</t>
          </r>
        </is>
      </c>
      <c r="D3609" s="22" t="inlineStr">
        <is>
          <r>
            <t xml:space="preserve">H</t>
          </r>
        </is>
      </c>
      <c r="E3609" s="24" t="n">
        <v>0.65</v>
      </c>
      <c r="F3609" s="25" t="n">
        <v>29.86</v>
      </c>
      <c r="G3609" s="25" t="n">
        <f>ROUND(ROUND(E3609,8)*F3609,2)</f>
        <v>19.41</v>
      </c>
    </row>
    <row r="3610" customHeight="1" ht="18">
      <c r="A3610" s="2" t="inlineStr"/>
      <c r="B3610" s="2" t="inlineStr"/>
      <c r="C3610" s="2" t="inlineStr"/>
      <c r="D3610" s="2" t="inlineStr"/>
      <c r="E3610" s="26" t="inlineStr">
        <is>
          <r>
            <t xml:space="preserve">TOTAL Mão de Obra com Encargos Complementares:</t>
          </r>
        </is>
      </c>
      <c r="F3610" s="26" t="inlineStr"/>
      <c r="G3610" s="27" t="n">
        <f>SUM(G3608:G3609)</f>
        <v>43.64</v>
      </c>
    </row>
    <row r="3611" customHeight="1" ht="15">
      <c r="A3611" s="2" t="inlineStr"/>
      <c r="B3611" s="2" t="inlineStr"/>
      <c r="C3611" s="2" t="inlineStr"/>
      <c r="D3611" s="2" t="inlineStr"/>
      <c r="E3611" s="28" t="inlineStr">
        <is>
          <r>
            <t xml:space="preserve">VALOR:</t>
          </r>
        </is>
      </c>
      <c r="F3611" s="28" t="inlineStr"/>
      <c r="G3611" s="29" t="n">
        <f>ROUND(SUM(G3606,G3610),2)</f>
        <v>218.04</v>
      </c>
    </row>
    <row r="3612" customHeight="1" ht="15">
      <c r="A3612" s="2" t="inlineStr"/>
      <c r="B3612" s="2" t="inlineStr"/>
      <c r="C3612" s="2" t="inlineStr"/>
      <c r="D3612" s="2" t="inlineStr"/>
      <c r="E3612" s="28" t="inlineStr">
        <is>
          <r>
            <t xml:space="preserve">VALOR BDI (20.34%):</t>
          </r>
        </is>
      </c>
      <c r="F3612" s="28" t="inlineStr"/>
      <c r="G3612" s="29" t="n">
        <f>ROUND(G3611*(20.34/100),2)</f>
        <v>44.35</v>
      </c>
    </row>
    <row r="3613" customHeight="1" ht="15">
      <c r="A3613" s="2" t="inlineStr"/>
      <c r="B3613" s="2" t="inlineStr"/>
      <c r="C3613" s="2" t="inlineStr"/>
      <c r="D3613" s="2" t="inlineStr"/>
      <c r="E3613" s="28" t="inlineStr">
        <is>
          <r>
            <t xml:space="preserve">VALOR COM BDI:</t>
          </r>
        </is>
      </c>
      <c r="F3613" s="28" t="inlineStr"/>
      <c r="G3613" s="29" t="n">
        <f>G3612+G3611</f>
        <v>262.39</v>
      </c>
    </row>
    <row r="3614" customHeight="1" ht="10">
      <c r="A3614" s="2" t="inlineStr"/>
      <c r="B3614" s="2" t="inlineStr"/>
      <c r="C3614" s="2" t="inlineStr"/>
      <c r="D3614" s="2" t="inlineStr"/>
      <c r="E3614" s="18" t="inlineStr"/>
      <c r="F3614" s="18" t="inlineStr"/>
      <c r="G3614" s="18" t="inlineStr"/>
    </row>
    <row r="3615" customHeight="1" ht="20">
      <c r="A3615" s="19" t="inlineStr">
        <is>
          <r>
            <t xml:space="preserve">1.18.88. ​86879​ VÁLVULA EM PLÁSTICO 1" PARA PIA, TANQUE OU LAVATÓRIO, COM OU SEM LADRÃO - FORNECIMENTO E INSTALAÇÃO. AF_01/2020​ (UN)</t>
          </r>
        </is>
      </c>
      <c r="B3615" s="19" t="inlineStr"/>
      <c r="C3615" s="19" t="inlineStr"/>
      <c r="D3615" s="19" t="inlineStr"/>
      <c r="E3615" s="19" t="inlineStr"/>
      <c r="F3615" s="19" t="inlineStr"/>
      <c r="G3615" s="19" t="inlineStr"/>
    </row>
    <row r="3616" customHeight="1" ht="15">
      <c r="A3616" s="20" t="inlineStr">
        <is>
          <r>
            <t xml:space="preserve">Material</t>
          </r>
        </is>
      </c>
      <c r="B3616" s="20" t="inlineStr"/>
      <c r="C3616" s="21" t="inlineStr">
        <is>
          <r>
            <t xml:space="preserve">FONTE</t>
          </r>
        </is>
      </c>
      <c r="D3616" s="21" t="inlineStr">
        <is>
          <r>
            <t xml:space="preserve">UNID</t>
          </r>
        </is>
      </c>
      <c r="E3616" s="21" t="inlineStr">
        <is>
          <r>
            <t xml:space="preserve">COEFICIENTE</t>
          </r>
        </is>
      </c>
      <c r="F3616" s="21" t="inlineStr">
        <is>
          <r>
            <t xml:space="preserve">PREÇO UNITÁRIO</t>
          </r>
        </is>
      </c>
      <c r="G3616" s="21" t="inlineStr">
        <is>
          <r>
            <t xml:space="preserve">TOTAL</t>
          </r>
        </is>
      </c>
    </row>
    <row r="3617" customHeight="1" ht="21">
      <c r="A3617" s="22" t="inlineStr">
        <is>
          <r>
            <t xml:space="preserve">00003146</t>
          </r>
        </is>
      </c>
      <c r="B3617" s="23" t="inlineStr">
        <is>
          <r>
            <t xml:space="preserve">FITA VEDA ROSCA, EM PTFE, ROLO DE 18 MM X 10 M (L X C)</t>
          </r>
        </is>
      </c>
      <c r="C3617" s="22" t="inlineStr">
        <is>
          <r>
            <t xml:space="preserve">SINAPI</t>
          </r>
        </is>
      </c>
      <c r="D3617" s="22" t="inlineStr">
        <is>
          <r>
            <t xml:space="preserve">UN</t>
          </r>
        </is>
      </c>
      <c r="E3617" s="24" t="n">
        <v>0.0332</v>
      </c>
      <c r="F3617" s="25" t="n">
        <v>4.0</v>
      </c>
      <c r="G3617" s="25" t="n">
        <f>TRUNC(TRUNC(E3617,8)*F3617,2)</f>
        <v>0.13</v>
      </c>
    </row>
    <row r="3618" customHeight="1" ht="21">
      <c r="A3618" s="22" t="inlineStr">
        <is>
          <r>
            <t xml:space="preserve">00006153</t>
          </r>
        </is>
      </c>
      <c r="B3618" s="23" t="inlineStr">
        <is>
          <r>
            <t xml:space="preserve">VALVULA EM PLASTICO BRANCO PARA TANQUE OU LAVATORIO 1", SEM UNHO E SEM LADRAO</t>
          </r>
        </is>
      </c>
      <c r="C3618" s="22" t="inlineStr">
        <is>
          <r>
            <t xml:space="preserve">SINAPI</t>
          </r>
        </is>
      </c>
      <c r="D3618" s="22" t="inlineStr">
        <is>
          <r>
            <t xml:space="preserve">UN</t>
          </r>
        </is>
      </c>
      <c r="E3618" s="24" t="n">
        <v>1.0</v>
      </c>
      <c r="F3618" s="25" t="n">
        <v>5.44</v>
      </c>
      <c r="G3618" s="25" t="n">
        <f>TRUNC(TRUNC(E3618,8)*F3618,2)</f>
        <v>5.44</v>
      </c>
    </row>
    <row r="3619" customHeight="1" ht="15">
      <c r="A3619" s="2" t="inlineStr"/>
      <c r="B3619" s="2" t="inlineStr"/>
      <c r="C3619" s="2" t="inlineStr"/>
      <c r="D3619" s="2" t="inlineStr"/>
      <c r="E3619" s="26" t="inlineStr">
        <is>
          <r>
            <t xml:space="preserve">TOTAL Material:</t>
          </r>
        </is>
      </c>
      <c r="F3619" s="26" t="inlineStr"/>
      <c r="G3619" s="27" t="n">
        <f>SUM(G3617:G3618)</f>
        <v>5.57</v>
      </c>
    </row>
    <row r="3620" customHeight="1" ht="15">
      <c r="A3620" s="20" t="inlineStr">
        <is>
          <r>
            <t xml:space="preserve">Mão de Obra com Encargos Complementares</t>
          </r>
        </is>
      </c>
      <c r="B3620" s="20" t="inlineStr"/>
      <c r="C3620" s="21" t="inlineStr">
        <is>
          <r>
            <t xml:space="preserve">FONTE</t>
          </r>
        </is>
      </c>
      <c r="D3620" s="21" t="inlineStr">
        <is>
          <r>
            <t xml:space="preserve">UNID</t>
          </r>
        </is>
      </c>
      <c r="E3620" s="21" t="inlineStr">
        <is>
          <r>
            <t xml:space="preserve">COEFICIENTE</t>
          </r>
        </is>
      </c>
      <c r="F3620" s="21" t="inlineStr">
        <is>
          <r>
            <t xml:space="preserve">PREÇO UNITÁRIO</t>
          </r>
        </is>
      </c>
      <c r="G3620" s="21" t="inlineStr">
        <is>
          <r>
            <t xml:space="preserve">TOTAL</t>
          </r>
        </is>
      </c>
    </row>
    <row r="3621" customHeight="1" ht="21">
      <c r="A3621" s="22" t="inlineStr">
        <is>
          <r>
            <t xml:space="preserve">88267</t>
          </r>
        </is>
      </c>
      <c r="B3621" s="23" t="inlineStr">
        <is>
          <r>
            <t xml:space="preserve">ENCANADOR OU BOMBEIRO HIDRÁULICO COM ENCARGOS COMPLEMENTARES</t>
          </r>
        </is>
      </c>
      <c r="C3621" s="22" t="inlineStr">
        <is>
          <r>
            <t xml:space="preserve">SINAPI</t>
          </r>
        </is>
      </c>
      <c r="D3621" s="22" t="inlineStr">
        <is>
          <r>
            <t xml:space="preserve">H</t>
          </r>
        </is>
      </c>
      <c r="E3621" s="24" t="n">
        <v>0.1232</v>
      </c>
      <c r="F3621" s="25" t="n">
        <v>29.86</v>
      </c>
      <c r="G3621" s="25" t="n">
        <f>TRUNC(TRUNC(E3621,8)*F3621,2)</f>
        <v>3.67</v>
      </c>
    </row>
    <row r="3622" customHeight="1" ht="15">
      <c r="A3622" s="22" t="inlineStr">
        <is>
          <r>
            <t xml:space="preserve">88316</t>
          </r>
        </is>
      </c>
      <c r="B3622" s="23" t="inlineStr">
        <is>
          <r>
            <t xml:space="preserve">SERVENTE COM ENCARGOS COMPLEMENTARES</t>
          </r>
        </is>
      </c>
      <c r="C3622" s="22" t="inlineStr">
        <is>
          <r>
            <t xml:space="preserve">SINAPI</t>
          </r>
        </is>
      </c>
      <c r="D3622" s="22" t="inlineStr">
        <is>
          <r>
            <t xml:space="preserve">H</t>
          </r>
        </is>
      </c>
      <c r="E3622" s="24" t="n">
        <v>0.0388</v>
      </c>
      <c r="F3622" s="25" t="n">
        <v>23.56</v>
      </c>
      <c r="G3622" s="25" t="n">
        <f>TRUNC(TRUNC(E3622,8)*F3622,2)</f>
        <v>0.91</v>
      </c>
    </row>
    <row r="3623" customHeight="1" ht="18">
      <c r="A3623" s="2" t="inlineStr"/>
      <c r="B3623" s="2" t="inlineStr"/>
      <c r="C3623" s="2" t="inlineStr"/>
      <c r="D3623" s="2" t="inlineStr"/>
      <c r="E3623" s="26" t="inlineStr">
        <is>
          <r>
            <t xml:space="preserve">TOTAL Mão de Obra com Encargos Complementares:</t>
          </r>
        </is>
      </c>
      <c r="F3623" s="26" t="inlineStr"/>
      <c r="G3623" s="27" t="n">
        <f>SUM(G3621:G3622)</f>
        <v>4.58</v>
      </c>
    </row>
    <row r="3624" customHeight="1" ht="15">
      <c r="A3624" s="2" t="inlineStr"/>
      <c r="B3624" s="2" t="inlineStr"/>
      <c r="C3624" s="2" t="inlineStr"/>
      <c r="D3624" s="2" t="inlineStr"/>
      <c r="E3624" s="28" t="inlineStr">
        <is>
          <r>
            <t xml:space="preserve">VALOR:</t>
          </r>
        </is>
      </c>
      <c r="F3624" s="28" t="inlineStr"/>
      <c r="G3624" s="29" t="n">
        <f>ROUND(SUM(G3619,G3623),2)</f>
        <v>10.15</v>
      </c>
    </row>
    <row r="3625" customHeight="1" ht="15">
      <c r="A3625" s="2" t="inlineStr"/>
      <c r="B3625" s="2" t="inlineStr"/>
      <c r="C3625" s="2" t="inlineStr"/>
      <c r="D3625" s="2" t="inlineStr"/>
      <c r="E3625" s="28" t="inlineStr">
        <is>
          <r>
            <t xml:space="preserve">VALOR BDI (20.34%):</t>
          </r>
        </is>
      </c>
      <c r="F3625" s="28" t="inlineStr"/>
      <c r="G3625" s="29" t="n">
        <f>ROUND(G3624*(20.34/100),2)</f>
        <v>2.06</v>
      </c>
    </row>
    <row r="3626" customHeight="1" ht="15">
      <c r="A3626" s="2" t="inlineStr"/>
      <c r="B3626" s="2" t="inlineStr"/>
      <c r="C3626" s="2" t="inlineStr"/>
      <c r="D3626" s="2" t="inlineStr"/>
      <c r="E3626" s="28" t="inlineStr">
        <is>
          <r>
            <t xml:space="preserve">VALOR COM BDI:</t>
          </r>
        </is>
      </c>
      <c r="F3626" s="28" t="inlineStr"/>
      <c r="G3626" s="29" t="n">
        <f>G3625+G3624</f>
        <v>12.21</v>
      </c>
    </row>
    <row r="3627" customHeight="1" ht="10">
      <c r="A3627" s="2" t="inlineStr"/>
      <c r="B3627" s="2" t="inlineStr"/>
      <c r="C3627" s="2" t="inlineStr"/>
      <c r="D3627" s="2" t="inlineStr"/>
      <c r="E3627" s="18" t="inlineStr"/>
      <c r="F3627" s="18" t="inlineStr"/>
      <c r="G3627" s="18" t="inlineStr"/>
    </row>
    <row r="3628" customHeight="1" ht="20">
      <c r="A3628" s="19" t="inlineStr">
        <is>
          <r>
            <t xml:space="preserve">1.18.89. ​104063​ CURVA LONGA, 45 GRAUS, PVC OCRE, JUNTA ELÁSTICA, DN 100 MM, PARA COLETOR PREDIAL DE ESGOTO. AF_06/2022​ (UN)</t>
          </r>
        </is>
      </c>
      <c r="B3628" s="19" t="inlineStr"/>
      <c r="C3628" s="19" t="inlineStr"/>
      <c r="D3628" s="19" t="inlineStr"/>
      <c r="E3628" s="19" t="inlineStr"/>
      <c r="F3628" s="19" t="inlineStr"/>
      <c r="G3628" s="19" t="inlineStr"/>
    </row>
    <row r="3629" customHeight="1" ht="15">
      <c r="A3629" s="20" t="inlineStr">
        <is>
          <r>
            <t xml:space="preserve">Material</t>
          </r>
        </is>
      </c>
      <c r="B3629" s="20" t="inlineStr"/>
      <c r="C3629" s="21" t="inlineStr">
        <is>
          <r>
            <t xml:space="preserve">FONTE</t>
          </r>
        </is>
      </c>
      <c r="D3629" s="21" t="inlineStr">
        <is>
          <r>
            <t xml:space="preserve">UNID</t>
          </r>
        </is>
      </c>
      <c r="E3629" s="21" t="inlineStr">
        <is>
          <r>
            <t xml:space="preserve">COEFICIENTE</t>
          </r>
        </is>
      </c>
      <c r="F3629" s="21" t="inlineStr">
        <is>
          <r>
            <t xml:space="preserve">PREÇO UNITÁRIO</t>
          </r>
        </is>
      </c>
      <c r="G3629" s="21" t="inlineStr">
        <is>
          <r>
            <t xml:space="preserve">TOTAL</t>
          </r>
        </is>
      </c>
    </row>
    <row r="3630" customHeight="1" ht="21">
      <c r="A3630" s="22" t="inlineStr">
        <is>
          <r>
            <t xml:space="preserve">00000303</t>
          </r>
        </is>
      </c>
      <c r="B3630" s="23" t="inlineStr">
        <is>
          <r>
            <t xml:space="preserve">ANEL BORRACHA, PARA TUBO PVC, REDE COLETOR ESGOTO, DN 100 MM (NBR 7362)</t>
          </r>
        </is>
      </c>
      <c r="C3630" s="22" t="inlineStr">
        <is>
          <r>
            <t xml:space="preserve">SINAPI</t>
          </r>
        </is>
      </c>
      <c r="D3630" s="22" t="inlineStr">
        <is>
          <r>
            <t xml:space="preserve">UN</t>
          </r>
        </is>
      </c>
      <c r="E3630" s="24" t="n">
        <v>1.0</v>
      </c>
      <c r="F3630" s="25" t="n">
        <v>4.75</v>
      </c>
      <c r="G3630" s="25" t="n">
        <f>TRUNC(TRUNC(E3630,8)*F3630,2)</f>
        <v>4.75</v>
      </c>
    </row>
    <row r="3631" customHeight="1" ht="21">
      <c r="A3631" s="22" t="inlineStr">
        <is>
          <r>
            <t xml:space="preserve">00001858</t>
          </r>
        </is>
      </c>
      <c r="B3631" s="23" t="inlineStr">
        <is>
          <r>
            <t xml:space="preserve">CURVA LONGA PVC, PB, JE, 45 GRAUS, DN 100 MM, PARA REDE COLETORA ESGOTO</t>
          </r>
        </is>
      </c>
      <c r="C3631" s="22" t="inlineStr">
        <is>
          <r>
            <t xml:space="preserve">SINAPI</t>
          </r>
        </is>
      </c>
      <c r="D3631" s="22" t="inlineStr">
        <is>
          <r>
            <t xml:space="preserve">UN</t>
          </r>
        </is>
      </c>
      <c r="E3631" s="24" t="n">
        <v>1.0</v>
      </c>
      <c r="F3631" s="25" t="n">
        <v>55.27</v>
      </c>
      <c r="G3631" s="25" t="n">
        <f>TRUNC(TRUNC(E3631,8)*F3631,2)</f>
        <v>55.27</v>
      </c>
    </row>
    <row r="3632" customHeight="1" ht="29">
      <c r="A3632" s="22" t="inlineStr">
        <is>
          <r>
            <t xml:space="preserve">00020078</t>
          </r>
        </is>
      </c>
      <c r="B3632" s="23" t="inlineStr">
        <is>
          <r>
            <t xml:space="preserve">PASTA LUBRIFICANTE PARA TUBOS E CONEXOES COM JUNTA ELASTICA, EMBALAGEM DE *400* GR (USO EM PVC, ACO, POLIETILENO E OUTROS)</t>
          </r>
        </is>
      </c>
      <c r="C3632" s="22" t="inlineStr">
        <is>
          <r>
            <t xml:space="preserve">SINAPI</t>
          </r>
        </is>
      </c>
      <c r="D3632" s="22" t="inlineStr">
        <is>
          <r>
            <t xml:space="preserve">UN</t>
          </r>
        </is>
      </c>
      <c r="E3632" s="24" t="n">
        <v>0.0625</v>
      </c>
      <c r="F3632" s="25" t="n">
        <v>25.53</v>
      </c>
      <c r="G3632" s="25" t="n">
        <f>TRUNC(TRUNC(E3632,8)*F3632,2)</f>
        <v>1.59</v>
      </c>
    </row>
    <row r="3633" customHeight="1" ht="15">
      <c r="A3633" s="2" t="inlineStr"/>
      <c r="B3633" s="2" t="inlineStr"/>
      <c r="C3633" s="2" t="inlineStr"/>
      <c r="D3633" s="2" t="inlineStr"/>
      <c r="E3633" s="26" t="inlineStr">
        <is>
          <r>
            <t xml:space="preserve">TOTAL Material:</t>
          </r>
        </is>
      </c>
      <c r="F3633" s="26" t="inlineStr"/>
      <c r="G3633" s="27" t="n">
        <f>SUM(G3630:G3632)</f>
        <v>61.61</v>
      </c>
    </row>
    <row r="3634" customHeight="1" ht="15">
      <c r="A3634" s="20" t="inlineStr">
        <is>
          <r>
            <t xml:space="preserve">Mão de Obra com Encargos Complementares</t>
          </r>
        </is>
      </c>
      <c r="B3634" s="20" t="inlineStr"/>
      <c r="C3634" s="21" t="inlineStr">
        <is>
          <r>
            <t xml:space="preserve">FONTE</t>
          </r>
        </is>
      </c>
      <c r="D3634" s="21" t="inlineStr">
        <is>
          <r>
            <t xml:space="preserve">UNID</t>
          </r>
        </is>
      </c>
      <c r="E3634" s="21" t="inlineStr">
        <is>
          <r>
            <t xml:space="preserve">COEFICIENTE</t>
          </r>
        </is>
      </c>
      <c r="F3634" s="21" t="inlineStr">
        <is>
          <r>
            <t xml:space="preserve">PREÇO UNITÁRIO</t>
          </r>
        </is>
      </c>
      <c r="G3634" s="21" t="inlineStr">
        <is>
          <r>
            <t xml:space="preserve">TOTAL</t>
          </r>
        </is>
      </c>
    </row>
    <row r="3635" customHeight="1" ht="21">
      <c r="A3635" s="22" t="inlineStr">
        <is>
          <r>
            <t xml:space="preserve">88246</t>
          </r>
        </is>
      </c>
      <c r="B3635" s="23" t="inlineStr">
        <is>
          <r>
            <t xml:space="preserve">ASSENTADOR DE TUBOS COM ENCARGOS COMPLEMENTARES</t>
          </r>
        </is>
      </c>
      <c r="C3635" s="22" t="inlineStr">
        <is>
          <r>
            <t xml:space="preserve">SINAPI</t>
          </r>
        </is>
      </c>
      <c r="D3635" s="22" t="inlineStr">
        <is>
          <r>
            <t xml:space="preserve">H</t>
          </r>
        </is>
      </c>
      <c r="E3635" s="24" t="n">
        <v>0.2524</v>
      </c>
      <c r="F3635" s="25" t="n">
        <v>23.79</v>
      </c>
      <c r="G3635" s="25" t="n">
        <f>TRUNC(TRUNC(E3635,8)*F3635,2)</f>
        <v>6.0</v>
      </c>
    </row>
    <row r="3636" customHeight="1" ht="15">
      <c r="A3636" s="22" t="inlineStr">
        <is>
          <r>
            <t xml:space="preserve">88316</t>
          </r>
        </is>
      </c>
      <c r="B3636" s="23" t="inlineStr">
        <is>
          <r>
            <t xml:space="preserve">SERVENTE COM ENCARGOS COMPLEMENTARES</t>
          </r>
        </is>
      </c>
      <c r="C3636" s="22" t="inlineStr">
        <is>
          <r>
            <t xml:space="preserve">SINAPI</t>
          </r>
        </is>
      </c>
      <c r="D3636" s="22" t="inlineStr">
        <is>
          <r>
            <t xml:space="preserve">H</t>
          </r>
        </is>
      </c>
      <c r="E3636" s="24" t="n">
        <v>0.0808</v>
      </c>
      <c r="F3636" s="25" t="n">
        <v>23.56</v>
      </c>
      <c r="G3636" s="25" t="n">
        <f>TRUNC(TRUNC(E3636,8)*F3636,2)</f>
        <v>1.9</v>
      </c>
    </row>
    <row r="3637" customHeight="1" ht="18">
      <c r="A3637" s="2" t="inlineStr"/>
      <c r="B3637" s="2" t="inlineStr"/>
      <c r="C3637" s="2" t="inlineStr"/>
      <c r="D3637" s="2" t="inlineStr"/>
      <c r="E3637" s="26" t="inlineStr">
        <is>
          <r>
            <t xml:space="preserve">TOTAL Mão de Obra com Encargos Complementares:</t>
          </r>
        </is>
      </c>
      <c r="F3637" s="26" t="inlineStr"/>
      <c r="G3637" s="27" t="n">
        <f>SUM(G3635:G3636)</f>
        <v>7.9</v>
      </c>
    </row>
    <row r="3638" customHeight="1" ht="15">
      <c r="A3638" s="2" t="inlineStr"/>
      <c r="B3638" s="2" t="inlineStr"/>
      <c r="C3638" s="2" t="inlineStr"/>
      <c r="D3638" s="2" t="inlineStr"/>
      <c r="E3638" s="28" t="inlineStr">
        <is>
          <r>
            <t xml:space="preserve">VALOR:</t>
          </r>
        </is>
      </c>
      <c r="F3638" s="28" t="inlineStr"/>
      <c r="G3638" s="29" t="n">
        <f>ROUND(SUM(G3633,G3637),2)</f>
        <v>69.51</v>
      </c>
    </row>
    <row r="3639" customHeight="1" ht="15">
      <c r="A3639" s="2" t="inlineStr"/>
      <c r="B3639" s="2" t="inlineStr"/>
      <c r="C3639" s="2" t="inlineStr"/>
      <c r="D3639" s="2" t="inlineStr"/>
      <c r="E3639" s="28" t="inlineStr">
        <is>
          <r>
            <t xml:space="preserve">VALOR BDI (20.34%):</t>
          </r>
        </is>
      </c>
      <c r="F3639" s="28" t="inlineStr"/>
      <c r="G3639" s="29" t="n">
        <f>ROUND(G3638*(20.34/100),2)</f>
        <v>14.14</v>
      </c>
    </row>
    <row r="3640" customHeight="1" ht="15">
      <c r="A3640" s="2" t="inlineStr"/>
      <c r="B3640" s="2" t="inlineStr"/>
      <c r="C3640" s="2" t="inlineStr"/>
      <c r="D3640" s="2" t="inlineStr"/>
      <c r="E3640" s="28" t="inlineStr">
        <is>
          <r>
            <t xml:space="preserve">VALOR COM BDI:</t>
          </r>
        </is>
      </c>
      <c r="F3640" s="28" t="inlineStr"/>
      <c r="G3640" s="29" t="n">
        <f>G3639+G3638</f>
        <v>83.65</v>
      </c>
    </row>
    <row r="3641" customHeight="1" ht="10">
      <c r="A3641" s="2" t="inlineStr"/>
      <c r="B3641" s="2" t="inlineStr"/>
      <c r="C3641" s="2" t="inlineStr"/>
      <c r="D3641" s="2" t="inlineStr"/>
      <c r="E3641" s="18" t="inlineStr"/>
      <c r="F3641" s="18" t="inlineStr"/>
      <c r="G3641" s="18" t="inlineStr"/>
    </row>
    <row r="3642" customHeight="1" ht="20">
      <c r="A3642" s="19" t="inlineStr">
        <is>
          <r>
            <t xml:space="preserve">1.18.90. ​89811​ CURVA CURTA 90 GRAUS, PVC, SERIE NORMAL, ESGOTO PREDIAL, DN 100 MM, JUNTA ELÁSTICA, FORNECIDO E INSTALADO EM PRUMADA DE ESGOTO SANITÁRIO OU VENTILAÇÃO. AF_08/2022​ (UN)</t>
          </r>
        </is>
      </c>
      <c r="B3642" s="19" t="inlineStr"/>
      <c r="C3642" s="19" t="inlineStr"/>
      <c r="D3642" s="19" t="inlineStr"/>
      <c r="E3642" s="19" t="inlineStr"/>
      <c r="F3642" s="19" t="inlineStr"/>
      <c r="G3642" s="19" t="inlineStr"/>
    </row>
    <row r="3643" customHeight="1" ht="15">
      <c r="A3643" s="20" t="inlineStr">
        <is>
          <r>
            <t xml:space="preserve">Material</t>
          </r>
        </is>
      </c>
      <c r="B3643" s="20" t="inlineStr"/>
      <c r="C3643" s="21" t="inlineStr">
        <is>
          <r>
            <t xml:space="preserve">FONTE</t>
          </r>
        </is>
      </c>
      <c r="D3643" s="21" t="inlineStr">
        <is>
          <r>
            <t xml:space="preserve">UNID</t>
          </r>
        </is>
      </c>
      <c r="E3643" s="21" t="inlineStr">
        <is>
          <r>
            <t xml:space="preserve">COEFICIENTE</t>
          </r>
        </is>
      </c>
      <c r="F3643" s="21" t="inlineStr">
        <is>
          <r>
            <t xml:space="preserve">PREÇO UNITÁRIO</t>
          </r>
        </is>
      </c>
      <c r="G3643" s="21" t="inlineStr">
        <is>
          <r>
            <t xml:space="preserve">TOTAL</t>
          </r>
        </is>
      </c>
    </row>
    <row r="3644" customHeight="1" ht="21">
      <c r="A3644" s="22" t="inlineStr">
        <is>
          <r>
            <t xml:space="preserve">00000301</t>
          </r>
        </is>
      </c>
      <c r="B3644" s="23" t="inlineStr">
        <is>
          <r>
            <t xml:space="preserve">ANEL BORRACHA PARA TUBO ESGOTO PREDIAL, DN 100 MM (NBR 5688)</t>
          </r>
        </is>
      </c>
      <c r="C3644" s="22" t="inlineStr">
        <is>
          <r>
            <t xml:space="preserve">SINAPI</t>
          </r>
        </is>
      </c>
      <c r="D3644" s="22" t="inlineStr">
        <is>
          <r>
            <t xml:space="preserve">UN</t>
          </r>
        </is>
      </c>
      <c r="E3644" s="24" t="n">
        <v>2.0</v>
      </c>
      <c r="F3644" s="25" t="n">
        <v>4.29</v>
      </c>
      <c r="G3644" s="25" t="n">
        <f>TRUNC(TRUNC(E3644,8)*F3644,2)</f>
        <v>8.58</v>
      </c>
    </row>
    <row r="3645" customHeight="1" ht="21">
      <c r="A3645" s="22" t="inlineStr">
        <is>
          <r>
            <t xml:space="preserve">00001966</t>
          </r>
        </is>
      </c>
      <c r="B3645" s="23" t="inlineStr">
        <is>
          <r>
            <t xml:space="preserve">CURVA PVC CURTA 90 GRAUS, DN 100 MM, PARA ESGOTO PREDIAL</t>
          </r>
        </is>
      </c>
      <c r="C3645" s="22" t="inlineStr">
        <is>
          <r>
            <t xml:space="preserve">SINAPI</t>
          </r>
        </is>
      </c>
      <c r="D3645" s="22" t="inlineStr">
        <is>
          <r>
            <t xml:space="preserve">UN</t>
          </r>
        </is>
      </c>
      <c r="E3645" s="24" t="n">
        <v>1.0</v>
      </c>
      <c r="F3645" s="25" t="n">
        <v>23.45</v>
      </c>
      <c r="G3645" s="25" t="n">
        <f>TRUNC(TRUNC(E3645,8)*F3645,2)</f>
        <v>23.45</v>
      </c>
    </row>
    <row r="3646" customHeight="1" ht="29">
      <c r="A3646" s="22" t="inlineStr">
        <is>
          <r>
            <t xml:space="preserve">00020078</t>
          </r>
        </is>
      </c>
      <c r="B3646" s="23" t="inlineStr">
        <is>
          <r>
            <t xml:space="preserve">PASTA LUBRIFICANTE PARA TUBOS E CONEXOES COM JUNTA ELASTICA, EMBALAGEM DE *400* GR (USO EM PVC, ACO, POLIETILENO E OUTROS)</t>
          </r>
        </is>
      </c>
      <c r="C3646" s="22" t="inlineStr">
        <is>
          <r>
            <t xml:space="preserve">SINAPI</t>
          </r>
        </is>
      </c>
      <c r="D3646" s="22" t="inlineStr">
        <is>
          <r>
            <t xml:space="preserve">UN</t>
          </r>
        </is>
      </c>
      <c r="E3646" s="24" t="n">
        <v>0.115</v>
      </c>
      <c r="F3646" s="25" t="n">
        <v>25.53</v>
      </c>
      <c r="G3646" s="25" t="n">
        <f>TRUNC(TRUNC(E3646,8)*F3646,2)</f>
        <v>2.93</v>
      </c>
    </row>
    <row r="3647" customHeight="1" ht="15">
      <c r="A3647" s="2" t="inlineStr"/>
      <c r="B3647" s="2" t="inlineStr"/>
      <c r="C3647" s="2" t="inlineStr"/>
      <c r="D3647" s="2" t="inlineStr"/>
      <c r="E3647" s="26" t="inlineStr">
        <is>
          <r>
            <t xml:space="preserve">TOTAL Material:</t>
          </r>
        </is>
      </c>
      <c r="F3647" s="26" t="inlineStr"/>
      <c r="G3647" s="27" t="n">
        <f>SUM(G3644:G3646)</f>
        <v>34.96</v>
      </c>
    </row>
    <row r="3648" customHeight="1" ht="15">
      <c r="A3648" s="20" t="inlineStr">
        <is>
          <r>
            <t xml:space="preserve">Mão de Obra com Encargos Complementares</t>
          </r>
        </is>
      </c>
      <c r="B3648" s="20" t="inlineStr"/>
      <c r="C3648" s="21" t="inlineStr">
        <is>
          <r>
            <t xml:space="preserve">FONTE</t>
          </r>
        </is>
      </c>
      <c r="D3648" s="21" t="inlineStr">
        <is>
          <r>
            <t xml:space="preserve">UNID</t>
          </r>
        </is>
      </c>
      <c r="E3648" s="21" t="inlineStr">
        <is>
          <r>
            <t xml:space="preserve">COEFICIENTE</t>
          </r>
        </is>
      </c>
      <c r="F3648" s="21" t="inlineStr">
        <is>
          <r>
            <t xml:space="preserve">PREÇO UNITÁRIO</t>
          </r>
        </is>
      </c>
      <c r="G3648" s="21" t="inlineStr">
        <is>
          <r>
            <t xml:space="preserve">TOTAL</t>
          </r>
        </is>
      </c>
    </row>
    <row r="3649" customHeight="1" ht="21">
      <c r="A3649" s="22" t="inlineStr">
        <is>
          <r>
            <t xml:space="preserve">88248</t>
          </r>
        </is>
      </c>
      <c r="B3649" s="23" t="inlineStr">
        <is>
          <r>
            <t xml:space="preserve">AUXILIAR DE ENCANADOR OU BOMBEIRO HIDRÁULICO COM ENCARGOS COMPLEMENTARES</t>
          </r>
        </is>
      </c>
      <c r="C3649" s="22" t="inlineStr">
        <is>
          <r>
            <t xml:space="preserve">SINAPI</t>
          </r>
        </is>
      </c>
      <c r="D3649" s="22" t="inlineStr">
        <is>
          <r>
            <t xml:space="preserve">H</t>
          </r>
        </is>
      </c>
      <c r="E3649" s="24" t="n">
        <v>0.2172</v>
      </c>
      <c r="F3649" s="25" t="n">
        <v>24.23</v>
      </c>
      <c r="G3649" s="25" t="n">
        <f>TRUNC(TRUNC(E3649,8)*F3649,2)</f>
        <v>5.26</v>
      </c>
    </row>
    <row r="3650" customHeight="1" ht="21">
      <c r="A3650" s="22" t="inlineStr">
        <is>
          <r>
            <t xml:space="preserve">88267</t>
          </r>
        </is>
      </c>
      <c r="B3650" s="23" t="inlineStr">
        <is>
          <r>
            <t xml:space="preserve">ENCANADOR OU BOMBEIRO HIDRÁULICO COM ENCARGOS COMPLEMENTARES</t>
          </r>
        </is>
      </c>
      <c r="C3650" s="22" t="inlineStr">
        <is>
          <r>
            <t xml:space="preserve">SINAPI</t>
          </r>
        </is>
      </c>
      <c r="D3650" s="22" t="inlineStr">
        <is>
          <r>
            <t xml:space="preserve">H</t>
          </r>
        </is>
      </c>
      <c r="E3650" s="24" t="n">
        <v>0.2172</v>
      </c>
      <c r="F3650" s="25" t="n">
        <v>29.86</v>
      </c>
      <c r="G3650" s="25" t="n">
        <f>TRUNC(TRUNC(E3650,8)*F3650,2)</f>
        <v>6.48</v>
      </c>
    </row>
    <row r="3651" customHeight="1" ht="18">
      <c r="A3651" s="2" t="inlineStr"/>
      <c r="B3651" s="2" t="inlineStr"/>
      <c r="C3651" s="2" t="inlineStr"/>
      <c r="D3651" s="2" t="inlineStr"/>
      <c r="E3651" s="26" t="inlineStr">
        <is>
          <r>
            <t xml:space="preserve">TOTAL Mão de Obra com Encargos Complementares:</t>
          </r>
        </is>
      </c>
      <c r="F3651" s="26" t="inlineStr"/>
      <c r="G3651" s="27" t="n">
        <f>SUM(G3649:G3650)</f>
        <v>11.74</v>
      </c>
    </row>
    <row r="3652" customHeight="1" ht="15">
      <c r="A3652" s="2" t="inlineStr"/>
      <c r="B3652" s="2" t="inlineStr"/>
      <c r="C3652" s="2" t="inlineStr"/>
      <c r="D3652" s="2" t="inlineStr"/>
      <c r="E3652" s="28" t="inlineStr">
        <is>
          <r>
            <t xml:space="preserve">VALOR:</t>
          </r>
        </is>
      </c>
      <c r="F3652" s="28" t="inlineStr"/>
      <c r="G3652" s="29" t="n">
        <f>ROUND(SUM(G3647,G3651),2)</f>
        <v>46.7</v>
      </c>
    </row>
    <row r="3653" customHeight="1" ht="15">
      <c r="A3653" s="2" t="inlineStr"/>
      <c r="B3653" s="2" t="inlineStr"/>
      <c r="C3653" s="2" t="inlineStr"/>
      <c r="D3653" s="2" t="inlineStr"/>
      <c r="E3653" s="28" t="inlineStr">
        <is>
          <r>
            <t xml:space="preserve">VALOR BDI (20.34%):</t>
          </r>
        </is>
      </c>
      <c r="F3653" s="28" t="inlineStr"/>
      <c r="G3653" s="29" t="n">
        <f>ROUND(G3652*(20.34/100),2)</f>
        <v>9.5</v>
      </c>
    </row>
    <row r="3654" customHeight="1" ht="15">
      <c r="A3654" s="2" t="inlineStr"/>
      <c r="B3654" s="2" t="inlineStr"/>
      <c r="C3654" s="2" t="inlineStr"/>
      <c r="D3654" s="2" t="inlineStr"/>
      <c r="E3654" s="28" t="inlineStr">
        <is>
          <r>
            <t xml:space="preserve">VALOR COM BDI:</t>
          </r>
        </is>
      </c>
      <c r="F3654" s="28" t="inlineStr"/>
      <c r="G3654" s="29" t="n">
        <f>G3653+G3652</f>
        <v>56.2</v>
      </c>
    </row>
    <row r="3655" customHeight="1" ht="10">
      <c r="A3655" s="2" t="inlineStr"/>
      <c r="B3655" s="2" t="inlineStr"/>
      <c r="C3655" s="2" t="inlineStr"/>
      <c r="D3655" s="2" t="inlineStr"/>
      <c r="E3655" s="18" t="inlineStr"/>
      <c r="F3655" s="18" t="inlineStr"/>
      <c r="G3655" s="18" t="inlineStr"/>
    </row>
    <row r="3656" customHeight="1" ht="20">
      <c r="A3656" s="19" t="inlineStr">
        <is>
          <r>
            <t xml:space="preserve">1.18.91. ​89728​ CURVA CURTA 90 GRAUS, PVC, SERIE NORMAL, ESGOTO PREDIAL, DN 40 MM, JUNTA SOLDÁVEL, FORNECIDO E INSTALADO EM RAMAL DE DESCARGA OU RAMAL DE ESGOTO SANITÁRIO. AF_08/2022​ (UN)</t>
          </r>
        </is>
      </c>
      <c r="B3656" s="19" t="inlineStr"/>
      <c r="C3656" s="19" t="inlineStr"/>
      <c r="D3656" s="19" t="inlineStr"/>
      <c r="E3656" s="19" t="inlineStr"/>
      <c r="F3656" s="19" t="inlineStr"/>
      <c r="G3656" s="19" t="inlineStr"/>
    </row>
    <row r="3657" customHeight="1" ht="15">
      <c r="A3657" s="20" t="inlineStr">
        <is>
          <r>
            <t xml:space="preserve">Material</t>
          </r>
        </is>
      </c>
      <c r="B3657" s="20" t="inlineStr"/>
      <c r="C3657" s="21" t="inlineStr">
        <is>
          <r>
            <t xml:space="preserve">FONTE</t>
          </r>
        </is>
      </c>
      <c r="D3657" s="21" t="inlineStr">
        <is>
          <r>
            <t xml:space="preserve">UNID</t>
          </r>
        </is>
      </c>
      <c r="E3657" s="21" t="inlineStr">
        <is>
          <r>
            <t xml:space="preserve">COEFICIENTE</t>
          </r>
        </is>
      </c>
      <c r="F3657" s="21" t="inlineStr">
        <is>
          <r>
            <t xml:space="preserve">PREÇO UNITÁRIO</t>
          </r>
        </is>
      </c>
      <c r="G3657" s="21" t="inlineStr">
        <is>
          <r>
            <t xml:space="preserve">TOTAL</t>
          </r>
        </is>
      </c>
    </row>
    <row r="3658" customHeight="1" ht="15">
      <c r="A3658" s="22" t="inlineStr">
        <is>
          <r>
            <t xml:space="preserve">00000122</t>
          </r>
        </is>
      </c>
      <c r="B3658" s="23" t="inlineStr">
        <is>
          <r>
            <t xml:space="preserve">ADESIVO PLASTICO PARA PVC, FRASCO COM *850* GR</t>
          </r>
        </is>
      </c>
      <c r="C3658" s="22" t="inlineStr">
        <is>
          <r>
            <t xml:space="preserve">SINAPI</t>
          </r>
        </is>
      </c>
      <c r="D3658" s="22" t="inlineStr">
        <is>
          <r>
            <t xml:space="preserve">UN</t>
          </r>
        </is>
      </c>
      <c r="E3658" s="24" t="n">
        <v>0.0099</v>
      </c>
      <c r="F3658" s="25" t="n">
        <v>61.86</v>
      </c>
      <c r="G3658" s="25" t="n">
        <f>TRUNC(TRUNC(E3658,8)*F3658,2)</f>
        <v>0.61</v>
      </c>
    </row>
    <row r="3659" customHeight="1" ht="21">
      <c r="A3659" s="22" t="inlineStr">
        <is>
          <r>
            <t xml:space="preserve">00001933</t>
          </r>
        </is>
      </c>
      <c r="B3659" s="23" t="inlineStr">
        <is>
          <r>
            <t xml:space="preserve">CURVA PVC CURTA 90 GRAUS, DN 40 MM, PARA ESGOTO PREDIAL</t>
          </r>
        </is>
      </c>
      <c r="C3659" s="22" t="inlineStr">
        <is>
          <r>
            <t xml:space="preserve">SINAPI</t>
          </r>
        </is>
      </c>
      <c r="D3659" s="22" t="inlineStr">
        <is>
          <r>
            <t xml:space="preserve">UN</t>
          </r>
        </is>
      </c>
      <c r="E3659" s="24" t="n">
        <v>1.0</v>
      </c>
      <c r="F3659" s="25" t="n">
        <v>5.05</v>
      </c>
      <c r="G3659" s="25" t="n">
        <f>TRUNC(TRUNC(E3659,8)*F3659,2)</f>
        <v>5.05</v>
      </c>
    </row>
    <row r="3660" customHeight="1" ht="15">
      <c r="A3660" s="22" t="inlineStr">
        <is>
          <r>
            <t xml:space="preserve">00038383</t>
          </r>
        </is>
      </c>
      <c r="B3660" s="23" t="inlineStr">
        <is>
          <r>
            <t xml:space="preserve">LIXA D'AGUA EM FOLHA, COR PRETA, GRAO 100</t>
          </r>
        </is>
      </c>
      <c r="C3660" s="22" t="inlineStr">
        <is>
          <r>
            <t xml:space="preserve">SINAPI</t>
          </r>
        </is>
      </c>
      <c r="D3660" s="22" t="inlineStr">
        <is>
          <r>
            <t xml:space="preserve">UN</t>
          </r>
        </is>
      </c>
      <c r="E3660" s="24" t="n">
        <v>0.0071</v>
      </c>
      <c r="F3660" s="25" t="n">
        <v>1.65</v>
      </c>
      <c r="G3660" s="25" t="n">
        <f>TRUNC(TRUNC(E3660,8)*F3660,2)</f>
        <v>0.01</v>
      </c>
    </row>
    <row r="3661" customHeight="1" ht="21">
      <c r="A3661" s="22" t="inlineStr">
        <is>
          <r>
            <t xml:space="preserve">00020083</t>
          </r>
        </is>
      </c>
      <c r="B3661" s="23" t="inlineStr">
        <is>
          <r>
            <t xml:space="preserve">SOLUCAO PREPARADORA / LIMPADORA PARA PVC, FRASCO COM 1000 CM3</t>
          </r>
        </is>
      </c>
      <c r="C3661" s="22" t="inlineStr">
        <is>
          <r>
            <t xml:space="preserve">SINAPI</t>
          </r>
        </is>
      </c>
      <c r="D3661" s="22" t="inlineStr">
        <is>
          <r>
            <t xml:space="preserve">UN</t>
          </r>
        </is>
      </c>
      <c r="E3661" s="24" t="n">
        <v>0.015</v>
      </c>
      <c r="F3661" s="25" t="n">
        <v>70.08</v>
      </c>
      <c r="G3661" s="25" t="n">
        <f>TRUNC(TRUNC(E3661,8)*F3661,2)</f>
        <v>1.05</v>
      </c>
    </row>
    <row r="3662" customHeight="1" ht="15">
      <c r="A3662" s="2" t="inlineStr"/>
      <c r="B3662" s="2" t="inlineStr"/>
      <c r="C3662" s="2" t="inlineStr"/>
      <c r="D3662" s="2" t="inlineStr"/>
      <c r="E3662" s="26" t="inlineStr">
        <is>
          <r>
            <t xml:space="preserve">TOTAL Material:</t>
          </r>
        </is>
      </c>
      <c r="F3662" s="26" t="inlineStr"/>
      <c r="G3662" s="27" t="n">
        <f>SUM(G3658:G3661)</f>
        <v>6.72</v>
      </c>
    </row>
    <row r="3663" customHeight="1" ht="15">
      <c r="A3663" s="20" t="inlineStr">
        <is>
          <r>
            <t xml:space="preserve">Mão de Obra com Encargos Complementares</t>
          </r>
        </is>
      </c>
      <c r="B3663" s="20" t="inlineStr"/>
      <c r="C3663" s="21" t="inlineStr">
        <is>
          <r>
            <t xml:space="preserve">FONTE</t>
          </r>
        </is>
      </c>
      <c r="D3663" s="21" t="inlineStr">
        <is>
          <r>
            <t xml:space="preserve">UNID</t>
          </r>
        </is>
      </c>
      <c r="E3663" s="21" t="inlineStr">
        <is>
          <r>
            <t xml:space="preserve">COEFICIENTE</t>
          </r>
        </is>
      </c>
      <c r="F3663" s="21" t="inlineStr">
        <is>
          <r>
            <t xml:space="preserve">PREÇO UNITÁRIO</t>
          </r>
        </is>
      </c>
      <c r="G3663" s="21" t="inlineStr">
        <is>
          <r>
            <t xml:space="preserve">TOTAL</t>
          </r>
        </is>
      </c>
    </row>
    <row r="3664" customHeight="1" ht="21">
      <c r="A3664" s="22" t="inlineStr">
        <is>
          <r>
            <t xml:space="preserve">88248</t>
          </r>
        </is>
      </c>
      <c r="B3664" s="23" t="inlineStr">
        <is>
          <r>
            <t xml:space="preserve">AUXILIAR DE ENCANADOR OU BOMBEIRO HIDRÁULICO COM ENCARGOS COMPLEMENTARES</t>
          </r>
        </is>
      </c>
      <c r="C3664" s="22" t="inlineStr">
        <is>
          <r>
            <t xml:space="preserve">SINAPI</t>
          </r>
        </is>
      </c>
      <c r="D3664" s="22" t="inlineStr">
        <is>
          <r>
            <t xml:space="preserve">H</t>
          </r>
        </is>
      </c>
      <c r="E3664" s="24" t="n">
        <v>0.127</v>
      </c>
      <c r="F3664" s="25" t="n">
        <v>24.23</v>
      </c>
      <c r="G3664" s="25" t="n">
        <f>TRUNC(TRUNC(E3664,8)*F3664,2)</f>
        <v>3.07</v>
      </c>
    </row>
    <row r="3665" customHeight="1" ht="21">
      <c r="A3665" s="22" t="inlineStr">
        <is>
          <r>
            <t xml:space="preserve">88267</t>
          </r>
        </is>
      </c>
      <c r="B3665" s="23" t="inlineStr">
        <is>
          <r>
            <t xml:space="preserve">ENCANADOR OU BOMBEIRO HIDRÁULICO COM ENCARGOS COMPLEMENTARES</t>
          </r>
        </is>
      </c>
      <c r="C3665" s="22" t="inlineStr">
        <is>
          <r>
            <t xml:space="preserve">SINAPI</t>
          </r>
        </is>
      </c>
      <c r="D3665" s="22" t="inlineStr">
        <is>
          <r>
            <t xml:space="preserve">H</t>
          </r>
        </is>
      </c>
      <c r="E3665" s="24" t="n">
        <v>0.127</v>
      </c>
      <c r="F3665" s="25" t="n">
        <v>29.86</v>
      </c>
      <c r="G3665" s="25" t="n">
        <f>TRUNC(TRUNC(E3665,8)*F3665,2)</f>
        <v>3.79</v>
      </c>
    </row>
    <row r="3666" customHeight="1" ht="18">
      <c r="A3666" s="2" t="inlineStr"/>
      <c r="B3666" s="2" t="inlineStr"/>
      <c r="C3666" s="2" t="inlineStr"/>
      <c r="D3666" s="2" t="inlineStr"/>
      <c r="E3666" s="26" t="inlineStr">
        <is>
          <r>
            <t xml:space="preserve">TOTAL Mão de Obra com Encargos Complementares:</t>
          </r>
        </is>
      </c>
      <c r="F3666" s="26" t="inlineStr"/>
      <c r="G3666" s="27" t="n">
        <f>SUM(G3664:G3665)</f>
        <v>6.86</v>
      </c>
    </row>
    <row r="3667" customHeight="1" ht="15">
      <c r="A3667" s="2" t="inlineStr"/>
      <c r="B3667" s="2" t="inlineStr"/>
      <c r="C3667" s="2" t="inlineStr"/>
      <c r="D3667" s="2" t="inlineStr"/>
      <c r="E3667" s="28" t="inlineStr">
        <is>
          <r>
            <t xml:space="preserve">VALOR:</t>
          </r>
        </is>
      </c>
      <c r="F3667" s="28" t="inlineStr"/>
      <c r="G3667" s="29" t="n">
        <f>ROUND(SUM(G3662,G3666),2)</f>
        <v>13.58</v>
      </c>
    </row>
    <row r="3668" customHeight="1" ht="15">
      <c r="A3668" s="2" t="inlineStr"/>
      <c r="B3668" s="2" t="inlineStr"/>
      <c r="C3668" s="2" t="inlineStr"/>
      <c r="D3668" s="2" t="inlineStr"/>
      <c r="E3668" s="28" t="inlineStr">
        <is>
          <r>
            <t xml:space="preserve">VALOR BDI (20.34%):</t>
          </r>
        </is>
      </c>
      <c r="F3668" s="28" t="inlineStr"/>
      <c r="G3668" s="29" t="n">
        <f>ROUND(G3667*(20.34/100),2)</f>
        <v>2.76</v>
      </c>
    </row>
    <row r="3669" customHeight="1" ht="15">
      <c r="A3669" s="2" t="inlineStr"/>
      <c r="B3669" s="2" t="inlineStr"/>
      <c r="C3669" s="2" t="inlineStr"/>
      <c r="D3669" s="2" t="inlineStr"/>
      <c r="E3669" s="28" t="inlineStr">
        <is>
          <r>
            <t xml:space="preserve">VALOR COM BDI:</t>
          </r>
        </is>
      </c>
      <c r="F3669" s="28" t="inlineStr"/>
      <c r="G3669" s="29" t="n">
        <f>G3668+G3667</f>
        <v>16.34</v>
      </c>
    </row>
    <row r="3670" customHeight="1" ht="10">
      <c r="A3670" s="2" t="inlineStr"/>
      <c r="B3670" s="2" t="inlineStr"/>
      <c r="C3670" s="2" t="inlineStr"/>
      <c r="D3670" s="2" t="inlineStr"/>
      <c r="E3670" s="18" t="inlineStr"/>
      <c r="F3670" s="18" t="inlineStr"/>
      <c r="G3670" s="18" t="inlineStr"/>
    </row>
    <row r="3671" customHeight="1" ht="20">
      <c r="A3671" s="19" t="inlineStr">
        <is>
          <r>
            <t xml:space="preserve">1.18.92. ​89726​ JOELHO 45 GRAUS, PVC, SERIE NORMAL, ESGOTO PREDIAL, DN 40 MM, JUNTA SOLDÁVEL, FORNECIDO E INSTALADO EM RAMAL DE DESCARGA OU RAMAL DE ESGOTO SANITÁRIO. AF_08/2022​ (UN)</t>
          </r>
        </is>
      </c>
      <c r="B3671" s="19" t="inlineStr"/>
      <c r="C3671" s="19" t="inlineStr"/>
      <c r="D3671" s="19" t="inlineStr"/>
      <c r="E3671" s="19" t="inlineStr"/>
      <c r="F3671" s="19" t="inlineStr"/>
      <c r="G3671" s="19" t="inlineStr"/>
    </row>
    <row r="3672" customHeight="1" ht="15">
      <c r="A3672" s="20" t="inlineStr">
        <is>
          <r>
            <t xml:space="preserve">Material</t>
          </r>
        </is>
      </c>
      <c r="B3672" s="20" t="inlineStr"/>
      <c r="C3672" s="21" t="inlineStr">
        <is>
          <r>
            <t xml:space="preserve">FONTE</t>
          </r>
        </is>
      </c>
      <c r="D3672" s="21" t="inlineStr">
        <is>
          <r>
            <t xml:space="preserve">UNID</t>
          </r>
        </is>
      </c>
      <c r="E3672" s="21" t="inlineStr">
        <is>
          <r>
            <t xml:space="preserve">COEFICIENTE</t>
          </r>
        </is>
      </c>
      <c r="F3672" s="21" t="inlineStr">
        <is>
          <r>
            <t xml:space="preserve">PREÇO UNITÁRIO</t>
          </r>
        </is>
      </c>
      <c r="G3672" s="21" t="inlineStr">
        <is>
          <r>
            <t xml:space="preserve">TOTAL</t>
          </r>
        </is>
      </c>
    </row>
    <row r="3673" customHeight="1" ht="15">
      <c r="A3673" s="22" t="inlineStr">
        <is>
          <r>
            <t xml:space="preserve">00000122</t>
          </r>
        </is>
      </c>
      <c r="B3673" s="23" t="inlineStr">
        <is>
          <r>
            <t xml:space="preserve">ADESIVO PLASTICO PARA PVC, FRASCO COM *850* GR</t>
          </r>
        </is>
      </c>
      <c r="C3673" s="22" t="inlineStr">
        <is>
          <r>
            <t xml:space="preserve">SINAPI</t>
          </r>
        </is>
      </c>
      <c r="D3673" s="22" t="inlineStr">
        <is>
          <r>
            <t xml:space="preserve">UN</t>
          </r>
        </is>
      </c>
      <c r="E3673" s="24" t="n">
        <v>0.0099</v>
      </c>
      <c r="F3673" s="25" t="n">
        <v>61.86</v>
      </c>
      <c r="G3673" s="25" t="n">
        <f>TRUNC(TRUNC(E3673,8)*F3673,2)</f>
        <v>0.61</v>
      </c>
    </row>
    <row r="3674" customHeight="1" ht="21">
      <c r="A3674" s="22" t="inlineStr">
        <is>
          <r>
            <t xml:space="preserve">00003516</t>
          </r>
        </is>
      </c>
      <c r="B3674" s="23" t="inlineStr">
        <is>
          <r>
            <t xml:space="preserve">JOELHO PVC, SOLDAVEL, BB, 45 GRAUS, DN 40 MM, PARA ESGOTO PREDIAL</t>
          </r>
        </is>
      </c>
      <c r="C3674" s="22" t="inlineStr">
        <is>
          <r>
            <t xml:space="preserve">SINAPI</t>
          </r>
        </is>
      </c>
      <c r="D3674" s="22" t="inlineStr">
        <is>
          <r>
            <t xml:space="preserve">UN</t>
          </r>
        </is>
      </c>
      <c r="E3674" s="24" t="n">
        <v>1.0</v>
      </c>
      <c r="F3674" s="25" t="n">
        <v>2.35</v>
      </c>
      <c r="G3674" s="25" t="n">
        <f>TRUNC(TRUNC(E3674,8)*F3674,2)</f>
        <v>2.35</v>
      </c>
    </row>
    <row r="3675" customHeight="1" ht="15">
      <c r="A3675" s="22" t="inlineStr">
        <is>
          <r>
            <t xml:space="preserve">00038383</t>
          </r>
        </is>
      </c>
      <c r="B3675" s="23" t="inlineStr">
        <is>
          <r>
            <t xml:space="preserve">LIXA D'AGUA EM FOLHA, COR PRETA, GRAO 100</t>
          </r>
        </is>
      </c>
      <c r="C3675" s="22" t="inlineStr">
        <is>
          <r>
            <t xml:space="preserve">SINAPI</t>
          </r>
        </is>
      </c>
      <c r="D3675" s="22" t="inlineStr">
        <is>
          <r>
            <t xml:space="preserve">UN</t>
          </r>
        </is>
      </c>
      <c r="E3675" s="24" t="n">
        <v>0.0071</v>
      </c>
      <c r="F3675" s="25" t="n">
        <v>1.65</v>
      </c>
      <c r="G3675" s="25" t="n">
        <f>TRUNC(TRUNC(E3675,8)*F3675,2)</f>
        <v>0.01</v>
      </c>
    </row>
    <row r="3676" customHeight="1" ht="21">
      <c r="A3676" s="22" t="inlineStr">
        <is>
          <r>
            <t xml:space="preserve">00020083</t>
          </r>
        </is>
      </c>
      <c r="B3676" s="23" t="inlineStr">
        <is>
          <r>
            <t xml:space="preserve">SOLUCAO PREPARADORA / LIMPADORA PARA PVC, FRASCO COM 1000 CM3</t>
          </r>
        </is>
      </c>
      <c r="C3676" s="22" t="inlineStr">
        <is>
          <r>
            <t xml:space="preserve">SINAPI</t>
          </r>
        </is>
      </c>
      <c r="D3676" s="22" t="inlineStr">
        <is>
          <r>
            <t xml:space="preserve">UN</t>
          </r>
        </is>
      </c>
      <c r="E3676" s="24" t="n">
        <v>0.015</v>
      </c>
      <c r="F3676" s="25" t="n">
        <v>70.08</v>
      </c>
      <c r="G3676" s="25" t="n">
        <f>TRUNC(TRUNC(E3676,8)*F3676,2)</f>
        <v>1.05</v>
      </c>
    </row>
    <row r="3677" customHeight="1" ht="15">
      <c r="A3677" s="2" t="inlineStr"/>
      <c r="B3677" s="2" t="inlineStr"/>
      <c r="C3677" s="2" t="inlineStr"/>
      <c r="D3677" s="2" t="inlineStr"/>
      <c r="E3677" s="26" t="inlineStr">
        <is>
          <r>
            <t xml:space="preserve">TOTAL Material:</t>
          </r>
        </is>
      </c>
      <c r="F3677" s="26" t="inlineStr"/>
      <c r="G3677" s="27" t="n">
        <f>SUM(G3673:G3676)</f>
        <v>4.02</v>
      </c>
    </row>
    <row r="3678" customHeight="1" ht="15">
      <c r="A3678" s="20" t="inlineStr">
        <is>
          <r>
            <t xml:space="preserve">Mão de Obra com Encargos Complementares</t>
          </r>
        </is>
      </c>
      <c r="B3678" s="20" t="inlineStr"/>
      <c r="C3678" s="21" t="inlineStr">
        <is>
          <r>
            <t xml:space="preserve">FONTE</t>
          </r>
        </is>
      </c>
      <c r="D3678" s="21" t="inlineStr">
        <is>
          <r>
            <t xml:space="preserve">UNID</t>
          </r>
        </is>
      </c>
      <c r="E3678" s="21" t="inlineStr">
        <is>
          <r>
            <t xml:space="preserve">COEFICIENTE</t>
          </r>
        </is>
      </c>
      <c r="F3678" s="21" t="inlineStr">
        <is>
          <r>
            <t xml:space="preserve">PREÇO UNITÁRIO</t>
          </r>
        </is>
      </c>
      <c r="G3678" s="21" t="inlineStr">
        <is>
          <r>
            <t xml:space="preserve">TOTAL</t>
          </r>
        </is>
      </c>
    </row>
    <row r="3679" customHeight="1" ht="21">
      <c r="A3679" s="22" t="inlineStr">
        <is>
          <r>
            <t xml:space="preserve">88248</t>
          </r>
        </is>
      </c>
      <c r="B3679" s="23" t="inlineStr">
        <is>
          <r>
            <t xml:space="preserve">AUXILIAR DE ENCANADOR OU BOMBEIRO HIDRÁULICO COM ENCARGOS COMPLEMENTARES</t>
          </r>
        </is>
      </c>
      <c r="C3679" s="22" t="inlineStr">
        <is>
          <r>
            <t xml:space="preserve">SINAPI</t>
          </r>
        </is>
      </c>
      <c r="D3679" s="22" t="inlineStr">
        <is>
          <r>
            <t xml:space="preserve">H</t>
          </r>
        </is>
      </c>
      <c r="E3679" s="24" t="n">
        <v>0.127</v>
      </c>
      <c r="F3679" s="25" t="n">
        <v>24.23</v>
      </c>
      <c r="G3679" s="25" t="n">
        <f>TRUNC(TRUNC(E3679,8)*F3679,2)</f>
        <v>3.07</v>
      </c>
    </row>
    <row r="3680" customHeight="1" ht="21">
      <c r="A3680" s="22" t="inlineStr">
        <is>
          <r>
            <t xml:space="preserve">88267</t>
          </r>
        </is>
      </c>
      <c r="B3680" s="23" t="inlineStr">
        <is>
          <r>
            <t xml:space="preserve">ENCANADOR OU BOMBEIRO HIDRÁULICO COM ENCARGOS COMPLEMENTARES</t>
          </r>
        </is>
      </c>
      <c r="C3680" s="22" t="inlineStr">
        <is>
          <r>
            <t xml:space="preserve">SINAPI</t>
          </r>
        </is>
      </c>
      <c r="D3680" s="22" t="inlineStr">
        <is>
          <r>
            <t xml:space="preserve">H</t>
          </r>
        </is>
      </c>
      <c r="E3680" s="24" t="n">
        <v>0.127</v>
      </c>
      <c r="F3680" s="25" t="n">
        <v>29.86</v>
      </c>
      <c r="G3680" s="25" t="n">
        <f>TRUNC(TRUNC(E3680,8)*F3680,2)</f>
        <v>3.79</v>
      </c>
    </row>
    <row r="3681" customHeight="1" ht="18">
      <c r="A3681" s="2" t="inlineStr"/>
      <c r="B3681" s="2" t="inlineStr"/>
      <c r="C3681" s="2" t="inlineStr"/>
      <c r="D3681" s="2" t="inlineStr"/>
      <c r="E3681" s="26" t="inlineStr">
        <is>
          <r>
            <t xml:space="preserve">TOTAL Mão de Obra com Encargos Complementares:</t>
          </r>
        </is>
      </c>
      <c r="F3681" s="26" t="inlineStr"/>
      <c r="G3681" s="27" t="n">
        <f>SUM(G3679:G3680)</f>
        <v>6.86</v>
      </c>
    </row>
    <row r="3682" customHeight="1" ht="15">
      <c r="A3682" s="2" t="inlineStr"/>
      <c r="B3682" s="2" t="inlineStr"/>
      <c r="C3682" s="2" t="inlineStr"/>
      <c r="D3682" s="2" t="inlineStr"/>
      <c r="E3682" s="28" t="inlineStr">
        <is>
          <r>
            <t xml:space="preserve">VALOR:</t>
          </r>
        </is>
      </c>
      <c r="F3682" s="28" t="inlineStr"/>
      <c r="G3682" s="29" t="n">
        <f>ROUND(SUM(G3677,G3681),2)</f>
        <v>10.88</v>
      </c>
    </row>
    <row r="3683" customHeight="1" ht="15">
      <c r="A3683" s="2" t="inlineStr"/>
      <c r="B3683" s="2" t="inlineStr"/>
      <c r="C3683" s="2" t="inlineStr"/>
      <c r="D3683" s="2" t="inlineStr"/>
      <c r="E3683" s="28" t="inlineStr">
        <is>
          <r>
            <t xml:space="preserve">VALOR BDI (20.34%):</t>
          </r>
        </is>
      </c>
      <c r="F3683" s="28" t="inlineStr"/>
      <c r="G3683" s="29" t="n">
        <f>ROUND(G3682*(20.34/100),2)</f>
        <v>2.21</v>
      </c>
    </row>
    <row r="3684" customHeight="1" ht="15">
      <c r="A3684" s="2" t="inlineStr"/>
      <c r="B3684" s="2" t="inlineStr"/>
      <c r="C3684" s="2" t="inlineStr"/>
      <c r="D3684" s="2" t="inlineStr"/>
      <c r="E3684" s="28" t="inlineStr">
        <is>
          <r>
            <t xml:space="preserve">VALOR COM BDI:</t>
          </r>
        </is>
      </c>
      <c r="F3684" s="28" t="inlineStr"/>
      <c r="G3684" s="29" t="n">
        <f>G3683+G3682</f>
        <v>13.09</v>
      </c>
    </row>
    <row r="3685" customHeight="1" ht="10">
      <c r="A3685" s="2" t="inlineStr"/>
      <c r="B3685" s="2" t="inlineStr"/>
      <c r="C3685" s="2" t="inlineStr"/>
      <c r="D3685" s="2" t="inlineStr"/>
      <c r="E3685" s="18" t="inlineStr"/>
      <c r="F3685" s="18" t="inlineStr"/>
      <c r="G3685" s="18" t="inlineStr"/>
    </row>
    <row r="3686" customHeight="1" ht="20">
      <c r="A3686" s="19" t="inlineStr">
        <is>
          <r>
            <t xml:space="preserve">1.18.93. ​89732​ JOELHO 45 GRAUS, PVC, SERIE NORMAL, ESGOTO PREDIAL, DN 50 MM, JUNTA ELÁSTICA, FORNECIDO E INSTALADO EM RAMAL DE DESCARGA OU RAMAL DE ESGOTO SANITÁRIO. AF_08/2022​ (UN)</t>
          </r>
        </is>
      </c>
      <c r="B3686" s="19" t="inlineStr"/>
      <c r="C3686" s="19" t="inlineStr"/>
      <c r="D3686" s="19" t="inlineStr"/>
      <c r="E3686" s="19" t="inlineStr"/>
      <c r="F3686" s="19" t="inlineStr"/>
      <c r="G3686" s="19" t="inlineStr"/>
    </row>
    <row r="3687" customHeight="1" ht="15">
      <c r="A3687" s="20" t="inlineStr">
        <is>
          <r>
            <t xml:space="preserve">Material</t>
          </r>
        </is>
      </c>
      <c r="B3687" s="20" t="inlineStr"/>
      <c r="C3687" s="21" t="inlineStr">
        <is>
          <r>
            <t xml:space="preserve">FONTE</t>
          </r>
        </is>
      </c>
      <c r="D3687" s="21" t="inlineStr">
        <is>
          <r>
            <t xml:space="preserve">UNID</t>
          </r>
        </is>
      </c>
      <c r="E3687" s="21" t="inlineStr">
        <is>
          <r>
            <t xml:space="preserve">COEFICIENTE</t>
          </r>
        </is>
      </c>
      <c r="F3687" s="21" t="inlineStr">
        <is>
          <r>
            <t xml:space="preserve">PREÇO UNITÁRIO</t>
          </r>
        </is>
      </c>
      <c r="G3687" s="21" t="inlineStr">
        <is>
          <r>
            <t xml:space="preserve">TOTAL</t>
          </r>
        </is>
      </c>
    </row>
    <row r="3688" customHeight="1" ht="21">
      <c r="A3688" s="22" t="inlineStr">
        <is>
          <r>
            <t xml:space="preserve">00000296</t>
          </r>
        </is>
      </c>
      <c r="B3688" s="23" t="inlineStr">
        <is>
          <r>
            <t xml:space="preserve">ANEL BORRACHA PARA TUBO ESGOTO PREDIAL, DN 50 MM (NBR 5688)</t>
          </r>
        </is>
      </c>
      <c r="C3688" s="22" t="inlineStr">
        <is>
          <r>
            <t xml:space="preserve">SINAPI</t>
          </r>
        </is>
      </c>
      <c r="D3688" s="22" t="inlineStr">
        <is>
          <r>
            <t xml:space="preserve">UN</t>
          </r>
        </is>
      </c>
      <c r="E3688" s="24" t="n">
        <v>2.0</v>
      </c>
      <c r="F3688" s="25" t="n">
        <v>2.42</v>
      </c>
      <c r="G3688" s="25" t="n">
        <f>TRUNC(TRUNC(E3688,8)*F3688,2)</f>
        <v>4.84</v>
      </c>
    </row>
    <row r="3689" customHeight="1" ht="21">
      <c r="A3689" s="22" t="inlineStr">
        <is>
          <r>
            <t xml:space="preserve">00003518</t>
          </r>
        </is>
      </c>
      <c r="B3689" s="23" t="inlineStr">
        <is>
          <r>
            <t xml:space="preserve">JOELHO PVC, SOLDAVEL, PB, 45 GRAUS, DN 50 MM, PARA ESGOTO PREDIAL</t>
          </r>
        </is>
      </c>
      <c r="C3689" s="22" t="inlineStr">
        <is>
          <r>
            <t xml:space="preserve">SINAPI</t>
          </r>
        </is>
      </c>
      <c r="D3689" s="22" t="inlineStr">
        <is>
          <r>
            <t xml:space="preserve">UN</t>
          </r>
        </is>
      </c>
      <c r="E3689" s="24" t="n">
        <v>1.0</v>
      </c>
      <c r="F3689" s="25" t="n">
        <v>3.81</v>
      </c>
      <c r="G3689" s="25" t="n">
        <f>TRUNC(TRUNC(E3689,8)*F3689,2)</f>
        <v>3.81</v>
      </c>
    </row>
    <row r="3690" customHeight="1" ht="29">
      <c r="A3690" s="22" t="inlineStr">
        <is>
          <r>
            <t xml:space="preserve">00020078</t>
          </r>
        </is>
      </c>
      <c r="B3690" s="23" t="inlineStr">
        <is>
          <r>
            <t xml:space="preserve">PASTA LUBRIFICANTE PARA TUBOS E CONEXOES COM JUNTA ELASTICA, EMBALAGEM DE *400* GR (USO EM PVC, ACO, POLIETILENO E OUTROS)</t>
          </r>
        </is>
      </c>
      <c r="C3690" s="22" t="inlineStr">
        <is>
          <r>
            <t xml:space="preserve">SINAPI</t>
          </r>
        </is>
      </c>
      <c r="D3690" s="22" t="inlineStr">
        <is>
          <r>
            <t xml:space="preserve">UN</t>
          </r>
        </is>
      </c>
      <c r="E3690" s="24" t="n">
        <v>0.05</v>
      </c>
      <c r="F3690" s="25" t="n">
        <v>25.53</v>
      </c>
      <c r="G3690" s="25" t="n">
        <f>TRUNC(TRUNC(E3690,8)*F3690,2)</f>
        <v>1.27</v>
      </c>
    </row>
    <row r="3691" customHeight="1" ht="15">
      <c r="A3691" s="2" t="inlineStr"/>
      <c r="B3691" s="2" t="inlineStr"/>
      <c r="C3691" s="2" t="inlineStr"/>
      <c r="D3691" s="2" t="inlineStr"/>
      <c r="E3691" s="26" t="inlineStr">
        <is>
          <r>
            <t xml:space="preserve">TOTAL Material:</t>
          </r>
        </is>
      </c>
      <c r="F3691" s="26" t="inlineStr"/>
      <c r="G3691" s="27" t="n">
        <f>SUM(G3688:G3690)</f>
        <v>9.92</v>
      </c>
    </row>
    <row r="3692" customHeight="1" ht="15">
      <c r="A3692" s="20" t="inlineStr">
        <is>
          <r>
            <t xml:space="preserve">Mão de Obra com Encargos Complementares</t>
          </r>
        </is>
      </c>
      <c r="B3692" s="20" t="inlineStr"/>
      <c r="C3692" s="21" t="inlineStr">
        <is>
          <r>
            <t xml:space="preserve">FONTE</t>
          </r>
        </is>
      </c>
      <c r="D3692" s="21" t="inlineStr">
        <is>
          <r>
            <t xml:space="preserve">UNID</t>
          </r>
        </is>
      </c>
      <c r="E3692" s="21" t="inlineStr">
        <is>
          <r>
            <t xml:space="preserve">COEFICIENTE</t>
          </r>
        </is>
      </c>
      <c r="F3692" s="21" t="inlineStr">
        <is>
          <r>
            <t xml:space="preserve">PREÇO UNITÁRIO</t>
          </r>
        </is>
      </c>
      <c r="G3692" s="21" t="inlineStr">
        <is>
          <r>
            <t xml:space="preserve">TOTAL</t>
          </r>
        </is>
      </c>
    </row>
    <row r="3693" customHeight="1" ht="21">
      <c r="A3693" s="22" t="inlineStr">
        <is>
          <r>
            <t xml:space="preserve">88248</t>
          </r>
        </is>
      </c>
      <c r="B3693" s="23" t="inlineStr">
        <is>
          <r>
            <t xml:space="preserve">AUXILIAR DE ENCANADOR OU BOMBEIRO HIDRÁULICO COM ENCARGOS COMPLEMENTARES</t>
          </r>
        </is>
      </c>
      <c r="C3693" s="22" t="inlineStr">
        <is>
          <r>
            <t xml:space="preserve">SINAPI</t>
          </r>
        </is>
      </c>
      <c r="D3693" s="22" t="inlineStr">
        <is>
          <r>
            <t xml:space="preserve">H</t>
          </r>
        </is>
      </c>
      <c r="E3693" s="24" t="n">
        <v>0.1379</v>
      </c>
      <c r="F3693" s="25" t="n">
        <v>24.23</v>
      </c>
      <c r="G3693" s="25" t="n">
        <f>TRUNC(TRUNC(E3693,8)*F3693,2)</f>
        <v>3.34</v>
      </c>
    </row>
    <row r="3694" customHeight="1" ht="21">
      <c r="A3694" s="22" t="inlineStr">
        <is>
          <r>
            <t xml:space="preserve">88267</t>
          </r>
        </is>
      </c>
      <c r="B3694" s="23" t="inlineStr">
        <is>
          <r>
            <t xml:space="preserve">ENCANADOR OU BOMBEIRO HIDRÁULICO COM ENCARGOS COMPLEMENTARES</t>
          </r>
        </is>
      </c>
      <c r="C3694" s="22" t="inlineStr">
        <is>
          <r>
            <t xml:space="preserve">SINAPI</t>
          </r>
        </is>
      </c>
      <c r="D3694" s="22" t="inlineStr">
        <is>
          <r>
            <t xml:space="preserve">H</t>
          </r>
        </is>
      </c>
      <c r="E3694" s="24" t="n">
        <v>0.1379</v>
      </c>
      <c r="F3694" s="25" t="n">
        <v>29.86</v>
      </c>
      <c r="G3694" s="25" t="n">
        <f>TRUNC(TRUNC(E3694,8)*F3694,2)</f>
        <v>4.11</v>
      </c>
    </row>
    <row r="3695" customHeight="1" ht="18">
      <c r="A3695" s="2" t="inlineStr"/>
      <c r="B3695" s="2" t="inlineStr"/>
      <c r="C3695" s="2" t="inlineStr"/>
      <c r="D3695" s="2" t="inlineStr"/>
      <c r="E3695" s="26" t="inlineStr">
        <is>
          <r>
            <t xml:space="preserve">TOTAL Mão de Obra com Encargos Complementares:</t>
          </r>
        </is>
      </c>
      <c r="F3695" s="26" t="inlineStr"/>
      <c r="G3695" s="27" t="n">
        <f>SUM(G3693:G3694)</f>
        <v>7.45</v>
      </c>
    </row>
    <row r="3696" customHeight="1" ht="15">
      <c r="A3696" s="2" t="inlineStr"/>
      <c r="B3696" s="2" t="inlineStr"/>
      <c r="C3696" s="2" t="inlineStr"/>
      <c r="D3696" s="2" t="inlineStr"/>
      <c r="E3696" s="28" t="inlineStr">
        <is>
          <r>
            <t xml:space="preserve">VALOR:</t>
          </r>
        </is>
      </c>
      <c r="F3696" s="28" t="inlineStr"/>
      <c r="G3696" s="29" t="n">
        <f>ROUND(SUM(G3691,G3695),2)</f>
        <v>17.37</v>
      </c>
    </row>
    <row r="3697" customHeight="1" ht="15">
      <c r="A3697" s="2" t="inlineStr"/>
      <c r="B3697" s="2" t="inlineStr"/>
      <c r="C3697" s="2" t="inlineStr"/>
      <c r="D3697" s="2" t="inlineStr"/>
      <c r="E3697" s="28" t="inlineStr">
        <is>
          <r>
            <t xml:space="preserve">VALOR BDI (20.34%):</t>
          </r>
        </is>
      </c>
      <c r="F3697" s="28" t="inlineStr"/>
      <c r="G3697" s="29" t="n">
        <f>ROUND(G3696*(20.34/100),2)</f>
        <v>3.53</v>
      </c>
    </row>
    <row r="3698" customHeight="1" ht="15">
      <c r="A3698" s="2" t="inlineStr"/>
      <c r="B3698" s="2" t="inlineStr"/>
      <c r="C3698" s="2" t="inlineStr"/>
      <c r="D3698" s="2" t="inlineStr"/>
      <c r="E3698" s="28" t="inlineStr">
        <is>
          <r>
            <t xml:space="preserve">VALOR COM BDI:</t>
          </r>
        </is>
      </c>
      <c r="F3698" s="28" t="inlineStr"/>
      <c r="G3698" s="29" t="n">
        <f>G3697+G3696</f>
        <v>20.9</v>
      </c>
    </row>
    <row r="3699" customHeight="1" ht="10">
      <c r="A3699" s="2" t="inlineStr"/>
      <c r="B3699" s="2" t="inlineStr"/>
      <c r="C3699" s="2" t="inlineStr"/>
      <c r="D3699" s="2" t="inlineStr"/>
      <c r="E3699" s="18" t="inlineStr"/>
      <c r="F3699" s="18" t="inlineStr"/>
      <c r="G3699" s="18" t="inlineStr"/>
    </row>
    <row r="3700" customHeight="1" ht="20">
      <c r="A3700" s="19" t="inlineStr">
        <is>
          <r>
            <t xml:space="preserve">1.18.94. ​89739​ JOELHO 45 GRAUS, PVC, SERIE NORMAL, ESGOTO PREDIAL, DN 75 MM, JUNTA ELÁSTICA, FORNECIDO E INSTALADO EM RAMAL DE DESCARGA OU RAMAL DE ESGOTO SANITÁRIO. AF_08/2022​ (UN)</t>
          </r>
        </is>
      </c>
      <c r="B3700" s="19" t="inlineStr"/>
      <c r="C3700" s="19" t="inlineStr"/>
      <c r="D3700" s="19" t="inlineStr"/>
      <c r="E3700" s="19" t="inlineStr"/>
      <c r="F3700" s="19" t="inlineStr"/>
      <c r="G3700" s="19" t="inlineStr"/>
    </row>
    <row r="3701" customHeight="1" ht="15">
      <c r="A3701" s="20" t="inlineStr">
        <is>
          <r>
            <t xml:space="preserve">Material</t>
          </r>
        </is>
      </c>
      <c r="B3701" s="20" t="inlineStr"/>
      <c r="C3701" s="21" t="inlineStr">
        <is>
          <r>
            <t xml:space="preserve">FONTE</t>
          </r>
        </is>
      </c>
      <c r="D3701" s="21" t="inlineStr">
        <is>
          <r>
            <t xml:space="preserve">UNID</t>
          </r>
        </is>
      </c>
      <c r="E3701" s="21" t="inlineStr">
        <is>
          <r>
            <t xml:space="preserve">COEFICIENTE</t>
          </r>
        </is>
      </c>
      <c r="F3701" s="21" t="inlineStr">
        <is>
          <r>
            <t xml:space="preserve">PREÇO UNITÁRIO</t>
          </r>
        </is>
      </c>
      <c r="G3701" s="21" t="inlineStr">
        <is>
          <r>
            <t xml:space="preserve">TOTAL</t>
          </r>
        </is>
      </c>
    </row>
    <row r="3702" customHeight="1" ht="21">
      <c r="A3702" s="22" t="inlineStr">
        <is>
          <r>
            <t xml:space="preserve">00000297</t>
          </r>
        </is>
      </c>
      <c r="B3702" s="23" t="inlineStr">
        <is>
          <r>
            <t xml:space="preserve">ANEL BORRACHA PARA TUBO ESGOTO PREDIAL, DN 75 MM (NBR 5688)</t>
          </r>
        </is>
      </c>
      <c r="C3702" s="22" t="inlineStr">
        <is>
          <r>
            <t xml:space="preserve">SINAPI</t>
          </r>
        </is>
      </c>
      <c r="D3702" s="22" t="inlineStr">
        <is>
          <r>
            <t xml:space="preserve">UN</t>
          </r>
        </is>
      </c>
      <c r="E3702" s="24" t="n">
        <v>2.0</v>
      </c>
      <c r="F3702" s="25" t="n">
        <v>3.56</v>
      </c>
      <c r="G3702" s="25" t="n">
        <f>TRUNC(TRUNC(E3702,8)*F3702,2)</f>
        <v>7.12</v>
      </c>
    </row>
    <row r="3703" customHeight="1" ht="21">
      <c r="A3703" s="22" t="inlineStr">
        <is>
          <r>
            <t xml:space="preserve">00003519</t>
          </r>
        </is>
      </c>
      <c r="B3703" s="23" t="inlineStr">
        <is>
          <r>
            <t xml:space="preserve">JOELHO PVC, SOLDAVEL, PB, 45 GRAUS, DN 75 MM, PARA ESGOTO PREDIAL</t>
          </r>
        </is>
      </c>
      <c r="C3703" s="22" t="inlineStr">
        <is>
          <r>
            <t xml:space="preserve">SINAPI</t>
          </r>
        </is>
      </c>
      <c r="D3703" s="22" t="inlineStr">
        <is>
          <r>
            <t xml:space="preserve">UN</t>
          </r>
        </is>
      </c>
      <c r="E3703" s="24" t="n">
        <v>1.0</v>
      </c>
      <c r="F3703" s="25" t="n">
        <v>7.97</v>
      </c>
      <c r="G3703" s="25" t="n">
        <f>TRUNC(TRUNC(E3703,8)*F3703,2)</f>
        <v>7.97</v>
      </c>
    </row>
    <row r="3704" customHeight="1" ht="29">
      <c r="A3704" s="22" t="inlineStr">
        <is>
          <r>
            <t xml:space="preserve">00020078</t>
          </r>
        </is>
      </c>
      <c r="B3704" s="23" t="inlineStr">
        <is>
          <r>
            <t xml:space="preserve">PASTA LUBRIFICANTE PARA TUBOS E CONEXOES COM JUNTA ELASTICA, EMBALAGEM DE *400* GR (USO EM PVC, ACO, POLIETILENO E OUTROS)</t>
          </r>
        </is>
      </c>
      <c r="C3704" s="22" t="inlineStr">
        <is>
          <r>
            <t xml:space="preserve">SINAPI</t>
          </r>
        </is>
      </c>
      <c r="D3704" s="22" t="inlineStr">
        <is>
          <r>
            <t xml:space="preserve">UN</t>
          </r>
        </is>
      </c>
      <c r="E3704" s="24" t="n">
        <v>0.075</v>
      </c>
      <c r="F3704" s="25" t="n">
        <v>25.53</v>
      </c>
      <c r="G3704" s="25" t="n">
        <f>TRUNC(TRUNC(E3704,8)*F3704,2)</f>
        <v>1.91</v>
      </c>
    </row>
    <row r="3705" customHeight="1" ht="15">
      <c r="A3705" s="2" t="inlineStr"/>
      <c r="B3705" s="2" t="inlineStr"/>
      <c r="C3705" s="2" t="inlineStr"/>
      <c r="D3705" s="2" t="inlineStr"/>
      <c r="E3705" s="26" t="inlineStr">
        <is>
          <r>
            <t xml:space="preserve">TOTAL Material:</t>
          </r>
        </is>
      </c>
      <c r="F3705" s="26" t="inlineStr"/>
      <c r="G3705" s="27" t="n">
        <f>SUM(G3702:G3704)</f>
        <v>17.0</v>
      </c>
    </row>
    <row r="3706" customHeight="1" ht="15">
      <c r="A3706" s="20" t="inlineStr">
        <is>
          <r>
            <t xml:space="preserve">Mão de Obra com Encargos Complementares</t>
          </r>
        </is>
      </c>
      <c r="B3706" s="20" t="inlineStr"/>
      <c r="C3706" s="21" t="inlineStr">
        <is>
          <r>
            <t xml:space="preserve">FONTE</t>
          </r>
        </is>
      </c>
      <c r="D3706" s="21" t="inlineStr">
        <is>
          <r>
            <t xml:space="preserve">UNID</t>
          </r>
        </is>
      </c>
      <c r="E3706" s="21" t="inlineStr">
        <is>
          <r>
            <t xml:space="preserve">COEFICIENTE</t>
          </r>
        </is>
      </c>
      <c r="F3706" s="21" t="inlineStr">
        <is>
          <r>
            <t xml:space="preserve">PREÇO UNITÁRIO</t>
          </r>
        </is>
      </c>
      <c r="G3706" s="21" t="inlineStr">
        <is>
          <r>
            <t xml:space="preserve">TOTAL</t>
          </r>
        </is>
      </c>
    </row>
    <row r="3707" customHeight="1" ht="21">
      <c r="A3707" s="22" t="inlineStr">
        <is>
          <r>
            <t xml:space="preserve">88248</t>
          </r>
        </is>
      </c>
      <c r="B3707" s="23" t="inlineStr">
        <is>
          <r>
            <t xml:space="preserve">AUXILIAR DE ENCANADOR OU BOMBEIRO HIDRÁULICO COM ENCARGOS COMPLEMENTARES</t>
          </r>
        </is>
      </c>
      <c r="C3707" s="22" t="inlineStr">
        <is>
          <r>
            <t xml:space="preserve">SINAPI</t>
          </r>
        </is>
      </c>
      <c r="D3707" s="22" t="inlineStr">
        <is>
          <r>
            <t xml:space="preserve">H</t>
          </r>
        </is>
      </c>
      <c r="E3707" s="24" t="n">
        <v>0.1652</v>
      </c>
      <c r="F3707" s="25" t="n">
        <v>24.23</v>
      </c>
      <c r="G3707" s="25" t="n">
        <f>TRUNC(TRUNC(E3707,8)*F3707,2)</f>
        <v>4.0</v>
      </c>
    </row>
    <row r="3708" customHeight="1" ht="21">
      <c r="A3708" s="22" t="inlineStr">
        <is>
          <r>
            <t xml:space="preserve">88267</t>
          </r>
        </is>
      </c>
      <c r="B3708" s="23" t="inlineStr">
        <is>
          <r>
            <t xml:space="preserve">ENCANADOR OU BOMBEIRO HIDRÁULICO COM ENCARGOS COMPLEMENTARES</t>
          </r>
        </is>
      </c>
      <c r="C3708" s="22" t="inlineStr">
        <is>
          <r>
            <t xml:space="preserve">SINAPI</t>
          </r>
        </is>
      </c>
      <c r="D3708" s="22" t="inlineStr">
        <is>
          <r>
            <t xml:space="preserve">H</t>
          </r>
        </is>
      </c>
      <c r="E3708" s="24" t="n">
        <v>0.1652</v>
      </c>
      <c r="F3708" s="25" t="n">
        <v>29.86</v>
      </c>
      <c r="G3708" s="25" t="n">
        <f>TRUNC(TRUNC(E3708,8)*F3708,2)</f>
        <v>4.93</v>
      </c>
    </row>
    <row r="3709" customHeight="1" ht="18">
      <c r="A3709" s="2" t="inlineStr"/>
      <c r="B3709" s="2" t="inlineStr"/>
      <c r="C3709" s="2" t="inlineStr"/>
      <c r="D3709" s="2" t="inlineStr"/>
      <c r="E3709" s="26" t="inlineStr">
        <is>
          <r>
            <t xml:space="preserve">TOTAL Mão de Obra com Encargos Complementares:</t>
          </r>
        </is>
      </c>
      <c r="F3709" s="26" t="inlineStr"/>
      <c r="G3709" s="27" t="n">
        <f>SUM(G3707:G3708)</f>
        <v>8.93</v>
      </c>
    </row>
    <row r="3710" customHeight="1" ht="15">
      <c r="A3710" s="2" t="inlineStr"/>
      <c r="B3710" s="2" t="inlineStr"/>
      <c r="C3710" s="2" t="inlineStr"/>
      <c r="D3710" s="2" t="inlineStr"/>
      <c r="E3710" s="28" t="inlineStr">
        <is>
          <r>
            <t xml:space="preserve">VALOR:</t>
          </r>
        </is>
      </c>
      <c r="F3710" s="28" t="inlineStr"/>
      <c r="G3710" s="29" t="n">
        <f>ROUND(SUM(G3705,G3709),2)</f>
        <v>25.93</v>
      </c>
    </row>
    <row r="3711" customHeight="1" ht="15">
      <c r="A3711" s="2" t="inlineStr"/>
      <c r="B3711" s="2" t="inlineStr"/>
      <c r="C3711" s="2" t="inlineStr"/>
      <c r="D3711" s="2" t="inlineStr"/>
      <c r="E3711" s="28" t="inlineStr">
        <is>
          <r>
            <t xml:space="preserve">VALOR BDI (20.34%):</t>
          </r>
        </is>
      </c>
      <c r="F3711" s="28" t="inlineStr"/>
      <c r="G3711" s="29" t="n">
        <f>ROUND(G3710*(20.34/100),2)</f>
        <v>5.27</v>
      </c>
    </row>
    <row r="3712" customHeight="1" ht="15">
      <c r="A3712" s="2" t="inlineStr"/>
      <c r="B3712" s="2" t="inlineStr"/>
      <c r="C3712" s="2" t="inlineStr"/>
      <c r="D3712" s="2" t="inlineStr"/>
      <c r="E3712" s="28" t="inlineStr">
        <is>
          <r>
            <t xml:space="preserve">VALOR COM BDI:</t>
          </r>
        </is>
      </c>
      <c r="F3712" s="28" t="inlineStr"/>
      <c r="G3712" s="29" t="n">
        <f>G3711+G3710</f>
        <v>31.2</v>
      </c>
    </row>
    <row r="3713" customHeight="1" ht="10">
      <c r="A3713" s="2" t="inlineStr"/>
      <c r="B3713" s="2" t="inlineStr"/>
      <c r="C3713" s="2" t="inlineStr"/>
      <c r="D3713" s="2" t="inlineStr"/>
      <c r="E3713" s="18" t="inlineStr"/>
      <c r="F3713" s="18" t="inlineStr"/>
      <c r="G3713" s="18" t="inlineStr"/>
    </row>
    <row r="3714" customHeight="1" ht="20">
      <c r="A3714" s="19" t="inlineStr">
        <is>
          <r>
            <t xml:space="preserve">1.18.95. ​89724​ JOELHO 90 GRAUS, PVC, SERIE NORMAL, ESGOTO PREDIAL, DN 40 MM, JUNTA SOLDÁVEL, FORNECIDO E INSTALADO EM RAMAL DE DESCARGA OU RAMAL DE ESGOTO SANITÁRIO. AF_08/2022​ (UN)</t>
          </r>
        </is>
      </c>
      <c r="B3714" s="19" t="inlineStr"/>
      <c r="C3714" s="19" t="inlineStr"/>
      <c r="D3714" s="19" t="inlineStr"/>
      <c r="E3714" s="19" t="inlineStr"/>
      <c r="F3714" s="19" t="inlineStr"/>
      <c r="G3714" s="19" t="inlineStr"/>
    </row>
    <row r="3715" customHeight="1" ht="15">
      <c r="A3715" s="20" t="inlineStr">
        <is>
          <r>
            <t xml:space="preserve">Material</t>
          </r>
        </is>
      </c>
      <c r="B3715" s="20" t="inlineStr"/>
      <c r="C3715" s="21" t="inlineStr">
        <is>
          <r>
            <t xml:space="preserve">FONTE</t>
          </r>
        </is>
      </c>
      <c r="D3715" s="21" t="inlineStr">
        <is>
          <r>
            <t xml:space="preserve">UNID</t>
          </r>
        </is>
      </c>
      <c r="E3715" s="21" t="inlineStr">
        <is>
          <r>
            <t xml:space="preserve">COEFICIENTE</t>
          </r>
        </is>
      </c>
      <c r="F3715" s="21" t="inlineStr">
        <is>
          <r>
            <t xml:space="preserve">PREÇO UNITÁRIO</t>
          </r>
        </is>
      </c>
      <c r="G3715" s="21" t="inlineStr">
        <is>
          <r>
            <t xml:space="preserve">TOTAL</t>
          </r>
        </is>
      </c>
    </row>
    <row r="3716" customHeight="1" ht="15">
      <c r="A3716" s="22" t="inlineStr">
        <is>
          <r>
            <t xml:space="preserve">00000122</t>
          </r>
        </is>
      </c>
      <c r="B3716" s="23" t="inlineStr">
        <is>
          <r>
            <t xml:space="preserve">ADESIVO PLASTICO PARA PVC, FRASCO COM *850* GR</t>
          </r>
        </is>
      </c>
      <c r="C3716" s="22" t="inlineStr">
        <is>
          <r>
            <t xml:space="preserve">SINAPI</t>
          </r>
        </is>
      </c>
      <c r="D3716" s="22" t="inlineStr">
        <is>
          <r>
            <t xml:space="preserve">UN</t>
          </r>
        </is>
      </c>
      <c r="E3716" s="24" t="n">
        <v>0.0099</v>
      </c>
      <c r="F3716" s="25" t="n">
        <v>61.86</v>
      </c>
      <c r="G3716" s="25" t="n">
        <f>TRUNC(TRUNC(E3716,8)*F3716,2)</f>
        <v>0.61</v>
      </c>
    </row>
    <row r="3717" customHeight="1" ht="21">
      <c r="A3717" s="22" t="inlineStr">
        <is>
          <r>
            <t xml:space="preserve">00003517</t>
          </r>
        </is>
      </c>
      <c r="B3717" s="23" t="inlineStr">
        <is>
          <r>
            <t xml:space="preserve">JOELHO PVC, SOLDAVEL, BB, 90 GRAUS, SEM ANEL, DN 40 MM, PARA ESGOTO PREDIAL SECUNDARIO</t>
          </r>
        </is>
      </c>
      <c r="C3717" s="22" t="inlineStr">
        <is>
          <r>
            <t xml:space="preserve">SINAPI</t>
          </r>
        </is>
      </c>
      <c r="D3717" s="22" t="inlineStr">
        <is>
          <r>
            <t xml:space="preserve">UN</t>
          </r>
        </is>
      </c>
      <c r="E3717" s="24" t="n">
        <v>1.0</v>
      </c>
      <c r="F3717" s="25" t="n">
        <v>2.12</v>
      </c>
      <c r="G3717" s="25" t="n">
        <f>TRUNC(TRUNC(E3717,8)*F3717,2)</f>
        <v>2.12</v>
      </c>
    </row>
    <row r="3718" customHeight="1" ht="15">
      <c r="A3718" s="22" t="inlineStr">
        <is>
          <r>
            <t xml:space="preserve">00038383</t>
          </r>
        </is>
      </c>
      <c r="B3718" s="23" t="inlineStr">
        <is>
          <r>
            <t xml:space="preserve">LIXA D'AGUA EM FOLHA, COR PRETA, GRAO 100</t>
          </r>
        </is>
      </c>
      <c r="C3718" s="22" t="inlineStr">
        <is>
          <r>
            <t xml:space="preserve">SINAPI</t>
          </r>
        </is>
      </c>
      <c r="D3718" s="22" t="inlineStr">
        <is>
          <r>
            <t xml:space="preserve">UN</t>
          </r>
        </is>
      </c>
      <c r="E3718" s="24" t="n">
        <v>0.0071</v>
      </c>
      <c r="F3718" s="25" t="n">
        <v>1.65</v>
      </c>
      <c r="G3718" s="25" t="n">
        <f>TRUNC(TRUNC(E3718,8)*F3718,2)</f>
        <v>0.01</v>
      </c>
    </row>
    <row r="3719" customHeight="1" ht="21">
      <c r="A3719" s="22" t="inlineStr">
        <is>
          <r>
            <t xml:space="preserve">00020083</t>
          </r>
        </is>
      </c>
      <c r="B3719" s="23" t="inlineStr">
        <is>
          <r>
            <t xml:space="preserve">SOLUCAO PREPARADORA / LIMPADORA PARA PVC, FRASCO COM 1000 CM3</t>
          </r>
        </is>
      </c>
      <c r="C3719" s="22" t="inlineStr">
        <is>
          <r>
            <t xml:space="preserve">SINAPI</t>
          </r>
        </is>
      </c>
      <c r="D3719" s="22" t="inlineStr">
        <is>
          <r>
            <t xml:space="preserve">UN</t>
          </r>
        </is>
      </c>
      <c r="E3719" s="24" t="n">
        <v>0.015</v>
      </c>
      <c r="F3719" s="25" t="n">
        <v>70.08</v>
      </c>
      <c r="G3719" s="25" t="n">
        <f>TRUNC(TRUNC(E3719,8)*F3719,2)</f>
        <v>1.05</v>
      </c>
    </row>
    <row r="3720" customHeight="1" ht="15">
      <c r="A3720" s="2" t="inlineStr"/>
      <c r="B3720" s="2" t="inlineStr"/>
      <c r="C3720" s="2" t="inlineStr"/>
      <c r="D3720" s="2" t="inlineStr"/>
      <c r="E3720" s="26" t="inlineStr">
        <is>
          <r>
            <t xml:space="preserve">TOTAL Material:</t>
          </r>
        </is>
      </c>
      <c r="F3720" s="26" t="inlineStr"/>
      <c r="G3720" s="27" t="n">
        <f>SUM(G3716:G3719)</f>
        <v>3.79</v>
      </c>
    </row>
    <row r="3721" customHeight="1" ht="15">
      <c r="A3721" s="20" t="inlineStr">
        <is>
          <r>
            <t xml:space="preserve">Mão de Obra com Encargos Complementares</t>
          </r>
        </is>
      </c>
      <c r="B3721" s="20" t="inlineStr"/>
      <c r="C3721" s="21" t="inlineStr">
        <is>
          <r>
            <t xml:space="preserve">FONTE</t>
          </r>
        </is>
      </c>
      <c r="D3721" s="21" t="inlineStr">
        <is>
          <r>
            <t xml:space="preserve">UNID</t>
          </r>
        </is>
      </c>
      <c r="E3721" s="21" t="inlineStr">
        <is>
          <r>
            <t xml:space="preserve">COEFICIENTE</t>
          </r>
        </is>
      </c>
      <c r="F3721" s="21" t="inlineStr">
        <is>
          <r>
            <t xml:space="preserve">PREÇO UNITÁRIO</t>
          </r>
        </is>
      </c>
      <c r="G3721" s="21" t="inlineStr">
        <is>
          <r>
            <t xml:space="preserve">TOTAL</t>
          </r>
        </is>
      </c>
    </row>
    <row r="3722" customHeight="1" ht="21">
      <c r="A3722" s="22" t="inlineStr">
        <is>
          <r>
            <t xml:space="preserve">88248</t>
          </r>
        </is>
      </c>
      <c r="B3722" s="23" t="inlineStr">
        <is>
          <r>
            <t xml:space="preserve">AUXILIAR DE ENCANADOR OU BOMBEIRO HIDRÁULICO COM ENCARGOS COMPLEMENTARES</t>
          </r>
        </is>
      </c>
      <c r="C3722" s="22" t="inlineStr">
        <is>
          <r>
            <t xml:space="preserve">SINAPI</t>
          </r>
        </is>
      </c>
      <c r="D3722" s="22" t="inlineStr">
        <is>
          <r>
            <t xml:space="preserve">H</t>
          </r>
        </is>
      </c>
      <c r="E3722" s="24" t="n">
        <v>0.127</v>
      </c>
      <c r="F3722" s="25" t="n">
        <v>24.23</v>
      </c>
      <c r="G3722" s="25" t="n">
        <f>TRUNC(TRUNC(E3722,8)*F3722,2)</f>
        <v>3.07</v>
      </c>
    </row>
    <row r="3723" customHeight="1" ht="21">
      <c r="A3723" s="22" t="inlineStr">
        <is>
          <r>
            <t xml:space="preserve">88267</t>
          </r>
        </is>
      </c>
      <c r="B3723" s="23" t="inlineStr">
        <is>
          <r>
            <t xml:space="preserve">ENCANADOR OU BOMBEIRO HIDRÁULICO COM ENCARGOS COMPLEMENTARES</t>
          </r>
        </is>
      </c>
      <c r="C3723" s="22" t="inlineStr">
        <is>
          <r>
            <t xml:space="preserve">SINAPI</t>
          </r>
        </is>
      </c>
      <c r="D3723" s="22" t="inlineStr">
        <is>
          <r>
            <t xml:space="preserve">H</t>
          </r>
        </is>
      </c>
      <c r="E3723" s="24" t="n">
        <v>0.127</v>
      </c>
      <c r="F3723" s="25" t="n">
        <v>29.86</v>
      </c>
      <c r="G3723" s="25" t="n">
        <f>TRUNC(TRUNC(E3723,8)*F3723,2)</f>
        <v>3.79</v>
      </c>
    </row>
    <row r="3724" customHeight="1" ht="18">
      <c r="A3724" s="2" t="inlineStr"/>
      <c r="B3724" s="2" t="inlineStr"/>
      <c r="C3724" s="2" t="inlineStr"/>
      <c r="D3724" s="2" t="inlineStr"/>
      <c r="E3724" s="26" t="inlineStr">
        <is>
          <r>
            <t xml:space="preserve">TOTAL Mão de Obra com Encargos Complementares:</t>
          </r>
        </is>
      </c>
      <c r="F3724" s="26" t="inlineStr"/>
      <c r="G3724" s="27" t="n">
        <f>SUM(G3722:G3723)</f>
        <v>6.86</v>
      </c>
    </row>
    <row r="3725" customHeight="1" ht="15">
      <c r="A3725" s="2" t="inlineStr"/>
      <c r="B3725" s="2" t="inlineStr"/>
      <c r="C3725" s="2" t="inlineStr"/>
      <c r="D3725" s="2" t="inlineStr"/>
      <c r="E3725" s="28" t="inlineStr">
        <is>
          <r>
            <t xml:space="preserve">VALOR:</t>
          </r>
        </is>
      </c>
      <c r="F3725" s="28" t="inlineStr"/>
      <c r="G3725" s="29" t="n">
        <f>ROUND(SUM(G3720,G3724),2)</f>
        <v>10.65</v>
      </c>
    </row>
    <row r="3726" customHeight="1" ht="15">
      <c r="A3726" s="2" t="inlineStr"/>
      <c r="B3726" s="2" t="inlineStr"/>
      <c r="C3726" s="2" t="inlineStr"/>
      <c r="D3726" s="2" t="inlineStr"/>
      <c r="E3726" s="28" t="inlineStr">
        <is>
          <r>
            <t xml:space="preserve">VALOR BDI (20.34%):</t>
          </r>
        </is>
      </c>
      <c r="F3726" s="28" t="inlineStr"/>
      <c r="G3726" s="29" t="n">
        <f>ROUND(G3725*(20.34/100),2)</f>
        <v>2.17</v>
      </c>
    </row>
    <row r="3727" customHeight="1" ht="15">
      <c r="A3727" s="2" t="inlineStr"/>
      <c r="B3727" s="2" t="inlineStr"/>
      <c r="C3727" s="2" t="inlineStr"/>
      <c r="D3727" s="2" t="inlineStr"/>
      <c r="E3727" s="28" t="inlineStr">
        <is>
          <r>
            <t xml:space="preserve">VALOR COM BDI:</t>
          </r>
        </is>
      </c>
      <c r="F3727" s="28" t="inlineStr"/>
      <c r="G3727" s="29" t="n">
        <f>G3726+G3725</f>
        <v>12.82</v>
      </c>
    </row>
    <row r="3728" customHeight="1" ht="10">
      <c r="A3728" s="2" t="inlineStr"/>
      <c r="B3728" s="2" t="inlineStr"/>
      <c r="C3728" s="2" t="inlineStr"/>
      <c r="D3728" s="2" t="inlineStr"/>
      <c r="E3728" s="18" t="inlineStr"/>
      <c r="F3728" s="18" t="inlineStr"/>
      <c r="G3728" s="18" t="inlineStr"/>
    </row>
    <row r="3729" customHeight="1" ht="20">
      <c r="A3729" s="19" t="inlineStr">
        <is>
          <r>
            <t xml:space="preserve">1.18.96. ​89731​ JOELHO 90 GRAUS, PVC, SERIE NORMAL, ESGOTO PREDIAL, DN 50 MM, JUNTA ELÁSTICA, FORNECIDO E INSTALADO EM RAMAL DE DESCARGA OU RAMAL DE ESGOTO SANITÁRIO. AF_08/2022​ (UN)</t>
          </r>
        </is>
      </c>
      <c r="B3729" s="19" t="inlineStr"/>
      <c r="C3729" s="19" t="inlineStr"/>
      <c r="D3729" s="19" t="inlineStr"/>
      <c r="E3729" s="19" t="inlineStr"/>
      <c r="F3729" s="19" t="inlineStr"/>
      <c r="G3729" s="19" t="inlineStr"/>
    </row>
    <row r="3730" customHeight="1" ht="15">
      <c r="A3730" s="20" t="inlineStr">
        <is>
          <r>
            <t xml:space="preserve">Material</t>
          </r>
        </is>
      </c>
      <c r="B3730" s="20" t="inlineStr"/>
      <c r="C3730" s="21" t="inlineStr">
        <is>
          <r>
            <t xml:space="preserve">FONTE</t>
          </r>
        </is>
      </c>
      <c r="D3730" s="21" t="inlineStr">
        <is>
          <r>
            <t xml:space="preserve">UNID</t>
          </r>
        </is>
      </c>
      <c r="E3730" s="21" t="inlineStr">
        <is>
          <r>
            <t xml:space="preserve">COEFICIENTE</t>
          </r>
        </is>
      </c>
      <c r="F3730" s="21" t="inlineStr">
        <is>
          <r>
            <t xml:space="preserve">PREÇO UNITÁRIO</t>
          </r>
        </is>
      </c>
      <c r="G3730" s="21" t="inlineStr">
        <is>
          <r>
            <t xml:space="preserve">TOTAL</t>
          </r>
        </is>
      </c>
    </row>
    <row r="3731" customHeight="1" ht="21">
      <c r="A3731" s="22" t="inlineStr">
        <is>
          <r>
            <t xml:space="preserve">00000296</t>
          </r>
        </is>
      </c>
      <c r="B3731" s="23" t="inlineStr">
        <is>
          <r>
            <t xml:space="preserve">ANEL BORRACHA PARA TUBO ESGOTO PREDIAL, DN 50 MM (NBR 5688)</t>
          </r>
        </is>
      </c>
      <c r="C3731" s="22" t="inlineStr">
        <is>
          <r>
            <t xml:space="preserve">SINAPI</t>
          </r>
        </is>
      </c>
      <c r="D3731" s="22" t="inlineStr">
        <is>
          <r>
            <t xml:space="preserve">UN</t>
          </r>
        </is>
      </c>
      <c r="E3731" s="24" t="n">
        <v>2.0</v>
      </c>
      <c r="F3731" s="25" t="n">
        <v>2.42</v>
      </c>
      <c r="G3731" s="25" t="n">
        <f>TRUNC(TRUNC(E3731,8)*F3731,2)</f>
        <v>4.84</v>
      </c>
    </row>
    <row r="3732" customHeight="1" ht="21">
      <c r="A3732" s="22" t="inlineStr">
        <is>
          <r>
            <t xml:space="preserve">00003526</t>
          </r>
        </is>
      </c>
      <c r="B3732" s="23" t="inlineStr">
        <is>
          <r>
            <t xml:space="preserve">JOELHO PVC, SOLDAVEL, PB, 90 GRAUS, DN 50 MM, PARA ESGOTO PREDIAL</t>
          </r>
        </is>
      </c>
      <c r="C3732" s="22" t="inlineStr">
        <is>
          <r>
            <t xml:space="preserve">SINAPI</t>
          </r>
        </is>
      </c>
      <c r="D3732" s="22" t="inlineStr">
        <is>
          <r>
            <t xml:space="preserve">UN</t>
          </r>
        </is>
      </c>
      <c r="E3732" s="24" t="n">
        <v>1.0</v>
      </c>
      <c r="F3732" s="25" t="n">
        <v>3.08</v>
      </c>
      <c r="G3732" s="25" t="n">
        <f>TRUNC(TRUNC(E3732,8)*F3732,2)</f>
        <v>3.08</v>
      </c>
    </row>
    <row r="3733" customHeight="1" ht="29">
      <c r="A3733" s="22" t="inlineStr">
        <is>
          <r>
            <t xml:space="preserve">00020078</t>
          </r>
        </is>
      </c>
      <c r="B3733" s="23" t="inlineStr">
        <is>
          <r>
            <t xml:space="preserve">PASTA LUBRIFICANTE PARA TUBOS E CONEXOES COM JUNTA ELASTICA, EMBALAGEM DE *400* GR (USO EM PVC, ACO, POLIETILENO E OUTROS)</t>
          </r>
        </is>
      </c>
      <c r="C3733" s="22" t="inlineStr">
        <is>
          <r>
            <t xml:space="preserve">SINAPI</t>
          </r>
        </is>
      </c>
      <c r="D3733" s="22" t="inlineStr">
        <is>
          <r>
            <t xml:space="preserve">UN</t>
          </r>
        </is>
      </c>
      <c r="E3733" s="24" t="n">
        <v>0.05</v>
      </c>
      <c r="F3733" s="25" t="n">
        <v>25.53</v>
      </c>
      <c r="G3733" s="25" t="n">
        <f>TRUNC(TRUNC(E3733,8)*F3733,2)</f>
        <v>1.27</v>
      </c>
    </row>
    <row r="3734" customHeight="1" ht="15">
      <c r="A3734" s="2" t="inlineStr"/>
      <c r="B3734" s="2" t="inlineStr"/>
      <c r="C3734" s="2" t="inlineStr"/>
      <c r="D3734" s="2" t="inlineStr"/>
      <c r="E3734" s="26" t="inlineStr">
        <is>
          <r>
            <t xml:space="preserve">TOTAL Material:</t>
          </r>
        </is>
      </c>
      <c r="F3734" s="26" t="inlineStr"/>
      <c r="G3734" s="27" t="n">
        <f>SUM(G3731:G3733)</f>
        <v>9.19</v>
      </c>
    </row>
    <row r="3735" customHeight="1" ht="15">
      <c r="A3735" s="20" t="inlineStr">
        <is>
          <r>
            <t xml:space="preserve">Mão de Obra com Encargos Complementares</t>
          </r>
        </is>
      </c>
      <c r="B3735" s="20" t="inlineStr"/>
      <c r="C3735" s="21" t="inlineStr">
        <is>
          <r>
            <t xml:space="preserve">FONTE</t>
          </r>
        </is>
      </c>
      <c r="D3735" s="21" t="inlineStr">
        <is>
          <r>
            <t xml:space="preserve">UNID</t>
          </r>
        </is>
      </c>
      <c r="E3735" s="21" t="inlineStr">
        <is>
          <r>
            <t xml:space="preserve">COEFICIENTE</t>
          </r>
        </is>
      </c>
      <c r="F3735" s="21" t="inlineStr">
        <is>
          <r>
            <t xml:space="preserve">PREÇO UNITÁRIO</t>
          </r>
        </is>
      </c>
      <c r="G3735" s="21" t="inlineStr">
        <is>
          <r>
            <t xml:space="preserve">TOTAL</t>
          </r>
        </is>
      </c>
    </row>
    <row r="3736" customHeight="1" ht="21">
      <c r="A3736" s="22" t="inlineStr">
        <is>
          <r>
            <t xml:space="preserve">88248</t>
          </r>
        </is>
      </c>
      <c r="B3736" s="23" t="inlineStr">
        <is>
          <r>
            <t xml:space="preserve">AUXILIAR DE ENCANADOR OU BOMBEIRO HIDRÁULICO COM ENCARGOS COMPLEMENTARES</t>
          </r>
        </is>
      </c>
      <c r="C3736" s="22" t="inlineStr">
        <is>
          <r>
            <t xml:space="preserve">SINAPI</t>
          </r>
        </is>
      </c>
      <c r="D3736" s="22" t="inlineStr">
        <is>
          <r>
            <t xml:space="preserve">H</t>
          </r>
        </is>
      </c>
      <c r="E3736" s="24" t="n">
        <v>0.1379</v>
      </c>
      <c r="F3736" s="25" t="n">
        <v>24.23</v>
      </c>
      <c r="G3736" s="25" t="n">
        <f>TRUNC(TRUNC(E3736,8)*F3736,2)</f>
        <v>3.34</v>
      </c>
    </row>
    <row r="3737" customHeight="1" ht="21">
      <c r="A3737" s="22" t="inlineStr">
        <is>
          <r>
            <t xml:space="preserve">88267</t>
          </r>
        </is>
      </c>
      <c r="B3737" s="23" t="inlineStr">
        <is>
          <r>
            <t xml:space="preserve">ENCANADOR OU BOMBEIRO HIDRÁULICO COM ENCARGOS COMPLEMENTARES</t>
          </r>
        </is>
      </c>
      <c r="C3737" s="22" t="inlineStr">
        <is>
          <r>
            <t xml:space="preserve">SINAPI</t>
          </r>
        </is>
      </c>
      <c r="D3737" s="22" t="inlineStr">
        <is>
          <r>
            <t xml:space="preserve">H</t>
          </r>
        </is>
      </c>
      <c r="E3737" s="24" t="n">
        <v>0.1379</v>
      </c>
      <c r="F3737" s="25" t="n">
        <v>29.86</v>
      </c>
      <c r="G3737" s="25" t="n">
        <f>TRUNC(TRUNC(E3737,8)*F3737,2)</f>
        <v>4.11</v>
      </c>
    </row>
    <row r="3738" customHeight="1" ht="18">
      <c r="A3738" s="2" t="inlineStr"/>
      <c r="B3738" s="2" t="inlineStr"/>
      <c r="C3738" s="2" t="inlineStr"/>
      <c r="D3738" s="2" t="inlineStr"/>
      <c r="E3738" s="26" t="inlineStr">
        <is>
          <r>
            <t xml:space="preserve">TOTAL Mão de Obra com Encargos Complementares:</t>
          </r>
        </is>
      </c>
      <c r="F3738" s="26" t="inlineStr"/>
      <c r="G3738" s="27" t="n">
        <f>SUM(G3736:G3737)</f>
        <v>7.45</v>
      </c>
    </row>
    <row r="3739" customHeight="1" ht="15">
      <c r="A3739" s="2" t="inlineStr"/>
      <c r="B3739" s="2" t="inlineStr"/>
      <c r="C3739" s="2" t="inlineStr"/>
      <c r="D3739" s="2" t="inlineStr"/>
      <c r="E3739" s="28" t="inlineStr">
        <is>
          <r>
            <t xml:space="preserve">VALOR:</t>
          </r>
        </is>
      </c>
      <c r="F3739" s="28" t="inlineStr"/>
      <c r="G3739" s="29" t="n">
        <f>ROUND(SUM(G3734,G3738),2)</f>
        <v>16.64</v>
      </c>
    </row>
    <row r="3740" customHeight="1" ht="15">
      <c r="A3740" s="2" t="inlineStr"/>
      <c r="B3740" s="2" t="inlineStr"/>
      <c r="C3740" s="2" t="inlineStr"/>
      <c r="D3740" s="2" t="inlineStr"/>
      <c r="E3740" s="28" t="inlineStr">
        <is>
          <r>
            <t xml:space="preserve">VALOR BDI (20.34%):</t>
          </r>
        </is>
      </c>
      <c r="F3740" s="28" t="inlineStr"/>
      <c r="G3740" s="29" t="n">
        <f>ROUND(G3739*(20.34/100),2)</f>
        <v>3.38</v>
      </c>
    </row>
    <row r="3741" customHeight="1" ht="15">
      <c r="A3741" s="2" t="inlineStr"/>
      <c r="B3741" s="2" t="inlineStr"/>
      <c r="C3741" s="2" t="inlineStr"/>
      <c r="D3741" s="2" t="inlineStr"/>
      <c r="E3741" s="28" t="inlineStr">
        <is>
          <r>
            <t xml:space="preserve">VALOR COM BDI:</t>
          </r>
        </is>
      </c>
      <c r="F3741" s="28" t="inlineStr"/>
      <c r="G3741" s="29" t="n">
        <f>G3740+G3739</f>
        <v>20.02</v>
      </c>
    </row>
    <row r="3742" customHeight="1" ht="10">
      <c r="A3742" s="2" t="inlineStr"/>
      <c r="B3742" s="2" t="inlineStr"/>
      <c r="C3742" s="2" t="inlineStr"/>
      <c r="D3742" s="2" t="inlineStr"/>
      <c r="E3742" s="18" t="inlineStr"/>
      <c r="F3742" s="18" t="inlineStr"/>
      <c r="G3742" s="18" t="inlineStr"/>
    </row>
    <row r="3743" customHeight="1" ht="20">
      <c r="A3743" s="19" t="inlineStr">
        <is>
          <r>
            <t xml:space="preserve">1.18.97. ​104345​ JUNÇÃO DE REDUÇÃO INVERTIDA, PVC, SÉRIE NORMAL, ESGOTO PREDIAL, DN 100 X 50 MM, JUNTA ELÁSTICA, FORNECIDO E INSTALADO EM RAMAL DE DESCARGA OU RAMAL DE ESGOTO SANITÁRIO. AF_08/2022​ (UN)</t>
          </r>
        </is>
      </c>
      <c r="B3743" s="19" t="inlineStr"/>
      <c r="C3743" s="19" t="inlineStr"/>
      <c r="D3743" s="19" t="inlineStr"/>
      <c r="E3743" s="19" t="inlineStr"/>
      <c r="F3743" s="19" t="inlineStr"/>
      <c r="G3743" s="19" t="inlineStr"/>
    </row>
    <row r="3744" customHeight="1" ht="15">
      <c r="A3744" s="20" t="inlineStr">
        <is>
          <r>
            <t xml:space="preserve">Material</t>
          </r>
        </is>
      </c>
      <c r="B3744" s="20" t="inlineStr"/>
      <c r="C3744" s="21" t="inlineStr">
        <is>
          <r>
            <t xml:space="preserve">FONTE</t>
          </r>
        </is>
      </c>
      <c r="D3744" s="21" t="inlineStr">
        <is>
          <r>
            <t xml:space="preserve">UNID</t>
          </r>
        </is>
      </c>
      <c r="E3744" s="21" t="inlineStr">
        <is>
          <r>
            <t xml:space="preserve">COEFICIENTE</t>
          </r>
        </is>
      </c>
      <c r="F3744" s="21" t="inlineStr">
        <is>
          <r>
            <t xml:space="preserve">PREÇO UNITÁRIO</t>
          </r>
        </is>
      </c>
      <c r="G3744" s="21" t="inlineStr">
        <is>
          <r>
            <t xml:space="preserve">TOTAL</t>
          </r>
        </is>
      </c>
    </row>
    <row r="3745" customHeight="1" ht="21">
      <c r="A3745" s="22" t="inlineStr">
        <is>
          <r>
            <t xml:space="preserve">00000301</t>
          </r>
        </is>
      </c>
      <c r="B3745" s="23" t="inlineStr">
        <is>
          <r>
            <t xml:space="preserve">ANEL BORRACHA PARA TUBO ESGOTO PREDIAL, DN 100 MM (NBR 5688)</t>
          </r>
        </is>
      </c>
      <c r="C3745" s="22" t="inlineStr">
        <is>
          <r>
            <t xml:space="preserve">SINAPI</t>
          </r>
        </is>
      </c>
      <c r="D3745" s="22" t="inlineStr">
        <is>
          <r>
            <t xml:space="preserve">UN</t>
          </r>
        </is>
      </c>
      <c r="E3745" s="24" t="n">
        <v>2.0</v>
      </c>
      <c r="F3745" s="25" t="n">
        <v>4.29</v>
      </c>
      <c r="G3745" s="25" t="n">
        <f>TRUNC(TRUNC(E3745,8)*F3745,2)</f>
        <v>8.58</v>
      </c>
    </row>
    <row r="3746" customHeight="1" ht="21">
      <c r="A3746" s="22" t="inlineStr">
        <is>
          <r>
            <t xml:space="preserve">00000296</t>
          </r>
        </is>
      </c>
      <c r="B3746" s="23" t="inlineStr">
        <is>
          <r>
            <t xml:space="preserve">ANEL BORRACHA PARA TUBO ESGOTO PREDIAL, DN 50 MM (NBR 5688)</t>
          </r>
        </is>
      </c>
      <c r="C3746" s="22" t="inlineStr">
        <is>
          <r>
            <t xml:space="preserve">SINAPI</t>
          </r>
        </is>
      </c>
      <c r="D3746" s="22" t="inlineStr">
        <is>
          <r>
            <t xml:space="preserve">UN</t>
          </r>
        </is>
      </c>
      <c r="E3746" s="24" t="n">
        <v>1.0</v>
      </c>
      <c r="F3746" s="25" t="n">
        <v>2.42</v>
      </c>
      <c r="G3746" s="25" t="n">
        <f>TRUNC(TRUNC(E3746,8)*F3746,2)</f>
        <v>2.42</v>
      </c>
    </row>
    <row r="3747" customHeight="1" ht="21">
      <c r="A3747" s="22" t="inlineStr">
        <is>
          <r>
            <t xml:space="preserve">00010908</t>
          </r>
        </is>
      </c>
      <c r="B3747" s="23" t="inlineStr">
        <is>
          <r>
            <t xml:space="preserve">JUNCAO DE REDUCAO INVERTIDA, PVC SOLDAVEL, 100 X 50 MM, SERIE NORMAL PARA ESGOTO PREDIAL</t>
          </r>
        </is>
      </c>
      <c r="C3747" s="22" t="inlineStr">
        <is>
          <r>
            <t xml:space="preserve">SINAPI</t>
          </r>
        </is>
      </c>
      <c r="D3747" s="22" t="inlineStr">
        <is>
          <r>
            <t xml:space="preserve">UN</t>
          </r>
        </is>
      </c>
      <c r="E3747" s="24" t="n">
        <v>1.0</v>
      </c>
      <c r="F3747" s="25" t="n">
        <v>19.19</v>
      </c>
      <c r="G3747" s="25" t="n">
        <f>TRUNC(TRUNC(E3747,8)*F3747,2)</f>
        <v>19.19</v>
      </c>
    </row>
    <row r="3748" customHeight="1" ht="29">
      <c r="A3748" s="22" t="inlineStr">
        <is>
          <r>
            <t xml:space="preserve">00020078</t>
          </r>
        </is>
      </c>
      <c r="B3748" s="23" t="inlineStr">
        <is>
          <r>
            <t xml:space="preserve">PASTA LUBRIFICANTE PARA TUBOS E CONEXOES COM JUNTA ELASTICA, EMBALAGEM DE *400* GR (USO EM PVC, ACO, POLIETILENO E OUTROS)</t>
          </r>
        </is>
      </c>
      <c r="C3748" s="22" t="inlineStr">
        <is>
          <r>
            <t xml:space="preserve">SINAPI</t>
          </r>
        </is>
      </c>
      <c r="D3748" s="22" t="inlineStr">
        <is>
          <r>
            <t xml:space="preserve">UN</t>
          </r>
        </is>
      </c>
      <c r="E3748" s="24" t="n">
        <v>0.14</v>
      </c>
      <c r="F3748" s="25" t="n">
        <v>25.53</v>
      </c>
      <c r="G3748" s="25" t="n">
        <f>TRUNC(TRUNC(E3748,8)*F3748,2)</f>
        <v>3.57</v>
      </c>
    </row>
    <row r="3749" customHeight="1" ht="15">
      <c r="A3749" s="2" t="inlineStr"/>
      <c r="B3749" s="2" t="inlineStr"/>
      <c r="C3749" s="2" t="inlineStr"/>
      <c r="D3749" s="2" t="inlineStr"/>
      <c r="E3749" s="26" t="inlineStr">
        <is>
          <r>
            <t xml:space="preserve">TOTAL Material:</t>
          </r>
        </is>
      </c>
      <c r="F3749" s="26" t="inlineStr"/>
      <c r="G3749" s="27" t="n">
        <f>SUM(G3745:G3748)</f>
        <v>33.76</v>
      </c>
    </row>
    <row r="3750" customHeight="1" ht="15">
      <c r="A3750" s="20" t="inlineStr">
        <is>
          <r>
            <t xml:space="preserve">Mão de Obra com Encargos Complementares</t>
          </r>
        </is>
      </c>
      <c r="B3750" s="20" t="inlineStr"/>
      <c r="C3750" s="21" t="inlineStr">
        <is>
          <r>
            <t xml:space="preserve">FONTE</t>
          </r>
        </is>
      </c>
      <c r="D3750" s="21" t="inlineStr">
        <is>
          <r>
            <t xml:space="preserve">UNID</t>
          </r>
        </is>
      </c>
      <c r="E3750" s="21" t="inlineStr">
        <is>
          <r>
            <t xml:space="preserve">COEFICIENTE</t>
          </r>
        </is>
      </c>
      <c r="F3750" s="21" t="inlineStr">
        <is>
          <r>
            <t xml:space="preserve">PREÇO UNITÁRIO</t>
          </r>
        </is>
      </c>
      <c r="G3750" s="21" t="inlineStr">
        <is>
          <r>
            <t xml:space="preserve">TOTAL</t>
          </r>
        </is>
      </c>
    </row>
    <row r="3751" customHeight="1" ht="21">
      <c r="A3751" s="22" t="inlineStr">
        <is>
          <r>
            <t xml:space="preserve">88248</t>
          </r>
        </is>
      </c>
      <c r="B3751" s="23" t="inlineStr">
        <is>
          <r>
            <t xml:space="preserve">AUXILIAR DE ENCANADOR OU BOMBEIRO HIDRÁULICO COM ENCARGOS COMPLEMENTARES</t>
          </r>
        </is>
      </c>
      <c r="C3751" s="22" t="inlineStr">
        <is>
          <r>
            <t xml:space="preserve">SINAPI</t>
          </r>
        </is>
      </c>
      <c r="D3751" s="22" t="inlineStr">
        <is>
          <r>
            <t xml:space="preserve">H</t>
          </r>
        </is>
      </c>
      <c r="E3751" s="24" t="n">
        <v>0.2325</v>
      </c>
      <c r="F3751" s="25" t="n">
        <v>24.23</v>
      </c>
      <c r="G3751" s="25" t="n">
        <f>TRUNC(TRUNC(E3751,8)*F3751,2)</f>
        <v>5.63</v>
      </c>
    </row>
    <row r="3752" customHeight="1" ht="21">
      <c r="A3752" s="22" t="inlineStr">
        <is>
          <r>
            <t xml:space="preserve">88267</t>
          </r>
        </is>
      </c>
      <c r="B3752" s="23" t="inlineStr">
        <is>
          <r>
            <t xml:space="preserve">ENCANADOR OU BOMBEIRO HIDRÁULICO COM ENCARGOS COMPLEMENTARES</t>
          </r>
        </is>
      </c>
      <c r="C3752" s="22" t="inlineStr">
        <is>
          <r>
            <t xml:space="preserve">SINAPI</t>
          </r>
        </is>
      </c>
      <c r="D3752" s="22" t="inlineStr">
        <is>
          <r>
            <t xml:space="preserve">H</t>
          </r>
        </is>
      </c>
      <c r="E3752" s="24" t="n">
        <v>0.2325</v>
      </c>
      <c r="F3752" s="25" t="n">
        <v>29.86</v>
      </c>
      <c r="G3752" s="25" t="n">
        <f>TRUNC(TRUNC(E3752,8)*F3752,2)</f>
        <v>6.94</v>
      </c>
    </row>
    <row r="3753" customHeight="1" ht="18">
      <c r="A3753" s="2" t="inlineStr"/>
      <c r="B3753" s="2" t="inlineStr"/>
      <c r="C3753" s="2" t="inlineStr"/>
      <c r="D3753" s="2" t="inlineStr"/>
      <c r="E3753" s="26" t="inlineStr">
        <is>
          <r>
            <t xml:space="preserve">TOTAL Mão de Obra com Encargos Complementares:</t>
          </r>
        </is>
      </c>
      <c r="F3753" s="26" t="inlineStr"/>
      <c r="G3753" s="27" t="n">
        <f>SUM(G3751:G3752)</f>
        <v>12.57</v>
      </c>
    </row>
    <row r="3754" customHeight="1" ht="15">
      <c r="A3754" s="2" t="inlineStr"/>
      <c r="B3754" s="2" t="inlineStr"/>
      <c r="C3754" s="2" t="inlineStr"/>
      <c r="D3754" s="2" t="inlineStr"/>
      <c r="E3754" s="28" t="inlineStr">
        <is>
          <r>
            <t xml:space="preserve">VALOR:</t>
          </r>
        </is>
      </c>
      <c r="F3754" s="28" t="inlineStr"/>
      <c r="G3754" s="29" t="n">
        <f>ROUND(SUM(G3749,G3753),2)</f>
        <v>46.33</v>
      </c>
    </row>
    <row r="3755" customHeight="1" ht="15">
      <c r="A3755" s="2" t="inlineStr"/>
      <c r="B3755" s="2" t="inlineStr"/>
      <c r="C3755" s="2" t="inlineStr"/>
      <c r="D3755" s="2" t="inlineStr"/>
      <c r="E3755" s="28" t="inlineStr">
        <is>
          <r>
            <t xml:space="preserve">VALOR BDI (20.34%):</t>
          </r>
        </is>
      </c>
      <c r="F3755" s="28" t="inlineStr"/>
      <c r="G3755" s="29" t="n">
        <f>ROUND(G3754*(20.34/100),2)</f>
        <v>9.42</v>
      </c>
    </row>
    <row r="3756" customHeight="1" ht="15">
      <c r="A3756" s="2" t="inlineStr"/>
      <c r="B3756" s="2" t="inlineStr"/>
      <c r="C3756" s="2" t="inlineStr"/>
      <c r="D3756" s="2" t="inlineStr"/>
      <c r="E3756" s="28" t="inlineStr">
        <is>
          <r>
            <t xml:space="preserve">VALOR COM BDI:</t>
          </r>
        </is>
      </c>
      <c r="F3756" s="28" t="inlineStr"/>
      <c r="G3756" s="29" t="n">
        <f>G3755+G3754</f>
        <v>55.75</v>
      </c>
    </row>
    <row r="3757" customHeight="1" ht="10">
      <c r="A3757" s="2" t="inlineStr"/>
      <c r="B3757" s="2" t="inlineStr"/>
      <c r="C3757" s="2" t="inlineStr"/>
      <c r="D3757" s="2" t="inlineStr"/>
      <c r="E3757" s="18" t="inlineStr"/>
      <c r="F3757" s="18" t="inlineStr"/>
      <c r="G3757" s="18" t="inlineStr"/>
    </row>
    <row r="3758" customHeight="1" ht="20">
      <c r="A3758" s="19" t="inlineStr">
        <is>
          <r>
            <t xml:space="preserve">1.18.98. ​104347​ JUNÇÃO DE REDUCAO INVERTIDA, PVC, SÉRIE NORMAL, ESGOTO PREDIAL, DN 100 X 75 MM, JUNTA ELÁSTICA, FORNECIDO E INSTALADO EM RAMAL DE DESCARGA OU RAMAL DE ESGOTO SANITÁRIO. AF_08/2022​ (UN)</t>
          </r>
        </is>
      </c>
      <c r="B3758" s="19" t="inlineStr"/>
      <c r="C3758" s="19" t="inlineStr"/>
      <c r="D3758" s="19" t="inlineStr"/>
      <c r="E3758" s="19" t="inlineStr"/>
      <c r="F3758" s="19" t="inlineStr"/>
      <c r="G3758" s="19" t="inlineStr"/>
    </row>
    <row r="3759" customHeight="1" ht="15">
      <c r="A3759" s="20" t="inlineStr">
        <is>
          <r>
            <t xml:space="preserve">Material</t>
          </r>
        </is>
      </c>
      <c r="B3759" s="20" t="inlineStr"/>
      <c r="C3759" s="21" t="inlineStr">
        <is>
          <r>
            <t xml:space="preserve">FONTE</t>
          </r>
        </is>
      </c>
      <c r="D3759" s="21" t="inlineStr">
        <is>
          <r>
            <t xml:space="preserve">UNID</t>
          </r>
        </is>
      </c>
      <c r="E3759" s="21" t="inlineStr">
        <is>
          <r>
            <t xml:space="preserve">COEFICIENTE</t>
          </r>
        </is>
      </c>
      <c r="F3759" s="21" t="inlineStr">
        <is>
          <r>
            <t xml:space="preserve">PREÇO UNITÁRIO</t>
          </r>
        </is>
      </c>
      <c r="G3759" s="21" t="inlineStr">
        <is>
          <r>
            <t xml:space="preserve">TOTAL</t>
          </r>
        </is>
      </c>
    </row>
    <row r="3760" customHeight="1" ht="21">
      <c r="A3760" s="22" t="inlineStr">
        <is>
          <r>
            <t xml:space="preserve">00000301</t>
          </r>
        </is>
      </c>
      <c r="B3760" s="23" t="inlineStr">
        <is>
          <r>
            <t xml:space="preserve">ANEL BORRACHA PARA TUBO ESGOTO PREDIAL, DN 100 MM (NBR 5688)</t>
          </r>
        </is>
      </c>
      <c r="C3760" s="22" t="inlineStr">
        <is>
          <r>
            <t xml:space="preserve">SINAPI</t>
          </r>
        </is>
      </c>
      <c r="D3760" s="22" t="inlineStr">
        <is>
          <r>
            <t xml:space="preserve">UN</t>
          </r>
        </is>
      </c>
      <c r="E3760" s="24" t="n">
        <v>2.0</v>
      </c>
      <c r="F3760" s="25" t="n">
        <v>4.29</v>
      </c>
      <c r="G3760" s="25" t="n">
        <f>TRUNC(TRUNC(E3760,8)*F3760,2)</f>
        <v>8.58</v>
      </c>
    </row>
    <row r="3761" customHeight="1" ht="21">
      <c r="A3761" s="22" t="inlineStr">
        <is>
          <r>
            <t xml:space="preserve">00000297</t>
          </r>
        </is>
      </c>
      <c r="B3761" s="23" t="inlineStr">
        <is>
          <r>
            <t xml:space="preserve">ANEL BORRACHA PARA TUBO ESGOTO PREDIAL, DN 75 MM (NBR 5688)</t>
          </r>
        </is>
      </c>
      <c r="C3761" s="22" t="inlineStr">
        <is>
          <r>
            <t xml:space="preserve">SINAPI</t>
          </r>
        </is>
      </c>
      <c r="D3761" s="22" t="inlineStr">
        <is>
          <r>
            <t xml:space="preserve">UN</t>
          </r>
        </is>
      </c>
      <c r="E3761" s="24" t="n">
        <v>1.0</v>
      </c>
      <c r="F3761" s="25" t="n">
        <v>3.56</v>
      </c>
      <c r="G3761" s="25" t="n">
        <f>TRUNC(TRUNC(E3761,8)*F3761,2)</f>
        <v>3.56</v>
      </c>
    </row>
    <row r="3762" customHeight="1" ht="21">
      <c r="A3762" s="22" t="inlineStr">
        <is>
          <r>
            <t xml:space="preserve">00010909</t>
          </r>
        </is>
      </c>
      <c r="B3762" s="23" t="inlineStr">
        <is>
          <r>
            <t xml:space="preserve">JUNCAO DE REDUCAO INVERTIDA, PVC SOLDAVEL, 100 X 75 MM, SERIE NORMAL PARA ESGOTO PREDIAL</t>
          </r>
        </is>
      </c>
      <c r="C3762" s="22" t="inlineStr">
        <is>
          <r>
            <t xml:space="preserve">SINAPI</t>
          </r>
        </is>
      </c>
      <c r="D3762" s="22" t="inlineStr">
        <is>
          <r>
            <t xml:space="preserve">UN</t>
          </r>
        </is>
      </c>
      <c r="E3762" s="24" t="n">
        <v>1.0</v>
      </c>
      <c r="F3762" s="25" t="n">
        <v>22.32</v>
      </c>
      <c r="G3762" s="25" t="n">
        <f>TRUNC(TRUNC(E3762,8)*F3762,2)</f>
        <v>22.32</v>
      </c>
    </row>
    <row r="3763" customHeight="1" ht="29">
      <c r="A3763" s="22" t="inlineStr">
        <is>
          <r>
            <t xml:space="preserve">00020078</t>
          </r>
        </is>
      </c>
      <c r="B3763" s="23" t="inlineStr">
        <is>
          <r>
            <t xml:space="preserve">PASTA LUBRIFICANTE PARA TUBOS E CONEXOES COM JUNTA ELASTICA, EMBALAGEM DE *400* GR (USO EM PVC, ACO, POLIETILENO E OUTROS)</t>
          </r>
        </is>
      </c>
      <c r="C3763" s="22" t="inlineStr">
        <is>
          <r>
            <t xml:space="preserve">SINAPI</t>
          </r>
        </is>
      </c>
      <c r="D3763" s="22" t="inlineStr">
        <is>
          <r>
            <t xml:space="preserve">UN</t>
          </r>
        </is>
      </c>
      <c r="E3763" s="24" t="n">
        <v>0.1525</v>
      </c>
      <c r="F3763" s="25" t="n">
        <v>25.53</v>
      </c>
      <c r="G3763" s="25" t="n">
        <f>TRUNC(TRUNC(E3763,8)*F3763,2)</f>
        <v>3.89</v>
      </c>
    </row>
    <row r="3764" customHeight="1" ht="15">
      <c r="A3764" s="2" t="inlineStr"/>
      <c r="B3764" s="2" t="inlineStr"/>
      <c r="C3764" s="2" t="inlineStr"/>
      <c r="D3764" s="2" t="inlineStr"/>
      <c r="E3764" s="26" t="inlineStr">
        <is>
          <r>
            <t xml:space="preserve">TOTAL Material:</t>
          </r>
        </is>
      </c>
      <c r="F3764" s="26" t="inlineStr"/>
      <c r="G3764" s="27" t="n">
        <f>SUM(G3760:G3763)</f>
        <v>38.35</v>
      </c>
    </row>
    <row r="3765" customHeight="1" ht="15">
      <c r="A3765" s="20" t="inlineStr">
        <is>
          <r>
            <t xml:space="preserve">Mão de Obra com Encargos Complementares</t>
          </r>
        </is>
      </c>
      <c r="B3765" s="20" t="inlineStr"/>
      <c r="C3765" s="21" t="inlineStr">
        <is>
          <r>
            <t xml:space="preserve">FONTE</t>
          </r>
        </is>
      </c>
      <c r="D3765" s="21" t="inlineStr">
        <is>
          <r>
            <t xml:space="preserve">UNID</t>
          </r>
        </is>
      </c>
      <c r="E3765" s="21" t="inlineStr">
        <is>
          <r>
            <t xml:space="preserve">COEFICIENTE</t>
          </r>
        </is>
      </c>
      <c r="F3765" s="21" t="inlineStr">
        <is>
          <r>
            <t xml:space="preserve">PREÇO UNITÁRIO</t>
          </r>
        </is>
      </c>
      <c r="G3765" s="21" t="inlineStr">
        <is>
          <r>
            <t xml:space="preserve">TOTAL</t>
          </r>
        </is>
      </c>
    </row>
    <row r="3766" customHeight="1" ht="21">
      <c r="A3766" s="22" t="inlineStr">
        <is>
          <r>
            <t xml:space="preserve">88248</t>
          </r>
        </is>
      </c>
      <c r="B3766" s="23" t="inlineStr">
        <is>
          <r>
            <t xml:space="preserve">AUXILIAR DE ENCANADOR OU BOMBEIRO HIDRÁULICO COM ENCARGOS COMPLEMENTARES</t>
          </r>
        </is>
      </c>
      <c r="C3766" s="22" t="inlineStr">
        <is>
          <r>
            <t xml:space="preserve">SINAPI</t>
          </r>
        </is>
      </c>
      <c r="D3766" s="22" t="inlineStr">
        <is>
          <r>
            <t xml:space="preserve">H</t>
          </r>
        </is>
      </c>
      <c r="E3766" s="24" t="n">
        <v>0.2446</v>
      </c>
      <c r="F3766" s="25" t="n">
        <v>24.23</v>
      </c>
      <c r="G3766" s="25" t="n">
        <f>TRUNC(TRUNC(E3766,8)*F3766,2)</f>
        <v>5.92</v>
      </c>
    </row>
    <row r="3767" customHeight="1" ht="21">
      <c r="A3767" s="22" t="inlineStr">
        <is>
          <r>
            <t xml:space="preserve">88267</t>
          </r>
        </is>
      </c>
      <c r="B3767" s="23" t="inlineStr">
        <is>
          <r>
            <t xml:space="preserve">ENCANADOR OU BOMBEIRO HIDRÁULICO COM ENCARGOS COMPLEMENTARES</t>
          </r>
        </is>
      </c>
      <c r="C3767" s="22" t="inlineStr">
        <is>
          <r>
            <t xml:space="preserve">SINAPI</t>
          </r>
        </is>
      </c>
      <c r="D3767" s="22" t="inlineStr">
        <is>
          <r>
            <t xml:space="preserve">H</t>
          </r>
        </is>
      </c>
      <c r="E3767" s="24" t="n">
        <v>0.2446</v>
      </c>
      <c r="F3767" s="25" t="n">
        <v>29.86</v>
      </c>
      <c r="G3767" s="25" t="n">
        <f>TRUNC(TRUNC(E3767,8)*F3767,2)</f>
        <v>7.3</v>
      </c>
    </row>
    <row r="3768" customHeight="1" ht="18">
      <c r="A3768" s="2" t="inlineStr"/>
      <c r="B3768" s="2" t="inlineStr"/>
      <c r="C3768" s="2" t="inlineStr"/>
      <c r="D3768" s="2" t="inlineStr"/>
      <c r="E3768" s="26" t="inlineStr">
        <is>
          <r>
            <t xml:space="preserve">TOTAL Mão de Obra com Encargos Complementares:</t>
          </r>
        </is>
      </c>
      <c r="F3768" s="26" t="inlineStr"/>
      <c r="G3768" s="27" t="n">
        <f>SUM(G3766:G3767)</f>
        <v>13.22</v>
      </c>
    </row>
    <row r="3769" customHeight="1" ht="15">
      <c r="A3769" s="2" t="inlineStr"/>
      <c r="B3769" s="2" t="inlineStr"/>
      <c r="C3769" s="2" t="inlineStr"/>
      <c r="D3769" s="2" t="inlineStr"/>
      <c r="E3769" s="28" t="inlineStr">
        <is>
          <r>
            <t xml:space="preserve">VALOR:</t>
          </r>
        </is>
      </c>
      <c r="F3769" s="28" t="inlineStr"/>
      <c r="G3769" s="29" t="n">
        <f>ROUND(SUM(G3764,G3768),2)</f>
        <v>51.57</v>
      </c>
    </row>
    <row r="3770" customHeight="1" ht="15">
      <c r="A3770" s="2" t="inlineStr"/>
      <c r="B3770" s="2" t="inlineStr"/>
      <c r="C3770" s="2" t="inlineStr"/>
      <c r="D3770" s="2" t="inlineStr"/>
      <c r="E3770" s="28" t="inlineStr">
        <is>
          <r>
            <t xml:space="preserve">VALOR BDI (20.34%):</t>
          </r>
        </is>
      </c>
      <c r="F3770" s="28" t="inlineStr"/>
      <c r="G3770" s="29" t="n">
        <f>ROUND(G3769*(20.34/100),2)</f>
        <v>10.49</v>
      </c>
    </row>
    <row r="3771" customHeight="1" ht="15">
      <c r="A3771" s="2" t="inlineStr"/>
      <c r="B3771" s="2" t="inlineStr"/>
      <c r="C3771" s="2" t="inlineStr"/>
      <c r="D3771" s="2" t="inlineStr"/>
      <c r="E3771" s="28" t="inlineStr">
        <is>
          <r>
            <t xml:space="preserve">VALOR COM BDI:</t>
          </r>
        </is>
      </c>
      <c r="F3771" s="28" t="inlineStr"/>
      <c r="G3771" s="29" t="n">
        <f>G3770+G3769</f>
        <v>62.06</v>
      </c>
    </row>
    <row r="3772" customHeight="1" ht="10">
      <c r="A3772" s="2" t="inlineStr"/>
      <c r="B3772" s="2" t="inlineStr"/>
      <c r="C3772" s="2" t="inlineStr"/>
      <c r="D3772" s="2" t="inlineStr"/>
      <c r="E3772" s="18" t="inlineStr"/>
      <c r="F3772" s="18" t="inlineStr"/>
      <c r="G3772" s="18" t="inlineStr"/>
    </row>
    <row r="3773" customHeight="1" ht="20">
      <c r="A3773" s="19" t="inlineStr">
        <is>
          <r>
            <t xml:space="preserve">1.18.99. ​89797​ JUNÇÃO SIMPLES, PVC, SERIE NORMAL, ESGOTO PREDIAL, DN 100 X 100 MM, JUNTA ELÁSTICA, FORNECIDO E INSTALADO EM RAMAL DE DESCARGA OU RAMAL DE ESGOTO SANITÁRIO. AF_08/2022​ (UN)</t>
          </r>
        </is>
      </c>
      <c r="B3773" s="19" t="inlineStr"/>
      <c r="C3773" s="19" t="inlineStr"/>
      <c r="D3773" s="19" t="inlineStr"/>
      <c r="E3773" s="19" t="inlineStr"/>
      <c r="F3773" s="19" t="inlineStr"/>
      <c r="G3773" s="19" t="inlineStr"/>
    </row>
    <row r="3774" customHeight="1" ht="15">
      <c r="A3774" s="20" t="inlineStr">
        <is>
          <r>
            <t xml:space="preserve">Material</t>
          </r>
        </is>
      </c>
      <c r="B3774" s="20" t="inlineStr"/>
      <c r="C3774" s="21" t="inlineStr">
        <is>
          <r>
            <t xml:space="preserve">FONTE</t>
          </r>
        </is>
      </c>
      <c r="D3774" s="21" t="inlineStr">
        <is>
          <r>
            <t xml:space="preserve">UNID</t>
          </r>
        </is>
      </c>
      <c r="E3774" s="21" t="inlineStr">
        <is>
          <r>
            <t xml:space="preserve">COEFICIENTE</t>
          </r>
        </is>
      </c>
      <c r="F3774" s="21" t="inlineStr">
        <is>
          <r>
            <t xml:space="preserve">PREÇO UNITÁRIO</t>
          </r>
        </is>
      </c>
      <c r="G3774" s="21" t="inlineStr">
        <is>
          <r>
            <t xml:space="preserve">TOTAL</t>
          </r>
        </is>
      </c>
    </row>
    <row r="3775" customHeight="1" ht="21">
      <c r="A3775" s="22" t="inlineStr">
        <is>
          <r>
            <t xml:space="preserve">00000301</t>
          </r>
        </is>
      </c>
      <c r="B3775" s="23" t="inlineStr">
        <is>
          <r>
            <t xml:space="preserve">ANEL BORRACHA PARA TUBO ESGOTO PREDIAL, DN 100 MM (NBR 5688)</t>
          </r>
        </is>
      </c>
      <c r="C3775" s="22" t="inlineStr">
        <is>
          <r>
            <t xml:space="preserve">SINAPI</t>
          </r>
        </is>
      </c>
      <c r="D3775" s="22" t="inlineStr">
        <is>
          <r>
            <t xml:space="preserve">UN</t>
          </r>
        </is>
      </c>
      <c r="E3775" s="24" t="n">
        <v>3.0</v>
      </c>
      <c r="F3775" s="25" t="n">
        <v>4.29</v>
      </c>
      <c r="G3775" s="25" t="n">
        <f>TRUNC(TRUNC(E3775,8)*F3775,2)</f>
        <v>12.87</v>
      </c>
    </row>
    <row r="3776" customHeight="1" ht="21">
      <c r="A3776" s="22" t="inlineStr">
        <is>
          <r>
            <t xml:space="preserve">00003670</t>
          </r>
        </is>
      </c>
      <c r="B3776" s="23" t="inlineStr">
        <is>
          <r>
            <t xml:space="preserve">JUNCAO SIMPLES, PVC, 45 GRAUS, DN 100 X 100 MM, SERIE NORMAL PARA ESGOTO PREDIAL</t>
          </r>
        </is>
      </c>
      <c r="C3776" s="22" t="inlineStr">
        <is>
          <r>
            <t xml:space="preserve">SINAPI</t>
          </r>
        </is>
      </c>
      <c r="D3776" s="22" t="inlineStr">
        <is>
          <r>
            <t xml:space="preserve">UN</t>
          </r>
        </is>
      </c>
      <c r="E3776" s="24" t="n">
        <v>1.0</v>
      </c>
      <c r="F3776" s="25" t="n">
        <v>24.16</v>
      </c>
      <c r="G3776" s="25" t="n">
        <f>TRUNC(TRUNC(E3776,8)*F3776,2)</f>
        <v>24.16</v>
      </c>
    </row>
    <row r="3777" customHeight="1" ht="29">
      <c r="A3777" s="22" t="inlineStr">
        <is>
          <r>
            <t xml:space="preserve">00020078</t>
          </r>
        </is>
      </c>
      <c r="B3777" s="23" t="inlineStr">
        <is>
          <r>
            <t xml:space="preserve">PASTA LUBRIFICANTE PARA TUBOS E CONEXOES COM JUNTA ELASTICA, EMBALAGEM DE *400* GR (USO EM PVC, ACO, POLIETILENO E OUTROS)</t>
          </r>
        </is>
      </c>
      <c r="C3777" s="22" t="inlineStr">
        <is>
          <r>
            <t xml:space="preserve">SINAPI</t>
          </r>
        </is>
      </c>
      <c r="D3777" s="22" t="inlineStr">
        <is>
          <r>
            <t xml:space="preserve">UN</t>
          </r>
        </is>
      </c>
      <c r="E3777" s="24" t="n">
        <v>0.1725</v>
      </c>
      <c r="F3777" s="25" t="n">
        <v>25.53</v>
      </c>
      <c r="G3777" s="25" t="n">
        <f>TRUNC(TRUNC(E3777,8)*F3777,2)</f>
        <v>4.4</v>
      </c>
    </row>
    <row r="3778" customHeight="1" ht="15">
      <c r="A3778" s="2" t="inlineStr"/>
      <c r="B3778" s="2" t="inlineStr"/>
      <c r="C3778" s="2" t="inlineStr"/>
      <c r="D3778" s="2" t="inlineStr"/>
      <c r="E3778" s="26" t="inlineStr">
        <is>
          <r>
            <t xml:space="preserve">TOTAL Material:</t>
          </r>
        </is>
      </c>
      <c r="F3778" s="26" t="inlineStr"/>
      <c r="G3778" s="27" t="n">
        <f>SUM(G3775:G3777)</f>
        <v>41.43</v>
      </c>
    </row>
    <row r="3779" customHeight="1" ht="15">
      <c r="A3779" s="20" t="inlineStr">
        <is>
          <r>
            <t xml:space="preserve">Mão de Obra com Encargos Complementares</t>
          </r>
        </is>
      </c>
      <c r="B3779" s="20" t="inlineStr"/>
      <c r="C3779" s="21" t="inlineStr">
        <is>
          <r>
            <t xml:space="preserve">FONTE</t>
          </r>
        </is>
      </c>
      <c r="D3779" s="21" t="inlineStr">
        <is>
          <r>
            <t xml:space="preserve">UNID</t>
          </r>
        </is>
      </c>
      <c r="E3779" s="21" t="inlineStr">
        <is>
          <r>
            <t xml:space="preserve">COEFICIENTE</t>
          </r>
        </is>
      </c>
      <c r="F3779" s="21" t="inlineStr">
        <is>
          <r>
            <t xml:space="preserve">PREÇO UNITÁRIO</t>
          </r>
        </is>
      </c>
      <c r="G3779" s="21" t="inlineStr">
        <is>
          <r>
            <t xml:space="preserve">TOTAL</t>
          </r>
        </is>
      </c>
    </row>
    <row r="3780" customHeight="1" ht="21">
      <c r="A3780" s="22" t="inlineStr">
        <is>
          <r>
            <t xml:space="preserve">88248</t>
          </r>
        </is>
      </c>
      <c r="B3780" s="23" t="inlineStr">
        <is>
          <r>
            <t xml:space="preserve">AUXILIAR DE ENCANADOR OU BOMBEIRO HIDRÁULICO COM ENCARGOS COMPLEMENTARES</t>
          </r>
        </is>
      </c>
      <c r="C3780" s="22" t="inlineStr">
        <is>
          <r>
            <t xml:space="preserve">SINAPI</t>
          </r>
        </is>
      </c>
      <c r="D3780" s="22" t="inlineStr">
        <is>
          <r>
            <t xml:space="preserve">H</t>
          </r>
        </is>
      </c>
      <c r="E3780" s="24" t="n">
        <v>0.2568</v>
      </c>
      <c r="F3780" s="25" t="n">
        <v>24.23</v>
      </c>
      <c r="G3780" s="25" t="n">
        <f>TRUNC(TRUNC(E3780,8)*F3780,2)</f>
        <v>6.22</v>
      </c>
    </row>
    <row r="3781" customHeight="1" ht="21">
      <c r="A3781" s="22" t="inlineStr">
        <is>
          <r>
            <t xml:space="preserve">88267</t>
          </r>
        </is>
      </c>
      <c r="B3781" s="23" t="inlineStr">
        <is>
          <r>
            <t xml:space="preserve">ENCANADOR OU BOMBEIRO HIDRÁULICO COM ENCARGOS COMPLEMENTARES</t>
          </r>
        </is>
      </c>
      <c r="C3781" s="22" t="inlineStr">
        <is>
          <r>
            <t xml:space="preserve">SINAPI</t>
          </r>
        </is>
      </c>
      <c r="D3781" s="22" t="inlineStr">
        <is>
          <r>
            <t xml:space="preserve">H</t>
          </r>
        </is>
      </c>
      <c r="E3781" s="24" t="n">
        <v>0.2568</v>
      </c>
      <c r="F3781" s="25" t="n">
        <v>29.86</v>
      </c>
      <c r="G3781" s="25" t="n">
        <f>TRUNC(TRUNC(E3781,8)*F3781,2)</f>
        <v>7.66</v>
      </c>
    </row>
    <row r="3782" customHeight="1" ht="18">
      <c r="A3782" s="2" t="inlineStr"/>
      <c r="B3782" s="2" t="inlineStr"/>
      <c r="C3782" s="2" t="inlineStr"/>
      <c r="D3782" s="2" t="inlineStr"/>
      <c r="E3782" s="26" t="inlineStr">
        <is>
          <r>
            <t xml:space="preserve">TOTAL Mão de Obra com Encargos Complementares:</t>
          </r>
        </is>
      </c>
      <c r="F3782" s="26" t="inlineStr"/>
      <c r="G3782" s="27" t="n">
        <f>SUM(G3780:G3781)</f>
        <v>13.88</v>
      </c>
    </row>
    <row r="3783" customHeight="1" ht="15">
      <c r="A3783" s="2" t="inlineStr"/>
      <c r="B3783" s="2" t="inlineStr"/>
      <c r="C3783" s="2" t="inlineStr"/>
      <c r="D3783" s="2" t="inlineStr"/>
      <c r="E3783" s="28" t="inlineStr">
        <is>
          <r>
            <t xml:space="preserve">VALOR:</t>
          </r>
        </is>
      </c>
      <c r="F3783" s="28" t="inlineStr"/>
      <c r="G3783" s="29" t="n">
        <f>ROUND(SUM(G3778,G3782),2)</f>
        <v>55.31</v>
      </c>
    </row>
    <row r="3784" customHeight="1" ht="15">
      <c r="A3784" s="2" t="inlineStr"/>
      <c r="B3784" s="2" t="inlineStr"/>
      <c r="C3784" s="2" t="inlineStr"/>
      <c r="D3784" s="2" t="inlineStr"/>
      <c r="E3784" s="28" t="inlineStr">
        <is>
          <r>
            <t xml:space="preserve">VALOR BDI (20.34%):</t>
          </r>
        </is>
      </c>
      <c r="F3784" s="28" t="inlineStr"/>
      <c r="G3784" s="29" t="n">
        <f>ROUND(G3783*(20.34/100),2)</f>
        <v>11.25</v>
      </c>
    </row>
    <row r="3785" customHeight="1" ht="15">
      <c r="A3785" s="2" t="inlineStr"/>
      <c r="B3785" s="2" t="inlineStr"/>
      <c r="C3785" s="2" t="inlineStr"/>
      <c r="D3785" s="2" t="inlineStr"/>
      <c r="E3785" s="28" t="inlineStr">
        <is>
          <r>
            <t xml:space="preserve">VALOR COM BDI:</t>
          </r>
        </is>
      </c>
      <c r="F3785" s="28" t="inlineStr"/>
      <c r="G3785" s="29" t="n">
        <f>G3784+G3783</f>
        <v>66.56</v>
      </c>
    </row>
    <row r="3786" customHeight="1" ht="10">
      <c r="A3786" s="2" t="inlineStr"/>
      <c r="B3786" s="2" t="inlineStr"/>
      <c r="C3786" s="2" t="inlineStr"/>
      <c r="D3786" s="2" t="inlineStr"/>
      <c r="E3786" s="18" t="inlineStr"/>
      <c r="F3786" s="18" t="inlineStr"/>
      <c r="G3786" s="18" t="inlineStr"/>
    </row>
    <row r="3787" customHeight="1" ht="20">
      <c r="A3787" s="19" t="inlineStr">
        <is>
          <r>
            <t xml:space="preserve">1.18.100. ​89783​ JUNÇÃO SIMPLES, PVC, SERIE NORMAL, ESGOTO PREDIAL, DN 40 MM, JUNTA SOLDÁVEL, FORNECIDO E INSTALADO EM RAMAL DE DESCARGA OU RAMAL DE ESGOTO SANITÁRIO. AF_08/2022​ (UN)</t>
          </r>
        </is>
      </c>
      <c r="B3787" s="19" t="inlineStr"/>
      <c r="C3787" s="19" t="inlineStr"/>
      <c r="D3787" s="19" t="inlineStr"/>
      <c r="E3787" s="19" t="inlineStr"/>
      <c r="F3787" s="19" t="inlineStr"/>
      <c r="G3787" s="19" t="inlineStr"/>
    </row>
    <row r="3788" customHeight="1" ht="15">
      <c r="A3788" s="20" t="inlineStr">
        <is>
          <r>
            <t xml:space="preserve">Material</t>
          </r>
        </is>
      </c>
      <c r="B3788" s="20" t="inlineStr"/>
      <c r="C3788" s="21" t="inlineStr">
        <is>
          <r>
            <t xml:space="preserve">FONTE</t>
          </r>
        </is>
      </c>
      <c r="D3788" s="21" t="inlineStr">
        <is>
          <r>
            <t xml:space="preserve">UNID</t>
          </r>
        </is>
      </c>
      <c r="E3788" s="21" t="inlineStr">
        <is>
          <r>
            <t xml:space="preserve">COEFICIENTE</t>
          </r>
        </is>
      </c>
      <c r="F3788" s="21" t="inlineStr">
        <is>
          <r>
            <t xml:space="preserve">PREÇO UNITÁRIO</t>
          </r>
        </is>
      </c>
      <c r="G3788" s="21" t="inlineStr">
        <is>
          <r>
            <t xml:space="preserve">TOTAL</t>
          </r>
        </is>
      </c>
    </row>
    <row r="3789" customHeight="1" ht="15">
      <c r="A3789" s="22" t="inlineStr">
        <is>
          <r>
            <t xml:space="preserve">00000122</t>
          </r>
        </is>
      </c>
      <c r="B3789" s="23" t="inlineStr">
        <is>
          <r>
            <t xml:space="preserve">ADESIVO PLASTICO PARA PVC, FRASCO COM *850* GR</t>
          </r>
        </is>
      </c>
      <c r="C3789" s="22" t="inlineStr">
        <is>
          <r>
            <t xml:space="preserve">SINAPI</t>
          </r>
        </is>
      </c>
      <c r="D3789" s="22" t="inlineStr">
        <is>
          <r>
            <t xml:space="preserve">UN</t>
          </r>
        </is>
      </c>
      <c r="E3789" s="24" t="n">
        <v>0.0148</v>
      </c>
      <c r="F3789" s="25" t="n">
        <v>61.86</v>
      </c>
      <c r="G3789" s="25" t="n">
        <f>TRUNC(TRUNC(E3789,8)*F3789,2)</f>
        <v>0.91</v>
      </c>
    </row>
    <row r="3790" customHeight="1" ht="21">
      <c r="A3790" s="22" t="inlineStr">
        <is>
          <r>
            <t xml:space="preserve">00003666</t>
          </r>
        </is>
      </c>
      <c r="B3790" s="23" t="inlineStr">
        <is>
          <r>
            <t xml:space="preserve">JUNCAO SIMPLES, PVC, 45 GRAUS, DN 40 X 40 MM, SERIE NORMAL PARA ESGOTO PREDIAL</t>
          </r>
        </is>
      </c>
      <c r="C3790" s="22" t="inlineStr">
        <is>
          <r>
            <t xml:space="preserve">SINAPI</t>
          </r>
        </is>
      </c>
      <c r="D3790" s="22" t="inlineStr">
        <is>
          <r>
            <t xml:space="preserve">UN</t>
          </r>
        </is>
      </c>
      <c r="E3790" s="24" t="n">
        <v>1.0</v>
      </c>
      <c r="F3790" s="25" t="n">
        <v>3.8</v>
      </c>
      <c r="G3790" s="25" t="n">
        <f>TRUNC(TRUNC(E3790,8)*F3790,2)</f>
        <v>3.8</v>
      </c>
    </row>
    <row r="3791" customHeight="1" ht="15">
      <c r="A3791" s="22" t="inlineStr">
        <is>
          <r>
            <t xml:space="preserve">00038383</t>
          </r>
        </is>
      </c>
      <c r="B3791" s="23" t="inlineStr">
        <is>
          <r>
            <t xml:space="preserve">LIXA D'AGUA EM FOLHA, COR PRETA, GRAO 100</t>
          </r>
        </is>
      </c>
      <c r="C3791" s="22" t="inlineStr">
        <is>
          <r>
            <t xml:space="preserve">SINAPI</t>
          </r>
        </is>
      </c>
      <c r="D3791" s="22" t="inlineStr">
        <is>
          <r>
            <t xml:space="preserve">UN</t>
          </r>
        </is>
      </c>
      <c r="E3791" s="24" t="n">
        <v>0.0107</v>
      </c>
      <c r="F3791" s="25" t="n">
        <v>1.65</v>
      </c>
      <c r="G3791" s="25" t="n">
        <f>TRUNC(TRUNC(E3791,8)*F3791,2)</f>
        <v>0.01</v>
      </c>
    </row>
    <row r="3792" customHeight="1" ht="21">
      <c r="A3792" s="22" t="inlineStr">
        <is>
          <r>
            <t xml:space="preserve">00020083</t>
          </r>
        </is>
      </c>
      <c r="B3792" s="23" t="inlineStr">
        <is>
          <r>
            <t xml:space="preserve">SOLUCAO PREPARADORA / LIMPADORA PARA PVC, FRASCO COM 1000 CM3</t>
          </r>
        </is>
      </c>
      <c r="C3792" s="22" t="inlineStr">
        <is>
          <r>
            <t xml:space="preserve">SINAPI</t>
          </r>
        </is>
      </c>
      <c r="D3792" s="22" t="inlineStr">
        <is>
          <r>
            <t xml:space="preserve">UN</t>
          </r>
        </is>
      </c>
      <c r="E3792" s="24" t="n">
        <v>0.0225</v>
      </c>
      <c r="F3792" s="25" t="n">
        <v>70.08</v>
      </c>
      <c r="G3792" s="25" t="n">
        <f>TRUNC(TRUNC(E3792,8)*F3792,2)</f>
        <v>1.57</v>
      </c>
    </row>
    <row r="3793" customHeight="1" ht="15">
      <c r="A3793" s="2" t="inlineStr"/>
      <c r="B3793" s="2" t="inlineStr"/>
      <c r="C3793" s="2" t="inlineStr"/>
      <c r="D3793" s="2" t="inlineStr"/>
      <c r="E3793" s="26" t="inlineStr">
        <is>
          <r>
            <t xml:space="preserve">TOTAL Material:</t>
          </r>
        </is>
      </c>
      <c r="F3793" s="26" t="inlineStr"/>
      <c r="G3793" s="27" t="n">
        <f>SUM(G3789:G3792)</f>
        <v>6.29</v>
      </c>
    </row>
    <row r="3794" customHeight="1" ht="15">
      <c r="A3794" s="20" t="inlineStr">
        <is>
          <r>
            <t xml:space="preserve">Mão de Obra com Encargos Complementares</t>
          </r>
        </is>
      </c>
      <c r="B3794" s="20" t="inlineStr"/>
      <c r="C3794" s="21" t="inlineStr">
        <is>
          <r>
            <t xml:space="preserve">FONTE</t>
          </r>
        </is>
      </c>
      <c r="D3794" s="21" t="inlineStr">
        <is>
          <r>
            <t xml:space="preserve">UNID</t>
          </r>
        </is>
      </c>
      <c r="E3794" s="21" t="inlineStr">
        <is>
          <r>
            <t xml:space="preserve">COEFICIENTE</t>
          </r>
        </is>
      </c>
      <c r="F3794" s="21" t="inlineStr">
        <is>
          <r>
            <t xml:space="preserve">PREÇO UNITÁRIO</t>
          </r>
        </is>
      </c>
      <c r="G3794" s="21" t="inlineStr">
        <is>
          <r>
            <t xml:space="preserve">TOTAL</t>
          </r>
        </is>
      </c>
    </row>
    <row r="3795" customHeight="1" ht="21">
      <c r="A3795" s="22" t="inlineStr">
        <is>
          <r>
            <t xml:space="preserve">88248</t>
          </r>
        </is>
      </c>
      <c r="B3795" s="23" t="inlineStr">
        <is>
          <r>
            <t xml:space="preserve">AUXILIAR DE ENCANADOR OU BOMBEIRO HIDRÁULICO COM ENCARGOS COMPLEMENTARES</t>
          </r>
        </is>
      </c>
      <c r="C3795" s="22" t="inlineStr">
        <is>
          <r>
            <t xml:space="preserve">SINAPI</t>
          </r>
        </is>
      </c>
      <c r="D3795" s="22" t="inlineStr">
        <is>
          <r>
            <t xml:space="preserve">H</t>
          </r>
        </is>
      </c>
      <c r="E3795" s="24" t="n">
        <v>0.1693</v>
      </c>
      <c r="F3795" s="25" t="n">
        <v>24.23</v>
      </c>
      <c r="G3795" s="25" t="n">
        <f>TRUNC(TRUNC(E3795,8)*F3795,2)</f>
        <v>4.1</v>
      </c>
    </row>
    <row r="3796" customHeight="1" ht="21">
      <c r="A3796" s="22" t="inlineStr">
        <is>
          <r>
            <t xml:space="preserve">88267</t>
          </r>
        </is>
      </c>
      <c r="B3796" s="23" t="inlineStr">
        <is>
          <r>
            <t xml:space="preserve">ENCANADOR OU BOMBEIRO HIDRÁULICO COM ENCARGOS COMPLEMENTARES</t>
          </r>
        </is>
      </c>
      <c r="C3796" s="22" t="inlineStr">
        <is>
          <r>
            <t xml:space="preserve">SINAPI</t>
          </r>
        </is>
      </c>
      <c r="D3796" s="22" t="inlineStr">
        <is>
          <r>
            <t xml:space="preserve">H</t>
          </r>
        </is>
      </c>
      <c r="E3796" s="24" t="n">
        <v>0.1693</v>
      </c>
      <c r="F3796" s="25" t="n">
        <v>29.86</v>
      </c>
      <c r="G3796" s="25" t="n">
        <f>TRUNC(TRUNC(E3796,8)*F3796,2)</f>
        <v>5.05</v>
      </c>
    </row>
    <row r="3797" customHeight="1" ht="18">
      <c r="A3797" s="2" t="inlineStr"/>
      <c r="B3797" s="2" t="inlineStr"/>
      <c r="C3797" s="2" t="inlineStr"/>
      <c r="D3797" s="2" t="inlineStr"/>
      <c r="E3797" s="26" t="inlineStr">
        <is>
          <r>
            <t xml:space="preserve">TOTAL Mão de Obra com Encargos Complementares:</t>
          </r>
        </is>
      </c>
      <c r="F3797" s="26" t="inlineStr"/>
      <c r="G3797" s="27" t="n">
        <f>SUM(G3795:G3796)</f>
        <v>9.15</v>
      </c>
    </row>
    <row r="3798" customHeight="1" ht="15">
      <c r="A3798" s="2" t="inlineStr"/>
      <c r="B3798" s="2" t="inlineStr"/>
      <c r="C3798" s="2" t="inlineStr"/>
      <c r="D3798" s="2" t="inlineStr"/>
      <c r="E3798" s="28" t="inlineStr">
        <is>
          <r>
            <t xml:space="preserve">VALOR:</t>
          </r>
        </is>
      </c>
      <c r="F3798" s="28" t="inlineStr"/>
      <c r="G3798" s="29" t="n">
        <f>ROUND(SUM(G3793,G3797),2)</f>
        <v>15.44</v>
      </c>
    </row>
    <row r="3799" customHeight="1" ht="15">
      <c r="A3799" s="2" t="inlineStr"/>
      <c r="B3799" s="2" t="inlineStr"/>
      <c r="C3799" s="2" t="inlineStr"/>
      <c r="D3799" s="2" t="inlineStr"/>
      <c r="E3799" s="28" t="inlineStr">
        <is>
          <r>
            <t xml:space="preserve">VALOR BDI (20.34%):</t>
          </r>
        </is>
      </c>
      <c r="F3799" s="28" t="inlineStr"/>
      <c r="G3799" s="29" t="n">
        <f>ROUND(G3798*(20.34/100),2)</f>
        <v>3.14</v>
      </c>
    </row>
    <row r="3800" customHeight="1" ht="15">
      <c r="A3800" s="2" t="inlineStr"/>
      <c r="B3800" s="2" t="inlineStr"/>
      <c r="C3800" s="2" t="inlineStr"/>
      <c r="D3800" s="2" t="inlineStr"/>
      <c r="E3800" s="28" t="inlineStr">
        <is>
          <r>
            <t xml:space="preserve">VALOR COM BDI:</t>
          </r>
        </is>
      </c>
      <c r="F3800" s="28" t="inlineStr"/>
      <c r="G3800" s="29" t="n">
        <f>G3799+G3798</f>
        <v>18.58</v>
      </c>
    </row>
    <row r="3801" customHeight="1" ht="10">
      <c r="A3801" s="2" t="inlineStr"/>
      <c r="B3801" s="2" t="inlineStr"/>
      <c r="C3801" s="2" t="inlineStr"/>
      <c r="D3801" s="2" t="inlineStr"/>
      <c r="E3801" s="18" t="inlineStr"/>
      <c r="F3801" s="18" t="inlineStr"/>
      <c r="G3801" s="18" t="inlineStr"/>
    </row>
    <row r="3802" customHeight="1" ht="20">
      <c r="A3802" s="19" t="inlineStr">
        <is>
          <r>
            <t xml:space="preserve">1.18.101. ​89785​ JUNÇÃO SIMPLES, PVC, SERIE NORMAL, ESGOTO PREDIAL, DN 50 X 50 MM, JUNTA ELÁSTICA, FORNECIDO E INSTALADO EM RAMAL DE DESCARGA OU RAMAL DE ESGOTO SANITÁRIO. AF_08/2022​ (UN)</t>
          </r>
        </is>
      </c>
      <c r="B3802" s="19" t="inlineStr"/>
      <c r="C3802" s="19" t="inlineStr"/>
      <c r="D3802" s="19" t="inlineStr"/>
      <c r="E3802" s="19" t="inlineStr"/>
      <c r="F3802" s="19" t="inlineStr"/>
      <c r="G3802" s="19" t="inlineStr"/>
    </row>
    <row r="3803" customHeight="1" ht="15">
      <c r="A3803" s="20" t="inlineStr">
        <is>
          <r>
            <t xml:space="preserve">Material</t>
          </r>
        </is>
      </c>
      <c r="B3803" s="20" t="inlineStr"/>
      <c r="C3803" s="21" t="inlineStr">
        <is>
          <r>
            <t xml:space="preserve">FONTE</t>
          </r>
        </is>
      </c>
      <c r="D3803" s="21" t="inlineStr">
        <is>
          <r>
            <t xml:space="preserve">UNID</t>
          </r>
        </is>
      </c>
      <c r="E3803" s="21" t="inlineStr">
        <is>
          <r>
            <t xml:space="preserve">COEFICIENTE</t>
          </r>
        </is>
      </c>
      <c r="F3803" s="21" t="inlineStr">
        <is>
          <r>
            <t xml:space="preserve">PREÇO UNITÁRIO</t>
          </r>
        </is>
      </c>
      <c r="G3803" s="21" t="inlineStr">
        <is>
          <r>
            <t xml:space="preserve">TOTAL</t>
          </r>
        </is>
      </c>
    </row>
    <row r="3804" customHeight="1" ht="21">
      <c r="A3804" s="22" t="inlineStr">
        <is>
          <r>
            <t xml:space="preserve">00000296</t>
          </r>
        </is>
      </c>
      <c r="B3804" s="23" t="inlineStr">
        <is>
          <r>
            <t xml:space="preserve">ANEL BORRACHA PARA TUBO ESGOTO PREDIAL, DN 50 MM (NBR 5688)</t>
          </r>
        </is>
      </c>
      <c r="C3804" s="22" t="inlineStr">
        <is>
          <r>
            <t xml:space="preserve">SINAPI</t>
          </r>
        </is>
      </c>
      <c r="D3804" s="22" t="inlineStr">
        <is>
          <r>
            <t xml:space="preserve">UN</t>
          </r>
        </is>
      </c>
      <c r="E3804" s="24" t="n">
        <v>3.0</v>
      </c>
      <c r="F3804" s="25" t="n">
        <v>2.42</v>
      </c>
      <c r="G3804" s="25" t="n">
        <f>TRUNC(TRUNC(E3804,8)*F3804,2)</f>
        <v>7.26</v>
      </c>
    </row>
    <row r="3805" customHeight="1" ht="21">
      <c r="A3805" s="22" t="inlineStr">
        <is>
          <r>
            <t xml:space="preserve">00003662</t>
          </r>
        </is>
      </c>
      <c r="B3805" s="23" t="inlineStr">
        <is>
          <r>
            <t xml:space="preserve">JUNCAO SIMPLES, PVC, 45 GRAUS, DN 50 X 50 MM, SERIE NORMAL PARA ESGOTO PREDIAL</t>
          </r>
        </is>
      </c>
      <c r="C3805" s="22" t="inlineStr">
        <is>
          <r>
            <t xml:space="preserve">SINAPI</t>
          </r>
        </is>
      </c>
      <c r="D3805" s="22" t="inlineStr">
        <is>
          <r>
            <t xml:space="preserve">UN</t>
          </r>
        </is>
      </c>
      <c r="E3805" s="24" t="n">
        <v>1.0</v>
      </c>
      <c r="F3805" s="25" t="n">
        <v>9.91</v>
      </c>
      <c r="G3805" s="25" t="n">
        <f>TRUNC(TRUNC(E3805,8)*F3805,2)</f>
        <v>9.91</v>
      </c>
    </row>
    <row r="3806" customHeight="1" ht="29">
      <c r="A3806" s="22" t="inlineStr">
        <is>
          <r>
            <t xml:space="preserve">00020078</t>
          </r>
        </is>
      </c>
      <c r="B3806" s="23" t="inlineStr">
        <is>
          <r>
            <t xml:space="preserve">PASTA LUBRIFICANTE PARA TUBOS E CONEXOES COM JUNTA ELASTICA, EMBALAGEM DE *400* GR (USO EM PVC, ACO, POLIETILENO E OUTROS)</t>
          </r>
        </is>
      </c>
      <c r="C3806" s="22" t="inlineStr">
        <is>
          <r>
            <t xml:space="preserve">SINAPI</t>
          </r>
        </is>
      </c>
      <c r="D3806" s="22" t="inlineStr">
        <is>
          <r>
            <t xml:space="preserve">UN</t>
          </r>
        </is>
      </c>
      <c r="E3806" s="24" t="n">
        <v>0.075</v>
      </c>
      <c r="F3806" s="25" t="n">
        <v>25.53</v>
      </c>
      <c r="G3806" s="25" t="n">
        <f>TRUNC(TRUNC(E3806,8)*F3806,2)</f>
        <v>1.91</v>
      </c>
    </row>
    <row r="3807" customHeight="1" ht="15">
      <c r="A3807" s="2" t="inlineStr"/>
      <c r="B3807" s="2" t="inlineStr"/>
      <c r="C3807" s="2" t="inlineStr"/>
      <c r="D3807" s="2" t="inlineStr"/>
      <c r="E3807" s="26" t="inlineStr">
        <is>
          <r>
            <t xml:space="preserve">TOTAL Material:</t>
          </r>
        </is>
      </c>
      <c r="F3807" s="26" t="inlineStr"/>
      <c r="G3807" s="27" t="n">
        <f>SUM(G3804:G3806)</f>
        <v>19.08</v>
      </c>
    </row>
    <row r="3808" customHeight="1" ht="15">
      <c r="A3808" s="20" t="inlineStr">
        <is>
          <r>
            <t xml:space="preserve">Mão de Obra com Encargos Complementares</t>
          </r>
        </is>
      </c>
      <c r="B3808" s="20" t="inlineStr"/>
      <c r="C3808" s="21" t="inlineStr">
        <is>
          <r>
            <t xml:space="preserve">FONTE</t>
          </r>
        </is>
      </c>
      <c r="D3808" s="21" t="inlineStr">
        <is>
          <r>
            <t xml:space="preserve">UNID</t>
          </r>
        </is>
      </c>
      <c r="E3808" s="21" t="inlineStr">
        <is>
          <r>
            <t xml:space="preserve">COEFICIENTE</t>
          </r>
        </is>
      </c>
      <c r="F3808" s="21" t="inlineStr">
        <is>
          <r>
            <t xml:space="preserve">PREÇO UNITÁRIO</t>
          </r>
        </is>
      </c>
      <c r="G3808" s="21" t="inlineStr">
        <is>
          <r>
            <t xml:space="preserve">TOTAL</t>
          </r>
        </is>
      </c>
    </row>
    <row r="3809" customHeight="1" ht="21">
      <c r="A3809" s="22" t="inlineStr">
        <is>
          <r>
            <t xml:space="preserve">88248</t>
          </r>
        </is>
      </c>
      <c r="B3809" s="23" t="inlineStr">
        <is>
          <r>
            <t xml:space="preserve">AUXILIAR DE ENCANADOR OU BOMBEIRO HIDRÁULICO COM ENCARGOS COMPLEMENTARES</t>
          </r>
        </is>
      </c>
      <c r="C3809" s="22" t="inlineStr">
        <is>
          <r>
            <t xml:space="preserve">SINAPI</t>
          </r>
        </is>
      </c>
      <c r="D3809" s="22" t="inlineStr">
        <is>
          <r>
            <t xml:space="preserve">H</t>
          </r>
        </is>
      </c>
      <c r="E3809" s="24" t="n">
        <v>0.1839</v>
      </c>
      <c r="F3809" s="25" t="n">
        <v>24.23</v>
      </c>
      <c r="G3809" s="25" t="n">
        <f>TRUNC(TRUNC(E3809,8)*F3809,2)</f>
        <v>4.45</v>
      </c>
    </row>
    <row r="3810" customHeight="1" ht="21">
      <c r="A3810" s="22" t="inlineStr">
        <is>
          <r>
            <t xml:space="preserve">88267</t>
          </r>
        </is>
      </c>
      <c r="B3810" s="23" t="inlineStr">
        <is>
          <r>
            <t xml:space="preserve">ENCANADOR OU BOMBEIRO HIDRÁULICO COM ENCARGOS COMPLEMENTARES</t>
          </r>
        </is>
      </c>
      <c r="C3810" s="22" t="inlineStr">
        <is>
          <r>
            <t xml:space="preserve">SINAPI</t>
          </r>
        </is>
      </c>
      <c r="D3810" s="22" t="inlineStr">
        <is>
          <r>
            <t xml:space="preserve">H</t>
          </r>
        </is>
      </c>
      <c r="E3810" s="24" t="n">
        <v>0.1839</v>
      </c>
      <c r="F3810" s="25" t="n">
        <v>29.86</v>
      </c>
      <c r="G3810" s="25" t="n">
        <f>TRUNC(TRUNC(E3810,8)*F3810,2)</f>
        <v>5.49</v>
      </c>
    </row>
    <row r="3811" customHeight="1" ht="18">
      <c r="A3811" s="2" t="inlineStr"/>
      <c r="B3811" s="2" t="inlineStr"/>
      <c r="C3811" s="2" t="inlineStr"/>
      <c r="D3811" s="2" t="inlineStr"/>
      <c r="E3811" s="26" t="inlineStr">
        <is>
          <r>
            <t xml:space="preserve">TOTAL Mão de Obra com Encargos Complementares:</t>
          </r>
        </is>
      </c>
      <c r="F3811" s="26" t="inlineStr"/>
      <c r="G3811" s="27" t="n">
        <f>SUM(G3809:G3810)</f>
        <v>9.94</v>
      </c>
    </row>
    <row r="3812" customHeight="1" ht="15">
      <c r="A3812" s="2" t="inlineStr"/>
      <c r="B3812" s="2" t="inlineStr"/>
      <c r="C3812" s="2" t="inlineStr"/>
      <c r="D3812" s="2" t="inlineStr"/>
      <c r="E3812" s="28" t="inlineStr">
        <is>
          <r>
            <t xml:space="preserve">VALOR:</t>
          </r>
        </is>
      </c>
      <c r="F3812" s="28" t="inlineStr"/>
      <c r="G3812" s="29" t="n">
        <f>ROUND(SUM(G3807,G3811),2)</f>
        <v>29.02</v>
      </c>
    </row>
    <row r="3813" customHeight="1" ht="15">
      <c r="A3813" s="2" t="inlineStr"/>
      <c r="B3813" s="2" t="inlineStr"/>
      <c r="C3813" s="2" t="inlineStr"/>
      <c r="D3813" s="2" t="inlineStr"/>
      <c r="E3813" s="28" t="inlineStr">
        <is>
          <r>
            <t xml:space="preserve">VALOR BDI (20.34%):</t>
          </r>
        </is>
      </c>
      <c r="F3813" s="28" t="inlineStr"/>
      <c r="G3813" s="29" t="n">
        <f>ROUND(G3812*(20.34/100),2)</f>
        <v>5.9</v>
      </c>
    </row>
    <row r="3814" customHeight="1" ht="15">
      <c r="A3814" s="2" t="inlineStr"/>
      <c r="B3814" s="2" t="inlineStr"/>
      <c r="C3814" s="2" t="inlineStr"/>
      <c r="D3814" s="2" t="inlineStr"/>
      <c r="E3814" s="28" t="inlineStr">
        <is>
          <r>
            <t xml:space="preserve">VALOR COM BDI:</t>
          </r>
        </is>
      </c>
      <c r="F3814" s="28" t="inlineStr"/>
      <c r="G3814" s="29" t="n">
        <f>G3813+G3812</f>
        <v>34.92</v>
      </c>
    </row>
    <row r="3815" customHeight="1" ht="10">
      <c r="A3815" s="2" t="inlineStr"/>
      <c r="B3815" s="2" t="inlineStr"/>
      <c r="C3815" s="2" t="inlineStr"/>
      <c r="D3815" s="2" t="inlineStr"/>
      <c r="E3815" s="18" t="inlineStr"/>
      <c r="F3815" s="18" t="inlineStr"/>
      <c r="G3815" s="18" t="inlineStr"/>
    </row>
    <row r="3816" customHeight="1" ht="20">
      <c r="A3816" s="19" t="inlineStr">
        <is>
          <r>
            <t xml:space="preserve">1.18.102. ​104350​ JUNÇÃO DE REDUÇÃO INVERTIDA, PVC, SÉRIE NORMAL, ESGOTO PREDIAL, DN 75 X 50 MM, JUNTA ELÁSTICA, FORNECIDO E INSTALADO EM PRUMADA DE ESGOTO SANITÁRIO OU VENTILAÇÃO. AF_08/2022​ (UN)</t>
          </r>
        </is>
      </c>
      <c r="B3816" s="19" t="inlineStr"/>
      <c r="C3816" s="19" t="inlineStr"/>
      <c r="D3816" s="19" t="inlineStr"/>
      <c r="E3816" s="19" t="inlineStr"/>
      <c r="F3816" s="19" t="inlineStr"/>
      <c r="G3816" s="19" t="inlineStr"/>
    </row>
    <row r="3817" customHeight="1" ht="15">
      <c r="A3817" s="20" t="inlineStr">
        <is>
          <r>
            <t xml:space="preserve">Material</t>
          </r>
        </is>
      </c>
      <c r="B3817" s="20" t="inlineStr"/>
      <c r="C3817" s="21" t="inlineStr">
        <is>
          <r>
            <t xml:space="preserve">FONTE</t>
          </r>
        </is>
      </c>
      <c r="D3817" s="21" t="inlineStr">
        <is>
          <r>
            <t xml:space="preserve">UNID</t>
          </r>
        </is>
      </c>
      <c r="E3817" s="21" t="inlineStr">
        <is>
          <r>
            <t xml:space="preserve">COEFICIENTE</t>
          </r>
        </is>
      </c>
      <c r="F3817" s="21" t="inlineStr">
        <is>
          <r>
            <t xml:space="preserve">PREÇO UNITÁRIO</t>
          </r>
        </is>
      </c>
      <c r="G3817" s="21" t="inlineStr">
        <is>
          <r>
            <t xml:space="preserve">TOTAL</t>
          </r>
        </is>
      </c>
    </row>
    <row r="3818" customHeight="1" ht="21">
      <c r="A3818" s="22" t="inlineStr">
        <is>
          <r>
            <t xml:space="preserve">00000296</t>
          </r>
        </is>
      </c>
      <c r="B3818" s="23" t="inlineStr">
        <is>
          <r>
            <t xml:space="preserve">ANEL BORRACHA PARA TUBO ESGOTO PREDIAL, DN 50 MM (NBR 5688)</t>
          </r>
        </is>
      </c>
      <c r="C3818" s="22" t="inlineStr">
        <is>
          <r>
            <t xml:space="preserve">SINAPI</t>
          </r>
        </is>
      </c>
      <c r="D3818" s="22" t="inlineStr">
        <is>
          <r>
            <t xml:space="preserve">UN</t>
          </r>
        </is>
      </c>
      <c r="E3818" s="24" t="n">
        <v>1.0</v>
      </c>
      <c r="F3818" s="25" t="n">
        <v>2.42</v>
      </c>
      <c r="G3818" s="25" t="n">
        <f>TRUNC(TRUNC(E3818,8)*F3818,2)</f>
        <v>2.42</v>
      </c>
    </row>
    <row r="3819" customHeight="1" ht="21">
      <c r="A3819" s="22" t="inlineStr">
        <is>
          <r>
            <t xml:space="preserve">00000297</t>
          </r>
        </is>
      </c>
      <c r="B3819" s="23" t="inlineStr">
        <is>
          <r>
            <t xml:space="preserve">ANEL BORRACHA PARA TUBO ESGOTO PREDIAL, DN 75 MM (NBR 5688)</t>
          </r>
        </is>
      </c>
      <c r="C3819" s="22" t="inlineStr">
        <is>
          <r>
            <t xml:space="preserve">SINAPI</t>
          </r>
        </is>
      </c>
      <c r="D3819" s="22" t="inlineStr">
        <is>
          <r>
            <t xml:space="preserve">UN</t>
          </r>
        </is>
      </c>
      <c r="E3819" s="24" t="n">
        <v>2.0</v>
      </c>
      <c r="F3819" s="25" t="n">
        <v>3.56</v>
      </c>
      <c r="G3819" s="25" t="n">
        <f>TRUNC(TRUNC(E3819,8)*F3819,2)</f>
        <v>7.12</v>
      </c>
    </row>
    <row r="3820" customHeight="1" ht="21">
      <c r="A3820" s="22" t="inlineStr">
        <is>
          <r>
            <t xml:space="preserve">00003669</t>
          </r>
        </is>
      </c>
      <c r="B3820" s="23" t="inlineStr">
        <is>
          <r>
            <t xml:space="preserve">JUNCAO DE REDUCAO INVERTIDA, PVC SOLDAVEL, 75 X 50 MM, SERIE NORMAL PARA ESGOTO PREDIAL</t>
          </r>
        </is>
      </c>
      <c r="C3820" s="22" t="inlineStr">
        <is>
          <r>
            <t xml:space="preserve">SINAPI</t>
          </r>
        </is>
      </c>
      <c r="D3820" s="22" t="inlineStr">
        <is>
          <r>
            <t xml:space="preserve">UN</t>
          </r>
        </is>
      </c>
      <c r="E3820" s="24" t="n">
        <v>1.0</v>
      </c>
      <c r="F3820" s="25" t="n">
        <v>13.71</v>
      </c>
      <c r="G3820" s="25" t="n">
        <f>TRUNC(TRUNC(E3820,8)*F3820,2)</f>
        <v>13.71</v>
      </c>
    </row>
    <row r="3821" customHeight="1" ht="29">
      <c r="A3821" s="22" t="inlineStr">
        <is>
          <r>
            <t xml:space="preserve">00020078</t>
          </r>
        </is>
      </c>
      <c r="B3821" s="23" t="inlineStr">
        <is>
          <r>
            <t xml:space="preserve">PASTA LUBRIFICANTE PARA TUBOS E CONEXOES COM JUNTA ELASTICA, EMBALAGEM DE *400* GR (USO EM PVC, ACO, POLIETILENO E OUTROS)</t>
          </r>
        </is>
      </c>
      <c r="C3821" s="22" t="inlineStr">
        <is>
          <r>
            <t xml:space="preserve">SINAPI</t>
          </r>
        </is>
      </c>
      <c r="D3821" s="22" t="inlineStr">
        <is>
          <r>
            <t xml:space="preserve">UN</t>
          </r>
        </is>
      </c>
      <c r="E3821" s="24" t="n">
        <v>0.1</v>
      </c>
      <c r="F3821" s="25" t="n">
        <v>25.53</v>
      </c>
      <c r="G3821" s="25" t="n">
        <f>TRUNC(TRUNC(E3821,8)*F3821,2)</f>
        <v>2.55</v>
      </c>
    </row>
    <row r="3822" customHeight="1" ht="15">
      <c r="A3822" s="2" t="inlineStr"/>
      <c r="B3822" s="2" t="inlineStr"/>
      <c r="C3822" s="2" t="inlineStr"/>
      <c r="D3822" s="2" t="inlineStr"/>
      <c r="E3822" s="26" t="inlineStr">
        <is>
          <r>
            <t xml:space="preserve">TOTAL Material:</t>
          </r>
        </is>
      </c>
      <c r="F3822" s="26" t="inlineStr"/>
      <c r="G3822" s="27" t="n">
        <f>SUM(G3818:G3821)</f>
        <v>25.8</v>
      </c>
    </row>
    <row r="3823" customHeight="1" ht="15">
      <c r="A3823" s="20" t="inlineStr">
        <is>
          <r>
            <t xml:space="preserve">Mão de Obra com Encargos Complementares</t>
          </r>
        </is>
      </c>
      <c r="B3823" s="20" t="inlineStr"/>
      <c r="C3823" s="21" t="inlineStr">
        <is>
          <r>
            <t xml:space="preserve">FONTE</t>
          </r>
        </is>
      </c>
      <c r="D3823" s="21" t="inlineStr">
        <is>
          <r>
            <t xml:space="preserve">UNID</t>
          </r>
        </is>
      </c>
      <c r="E3823" s="21" t="inlineStr">
        <is>
          <r>
            <t xml:space="preserve">COEFICIENTE</t>
          </r>
        </is>
      </c>
      <c r="F3823" s="21" t="inlineStr">
        <is>
          <r>
            <t xml:space="preserve">PREÇO UNITÁRIO</t>
          </r>
        </is>
      </c>
      <c r="G3823" s="21" t="inlineStr">
        <is>
          <r>
            <t xml:space="preserve">TOTAL</t>
          </r>
        </is>
      </c>
    </row>
    <row r="3824" customHeight="1" ht="21">
      <c r="A3824" s="22" t="inlineStr">
        <is>
          <r>
            <t xml:space="preserve">88248</t>
          </r>
        </is>
      </c>
      <c r="B3824" s="23" t="inlineStr">
        <is>
          <r>
            <t xml:space="preserve">AUXILIAR DE ENCANADOR OU BOMBEIRO HIDRÁULICO COM ENCARGOS COMPLEMENTARES</t>
          </r>
        </is>
      </c>
      <c r="C3824" s="22" t="inlineStr">
        <is>
          <r>
            <t xml:space="preserve">SINAPI</t>
          </r>
        </is>
      </c>
      <c r="D3824" s="22" t="inlineStr">
        <is>
          <r>
            <t xml:space="preserve">H</t>
          </r>
        </is>
      </c>
      <c r="E3824" s="24" t="n">
        <v>0.127</v>
      </c>
      <c r="F3824" s="25" t="n">
        <v>24.23</v>
      </c>
      <c r="G3824" s="25" t="n">
        <f>TRUNC(TRUNC(E3824,8)*F3824,2)</f>
        <v>3.07</v>
      </c>
    </row>
    <row r="3825" customHeight="1" ht="21">
      <c r="A3825" s="22" t="inlineStr">
        <is>
          <r>
            <t xml:space="preserve">88267</t>
          </r>
        </is>
      </c>
      <c r="B3825" s="23" t="inlineStr">
        <is>
          <r>
            <t xml:space="preserve">ENCANADOR OU BOMBEIRO HIDRÁULICO COM ENCARGOS COMPLEMENTARES</t>
          </r>
        </is>
      </c>
      <c r="C3825" s="22" t="inlineStr">
        <is>
          <r>
            <t xml:space="preserve">SINAPI</t>
          </r>
        </is>
      </c>
      <c r="D3825" s="22" t="inlineStr">
        <is>
          <r>
            <t xml:space="preserve">H</t>
          </r>
        </is>
      </c>
      <c r="E3825" s="24" t="n">
        <v>0.127</v>
      </c>
      <c r="F3825" s="25" t="n">
        <v>29.86</v>
      </c>
      <c r="G3825" s="25" t="n">
        <f>TRUNC(TRUNC(E3825,8)*F3825,2)</f>
        <v>3.79</v>
      </c>
    </row>
    <row r="3826" customHeight="1" ht="18">
      <c r="A3826" s="2" t="inlineStr"/>
      <c r="B3826" s="2" t="inlineStr"/>
      <c r="C3826" s="2" t="inlineStr"/>
      <c r="D3826" s="2" t="inlineStr"/>
      <c r="E3826" s="26" t="inlineStr">
        <is>
          <r>
            <t xml:space="preserve">TOTAL Mão de Obra com Encargos Complementares:</t>
          </r>
        </is>
      </c>
      <c r="F3826" s="26" t="inlineStr"/>
      <c r="G3826" s="27" t="n">
        <f>SUM(G3824:G3825)</f>
        <v>6.86</v>
      </c>
    </row>
    <row r="3827" customHeight="1" ht="15">
      <c r="A3827" s="2" t="inlineStr"/>
      <c r="B3827" s="2" t="inlineStr"/>
      <c r="C3827" s="2" t="inlineStr"/>
      <c r="D3827" s="2" t="inlineStr"/>
      <c r="E3827" s="28" t="inlineStr">
        <is>
          <r>
            <t xml:space="preserve">VALOR:</t>
          </r>
        </is>
      </c>
      <c r="F3827" s="28" t="inlineStr"/>
      <c r="G3827" s="29" t="n">
        <f>ROUND(SUM(G3822,G3826),2)</f>
        <v>32.66</v>
      </c>
    </row>
    <row r="3828" customHeight="1" ht="15">
      <c r="A3828" s="2" t="inlineStr"/>
      <c r="B3828" s="2" t="inlineStr"/>
      <c r="C3828" s="2" t="inlineStr"/>
      <c r="D3828" s="2" t="inlineStr"/>
      <c r="E3828" s="28" t="inlineStr">
        <is>
          <r>
            <t xml:space="preserve">VALOR BDI (20.34%):</t>
          </r>
        </is>
      </c>
      <c r="F3828" s="28" t="inlineStr"/>
      <c r="G3828" s="29" t="n">
        <f>ROUND(G3827*(20.34/100),2)</f>
        <v>6.64</v>
      </c>
    </row>
    <row r="3829" customHeight="1" ht="15">
      <c r="A3829" s="2" t="inlineStr"/>
      <c r="B3829" s="2" t="inlineStr"/>
      <c r="C3829" s="2" t="inlineStr"/>
      <c r="D3829" s="2" t="inlineStr"/>
      <c r="E3829" s="28" t="inlineStr">
        <is>
          <r>
            <t xml:space="preserve">VALOR COM BDI:</t>
          </r>
        </is>
      </c>
      <c r="F3829" s="28" t="inlineStr"/>
      <c r="G3829" s="29" t="n">
        <f>G3828+G3827</f>
        <v>39.3</v>
      </c>
    </row>
    <row r="3830" customHeight="1" ht="10">
      <c r="A3830" s="2" t="inlineStr"/>
      <c r="B3830" s="2" t="inlineStr"/>
      <c r="C3830" s="2" t="inlineStr"/>
      <c r="D3830" s="2" t="inlineStr"/>
      <c r="E3830" s="18" t="inlineStr"/>
      <c r="F3830" s="18" t="inlineStr"/>
      <c r="G3830" s="18" t="inlineStr"/>
    </row>
    <row r="3831" customHeight="1" ht="20">
      <c r="A3831" s="19" t="inlineStr">
        <is>
          <r>
            <t xml:space="preserve">1.18.103. ​CPU2688​ REDUCAO EXCENTRICA ESGOTO PVC 100x75mm​ (UN)</t>
          </r>
        </is>
      </c>
      <c r="B3831" s="19" t="inlineStr"/>
      <c r="C3831" s="19" t="inlineStr"/>
      <c r="D3831" s="19" t="inlineStr"/>
      <c r="E3831" s="19" t="inlineStr"/>
      <c r="F3831" s="19" t="inlineStr"/>
      <c r="G3831" s="19" t="inlineStr"/>
    </row>
    <row r="3832" customHeight="1" ht="15">
      <c r="A3832" s="20" t="inlineStr">
        <is>
          <r>
            <t xml:space="preserve">Serviço</t>
          </r>
        </is>
      </c>
      <c r="B3832" s="20" t="inlineStr"/>
      <c r="C3832" s="21" t="inlineStr">
        <is>
          <r>
            <t xml:space="preserve">FONTE</t>
          </r>
        </is>
      </c>
      <c r="D3832" s="21" t="inlineStr">
        <is>
          <r>
            <t xml:space="preserve">UNID</t>
          </r>
        </is>
      </c>
      <c r="E3832" s="21" t="inlineStr">
        <is>
          <r>
            <t xml:space="preserve">COEFICIENTE</t>
          </r>
        </is>
      </c>
      <c r="F3832" s="21" t="inlineStr">
        <is>
          <r>
            <t xml:space="preserve">PREÇO UNITÁRIO</t>
          </r>
        </is>
      </c>
      <c r="G3832" s="21" t="inlineStr">
        <is>
          <r>
            <t xml:space="preserve">TOTAL</t>
          </r>
        </is>
      </c>
    </row>
    <row r="3833" customHeight="1" ht="21">
      <c r="A3833" s="22" t="inlineStr">
        <is>
          <r>
            <t xml:space="preserve">S01657</t>
          </r>
        </is>
      </c>
      <c r="B3833" s="23" t="inlineStr">
        <is>
          <r>
            <t xml:space="preserve">Redução excêntrica em pvc rígido c/ anéis, para esgoto primário, diâm =100 x 75mm</t>
          </r>
        </is>
      </c>
      <c r="C3833" s="22" t="inlineStr">
        <is>
          <r>
            <t xml:space="preserve">ORSE</t>
          </r>
        </is>
      </c>
      <c r="D3833" s="22" t="inlineStr">
        <is>
          <r>
            <t xml:space="preserve">un</t>
          </r>
        </is>
      </c>
      <c r="E3833" s="24" t="n">
        <v>1.0</v>
      </c>
      <c r="F3833" s="25" t="n">
        <v>24.31</v>
      </c>
      <c r="G3833" s="25" t="n">
        <f>ROUND(ROUND(E3833,8)*F3833,2)</f>
        <v>24.31</v>
      </c>
    </row>
    <row r="3834" customHeight="1" ht="15">
      <c r="A3834" s="2" t="inlineStr"/>
      <c r="B3834" s="2" t="inlineStr"/>
      <c r="C3834" s="2" t="inlineStr"/>
      <c r="D3834" s="2" t="inlineStr"/>
      <c r="E3834" s="26" t="inlineStr">
        <is>
          <r>
            <t xml:space="preserve">TOTAL Serviço:</t>
          </r>
        </is>
      </c>
      <c r="F3834" s="26" t="inlineStr"/>
      <c r="G3834" s="27" t="n">
        <f>SUM(G3833:G3833)</f>
        <v>24.31</v>
      </c>
    </row>
    <row r="3835" customHeight="1" ht="15">
      <c r="A3835" s="2" t="inlineStr"/>
      <c r="B3835" s="2" t="inlineStr"/>
      <c r="C3835" s="2" t="inlineStr"/>
      <c r="D3835" s="2" t="inlineStr"/>
      <c r="E3835" s="28" t="inlineStr">
        <is>
          <r>
            <t xml:space="preserve">VALOR:</t>
          </r>
        </is>
      </c>
      <c r="F3835" s="28" t="inlineStr"/>
      <c r="G3835" s="29" t="n">
        <f>ROUND(SUM(G3834),2)</f>
        <v>24.31</v>
      </c>
    </row>
    <row r="3836" customHeight="1" ht="15">
      <c r="A3836" s="2" t="inlineStr"/>
      <c r="B3836" s="2" t="inlineStr"/>
      <c r="C3836" s="2" t="inlineStr"/>
      <c r="D3836" s="2" t="inlineStr"/>
      <c r="E3836" s="28" t="inlineStr">
        <is>
          <r>
            <t xml:space="preserve">VALOR BDI (20.34%):</t>
          </r>
        </is>
      </c>
      <c r="F3836" s="28" t="inlineStr"/>
      <c r="G3836" s="29" t="n">
        <f>ROUND(G3835*(20.34/100),2)</f>
        <v>4.94</v>
      </c>
    </row>
    <row r="3837" customHeight="1" ht="15">
      <c r="A3837" s="2" t="inlineStr"/>
      <c r="B3837" s="2" t="inlineStr"/>
      <c r="C3837" s="2" t="inlineStr"/>
      <c r="D3837" s="2" t="inlineStr"/>
      <c r="E3837" s="28" t="inlineStr">
        <is>
          <r>
            <t xml:space="preserve">VALOR COM BDI:</t>
          </r>
        </is>
      </c>
      <c r="F3837" s="28" t="inlineStr"/>
      <c r="G3837" s="29" t="n">
        <f>G3836+G3835</f>
        <v>29.25</v>
      </c>
    </row>
    <row r="3838" customHeight="1" ht="10">
      <c r="A3838" s="2" t="inlineStr"/>
      <c r="B3838" s="2" t="inlineStr"/>
      <c r="C3838" s="2" t="inlineStr"/>
      <c r="D3838" s="2" t="inlineStr"/>
      <c r="E3838" s="18" t="inlineStr"/>
      <c r="F3838" s="18" t="inlineStr"/>
      <c r="G3838" s="18" t="inlineStr"/>
    </row>
    <row r="3839" customHeight="1" ht="20">
      <c r="A3839" s="19" t="inlineStr">
        <is>
          <r>
            <t xml:space="preserve">1.18.104. ​89549​ REDUÇÃO EXCÊNTRICA, PVC, SERIE R, ÁGUA PLUVIAL, DN 75 X 50 MM, JUNTA ELÁSTICA, FORNECIDO E INSTALADO EM RAMAL DE ENCAMINHAMENTO. AF_06/2022​ (UN)</t>
          </r>
        </is>
      </c>
      <c r="B3839" s="19" t="inlineStr"/>
      <c r="C3839" s="19" t="inlineStr"/>
      <c r="D3839" s="19" t="inlineStr"/>
      <c r="E3839" s="19" t="inlineStr"/>
      <c r="F3839" s="19" t="inlineStr"/>
      <c r="G3839" s="19" t="inlineStr"/>
    </row>
    <row r="3840" customHeight="1" ht="15">
      <c r="A3840" s="20" t="inlineStr">
        <is>
          <r>
            <t xml:space="preserve">Material</t>
          </r>
        </is>
      </c>
      <c r="B3840" s="20" t="inlineStr"/>
      <c r="C3840" s="21" t="inlineStr">
        <is>
          <r>
            <t xml:space="preserve">FONTE</t>
          </r>
        </is>
      </c>
      <c r="D3840" s="21" t="inlineStr">
        <is>
          <r>
            <t xml:space="preserve">UNID</t>
          </r>
        </is>
      </c>
      <c r="E3840" s="21" t="inlineStr">
        <is>
          <r>
            <t xml:space="preserve">COEFICIENTE</t>
          </r>
        </is>
      </c>
      <c r="F3840" s="21" t="inlineStr">
        <is>
          <r>
            <t xml:space="preserve">PREÇO UNITÁRIO</t>
          </r>
        </is>
      </c>
      <c r="G3840" s="21" t="inlineStr">
        <is>
          <r>
            <t xml:space="preserve">TOTAL</t>
          </r>
        </is>
      </c>
    </row>
    <row r="3841" customHeight="1" ht="21">
      <c r="A3841" s="22" t="inlineStr">
        <is>
          <r>
            <t xml:space="preserve">00020085</t>
          </r>
        </is>
      </c>
      <c r="B3841" s="23" t="inlineStr">
        <is>
          <r>
            <t xml:space="preserve">ANEL BORRACHA, DN 50 MM, PARA TUBO SERIE REFORCADA ESGOTO PREDIAL</t>
          </r>
        </is>
      </c>
      <c r="C3841" s="22" t="inlineStr">
        <is>
          <r>
            <t xml:space="preserve">SINAPI</t>
          </r>
        </is>
      </c>
      <c r="D3841" s="22" t="inlineStr">
        <is>
          <r>
            <t xml:space="preserve">UN</t>
          </r>
        </is>
      </c>
      <c r="E3841" s="24" t="n">
        <v>1.0</v>
      </c>
      <c r="F3841" s="25" t="n">
        <v>3.18</v>
      </c>
      <c r="G3841" s="25" t="n">
        <f>TRUNC(TRUNC(E3841,8)*F3841,2)</f>
        <v>3.18</v>
      </c>
    </row>
    <row r="3842" customHeight="1" ht="21">
      <c r="A3842" s="22" t="inlineStr">
        <is>
          <r>
            <t xml:space="preserve">00000298</t>
          </r>
        </is>
      </c>
      <c r="B3842" s="23" t="inlineStr">
        <is>
          <r>
            <t xml:space="preserve">ANEL BORRACHA, DN 75 MM, PARA TUBO SERIE REFORCADA ESGOTO PREDIAL</t>
          </r>
        </is>
      </c>
      <c r="C3842" s="22" t="inlineStr">
        <is>
          <r>
            <t xml:space="preserve">SINAPI</t>
          </r>
        </is>
      </c>
      <c r="D3842" s="22" t="inlineStr">
        <is>
          <r>
            <t xml:space="preserve">UN</t>
          </r>
        </is>
      </c>
      <c r="E3842" s="24" t="n">
        <v>1.0</v>
      </c>
      <c r="F3842" s="25" t="n">
        <v>3.87</v>
      </c>
      <c r="G3842" s="25" t="n">
        <f>TRUNC(TRUNC(E3842,8)*F3842,2)</f>
        <v>3.87</v>
      </c>
    </row>
    <row r="3843" customHeight="1" ht="29">
      <c r="A3843" s="22" t="inlineStr">
        <is>
          <r>
            <t xml:space="preserve">00020078</t>
          </r>
        </is>
      </c>
      <c r="B3843" s="23" t="inlineStr">
        <is>
          <r>
            <t xml:space="preserve">PASTA LUBRIFICANTE PARA TUBOS E CONEXOES COM JUNTA ELASTICA, EMBALAGEM DE *400* GR (USO EM PVC, ACO, POLIETILENO E OUTROS)</t>
          </r>
        </is>
      </c>
      <c r="C3843" s="22" t="inlineStr">
        <is>
          <r>
            <t xml:space="preserve">SINAPI</t>
          </r>
        </is>
      </c>
      <c r="D3843" s="22" t="inlineStr">
        <is>
          <r>
            <t xml:space="preserve">UN</t>
          </r>
        </is>
      </c>
      <c r="E3843" s="24" t="n">
        <v>0.0625</v>
      </c>
      <c r="F3843" s="25" t="n">
        <v>25.53</v>
      </c>
      <c r="G3843" s="25" t="n">
        <f>TRUNC(TRUNC(E3843,8)*F3843,2)</f>
        <v>1.59</v>
      </c>
    </row>
    <row r="3844" customHeight="1" ht="21">
      <c r="A3844" s="22" t="inlineStr">
        <is>
          <r>
            <t xml:space="preserve">00020045</t>
          </r>
        </is>
      </c>
      <c r="B3844" s="23" t="inlineStr">
        <is>
          <r>
            <t xml:space="preserve">REDUCAO EXCENTRICA PVC, SERIE R, DN 75 X 50 MM, PARA ESGOTO PREDIAL</t>
          </r>
        </is>
      </c>
      <c r="C3844" s="22" t="inlineStr">
        <is>
          <r>
            <t xml:space="preserve">SINAPI</t>
          </r>
        </is>
      </c>
      <c r="D3844" s="22" t="inlineStr">
        <is>
          <r>
            <t xml:space="preserve">UN</t>
          </r>
        </is>
      </c>
      <c r="E3844" s="24" t="n">
        <v>1.0</v>
      </c>
      <c r="F3844" s="25" t="n">
        <v>9.37</v>
      </c>
      <c r="G3844" s="25" t="n">
        <f>TRUNC(TRUNC(E3844,8)*F3844,2)</f>
        <v>9.37</v>
      </c>
    </row>
    <row r="3845" customHeight="1" ht="15">
      <c r="A3845" s="2" t="inlineStr"/>
      <c r="B3845" s="2" t="inlineStr"/>
      <c r="C3845" s="2" t="inlineStr"/>
      <c r="D3845" s="2" t="inlineStr"/>
      <c r="E3845" s="26" t="inlineStr">
        <is>
          <r>
            <t xml:space="preserve">TOTAL Material:</t>
          </r>
        </is>
      </c>
      <c r="F3845" s="26" t="inlineStr"/>
      <c r="G3845" s="27" t="n">
        <f>SUM(G3841:G3844)</f>
        <v>18.01</v>
      </c>
    </row>
    <row r="3846" customHeight="1" ht="15">
      <c r="A3846" s="20" t="inlineStr">
        <is>
          <r>
            <t xml:space="preserve">Mão de Obra com Encargos Complementares</t>
          </r>
        </is>
      </c>
      <c r="B3846" s="20" t="inlineStr"/>
      <c r="C3846" s="21" t="inlineStr">
        <is>
          <r>
            <t xml:space="preserve">FONTE</t>
          </r>
        </is>
      </c>
      <c r="D3846" s="21" t="inlineStr">
        <is>
          <r>
            <t xml:space="preserve">UNID</t>
          </r>
        </is>
      </c>
      <c r="E3846" s="21" t="inlineStr">
        <is>
          <r>
            <t xml:space="preserve">COEFICIENTE</t>
          </r>
        </is>
      </c>
      <c r="F3846" s="21" t="inlineStr">
        <is>
          <r>
            <t xml:space="preserve">PREÇO UNITÁRIO</t>
          </r>
        </is>
      </c>
      <c r="G3846" s="21" t="inlineStr">
        <is>
          <r>
            <t xml:space="preserve">TOTAL</t>
          </r>
        </is>
      </c>
    </row>
    <row r="3847" customHeight="1" ht="21">
      <c r="A3847" s="22" t="inlineStr">
        <is>
          <r>
            <t xml:space="preserve">88248</t>
          </r>
        </is>
      </c>
      <c r="B3847" s="23" t="inlineStr">
        <is>
          <r>
            <t xml:space="preserve">AUXILIAR DE ENCANADOR OU BOMBEIRO HIDRÁULICO COM ENCARGOS COMPLEMENTARES</t>
          </r>
        </is>
      </c>
      <c r="C3847" s="22" t="inlineStr">
        <is>
          <r>
            <t xml:space="preserve">SINAPI</t>
          </r>
        </is>
      </c>
      <c r="D3847" s="22" t="inlineStr">
        <is>
          <r>
            <t xml:space="preserve">H</t>
          </r>
        </is>
      </c>
      <c r="E3847" s="24" t="n">
        <v>0.0516</v>
      </c>
      <c r="F3847" s="25" t="n">
        <v>24.23</v>
      </c>
      <c r="G3847" s="25" t="n">
        <f>TRUNC(TRUNC(E3847,8)*F3847,2)</f>
        <v>1.25</v>
      </c>
    </row>
    <row r="3848" customHeight="1" ht="21">
      <c r="A3848" s="22" t="inlineStr">
        <is>
          <r>
            <t xml:space="preserve">88267</t>
          </r>
        </is>
      </c>
      <c r="B3848" s="23" t="inlineStr">
        <is>
          <r>
            <t xml:space="preserve">ENCANADOR OU BOMBEIRO HIDRÁULICO COM ENCARGOS COMPLEMENTARES</t>
          </r>
        </is>
      </c>
      <c r="C3848" s="22" t="inlineStr">
        <is>
          <r>
            <t xml:space="preserve">SINAPI</t>
          </r>
        </is>
      </c>
      <c r="D3848" s="22" t="inlineStr">
        <is>
          <r>
            <t xml:space="preserve">H</t>
          </r>
        </is>
      </c>
      <c r="E3848" s="24" t="n">
        <v>0.0516</v>
      </c>
      <c r="F3848" s="25" t="n">
        <v>29.86</v>
      </c>
      <c r="G3848" s="25" t="n">
        <f>TRUNC(TRUNC(E3848,8)*F3848,2)</f>
        <v>1.54</v>
      </c>
    </row>
    <row r="3849" customHeight="1" ht="18">
      <c r="A3849" s="2" t="inlineStr"/>
      <c r="B3849" s="2" t="inlineStr"/>
      <c r="C3849" s="2" t="inlineStr"/>
      <c r="D3849" s="2" t="inlineStr"/>
      <c r="E3849" s="26" t="inlineStr">
        <is>
          <r>
            <t xml:space="preserve">TOTAL Mão de Obra com Encargos Complementares:</t>
          </r>
        </is>
      </c>
      <c r="F3849" s="26" t="inlineStr"/>
      <c r="G3849" s="27" t="n">
        <f>SUM(G3847:G3848)</f>
        <v>2.79</v>
      </c>
    </row>
    <row r="3850" customHeight="1" ht="15">
      <c r="A3850" s="2" t="inlineStr"/>
      <c r="B3850" s="2" t="inlineStr"/>
      <c r="C3850" s="2" t="inlineStr"/>
      <c r="D3850" s="2" t="inlineStr"/>
      <c r="E3850" s="28" t="inlineStr">
        <is>
          <r>
            <t xml:space="preserve">VALOR:</t>
          </r>
        </is>
      </c>
      <c r="F3850" s="28" t="inlineStr"/>
      <c r="G3850" s="29" t="n">
        <f>ROUND(SUM(G3845,G3849),2)</f>
        <v>20.8</v>
      </c>
    </row>
    <row r="3851" customHeight="1" ht="15">
      <c r="A3851" s="2" t="inlineStr"/>
      <c r="B3851" s="2" t="inlineStr"/>
      <c r="C3851" s="2" t="inlineStr"/>
      <c r="D3851" s="2" t="inlineStr"/>
      <c r="E3851" s="28" t="inlineStr">
        <is>
          <r>
            <t xml:space="preserve">VALOR BDI (20.34%):</t>
          </r>
        </is>
      </c>
      <c r="F3851" s="28" t="inlineStr"/>
      <c r="G3851" s="29" t="n">
        <f>ROUND(G3850*(20.34/100),2)</f>
        <v>4.23</v>
      </c>
    </row>
    <row r="3852" customHeight="1" ht="15">
      <c r="A3852" s="2" t="inlineStr"/>
      <c r="B3852" s="2" t="inlineStr"/>
      <c r="C3852" s="2" t="inlineStr"/>
      <c r="D3852" s="2" t="inlineStr"/>
      <c r="E3852" s="28" t="inlineStr">
        <is>
          <r>
            <t xml:space="preserve">VALOR COM BDI:</t>
          </r>
        </is>
      </c>
      <c r="F3852" s="28" t="inlineStr"/>
      <c r="G3852" s="29" t="n">
        <f>G3851+G3850</f>
        <v>25.03</v>
      </c>
    </row>
    <row r="3853" customHeight="1" ht="10">
      <c r="A3853" s="2" t="inlineStr"/>
      <c r="B3853" s="2" t="inlineStr"/>
      <c r="C3853" s="2" t="inlineStr"/>
      <c r="D3853" s="2" t="inlineStr"/>
      <c r="E3853" s="18" t="inlineStr"/>
      <c r="F3853" s="18" t="inlineStr"/>
      <c r="G3853" s="18" t="inlineStr"/>
    </row>
    <row r="3854" customHeight="1" ht="20">
      <c r="A3854" s="19" t="inlineStr">
        <is>
          <r>
            <t xml:space="preserve">1.18.105. ​CPU2574​ TUBO DE PVC RÍGIDO PXB COM VIROLA E ANEL DE BORRACHA, LINHA ESGOTO SÉRIE REFORÇADA 'R',DN=100 MM, INCLUSIVE CONEXÕES​ (M)</t>
          </r>
        </is>
      </c>
      <c r="B3854" s="19" t="inlineStr"/>
      <c r="C3854" s="19" t="inlineStr"/>
      <c r="D3854" s="19" t="inlineStr"/>
      <c r="E3854" s="19" t="inlineStr"/>
      <c r="F3854" s="19" t="inlineStr"/>
      <c r="G3854" s="19" t="inlineStr"/>
    </row>
    <row r="3855" customHeight="1" ht="15">
      <c r="A3855" s="20" t="inlineStr">
        <is>
          <r>
            <t xml:space="preserve">Material</t>
          </r>
        </is>
      </c>
      <c r="B3855" s="20" t="inlineStr"/>
      <c r="C3855" s="21" t="inlineStr">
        <is>
          <r>
            <t xml:space="preserve">FONTE</t>
          </r>
        </is>
      </c>
      <c r="D3855" s="21" t="inlineStr">
        <is>
          <r>
            <t xml:space="preserve">UNID</t>
          </r>
        </is>
      </c>
      <c r="E3855" s="21" t="inlineStr">
        <is>
          <r>
            <t xml:space="preserve">COEFICIENTE</t>
          </r>
        </is>
      </c>
      <c r="F3855" s="21" t="inlineStr">
        <is>
          <r>
            <t xml:space="preserve">PREÇO UNITÁRIO</t>
          </r>
        </is>
      </c>
      <c r="G3855" s="21" t="inlineStr">
        <is>
          <r>
            <t xml:space="preserve">TOTAL</t>
          </r>
        </is>
      </c>
    </row>
    <row r="3856" customHeight="1" ht="21">
      <c r="A3856" s="22" t="inlineStr">
        <is>
          <r>
            <t xml:space="preserve">00000299</t>
          </r>
        </is>
      </c>
      <c r="B3856" s="23" t="inlineStr">
        <is>
          <r>
            <t xml:space="preserve">ANEL BORRACHA, DN 100 MM, PARA TUBO SERIE REFORCADA ESGOTO PREDIAL</t>
          </r>
        </is>
      </c>
      <c r="C3856" s="22" t="inlineStr">
        <is>
          <r>
            <t xml:space="preserve">SINAPI</t>
          </r>
        </is>
      </c>
      <c r="D3856" s="22" t="inlineStr">
        <is>
          <r>
            <t xml:space="preserve">UN</t>
          </r>
        </is>
      </c>
      <c r="E3856" s="24" t="n">
        <v>1.0</v>
      </c>
      <c r="F3856" s="25" t="n">
        <v>5.03</v>
      </c>
      <c r="G3856" s="25" t="n">
        <f>ROUND(ROUND(E3856,8)*F3856,2)</f>
        <v>5.03</v>
      </c>
    </row>
    <row r="3857" customHeight="1" ht="15">
      <c r="A3857" s="2" t="inlineStr"/>
      <c r="B3857" s="2" t="inlineStr"/>
      <c r="C3857" s="2" t="inlineStr"/>
      <c r="D3857" s="2" t="inlineStr"/>
      <c r="E3857" s="26" t="inlineStr">
        <is>
          <r>
            <t xml:space="preserve">TOTAL Material:</t>
          </r>
        </is>
      </c>
      <c r="F3857" s="26" t="inlineStr"/>
      <c r="G3857" s="27" t="n">
        <f>SUM(G3856:G3856)</f>
        <v>5.03</v>
      </c>
    </row>
    <row r="3858" customHeight="1" ht="15">
      <c r="A3858" s="20" t="inlineStr">
        <is>
          <r>
            <t xml:space="preserve">Serviço</t>
          </r>
        </is>
      </c>
      <c r="B3858" s="20" t="inlineStr"/>
      <c r="C3858" s="21" t="inlineStr">
        <is>
          <r>
            <t xml:space="preserve">FONTE</t>
          </r>
        </is>
      </c>
      <c r="D3858" s="21" t="inlineStr">
        <is>
          <r>
            <t xml:space="preserve">UNID</t>
          </r>
        </is>
      </c>
      <c r="E3858" s="21" t="inlineStr">
        <is>
          <r>
            <t xml:space="preserve">COEFICIENTE</t>
          </r>
        </is>
      </c>
      <c r="F3858" s="21" t="inlineStr">
        <is>
          <r>
            <t xml:space="preserve">PREÇO UNITÁRIO</t>
          </r>
        </is>
      </c>
      <c r="G3858" s="21" t="inlineStr">
        <is>
          <r>
            <t xml:space="preserve">TOTAL</t>
          </r>
        </is>
      </c>
    </row>
    <row r="3859" customHeight="1" ht="21">
      <c r="A3859" s="22" t="inlineStr">
        <is>
          <r>
            <t xml:space="preserve">104085</t>
          </r>
        </is>
      </c>
      <c r="B3859" s="23" t="inlineStr">
        <is>
          <r>
            <t xml:space="preserve">TUBO, PVC OCRE, JUNTA ELÁSTICA, DN 100 MM, PARA COLETOR PREDIAL DE ESGOTO. AF_06/2022</t>
          </r>
        </is>
      </c>
      <c r="C3859" s="22" t="inlineStr">
        <is>
          <r>
            <t xml:space="preserve">SINAPI</t>
          </r>
        </is>
      </c>
      <c r="D3859" s="22" t="inlineStr">
        <is>
          <r>
            <t xml:space="preserve">M</t>
          </r>
        </is>
      </c>
      <c r="E3859" s="24" t="n">
        <v>1.1</v>
      </c>
      <c r="F3859" s="25" t="n">
        <v>53.82</v>
      </c>
      <c r="G3859" s="25" t="n">
        <f>ROUND(ROUND(E3859,8)*F3859,2)</f>
        <v>59.2</v>
      </c>
    </row>
    <row r="3860" customHeight="1" ht="15">
      <c r="A3860" s="2" t="inlineStr"/>
      <c r="B3860" s="2" t="inlineStr"/>
      <c r="C3860" s="2" t="inlineStr"/>
      <c r="D3860" s="2" t="inlineStr"/>
      <c r="E3860" s="26" t="inlineStr">
        <is>
          <r>
            <t xml:space="preserve">TOTAL Serviço:</t>
          </r>
        </is>
      </c>
      <c r="F3860" s="26" t="inlineStr"/>
      <c r="G3860" s="27" t="n">
        <f>SUM(G3859:G3859)</f>
        <v>59.2</v>
      </c>
    </row>
    <row r="3861" customHeight="1" ht="15">
      <c r="A3861" s="2" t="inlineStr"/>
      <c r="B3861" s="2" t="inlineStr"/>
      <c r="C3861" s="2" t="inlineStr"/>
      <c r="D3861" s="2" t="inlineStr"/>
      <c r="E3861" s="28" t="inlineStr">
        <is>
          <r>
            <t xml:space="preserve">VALOR:</t>
          </r>
        </is>
      </c>
      <c r="F3861" s="28" t="inlineStr"/>
      <c r="G3861" s="29" t="n">
        <f>ROUND(SUM(G3857,G3860),2)</f>
        <v>64.23</v>
      </c>
    </row>
    <row r="3862" customHeight="1" ht="15">
      <c r="A3862" s="2" t="inlineStr"/>
      <c r="B3862" s="2" t="inlineStr"/>
      <c r="C3862" s="2" t="inlineStr"/>
      <c r="D3862" s="2" t="inlineStr"/>
      <c r="E3862" s="28" t="inlineStr">
        <is>
          <r>
            <t xml:space="preserve">VALOR BDI (20.34%):</t>
          </r>
        </is>
      </c>
      <c r="F3862" s="28" t="inlineStr"/>
      <c r="G3862" s="29" t="n">
        <f>ROUND(G3861*(20.34/100),2)</f>
        <v>13.06</v>
      </c>
    </row>
    <row r="3863" customHeight="1" ht="15">
      <c r="A3863" s="2" t="inlineStr"/>
      <c r="B3863" s="2" t="inlineStr"/>
      <c r="C3863" s="2" t="inlineStr"/>
      <c r="D3863" s="2" t="inlineStr"/>
      <c r="E3863" s="28" t="inlineStr">
        <is>
          <r>
            <t xml:space="preserve">VALOR COM BDI:</t>
          </r>
        </is>
      </c>
      <c r="F3863" s="28" t="inlineStr"/>
      <c r="G3863" s="29" t="n">
        <f>G3862+G3861</f>
        <v>77.29</v>
      </c>
    </row>
    <row r="3864" customHeight="1" ht="10">
      <c r="A3864" s="2" t="inlineStr"/>
      <c r="B3864" s="2" t="inlineStr"/>
      <c r="C3864" s="2" t="inlineStr"/>
      <c r="D3864" s="2" t="inlineStr"/>
      <c r="E3864" s="18" t="inlineStr"/>
      <c r="F3864" s="18" t="inlineStr"/>
      <c r="G3864" s="18" t="inlineStr"/>
    </row>
    <row r="3865" customHeight="1" ht="20">
      <c r="A3865" s="19" t="inlineStr">
        <is>
          <r>
            <t xml:space="preserve">1.18.106. ​CPU2575​ TUBO DE PVC RÍGIDO PXB COM VIROLA E ANEL DE BORRACHA, LINHA ESGOTO SÉRIE REFORÇADA 'R'. DN= 150 MM, INCLUSIVE CONEXÕES​ (M)</t>
          </r>
        </is>
      </c>
      <c r="B3865" s="19" t="inlineStr"/>
      <c r="C3865" s="19" t="inlineStr"/>
      <c r="D3865" s="19" t="inlineStr"/>
      <c r="E3865" s="19" t="inlineStr"/>
      <c r="F3865" s="19" t="inlineStr"/>
      <c r="G3865" s="19" t="inlineStr"/>
    </row>
    <row r="3866" customHeight="1" ht="15">
      <c r="A3866" s="20" t="inlineStr">
        <is>
          <r>
            <t xml:space="preserve">Serviço</t>
          </r>
        </is>
      </c>
      <c r="B3866" s="20" t="inlineStr"/>
      <c r="C3866" s="21" t="inlineStr">
        <is>
          <r>
            <t xml:space="preserve">FONTE</t>
          </r>
        </is>
      </c>
      <c r="D3866" s="21" t="inlineStr">
        <is>
          <r>
            <t xml:space="preserve">UNID</t>
          </r>
        </is>
      </c>
      <c r="E3866" s="21" t="inlineStr">
        <is>
          <r>
            <t xml:space="preserve">COEFICIENTE</t>
          </r>
        </is>
      </c>
      <c r="F3866" s="21" t="inlineStr">
        <is>
          <r>
            <t xml:space="preserve">PREÇO UNITÁRIO</t>
          </r>
        </is>
      </c>
      <c r="G3866" s="21" t="inlineStr">
        <is>
          <r>
            <t xml:space="preserve">TOTAL</t>
          </r>
        </is>
      </c>
    </row>
    <row r="3867" customHeight="1" ht="21">
      <c r="A3867" s="22" t="inlineStr">
        <is>
          <r>
            <t xml:space="preserve">C4763</t>
          </r>
        </is>
      </c>
      <c r="B3867" s="23" t="inlineStr">
        <is>
          <r>
            <t xml:space="preserve">TUBO PVC SÉRIE REFORÇADA P/ ESGOTO D=150MM (6") JUNTA COM ANEL</t>
          </r>
        </is>
      </c>
      <c r="C3867" s="22" t="inlineStr">
        <is>
          <r>
            <t xml:space="preserve">SEINFRA</t>
          </r>
        </is>
      </c>
      <c r="D3867" s="22" t="inlineStr">
        <is>
          <r>
            <t xml:space="preserve">M</t>
          </r>
        </is>
      </c>
      <c r="E3867" s="24" t="n">
        <v>1.1</v>
      </c>
      <c r="F3867" s="25" t="n">
        <v>122.42</v>
      </c>
      <c r="G3867" s="25" t="n">
        <f>ROUND(ROUND(E3867,8)*F3867,2)</f>
        <v>134.66</v>
      </c>
    </row>
    <row r="3868" customHeight="1" ht="15">
      <c r="A3868" s="2" t="inlineStr"/>
      <c r="B3868" s="2" t="inlineStr"/>
      <c r="C3868" s="2" t="inlineStr"/>
      <c r="D3868" s="2" t="inlineStr"/>
      <c r="E3868" s="26" t="inlineStr">
        <is>
          <r>
            <t xml:space="preserve">TOTAL Serviço:</t>
          </r>
        </is>
      </c>
      <c r="F3868" s="26" t="inlineStr"/>
      <c r="G3868" s="27" t="n">
        <f>SUM(G3867:G3867)</f>
        <v>134.66</v>
      </c>
    </row>
    <row r="3869" customHeight="1" ht="15">
      <c r="A3869" s="2" t="inlineStr"/>
      <c r="B3869" s="2" t="inlineStr"/>
      <c r="C3869" s="2" t="inlineStr"/>
      <c r="D3869" s="2" t="inlineStr"/>
      <c r="E3869" s="28" t="inlineStr">
        <is>
          <r>
            <t xml:space="preserve">VALOR:</t>
          </r>
        </is>
      </c>
      <c r="F3869" s="28" t="inlineStr"/>
      <c r="G3869" s="29" t="n">
        <f>ROUND(SUM(G3868),2)</f>
        <v>134.66</v>
      </c>
    </row>
    <row r="3870" customHeight="1" ht="15">
      <c r="A3870" s="2" t="inlineStr"/>
      <c r="B3870" s="2" t="inlineStr"/>
      <c r="C3870" s="2" t="inlineStr"/>
      <c r="D3870" s="2" t="inlineStr"/>
      <c r="E3870" s="28" t="inlineStr">
        <is>
          <r>
            <t xml:space="preserve">VALOR BDI (20.34%):</t>
          </r>
        </is>
      </c>
      <c r="F3870" s="28" t="inlineStr"/>
      <c r="G3870" s="29" t="n">
        <f>ROUND(G3869*(20.34/100),2)</f>
        <v>27.39</v>
      </c>
    </row>
    <row r="3871" customHeight="1" ht="15">
      <c r="A3871" s="2" t="inlineStr"/>
      <c r="B3871" s="2" t="inlineStr"/>
      <c r="C3871" s="2" t="inlineStr"/>
      <c r="D3871" s="2" t="inlineStr"/>
      <c r="E3871" s="28" t="inlineStr">
        <is>
          <r>
            <t xml:space="preserve">VALOR COM BDI:</t>
          </r>
        </is>
      </c>
      <c r="F3871" s="28" t="inlineStr"/>
      <c r="G3871" s="29" t="n">
        <f>G3870+G3869</f>
        <v>162.05</v>
      </c>
    </row>
    <row r="3872" customHeight="1" ht="10">
      <c r="A3872" s="2" t="inlineStr"/>
      <c r="B3872" s="2" t="inlineStr"/>
      <c r="C3872" s="2" t="inlineStr"/>
      <c r="D3872" s="2" t="inlineStr"/>
      <c r="E3872" s="18" t="inlineStr"/>
      <c r="F3872" s="18" t="inlineStr"/>
      <c r="G3872" s="18" t="inlineStr"/>
    </row>
    <row r="3873" customHeight="1" ht="20">
      <c r="A3873" s="19" t="inlineStr">
        <is>
          <r>
            <t xml:space="preserve">1.18.107. ​CPU2576​ TUBO DE PVC RÍGIDO PXB COM VIROLA E ANEL DE BORRACHA, LINHA ESGOTO SÉRIE REFORÇADA 'R',DN=50 MM, INCLUSIVE CONEXÕES​ (M)</t>
          </r>
        </is>
      </c>
      <c r="B3873" s="19" t="inlineStr"/>
      <c r="C3873" s="19" t="inlineStr"/>
      <c r="D3873" s="19" t="inlineStr"/>
      <c r="E3873" s="19" t="inlineStr"/>
      <c r="F3873" s="19" t="inlineStr"/>
      <c r="G3873" s="19" t="inlineStr"/>
    </row>
    <row r="3874" customHeight="1" ht="15">
      <c r="A3874" s="20" t="inlineStr">
        <is>
          <r>
            <t xml:space="preserve">Material</t>
          </r>
        </is>
      </c>
      <c r="B3874" s="20" t="inlineStr"/>
      <c r="C3874" s="21" t="inlineStr">
        <is>
          <r>
            <t xml:space="preserve">FONTE</t>
          </r>
        </is>
      </c>
      <c r="D3874" s="21" t="inlineStr">
        <is>
          <r>
            <t xml:space="preserve">UNID</t>
          </r>
        </is>
      </c>
      <c r="E3874" s="21" t="inlineStr">
        <is>
          <r>
            <t xml:space="preserve">COEFICIENTE</t>
          </r>
        </is>
      </c>
      <c r="F3874" s="21" t="inlineStr">
        <is>
          <r>
            <t xml:space="preserve">PREÇO UNITÁRIO</t>
          </r>
        </is>
      </c>
      <c r="G3874" s="21" t="inlineStr">
        <is>
          <r>
            <t xml:space="preserve">TOTAL</t>
          </r>
        </is>
      </c>
    </row>
    <row r="3875" customHeight="1" ht="21">
      <c r="A3875" s="22" t="inlineStr">
        <is>
          <r>
            <t xml:space="preserve">00020085</t>
          </r>
        </is>
      </c>
      <c r="B3875" s="23" t="inlineStr">
        <is>
          <r>
            <t xml:space="preserve">ANEL BORRACHA, DN 50 MM, PARA TUBO SERIE REFORCADA ESGOTO PREDIAL</t>
          </r>
        </is>
      </c>
      <c r="C3875" s="22" t="inlineStr">
        <is>
          <r>
            <t xml:space="preserve">SINAPI</t>
          </r>
        </is>
      </c>
      <c r="D3875" s="22" t="inlineStr">
        <is>
          <r>
            <t xml:space="preserve">UN</t>
          </r>
        </is>
      </c>
      <c r="E3875" s="24" t="n">
        <v>1.0</v>
      </c>
      <c r="F3875" s="25" t="n">
        <v>3.18</v>
      </c>
      <c r="G3875" s="25" t="n">
        <f>ROUND(ROUND(E3875,8)*F3875,2)</f>
        <v>3.18</v>
      </c>
    </row>
    <row r="3876" customHeight="1" ht="15">
      <c r="A3876" s="2" t="inlineStr"/>
      <c r="B3876" s="2" t="inlineStr"/>
      <c r="C3876" s="2" t="inlineStr"/>
      <c r="D3876" s="2" t="inlineStr"/>
      <c r="E3876" s="26" t="inlineStr">
        <is>
          <r>
            <t xml:space="preserve">TOTAL Material:</t>
          </r>
        </is>
      </c>
      <c r="F3876" s="26" t="inlineStr"/>
      <c r="G3876" s="27" t="n">
        <f>SUM(G3875:G3875)</f>
        <v>3.18</v>
      </c>
    </row>
    <row r="3877" customHeight="1" ht="15">
      <c r="A3877" s="20" t="inlineStr">
        <is>
          <r>
            <t xml:space="preserve">Serviço</t>
          </r>
        </is>
      </c>
      <c r="B3877" s="20" t="inlineStr"/>
      <c r="C3877" s="21" t="inlineStr">
        <is>
          <r>
            <t xml:space="preserve">FONTE</t>
          </r>
        </is>
      </c>
      <c r="D3877" s="21" t="inlineStr">
        <is>
          <r>
            <t xml:space="preserve">UNID</t>
          </r>
        </is>
      </c>
      <c r="E3877" s="21" t="inlineStr">
        <is>
          <r>
            <t xml:space="preserve">COEFICIENTE</t>
          </r>
        </is>
      </c>
      <c r="F3877" s="21" t="inlineStr">
        <is>
          <r>
            <t xml:space="preserve">PREÇO UNITÁRIO</t>
          </r>
        </is>
      </c>
      <c r="G3877" s="21" t="inlineStr">
        <is>
          <r>
            <t xml:space="preserve">TOTAL</t>
          </r>
        </is>
      </c>
    </row>
    <row r="3878" customHeight="1" ht="29">
      <c r="A3878" s="22" t="inlineStr">
        <is>
          <r>
            <t xml:space="preserve">89509</t>
          </r>
        </is>
      </c>
      <c r="B3878" s="23" t="inlineStr">
        <is>
          <r>
            <t xml:space="preserve">TUBO PVC, SÉRIE R, ÁGUA PLUVIAL, DN 50 MM, FORNECIDO E INSTALADO EM RAMAL DE ENCAMINHAMENTO. AF_06/2022</t>
          </r>
        </is>
      </c>
      <c r="C3878" s="22" t="inlineStr">
        <is>
          <r>
            <t xml:space="preserve">SINAPI</t>
          </r>
        </is>
      </c>
      <c r="D3878" s="22" t="inlineStr">
        <is>
          <r>
            <t xml:space="preserve">M</t>
          </r>
        </is>
      </c>
      <c r="E3878" s="24" t="n">
        <v>1.1</v>
      </c>
      <c r="F3878" s="25" t="n">
        <v>23.6</v>
      </c>
      <c r="G3878" s="25" t="n">
        <f>ROUND(ROUND(E3878,8)*F3878,2)</f>
        <v>25.96</v>
      </c>
    </row>
    <row r="3879" customHeight="1" ht="15">
      <c r="A3879" s="2" t="inlineStr"/>
      <c r="B3879" s="2" t="inlineStr"/>
      <c r="C3879" s="2" t="inlineStr"/>
      <c r="D3879" s="2" t="inlineStr"/>
      <c r="E3879" s="26" t="inlineStr">
        <is>
          <r>
            <t xml:space="preserve">TOTAL Serviço:</t>
          </r>
        </is>
      </c>
      <c r="F3879" s="26" t="inlineStr"/>
      <c r="G3879" s="27" t="n">
        <f>SUM(G3878:G3878)</f>
        <v>25.96</v>
      </c>
    </row>
    <row r="3880" customHeight="1" ht="15">
      <c r="A3880" s="2" t="inlineStr"/>
      <c r="B3880" s="2" t="inlineStr"/>
      <c r="C3880" s="2" t="inlineStr"/>
      <c r="D3880" s="2" t="inlineStr"/>
      <c r="E3880" s="28" t="inlineStr">
        <is>
          <r>
            <t xml:space="preserve">VALOR:</t>
          </r>
        </is>
      </c>
      <c r="F3880" s="28" t="inlineStr"/>
      <c r="G3880" s="29" t="n">
        <f>ROUND(SUM(G3876,G3879),2)</f>
        <v>29.14</v>
      </c>
    </row>
    <row r="3881" customHeight="1" ht="15">
      <c r="A3881" s="2" t="inlineStr"/>
      <c r="B3881" s="2" t="inlineStr"/>
      <c r="C3881" s="2" t="inlineStr"/>
      <c r="D3881" s="2" t="inlineStr"/>
      <c r="E3881" s="28" t="inlineStr">
        <is>
          <r>
            <t xml:space="preserve">VALOR BDI (20.34%):</t>
          </r>
        </is>
      </c>
      <c r="F3881" s="28" t="inlineStr"/>
      <c r="G3881" s="29" t="n">
        <f>ROUND(G3880*(20.34/100),2)</f>
        <v>5.93</v>
      </c>
    </row>
    <row r="3882" customHeight="1" ht="15">
      <c r="A3882" s="2" t="inlineStr"/>
      <c r="B3882" s="2" t="inlineStr"/>
      <c r="C3882" s="2" t="inlineStr"/>
      <c r="D3882" s="2" t="inlineStr"/>
      <c r="E3882" s="28" t="inlineStr">
        <is>
          <r>
            <t xml:space="preserve">VALOR COM BDI:</t>
          </r>
        </is>
      </c>
      <c r="F3882" s="28" t="inlineStr"/>
      <c r="G3882" s="29" t="n">
        <f>G3881+G3880</f>
        <v>35.07</v>
      </c>
    </row>
    <row r="3883" customHeight="1" ht="10">
      <c r="A3883" s="2" t="inlineStr"/>
      <c r="B3883" s="2" t="inlineStr"/>
      <c r="C3883" s="2" t="inlineStr"/>
      <c r="D3883" s="2" t="inlineStr"/>
      <c r="E3883" s="18" t="inlineStr"/>
      <c r="F3883" s="18" t="inlineStr"/>
      <c r="G3883" s="18" t="inlineStr"/>
    </row>
    <row r="3884" customHeight="1" ht="20">
      <c r="A3884" s="19" t="inlineStr">
        <is>
          <r>
            <t xml:space="preserve">1.18.108. ​CPU2577​ TUBO DE PVC RÍGIDO PXB COM VIROLA E ANEL DE BORRACHA, LINHA ESGOTO SÉRIE REFORÇADA 'R',DN=75 MM, INCLUSIVE CONEXÕES​ (M)</t>
          </r>
        </is>
      </c>
      <c r="B3884" s="19" t="inlineStr"/>
      <c r="C3884" s="19" t="inlineStr"/>
      <c r="D3884" s="19" t="inlineStr"/>
      <c r="E3884" s="19" t="inlineStr"/>
      <c r="F3884" s="19" t="inlineStr"/>
      <c r="G3884" s="19" t="inlineStr"/>
    </row>
    <row r="3885" customHeight="1" ht="15">
      <c r="A3885" s="20" t="inlineStr">
        <is>
          <r>
            <t xml:space="preserve">Material</t>
          </r>
        </is>
      </c>
      <c r="B3885" s="20" t="inlineStr"/>
      <c r="C3885" s="21" t="inlineStr">
        <is>
          <r>
            <t xml:space="preserve">FONTE</t>
          </r>
        </is>
      </c>
      <c r="D3885" s="21" t="inlineStr">
        <is>
          <r>
            <t xml:space="preserve">UNID</t>
          </r>
        </is>
      </c>
      <c r="E3885" s="21" t="inlineStr">
        <is>
          <r>
            <t xml:space="preserve">COEFICIENTE</t>
          </r>
        </is>
      </c>
      <c r="F3885" s="21" t="inlineStr">
        <is>
          <r>
            <t xml:space="preserve">PREÇO UNITÁRIO</t>
          </r>
        </is>
      </c>
      <c r="G3885" s="21" t="inlineStr">
        <is>
          <r>
            <t xml:space="preserve">TOTAL</t>
          </r>
        </is>
      </c>
    </row>
    <row r="3886" customHeight="1" ht="21">
      <c r="A3886" s="22" t="inlineStr">
        <is>
          <r>
            <t xml:space="preserve">00000298</t>
          </r>
        </is>
      </c>
      <c r="B3886" s="23" t="inlineStr">
        <is>
          <r>
            <t xml:space="preserve">ANEL BORRACHA, DN 75 MM, PARA TUBO SERIE REFORCADA ESGOTO PREDIAL</t>
          </r>
        </is>
      </c>
      <c r="C3886" s="22" t="inlineStr">
        <is>
          <r>
            <t xml:space="preserve">SINAPI</t>
          </r>
        </is>
      </c>
      <c r="D3886" s="22" t="inlineStr">
        <is>
          <r>
            <t xml:space="preserve">UN</t>
          </r>
        </is>
      </c>
      <c r="E3886" s="24" t="n">
        <v>1.0</v>
      </c>
      <c r="F3886" s="25" t="n">
        <v>3.87</v>
      </c>
      <c r="G3886" s="25" t="n">
        <f>ROUND(ROUND(E3886,8)*F3886,2)</f>
        <v>3.87</v>
      </c>
    </row>
    <row r="3887" customHeight="1" ht="15">
      <c r="A3887" s="2" t="inlineStr"/>
      <c r="B3887" s="2" t="inlineStr"/>
      <c r="C3887" s="2" t="inlineStr"/>
      <c r="D3887" s="2" t="inlineStr"/>
      <c r="E3887" s="26" t="inlineStr">
        <is>
          <r>
            <t xml:space="preserve">TOTAL Material:</t>
          </r>
        </is>
      </c>
      <c r="F3887" s="26" t="inlineStr"/>
      <c r="G3887" s="27" t="n">
        <f>SUM(G3886:G3886)</f>
        <v>3.87</v>
      </c>
    </row>
    <row r="3888" customHeight="1" ht="15">
      <c r="A3888" s="20" t="inlineStr">
        <is>
          <r>
            <t xml:space="preserve">Serviço</t>
          </r>
        </is>
      </c>
      <c r="B3888" s="20" t="inlineStr"/>
      <c r="C3888" s="21" t="inlineStr">
        <is>
          <r>
            <t xml:space="preserve">FONTE</t>
          </r>
        </is>
      </c>
      <c r="D3888" s="21" t="inlineStr">
        <is>
          <r>
            <t xml:space="preserve">UNID</t>
          </r>
        </is>
      </c>
      <c r="E3888" s="21" t="inlineStr">
        <is>
          <r>
            <t xml:space="preserve">COEFICIENTE</t>
          </r>
        </is>
      </c>
      <c r="F3888" s="21" t="inlineStr">
        <is>
          <r>
            <t xml:space="preserve">PREÇO UNITÁRIO</t>
          </r>
        </is>
      </c>
      <c r="G3888" s="21" t="inlineStr">
        <is>
          <r>
            <t xml:space="preserve">TOTAL</t>
          </r>
        </is>
      </c>
    </row>
    <row r="3889" customHeight="1" ht="29">
      <c r="A3889" s="22" t="inlineStr">
        <is>
          <r>
            <t xml:space="preserve">89576</t>
          </r>
        </is>
      </c>
      <c r="B3889" s="23" t="inlineStr">
        <is>
          <r>
            <t xml:space="preserve">TUBO PVC, SÉRIE R, ÁGUA PLUVIAL, DN 75 MM, FORNECIDO E INSTALADO EM CONDUTORES VERTICAIS DE ÁGUAS PLUVIAIS. AF_06/2022</t>
          </r>
        </is>
      </c>
      <c r="C3889" s="22" t="inlineStr">
        <is>
          <r>
            <t xml:space="preserve">SINAPI</t>
          </r>
        </is>
      </c>
      <c r="D3889" s="22" t="inlineStr">
        <is>
          <r>
            <t xml:space="preserve">M</t>
          </r>
        </is>
      </c>
      <c r="E3889" s="24" t="n">
        <v>1.1</v>
      </c>
      <c r="F3889" s="25" t="n">
        <v>26.83</v>
      </c>
      <c r="G3889" s="25" t="n">
        <f>ROUND(ROUND(E3889,8)*F3889,2)</f>
        <v>29.51</v>
      </c>
    </row>
    <row r="3890" customHeight="1" ht="15">
      <c r="A3890" s="2" t="inlineStr"/>
      <c r="B3890" s="2" t="inlineStr"/>
      <c r="C3890" s="2" t="inlineStr"/>
      <c r="D3890" s="2" t="inlineStr"/>
      <c r="E3890" s="26" t="inlineStr">
        <is>
          <r>
            <t xml:space="preserve">TOTAL Serviço:</t>
          </r>
        </is>
      </c>
      <c r="F3890" s="26" t="inlineStr"/>
      <c r="G3890" s="27" t="n">
        <f>SUM(G3889:G3889)</f>
        <v>29.51</v>
      </c>
    </row>
    <row r="3891" customHeight="1" ht="15">
      <c r="A3891" s="2" t="inlineStr"/>
      <c r="B3891" s="2" t="inlineStr"/>
      <c r="C3891" s="2" t="inlineStr"/>
      <c r="D3891" s="2" t="inlineStr"/>
      <c r="E3891" s="28" t="inlineStr">
        <is>
          <r>
            <t xml:space="preserve">VALOR:</t>
          </r>
        </is>
      </c>
      <c r="F3891" s="28" t="inlineStr"/>
      <c r="G3891" s="29" t="n">
        <f>ROUND(SUM(G3887,G3890),2)</f>
        <v>33.38</v>
      </c>
    </row>
    <row r="3892" customHeight="1" ht="15">
      <c r="A3892" s="2" t="inlineStr"/>
      <c r="B3892" s="2" t="inlineStr"/>
      <c r="C3892" s="2" t="inlineStr"/>
      <c r="D3892" s="2" t="inlineStr"/>
      <c r="E3892" s="28" t="inlineStr">
        <is>
          <r>
            <t xml:space="preserve">VALOR BDI (20.34%):</t>
          </r>
        </is>
      </c>
      <c r="F3892" s="28" t="inlineStr"/>
      <c r="G3892" s="29" t="n">
        <f>ROUND(G3891*(20.34/100),2)</f>
        <v>6.79</v>
      </c>
    </row>
    <row r="3893" customHeight="1" ht="15">
      <c r="A3893" s="2" t="inlineStr"/>
      <c r="B3893" s="2" t="inlineStr"/>
      <c r="C3893" s="2" t="inlineStr"/>
      <c r="D3893" s="2" t="inlineStr"/>
      <c r="E3893" s="28" t="inlineStr">
        <is>
          <r>
            <t xml:space="preserve">VALOR COM BDI:</t>
          </r>
        </is>
      </c>
      <c r="F3893" s="28" t="inlineStr"/>
      <c r="G3893" s="29" t="n">
        <f>G3892+G3891</f>
        <v>40.17</v>
      </c>
    </row>
    <row r="3894" customHeight="1" ht="10">
      <c r="A3894" s="2" t="inlineStr"/>
      <c r="B3894" s="2" t="inlineStr"/>
      <c r="C3894" s="2" t="inlineStr"/>
      <c r="D3894" s="2" t="inlineStr"/>
      <c r="E3894" s="18" t="inlineStr"/>
      <c r="F3894" s="18" t="inlineStr"/>
      <c r="G3894" s="18" t="inlineStr"/>
    </row>
    <row r="3895" customHeight="1" ht="20">
      <c r="A3895" s="19" t="inlineStr">
        <is>
          <r>
            <t xml:space="preserve">1.18.109. ​CPU2578​ TUBO DE PVC RÍGIDO SOLDÁVEL MARROM, DN= MM, (1 1/4'), INCLUSIVE CONEXÕES​ (M)</t>
          </r>
        </is>
      </c>
      <c r="B3895" s="19" t="inlineStr"/>
      <c r="C3895" s="19" t="inlineStr"/>
      <c r="D3895" s="19" t="inlineStr"/>
      <c r="E3895" s="19" t="inlineStr"/>
      <c r="F3895" s="19" t="inlineStr"/>
      <c r="G3895" s="19" t="inlineStr"/>
    </row>
    <row r="3896" customHeight="1" ht="15">
      <c r="A3896" s="20" t="inlineStr">
        <is>
          <r>
            <t xml:space="preserve">Serviço</t>
          </r>
        </is>
      </c>
      <c r="B3896" s="20" t="inlineStr"/>
      <c r="C3896" s="21" t="inlineStr">
        <is>
          <r>
            <t xml:space="preserve">FONTE</t>
          </r>
        </is>
      </c>
      <c r="D3896" s="21" t="inlineStr">
        <is>
          <r>
            <t xml:space="preserve">UNID</t>
          </r>
        </is>
      </c>
      <c r="E3896" s="21" t="inlineStr">
        <is>
          <r>
            <t xml:space="preserve">COEFICIENTE</t>
          </r>
        </is>
      </c>
      <c r="F3896" s="21" t="inlineStr">
        <is>
          <r>
            <t xml:space="preserve">PREÇO UNITÁRIO</t>
          </r>
        </is>
      </c>
      <c r="G3896" s="21" t="inlineStr">
        <is>
          <r>
            <t xml:space="preserve">TOTAL</t>
          </r>
        </is>
      </c>
    </row>
    <row r="3897" customHeight="1" ht="15">
      <c r="A3897" s="22" t="inlineStr">
        <is>
          <r>
            <t xml:space="preserve">C2618</t>
          </r>
        </is>
      </c>
      <c r="B3897" s="23" t="inlineStr">
        <is>
          <r>
            <t xml:space="preserve">TUBO PVC SOLD. MARROM D= 40mm (1 1/4")</t>
          </r>
        </is>
      </c>
      <c r="C3897" s="22" t="inlineStr">
        <is>
          <r>
            <t xml:space="preserve">SEINFRA</t>
          </r>
        </is>
      </c>
      <c r="D3897" s="22" t="inlineStr">
        <is>
          <r>
            <t xml:space="preserve">M</t>
          </r>
        </is>
      </c>
      <c r="E3897" s="24" t="n">
        <v>1.0</v>
      </c>
      <c r="F3897" s="25" t="n">
        <v>22.11</v>
      </c>
      <c r="G3897" s="25" t="n">
        <f>ROUND(ROUND(E3897,8)*F3897,2)</f>
        <v>22.11</v>
      </c>
    </row>
    <row r="3898" customHeight="1" ht="15">
      <c r="A3898" s="2" t="inlineStr"/>
      <c r="B3898" s="2" t="inlineStr"/>
      <c r="C3898" s="2" t="inlineStr"/>
      <c r="D3898" s="2" t="inlineStr"/>
      <c r="E3898" s="26" t="inlineStr">
        <is>
          <r>
            <t xml:space="preserve">TOTAL Serviço:</t>
          </r>
        </is>
      </c>
      <c r="F3898" s="26" t="inlineStr"/>
      <c r="G3898" s="27" t="n">
        <f>SUM(G3897:G3897)</f>
        <v>22.11</v>
      </c>
    </row>
    <row r="3899" customHeight="1" ht="15">
      <c r="A3899" s="2" t="inlineStr"/>
      <c r="B3899" s="2" t="inlineStr"/>
      <c r="C3899" s="2" t="inlineStr"/>
      <c r="D3899" s="2" t="inlineStr"/>
      <c r="E3899" s="28" t="inlineStr">
        <is>
          <r>
            <t xml:space="preserve">VALOR:</t>
          </r>
        </is>
      </c>
      <c r="F3899" s="28" t="inlineStr"/>
      <c r="G3899" s="29" t="n">
        <f>ROUND(SUM(G3898),2)</f>
        <v>22.11</v>
      </c>
    </row>
    <row r="3900" customHeight="1" ht="15">
      <c r="A3900" s="2" t="inlineStr"/>
      <c r="B3900" s="2" t="inlineStr"/>
      <c r="C3900" s="2" t="inlineStr"/>
      <c r="D3900" s="2" t="inlineStr"/>
      <c r="E3900" s="28" t="inlineStr">
        <is>
          <r>
            <t xml:space="preserve">VALOR BDI (20.34%):</t>
          </r>
        </is>
      </c>
      <c r="F3900" s="28" t="inlineStr"/>
      <c r="G3900" s="29" t="n">
        <f>ROUND(G3899*(20.34/100),2)</f>
        <v>4.5</v>
      </c>
    </row>
    <row r="3901" customHeight="1" ht="15">
      <c r="A3901" s="2" t="inlineStr"/>
      <c r="B3901" s="2" t="inlineStr"/>
      <c r="C3901" s="2" t="inlineStr"/>
      <c r="D3901" s="2" t="inlineStr"/>
      <c r="E3901" s="28" t="inlineStr">
        <is>
          <r>
            <t xml:space="preserve">VALOR COM BDI:</t>
          </r>
        </is>
      </c>
      <c r="F3901" s="28" t="inlineStr"/>
      <c r="G3901" s="29" t="n">
        <f>G3900+G3899</f>
        <v>26.61</v>
      </c>
    </row>
    <row r="3902" customHeight="1" ht="10">
      <c r="A3902" s="2" t="inlineStr"/>
      <c r="B3902" s="2" t="inlineStr"/>
      <c r="C3902" s="2" t="inlineStr"/>
      <c r="D3902" s="2" t="inlineStr"/>
      <c r="E3902" s="18" t="inlineStr"/>
      <c r="F3902" s="18" t="inlineStr"/>
      <c r="G3902" s="18" t="inlineStr"/>
    </row>
    <row r="3903" customHeight="1" ht="20">
      <c r="A3903" s="19" t="inlineStr">
        <is>
          <r>
            <t xml:space="preserve">1.18.110. ​CPU2586​ TUBO DE PVC RÍGIDO, PONTAS LISAS, SOLDÁVEL, LINHA ESGOTO SÉRIE REFORÇADA 'R', DN=40 MM, INCLUSIVE CONEXÕES​ (M)</t>
          </r>
        </is>
      </c>
      <c r="B3903" s="19" t="inlineStr"/>
      <c r="C3903" s="19" t="inlineStr"/>
      <c r="D3903" s="19" t="inlineStr"/>
      <c r="E3903" s="19" t="inlineStr"/>
      <c r="F3903" s="19" t="inlineStr"/>
      <c r="G3903" s="19" t="inlineStr"/>
    </row>
    <row r="3904" customHeight="1" ht="15">
      <c r="A3904" s="20" t="inlineStr">
        <is>
          <r>
            <t xml:space="preserve">Serviço</t>
          </r>
        </is>
      </c>
      <c r="B3904" s="20" t="inlineStr"/>
      <c r="C3904" s="21" t="inlineStr">
        <is>
          <r>
            <t xml:space="preserve">FONTE</t>
          </r>
        </is>
      </c>
      <c r="D3904" s="21" t="inlineStr">
        <is>
          <r>
            <t xml:space="preserve">UNID</t>
          </r>
        </is>
      </c>
      <c r="E3904" s="21" t="inlineStr">
        <is>
          <r>
            <t xml:space="preserve">COEFICIENTE</t>
          </r>
        </is>
      </c>
      <c r="F3904" s="21" t="inlineStr">
        <is>
          <r>
            <t xml:space="preserve">PREÇO UNITÁRIO</t>
          </r>
        </is>
      </c>
      <c r="G3904" s="21" t="inlineStr">
        <is>
          <r>
            <t xml:space="preserve">TOTAL</t>
          </r>
        </is>
      </c>
    </row>
    <row r="3905" customHeight="1" ht="29">
      <c r="A3905" s="22" t="inlineStr">
        <is>
          <r>
            <t xml:space="preserve">89508</t>
          </r>
        </is>
      </c>
      <c r="B3905" s="23" t="inlineStr">
        <is>
          <r>
            <t xml:space="preserve">TUBO PVC, SÉRIE R, ÁGUA PLUVIAL, DN 40 MM, FORNECIDO E INSTALADO EM RAMAL DE ENCAMINHAMENTO. AF_06/2022</t>
          </r>
        </is>
      </c>
      <c r="C3905" s="22" t="inlineStr">
        <is>
          <r>
            <t xml:space="preserve">SINAPI</t>
          </r>
        </is>
      </c>
      <c r="D3905" s="22" t="inlineStr">
        <is>
          <r>
            <t xml:space="preserve">M</t>
          </r>
        </is>
      </c>
      <c r="E3905" s="24" t="n">
        <v>1.1</v>
      </c>
      <c r="F3905" s="25" t="n">
        <v>17.49</v>
      </c>
      <c r="G3905" s="25" t="n">
        <f>ROUND(ROUND(E3905,8)*F3905,2)</f>
        <v>19.24</v>
      </c>
    </row>
    <row r="3906" customHeight="1" ht="15">
      <c r="A3906" s="2" t="inlineStr"/>
      <c r="B3906" s="2" t="inlineStr"/>
      <c r="C3906" s="2" t="inlineStr"/>
      <c r="D3906" s="2" t="inlineStr"/>
      <c r="E3906" s="26" t="inlineStr">
        <is>
          <r>
            <t xml:space="preserve">TOTAL Serviço:</t>
          </r>
        </is>
      </c>
      <c r="F3906" s="26" t="inlineStr"/>
      <c r="G3906" s="27" t="n">
        <f>SUM(G3905:G3905)</f>
        <v>19.24</v>
      </c>
    </row>
    <row r="3907" customHeight="1" ht="15">
      <c r="A3907" s="2" t="inlineStr"/>
      <c r="B3907" s="2" t="inlineStr"/>
      <c r="C3907" s="2" t="inlineStr"/>
      <c r="D3907" s="2" t="inlineStr"/>
      <c r="E3907" s="28" t="inlineStr">
        <is>
          <r>
            <t xml:space="preserve">VALOR:</t>
          </r>
        </is>
      </c>
      <c r="F3907" s="28" t="inlineStr"/>
      <c r="G3907" s="29" t="n">
        <f>ROUND(SUM(G3906),2)</f>
        <v>19.24</v>
      </c>
    </row>
    <row r="3908" customHeight="1" ht="15">
      <c r="A3908" s="2" t="inlineStr"/>
      <c r="B3908" s="2" t="inlineStr"/>
      <c r="C3908" s="2" t="inlineStr"/>
      <c r="D3908" s="2" t="inlineStr"/>
      <c r="E3908" s="28" t="inlineStr">
        <is>
          <r>
            <t xml:space="preserve">VALOR BDI (20.34%):</t>
          </r>
        </is>
      </c>
      <c r="F3908" s="28" t="inlineStr"/>
      <c r="G3908" s="29" t="n">
        <f>ROUND(G3907*(20.34/100),2)</f>
        <v>3.91</v>
      </c>
    </row>
    <row r="3909" customHeight="1" ht="15">
      <c r="A3909" s="2" t="inlineStr"/>
      <c r="B3909" s="2" t="inlineStr"/>
      <c r="C3909" s="2" t="inlineStr"/>
      <c r="D3909" s="2" t="inlineStr"/>
      <c r="E3909" s="28" t="inlineStr">
        <is>
          <r>
            <t xml:space="preserve">VALOR COM BDI:</t>
          </r>
        </is>
      </c>
      <c r="F3909" s="28" t="inlineStr"/>
      <c r="G3909" s="29" t="n">
        <f>G3908+G3907</f>
        <v>23.15</v>
      </c>
    </row>
    <row r="3910" customHeight="1" ht="10">
      <c r="A3910" s="2" t="inlineStr"/>
      <c r="B3910" s="2" t="inlineStr"/>
      <c r="C3910" s="2" t="inlineStr"/>
      <c r="D3910" s="2" t="inlineStr"/>
      <c r="E3910" s="18" t="inlineStr"/>
      <c r="F3910" s="18" t="inlineStr"/>
      <c r="G3910" s="18" t="inlineStr"/>
    </row>
    <row r="3911" customHeight="1" ht="20">
      <c r="A3911" s="19" t="inlineStr">
        <is>
          <r>
            <t xml:space="preserve">1.18.111. ​CPU2579​ TUBO DE PVC RÍGIDO BRANCO, PONTAS LISAS, SOLDÁVEL, LINHA ESGOTO SÉRIE NORMAL, DN=40 MM, INCLUSIVE CONEXÕES​ (M)</t>
          </r>
        </is>
      </c>
      <c r="B3911" s="19" t="inlineStr"/>
      <c r="C3911" s="19" t="inlineStr"/>
      <c r="D3911" s="19" t="inlineStr"/>
      <c r="E3911" s="19" t="inlineStr"/>
      <c r="F3911" s="19" t="inlineStr"/>
      <c r="G3911" s="19" t="inlineStr"/>
    </row>
    <row r="3912" customHeight="1" ht="15">
      <c r="A3912" s="20" t="inlineStr">
        <is>
          <r>
            <t xml:space="preserve">Serviço</t>
          </r>
        </is>
      </c>
      <c r="B3912" s="20" t="inlineStr"/>
      <c r="C3912" s="21" t="inlineStr">
        <is>
          <r>
            <t xml:space="preserve">FONTE</t>
          </r>
        </is>
      </c>
      <c r="D3912" s="21" t="inlineStr">
        <is>
          <r>
            <t xml:space="preserve">UNID</t>
          </r>
        </is>
      </c>
      <c r="E3912" s="21" t="inlineStr">
        <is>
          <r>
            <t xml:space="preserve">COEFICIENTE</t>
          </r>
        </is>
      </c>
      <c r="F3912" s="21" t="inlineStr">
        <is>
          <r>
            <t xml:space="preserve">PREÇO UNITÁRIO</t>
          </r>
        </is>
      </c>
      <c r="G3912" s="21" t="inlineStr">
        <is>
          <r>
            <t xml:space="preserve">TOTAL</t>
          </r>
        </is>
      </c>
    </row>
    <row r="3913" customHeight="1" ht="29">
      <c r="A3913" s="22" t="inlineStr">
        <is>
          <r>
            <t xml:space="preserve">89711</t>
          </r>
        </is>
      </c>
      <c r="B3913" s="23" t="inlineStr">
        <is>
          <r>
            <t xml:space="preserve">TUBO PVC, SERIE NORMAL, ESGOTO PREDIAL, DN 40 MM, FORNECIDO E INSTALADO EM RAMAL DE DESCARGA OU RAMAL DE ESGOTO SANITÁRIO. AF_08/2022</t>
          </r>
        </is>
      </c>
      <c r="C3913" s="22" t="inlineStr">
        <is>
          <r>
            <t xml:space="preserve">SINAPI</t>
          </r>
        </is>
      </c>
      <c r="D3913" s="22" t="inlineStr">
        <is>
          <r>
            <t xml:space="preserve">M</t>
          </r>
        </is>
      </c>
      <c r="E3913" s="24" t="n">
        <v>1.1</v>
      </c>
      <c r="F3913" s="25" t="n">
        <v>22.75</v>
      </c>
      <c r="G3913" s="25" t="n">
        <f>ROUND(ROUND(E3913,8)*F3913,2)</f>
        <v>25.03</v>
      </c>
    </row>
    <row r="3914" customHeight="1" ht="15">
      <c r="A3914" s="2" t="inlineStr"/>
      <c r="B3914" s="2" t="inlineStr"/>
      <c r="C3914" s="2" t="inlineStr"/>
      <c r="D3914" s="2" t="inlineStr"/>
      <c r="E3914" s="26" t="inlineStr">
        <is>
          <r>
            <t xml:space="preserve">TOTAL Serviço:</t>
          </r>
        </is>
      </c>
      <c r="F3914" s="26" t="inlineStr"/>
      <c r="G3914" s="27" t="n">
        <f>SUM(G3913:G3913)</f>
        <v>25.03</v>
      </c>
    </row>
    <row r="3915" customHeight="1" ht="15">
      <c r="A3915" s="2" t="inlineStr"/>
      <c r="B3915" s="2" t="inlineStr"/>
      <c r="C3915" s="2" t="inlineStr"/>
      <c r="D3915" s="2" t="inlineStr"/>
      <c r="E3915" s="28" t="inlineStr">
        <is>
          <r>
            <t xml:space="preserve">VALOR:</t>
          </r>
        </is>
      </c>
      <c r="F3915" s="28" t="inlineStr"/>
      <c r="G3915" s="29" t="n">
        <f>ROUND(SUM(G3914),2)</f>
        <v>25.03</v>
      </c>
    </row>
    <row r="3916" customHeight="1" ht="15">
      <c r="A3916" s="2" t="inlineStr"/>
      <c r="B3916" s="2" t="inlineStr"/>
      <c r="C3916" s="2" t="inlineStr"/>
      <c r="D3916" s="2" t="inlineStr"/>
      <c r="E3916" s="28" t="inlineStr">
        <is>
          <r>
            <t xml:space="preserve">VALOR BDI (20.34%):</t>
          </r>
        </is>
      </c>
      <c r="F3916" s="28" t="inlineStr"/>
      <c r="G3916" s="29" t="n">
        <f>ROUND(G3915*(20.34/100),2)</f>
        <v>5.09</v>
      </c>
    </row>
    <row r="3917" customHeight="1" ht="15">
      <c r="A3917" s="2" t="inlineStr"/>
      <c r="B3917" s="2" t="inlineStr"/>
      <c r="C3917" s="2" t="inlineStr"/>
      <c r="D3917" s="2" t="inlineStr"/>
      <c r="E3917" s="28" t="inlineStr">
        <is>
          <r>
            <t xml:space="preserve">VALOR COM BDI:</t>
          </r>
        </is>
      </c>
      <c r="F3917" s="28" t="inlineStr"/>
      <c r="G3917" s="29" t="n">
        <f>G3916+G3915</f>
        <v>30.12</v>
      </c>
    </row>
    <row r="3918" customHeight="1" ht="10">
      <c r="A3918" s="2" t="inlineStr"/>
      <c r="B3918" s="2" t="inlineStr"/>
      <c r="C3918" s="2" t="inlineStr"/>
      <c r="D3918" s="2" t="inlineStr"/>
      <c r="E3918" s="18" t="inlineStr"/>
      <c r="F3918" s="18" t="inlineStr"/>
      <c r="G3918" s="18" t="inlineStr"/>
    </row>
    <row r="3919" customHeight="1" ht="20">
      <c r="A3919" s="19" t="inlineStr">
        <is>
          <r>
            <t xml:space="preserve">1.18.112. ​89782​ TE, PVC, SERIE NORMAL, ESGOTO PREDIAL, DN 40 X 40 MM, JUNTA SOLDÁVEL, FORNECIDO E INSTALADO EM RAMAL DE DESCARGA OU RAMAL DE ESGOTO SANITÁRIO. AF_08/2022​ (UN)</t>
          </r>
        </is>
      </c>
      <c r="B3919" s="19" t="inlineStr"/>
      <c r="C3919" s="19" t="inlineStr"/>
      <c r="D3919" s="19" t="inlineStr"/>
      <c r="E3919" s="19" t="inlineStr"/>
      <c r="F3919" s="19" t="inlineStr"/>
      <c r="G3919" s="19" t="inlineStr"/>
    </row>
    <row r="3920" customHeight="1" ht="15">
      <c r="A3920" s="20" t="inlineStr">
        <is>
          <r>
            <t xml:space="preserve">Material</t>
          </r>
        </is>
      </c>
      <c r="B3920" s="20" t="inlineStr"/>
      <c r="C3920" s="21" t="inlineStr">
        <is>
          <r>
            <t xml:space="preserve">FONTE</t>
          </r>
        </is>
      </c>
      <c r="D3920" s="21" t="inlineStr">
        <is>
          <r>
            <t xml:space="preserve">UNID</t>
          </r>
        </is>
      </c>
      <c r="E3920" s="21" t="inlineStr">
        <is>
          <r>
            <t xml:space="preserve">COEFICIENTE</t>
          </r>
        </is>
      </c>
      <c r="F3920" s="21" t="inlineStr">
        <is>
          <r>
            <t xml:space="preserve">PREÇO UNITÁRIO</t>
          </r>
        </is>
      </c>
      <c r="G3920" s="21" t="inlineStr">
        <is>
          <r>
            <t xml:space="preserve">TOTAL</t>
          </r>
        </is>
      </c>
    </row>
    <row r="3921" customHeight="1" ht="15">
      <c r="A3921" s="22" t="inlineStr">
        <is>
          <r>
            <t xml:space="preserve">00000122</t>
          </r>
        </is>
      </c>
      <c r="B3921" s="23" t="inlineStr">
        <is>
          <r>
            <t xml:space="preserve">ADESIVO PLASTICO PARA PVC, FRASCO COM *850* GR</t>
          </r>
        </is>
      </c>
      <c r="C3921" s="22" t="inlineStr">
        <is>
          <r>
            <t xml:space="preserve">SINAPI</t>
          </r>
        </is>
      </c>
      <c r="D3921" s="22" t="inlineStr">
        <is>
          <r>
            <t xml:space="preserve">UN</t>
          </r>
        </is>
      </c>
      <c r="E3921" s="24" t="n">
        <v>0.0148</v>
      </c>
      <c r="F3921" s="25" t="n">
        <v>61.86</v>
      </c>
      <c r="G3921" s="25" t="n">
        <f>TRUNC(TRUNC(E3921,8)*F3921,2)</f>
        <v>0.91</v>
      </c>
    </row>
    <row r="3922" customHeight="1" ht="15">
      <c r="A3922" s="22" t="inlineStr">
        <is>
          <r>
            <t xml:space="preserve">00038383</t>
          </r>
        </is>
      </c>
      <c r="B3922" s="23" t="inlineStr">
        <is>
          <r>
            <t xml:space="preserve">LIXA D'AGUA EM FOLHA, COR PRETA, GRAO 100</t>
          </r>
        </is>
      </c>
      <c r="C3922" s="22" t="inlineStr">
        <is>
          <r>
            <t xml:space="preserve">SINAPI</t>
          </r>
        </is>
      </c>
      <c r="D3922" s="22" t="inlineStr">
        <is>
          <r>
            <t xml:space="preserve">UN</t>
          </r>
        </is>
      </c>
      <c r="E3922" s="24" t="n">
        <v>0.0107</v>
      </c>
      <c r="F3922" s="25" t="n">
        <v>1.65</v>
      </c>
      <c r="G3922" s="25" t="n">
        <f>TRUNC(TRUNC(E3922,8)*F3922,2)</f>
        <v>0.01</v>
      </c>
    </row>
    <row r="3923" customHeight="1" ht="21">
      <c r="A3923" s="22" t="inlineStr">
        <is>
          <r>
            <t xml:space="preserve">00020083</t>
          </r>
        </is>
      </c>
      <c r="B3923" s="23" t="inlineStr">
        <is>
          <r>
            <t xml:space="preserve">SOLUCAO PREPARADORA / LIMPADORA PARA PVC, FRASCO COM 1000 CM3</t>
          </r>
        </is>
      </c>
      <c r="C3923" s="22" t="inlineStr">
        <is>
          <r>
            <t xml:space="preserve">SINAPI</t>
          </r>
        </is>
      </c>
      <c r="D3923" s="22" t="inlineStr">
        <is>
          <r>
            <t xml:space="preserve">UN</t>
          </r>
        </is>
      </c>
      <c r="E3923" s="24" t="n">
        <v>0.0225</v>
      </c>
      <c r="F3923" s="25" t="n">
        <v>70.08</v>
      </c>
      <c r="G3923" s="25" t="n">
        <f>TRUNC(TRUNC(E3923,8)*F3923,2)</f>
        <v>1.57</v>
      </c>
    </row>
    <row r="3924" customHeight="1" ht="21">
      <c r="A3924" s="22" t="inlineStr">
        <is>
          <r>
            <t xml:space="preserve">00007116</t>
          </r>
        </is>
      </c>
      <c r="B3924" s="23" t="inlineStr">
        <is>
          <r>
            <t xml:space="preserve">TE PVC SOLDAVEL, BBB, 90 GRAUS, DN 40 MM, PARA ESGOTO SECUNDARIO PREDIAL</t>
          </r>
        </is>
      </c>
      <c r="C3924" s="22" t="inlineStr">
        <is>
          <r>
            <t xml:space="preserve">SINAPI</t>
          </r>
        </is>
      </c>
      <c r="D3924" s="22" t="inlineStr">
        <is>
          <r>
            <t xml:space="preserve">UN</t>
          </r>
        </is>
      </c>
      <c r="E3924" s="24" t="n">
        <v>1.0</v>
      </c>
      <c r="F3924" s="25" t="n">
        <v>3.7</v>
      </c>
      <c r="G3924" s="25" t="n">
        <f>TRUNC(TRUNC(E3924,8)*F3924,2)</f>
        <v>3.7</v>
      </c>
    </row>
    <row r="3925" customHeight="1" ht="15">
      <c r="A3925" s="2" t="inlineStr"/>
      <c r="B3925" s="2" t="inlineStr"/>
      <c r="C3925" s="2" t="inlineStr"/>
      <c r="D3925" s="2" t="inlineStr"/>
      <c r="E3925" s="26" t="inlineStr">
        <is>
          <r>
            <t xml:space="preserve">TOTAL Material:</t>
          </r>
        </is>
      </c>
      <c r="F3925" s="26" t="inlineStr"/>
      <c r="G3925" s="27" t="n">
        <f>SUM(G3921:G3924)</f>
        <v>6.19</v>
      </c>
    </row>
    <row r="3926" customHeight="1" ht="15">
      <c r="A3926" s="20" t="inlineStr">
        <is>
          <r>
            <t xml:space="preserve">Mão de Obra com Encargos Complementares</t>
          </r>
        </is>
      </c>
      <c r="B3926" s="20" t="inlineStr"/>
      <c r="C3926" s="21" t="inlineStr">
        <is>
          <r>
            <t xml:space="preserve">FONTE</t>
          </r>
        </is>
      </c>
      <c r="D3926" s="21" t="inlineStr">
        <is>
          <r>
            <t xml:space="preserve">UNID</t>
          </r>
        </is>
      </c>
      <c r="E3926" s="21" t="inlineStr">
        <is>
          <r>
            <t xml:space="preserve">COEFICIENTE</t>
          </r>
        </is>
      </c>
      <c r="F3926" s="21" t="inlineStr">
        <is>
          <r>
            <t xml:space="preserve">PREÇO UNITÁRIO</t>
          </r>
        </is>
      </c>
      <c r="G3926" s="21" t="inlineStr">
        <is>
          <r>
            <t xml:space="preserve">TOTAL</t>
          </r>
        </is>
      </c>
    </row>
    <row r="3927" customHeight="1" ht="21">
      <c r="A3927" s="22" t="inlineStr">
        <is>
          <r>
            <t xml:space="preserve">88248</t>
          </r>
        </is>
      </c>
      <c r="B3927" s="23" t="inlineStr">
        <is>
          <r>
            <t xml:space="preserve">AUXILIAR DE ENCANADOR OU BOMBEIRO HIDRÁULICO COM ENCARGOS COMPLEMENTARES</t>
          </r>
        </is>
      </c>
      <c r="C3927" s="22" t="inlineStr">
        <is>
          <r>
            <t xml:space="preserve">SINAPI</t>
          </r>
        </is>
      </c>
      <c r="D3927" s="22" t="inlineStr">
        <is>
          <r>
            <t xml:space="preserve">H</t>
          </r>
        </is>
      </c>
      <c r="E3927" s="24" t="n">
        <v>0.1693</v>
      </c>
      <c r="F3927" s="25" t="n">
        <v>24.23</v>
      </c>
      <c r="G3927" s="25" t="n">
        <f>TRUNC(TRUNC(E3927,8)*F3927,2)</f>
        <v>4.1</v>
      </c>
    </row>
    <row r="3928" customHeight="1" ht="21">
      <c r="A3928" s="22" t="inlineStr">
        <is>
          <r>
            <t xml:space="preserve">88267</t>
          </r>
        </is>
      </c>
      <c r="B3928" s="23" t="inlineStr">
        <is>
          <r>
            <t xml:space="preserve">ENCANADOR OU BOMBEIRO HIDRÁULICO COM ENCARGOS COMPLEMENTARES</t>
          </r>
        </is>
      </c>
      <c r="C3928" s="22" t="inlineStr">
        <is>
          <r>
            <t xml:space="preserve">SINAPI</t>
          </r>
        </is>
      </c>
      <c r="D3928" s="22" t="inlineStr">
        <is>
          <r>
            <t xml:space="preserve">H</t>
          </r>
        </is>
      </c>
      <c r="E3928" s="24" t="n">
        <v>0.1693</v>
      </c>
      <c r="F3928" s="25" t="n">
        <v>29.86</v>
      </c>
      <c r="G3928" s="25" t="n">
        <f>TRUNC(TRUNC(E3928,8)*F3928,2)</f>
        <v>5.05</v>
      </c>
    </row>
    <row r="3929" customHeight="1" ht="18">
      <c r="A3929" s="2" t="inlineStr"/>
      <c r="B3929" s="2" t="inlineStr"/>
      <c r="C3929" s="2" t="inlineStr"/>
      <c r="D3929" s="2" t="inlineStr"/>
      <c r="E3929" s="26" t="inlineStr">
        <is>
          <r>
            <t xml:space="preserve">TOTAL Mão de Obra com Encargos Complementares:</t>
          </r>
        </is>
      </c>
      <c r="F3929" s="26" t="inlineStr"/>
      <c r="G3929" s="27" t="n">
        <f>SUM(G3927:G3928)</f>
        <v>9.15</v>
      </c>
    </row>
    <row r="3930" customHeight="1" ht="15">
      <c r="A3930" s="2" t="inlineStr"/>
      <c r="B3930" s="2" t="inlineStr"/>
      <c r="C3930" s="2" t="inlineStr"/>
      <c r="D3930" s="2" t="inlineStr"/>
      <c r="E3930" s="28" t="inlineStr">
        <is>
          <r>
            <t xml:space="preserve">VALOR:</t>
          </r>
        </is>
      </c>
      <c r="F3930" s="28" t="inlineStr"/>
      <c r="G3930" s="29" t="n">
        <f>ROUND(SUM(G3925,G3929),2)</f>
        <v>15.34</v>
      </c>
    </row>
    <row r="3931" customHeight="1" ht="15">
      <c r="A3931" s="2" t="inlineStr"/>
      <c r="B3931" s="2" t="inlineStr"/>
      <c r="C3931" s="2" t="inlineStr"/>
      <c r="D3931" s="2" t="inlineStr"/>
      <c r="E3931" s="28" t="inlineStr">
        <is>
          <r>
            <t xml:space="preserve">VALOR BDI (20.34%):</t>
          </r>
        </is>
      </c>
      <c r="F3931" s="28" t="inlineStr"/>
      <c r="G3931" s="29" t="n">
        <f>ROUND(G3930*(20.34/100),2)</f>
        <v>3.12</v>
      </c>
    </row>
    <row r="3932" customHeight="1" ht="15">
      <c r="A3932" s="2" t="inlineStr"/>
      <c r="B3932" s="2" t="inlineStr"/>
      <c r="C3932" s="2" t="inlineStr"/>
      <c r="D3932" s="2" t="inlineStr"/>
      <c r="E3932" s="28" t="inlineStr">
        <is>
          <r>
            <t xml:space="preserve">VALOR COM BDI:</t>
          </r>
        </is>
      </c>
      <c r="F3932" s="28" t="inlineStr"/>
      <c r="G3932" s="29" t="n">
        <f>G3931+G3930</f>
        <v>18.46</v>
      </c>
    </row>
    <row r="3933" customHeight="1" ht="10">
      <c r="A3933" s="2" t="inlineStr"/>
      <c r="B3933" s="2" t="inlineStr"/>
      <c r="C3933" s="2" t="inlineStr"/>
      <c r="D3933" s="2" t="inlineStr"/>
      <c r="E3933" s="18" t="inlineStr"/>
      <c r="F3933" s="18" t="inlineStr"/>
      <c r="G3933" s="18" t="inlineStr"/>
    </row>
    <row r="3934" customHeight="1" ht="20">
      <c r="A3934" s="19" t="inlineStr">
        <is>
          <r>
            <t xml:space="preserve">1.18.113. ​89373​ LUVA DE REDUÇÃO, PVC, SOLDÁVEL, DN 25MM X 20MM, INSTALADO EM RAMAL OU SUB-RAMAL DE ÁGUA - FORNECIMENTO E INSTALAÇÃO. AF_06/2022​ (UN)</t>
          </r>
        </is>
      </c>
      <c r="B3934" s="19" t="inlineStr"/>
      <c r="C3934" s="19" t="inlineStr"/>
      <c r="D3934" s="19" t="inlineStr"/>
      <c r="E3934" s="19" t="inlineStr"/>
      <c r="F3934" s="19" t="inlineStr"/>
      <c r="G3934" s="19" t="inlineStr"/>
    </row>
    <row r="3935" customHeight="1" ht="15">
      <c r="A3935" s="20" t="inlineStr">
        <is>
          <r>
            <t xml:space="preserve">Material</t>
          </r>
        </is>
      </c>
      <c r="B3935" s="20" t="inlineStr"/>
      <c r="C3935" s="21" t="inlineStr">
        <is>
          <r>
            <t xml:space="preserve">FONTE</t>
          </r>
        </is>
      </c>
      <c r="D3935" s="21" t="inlineStr">
        <is>
          <r>
            <t xml:space="preserve">UNID</t>
          </r>
        </is>
      </c>
      <c r="E3935" s="21" t="inlineStr">
        <is>
          <r>
            <t xml:space="preserve">COEFICIENTE</t>
          </r>
        </is>
      </c>
      <c r="F3935" s="21" t="inlineStr">
        <is>
          <r>
            <t xml:space="preserve">PREÇO UNITÁRIO</t>
          </r>
        </is>
      </c>
      <c r="G3935" s="21" t="inlineStr">
        <is>
          <r>
            <t xml:space="preserve">TOTAL</t>
          </r>
        </is>
      </c>
    </row>
    <row r="3936" customHeight="1" ht="15">
      <c r="A3936" s="22" t="inlineStr">
        <is>
          <r>
            <t xml:space="preserve">00000122</t>
          </r>
        </is>
      </c>
      <c r="B3936" s="23" t="inlineStr">
        <is>
          <r>
            <t xml:space="preserve">ADESIVO PLASTICO PARA PVC, FRASCO COM *850* GR</t>
          </r>
        </is>
      </c>
      <c r="C3936" s="22" t="inlineStr">
        <is>
          <r>
            <t xml:space="preserve">SINAPI</t>
          </r>
        </is>
      </c>
      <c r="D3936" s="22" t="inlineStr">
        <is>
          <r>
            <t xml:space="preserve">UN</t>
          </r>
        </is>
      </c>
      <c r="E3936" s="24" t="n">
        <v>0.0059</v>
      </c>
      <c r="F3936" s="25" t="n">
        <v>61.86</v>
      </c>
      <c r="G3936" s="25" t="n">
        <f>TRUNC(TRUNC(E3936,8)*F3936,2)</f>
        <v>0.36</v>
      </c>
    </row>
    <row r="3937" customHeight="1" ht="15">
      <c r="A3937" s="22" t="inlineStr">
        <is>
          <r>
            <t xml:space="preserve">00038383</t>
          </r>
        </is>
      </c>
      <c r="B3937" s="23" t="inlineStr">
        <is>
          <r>
            <t xml:space="preserve">LIXA D'AGUA EM FOLHA, COR PRETA, GRAO 100</t>
          </r>
        </is>
      </c>
      <c r="C3937" s="22" t="inlineStr">
        <is>
          <r>
            <t xml:space="preserve">SINAPI</t>
          </r>
        </is>
      </c>
      <c r="D3937" s="22" t="inlineStr">
        <is>
          <r>
            <t xml:space="preserve">UN</t>
          </r>
        </is>
      </c>
      <c r="E3937" s="24" t="n">
        <v>0.0315</v>
      </c>
      <c r="F3937" s="25" t="n">
        <v>1.65</v>
      </c>
      <c r="G3937" s="25" t="n">
        <f>TRUNC(TRUNC(E3937,8)*F3937,2)</f>
        <v>0.05</v>
      </c>
    </row>
    <row r="3938" customHeight="1" ht="21">
      <c r="A3938" s="22" t="inlineStr">
        <is>
          <r>
            <t xml:space="preserve">00003868</t>
          </r>
        </is>
      </c>
      <c r="B3938" s="23" t="inlineStr">
        <is>
          <r>
            <t xml:space="preserve">LUVA DE REDUCAO SOLDAVEL, PVC, 25 MM X 20 MM, PARA AGUA FRIA PREDIAL</t>
          </r>
        </is>
      </c>
      <c r="C3938" s="22" t="inlineStr">
        <is>
          <r>
            <t xml:space="preserve">SINAPI</t>
          </r>
        </is>
      </c>
      <c r="D3938" s="22" t="inlineStr">
        <is>
          <r>
            <t xml:space="preserve">UN</t>
          </r>
        </is>
      </c>
      <c r="E3938" s="24" t="n">
        <v>1.0</v>
      </c>
      <c r="F3938" s="25" t="n">
        <v>1.46</v>
      </c>
      <c r="G3938" s="25" t="n">
        <f>TRUNC(TRUNC(E3938,8)*F3938,2)</f>
        <v>1.46</v>
      </c>
    </row>
    <row r="3939" customHeight="1" ht="21">
      <c r="A3939" s="22" t="inlineStr">
        <is>
          <r>
            <t xml:space="preserve">00020083</t>
          </r>
        </is>
      </c>
      <c r="B3939" s="23" t="inlineStr">
        <is>
          <r>
            <t xml:space="preserve">SOLUCAO PREPARADORA / LIMPADORA PARA PVC, FRASCO COM 1000 CM3</t>
          </r>
        </is>
      </c>
      <c r="C3939" s="22" t="inlineStr">
        <is>
          <r>
            <t xml:space="preserve">SINAPI</t>
          </r>
        </is>
      </c>
      <c r="D3939" s="22" t="inlineStr">
        <is>
          <r>
            <t xml:space="preserve">UN</t>
          </r>
        </is>
      </c>
      <c r="E3939" s="24" t="n">
        <v>0.007</v>
      </c>
      <c r="F3939" s="25" t="n">
        <v>70.08</v>
      </c>
      <c r="G3939" s="25" t="n">
        <f>TRUNC(TRUNC(E3939,8)*F3939,2)</f>
        <v>0.49</v>
      </c>
    </row>
    <row r="3940" customHeight="1" ht="15">
      <c r="A3940" s="2" t="inlineStr"/>
      <c r="B3940" s="2" t="inlineStr"/>
      <c r="C3940" s="2" t="inlineStr"/>
      <c r="D3940" s="2" t="inlineStr"/>
      <c r="E3940" s="26" t="inlineStr">
        <is>
          <r>
            <t xml:space="preserve">TOTAL Material:</t>
          </r>
        </is>
      </c>
      <c r="F3940" s="26" t="inlineStr"/>
      <c r="G3940" s="27" t="n">
        <f>SUM(G3936:G3939)</f>
        <v>2.36</v>
      </c>
    </row>
    <row r="3941" customHeight="1" ht="15">
      <c r="A3941" s="20" t="inlineStr">
        <is>
          <r>
            <t xml:space="preserve">Mão de Obra com Encargos Complementares</t>
          </r>
        </is>
      </c>
      <c r="B3941" s="20" t="inlineStr"/>
      <c r="C3941" s="21" t="inlineStr">
        <is>
          <r>
            <t xml:space="preserve">FONTE</t>
          </r>
        </is>
      </c>
      <c r="D3941" s="21" t="inlineStr">
        <is>
          <r>
            <t xml:space="preserve">UNID</t>
          </r>
        </is>
      </c>
      <c r="E3941" s="21" t="inlineStr">
        <is>
          <r>
            <t xml:space="preserve">COEFICIENTE</t>
          </r>
        </is>
      </c>
      <c r="F3941" s="21" t="inlineStr">
        <is>
          <r>
            <t xml:space="preserve">PREÇO UNITÁRIO</t>
          </r>
        </is>
      </c>
      <c r="G3941" s="21" t="inlineStr">
        <is>
          <r>
            <t xml:space="preserve">TOTAL</t>
          </r>
        </is>
      </c>
    </row>
    <row r="3942" customHeight="1" ht="21">
      <c r="A3942" s="22" t="inlineStr">
        <is>
          <r>
            <t xml:space="preserve">88248</t>
          </r>
        </is>
      </c>
      <c r="B3942" s="23" t="inlineStr">
        <is>
          <r>
            <t xml:space="preserve">AUXILIAR DE ENCANADOR OU BOMBEIRO HIDRÁULICO COM ENCARGOS COMPLEMENTARES</t>
          </r>
        </is>
      </c>
      <c r="C3942" s="22" t="inlineStr">
        <is>
          <r>
            <t xml:space="preserve">SINAPI</t>
          </r>
        </is>
      </c>
      <c r="D3942" s="22" t="inlineStr">
        <is>
          <r>
            <t xml:space="preserve">H</t>
          </r>
        </is>
      </c>
      <c r="E3942" s="24" t="n">
        <v>0.0944</v>
      </c>
      <c r="F3942" s="25" t="n">
        <v>24.23</v>
      </c>
      <c r="G3942" s="25" t="n">
        <f>TRUNC(TRUNC(E3942,8)*F3942,2)</f>
        <v>2.28</v>
      </c>
    </row>
    <row r="3943" customHeight="1" ht="21">
      <c r="A3943" s="22" t="inlineStr">
        <is>
          <r>
            <t xml:space="preserve">88267</t>
          </r>
        </is>
      </c>
      <c r="B3943" s="23" t="inlineStr">
        <is>
          <r>
            <t xml:space="preserve">ENCANADOR OU BOMBEIRO HIDRÁULICO COM ENCARGOS COMPLEMENTARES</t>
          </r>
        </is>
      </c>
      <c r="C3943" s="22" t="inlineStr">
        <is>
          <r>
            <t xml:space="preserve">SINAPI</t>
          </r>
        </is>
      </c>
      <c r="D3943" s="22" t="inlineStr">
        <is>
          <r>
            <t xml:space="preserve">H</t>
          </r>
        </is>
      </c>
      <c r="E3943" s="24" t="n">
        <v>0.0944</v>
      </c>
      <c r="F3943" s="25" t="n">
        <v>29.86</v>
      </c>
      <c r="G3943" s="25" t="n">
        <f>TRUNC(TRUNC(E3943,8)*F3943,2)</f>
        <v>2.81</v>
      </c>
    </row>
    <row r="3944" customHeight="1" ht="18">
      <c r="A3944" s="2" t="inlineStr"/>
      <c r="B3944" s="2" t="inlineStr"/>
      <c r="C3944" s="2" t="inlineStr"/>
      <c r="D3944" s="2" t="inlineStr"/>
      <c r="E3944" s="26" t="inlineStr">
        <is>
          <r>
            <t xml:space="preserve">TOTAL Mão de Obra com Encargos Complementares:</t>
          </r>
        </is>
      </c>
      <c r="F3944" s="26" t="inlineStr"/>
      <c r="G3944" s="27" t="n">
        <f>SUM(G3942:G3943)</f>
        <v>5.09</v>
      </c>
    </row>
    <row r="3945" customHeight="1" ht="15">
      <c r="A3945" s="2" t="inlineStr"/>
      <c r="B3945" s="2" t="inlineStr"/>
      <c r="C3945" s="2" t="inlineStr"/>
      <c r="D3945" s="2" t="inlineStr"/>
      <c r="E3945" s="28" t="inlineStr">
        <is>
          <r>
            <t xml:space="preserve">VALOR:</t>
          </r>
        </is>
      </c>
      <c r="F3945" s="28" t="inlineStr"/>
      <c r="G3945" s="29" t="n">
        <f>ROUND(SUM(G3940,G3944),2)</f>
        <v>7.45</v>
      </c>
    </row>
    <row r="3946" customHeight="1" ht="15">
      <c r="A3946" s="2" t="inlineStr"/>
      <c r="B3946" s="2" t="inlineStr"/>
      <c r="C3946" s="2" t="inlineStr"/>
      <c r="D3946" s="2" t="inlineStr"/>
      <c r="E3946" s="28" t="inlineStr">
        <is>
          <r>
            <t xml:space="preserve">VALOR BDI (20.34%):</t>
          </r>
        </is>
      </c>
      <c r="F3946" s="28" t="inlineStr"/>
      <c r="G3946" s="29" t="n">
        <f>ROUND(G3945*(20.34/100),2)</f>
        <v>1.52</v>
      </c>
    </row>
    <row r="3947" customHeight="1" ht="15">
      <c r="A3947" s="2" t="inlineStr"/>
      <c r="B3947" s="2" t="inlineStr"/>
      <c r="C3947" s="2" t="inlineStr"/>
      <c r="D3947" s="2" t="inlineStr"/>
      <c r="E3947" s="28" t="inlineStr">
        <is>
          <r>
            <t xml:space="preserve">VALOR COM BDI:</t>
          </r>
        </is>
      </c>
      <c r="F3947" s="28" t="inlineStr"/>
      <c r="G3947" s="29" t="n">
        <f>G3946+G3945</f>
        <v>8.97</v>
      </c>
    </row>
    <row r="3948" customHeight="1" ht="10">
      <c r="A3948" s="2" t="inlineStr"/>
      <c r="B3948" s="2" t="inlineStr"/>
      <c r="C3948" s="2" t="inlineStr"/>
      <c r="D3948" s="2" t="inlineStr"/>
      <c r="E3948" s="18" t="inlineStr"/>
      <c r="F3948" s="18" t="inlineStr"/>
      <c r="G3948" s="18" t="inlineStr"/>
    </row>
    <row r="3949" customHeight="1" ht="20">
      <c r="A3949" s="19" t="inlineStr">
        <is>
          <r>
            <t xml:space="preserve">1.18.114. ​104014​ BUCHA DE REDUÇÃO, LONGA, PVC, SOLDÁVEL, DN 40 X 25 MM, INSTALADO EM RAMAL DE DISTRIBUIÇÃO DE ÁGUA - FORNECIMENTO E INSTALAÇÃO. AF_06/2022​ (UN)</t>
          </r>
        </is>
      </c>
      <c r="B3949" s="19" t="inlineStr"/>
      <c r="C3949" s="19" t="inlineStr"/>
      <c r="D3949" s="19" t="inlineStr"/>
      <c r="E3949" s="19" t="inlineStr"/>
      <c r="F3949" s="19" t="inlineStr"/>
      <c r="G3949" s="19" t="inlineStr"/>
    </row>
    <row r="3950" customHeight="1" ht="15">
      <c r="A3950" s="20" t="inlineStr">
        <is>
          <r>
            <t xml:space="preserve">Material</t>
          </r>
        </is>
      </c>
      <c r="B3950" s="20" t="inlineStr"/>
      <c r="C3950" s="21" t="inlineStr">
        <is>
          <r>
            <t xml:space="preserve">FONTE</t>
          </r>
        </is>
      </c>
      <c r="D3950" s="21" t="inlineStr">
        <is>
          <r>
            <t xml:space="preserve">UNID</t>
          </r>
        </is>
      </c>
      <c r="E3950" s="21" t="inlineStr">
        <is>
          <r>
            <t xml:space="preserve">COEFICIENTE</t>
          </r>
        </is>
      </c>
      <c r="F3950" s="21" t="inlineStr">
        <is>
          <r>
            <t xml:space="preserve">PREÇO UNITÁRIO</t>
          </r>
        </is>
      </c>
      <c r="G3950" s="21" t="inlineStr">
        <is>
          <r>
            <t xml:space="preserve">TOTAL</t>
          </r>
        </is>
      </c>
    </row>
    <row r="3951" customHeight="1" ht="15">
      <c r="A3951" s="22" t="inlineStr">
        <is>
          <r>
            <t xml:space="preserve">00000122</t>
          </r>
        </is>
      </c>
      <c r="B3951" s="23" t="inlineStr">
        <is>
          <r>
            <t xml:space="preserve">ADESIVO PLASTICO PARA PVC, FRASCO COM *850* GR</t>
          </r>
        </is>
      </c>
      <c r="C3951" s="22" t="inlineStr">
        <is>
          <r>
            <t xml:space="preserve">SINAPI</t>
          </r>
        </is>
      </c>
      <c r="D3951" s="22" t="inlineStr">
        <is>
          <r>
            <t xml:space="preserve">UN</t>
          </r>
        </is>
      </c>
      <c r="E3951" s="24" t="n">
        <v>0.0094</v>
      </c>
      <c r="F3951" s="25" t="n">
        <v>61.86</v>
      </c>
      <c r="G3951" s="25" t="n">
        <f>TRUNC(TRUNC(E3951,8)*F3951,2)</f>
        <v>0.58</v>
      </c>
    </row>
    <row r="3952" customHeight="1" ht="21">
      <c r="A3952" s="22" t="inlineStr">
        <is>
          <r>
            <t xml:space="preserve">00000834</t>
          </r>
        </is>
      </c>
      <c r="B3952" s="23" t="inlineStr">
        <is>
          <r>
            <t xml:space="preserve">BUCHA DE REDUCAO DE PVC, SOLDAVEL, LONGA, COM 40 X 25 MM, PARA AGUA FRIA PREDIAL</t>
          </r>
        </is>
      </c>
      <c r="C3952" s="22" t="inlineStr">
        <is>
          <r>
            <t xml:space="preserve">SINAPI</t>
          </r>
        </is>
      </c>
      <c r="D3952" s="22" t="inlineStr">
        <is>
          <r>
            <t xml:space="preserve">UN</t>
          </r>
        </is>
      </c>
      <c r="E3952" s="24" t="n">
        <v>1.0</v>
      </c>
      <c r="F3952" s="25" t="n">
        <v>3.79</v>
      </c>
      <c r="G3952" s="25" t="n">
        <f>TRUNC(TRUNC(E3952,8)*F3952,2)</f>
        <v>3.79</v>
      </c>
    </row>
    <row r="3953" customHeight="1" ht="15">
      <c r="A3953" s="22" t="inlineStr">
        <is>
          <r>
            <t xml:space="preserve">00038383</t>
          </r>
        </is>
      </c>
      <c r="B3953" s="23" t="inlineStr">
        <is>
          <r>
            <t xml:space="preserve">LIXA D'AGUA EM FOLHA, COR PRETA, GRAO 100</t>
          </r>
        </is>
      </c>
      <c r="C3953" s="22" t="inlineStr">
        <is>
          <r>
            <t xml:space="preserve">SINAPI</t>
          </r>
        </is>
      </c>
      <c r="D3953" s="22" t="inlineStr">
        <is>
          <r>
            <t xml:space="preserve">UN</t>
          </r>
        </is>
      </c>
      <c r="E3953" s="24" t="n">
        <v>0.0365</v>
      </c>
      <c r="F3953" s="25" t="n">
        <v>1.65</v>
      </c>
      <c r="G3953" s="25" t="n">
        <f>TRUNC(TRUNC(E3953,8)*F3953,2)</f>
        <v>0.06</v>
      </c>
    </row>
    <row r="3954" customHeight="1" ht="21">
      <c r="A3954" s="22" t="inlineStr">
        <is>
          <r>
            <t xml:space="preserve">00020083</t>
          </r>
        </is>
      </c>
      <c r="B3954" s="23" t="inlineStr">
        <is>
          <r>
            <t xml:space="preserve">SOLUCAO PREPARADORA / LIMPADORA PARA PVC, FRASCO COM 1000 CM3</t>
          </r>
        </is>
      </c>
      <c r="C3954" s="22" t="inlineStr">
        <is>
          <r>
            <t xml:space="preserve">SINAPI</t>
          </r>
        </is>
      </c>
      <c r="D3954" s="22" t="inlineStr">
        <is>
          <r>
            <t xml:space="preserve">UN</t>
          </r>
        </is>
      </c>
      <c r="E3954" s="24" t="n">
        <v>0.011</v>
      </c>
      <c r="F3954" s="25" t="n">
        <v>70.08</v>
      </c>
      <c r="G3954" s="25" t="n">
        <f>TRUNC(TRUNC(E3954,8)*F3954,2)</f>
        <v>0.77</v>
      </c>
    </row>
    <row r="3955" customHeight="1" ht="15">
      <c r="A3955" s="2" t="inlineStr"/>
      <c r="B3955" s="2" t="inlineStr"/>
      <c r="C3955" s="2" t="inlineStr"/>
      <c r="D3955" s="2" t="inlineStr"/>
      <c r="E3955" s="26" t="inlineStr">
        <is>
          <r>
            <t xml:space="preserve">TOTAL Material:</t>
          </r>
        </is>
      </c>
      <c r="F3955" s="26" t="inlineStr"/>
      <c r="G3955" s="27" t="n">
        <f>SUM(G3951:G3954)</f>
        <v>5.2</v>
      </c>
    </row>
    <row r="3956" customHeight="1" ht="15">
      <c r="A3956" s="20" t="inlineStr">
        <is>
          <r>
            <t xml:space="preserve">Mão de Obra com Encargos Complementares</t>
          </r>
        </is>
      </c>
      <c r="B3956" s="20" t="inlineStr"/>
      <c r="C3956" s="21" t="inlineStr">
        <is>
          <r>
            <t xml:space="preserve">FONTE</t>
          </r>
        </is>
      </c>
      <c r="D3956" s="21" t="inlineStr">
        <is>
          <r>
            <t xml:space="preserve">UNID</t>
          </r>
        </is>
      </c>
      <c r="E3956" s="21" t="inlineStr">
        <is>
          <r>
            <t xml:space="preserve">COEFICIENTE</t>
          </r>
        </is>
      </c>
      <c r="F3956" s="21" t="inlineStr">
        <is>
          <r>
            <t xml:space="preserve">PREÇO UNITÁRIO</t>
          </r>
        </is>
      </c>
      <c r="G3956" s="21" t="inlineStr">
        <is>
          <r>
            <t xml:space="preserve">TOTAL</t>
          </r>
        </is>
      </c>
    </row>
    <row r="3957" customHeight="1" ht="21">
      <c r="A3957" s="22" t="inlineStr">
        <is>
          <r>
            <t xml:space="preserve">88248</t>
          </r>
        </is>
      </c>
      <c r="B3957" s="23" t="inlineStr">
        <is>
          <r>
            <t xml:space="preserve">AUXILIAR DE ENCANADOR OU BOMBEIRO HIDRÁULICO COM ENCARGOS COMPLEMENTARES</t>
          </r>
        </is>
      </c>
      <c r="C3957" s="22" t="inlineStr">
        <is>
          <r>
            <t xml:space="preserve">SINAPI</t>
          </r>
        </is>
      </c>
      <c r="D3957" s="22" t="inlineStr">
        <is>
          <r>
            <t xml:space="preserve">H</t>
          </r>
        </is>
      </c>
      <c r="E3957" s="24" t="n">
        <v>0.1093</v>
      </c>
      <c r="F3957" s="25" t="n">
        <v>24.23</v>
      </c>
      <c r="G3957" s="25" t="n">
        <f>TRUNC(TRUNC(E3957,8)*F3957,2)</f>
        <v>2.64</v>
      </c>
    </row>
    <row r="3958" customHeight="1" ht="21">
      <c r="A3958" s="22" t="inlineStr">
        <is>
          <r>
            <t xml:space="preserve">88267</t>
          </r>
        </is>
      </c>
      <c r="B3958" s="23" t="inlineStr">
        <is>
          <r>
            <t xml:space="preserve">ENCANADOR OU BOMBEIRO HIDRÁULICO COM ENCARGOS COMPLEMENTARES</t>
          </r>
        </is>
      </c>
      <c r="C3958" s="22" t="inlineStr">
        <is>
          <r>
            <t xml:space="preserve">SINAPI</t>
          </r>
        </is>
      </c>
      <c r="D3958" s="22" t="inlineStr">
        <is>
          <r>
            <t xml:space="preserve">H</t>
          </r>
        </is>
      </c>
      <c r="E3958" s="24" t="n">
        <v>0.1093</v>
      </c>
      <c r="F3958" s="25" t="n">
        <v>29.86</v>
      </c>
      <c r="G3958" s="25" t="n">
        <f>TRUNC(TRUNC(E3958,8)*F3958,2)</f>
        <v>3.26</v>
      </c>
    </row>
    <row r="3959" customHeight="1" ht="18">
      <c r="A3959" s="2" t="inlineStr"/>
      <c r="B3959" s="2" t="inlineStr"/>
      <c r="C3959" s="2" t="inlineStr"/>
      <c r="D3959" s="2" t="inlineStr"/>
      <c r="E3959" s="26" t="inlineStr">
        <is>
          <r>
            <t xml:space="preserve">TOTAL Mão de Obra com Encargos Complementares:</t>
          </r>
        </is>
      </c>
      <c r="F3959" s="26" t="inlineStr"/>
      <c r="G3959" s="27" t="n">
        <f>SUM(G3957:G3958)</f>
        <v>5.9</v>
      </c>
    </row>
    <row r="3960" customHeight="1" ht="15">
      <c r="A3960" s="2" t="inlineStr"/>
      <c r="B3960" s="2" t="inlineStr"/>
      <c r="C3960" s="2" t="inlineStr"/>
      <c r="D3960" s="2" t="inlineStr"/>
      <c r="E3960" s="28" t="inlineStr">
        <is>
          <r>
            <t xml:space="preserve">VALOR:</t>
          </r>
        </is>
      </c>
      <c r="F3960" s="28" t="inlineStr"/>
      <c r="G3960" s="29" t="n">
        <f>ROUND(SUM(G3955,G3959),2)</f>
        <v>11.1</v>
      </c>
    </row>
    <row r="3961" customHeight="1" ht="15">
      <c r="A3961" s="2" t="inlineStr"/>
      <c r="B3961" s="2" t="inlineStr"/>
      <c r="C3961" s="2" t="inlineStr"/>
      <c r="D3961" s="2" t="inlineStr"/>
      <c r="E3961" s="28" t="inlineStr">
        <is>
          <r>
            <t xml:space="preserve">VALOR BDI (20.34%):</t>
          </r>
        </is>
      </c>
      <c r="F3961" s="28" t="inlineStr"/>
      <c r="G3961" s="29" t="n">
        <f>ROUND(G3960*(20.34/100),2)</f>
        <v>2.26</v>
      </c>
    </row>
    <row r="3962" customHeight="1" ht="15">
      <c r="A3962" s="2" t="inlineStr"/>
      <c r="B3962" s="2" t="inlineStr"/>
      <c r="C3962" s="2" t="inlineStr"/>
      <c r="D3962" s="2" t="inlineStr"/>
      <c r="E3962" s="28" t="inlineStr">
        <is>
          <r>
            <t xml:space="preserve">VALOR COM BDI:</t>
          </r>
        </is>
      </c>
      <c r="F3962" s="28" t="inlineStr"/>
      <c r="G3962" s="29" t="n">
        <f>G3961+G3960</f>
        <v>13.36</v>
      </c>
    </row>
    <row r="3963" customHeight="1" ht="10">
      <c r="A3963" s="2" t="inlineStr"/>
      <c r="B3963" s="2" t="inlineStr"/>
      <c r="C3963" s="2" t="inlineStr"/>
      <c r="D3963" s="2" t="inlineStr"/>
      <c r="E3963" s="18" t="inlineStr"/>
      <c r="F3963" s="18" t="inlineStr"/>
      <c r="G3963" s="18" t="inlineStr"/>
    </row>
    <row r="3964" customHeight="1" ht="20">
      <c r="A3964" s="19" t="inlineStr">
        <is>
          <r>
            <t xml:space="preserve">1.18.115. ​89384​ CURVA DE TRANSPOSIÇÃO, PVC, SOLDÁVEL, DN 25MM, INSTALADO EM RAMAL OU SUB-RAMAL DE ÁGUA FORNECIMENTO E INSTALAÇÃO. AF_06/2022​ (UN)</t>
          </r>
        </is>
      </c>
      <c r="B3964" s="19" t="inlineStr"/>
      <c r="C3964" s="19" t="inlineStr"/>
      <c r="D3964" s="19" t="inlineStr"/>
      <c r="E3964" s="19" t="inlineStr"/>
      <c r="F3964" s="19" t="inlineStr"/>
      <c r="G3964" s="19" t="inlineStr"/>
    </row>
    <row r="3965" customHeight="1" ht="15">
      <c r="A3965" s="20" t="inlineStr">
        <is>
          <r>
            <t xml:space="preserve">Material</t>
          </r>
        </is>
      </c>
      <c r="B3965" s="20" t="inlineStr"/>
      <c r="C3965" s="21" t="inlineStr">
        <is>
          <r>
            <t xml:space="preserve">FONTE</t>
          </r>
        </is>
      </c>
      <c r="D3965" s="21" t="inlineStr">
        <is>
          <r>
            <t xml:space="preserve">UNID</t>
          </r>
        </is>
      </c>
      <c r="E3965" s="21" t="inlineStr">
        <is>
          <r>
            <t xml:space="preserve">COEFICIENTE</t>
          </r>
        </is>
      </c>
      <c r="F3965" s="21" t="inlineStr">
        <is>
          <r>
            <t xml:space="preserve">PREÇO UNITÁRIO</t>
          </r>
        </is>
      </c>
      <c r="G3965" s="21" t="inlineStr">
        <is>
          <r>
            <t xml:space="preserve">TOTAL</t>
          </r>
        </is>
      </c>
    </row>
    <row r="3966" customHeight="1" ht="15">
      <c r="A3966" s="22" t="inlineStr">
        <is>
          <r>
            <t xml:space="preserve">00000122</t>
          </r>
        </is>
      </c>
      <c r="B3966" s="23" t="inlineStr">
        <is>
          <r>
            <t xml:space="preserve">ADESIVO PLASTICO PARA PVC, FRASCO COM *850* GR</t>
          </r>
        </is>
      </c>
      <c r="C3966" s="22" t="inlineStr">
        <is>
          <r>
            <t xml:space="preserve">SINAPI</t>
          </r>
        </is>
      </c>
      <c r="D3966" s="22" t="inlineStr">
        <is>
          <r>
            <t xml:space="preserve">UN</t>
          </r>
        </is>
      </c>
      <c r="E3966" s="24" t="n">
        <v>0.0071</v>
      </c>
      <c r="F3966" s="25" t="n">
        <v>61.86</v>
      </c>
      <c r="G3966" s="25" t="n">
        <f>TRUNC(TRUNC(E3966,8)*F3966,2)</f>
        <v>0.43</v>
      </c>
    </row>
    <row r="3967" customHeight="1" ht="21">
      <c r="A3967" s="22" t="inlineStr">
        <is>
          <r>
            <t xml:space="preserve">00038025</t>
          </r>
        </is>
      </c>
      <c r="B3967" s="23" t="inlineStr">
        <is>
          <r>
            <t xml:space="preserve">CURVA DE TRANSPOSICAO, PVC, SOLDAVEL, 25 MM, COR MARROM, PARA AGUA FRIA PREDIAL</t>
          </r>
        </is>
      </c>
      <c r="C3967" s="22" t="inlineStr">
        <is>
          <r>
            <t xml:space="preserve">SINAPI</t>
          </r>
        </is>
      </c>
      <c r="D3967" s="22" t="inlineStr">
        <is>
          <r>
            <t xml:space="preserve">UN</t>
          </r>
        </is>
      </c>
      <c r="E3967" s="24" t="n">
        <v>1.0</v>
      </c>
      <c r="F3967" s="25" t="n">
        <v>6.95</v>
      </c>
      <c r="G3967" s="25" t="n">
        <f>TRUNC(TRUNC(E3967,8)*F3967,2)</f>
        <v>6.95</v>
      </c>
    </row>
    <row r="3968" customHeight="1" ht="15">
      <c r="A3968" s="22" t="inlineStr">
        <is>
          <r>
            <t xml:space="preserve">00038383</t>
          </r>
        </is>
      </c>
      <c r="B3968" s="23" t="inlineStr">
        <is>
          <r>
            <t xml:space="preserve">LIXA D'AGUA EM FOLHA, COR PRETA, GRAO 100</t>
          </r>
        </is>
      </c>
      <c r="C3968" s="22" t="inlineStr">
        <is>
          <r>
            <t xml:space="preserve">SINAPI</t>
          </r>
        </is>
      </c>
      <c r="D3968" s="22" t="inlineStr">
        <is>
          <r>
            <t xml:space="preserve">UN</t>
          </r>
        </is>
      </c>
      <c r="E3968" s="24" t="n">
        <v>0.0338</v>
      </c>
      <c r="F3968" s="25" t="n">
        <v>1.65</v>
      </c>
      <c r="G3968" s="25" t="n">
        <f>TRUNC(TRUNC(E3968,8)*F3968,2)</f>
        <v>0.05</v>
      </c>
    </row>
    <row r="3969" customHeight="1" ht="21">
      <c r="A3969" s="22" t="inlineStr">
        <is>
          <r>
            <t xml:space="preserve">00020083</t>
          </r>
        </is>
      </c>
      <c r="B3969" s="23" t="inlineStr">
        <is>
          <r>
            <t xml:space="preserve">SOLUCAO PREPARADORA / LIMPADORA PARA PVC, FRASCO COM 1000 CM3</t>
          </r>
        </is>
      </c>
      <c r="C3969" s="22" t="inlineStr">
        <is>
          <r>
            <t xml:space="preserve">SINAPI</t>
          </r>
        </is>
      </c>
      <c r="D3969" s="22" t="inlineStr">
        <is>
          <r>
            <t xml:space="preserve">UN</t>
          </r>
        </is>
      </c>
      <c r="E3969" s="24" t="n">
        <v>0.008</v>
      </c>
      <c r="F3969" s="25" t="n">
        <v>70.08</v>
      </c>
      <c r="G3969" s="25" t="n">
        <f>TRUNC(TRUNC(E3969,8)*F3969,2)</f>
        <v>0.56</v>
      </c>
    </row>
    <row r="3970" customHeight="1" ht="15">
      <c r="A3970" s="2" t="inlineStr"/>
      <c r="B3970" s="2" t="inlineStr"/>
      <c r="C3970" s="2" t="inlineStr"/>
      <c r="D3970" s="2" t="inlineStr"/>
      <c r="E3970" s="26" t="inlineStr">
        <is>
          <r>
            <t xml:space="preserve">TOTAL Material:</t>
          </r>
        </is>
      </c>
      <c r="F3970" s="26" t="inlineStr"/>
      <c r="G3970" s="27" t="n">
        <f>SUM(G3966:G3969)</f>
        <v>7.99</v>
      </c>
    </row>
    <row r="3971" customHeight="1" ht="15">
      <c r="A3971" s="20" t="inlineStr">
        <is>
          <r>
            <t xml:space="preserve">Mão de Obra com Encargos Complementares</t>
          </r>
        </is>
      </c>
      <c r="B3971" s="20" t="inlineStr"/>
      <c r="C3971" s="21" t="inlineStr">
        <is>
          <r>
            <t xml:space="preserve">FONTE</t>
          </r>
        </is>
      </c>
      <c r="D3971" s="21" t="inlineStr">
        <is>
          <r>
            <t xml:space="preserve">UNID</t>
          </r>
        </is>
      </c>
      <c r="E3971" s="21" t="inlineStr">
        <is>
          <r>
            <t xml:space="preserve">COEFICIENTE</t>
          </r>
        </is>
      </c>
      <c r="F3971" s="21" t="inlineStr">
        <is>
          <r>
            <t xml:space="preserve">PREÇO UNITÁRIO</t>
          </r>
        </is>
      </c>
      <c r="G3971" s="21" t="inlineStr">
        <is>
          <r>
            <t xml:space="preserve">TOTAL</t>
          </r>
        </is>
      </c>
    </row>
    <row r="3972" customHeight="1" ht="21">
      <c r="A3972" s="22" t="inlineStr">
        <is>
          <r>
            <t xml:space="preserve">88248</t>
          </r>
        </is>
      </c>
      <c r="B3972" s="23" t="inlineStr">
        <is>
          <r>
            <t xml:space="preserve">AUXILIAR DE ENCANADOR OU BOMBEIRO HIDRÁULICO COM ENCARGOS COMPLEMENTARES</t>
          </r>
        </is>
      </c>
      <c r="C3972" s="22" t="inlineStr">
        <is>
          <r>
            <t xml:space="preserve">SINAPI</t>
          </r>
        </is>
      </c>
      <c r="D3972" s="22" t="inlineStr">
        <is>
          <r>
            <t xml:space="preserve">H</t>
          </r>
        </is>
      </c>
      <c r="E3972" s="24" t="n">
        <v>0.1013</v>
      </c>
      <c r="F3972" s="25" t="n">
        <v>24.23</v>
      </c>
      <c r="G3972" s="25" t="n">
        <f>TRUNC(TRUNC(E3972,8)*F3972,2)</f>
        <v>2.45</v>
      </c>
    </row>
    <row r="3973" customHeight="1" ht="21">
      <c r="A3973" s="22" t="inlineStr">
        <is>
          <r>
            <t xml:space="preserve">88267</t>
          </r>
        </is>
      </c>
      <c r="B3973" s="23" t="inlineStr">
        <is>
          <r>
            <t xml:space="preserve">ENCANADOR OU BOMBEIRO HIDRÁULICO COM ENCARGOS COMPLEMENTARES</t>
          </r>
        </is>
      </c>
      <c r="C3973" s="22" t="inlineStr">
        <is>
          <r>
            <t xml:space="preserve">SINAPI</t>
          </r>
        </is>
      </c>
      <c r="D3973" s="22" t="inlineStr">
        <is>
          <r>
            <t xml:space="preserve">H</t>
          </r>
        </is>
      </c>
      <c r="E3973" s="24" t="n">
        <v>0.1013</v>
      </c>
      <c r="F3973" s="25" t="n">
        <v>29.86</v>
      </c>
      <c r="G3973" s="25" t="n">
        <f>TRUNC(TRUNC(E3973,8)*F3973,2)</f>
        <v>3.02</v>
      </c>
    </row>
    <row r="3974" customHeight="1" ht="18">
      <c r="A3974" s="2" t="inlineStr"/>
      <c r="B3974" s="2" t="inlineStr"/>
      <c r="C3974" s="2" t="inlineStr"/>
      <c r="D3974" s="2" t="inlineStr"/>
      <c r="E3974" s="26" t="inlineStr">
        <is>
          <r>
            <t xml:space="preserve">TOTAL Mão de Obra com Encargos Complementares:</t>
          </r>
        </is>
      </c>
      <c r="F3974" s="26" t="inlineStr"/>
      <c r="G3974" s="27" t="n">
        <f>SUM(G3972:G3973)</f>
        <v>5.47</v>
      </c>
    </row>
    <row r="3975" customHeight="1" ht="15">
      <c r="A3975" s="2" t="inlineStr"/>
      <c r="B3975" s="2" t="inlineStr"/>
      <c r="C3975" s="2" t="inlineStr"/>
      <c r="D3975" s="2" t="inlineStr"/>
      <c r="E3975" s="28" t="inlineStr">
        <is>
          <r>
            <t xml:space="preserve">VALOR:</t>
          </r>
        </is>
      </c>
      <c r="F3975" s="28" t="inlineStr"/>
      <c r="G3975" s="29" t="n">
        <f>ROUND(SUM(G3970,G3974),2)</f>
        <v>13.46</v>
      </c>
    </row>
    <row r="3976" customHeight="1" ht="15">
      <c r="A3976" s="2" t="inlineStr"/>
      <c r="B3976" s="2" t="inlineStr"/>
      <c r="C3976" s="2" t="inlineStr"/>
      <c r="D3976" s="2" t="inlineStr"/>
      <c r="E3976" s="28" t="inlineStr">
        <is>
          <r>
            <t xml:space="preserve">VALOR BDI (20.34%):</t>
          </r>
        </is>
      </c>
      <c r="F3976" s="28" t="inlineStr"/>
      <c r="G3976" s="29" t="n">
        <f>ROUND(G3975*(20.34/100),2)</f>
        <v>2.74</v>
      </c>
    </row>
    <row r="3977" customHeight="1" ht="15">
      <c r="A3977" s="2" t="inlineStr"/>
      <c r="B3977" s="2" t="inlineStr"/>
      <c r="C3977" s="2" t="inlineStr"/>
      <c r="D3977" s="2" t="inlineStr"/>
      <c r="E3977" s="28" t="inlineStr">
        <is>
          <r>
            <t xml:space="preserve">VALOR COM BDI:</t>
          </r>
        </is>
      </c>
      <c r="F3977" s="28" t="inlineStr"/>
      <c r="G3977" s="29" t="n">
        <f>G3976+G3975</f>
        <v>16.2</v>
      </c>
    </row>
    <row r="3978" customHeight="1" ht="10">
      <c r="A3978" s="2" t="inlineStr"/>
      <c r="B3978" s="2" t="inlineStr"/>
      <c r="C3978" s="2" t="inlineStr"/>
      <c r="D3978" s="2" t="inlineStr"/>
      <c r="E3978" s="18" t="inlineStr"/>
      <c r="F3978" s="18" t="inlineStr"/>
      <c r="G3978" s="18" t="inlineStr"/>
    </row>
    <row r="3979" customHeight="1" ht="20">
      <c r="A3979" s="19" t="inlineStr">
        <is>
          <r>
            <t xml:space="preserve">1.18.116. ​89408​ JOELHO 90 GRAUS, PVC, SOLDÁVEL, DN 25MM, INSTALADO EM RAMAL DE DISTRIBUIÇÃO DE ÁGUA - FORNECIMENTO E INSTALAÇÃO. AF_06/2022​ (UN)</t>
          </r>
        </is>
      </c>
      <c r="B3979" s="19" t="inlineStr"/>
      <c r="C3979" s="19" t="inlineStr"/>
      <c r="D3979" s="19" t="inlineStr"/>
      <c r="E3979" s="19" t="inlineStr"/>
      <c r="F3979" s="19" t="inlineStr"/>
      <c r="G3979" s="19" t="inlineStr"/>
    </row>
    <row r="3980" customHeight="1" ht="15">
      <c r="A3980" s="20" t="inlineStr">
        <is>
          <r>
            <t xml:space="preserve">Material</t>
          </r>
        </is>
      </c>
      <c r="B3980" s="20" t="inlineStr"/>
      <c r="C3980" s="21" t="inlineStr">
        <is>
          <r>
            <t xml:space="preserve">FONTE</t>
          </r>
        </is>
      </c>
      <c r="D3980" s="21" t="inlineStr">
        <is>
          <r>
            <t xml:space="preserve">UNID</t>
          </r>
        </is>
      </c>
      <c r="E3980" s="21" t="inlineStr">
        <is>
          <r>
            <t xml:space="preserve">COEFICIENTE</t>
          </r>
        </is>
      </c>
      <c r="F3980" s="21" t="inlineStr">
        <is>
          <r>
            <t xml:space="preserve">PREÇO UNITÁRIO</t>
          </r>
        </is>
      </c>
      <c r="G3980" s="21" t="inlineStr">
        <is>
          <r>
            <t xml:space="preserve">TOTAL</t>
          </r>
        </is>
      </c>
    </row>
    <row r="3981" customHeight="1" ht="15">
      <c r="A3981" s="22" t="inlineStr">
        <is>
          <r>
            <t xml:space="preserve">00000122</t>
          </r>
        </is>
      </c>
      <c r="B3981" s="23" t="inlineStr">
        <is>
          <r>
            <t xml:space="preserve">ADESIVO PLASTICO PARA PVC, FRASCO COM *850* GR</t>
          </r>
        </is>
      </c>
      <c r="C3981" s="22" t="inlineStr">
        <is>
          <r>
            <t xml:space="preserve">SINAPI</t>
          </r>
        </is>
      </c>
      <c r="D3981" s="22" t="inlineStr">
        <is>
          <r>
            <t xml:space="preserve">UN</t>
          </r>
        </is>
      </c>
      <c r="E3981" s="24" t="n">
        <v>0.0071</v>
      </c>
      <c r="F3981" s="25" t="n">
        <v>61.86</v>
      </c>
      <c r="G3981" s="25" t="n">
        <f>TRUNC(TRUNC(E3981,8)*F3981,2)</f>
        <v>0.43</v>
      </c>
    </row>
    <row r="3982" customHeight="1" ht="21">
      <c r="A3982" s="22" t="inlineStr">
        <is>
          <r>
            <t xml:space="preserve">00003529</t>
          </r>
        </is>
      </c>
      <c r="B3982" s="23" t="inlineStr">
        <is>
          <r>
            <t xml:space="preserve">JOELHO PVC, SOLDAVEL, 90 GRAUS, 25 MM, COR MARROM, PARA AGUA FRIA PREDIAL</t>
          </r>
        </is>
      </c>
      <c r="C3982" s="22" t="inlineStr">
        <is>
          <r>
            <t xml:space="preserve">SINAPI</t>
          </r>
        </is>
      </c>
      <c r="D3982" s="22" t="inlineStr">
        <is>
          <r>
            <t xml:space="preserve">UN</t>
          </r>
        </is>
      </c>
      <c r="E3982" s="24" t="n">
        <v>1.0</v>
      </c>
      <c r="F3982" s="25" t="n">
        <v>0.76</v>
      </c>
      <c r="G3982" s="25" t="n">
        <f>TRUNC(TRUNC(E3982,8)*F3982,2)</f>
        <v>0.76</v>
      </c>
    </row>
    <row r="3983" customHeight="1" ht="15">
      <c r="A3983" s="22" t="inlineStr">
        <is>
          <r>
            <t xml:space="preserve">00038383</t>
          </r>
        </is>
      </c>
      <c r="B3983" s="23" t="inlineStr">
        <is>
          <r>
            <t xml:space="preserve">LIXA D'AGUA EM FOLHA, COR PRETA, GRAO 100</t>
          </r>
        </is>
      </c>
      <c r="C3983" s="22" t="inlineStr">
        <is>
          <r>
            <t xml:space="preserve">SINAPI</t>
          </r>
        </is>
      </c>
      <c r="D3983" s="22" t="inlineStr">
        <is>
          <r>
            <t xml:space="preserve">UN</t>
          </r>
        </is>
      </c>
      <c r="E3983" s="24" t="n">
        <v>0.0302</v>
      </c>
      <c r="F3983" s="25" t="n">
        <v>1.65</v>
      </c>
      <c r="G3983" s="25" t="n">
        <f>TRUNC(TRUNC(E3983,8)*F3983,2)</f>
        <v>0.04</v>
      </c>
    </row>
    <row r="3984" customHeight="1" ht="21">
      <c r="A3984" s="22" t="inlineStr">
        <is>
          <r>
            <t xml:space="preserve">00020083</t>
          </r>
        </is>
      </c>
      <c r="B3984" s="23" t="inlineStr">
        <is>
          <r>
            <t xml:space="preserve">SOLUCAO PREPARADORA / LIMPADORA PARA PVC, FRASCO COM 1000 CM3</t>
          </r>
        </is>
      </c>
      <c r="C3984" s="22" t="inlineStr">
        <is>
          <r>
            <t xml:space="preserve">SINAPI</t>
          </r>
        </is>
      </c>
      <c r="D3984" s="22" t="inlineStr">
        <is>
          <r>
            <t xml:space="preserve">UN</t>
          </r>
        </is>
      </c>
      <c r="E3984" s="24" t="n">
        <v>0.008</v>
      </c>
      <c r="F3984" s="25" t="n">
        <v>70.08</v>
      </c>
      <c r="G3984" s="25" t="n">
        <f>TRUNC(TRUNC(E3984,8)*F3984,2)</f>
        <v>0.56</v>
      </c>
    </row>
    <row r="3985" customHeight="1" ht="15">
      <c r="A3985" s="2" t="inlineStr"/>
      <c r="B3985" s="2" t="inlineStr"/>
      <c r="C3985" s="2" t="inlineStr"/>
      <c r="D3985" s="2" t="inlineStr"/>
      <c r="E3985" s="26" t="inlineStr">
        <is>
          <r>
            <t xml:space="preserve">TOTAL Material:</t>
          </r>
        </is>
      </c>
      <c r="F3985" s="26" t="inlineStr"/>
      <c r="G3985" s="27" t="n">
        <f>SUM(G3981:G3984)</f>
        <v>1.79</v>
      </c>
    </row>
    <row r="3986" customHeight="1" ht="15">
      <c r="A3986" s="20" t="inlineStr">
        <is>
          <r>
            <t xml:space="preserve">Mão de Obra com Encargos Complementares</t>
          </r>
        </is>
      </c>
      <c r="B3986" s="20" t="inlineStr"/>
      <c r="C3986" s="21" t="inlineStr">
        <is>
          <r>
            <t xml:space="preserve">FONTE</t>
          </r>
        </is>
      </c>
      <c r="D3986" s="21" t="inlineStr">
        <is>
          <r>
            <t xml:space="preserve">UNID</t>
          </r>
        </is>
      </c>
      <c r="E3986" s="21" t="inlineStr">
        <is>
          <r>
            <t xml:space="preserve">COEFICIENTE</t>
          </r>
        </is>
      </c>
      <c r="F3986" s="21" t="inlineStr">
        <is>
          <r>
            <t xml:space="preserve">PREÇO UNITÁRIO</t>
          </r>
        </is>
      </c>
      <c r="G3986" s="21" t="inlineStr">
        <is>
          <r>
            <t xml:space="preserve">TOTAL</t>
          </r>
        </is>
      </c>
    </row>
    <row r="3987" customHeight="1" ht="21">
      <c r="A3987" s="22" t="inlineStr">
        <is>
          <r>
            <t xml:space="preserve">88248</t>
          </r>
        </is>
      </c>
      <c r="B3987" s="23" t="inlineStr">
        <is>
          <r>
            <t xml:space="preserve">AUXILIAR DE ENCANADOR OU BOMBEIRO HIDRÁULICO COM ENCARGOS COMPLEMENTARES</t>
          </r>
        </is>
      </c>
      <c r="C3987" s="22" t="inlineStr">
        <is>
          <r>
            <t xml:space="preserve">SINAPI</t>
          </r>
        </is>
      </c>
      <c r="D3987" s="22" t="inlineStr">
        <is>
          <r>
            <t xml:space="preserve">H</t>
          </r>
        </is>
      </c>
      <c r="E3987" s="24" t="n">
        <v>0.1359</v>
      </c>
      <c r="F3987" s="25" t="n">
        <v>24.23</v>
      </c>
      <c r="G3987" s="25" t="n">
        <f>TRUNC(TRUNC(E3987,8)*F3987,2)</f>
        <v>3.29</v>
      </c>
    </row>
    <row r="3988" customHeight="1" ht="21">
      <c r="A3988" s="22" t="inlineStr">
        <is>
          <r>
            <t xml:space="preserve">88267</t>
          </r>
        </is>
      </c>
      <c r="B3988" s="23" t="inlineStr">
        <is>
          <r>
            <t xml:space="preserve">ENCANADOR OU BOMBEIRO HIDRÁULICO COM ENCARGOS COMPLEMENTARES</t>
          </r>
        </is>
      </c>
      <c r="C3988" s="22" t="inlineStr">
        <is>
          <r>
            <t xml:space="preserve">SINAPI</t>
          </r>
        </is>
      </c>
      <c r="D3988" s="22" t="inlineStr">
        <is>
          <r>
            <t xml:space="preserve">H</t>
          </r>
        </is>
      </c>
      <c r="E3988" s="24" t="n">
        <v>0.1359</v>
      </c>
      <c r="F3988" s="25" t="n">
        <v>29.86</v>
      </c>
      <c r="G3988" s="25" t="n">
        <f>TRUNC(TRUNC(E3988,8)*F3988,2)</f>
        <v>4.05</v>
      </c>
    </row>
    <row r="3989" customHeight="1" ht="18">
      <c r="A3989" s="2" t="inlineStr"/>
      <c r="B3989" s="2" t="inlineStr"/>
      <c r="C3989" s="2" t="inlineStr"/>
      <c r="D3989" s="2" t="inlineStr"/>
      <c r="E3989" s="26" t="inlineStr">
        <is>
          <r>
            <t xml:space="preserve">TOTAL Mão de Obra com Encargos Complementares:</t>
          </r>
        </is>
      </c>
      <c r="F3989" s="26" t="inlineStr"/>
      <c r="G3989" s="27" t="n">
        <f>SUM(G3987:G3988)</f>
        <v>7.34</v>
      </c>
    </row>
    <row r="3990" customHeight="1" ht="15">
      <c r="A3990" s="2" t="inlineStr"/>
      <c r="B3990" s="2" t="inlineStr"/>
      <c r="C3990" s="2" t="inlineStr"/>
      <c r="D3990" s="2" t="inlineStr"/>
      <c r="E3990" s="28" t="inlineStr">
        <is>
          <r>
            <t xml:space="preserve">VALOR:</t>
          </r>
        </is>
      </c>
      <c r="F3990" s="28" t="inlineStr"/>
      <c r="G3990" s="29" t="n">
        <f>ROUND(SUM(G3985,G3989),2)</f>
        <v>9.13</v>
      </c>
    </row>
    <row r="3991" customHeight="1" ht="15">
      <c r="A3991" s="2" t="inlineStr"/>
      <c r="B3991" s="2" t="inlineStr"/>
      <c r="C3991" s="2" t="inlineStr"/>
      <c r="D3991" s="2" t="inlineStr"/>
      <c r="E3991" s="28" t="inlineStr">
        <is>
          <r>
            <t xml:space="preserve">VALOR BDI (20.34%):</t>
          </r>
        </is>
      </c>
      <c r="F3991" s="28" t="inlineStr"/>
      <c r="G3991" s="29" t="n">
        <f>ROUND(G3990*(20.34/100),2)</f>
        <v>1.86</v>
      </c>
    </row>
    <row r="3992" customHeight="1" ht="15">
      <c r="A3992" s="2" t="inlineStr"/>
      <c r="B3992" s="2" t="inlineStr"/>
      <c r="C3992" s="2" t="inlineStr"/>
      <c r="D3992" s="2" t="inlineStr"/>
      <c r="E3992" s="28" t="inlineStr">
        <is>
          <r>
            <t xml:space="preserve">VALOR COM BDI:</t>
          </r>
        </is>
      </c>
      <c r="F3992" s="28" t="inlineStr"/>
      <c r="G3992" s="29" t="n">
        <f>G3991+G3990</f>
        <v>10.99</v>
      </c>
    </row>
    <row r="3993" customHeight="1" ht="10">
      <c r="A3993" s="2" t="inlineStr"/>
      <c r="B3993" s="2" t="inlineStr"/>
      <c r="C3993" s="2" t="inlineStr"/>
      <c r="D3993" s="2" t="inlineStr"/>
      <c r="E3993" s="18" t="inlineStr"/>
      <c r="F3993" s="18" t="inlineStr"/>
      <c r="G3993" s="18" t="inlineStr"/>
    </row>
    <row r="3994" customHeight="1" ht="20">
      <c r="A3994" s="19" t="inlineStr">
        <is>
          <r>
            <t xml:space="preserve">1.18.117. ​89356​ TUBO, PVC, SOLDÁVEL, DE 25MM, INSTALADO EM RAMAL OU SUB-RAMAL DE ÁGUA - FORNECIMENTO E INSTALAÇÃO. AF_06/2022​ (M)</t>
          </r>
        </is>
      </c>
      <c r="B3994" s="19" t="inlineStr"/>
      <c r="C3994" s="19" t="inlineStr"/>
      <c r="D3994" s="19" t="inlineStr"/>
      <c r="E3994" s="19" t="inlineStr"/>
      <c r="F3994" s="19" t="inlineStr"/>
      <c r="G3994" s="19" t="inlineStr"/>
    </row>
    <row r="3995" customHeight="1" ht="15">
      <c r="A3995" s="20" t="inlineStr">
        <is>
          <r>
            <t xml:space="preserve">Material</t>
          </r>
        </is>
      </c>
      <c r="B3995" s="20" t="inlineStr"/>
      <c r="C3995" s="21" t="inlineStr">
        <is>
          <r>
            <t xml:space="preserve">FONTE</t>
          </r>
        </is>
      </c>
      <c r="D3995" s="21" t="inlineStr">
        <is>
          <r>
            <t xml:space="preserve">UNID</t>
          </r>
        </is>
      </c>
      <c r="E3995" s="21" t="inlineStr">
        <is>
          <r>
            <t xml:space="preserve">COEFICIENTE</t>
          </r>
        </is>
      </c>
      <c r="F3995" s="21" t="inlineStr">
        <is>
          <r>
            <t xml:space="preserve">PREÇO UNITÁRIO</t>
          </r>
        </is>
      </c>
      <c r="G3995" s="21" t="inlineStr">
        <is>
          <r>
            <t xml:space="preserve">TOTAL</t>
          </r>
        </is>
      </c>
    </row>
    <row r="3996" customHeight="1" ht="15">
      <c r="A3996" s="22" t="inlineStr">
        <is>
          <r>
            <t xml:space="preserve">00038383</t>
          </r>
        </is>
      </c>
      <c r="B3996" s="23" t="inlineStr">
        <is>
          <r>
            <t xml:space="preserve">LIXA D'AGUA EM FOLHA, COR PRETA, GRAO 100</t>
          </r>
        </is>
      </c>
      <c r="C3996" s="22" t="inlineStr">
        <is>
          <r>
            <t xml:space="preserve">SINAPI</t>
          </r>
        </is>
      </c>
      <c r="D3996" s="22" t="inlineStr">
        <is>
          <r>
            <t xml:space="preserve">UN</t>
          </r>
        </is>
      </c>
      <c r="E3996" s="24" t="n">
        <v>0.0886</v>
      </c>
      <c r="F3996" s="25" t="n">
        <v>1.65</v>
      </c>
      <c r="G3996" s="25" t="n">
        <f>TRUNC(TRUNC(E3996,8)*F3996,2)</f>
        <v>0.14</v>
      </c>
    </row>
    <row r="3997" customHeight="1" ht="15">
      <c r="A3997" s="22" t="inlineStr">
        <is>
          <r>
            <t xml:space="preserve">00009868</t>
          </r>
        </is>
      </c>
      <c r="B3997" s="23" t="inlineStr">
        <is>
          <r>
            <t xml:space="preserve">TUBO PVC, SOLDAVEL, DE 25 MM, AGUA FRIA (NBR-5648)</t>
          </r>
        </is>
      </c>
      <c r="C3997" s="22" t="inlineStr">
        <is>
          <r>
            <t xml:space="preserve">SINAPI</t>
          </r>
        </is>
      </c>
      <c r="D3997" s="22" t="inlineStr">
        <is>
          <r>
            <t xml:space="preserve">M</t>
          </r>
        </is>
      </c>
      <c r="E3997" s="24" t="n">
        <v>1.0493</v>
      </c>
      <c r="F3997" s="25" t="n">
        <v>4.32</v>
      </c>
      <c r="G3997" s="25" t="n">
        <f>TRUNC(TRUNC(E3997,8)*F3997,2)</f>
        <v>4.53</v>
      </c>
    </row>
    <row r="3998" customHeight="1" ht="15">
      <c r="A3998" s="2" t="inlineStr"/>
      <c r="B3998" s="2" t="inlineStr"/>
      <c r="C3998" s="2" t="inlineStr"/>
      <c r="D3998" s="2" t="inlineStr"/>
      <c r="E3998" s="26" t="inlineStr">
        <is>
          <r>
            <t xml:space="preserve">TOTAL Material:</t>
          </r>
        </is>
      </c>
      <c r="F3998" s="26" t="inlineStr"/>
      <c r="G3998" s="27" t="n">
        <f>SUM(G3996:G3997)</f>
        <v>4.67</v>
      </c>
    </row>
    <row r="3999" customHeight="1" ht="15">
      <c r="A3999" s="20" t="inlineStr">
        <is>
          <r>
            <t xml:space="preserve">Mão de Obra com Encargos Complementares</t>
          </r>
        </is>
      </c>
      <c r="B3999" s="20" t="inlineStr"/>
      <c r="C3999" s="21" t="inlineStr">
        <is>
          <r>
            <t xml:space="preserve">FONTE</t>
          </r>
        </is>
      </c>
      <c r="D3999" s="21" t="inlineStr">
        <is>
          <r>
            <t xml:space="preserve">UNID</t>
          </r>
        </is>
      </c>
      <c r="E3999" s="21" t="inlineStr">
        <is>
          <r>
            <t xml:space="preserve">COEFICIENTE</t>
          </r>
        </is>
      </c>
      <c r="F3999" s="21" t="inlineStr">
        <is>
          <r>
            <t xml:space="preserve">PREÇO UNITÁRIO</t>
          </r>
        </is>
      </c>
      <c r="G3999" s="21" t="inlineStr">
        <is>
          <r>
            <t xml:space="preserve">TOTAL</t>
          </r>
        </is>
      </c>
    </row>
    <row r="4000" customHeight="1" ht="21">
      <c r="A4000" s="22" t="inlineStr">
        <is>
          <r>
            <t xml:space="preserve">88248</t>
          </r>
        </is>
      </c>
      <c r="B4000" s="23" t="inlineStr">
        <is>
          <r>
            <t xml:space="preserve">AUXILIAR DE ENCANADOR OU BOMBEIRO HIDRÁULICO COM ENCARGOS COMPLEMENTARES</t>
          </r>
        </is>
      </c>
      <c r="C4000" s="22" t="inlineStr">
        <is>
          <r>
            <t xml:space="preserve">SINAPI</t>
          </r>
        </is>
      </c>
      <c r="D4000" s="22" t="inlineStr">
        <is>
          <r>
            <t xml:space="preserve">H</t>
          </r>
        </is>
      </c>
      <c r="E4000" s="24" t="n">
        <v>0.38</v>
      </c>
      <c r="F4000" s="25" t="n">
        <v>24.23</v>
      </c>
      <c r="G4000" s="25" t="n">
        <f>TRUNC(TRUNC(E4000,8)*F4000,2)</f>
        <v>9.2</v>
      </c>
    </row>
    <row r="4001" customHeight="1" ht="21">
      <c r="A4001" s="22" t="inlineStr">
        <is>
          <r>
            <t xml:space="preserve">88267</t>
          </r>
        </is>
      </c>
      <c r="B4001" s="23" t="inlineStr">
        <is>
          <r>
            <t xml:space="preserve">ENCANADOR OU BOMBEIRO HIDRÁULICO COM ENCARGOS COMPLEMENTARES</t>
          </r>
        </is>
      </c>
      <c r="C4001" s="22" t="inlineStr">
        <is>
          <r>
            <t xml:space="preserve">SINAPI</t>
          </r>
        </is>
      </c>
      <c r="D4001" s="22" t="inlineStr">
        <is>
          <r>
            <t xml:space="preserve">H</t>
          </r>
        </is>
      </c>
      <c r="E4001" s="24" t="n">
        <v>0.38</v>
      </c>
      <c r="F4001" s="25" t="n">
        <v>29.86</v>
      </c>
      <c r="G4001" s="25" t="n">
        <f>TRUNC(TRUNC(E4001,8)*F4001,2)</f>
        <v>11.34</v>
      </c>
    </row>
    <row r="4002" customHeight="1" ht="18">
      <c r="A4002" s="2" t="inlineStr"/>
      <c r="B4002" s="2" t="inlineStr"/>
      <c r="C4002" s="2" t="inlineStr"/>
      <c r="D4002" s="2" t="inlineStr"/>
      <c r="E4002" s="26" t="inlineStr">
        <is>
          <r>
            <t xml:space="preserve">TOTAL Mão de Obra com Encargos Complementares:</t>
          </r>
        </is>
      </c>
      <c r="F4002" s="26" t="inlineStr"/>
      <c r="G4002" s="27" t="n">
        <f>SUM(G4000:G4001)</f>
        <v>20.54</v>
      </c>
    </row>
    <row r="4003" customHeight="1" ht="15">
      <c r="A4003" s="2" t="inlineStr"/>
      <c r="B4003" s="2" t="inlineStr"/>
      <c r="C4003" s="2" t="inlineStr"/>
      <c r="D4003" s="2" t="inlineStr"/>
      <c r="E4003" s="28" t="inlineStr">
        <is>
          <r>
            <t xml:space="preserve">VALOR:</t>
          </r>
        </is>
      </c>
      <c r="F4003" s="28" t="inlineStr"/>
      <c r="G4003" s="29" t="n">
        <f>ROUND(SUM(G3998,G4002),2)</f>
        <v>25.21</v>
      </c>
    </row>
    <row r="4004" customHeight="1" ht="15">
      <c r="A4004" s="2" t="inlineStr"/>
      <c r="B4004" s="2" t="inlineStr"/>
      <c r="C4004" s="2" t="inlineStr"/>
      <c r="D4004" s="2" t="inlineStr"/>
      <c r="E4004" s="28" t="inlineStr">
        <is>
          <r>
            <t xml:space="preserve">VALOR BDI (20.34%):</t>
          </r>
        </is>
      </c>
      <c r="F4004" s="28" t="inlineStr"/>
      <c r="G4004" s="29" t="n">
        <f>ROUND(G4003*(20.34/100),2)</f>
        <v>5.13</v>
      </c>
    </row>
    <row r="4005" customHeight="1" ht="15">
      <c r="A4005" s="2" t="inlineStr"/>
      <c r="B4005" s="2" t="inlineStr"/>
      <c r="C4005" s="2" t="inlineStr"/>
      <c r="D4005" s="2" t="inlineStr"/>
      <c r="E4005" s="28" t="inlineStr">
        <is>
          <r>
            <t xml:space="preserve">VALOR COM BDI:</t>
          </r>
        </is>
      </c>
      <c r="F4005" s="28" t="inlineStr"/>
      <c r="G4005" s="29" t="n">
        <f>G4004+G4003</f>
        <v>30.34</v>
      </c>
    </row>
    <row r="4006" customHeight="1" ht="10">
      <c r="A4006" s="2" t="inlineStr"/>
      <c r="B4006" s="2" t="inlineStr"/>
      <c r="C4006" s="2" t="inlineStr"/>
      <c r="D4006" s="2" t="inlineStr"/>
      <c r="E4006" s="18" t="inlineStr"/>
      <c r="F4006" s="18" t="inlineStr"/>
      <c r="G4006" s="18" t="inlineStr"/>
    </row>
    <row r="4007" customHeight="1" ht="20">
      <c r="A4007" s="19" t="inlineStr">
        <is>
          <r>
            <t xml:space="preserve">1.18.118. ​CPU3083​ TUBO PVC RÍGIDO, TIPO COLETOR ESGOTO, JUNTA ELÁSTICA, DN=100 MM, INCLUSIVE CONEXÕES​ (M)</t>
          </r>
        </is>
      </c>
      <c r="B4007" s="19" t="inlineStr"/>
      <c r="C4007" s="19" t="inlineStr"/>
      <c r="D4007" s="19" t="inlineStr"/>
      <c r="E4007" s="19" t="inlineStr"/>
      <c r="F4007" s="19" t="inlineStr"/>
      <c r="G4007" s="19" t="inlineStr"/>
    </row>
    <row r="4008" customHeight="1" ht="15">
      <c r="A4008" s="20" t="inlineStr">
        <is>
          <r>
            <t xml:space="preserve">Serviço</t>
          </r>
        </is>
      </c>
      <c r="B4008" s="20" t="inlineStr"/>
      <c r="C4008" s="21" t="inlineStr">
        <is>
          <r>
            <t xml:space="preserve">FONTE</t>
          </r>
        </is>
      </c>
      <c r="D4008" s="21" t="inlineStr">
        <is>
          <r>
            <t xml:space="preserve">UNID</t>
          </r>
        </is>
      </c>
      <c r="E4008" s="21" t="inlineStr">
        <is>
          <r>
            <t xml:space="preserve">COEFICIENTE</t>
          </r>
        </is>
      </c>
      <c r="F4008" s="21" t="inlineStr">
        <is>
          <r>
            <t xml:space="preserve">PREÇO UNITÁRIO</t>
          </r>
        </is>
      </c>
      <c r="G4008" s="21" t="inlineStr">
        <is>
          <r>
            <t xml:space="preserve">TOTAL</t>
          </r>
        </is>
      </c>
    </row>
    <row r="4009" customHeight="1" ht="21">
      <c r="A4009" s="22" t="inlineStr">
        <is>
          <r>
            <t xml:space="preserve">104085</t>
          </r>
        </is>
      </c>
      <c r="B4009" s="23" t="inlineStr">
        <is>
          <r>
            <t xml:space="preserve">TUBO, PVC OCRE, JUNTA ELÁSTICA, DN 100 MM, PARA COLETOR PREDIAL DE ESGOTO. AF_06/2022</t>
          </r>
        </is>
      </c>
      <c r="C4009" s="22" t="inlineStr">
        <is>
          <r>
            <t xml:space="preserve">SINAPI</t>
          </r>
        </is>
      </c>
      <c r="D4009" s="22" t="inlineStr">
        <is>
          <r>
            <t xml:space="preserve">M</t>
          </r>
        </is>
      </c>
      <c r="E4009" s="24" t="n">
        <v>1.1</v>
      </c>
      <c r="F4009" s="25" t="n">
        <v>53.82</v>
      </c>
      <c r="G4009" s="25" t="n">
        <f>ROUND(ROUND(E4009,8)*F4009,2)</f>
        <v>59.2</v>
      </c>
    </row>
    <row r="4010" customHeight="1" ht="15">
      <c r="A4010" s="2" t="inlineStr"/>
      <c r="B4010" s="2" t="inlineStr"/>
      <c r="C4010" s="2" t="inlineStr"/>
      <c r="D4010" s="2" t="inlineStr"/>
      <c r="E4010" s="26" t="inlineStr">
        <is>
          <r>
            <t xml:space="preserve">TOTAL Serviço:</t>
          </r>
        </is>
      </c>
      <c r="F4010" s="26" t="inlineStr"/>
      <c r="G4010" s="27" t="n">
        <f>SUM(G4009:G4009)</f>
        <v>59.2</v>
      </c>
    </row>
    <row r="4011" customHeight="1" ht="15">
      <c r="A4011" s="2" t="inlineStr"/>
      <c r="B4011" s="2" t="inlineStr"/>
      <c r="C4011" s="2" t="inlineStr"/>
      <c r="D4011" s="2" t="inlineStr"/>
      <c r="E4011" s="28" t="inlineStr">
        <is>
          <r>
            <t xml:space="preserve">VALOR:</t>
          </r>
        </is>
      </c>
      <c r="F4011" s="28" t="inlineStr"/>
      <c r="G4011" s="29" t="n">
        <f>ROUND(SUM(G4010),2)</f>
        <v>59.2</v>
      </c>
    </row>
    <row r="4012" customHeight="1" ht="15">
      <c r="A4012" s="2" t="inlineStr"/>
      <c r="B4012" s="2" t="inlineStr"/>
      <c r="C4012" s="2" t="inlineStr"/>
      <c r="D4012" s="2" t="inlineStr"/>
      <c r="E4012" s="28" t="inlineStr">
        <is>
          <r>
            <t xml:space="preserve">VALOR BDI (20.34%):</t>
          </r>
        </is>
      </c>
      <c r="F4012" s="28" t="inlineStr"/>
      <c r="G4012" s="29" t="n">
        <f>ROUND(G4011*(20.34/100),2)</f>
        <v>12.04</v>
      </c>
    </row>
    <row r="4013" customHeight="1" ht="15">
      <c r="A4013" s="2" t="inlineStr"/>
      <c r="B4013" s="2" t="inlineStr"/>
      <c r="C4013" s="2" t="inlineStr"/>
      <c r="D4013" s="2" t="inlineStr"/>
      <c r="E4013" s="28" t="inlineStr">
        <is>
          <r>
            <t xml:space="preserve">VALOR COM BDI:</t>
          </r>
        </is>
      </c>
      <c r="F4013" s="28" t="inlineStr"/>
      <c r="G4013" s="29" t="n">
        <f>G4012+G4011</f>
        <v>71.24</v>
      </c>
    </row>
    <row r="4014" customHeight="1" ht="10">
      <c r="A4014" s="2" t="inlineStr"/>
      <c r="B4014" s="2" t="inlineStr"/>
      <c r="C4014" s="2" t="inlineStr"/>
      <c r="D4014" s="2" t="inlineStr"/>
      <c r="E4014" s="18" t="inlineStr"/>
      <c r="F4014" s="18" t="inlineStr"/>
      <c r="G4014" s="18" t="inlineStr"/>
    </row>
    <row r="4015" customHeight="1" ht="20">
      <c r="A4015" s="19" t="inlineStr">
        <is>
          <r>
            <t xml:space="preserve">1.18.119. ​100324​ LASTRO COM MATERIAL GRANULAR (PEDRA BRITADA N.1 E PEDRA BRITADA N.2), APLICADO EM PISOS OU LAJES SOBRE SOLO, ESPESSURA DE *10 CM*. AF_01/2024​ (M3)</t>
          </r>
        </is>
      </c>
      <c r="B4015" s="19" t="inlineStr"/>
      <c r="C4015" s="19" t="inlineStr"/>
      <c r="D4015" s="19" t="inlineStr"/>
      <c r="E4015" s="19" t="inlineStr"/>
      <c r="F4015" s="19" t="inlineStr"/>
      <c r="G4015" s="19" t="inlineStr"/>
    </row>
    <row r="4016" customHeight="1" ht="15">
      <c r="A4016" s="20" t="inlineStr">
        <is>
          <r>
            <t xml:space="preserve">Equipamento Custo Horário</t>
          </r>
        </is>
      </c>
      <c r="B4016" s="20" t="inlineStr"/>
      <c r="C4016" s="21" t="inlineStr">
        <is>
          <r>
            <t xml:space="preserve">FONTE</t>
          </r>
        </is>
      </c>
      <c r="D4016" s="21" t="inlineStr">
        <is>
          <r>
            <t xml:space="preserve">UNID</t>
          </r>
        </is>
      </c>
      <c r="E4016" s="21" t="inlineStr">
        <is>
          <r>
            <t xml:space="preserve">COEFICIENTE</t>
          </r>
        </is>
      </c>
      <c r="F4016" s="21" t="inlineStr">
        <is>
          <r>
            <t xml:space="preserve">PREÇO UNITÁRIO</t>
          </r>
        </is>
      </c>
      <c r="G4016" s="21" t="inlineStr">
        <is>
          <r>
            <t xml:space="preserve">TOTAL</t>
          </r>
        </is>
      </c>
    </row>
    <row r="4017" customHeight="1" ht="29">
      <c r="A4017" s="22" t="inlineStr">
        <is>
          <r>
            <t xml:space="preserve">91278</t>
          </r>
        </is>
      </c>
      <c r="B4017" s="23" t="inlineStr">
        <is>
          <r>
            <t xml:space="preserve">PLACA VIBRATÓRIA REVERSÍVEL COM MOTOR 4 TEMPOS A GASOLINA, FORÇA CENTRÍFUGA DE 25 KN (2500 KGF), POTÊNCIA 5,5 CV - CHI DIURNO. AF_08/2015</t>
          </r>
        </is>
      </c>
      <c r="C4017" s="22" t="inlineStr">
        <is>
          <r>
            <t xml:space="preserve">SINAPI</t>
          </r>
        </is>
      </c>
      <c r="D4017" s="22" t="inlineStr">
        <is>
          <r>
            <t xml:space="preserve">CHI</t>
          </r>
        </is>
      </c>
      <c r="E4017" s="24" t="n">
        <v>0.03</v>
      </c>
      <c r="F4017" s="25" t="n">
        <v>0.78</v>
      </c>
      <c r="G4017" s="25" t="n">
        <f>TRUNC(TRUNC(E4017,8)*F4017,2)</f>
        <v>0.02</v>
      </c>
    </row>
    <row r="4018" customHeight="1" ht="29">
      <c r="A4018" s="22" t="inlineStr">
        <is>
          <r>
            <t xml:space="preserve">91277</t>
          </r>
        </is>
      </c>
      <c r="B4018" s="23" t="inlineStr">
        <is>
          <r>
            <t xml:space="preserve">PLACA VIBRATÓRIA REVERSÍVEL COM MOTOR 4 TEMPOS A GASOLINA, FORÇA CENTRÍFUGA DE 25 KN (2500 KGF), POTÊNCIA 5,5 CV - CHP DIURNO. AF_08/2015</t>
          </r>
        </is>
      </c>
      <c r="C4018" s="22" t="inlineStr">
        <is>
          <r>
            <t xml:space="preserve">SINAPI</t>
          </r>
        </is>
      </c>
      <c r="D4018" s="22" t="inlineStr">
        <is>
          <r>
            <t xml:space="preserve">CHP</t>
          </r>
        </is>
      </c>
      <c r="E4018" s="24" t="n">
        <v>0.032</v>
      </c>
      <c r="F4018" s="25" t="n">
        <v>10.64</v>
      </c>
      <c r="G4018" s="25" t="n">
        <f>TRUNC(TRUNC(E4018,8)*F4018,2)</f>
        <v>0.34</v>
      </c>
    </row>
    <row r="4019" customHeight="1" ht="18">
      <c r="A4019" s="2" t="inlineStr"/>
      <c r="B4019" s="2" t="inlineStr"/>
      <c r="C4019" s="2" t="inlineStr"/>
      <c r="D4019" s="2" t="inlineStr"/>
      <c r="E4019" s="26" t="inlineStr">
        <is>
          <r>
            <t xml:space="preserve">TOTAL Equipamento Custo Horário:</t>
          </r>
        </is>
      </c>
      <c r="F4019" s="26" t="inlineStr"/>
      <c r="G4019" s="27" t="n">
        <f>SUM(G4017:G4018)</f>
        <v>0.36</v>
      </c>
    </row>
    <row r="4020" customHeight="1" ht="15">
      <c r="A4020" s="20" t="inlineStr">
        <is>
          <r>
            <t xml:space="preserve">Material</t>
          </r>
        </is>
      </c>
      <c r="B4020" s="20" t="inlineStr"/>
      <c r="C4020" s="21" t="inlineStr">
        <is>
          <r>
            <t xml:space="preserve">FONTE</t>
          </r>
        </is>
      </c>
      <c r="D4020" s="21" t="inlineStr">
        <is>
          <r>
            <t xml:space="preserve">UNID</t>
          </r>
        </is>
      </c>
      <c r="E4020" s="21" t="inlineStr">
        <is>
          <r>
            <t xml:space="preserve">COEFICIENTE</t>
          </r>
        </is>
      </c>
      <c r="F4020" s="21" t="inlineStr">
        <is>
          <r>
            <t xml:space="preserve">PREÇO UNITÁRIO</t>
          </r>
        </is>
      </c>
      <c r="G4020" s="21" t="inlineStr">
        <is>
          <r>
            <t xml:space="preserve">TOTAL</t>
          </r>
        </is>
      </c>
    </row>
    <row r="4021" customHeight="1" ht="21">
      <c r="A4021" s="22" t="inlineStr">
        <is>
          <r>
            <t xml:space="preserve">00004721</t>
          </r>
        </is>
      </c>
      <c r="B4021" s="23" t="inlineStr">
        <is>
          <r>
            <t xml:space="preserve">PEDRA BRITADA N. 1 (9,5 A 19 MM) POSTO PEDREIRA/FORNECEDOR, SEM FRETE</t>
          </r>
        </is>
      </c>
      <c r="C4021" s="22" t="inlineStr">
        <is>
          <r>
            <t xml:space="preserve">SINAPI</t>
          </r>
        </is>
      </c>
      <c r="D4021" s="22" t="inlineStr">
        <is>
          <r>
            <t xml:space="preserve">M3</t>
          </r>
        </is>
      </c>
      <c r="E4021" s="24" t="n">
        <v>0.595</v>
      </c>
      <c r="F4021" s="25" t="n">
        <v>111.01</v>
      </c>
      <c r="G4021" s="25" t="n">
        <f>TRUNC(TRUNC(E4021,8)*F4021,2)</f>
        <v>66.05</v>
      </c>
    </row>
    <row r="4022" customHeight="1" ht="21">
      <c r="A4022" s="22" t="inlineStr">
        <is>
          <r>
            <t xml:space="preserve">00004718</t>
          </r>
        </is>
      </c>
      <c r="B4022" s="23" t="inlineStr">
        <is>
          <r>
            <t xml:space="preserve">PEDRA BRITADA N. 2 (19 A 38 MM) POSTO PEDREIRA/FORNECEDOR, SEM FRETE</t>
          </r>
        </is>
      </c>
      <c r="C4022" s="22" t="inlineStr">
        <is>
          <r>
            <t xml:space="preserve">SINAPI</t>
          </r>
        </is>
      </c>
      <c r="D4022" s="22" t="inlineStr">
        <is>
          <r>
            <t xml:space="preserve">M3</t>
          </r>
        </is>
      </c>
      <c r="E4022" s="24" t="n">
        <v>0.595</v>
      </c>
      <c r="F4022" s="25" t="n">
        <v>111.6</v>
      </c>
      <c r="G4022" s="25" t="n">
        <f>TRUNC(TRUNC(E4022,8)*F4022,2)</f>
        <v>66.4</v>
      </c>
    </row>
    <row r="4023" customHeight="1" ht="15">
      <c r="A4023" s="2" t="inlineStr"/>
      <c r="B4023" s="2" t="inlineStr"/>
      <c r="C4023" s="2" t="inlineStr"/>
      <c r="D4023" s="2" t="inlineStr"/>
      <c r="E4023" s="26" t="inlineStr">
        <is>
          <r>
            <t xml:space="preserve">TOTAL Material:</t>
          </r>
        </is>
      </c>
      <c r="F4023" s="26" t="inlineStr"/>
      <c r="G4023" s="27" t="n">
        <f>SUM(G4021:G4022)</f>
        <v>132.45</v>
      </c>
    </row>
    <row r="4024" customHeight="1" ht="15">
      <c r="A4024" s="20" t="inlineStr">
        <is>
          <r>
            <t xml:space="preserve">Mão de Obra com Encargos Complementares</t>
          </r>
        </is>
      </c>
      <c r="B4024" s="20" t="inlineStr"/>
      <c r="C4024" s="21" t="inlineStr">
        <is>
          <r>
            <t xml:space="preserve">FONTE</t>
          </r>
        </is>
      </c>
      <c r="D4024" s="21" t="inlineStr">
        <is>
          <r>
            <t xml:space="preserve">UNID</t>
          </r>
        </is>
      </c>
      <c r="E4024" s="21" t="inlineStr">
        <is>
          <r>
            <t xml:space="preserve">COEFICIENTE</t>
          </r>
        </is>
      </c>
      <c r="F4024" s="21" t="inlineStr">
        <is>
          <r>
            <t xml:space="preserve">PREÇO UNITÁRIO</t>
          </r>
        </is>
      </c>
      <c r="G4024" s="21" t="inlineStr">
        <is>
          <r>
            <t xml:space="preserve">TOTAL</t>
          </r>
        </is>
      </c>
    </row>
    <row r="4025" customHeight="1" ht="15">
      <c r="A4025" s="22" t="inlineStr">
        <is>
          <r>
            <t xml:space="preserve">88309</t>
          </r>
        </is>
      </c>
      <c r="B4025" s="23" t="inlineStr">
        <is>
          <r>
            <t xml:space="preserve">PEDREIRO COM ENCARGOS COMPLEMENTARES</t>
          </r>
        </is>
      </c>
      <c r="C4025" s="22" t="inlineStr">
        <is>
          <r>
            <t xml:space="preserve">SINAPI</t>
          </r>
        </is>
      </c>
      <c r="D4025" s="22" t="inlineStr">
        <is>
          <r>
            <t xml:space="preserve">H</t>
          </r>
        </is>
      </c>
      <c r="E4025" s="24" t="n">
        <v>1.579</v>
      </c>
      <c r="F4025" s="25" t="n">
        <v>30.58</v>
      </c>
      <c r="G4025" s="25" t="n">
        <f>TRUNC(TRUNC(E4025,8)*F4025,2)</f>
        <v>48.28</v>
      </c>
    </row>
    <row r="4026" customHeight="1" ht="15">
      <c r="A4026" s="22" t="inlineStr">
        <is>
          <r>
            <t xml:space="preserve">88316</t>
          </r>
        </is>
      </c>
      <c r="B4026" s="23" t="inlineStr">
        <is>
          <r>
            <t xml:space="preserve">SERVENTE COM ENCARGOS COMPLEMENTARES</t>
          </r>
        </is>
      </c>
      <c r="C4026" s="22" t="inlineStr">
        <is>
          <r>
            <t xml:space="preserve">SINAPI</t>
          </r>
        </is>
      </c>
      <c r="D4026" s="22" t="inlineStr">
        <is>
          <r>
            <t xml:space="preserve">H</t>
          </r>
        </is>
      </c>
      <c r="E4026" s="24" t="n">
        <v>0.634</v>
      </c>
      <c r="F4026" s="25" t="n">
        <v>23.56</v>
      </c>
      <c r="G4026" s="25" t="n">
        <f>TRUNC(TRUNC(E4026,8)*F4026,2)</f>
        <v>14.93</v>
      </c>
    </row>
    <row r="4027" customHeight="1" ht="18">
      <c r="A4027" s="2" t="inlineStr"/>
      <c r="B4027" s="2" t="inlineStr"/>
      <c r="C4027" s="2" t="inlineStr"/>
      <c r="D4027" s="2" t="inlineStr"/>
      <c r="E4027" s="26" t="inlineStr">
        <is>
          <r>
            <t xml:space="preserve">TOTAL Mão de Obra com Encargos Complementares:</t>
          </r>
        </is>
      </c>
      <c r="F4027" s="26" t="inlineStr"/>
      <c r="G4027" s="27" t="n">
        <f>SUM(G4025:G4026)</f>
        <v>63.21</v>
      </c>
    </row>
    <row r="4028" customHeight="1" ht="15">
      <c r="A4028" s="2" t="inlineStr"/>
      <c r="B4028" s="2" t="inlineStr"/>
      <c r="C4028" s="2" t="inlineStr"/>
      <c r="D4028" s="2" t="inlineStr"/>
      <c r="E4028" s="28" t="inlineStr">
        <is>
          <r>
            <t xml:space="preserve">VALOR:</t>
          </r>
        </is>
      </c>
      <c r="F4028" s="28" t="inlineStr"/>
      <c r="G4028" s="29" t="n">
        <f>ROUND(SUM(G4019,G4023,G4027),2)</f>
        <v>196.02</v>
      </c>
    </row>
    <row r="4029" customHeight="1" ht="15">
      <c r="A4029" s="2" t="inlineStr"/>
      <c r="B4029" s="2" t="inlineStr"/>
      <c r="C4029" s="2" t="inlineStr"/>
      <c r="D4029" s="2" t="inlineStr"/>
      <c r="E4029" s="28" t="inlineStr">
        <is>
          <r>
            <t xml:space="preserve">VALOR BDI (20.34%):</t>
          </r>
        </is>
      </c>
      <c r="F4029" s="28" t="inlineStr"/>
      <c r="G4029" s="29" t="n">
        <f>ROUND(G4028*(20.34/100),2)</f>
        <v>39.87</v>
      </c>
    </row>
    <row r="4030" customHeight="1" ht="15">
      <c r="A4030" s="2" t="inlineStr"/>
      <c r="B4030" s="2" t="inlineStr"/>
      <c r="C4030" s="2" t="inlineStr"/>
      <c r="D4030" s="2" t="inlineStr"/>
      <c r="E4030" s="28" t="inlineStr">
        <is>
          <r>
            <t xml:space="preserve">VALOR COM BDI:</t>
          </r>
        </is>
      </c>
      <c r="F4030" s="28" t="inlineStr"/>
      <c r="G4030" s="29" t="n">
        <f>G4029+G4028</f>
        <v>235.89</v>
      </c>
    </row>
    <row r="4031" customHeight="1" ht="10">
      <c r="A4031" s="2" t="inlineStr"/>
      <c r="B4031" s="2" t="inlineStr"/>
      <c r="C4031" s="2" t="inlineStr"/>
      <c r="D4031" s="2" t="inlineStr"/>
      <c r="E4031" s="18" t="inlineStr"/>
      <c r="F4031" s="18" t="inlineStr"/>
      <c r="G4031" s="18" t="inlineStr"/>
    </row>
    <row r="4032" customHeight="1" ht="20">
      <c r="A4032" s="19" t="inlineStr">
        <is>
          <r>
            <t xml:space="preserve">1.18.120. ​94962​ CONCRETO MAGRO PARA LASTRO, TRAÇO 1:4,5:4,5 (EM MASSA SECA DE CIMENTO/ AREIA MÉDIA/ BRITA 1) - PREPARO MECÂNICO COM BETONEIRA 400 L. AF_05/2021​ (M3)</t>
          </r>
        </is>
      </c>
      <c r="B4032" s="19" t="inlineStr"/>
      <c r="C4032" s="19" t="inlineStr"/>
      <c r="D4032" s="19" t="inlineStr"/>
      <c r="E4032" s="19" t="inlineStr"/>
      <c r="F4032" s="19" t="inlineStr"/>
      <c r="G4032" s="19" t="inlineStr"/>
    </row>
    <row r="4033" customHeight="1" ht="15">
      <c r="A4033" s="20" t="inlineStr">
        <is>
          <r>
            <t xml:space="preserve">Equipamento Custo Horário</t>
          </r>
        </is>
      </c>
      <c r="B4033" s="20" t="inlineStr"/>
      <c r="C4033" s="21" t="inlineStr">
        <is>
          <r>
            <t xml:space="preserve">FONTE</t>
          </r>
        </is>
      </c>
      <c r="D4033" s="21" t="inlineStr">
        <is>
          <r>
            <t xml:space="preserve">UNID</t>
          </r>
        </is>
      </c>
      <c r="E4033" s="21" t="inlineStr">
        <is>
          <r>
            <t xml:space="preserve">COEFICIENTE</t>
          </r>
        </is>
      </c>
      <c r="F4033" s="21" t="inlineStr">
        <is>
          <r>
            <t xml:space="preserve">PREÇO UNITÁRIO</t>
          </r>
        </is>
      </c>
      <c r="G4033" s="21" t="inlineStr">
        <is>
          <r>
            <t xml:space="preserve">TOTAL</t>
          </r>
        </is>
      </c>
    </row>
    <row r="4034" customHeight="1" ht="38">
      <c r="A4034" s="22" t="inlineStr">
        <is>
          <r>
            <t xml:space="preserve">88831</t>
          </r>
        </is>
      </c>
      <c r="B4034" s="23" t="inlineStr">
        <is>
          <r>
            <t xml:space="preserve">BETONEIRA CAPACIDADE NOMINAL DE 400 L, CAPACIDADE DE MISTURA 280 L, MOTOR ELÉTRICO TRIFÁSICO POTÊNCIA DE 2 CV, SEM CARREGADOR - CHI DIURNO. AF_05/2023</t>
          </r>
        </is>
      </c>
      <c r="C4034" s="22" t="inlineStr">
        <is>
          <r>
            <t xml:space="preserve">SINAPI</t>
          </r>
        </is>
      </c>
      <c r="D4034" s="22" t="inlineStr">
        <is>
          <r>
            <t xml:space="preserve">CHI</t>
          </r>
        </is>
      </c>
      <c r="E4034" s="24" t="n">
        <v>0.7188</v>
      </c>
      <c r="F4034" s="25" t="n">
        <v>0.4</v>
      </c>
      <c r="G4034" s="25" t="n">
        <f>TRUNC(TRUNC(E4034,8)*F4034,2)</f>
        <v>0.28</v>
      </c>
    </row>
    <row r="4035" customHeight="1" ht="38">
      <c r="A4035" s="22" t="inlineStr">
        <is>
          <r>
            <t xml:space="preserve">88830</t>
          </r>
        </is>
      </c>
      <c r="B4035" s="23" t="inlineStr">
        <is>
          <r>
            <t xml:space="preserve">BETONEIRA CAPACIDADE NOMINAL DE 400 L, CAPACIDADE DE MISTURA 280 L, MOTOR ELÉTRICO TRIFÁSICO POTÊNCIA DE 2 CV, SEM CARREGADOR - CHP DIURNO. AF_05/2023</t>
          </r>
        </is>
      </c>
      <c r="C4035" s="22" t="inlineStr">
        <is>
          <r>
            <t xml:space="preserve">SINAPI</t>
          </r>
        </is>
      </c>
      <c r="D4035" s="22" t="inlineStr">
        <is>
          <r>
            <t xml:space="preserve">CHP</t>
          </r>
        </is>
      </c>
      <c r="E4035" s="24" t="n">
        <v>0.7623</v>
      </c>
      <c r="F4035" s="25" t="n">
        <v>2.02</v>
      </c>
      <c r="G4035" s="25" t="n">
        <f>TRUNC(TRUNC(E4035,8)*F4035,2)</f>
        <v>1.53</v>
      </c>
    </row>
    <row r="4036" customHeight="1" ht="18">
      <c r="A4036" s="2" t="inlineStr"/>
      <c r="B4036" s="2" t="inlineStr"/>
      <c r="C4036" s="2" t="inlineStr"/>
      <c r="D4036" s="2" t="inlineStr"/>
      <c r="E4036" s="26" t="inlineStr">
        <is>
          <r>
            <t xml:space="preserve">TOTAL Equipamento Custo Horário:</t>
          </r>
        </is>
      </c>
      <c r="F4036" s="26" t="inlineStr"/>
      <c r="G4036" s="27" t="n">
        <f>SUM(G4034:G4035)</f>
        <v>1.81</v>
      </c>
    </row>
    <row r="4037" customHeight="1" ht="15">
      <c r="A4037" s="20" t="inlineStr">
        <is>
          <r>
            <t xml:space="preserve">Material</t>
          </r>
        </is>
      </c>
      <c r="B4037" s="20" t="inlineStr"/>
      <c r="C4037" s="21" t="inlineStr">
        <is>
          <r>
            <t xml:space="preserve">FONTE</t>
          </r>
        </is>
      </c>
      <c r="D4037" s="21" t="inlineStr">
        <is>
          <r>
            <t xml:space="preserve">UNID</t>
          </r>
        </is>
      </c>
      <c r="E4037" s="21" t="inlineStr">
        <is>
          <r>
            <t xml:space="preserve">COEFICIENTE</t>
          </r>
        </is>
      </c>
      <c r="F4037" s="21" t="inlineStr">
        <is>
          <r>
            <t xml:space="preserve">PREÇO UNITÁRIO</t>
          </r>
        </is>
      </c>
      <c r="G4037" s="21" t="inlineStr">
        <is>
          <r>
            <t xml:space="preserve">TOTAL</t>
          </r>
        </is>
      </c>
    </row>
    <row r="4038" customHeight="1" ht="21">
      <c r="A4038" s="22" t="inlineStr">
        <is>
          <r>
            <t xml:space="preserve">00000370</t>
          </r>
        </is>
      </c>
      <c r="B4038" s="23" t="inlineStr">
        <is>
          <r>
            <t xml:space="preserve">AREIA MEDIA - POSTO JAZIDA/FORNECEDOR (RETIRADO NA JAZIDA, SEM TRANSPORTE)</t>
          </r>
        </is>
      </c>
      <c r="C4038" s="22" t="inlineStr">
        <is>
          <r>
            <t xml:space="preserve">SINAPI</t>
          </r>
        </is>
      </c>
      <c r="D4038" s="22" t="inlineStr">
        <is>
          <r>
            <t xml:space="preserve">M3</t>
          </r>
        </is>
      </c>
      <c r="E4038" s="24" t="n">
        <v>0.8269</v>
      </c>
      <c r="F4038" s="25" t="n">
        <v>130.0</v>
      </c>
      <c r="G4038" s="25" t="n">
        <f>TRUNC(TRUNC(E4038,8)*F4038,2)</f>
        <v>107.49</v>
      </c>
    </row>
    <row r="4039" customHeight="1" ht="15">
      <c r="A4039" s="22" t="inlineStr">
        <is>
          <r>
            <t xml:space="preserve">00001379</t>
          </r>
        </is>
      </c>
      <c r="B4039" s="23" t="inlineStr">
        <is>
          <r>
            <t xml:space="preserve">CIMENTO PORTLAND COMPOSTO CP II-32</t>
          </r>
        </is>
      </c>
      <c r="C4039" s="22" t="inlineStr">
        <is>
          <r>
            <t xml:space="preserve">SINAPI</t>
          </r>
        </is>
      </c>
      <c r="D4039" s="22" t="inlineStr">
        <is>
          <r>
            <t xml:space="preserve">KG</t>
          </r>
        </is>
      </c>
      <c r="E4039" s="24" t="n">
        <v>212.0194</v>
      </c>
      <c r="F4039" s="25" t="n">
        <v>0.74</v>
      </c>
      <c r="G4039" s="25" t="n">
        <f>TRUNC(TRUNC(E4039,8)*F4039,2)</f>
        <v>156.89</v>
      </c>
    </row>
    <row r="4040" customHeight="1" ht="21">
      <c r="A4040" s="22" t="inlineStr">
        <is>
          <r>
            <t xml:space="preserve">00004721</t>
          </r>
        </is>
      </c>
      <c r="B4040" s="23" t="inlineStr">
        <is>
          <r>
            <t xml:space="preserve">PEDRA BRITADA N. 1 (9,5 A 19 MM) POSTO PEDREIRA/FORNECEDOR, SEM FRETE</t>
          </r>
        </is>
      </c>
      <c r="C4040" s="22" t="inlineStr">
        <is>
          <r>
            <t xml:space="preserve">SINAPI</t>
          </r>
        </is>
      </c>
      <c r="D4040" s="22" t="inlineStr">
        <is>
          <r>
            <t xml:space="preserve">M3</t>
          </r>
        </is>
      </c>
      <c r="E4040" s="24" t="n">
        <v>0.5782</v>
      </c>
      <c r="F4040" s="25" t="n">
        <v>111.01</v>
      </c>
      <c r="G4040" s="25" t="n">
        <f>TRUNC(TRUNC(E4040,8)*F4040,2)</f>
        <v>64.18</v>
      </c>
    </row>
    <row r="4041" customHeight="1" ht="15">
      <c r="A4041" s="2" t="inlineStr"/>
      <c r="B4041" s="2" t="inlineStr"/>
      <c r="C4041" s="2" t="inlineStr"/>
      <c r="D4041" s="2" t="inlineStr"/>
      <c r="E4041" s="26" t="inlineStr">
        <is>
          <r>
            <t xml:space="preserve">TOTAL Material:</t>
          </r>
        </is>
      </c>
      <c r="F4041" s="26" t="inlineStr"/>
      <c r="G4041" s="27" t="n">
        <f>SUM(G4038:G4040)</f>
        <v>328.56</v>
      </c>
    </row>
    <row r="4042" customHeight="1" ht="15">
      <c r="A4042" s="20" t="inlineStr">
        <is>
          <r>
            <t xml:space="preserve">Mão de Obra com Encargos Complementares</t>
          </r>
        </is>
      </c>
      <c r="B4042" s="20" t="inlineStr"/>
      <c r="C4042" s="21" t="inlineStr">
        <is>
          <r>
            <t xml:space="preserve">FONTE</t>
          </r>
        </is>
      </c>
      <c r="D4042" s="21" t="inlineStr">
        <is>
          <r>
            <t xml:space="preserve">UNID</t>
          </r>
        </is>
      </c>
      <c r="E4042" s="21" t="inlineStr">
        <is>
          <r>
            <t xml:space="preserve">COEFICIENTE</t>
          </r>
        </is>
      </c>
      <c r="F4042" s="21" t="inlineStr">
        <is>
          <r>
            <t xml:space="preserve">PREÇO UNITÁRIO</t>
          </r>
        </is>
      </c>
      <c r="G4042" s="21" t="inlineStr">
        <is>
          <r>
            <t xml:space="preserve">TOTAL</t>
          </r>
        </is>
      </c>
    </row>
    <row r="4043" customHeight="1" ht="21">
      <c r="A4043" s="22" t="inlineStr">
        <is>
          <r>
            <t xml:space="preserve">88377</t>
          </r>
        </is>
      </c>
      <c r="B4043" s="23" t="inlineStr">
        <is>
          <r>
            <t xml:space="preserve">OPERADOR DE BETONEIRA ESTACIONÁRIA/MISTURADOR COM ENCARGOS COMPLEMENTARES</t>
          </r>
        </is>
      </c>
      <c r="C4043" s="22" t="inlineStr">
        <is>
          <r>
            <t xml:space="preserve">SINAPI</t>
          </r>
        </is>
      </c>
      <c r="D4043" s="22" t="inlineStr">
        <is>
          <r>
            <t xml:space="preserve">H</t>
          </r>
        </is>
      </c>
      <c r="E4043" s="24" t="n">
        <v>1.4811</v>
      </c>
      <c r="F4043" s="25" t="n">
        <v>29.43</v>
      </c>
      <c r="G4043" s="25" t="n">
        <f>TRUNC(TRUNC(E4043,8)*F4043,2)</f>
        <v>43.58</v>
      </c>
    </row>
    <row r="4044" customHeight="1" ht="15">
      <c r="A4044" s="22" t="inlineStr">
        <is>
          <r>
            <t xml:space="preserve">88316</t>
          </r>
        </is>
      </c>
      <c r="B4044" s="23" t="inlineStr">
        <is>
          <r>
            <t xml:space="preserve">SERVENTE COM ENCARGOS COMPLEMENTARES</t>
          </r>
        </is>
      </c>
      <c r="C4044" s="22" t="inlineStr">
        <is>
          <r>
            <t xml:space="preserve">SINAPI</t>
          </r>
        </is>
      </c>
      <c r="D4044" s="22" t="inlineStr">
        <is>
          <r>
            <t xml:space="preserve">H</t>
          </r>
        </is>
      </c>
      <c r="E4044" s="24" t="n">
        <v>2.3433</v>
      </c>
      <c r="F4044" s="25" t="n">
        <v>23.56</v>
      </c>
      <c r="G4044" s="25" t="n">
        <f>TRUNC(TRUNC(E4044,8)*F4044,2)</f>
        <v>55.2</v>
      </c>
    </row>
    <row r="4045" customHeight="1" ht="18">
      <c r="A4045" s="2" t="inlineStr"/>
      <c r="B4045" s="2" t="inlineStr"/>
      <c r="C4045" s="2" t="inlineStr"/>
      <c r="D4045" s="2" t="inlineStr"/>
      <c r="E4045" s="26" t="inlineStr">
        <is>
          <r>
            <t xml:space="preserve">TOTAL Mão de Obra com Encargos Complementares:</t>
          </r>
        </is>
      </c>
      <c r="F4045" s="26" t="inlineStr"/>
      <c r="G4045" s="27" t="n">
        <f>SUM(G4043:G4044)</f>
        <v>98.78</v>
      </c>
    </row>
    <row r="4046" customHeight="1" ht="15">
      <c r="A4046" s="2" t="inlineStr"/>
      <c r="B4046" s="2" t="inlineStr"/>
      <c r="C4046" s="2" t="inlineStr"/>
      <c r="D4046" s="2" t="inlineStr"/>
      <c r="E4046" s="28" t="inlineStr">
        <is>
          <r>
            <t xml:space="preserve">VALOR:</t>
          </r>
        </is>
      </c>
      <c r="F4046" s="28" t="inlineStr"/>
      <c r="G4046" s="29" t="n">
        <f>ROUND(SUM(G4036,G4041,G4045),2)</f>
        <v>429.15</v>
      </c>
    </row>
    <row r="4047" customHeight="1" ht="15">
      <c r="A4047" s="2" t="inlineStr"/>
      <c r="B4047" s="2" t="inlineStr"/>
      <c r="C4047" s="2" t="inlineStr"/>
      <c r="D4047" s="2" t="inlineStr"/>
      <c r="E4047" s="28" t="inlineStr">
        <is>
          <r>
            <t xml:space="preserve">VALOR BDI (20.34%):</t>
          </r>
        </is>
      </c>
      <c r="F4047" s="28" t="inlineStr"/>
      <c r="G4047" s="29" t="n">
        <f>ROUND(G4046*(20.34/100),2)</f>
        <v>87.29</v>
      </c>
    </row>
    <row r="4048" customHeight="1" ht="15">
      <c r="A4048" s="2" t="inlineStr"/>
      <c r="B4048" s="2" t="inlineStr"/>
      <c r="C4048" s="2" t="inlineStr"/>
      <c r="D4048" s="2" t="inlineStr"/>
      <c r="E4048" s="28" t="inlineStr">
        <is>
          <r>
            <t xml:space="preserve">VALOR COM BDI:</t>
          </r>
        </is>
      </c>
      <c r="F4048" s="28" t="inlineStr"/>
      <c r="G4048" s="29" t="n">
        <f>G4047+G4046</f>
        <v>516.44</v>
      </c>
    </row>
    <row r="4049" customHeight="1" ht="10">
      <c r="A4049" s="2" t="inlineStr"/>
      <c r="B4049" s="2" t="inlineStr"/>
      <c r="C4049" s="2" t="inlineStr"/>
      <c r="D4049" s="2" t="inlineStr"/>
      <c r="E4049" s="18" t="inlineStr"/>
      <c r="F4049" s="18" t="inlineStr"/>
      <c r="G4049" s="18" t="inlineStr"/>
    </row>
    <row r="4050" customHeight="1" ht="20">
      <c r="A4050" s="19" t="inlineStr">
        <is>
          <r>
            <t xml:space="preserve">1.18.121. ​98110​ CAIXA DE GORDURA PEQUENA (CAPACIDADE: 19 L), CIRCULAR, EM PVC, DIÂMETRO INTERNO= 0,3 M. AF_12/2020​ (UN)</t>
          </r>
        </is>
      </c>
      <c r="B4050" s="19" t="inlineStr"/>
      <c r="C4050" s="19" t="inlineStr"/>
      <c r="D4050" s="19" t="inlineStr"/>
      <c r="E4050" s="19" t="inlineStr"/>
      <c r="F4050" s="19" t="inlineStr"/>
      <c r="G4050" s="19" t="inlineStr"/>
    </row>
    <row r="4051" customHeight="1" ht="15">
      <c r="A4051" s="20" t="inlineStr">
        <is>
          <r>
            <t xml:space="preserve">Material</t>
          </r>
        </is>
      </c>
      <c r="B4051" s="20" t="inlineStr"/>
      <c r="C4051" s="21" t="inlineStr">
        <is>
          <r>
            <t xml:space="preserve">FONTE</t>
          </r>
        </is>
      </c>
      <c r="D4051" s="21" t="inlineStr">
        <is>
          <r>
            <t xml:space="preserve">UNID</t>
          </r>
        </is>
      </c>
      <c r="E4051" s="21" t="inlineStr">
        <is>
          <r>
            <t xml:space="preserve">COEFICIENTE</t>
          </r>
        </is>
      </c>
      <c r="F4051" s="21" t="inlineStr">
        <is>
          <r>
            <t xml:space="preserve">PREÇO UNITÁRIO</t>
          </r>
        </is>
      </c>
      <c r="G4051" s="21" t="inlineStr">
        <is>
          <r>
            <t xml:space="preserve">TOTAL</t>
          </r>
        </is>
      </c>
    </row>
    <row r="4052" customHeight="1" ht="29">
      <c r="A4052" s="22" t="inlineStr">
        <is>
          <r>
            <t xml:space="preserve">00035277</t>
          </r>
        </is>
      </c>
      <c r="B4052" s="23" t="inlineStr">
        <is>
          <r>
            <t xml:space="preserve">CAIXA DE GORDURA EM PVC, DIAMETRO MINIMO 300 MM, DIAMETRO DE SAIDA 100 MM, CAPACIDADE APROXIMADA 18 LITROS, COM TAMPA E CESTO</t>
          </r>
        </is>
      </c>
      <c r="C4052" s="22" t="inlineStr">
        <is>
          <r>
            <t xml:space="preserve">SINAPI</t>
          </r>
        </is>
      </c>
      <c r="D4052" s="22" t="inlineStr">
        <is>
          <r>
            <t xml:space="preserve">UN</t>
          </r>
        </is>
      </c>
      <c r="E4052" s="24" t="n">
        <v>1.0</v>
      </c>
      <c r="F4052" s="25" t="n">
        <v>467.28</v>
      </c>
      <c r="G4052" s="25" t="n">
        <f>TRUNC(TRUNC(E4052,8)*F4052,2)</f>
        <v>467.28</v>
      </c>
    </row>
    <row r="4053" customHeight="1" ht="15">
      <c r="A4053" s="2" t="inlineStr"/>
      <c r="B4053" s="2" t="inlineStr"/>
      <c r="C4053" s="2" t="inlineStr"/>
      <c r="D4053" s="2" t="inlineStr"/>
      <c r="E4053" s="26" t="inlineStr">
        <is>
          <r>
            <t xml:space="preserve">TOTAL Material:</t>
          </r>
        </is>
      </c>
      <c r="F4053" s="26" t="inlineStr"/>
      <c r="G4053" s="27" t="n">
        <f>SUM(G4052:G4052)</f>
        <v>467.28</v>
      </c>
    </row>
    <row r="4054" customHeight="1" ht="15">
      <c r="A4054" s="20" t="inlineStr">
        <is>
          <r>
            <t xml:space="preserve">Mão de Obra com Encargos Complementares</t>
          </r>
        </is>
      </c>
      <c r="B4054" s="20" t="inlineStr"/>
      <c r="C4054" s="21" t="inlineStr">
        <is>
          <r>
            <t xml:space="preserve">FONTE</t>
          </r>
        </is>
      </c>
      <c r="D4054" s="21" t="inlineStr">
        <is>
          <r>
            <t xml:space="preserve">UNID</t>
          </r>
        </is>
      </c>
      <c r="E4054" s="21" t="inlineStr">
        <is>
          <r>
            <t xml:space="preserve">COEFICIENTE</t>
          </r>
        </is>
      </c>
      <c r="F4054" s="21" t="inlineStr">
        <is>
          <r>
            <t xml:space="preserve">PREÇO UNITÁRIO</t>
          </r>
        </is>
      </c>
      <c r="G4054" s="21" t="inlineStr">
        <is>
          <r>
            <t xml:space="preserve">TOTAL</t>
          </r>
        </is>
      </c>
    </row>
    <row r="4055" customHeight="1" ht="15">
      <c r="A4055" s="22" t="inlineStr">
        <is>
          <r>
            <t xml:space="preserve">88309</t>
          </r>
        </is>
      </c>
      <c r="B4055" s="23" t="inlineStr">
        <is>
          <r>
            <t xml:space="preserve">PEDREIRO COM ENCARGOS COMPLEMENTARES</t>
          </r>
        </is>
      </c>
      <c r="C4055" s="22" t="inlineStr">
        <is>
          <r>
            <t xml:space="preserve">SINAPI</t>
          </r>
        </is>
      </c>
      <c r="D4055" s="22" t="inlineStr">
        <is>
          <r>
            <t xml:space="preserve">H</t>
          </r>
        </is>
      </c>
      <c r="E4055" s="24" t="n">
        <v>0.284</v>
      </c>
      <c r="F4055" s="25" t="n">
        <v>30.58</v>
      </c>
      <c r="G4055" s="25" t="n">
        <f>TRUNC(TRUNC(E4055,8)*F4055,2)</f>
        <v>8.68</v>
      </c>
    </row>
    <row r="4056" customHeight="1" ht="15">
      <c r="A4056" s="22" t="inlineStr">
        <is>
          <r>
            <t xml:space="preserve">88316</t>
          </r>
        </is>
      </c>
      <c r="B4056" s="23" t="inlineStr">
        <is>
          <r>
            <t xml:space="preserve">SERVENTE COM ENCARGOS COMPLEMENTARES</t>
          </r>
        </is>
      </c>
      <c r="C4056" s="22" t="inlineStr">
        <is>
          <r>
            <t xml:space="preserve">SINAPI</t>
          </r>
        </is>
      </c>
      <c r="D4056" s="22" t="inlineStr">
        <is>
          <r>
            <t xml:space="preserve">H</t>
          </r>
        </is>
      </c>
      <c r="E4056" s="24" t="n">
        <v>0.2231</v>
      </c>
      <c r="F4056" s="25" t="n">
        <v>23.56</v>
      </c>
      <c r="G4056" s="25" t="n">
        <f>TRUNC(TRUNC(E4056,8)*F4056,2)</f>
        <v>5.25</v>
      </c>
    </row>
    <row r="4057" customHeight="1" ht="18">
      <c r="A4057" s="2" t="inlineStr"/>
      <c r="B4057" s="2" t="inlineStr"/>
      <c r="C4057" s="2" t="inlineStr"/>
      <c r="D4057" s="2" t="inlineStr"/>
      <c r="E4057" s="26" t="inlineStr">
        <is>
          <r>
            <t xml:space="preserve">TOTAL Mão de Obra com Encargos Complementares:</t>
          </r>
        </is>
      </c>
      <c r="F4057" s="26" t="inlineStr"/>
      <c r="G4057" s="27" t="n">
        <f>SUM(G4055:G4056)</f>
        <v>13.93</v>
      </c>
    </row>
    <row r="4058" customHeight="1" ht="15">
      <c r="A4058" s="20" t="inlineStr">
        <is>
          <r>
            <t xml:space="preserve">Serviço</t>
          </r>
        </is>
      </c>
      <c r="B4058" s="20" t="inlineStr"/>
      <c r="C4058" s="21" t="inlineStr">
        <is>
          <r>
            <t xml:space="preserve">FONTE</t>
          </r>
        </is>
      </c>
      <c r="D4058" s="21" t="inlineStr">
        <is>
          <r>
            <t xml:space="preserve">UNID</t>
          </r>
        </is>
      </c>
      <c r="E4058" s="21" t="inlineStr">
        <is>
          <r>
            <t xml:space="preserve">COEFICIENTE</t>
          </r>
        </is>
      </c>
      <c r="F4058" s="21" t="inlineStr">
        <is>
          <r>
            <t xml:space="preserve">PREÇO UNITÁRIO</t>
          </r>
        </is>
      </c>
      <c r="G4058" s="21" t="inlineStr">
        <is>
          <r>
            <t xml:space="preserve">TOTAL</t>
          </r>
        </is>
      </c>
    </row>
    <row r="4059" customHeight="1" ht="29">
      <c r="A4059" s="22" t="inlineStr">
        <is>
          <r>
            <t xml:space="preserve">101618</t>
          </r>
        </is>
      </c>
      <c r="B4059" s="23" t="inlineStr">
        <is>
          <r>
            <t xml:space="preserve">PREPARO DE FUNDO DE VALA COM LARGURA MENOR QUE 1,5 M, COM CAMADA DE AREIA, LANÇAMENTO MANUAL. AF_08/2020</t>
          </r>
        </is>
      </c>
      <c r="C4059" s="22" t="inlineStr">
        <is>
          <r>
            <t xml:space="preserve">SINAPI</t>
          </r>
        </is>
      </c>
      <c r="D4059" s="22" t="inlineStr">
        <is>
          <r>
            <t xml:space="preserve">M3</t>
          </r>
        </is>
      </c>
      <c r="E4059" s="24" t="n">
        <v>0.0141</v>
      </c>
      <c r="F4059" s="25" t="n">
        <v>281.89</v>
      </c>
      <c r="G4059" s="25" t="n">
        <f>TRUNC(TRUNC(E4059,8)*F4059,2)</f>
        <v>3.97</v>
      </c>
    </row>
    <row r="4060" customHeight="1" ht="15">
      <c r="A4060" s="2" t="inlineStr"/>
      <c r="B4060" s="2" t="inlineStr"/>
      <c r="C4060" s="2" t="inlineStr"/>
      <c r="D4060" s="2" t="inlineStr"/>
      <c r="E4060" s="26" t="inlineStr">
        <is>
          <r>
            <t xml:space="preserve">TOTAL Serviço:</t>
          </r>
        </is>
      </c>
      <c r="F4060" s="26" t="inlineStr"/>
      <c r="G4060" s="27" t="n">
        <f>SUM(G4059:G4059)</f>
        <v>3.97</v>
      </c>
    </row>
    <row r="4061" customHeight="1" ht="15">
      <c r="A4061" s="2" t="inlineStr"/>
      <c r="B4061" s="2" t="inlineStr"/>
      <c r="C4061" s="2" t="inlineStr"/>
      <c r="D4061" s="2" t="inlineStr"/>
      <c r="E4061" s="28" t="inlineStr">
        <is>
          <r>
            <t xml:space="preserve">VALOR:</t>
          </r>
        </is>
      </c>
      <c r="F4061" s="28" t="inlineStr"/>
      <c r="G4061" s="29" t="n">
        <f>ROUND(SUM(G4053,G4057,G4060),2)</f>
        <v>485.18</v>
      </c>
    </row>
    <row r="4062" customHeight="1" ht="15">
      <c r="A4062" s="2" t="inlineStr"/>
      <c r="B4062" s="2" t="inlineStr"/>
      <c r="C4062" s="2" t="inlineStr"/>
      <c r="D4062" s="2" t="inlineStr"/>
      <c r="E4062" s="28" t="inlineStr">
        <is>
          <r>
            <t xml:space="preserve">VALOR BDI (20.34%):</t>
          </r>
        </is>
      </c>
      <c r="F4062" s="28" t="inlineStr"/>
      <c r="G4062" s="29" t="n">
        <f>ROUND(G4061*(20.34/100),2)</f>
        <v>98.69</v>
      </c>
    </row>
    <row r="4063" customHeight="1" ht="15">
      <c r="A4063" s="2" t="inlineStr"/>
      <c r="B4063" s="2" t="inlineStr"/>
      <c r="C4063" s="2" t="inlineStr"/>
      <c r="D4063" s="2" t="inlineStr"/>
      <c r="E4063" s="28" t="inlineStr">
        <is>
          <r>
            <t xml:space="preserve">VALOR COM BDI:</t>
          </r>
        </is>
      </c>
      <c r="F4063" s="28" t="inlineStr"/>
      <c r="G4063" s="29" t="n">
        <f>G4062+G4061</f>
        <v>583.87</v>
      </c>
    </row>
    <row r="4064" customHeight="1" ht="10">
      <c r="A4064" s="2" t="inlineStr"/>
      <c r="B4064" s="2" t="inlineStr"/>
      <c r="C4064" s="2" t="inlineStr"/>
      <c r="D4064" s="2" t="inlineStr"/>
      <c r="E4064" s="18" t="inlineStr"/>
      <c r="F4064" s="18" t="inlineStr"/>
      <c r="G4064" s="18" t="inlineStr"/>
    </row>
    <row r="4065" customHeight="1" ht="20">
      <c r="A4065" s="19" t="inlineStr">
        <is>
          <r>
            <t xml:space="preserve">1.18.122. ​CPU3322​ CURVA 45 PVC ESGOTO LONGA 50mm​ (UN)</t>
          </r>
        </is>
      </c>
      <c r="B4065" s="19" t="inlineStr"/>
      <c r="C4065" s="19" t="inlineStr"/>
      <c r="D4065" s="19" t="inlineStr"/>
      <c r="E4065" s="19" t="inlineStr"/>
      <c r="F4065" s="19" t="inlineStr"/>
      <c r="G4065" s="19" t="inlineStr"/>
    </row>
    <row r="4066" customHeight="1" ht="15">
      <c r="A4066" s="20" t="inlineStr">
        <is>
          <r>
            <t xml:space="preserve">Serviço</t>
          </r>
        </is>
      </c>
      <c r="B4066" s="20" t="inlineStr"/>
      <c r="C4066" s="21" t="inlineStr">
        <is>
          <r>
            <t xml:space="preserve">FONTE</t>
          </r>
        </is>
      </c>
      <c r="D4066" s="21" t="inlineStr">
        <is>
          <r>
            <t xml:space="preserve">UNID</t>
          </r>
        </is>
      </c>
      <c r="E4066" s="21" t="inlineStr">
        <is>
          <r>
            <t xml:space="preserve">COEFICIENTE</t>
          </r>
        </is>
      </c>
      <c r="F4066" s="21" t="inlineStr">
        <is>
          <r>
            <t xml:space="preserve">PREÇO UNITÁRIO</t>
          </r>
        </is>
      </c>
      <c r="G4066" s="21" t="inlineStr">
        <is>
          <r>
            <t xml:space="preserve">TOTAL</t>
          </r>
        </is>
      </c>
    </row>
    <row r="4067" customHeight="1" ht="21">
      <c r="A4067" s="22" t="inlineStr">
        <is>
          <r>
            <t xml:space="preserve">S01619</t>
          </r>
        </is>
      </c>
      <c r="B4067" s="23" t="inlineStr">
        <is>
          <r>
            <t xml:space="preserve">Curva 45° longa em pvc rígido c/ anéis, diâm = 50mm - Rev 01_10/2022</t>
          </r>
        </is>
      </c>
      <c r="C4067" s="22" t="inlineStr">
        <is>
          <r>
            <t xml:space="preserve">ORSE</t>
          </r>
        </is>
      </c>
      <c r="D4067" s="22" t="inlineStr">
        <is>
          <r>
            <t xml:space="preserve">un</t>
          </r>
        </is>
      </c>
      <c r="E4067" s="24" t="n">
        <v>1.0</v>
      </c>
      <c r="F4067" s="25" t="n">
        <v>23.14</v>
      </c>
      <c r="G4067" s="25" t="n">
        <f>ROUND(ROUND(E4067,8)*F4067,2)</f>
        <v>23.14</v>
      </c>
    </row>
    <row r="4068" customHeight="1" ht="15">
      <c r="A4068" s="2" t="inlineStr"/>
      <c r="B4068" s="2" t="inlineStr"/>
      <c r="C4068" s="2" t="inlineStr"/>
      <c r="D4068" s="2" t="inlineStr"/>
      <c r="E4068" s="26" t="inlineStr">
        <is>
          <r>
            <t xml:space="preserve">TOTAL Serviço:</t>
          </r>
        </is>
      </c>
      <c r="F4068" s="26" t="inlineStr"/>
      <c r="G4068" s="27" t="n">
        <f>SUM(G4067:G4067)</f>
        <v>23.14</v>
      </c>
    </row>
    <row r="4069" customHeight="1" ht="15">
      <c r="A4069" s="2" t="inlineStr"/>
      <c r="B4069" s="2" t="inlineStr"/>
      <c r="C4069" s="2" t="inlineStr"/>
      <c r="D4069" s="2" t="inlineStr"/>
      <c r="E4069" s="28" t="inlineStr">
        <is>
          <r>
            <t xml:space="preserve">VALOR:</t>
          </r>
        </is>
      </c>
      <c r="F4069" s="28" t="inlineStr"/>
      <c r="G4069" s="29" t="n">
        <f>ROUND(SUM(G4068),2)</f>
        <v>23.14</v>
      </c>
    </row>
    <row r="4070" customHeight="1" ht="15">
      <c r="A4070" s="2" t="inlineStr"/>
      <c r="B4070" s="2" t="inlineStr"/>
      <c r="C4070" s="2" t="inlineStr"/>
      <c r="D4070" s="2" t="inlineStr"/>
      <c r="E4070" s="28" t="inlineStr">
        <is>
          <r>
            <t xml:space="preserve">VALOR BDI (20.34%):</t>
          </r>
        </is>
      </c>
      <c r="F4070" s="28" t="inlineStr"/>
      <c r="G4070" s="29" t="n">
        <f>ROUND(G4069*(20.34/100),2)</f>
        <v>4.71</v>
      </c>
    </row>
    <row r="4071" customHeight="1" ht="15">
      <c r="A4071" s="2" t="inlineStr"/>
      <c r="B4071" s="2" t="inlineStr"/>
      <c r="C4071" s="2" t="inlineStr"/>
      <c r="D4071" s="2" t="inlineStr"/>
      <c r="E4071" s="28" t="inlineStr">
        <is>
          <r>
            <t xml:space="preserve">VALOR COM BDI:</t>
          </r>
        </is>
      </c>
      <c r="F4071" s="28" t="inlineStr"/>
      <c r="G4071" s="29" t="n">
        <f>G4070+G4069</f>
        <v>27.85</v>
      </c>
    </row>
    <row r="4072" customHeight="1" ht="10">
      <c r="A4072" s="2" t="inlineStr"/>
      <c r="B4072" s="2" t="inlineStr"/>
      <c r="C4072" s="2" t="inlineStr"/>
      <c r="D4072" s="2" t="inlineStr"/>
      <c r="E4072" s="18" t="inlineStr"/>
      <c r="F4072" s="18" t="inlineStr"/>
      <c r="G4072" s="18" t="inlineStr"/>
    </row>
    <row r="4073" customHeight="1" ht="20">
      <c r="A4073" s="19" t="inlineStr">
        <is>
          <r>
            <t xml:space="preserve">1.18.123. ​CPU2588​ ANEL DE BORRACHA PARA TUBO PVC SANITÁRIO D= 50MM​ (UN)</t>
          </r>
        </is>
      </c>
      <c r="B4073" s="19" t="inlineStr"/>
      <c r="C4073" s="19" t="inlineStr"/>
      <c r="D4073" s="19" t="inlineStr"/>
      <c r="E4073" s="19" t="inlineStr"/>
      <c r="F4073" s="19" t="inlineStr"/>
      <c r="G4073" s="19" t="inlineStr"/>
    </row>
    <row r="4074" customHeight="1" ht="15">
      <c r="A4074" s="20" t="inlineStr">
        <is>
          <r>
            <t xml:space="preserve">Material</t>
          </r>
        </is>
      </c>
      <c r="B4074" s="20" t="inlineStr"/>
      <c r="C4074" s="21" t="inlineStr">
        <is>
          <r>
            <t xml:space="preserve">FONTE</t>
          </r>
        </is>
      </c>
      <c r="D4074" s="21" t="inlineStr">
        <is>
          <r>
            <t xml:space="preserve">UNID</t>
          </r>
        </is>
      </c>
      <c r="E4074" s="21" t="inlineStr">
        <is>
          <r>
            <t xml:space="preserve">COEFICIENTE</t>
          </r>
        </is>
      </c>
      <c r="F4074" s="21" t="inlineStr">
        <is>
          <r>
            <t xml:space="preserve">PREÇO UNITÁRIO</t>
          </r>
        </is>
      </c>
      <c r="G4074" s="21" t="inlineStr">
        <is>
          <r>
            <t xml:space="preserve">TOTAL</t>
          </r>
        </is>
      </c>
    </row>
    <row r="4075" customHeight="1" ht="21">
      <c r="A4075" s="22" t="inlineStr">
        <is>
          <r>
            <t xml:space="preserve">00000296</t>
          </r>
        </is>
      </c>
      <c r="B4075" s="23" t="inlineStr">
        <is>
          <r>
            <t xml:space="preserve">ANEL BORRACHA PARA TUBO ESGOTO PREDIAL, DN 50 MM (NBR 5688)</t>
          </r>
        </is>
      </c>
      <c r="C4075" s="22" t="inlineStr">
        <is>
          <r>
            <t xml:space="preserve">SINAPI</t>
          </r>
        </is>
      </c>
      <c r="D4075" s="22" t="inlineStr">
        <is>
          <r>
            <t xml:space="preserve">UN</t>
          </r>
        </is>
      </c>
      <c r="E4075" s="24" t="n">
        <v>1.0</v>
      </c>
      <c r="F4075" s="25" t="n">
        <v>2.42</v>
      </c>
      <c r="G4075" s="25" t="n">
        <f>ROUND(ROUND(E4075,8)*F4075,2)</f>
        <v>2.42</v>
      </c>
    </row>
    <row r="4076" customHeight="1" ht="15">
      <c r="A4076" s="2" t="inlineStr"/>
      <c r="B4076" s="2" t="inlineStr"/>
      <c r="C4076" s="2" t="inlineStr"/>
      <c r="D4076" s="2" t="inlineStr"/>
      <c r="E4076" s="26" t="inlineStr">
        <is>
          <r>
            <t xml:space="preserve">TOTAL Material:</t>
          </r>
        </is>
      </c>
      <c r="F4076" s="26" t="inlineStr"/>
      <c r="G4076" s="27" t="n">
        <f>SUM(G4075:G4075)</f>
        <v>2.42</v>
      </c>
    </row>
    <row r="4077" customHeight="1" ht="15">
      <c r="A4077" s="20" t="inlineStr">
        <is>
          <r>
            <t xml:space="preserve">Mão de Obra com Encargos Complementares</t>
          </r>
        </is>
      </c>
      <c r="B4077" s="20" t="inlineStr"/>
      <c r="C4077" s="21" t="inlineStr">
        <is>
          <r>
            <t xml:space="preserve">FONTE</t>
          </r>
        </is>
      </c>
      <c r="D4077" s="21" t="inlineStr">
        <is>
          <r>
            <t xml:space="preserve">UNID</t>
          </r>
        </is>
      </c>
      <c r="E4077" s="21" t="inlineStr">
        <is>
          <r>
            <t xml:space="preserve">COEFICIENTE</t>
          </r>
        </is>
      </c>
      <c r="F4077" s="21" t="inlineStr">
        <is>
          <r>
            <t xml:space="preserve">PREÇO UNITÁRIO</t>
          </r>
        </is>
      </c>
      <c r="G4077" s="21" t="inlineStr">
        <is>
          <r>
            <t xml:space="preserve">TOTAL</t>
          </r>
        </is>
      </c>
    </row>
    <row r="4078" customHeight="1" ht="21">
      <c r="A4078" s="22" t="inlineStr">
        <is>
          <r>
            <t xml:space="preserve">88267</t>
          </r>
        </is>
      </c>
      <c r="B4078" s="23" t="inlineStr">
        <is>
          <r>
            <t xml:space="preserve">ENCANADOR OU BOMBEIRO HIDRÁULICO COM ENCARGOS COMPLEMENTARES</t>
          </r>
        </is>
      </c>
      <c r="C4078" s="22" t="inlineStr">
        <is>
          <r>
            <t xml:space="preserve">SINAPI</t>
          </r>
        </is>
      </c>
      <c r="D4078" s="22" t="inlineStr">
        <is>
          <r>
            <t xml:space="preserve">H</t>
          </r>
        </is>
      </c>
      <c r="E4078" s="24" t="n">
        <v>0.1</v>
      </c>
      <c r="F4078" s="25" t="n">
        <v>29.86</v>
      </c>
      <c r="G4078" s="25" t="n">
        <f>ROUND(ROUND(E4078,8)*F4078,2)</f>
        <v>2.99</v>
      </c>
    </row>
    <row r="4079" customHeight="1" ht="18">
      <c r="A4079" s="2" t="inlineStr"/>
      <c r="B4079" s="2" t="inlineStr"/>
      <c r="C4079" s="2" t="inlineStr"/>
      <c r="D4079" s="2" t="inlineStr"/>
      <c r="E4079" s="26" t="inlineStr">
        <is>
          <r>
            <t xml:space="preserve">TOTAL Mão de Obra com Encargos Complementares:</t>
          </r>
        </is>
      </c>
      <c r="F4079" s="26" t="inlineStr"/>
      <c r="G4079" s="27" t="n">
        <f>SUM(G4078:G4078)</f>
        <v>2.99</v>
      </c>
    </row>
    <row r="4080" customHeight="1" ht="15">
      <c r="A4080" s="2" t="inlineStr"/>
      <c r="B4080" s="2" t="inlineStr"/>
      <c r="C4080" s="2" t="inlineStr"/>
      <c r="D4080" s="2" t="inlineStr"/>
      <c r="E4080" s="28" t="inlineStr">
        <is>
          <r>
            <t xml:space="preserve">VALOR:</t>
          </r>
        </is>
      </c>
      <c r="F4080" s="28" t="inlineStr"/>
      <c r="G4080" s="29" t="n">
        <f>ROUND(SUM(G4076,G4079),2)</f>
        <v>5.41</v>
      </c>
    </row>
    <row r="4081" customHeight="1" ht="15">
      <c r="A4081" s="2" t="inlineStr"/>
      <c r="B4081" s="2" t="inlineStr"/>
      <c r="C4081" s="2" t="inlineStr"/>
      <c r="D4081" s="2" t="inlineStr"/>
      <c r="E4081" s="28" t="inlineStr">
        <is>
          <r>
            <t xml:space="preserve">VALOR BDI (20.34%):</t>
          </r>
        </is>
      </c>
      <c r="F4081" s="28" t="inlineStr"/>
      <c r="G4081" s="29" t="n">
        <f>ROUND(G4080*(20.34/100),2)</f>
        <v>1.1</v>
      </c>
    </row>
    <row r="4082" customHeight="1" ht="15">
      <c r="A4082" s="2" t="inlineStr"/>
      <c r="B4082" s="2" t="inlineStr"/>
      <c r="C4082" s="2" t="inlineStr"/>
      <c r="D4082" s="2" t="inlineStr"/>
      <c r="E4082" s="28" t="inlineStr">
        <is>
          <r>
            <t xml:space="preserve">VALOR COM BDI:</t>
          </r>
        </is>
      </c>
      <c r="F4082" s="28" t="inlineStr"/>
      <c r="G4082" s="29" t="n">
        <f>G4081+G4080</f>
        <v>6.51</v>
      </c>
    </row>
    <row r="4083" customHeight="1" ht="10">
      <c r="A4083" s="2" t="inlineStr"/>
      <c r="B4083" s="2" t="inlineStr"/>
      <c r="C4083" s="2" t="inlineStr"/>
      <c r="D4083" s="2" t="inlineStr"/>
      <c r="E4083" s="18" t="inlineStr"/>
      <c r="F4083" s="18" t="inlineStr"/>
      <c r="G4083" s="18" t="inlineStr"/>
    </row>
    <row r="4084" customHeight="1" ht="20">
      <c r="A4084" s="19" t="inlineStr">
        <is>
          <r>
            <t xml:space="preserve">1.18.124. ​89520​ JOELHO 45 GRAUS, PVC, SERIE R, ÁGUA PLUVIAL, DN 50 MM, JUNTA ELÁSTICA, FORNECIDO E INSTALADO EM RAMAL DE ENCAMINHAMENTO. AF_06/2022​ (UN)</t>
          </r>
        </is>
      </c>
      <c r="B4084" s="19" t="inlineStr"/>
      <c r="C4084" s="19" t="inlineStr"/>
      <c r="D4084" s="19" t="inlineStr"/>
      <c r="E4084" s="19" t="inlineStr"/>
      <c r="F4084" s="19" t="inlineStr"/>
      <c r="G4084" s="19" t="inlineStr"/>
    </row>
    <row r="4085" customHeight="1" ht="15">
      <c r="A4085" s="20" t="inlineStr">
        <is>
          <r>
            <t xml:space="preserve">Material</t>
          </r>
        </is>
      </c>
      <c r="B4085" s="20" t="inlineStr"/>
      <c r="C4085" s="21" t="inlineStr">
        <is>
          <r>
            <t xml:space="preserve">FONTE</t>
          </r>
        </is>
      </c>
      <c r="D4085" s="21" t="inlineStr">
        <is>
          <r>
            <t xml:space="preserve">UNID</t>
          </r>
        </is>
      </c>
      <c r="E4085" s="21" t="inlineStr">
        <is>
          <r>
            <t xml:space="preserve">COEFICIENTE</t>
          </r>
        </is>
      </c>
      <c r="F4085" s="21" t="inlineStr">
        <is>
          <r>
            <t xml:space="preserve">PREÇO UNITÁRIO</t>
          </r>
        </is>
      </c>
      <c r="G4085" s="21" t="inlineStr">
        <is>
          <r>
            <t xml:space="preserve">TOTAL</t>
          </r>
        </is>
      </c>
    </row>
    <row r="4086" customHeight="1" ht="21">
      <c r="A4086" s="22" t="inlineStr">
        <is>
          <r>
            <t xml:space="preserve">00020085</t>
          </r>
        </is>
      </c>
      <c r="B4086" s="23" t="inlineStr">
        <is>
          <r>
            <t xml:space="preserve">ANEL BORRACHA, DN 50 MM, PARA TUBO SERIE REFORCADA ESGOTO PREDIAL</t>
          </r>
        </is>
      </c>
      <c r="C4086" s="22" t="inlineStr">
        <is>
          <r>
            <t xml:space="preserve">SINAPI</t>
          </r>
        </is>
      </c>
      <c r="D4086" s="22" t="inlineStr">
        <is>
          <r>
            <t xml:space="preserve">UN</t>
          </r>
        </is>
      </c>
      <c r="E4086" s="24" t="n">
        <v>2.0</v>
      </c>
      <c r="F4086" s="25" t="n">
        <v>3.18</v>
      </c>
      <c r="G4086" s="25" t="n">
        <f>TRUNC(TRUNC(E4086,8)*F4086,2)</f>
        <v>6.36</v>
      </c>
    </row>
    <row r="4087" customHeight="1" ht="21">
      <c r="A4087" s="22" t="inlineStr">
        <is>
          <r>
            <t xml:space="preserve">00020149</t>
          </r>
        </is>
      </c>
      <c r="B4087" s="23" t="inlineStr">
        <is>
          <r>
            <t xml:space="preserve">JOELHO, PVC SERIE R, 45 GRAUS, DN 50 MM, PARA ESGOTO PREDIAL</t>
          </r>
        </is>
      </c>
      <c r="C4087" s="22" t="inlineStr">
        <is>
          <r>
            <t xml:space="preserve">SINAPI</t>
          </r>
        </is>
      </c>
      <c r="D4087" s="22" t="inlineStr">
        <is>
          <r>
            <t xml:space="preserve">UN</t>
          </r>
        </is>
      </c>
      <c r="E4087" s="24" t="n">
        <v>1.0</v>
      </c>
      <c r="F4087" s="25" t="n">
        <v>6.75</v>
      </c>
      <c r="G4087" s="25" t="n">
        <f>TRUNC(TRUNC(E4087,8)*F4087,2)</f>
        <v>6.75</v>
      </c>
    </row>
    <row r="4088" customHeight="1" ht="29">
      <c r="A4088" s="22" t="inlineStr">
        <is>
          <r>
            <t xml:space="preserve">00020078</t>
          </r>
        </is>
      </c>
      <c r="B4088" s="23" t="inlineStr">
        <is>
          <r>
            <t xml:space="preserve">PASTA LUBRIFICANTE PARA TUBOS E CONEXOES COM JUNTA ELASTICA, EMBALAGEM DE *400* GR (USO EM PVC, ACO, POLIETILENO E OUTROS)</t>
          </r>
        </is>
      </c>
      <c r="C4088" s="22" t="inlineStr">
        <is>
          <r>
            <t xml:space="preserve">SINAPI</t>
          </r>
        </is>
      </c>
      <c r="D4088" s="22" t="inlineStr">
        <is>
          <r>
            <t xml:space="preserve">UN</t>
          </r>
        </is>
      </c>
      <c r="E4088" s="24" t="n">
        <v>0.05</v>
      </c>
      <c r="F4088" s="25" t="n">
        <v>25.53</v>
      </c>
      <c r="G4088" s="25" t="n">
        <f>TRUNC(TRUNC(E4088,8)*F4088,2)</f>
        <v>1.27</v>
      </c>
    </row>
    <row r="4089" customHeight="1" ht="15">
      <c r="A4089" s="2" t="inlineStr"/>
      <c r="B4089" s="2" t="inlineStr"/>
      <c r="C4089" s="2" t="inlineStr"/>
      <c r="D4089" s="2" t="inlineStr"/>
      <c r="E4089" s="26" t="inlineStr">
        <is>
          <r>
            <t xml:space="preserve">TOTAL Material:</t>
          </r>
        </is>
      </c>
      <c r="F4089" s="26" t="inlineStr"/>
      <c r="G4089" s="27" t="n">
        <f>SUM(G4086:G4088)</f>
        <v>14.38</v>
      </c>
    </row>
    <row r="4090" customHeight="1" ht="15">
      <c r="A4090" s="20" t="inlineStr">
        <is>
          <r>
            <t xml:space="preserve">Mão de Obra com Encargos Complementares</t>
          </r>
        </is>
      </c>
      <c r="B4090" s="20" t="inlineStr"/>
      <c r="C4090" s="21" t="inlineStr">
        <is>
          <r>
            <t xml:space="preserve">FONTE</t>
          </r>
        </is>
      </c>
      <c r="D4090" s="21" t="inlineStr">
        <is>
          <r>
            <t xml:space="preserve">UNID</t>
          </r>
        </is>
      </c>
      <c r="E4090" s="21" t="inlineStr">
        <is>
          <r>
            <t xml:space="preserve">COEFICIENTE</t>
          </r>
        </is>
      </c>
      <c r="F4090" s="21" t="inlineStr">
        <is>
          <r>
            <t xml:space="preserve">PREÇO UNITÁRIO</t>
          </r>
        </is>
      </c>
      <c r="G4090" s="21" t="inlineStr">
        <is>
          <r>
            <t xml:space="preserve">TOTAL</t>
          </r>
        </is>
      </c>
    </row>
    <row r="4091" customHeight="1" ht="21">
      <c r="A4091" s="22" t="inlineStr">
        <is>
          <r>
            <t xml:space="preserve">88248</t>
          </r>
        </is>
      </c>
      <c r="B4091" s="23" t="inlineStr">
        <is>
          <r>
            <t xml:space="preserve">AUXILIAR DE ENCANADOR OU BOMBEIRO HIDRÁULICO COM ENCARGOS COMPLEMENTARES</t>
          </r>
        </is>
      </c>
      <c r="C4091" s="22" t="inlineStr">
        <is>
          <r>
            <t xml:space="preserve">SINAPI</t>
          </r>
        </is>
      </c>
      <c r="D4091" s="22" t="inlineStr">
        <is>
          <r>
            <t xml:space="preserve">H</t>
          </r>
        </is>
      </c>
      <c r="E4091" s="24" t="n">
        <v>0.0607</v>
      </c>
      <c r="F4091" s="25" t="n">
        <v>24.23</v>
      </c>
      <c r="G4091" s="25" t="n">
        <f>TRUNC(TRUNC(E4091,8)*F4091,2)</f>
        <v>1.47</v>
      </c>
    </row>
    <row r="4092" customHeight="1" ht="21">
      <c r="A4092" s="22" t="inlineStr">
        <is>
          <r>
            <t xml:space="preserve">88267</t>
          </r>
        </is>
      </c>
      <c r="B4092" s="23" t="inlineStr">
        <is>
          <r>
            <t xml:space="preserve">ENCANADOR OU BOMBEIRO HIDRÁULICO COM ENCARGOS COMPLEMENTARES</t>
          </r>
        </is>
      </c>
      <c r="C4092" s="22" t="inlineStr">
        <is>
          <r>
            <t xml:space="preserve">SINAPI</t>
          </r>
        </is>
      </c>
      <c r="D4092" s="22" t="inlineStr">
        <is>
          <r>
            <t xml:space="preserve">H</t>
          </r>
        </is>
      </c>
      <c r="E4092" s="24" t="n">
        <v>0.0607</v>
      </c>
      <c r="F4092" s="25" t="n">
        <v>29.86</v>
      </c>
      <c r="G4092" s="25" t="n">
        <f>TRUNC(TRUNC(E4092,8)*F4092,2)</f>
        <v>1.81</v>
      </c>
    </row>
    <row r="4093" customHeight="1" ht="18">
      <c r="A4093" s="2" t="inlineStr"/>
      <c r="B4093" s="2" t="inlineStr"/>
      <c r="C4093" s="2" t="inlineStr"/>
      <c r="D4093" s="2" t="inlineStr"/>
      <c r="E4093" s="26" t="inlineStr">
        <is>
          <r>
            <t xml:space="preserve">TOTAL Mão de Obra com Encargos Complementares:</t>
          </r>
        </is>
      </c>
      <c r="F4093" s="26" t="inlineStr"/>
      <c r="G4093" s="27" t="n">
        <f>SUM(G4091:G4092)</f>
        <v>3.28</v>
      </c>
    </row>
    <row r="4094" customHeight="1" ht="15">
      <c r="A4094" s="2" t="inlineStr"/>
      <c r="B4094" s="2" t="inlineStr"/>
      <c r="C4094" s="2" t="inlineStr"/>
      <c r="D4094" s="2" t="inlineStr"/>
      <c r="E4094" s="28" t="inlineStr">
        <is>
          <r>
            <t xml:space="preserve">VALOR:</t>
          </r>
        </is>
      </c>
      <c r="F4094" s="28" t="inlineStr"/>
      <c r="G4094" s="29" t="n">
        <f>ROUND(SUM(G4089,G4093),2)</f>
        <v>17.66</v>
      </c>
    </row>
    <row r="4095" customHeight="1" ht="15">
      <c r="A4095" s="2" t="inlineStr"/>
      <c r="B4095" s="2" t="inlineStr"/>
      <c r="C4095" s="2" t="inlineStr"/>
      <c r="D4095" s="2" t="inlineStr"/>
      <c r="E4095" s="28" t="inlineStr">
        <is>
          <r>
            <t xml:space="preserve">VALOR BDI (20.34%):</t>
          </r>
        </is>
      </c>
      <c r="F4095" s="28" t="inlineStr"/>
      <c r="G4095" s="29" t="n">
        <f>ROUND(G4094*(20.34/100),2)</f>
        <v>3.59</v>
      </c>
    </row>
    <row r="4096" customHeight="1" ht="15">
      <c r="A4096" s="2" t="inlineStr"/>
      <c r="B4096" s="2" t="inlineStr"/>
      <c r="C4096" s="2" t="inlineStr"/>
      <c r="D4096" s="2" t="inlineStr"/>
      <c r="E4096" s="28" t="inlineStr">
        <is>
          <r>
            <t xml:space="preserve">VALOR COM BDI:</t>
          </r>
        </is>
      </c>
      <c r="F4096" s="28" t="inlineStr"/>
      <c r="G4096" s="29" t="n">
        <f>G4095+G4094</f>
        <v>21.25</v>
      </c>
    </row>
    <row r="4097" customHeight="1" ht="10">
      <c r="A4097" s="2" t="inlineStr"/>
      <c r="B4097" s="2" t="inlineStr"/>
      <c r="C4097" s="2" t="inlineStr"/>
      <c r="D4097" s="2" t="inlineStr"/>
      <c r="E4097" s="18" t="inlineStr"/>
      <c r="F4097" s="18" t="inlineStr"/>
      <c r="G4097" s="18" t="inlineStr"/>
    </row>
    <row r="4098" customHeight="1" ht="20">
      <c r="A4098" s="19" t="inlineStr">
        <is>
          <r>
            <t xml:space="preserve">1.18.125. ​89512​ TUBO PVC, SÉRIE R, ÁGUA PLUVIAL, DN 100 MM, FORNECIDO E INSTALADO EM RAMAL DE ENCAMINHAMENTO. AF_06/2022​ (M)</t>
          </r>
        </is>
      </c>
      <c r="B4098" s="19" t="inlineStr"/>
      <c r="C4098" s="19" t="inlineStr"/>
      <c r="D4098" s="19" t="inlineStr"/>
      <c r="E4098" s="19" t="inlineStr"/>
      <c r="F4098" s="19" t="inlineStr"/>
      <c r="G4098" s="19" t="inlineStr"/>
    </row>
    <row r="4099" customHeight="1" ht="15">
      <c r="A4099" s="20" t="inlineStr">
        <is>
          <r>
            <t xml:space="preserve">Material</t>
          </r>
        </is>
      </c>
      <c r="B4099" s="20" t="inlineStr"/>
      <c r="C4099" s="21" t="inlineStr">
        <is>
          <r>
            <t xml:space="preserve">FONTE</t>
          </r>
        </is>
      </c>
      <c r="D4099" s="21" t="inlineStr">
        <is>
          <r>
            <t xml:space="preserve">UNID</t>
          </r>
        </is>
      </c>
      <c r="E4099" s="21" t="inlineStr">
        <is>
          <r>
            <t xml:space="preserve">COEFICIENTE</t>
          </r>
        </is>
      </c>
      <c r="F4099" s="21" t="inlineStr">
        <is>
          <r>
            <t xml:space="preserve">PREÇO UNITÁRIO</t>
          </r>
        </is>
      </c>
      <c r="G4099" s="21" t="inlineStr">
        <is>
          <r>
            <t xml:space="preserve">TOTAL</t>
          </r>
        </is>
      </c>
    </row>
    <row r="4100" customHeight="1" ht="15">
      <c r="A4100" s="22" t="inlineStr">
        <is>
          <r>
            <t xml:space="preserve">00038383</t>
          </r>
        </is>
      </c>
      <c r="B4100" s="23" t="inlineStr">
        <is>
          <r>
            <t xml:space="preserve">LIXA D'AGUA EM FOLHA, COR PRETA, GRAO 100</t>
          </r>
        </is>
      </c>
      <c r="C4100" s="22" t="inlineStr">
        <is>
          <r>
            <t xml:space="preserve">SINAPI</t>
          </r>
        </is>
      </c>
      <c r="D4100" s="22" t="inlineStr">
        <is>
          <r>
            <t xml:space="preserve">UN</t>
          </r>
        </is>
      </c>
      <c r="E4100" s="24" t="n">
        <v>0.0224</v>
      </c>
      <c r="F4100" s="25" t="n">
        <v>1.65</v>
      </c>
      <c r="G4100" s="25" t="n">
        <f>TRUNC(TRUNC(E4100,8)*F4100,2)</f>
        <v>0.03</v>
      </c>
    </row>
    <row r="4101" customHeight="1" ht="21">
      <c r="A4101" s="22" t="inlineStr">
        <is>
          <r>
            <t xml:space="preserve">00009841</t>
          </r>
        </is>
      </c>
      <c r="B4101" s="23" t="inlineStr">
        <is>
          <r>
            <t xml:space="preserve">TUBO PVC, SERIE R, DN 100 MM, PARA ESGOTO OU AGUAS PLUVIAIS PREDIAL (NBR 5688)</t>
          </r>
        </is>
      </c>
      <c r="C4101" s="22" t="inlineStr">
        <is>
          <r>
            <t xml:space="preserve">SINAPI</t>
          </r>
        </is>
      </c>
      <c r="D4101" s="22" t="inlineStr">
        <is>
          <r>
            <t xml:space="preserve">M</t>
          </r>
        </is>
      </c>
      <c r="E4101" s="24" t="n">
        <v>1.0353</v>
      </c>
      <c r="F4101" s="25" t="n">
        <v>28.23</v>
      </c>
      <c r="G4101" s="25" t="n">
        <f>TRUNC(TRUNC(E4101,8)*F4101,2)</f>
        <v>29.22</v>
      </c>
    </row>
    <row r="4102" customHeight="1" ht="15">
      <c r="A4102" s="2" t="inlineStr"/>
      <c r="B4102" s="2" t="inlineStr"/>
      <c r="C4102" s="2" t="inlineStr"/>
      <c r="D4102" s="2" t="inlineStr"/>
      <c r="E4102" s="26" t="inlineStr">
        <is>
          <r>
            <t xml:space="preserve">TOTAL Material:</t>
          </r>
        </is>
      </c>
      <c r="F4102" s="26" t="inlineStr"/>
      <c r="G4102" s="27" t="n">
        <f>SUM(G4100:G4101)</f>
        <v>29.25</v>
      </c>
    </row>
    <row r="4103" customHeight="1" ht="15">
      <c r="A4103" s="20" t="inlineStr">
        <is>
          <r>
            <t xml:space="preserve">Mão de Obra com Encargos Complementares</t>
          </r>
        </is>
      </c>
      <c r="B4103" s="20" t="inlineStr"/>
      <c r="C4103" s="21" t="inlineStr">
        <is>
          <r>
            <t xml:space="preserve">FONTE</t>
          </r>
        </is>
      </c>
      <c r="D4103" s="21" t="inlineStr">
        <is>
          <r>
            <t xml:space="preserve">UNID</t>
          </r>
        </is>
      </c>
      <c r="E4103" s="21" t="inlineStr">
        <is>
          <r>
            <t xml:space="preserve">COEFICIENTE</t>
          </r>
        </is>
      </c>
      <c r="F4103" s="21" t="inlineStr">
        <is>
          <r>
            <t xml:space="preserve">PREÇO UNITÁRIO</t>
          </r>
        </is>
      </c>
      <c r="G4103" s="21" t="inlineStr">
        <is>
          <r>
            <t xml:space="preserve">TOTAL</t>
          </r>
        </is>
      </c>
    </row>
    <row r="4104" customHeight="1" ht="21">
      <c r="A4104" s="22" t="inlineStr">
        <is>
          <r>
            <t xml:space="preserve">88248</t>
          </r>
        </is>
      </c>
      <c r="B4104" s="23" t="inlineStr">
        <is>
          <r>
            <t xml:space="preserve">AUXILIAR DE ENCANADOR OU BOMBEIRO HIDRÁULICO COM ENCARGOS COMPLEMENTARES</t>
          </r>
        </is>
      </c>
      <c r="C4104" s="22" t="inlineStr">
        <is>
          <r>
            <t xml:space="preserve">SINAPI</t>
          </r>
        </is>
      </c>
      <c r="D4104" s="22" t="inlineStr">
        <is>
          <r>
            <t xml:space="preserve">H</t>
          </r>
        </is>
      </c>
      <c r="E4104" s="24" t="n">
        <v>0.4024</v>
      </c>
      <c r="F4104" s="25" t="n">
        <v>24.23</v>
      </c>
      <c r="G4104" s="25" t="n">
        <f>TRUNC(TRUNC(E4104,8)*F4104,2)</f>
        <v>9.75</v>
      </c>
    </row>
    <row r="4105" customHeight="1" ht="21">
      <c r="A4105" s="22" t="inlineStr">
        <is>
          <r>
            <t xml:space="preserve">88267</t>
          </r>
        </is>
      </c>
      <c r="B4105" s="23" t="inlineStr">
        <is>
          <r>
            <t xml:space="preserve">ENCANADOR OU BOMBEIRO HIDRÁULICO COM ENCARGOS COMPLEMENTARES</t>
          </r>
        </is>
      </c>
      <c r="C4105" s="22" t="inlineStr">
        <is>
          <r>
            <t xml:space="preserve">SINAPI</t>
          </r>
        </is>
      </c>
      <c r="D4105" s="22" t="inlineStr">
        <is>
          <r>
            <t xml:space="preserve">H</t>
          </r>
        </is>
      </c>
      <c r="E4105" s="24" t="n">
        <v>0.4024</v>
      </c>
      <c r="F4105" s="25" t="n">
        <v>29.86</v>
      </c>
      <c r="G4105" s="25" t="n">
        <f>TRUNC(TRUNC(E4105,8)*F4105,2)</f>
        <v>12.01</v>
      </c>
    </row>
    <row r="4106" customHeight="1" ht="18">
      <c r="A4106" s="2" t="inlineStr"/>
      <c r="B4106" s="2" t="inlineStr"/>
      <c r="C4106" s="2" t="inlineStr"/>
      <c r="D4106" s="2" t="inlineStr"/>
      <c r="E4106" s="26" t="inlineStr">
        <is>
          <r>
            <t xml:space="preserve">TOTAL Mão de Obra com Encargos Complementares:</t>
          </r>
        </is>
      </c>
      <c r="F4106" s="26" t="inlineStr"/>
      <c r="G4106" s="27" t="n">
        <f>SUM(G4104:G4105)</f>
        <v>21.76</v>
      </c>
    </row>
    <row r="4107" customHeight="1" ht="15">
      <c r="A4107" s="2" t="inlineStr"/>
      <c r="B4107" s="2" t="inlineStr"/>
      <c r="C4107" s="2" t="inlineStr"/>
      <c r="D4107" s="2" t="inlineStr"/>
      <c r="E4107" s="28" t="inlineStr">
        <is>
          <r>
            <t xml:space="preserve">VALOR:</t>
          </r>
        </is>
      </c>
      <c r="F4107" s="28" t="inlineStr"/>
      <c r="G4107" s="29" t="n">
        <f>ROUND(SUM(G4102,G4106),2)</f>
        <v>51.01</v>
      </c>
    </row>
    <row r="4108" customHeight="1" ht="15">
      <c r="A4108" s="2" t="inlineStr"/>
      <c r="B4108" s="2" t="inlineStr"/>
      <c r="C4108" s="2" t="inlineStr"/>
      <c r="D4108" s="2" t="inlineStr"/>
      <c r="E4108" s="28" t="inlineStr">
        <is>
          <r>
            <t xml:space="preserve">VALOR BDI (20.34%):</t>
          </r>
        </is>
      </c>
      <c r="F4108" s="28" t="inlineStr"/>
      <c r="G4108" s="29" t="n">
        <f>ROUND(G4107*(20.34/100),2)</f>
        <v>10.38</v>
      </c>
    </row>
    <row r="4109" customHeight="1" ht="15">
      <c r="A4109" s="2" t="inlineStr"/>
      <c r="B4109" s="2" t="inlineStr"/>
      <c r="C4109" s="2" t="inlineStr"/>
      <c r="D4109" s="2" t="inlineStr"/>
      <c r="E4109" s="28" t="inlineStr">
        <is>
          <r>
            <t xml:space="preserve">VALOR COM BDI:</t>
          </r>
        </is>
      </c>
      <c r="F4109" s="28" t="inlineStr"/>
      <c r="G4109" s="29" t="n">
        <f>G4108+G4107</f>
        <v>61.39</v>
      </c>
    </row>
    <row r="4110" customHeight="1" ht="10">
      <c r="A4110" s="2" t="inlineStr"/>
      <c r="B4110" s="2" t="inlineStr"/>
      <c r="C4110" s="2" t="inlineStr"/>
      <c r="D4110" s="2" t="inlineStr"/>
      <c r="E4110" s="18" t="inlineStr"/>
      <c r="F4110" s="18" t="inlineStr"/>
      <c r="G4110" s="18" t="inlineStr"/>
    </row>
    <row r="4111" customHeight="1" ht="20">
      <c r="A4111" s="19" t="inlineStr">
        <is>
          <r>
            <t xml:space="preserve">1.18.126. ​89509​ TUBO PVC, SÉRIE R, ÁGUA PLUVIAL, DN 50 MM, FORNECIDO E INSTALADO EM RAMAL DE ENCAMINHAMENTO. AF_06/2022​ (M)</t>
          </r>
        </is>
      </c>
      <c r="B4111" s="19" t="inlineStr"/>
      <c r="C4111" s="19" t="inlineStr"/>
      <c r="D4111" s="19" t="inlineStr"/>
      <c r="E4111" s="19" t="inlineStr"/>
      <c r="F4111" s="19" t="inlineStr"/>
      <c r="G4111" s="19" t="inlineStr"/>
    </row>
    <row r="4112" customHeight="1" ht="15">
      <c r="A4112" s="20" t="inlineStr">
        <is>
          <r>
            <t xml:space="preserve">Material</t>
          </r>
        </is>
      </c>
      <c r="B4112" s="20" t="inlineStr"/>
      <c r="C4112" s="21" t="inlineStr">
        <is>
          <r>
            <t xml:space="preserve">FONTE</t>
          </r>
        </is>
      </c>
      <c r="D4112" s="21" t="inlineStr">
        <is>
          <r>
            <t xml:space="preserve">UNID</t>
          </r>
        </is>
      </c>
      <c r="E4112" s="21" t="inlineStr">
        <is>
          <r>
            <t xml:space="preserve">COEFICIENTE</t>
          </r>
        </is>
      </c>
      <c r="F4112" s="21" t="inlineStr">
        <is>
          <r>
            <t xml:space="preserve">PREÇO UNITÁRIO</t>
          </r>
        </is>
      </c>
      <c r="G4112" s="21" t="inlineStr">
        <is>
          <r>
            <t xml:space="preserve">TOTAL</t>
          </r>
        </is>
      </c>
    </row>
    <row r="4113" customHeight="1" ht="15">
      <c r="A4113" s="22" t="inlineStr">
        <is>
          <r>
            <t xml:space="preserve">00038383</t>
          </r>
        </is>
      </c>
      <c r="B4113" s="23" t="inlineStr">
        <is>
          <r>
            <t xml:space="preserve">LIXA D'AGUA EM FOLHA, COR PRETA, GRAO 100</t>
          </r>
        </is>
      </c>
      <c r="C4113" s="22" t="inlineStr">
        <is>
          <r>
            <t xml:space="preserve">SINAPI</t>
          </r>
        </is>
      </c>
      <c r="D4113" s="22" t="inlineStr">
        <is>
          <r>
            <t xml:space="preserve">UN</t>
          </r>
        </is>
      </c>
      <c r="E4113" s="24" t="n">
        <v>0.0105</v>
      </c>
      <c r="F4113" s="25" t="n">
        <v>1.65</v>
      </c>
      <c r="G4113" s="25" t="n">
        <f>TRUNC(TRUNC(E4113,8)*F4113,2)</f>
        <v>0.01</v>
      </c>
    </row>
    <row r="4114" customHeight="1" ht="21">
      <c r="A4114" s="22" t="inlineStr">
        <is>
          <r>
            <t xml:space="preserve">00020068</t>
          </r>
        </is>
      </c>
      <c r="B4114" s="23" t="inlineStr">
        <is>
          <r>
            <t xml:space="preserve">TUBO PVC, SERIE R, DN 50 MM, PARA ESGOTO OU AGUAS PLUVIAIS PREDIAL (NBR 5688)</t>
          </r>
        </is>
      </c>
      <c r="C4114" s="22" t="inlineStr">
        <is>
          <r>
            <t xml:space="preserve">SINAPI</t>
          </r>
        </is>
      </c>
      <c r="D4114" s="22" t="inlineStr">
        <is>
          <r>
            <t xml:space="preserve">M</t>
          </r>
        </is>
      </c>
      <c r="E4114" s="24" t="n">
        <v>1.0353</v>
      </c>
      <c r="F4114" s="25" t="n">
        <v>12.89</v>
      </c>
      <c r="G4114" s="25" t="n">
        <f>TRUNC(TRUNC(E4114,8)*F4114,2)</f>
        <v>13.34</v>
      </c>
    </row>
    <row r="4115" customHeight="1" ht="15">
      <c r="A4115" s="2" t="inlineStr"/>
      <c r="B4115" s="2" t="inlineStr"/>
      <c r="C4115" s="2" t="inlineStr"/>
      <c r="D4115" s="2" t="inlineStr"/>
      <c r="E4115" s="26" t="inlineStr">
        <is>
          <r>
            <t xml:space="preserve">TOTAL Material:</t>
          </r>
        </is>
      </c>
      <c r="F4115" s="26" t="inlineStr"/>
      <c r="G4115" s="27" t="n">
        <f>SUM(G4113:G4114)</f>
        <v>13.35</v>
      </c>
    </row>
    <row r="4116" customHeight="1" ht="15">
      <c r="A4116" s="20" t="inlineStr">
        <is>
          <r>
            <t xml:space="preserve">Mão de Obra com Encargos Complementares</t>
          </r>
        </is>
      </c>
      <c r="B4116" s="20" t="inlineStr"/>
      <c r="C4116" s="21" t="inlineStr">
        <is>
          <r>
            <t xml:space="preserve">FONTE</t>
          </r>
        </is>
      </c>
      <c r="D4116" s="21" t="inlineStr">
        <is>
          <r>
            <t xml:space="preserve">UNID</t>
          </r>
        </is>
      </c>
      <c r="E4116" s="21" t="inlineStr">
        <is>
          <r>
            <t xml:space="preserve">COEFICIENTE</t>
          </r>
        </is>
      </c>
      <c r="F4116" s="21" t="inlineStr">
        <is>
          <r>
            <t xml:space="preserve">PREÇO UNITÁRIO</t>
          </r>
        </is>
      </c>
      <c r="G4116" s="21" t="inlineStr">
        <is>
          <r>
            <t xml:space="preserve">TOTAL</t>
          </r>
        </is>
      </c>
    </row>
    <row r="4117" customHeight="1" ht="21">
      <c r="A4117" s="22" t="inlineStr">
        <is>
          <r>
            <t xml:space="preserve">88248</t>
          </r>
        </is>
      </c>
      <c r="B4117" s="23" t="inlineStr">
        <is>
          <r>
            <t xml:space="preserve">AUXILIAR DE ENCANADOR OU BOMBEIRO HIDRÁULICO COM ENCARGOS COMPLEMENTARES</t>
          </r>
        </is>
      </c>
      <c r="C4117" s="22" t="inlineStr">
        <is>
          <r>
            <t xml:space="preserve">SINAPI</t>
          </r>
        </is>
      </c>
      <c r="D4117" s="22" t="inlineStr">
        <is>
          <r>
            <t xml:space="preserve">H</t>
          </r>
        </is>
      </c>
      <c r="E4117" s="24" t="n">
        <v>0.1897</v>
      </c>
      <c r="F4117" s="25" t="n">
        <v>24.23</v>
      </c>
      <c r="G4117" s="25" t="n">
        <f>TRUNC(TRUNC(E4117,8)*F4117,2)</f>
        <v>4.59</v>
      </c>
    </row>
    <row r="4118" customHeight="1" ht="21">
      <c r="A4118" s="22" t="inlineStr">
        <is>
          <r>
            <t xml:space="preserve">88267</t>
          </r>
        </is>
      </c>
      <c r="B4118" s="23" t="inlineStr">
        <is>
          <r>
            <t xml:space="preserve">ENCANADOR OU BOMBEIRO HIDRÁULICO COM ENCARGOS COMPLEMENTARES</t>
          </r>
        </is>
      </c>
      <c r="C4118" s="22" t="inlineStr">
        <is>
          <r>
            <t xml:space="preserve">SINAPI</t>
          </r>
        </is>
      </c>
      <c r="D4118" s="22" t="inlineStr">
        <is>
          <r>
            <t xml:space="preserve">H</t>
          </r>
        </is>
      </c>
      <c r="E4118" s="24" t="n">
        <v>0.1897</v>
      </c>
      <c r="F4118" s="25" t="n">
        <v>29.86</v>
      </c>
      <c r="G4118" s="25" t="n">
        <f>TRUNC(TRUNC(E4118,8)*F4118,2)</f>
        <v>5.66</v>
      </c>
    </row>
    <row r="4119" customHeight="1" ht="18">
      <c r="A4119" s="2" t="inlineStr"/>
      <c r="B4119" s="2" t="inlineStr"/>
      <c r="C4119" s="2" t="inlineStr"/>
      <c r="D4119" s="2" t="inlineStr"/>
      <c r="E4119" s="26" t="inlineStr">
        <is>
          <r>
            <t xml:space="preserve">TOTAL Mão de Obra com Encargos Complementares:</t>
          </r>
        </is>
      </c>
      <c r="F4119" s="26" t="inlineStr"/>
      <c r="G4119" s="27" t="n">
        <f>SUM(G4117:G4118)</f>
        <v>10.25</v>
      </c>
    </row>
    <row r="4120" customHeight="1" ht="15">
      <c r="A4120" s="2" t="inlineStr"/>
      <c r="B4120" s="2" t="inlineStr"/>
      <c r="C4120" s="2" t="inlineStr"/>
      <c r="D4120" s="2" t="inlineStr"/>
      <c r="E4120" s="28" t="inlineStr">
        <is>
          <r>
            <t xml:space="preserve">VALOR:</t>
          </r>
        </is>
      </c>
      <c r="F4120" s="28" t="inlineStr"/>
      <c r="G4120" s="29" t="n">
        <f>ROUND(SUM(G4115,G4119),2)</f>
        <v>23.6</v>
      </c>
    </row>
    <row r="4121" customHeight="1" ht="15">
      <c r="A4121" s="2" t="inlineStr"/>
      <c r="B4121" s="2" t="inlineStr"/>
      <c r="C4121" s="2" t="inlineStr"/>
      <c r="D4121" s="2" t="inlineStr"/>
      <c r="E4121" s="28" t="inlineStr">
        <is>
          <r>
            <t xml:space="preserve">VALOR BDI (20.34%):</t>
          </r>
        </is>
      </c>
      <c r="F4121" s="28" t="inlineStr"/>
      <c r="G4121" s="29" t="n">
        <f>ROUND(G4120*(20.34/100),2)</f>
        <v>4.8</v>
      </c>
    </row>
    <row r="4122" customHeight="1" ht="15">
      <c r="A4122" s="2" t="inlineStr"/>
      <c r="B4122" s="2" t="inlineStr"/>
      <c r="C4122" s="2" t="inlineStr"/>
      <c r="D4122" s="2" t="inlineStr"/>
      <c r="E4122" s="28" t="inlineStr">
        <is>
          <r>
            <t xml:space="preserve">VALOR COM BDI:</t>
          </r>
        </is>
      </c>
      <c r="F4122" s="28" t="inlineStr"/>
      <c r="G4122" s="29" t="n">
        <f>G4121+G4120</f>
        <v>28.4</v>
      </c>
    </row>
    <row r="4123" customHeight="1" ht="10">
      <c r="A4123" s="2" t="inlineStr"/>
      <c r="B4123" s="2" t="inlineStr"/>
      <c r="C4123" s="2" t="inlineStr"/>
      <c r="D4123" s="2" t="inlineStr"/>
      <c r="E4123" s="18" t="inlineStr"/>
      <c r="F4123" s="18" t="inlineStr"/>
      <c r="G4123" s="18" t="inlineStr"/>
    </row>
    <row r="4124" customHeight="1" ht="20">
      <c r="A4124" s="19" t="inlineStr">
        <is>
          <r>
            <t xml:space="preserve">1.18.127. ​CPU2590​ CAIXA DE COLETORA DE TALVEGUE - CCRT 02 (PADRÃO DNIT)​ (UN)</t>
          </r>
        </is>
      </c>
      <c r="B4124" s="19" t="inlineStr"/>
      <c r="C4124" s="19" t="inlineStr"/>
      <c r="D4124" s="19" t="inlineStr"/>
      <c r="E4124" s="19" t="inlineStr"/>
      <c r="F4124" s="19" t="inlineStr"/>
      <c r="G4124" s="19" t="inlineStr"/>
    </row>
    <row r="4125" customHeight="1" ht="15">
      <c r="A4125" s="20" t="inlineStr">
        <is>
          <r>
            <t xml:space="preserve">Serviço</t>
          </r>
        </is>
      </c>
      <c r="B4125" s="20" t="inlineStr"/>
      <c r="C4125" s="21" t="inlineStr">
        <is>
          <r>
            <t xml:space="preserve">FONTE</t>
          </r>
        </is>
      </c>
      <c r="D4125" s="21" t="inlineStr">
        <is>
          <r>
            <t xml:space="preserve">UNID</t>
          </r>
        </is>
      </c>
      <c r="E4125" s="21" t="inlineStr">
        <is>
          <r>
            <t xml:space="preserve">COEFICIENTE</t>
          </r>
        </is>
      </c>
      <c r="F4125" s="21" t="inlineStr">
        <is>
          <r>
            <t xml:space="preserve">PREÇO UNITÁRIO</t>
          </r>
        </is>
      </c>
      <c r="G4125" s="21" t="inlineStr">
        <is>
          <r>
            <t xml:space="preserve">TOTAL</t>
          </r>
        </is>
      </c>
    </row>
    <row r="4126" customHeight="1" ht="38">
      <c r="A4126" s="22" t="inlineStr">
        <is>
          <r>
            <t xml:space="preserve">103801</t>
          </r>
        </is>
      </c>
      <c r="B4126" s="23" t="inlineStr">
        <is>
          <r>
            <t xml:space="preserve">CONCRETAGEM DE DISSIPADOR DE ENERGIA, FCK = 20 MPA, COM USO DE JERICAS E PREPARO EM BETONEIRA DE 600 L - AREIA E BRITA COMERCIAIS - LANÇAMENTO, ADENSAMENTO E ACABAMENTO. AF_08/2022</t>
          </r>
        </is>
      </c>
      <c r="C4126" s="22" t="inlineStr">
        <is>
          <r>
            <t xml:space="preserve">SINAPI</t>
          </r>
        </is>
      </c>
      <c r="D4126" s="22" t="inlineStr">
        <is>
          <r>
            <t xml:space="preserve">M3</t>
          </r>
        </is>
      </c>
      <c r="E4126" s="24" t="n">
        <v>2.16</v>
      </c>
      <c r="F4126" s="25" t="n">
        <v>690.43</v>
      </c>
      <c r="G4126" s="25" t="n">
        <f>ROUND(ROUND(E4126,8)*F4126,2)</f>
        <v>1491.33</v>
      </c>
    </row>
    <row r="4127" customHeight="1" ht="15">
      <c r="A4127" s="22" t="inlineStr">
        <is>
          <r>
            <t xml:space="preserve">93358</t>
          </r>
        </is>
      </c>
      <c r="B4127" s="23" t="inlineStr">
        <is>
          <r>
            <t xml:space="preserve">ESCAVAÇÃO MANUAL DE VALA. AF_09/2024</t>
          </r>
        </is>
      </c>
      <c r="C4127" s="22" t="inlineStr">
        <is>
          <r>
            <t xml:space="preserve">SINAPI</t>
          </r>
        </is>
      </c>
      <c r="D4127" s="22" t="inlineStr">
        <is>
          <r>
            <t xml:space="preserve">M3</t>
          </r>
        </is>
      </c>
      <c r="E4127" s="24" t="n">
        <v>15.0</v>
      </c>
      <c r="F4127" s="25" t="n">
        <v>93.19</v>
      </c>
      <c r="G4127" s="25" t="n">
        <f>ROUND(ROUND(E4127,8)*F4127,2)</f>
        <v>1397.85</v>
      </c>
    </row>
    <row r="4128" customHeight="1" ht="29">
      <c r="A4128" s="22" t="inlineStr">
        <is>
          <r>
            <t xml:space="preserve">96536</t>
          </r>
        </is>
      </c>
      <c r="B4128" s="23" t="inlineStr">
        <is>
          <r>
            <t xml:space="preserve">FABRICAÇÃO, MONTAGEM E DESMONTAGEM DE FÔRMA PARA VIGA BALDRAME, EM MADEIRA SERRADA, E=25 MM, 4 UTILIZAÇÕES. AF_01/2024</t>
          </r>
        </is>
      </c>
      <c r="C4128" s="22" t="inlineStr">
        <is>
          <r>
            <t xml:space="preserve">SINAPI</t>
          </r>
        </is>
      </c>
      <c r="D4128" s="22" t="inlineStr">
        <is>
          <r>
            <t xml:space="preserve">M2</t>
          </r>
        </is>
      </c>
      <c r="E4128" s="24" t="n">
        <v>20.3</v>
      </c>
      <c r="F4128" s="25" t="n">
        <v>77.89</v>
      </c>
      <c r="G4128" s="25" t="n">
        <f>ROUND(ROUND(E4128,8)*F4128,2)</f>
        <v>1581.17</v>
      </c>
    </row>
    <row r="4129" customHeight="1" ht="29">
      <c r="A4129" s="22" t="inlineStr">
        <is>
          <r>
            <t xml:space="preserve">101617</t>
          </r>
        </is>
      </c>
      <c r="B4129" s="23" t="inlineStr">
        <is>
          <r>
            <t xml:space="preserve">PREPARO DE FUNDO DE VALA COM LARGURA MAIOR OU IGUAL A 1,5 M E MENOR QUE 2,5 M (ACERTO DO SOLO NATURAL). AF_08/2020</t>
          </r>
        </is>
      </c>
      <c r="C4129" s="22" t="inlineStr">
        <is>
          <r>
            <t xml:space="preserve">SINAPI</t>
          </r>
        </is>
      </c>
      <c r="D4129" s="22" t="inlineStr">
        <is>
          <r>
            <t xml:space="preserve">M2</t>
          </r>
        </is>
      </c>
      <c r="E4129" s="24" t="n">
        <v>5.0</v>
      </c>
      <c r="F4129" s="25" t="n">
        <v>3.46</v>
      </c>
      <c r="G4129" s="25" t="n">
        <f>ROUND(ROUND(E4129,8)*F4129,2)</f>
        <v>17.3</v>
      </c>
    </row>
    <row r="4130" customHeight="1" ht="15">
      <c r="A4130" s="2" t="inlineStr"/>
      <c r="B4130" s="2" t="inlineStr"/>
      <c r="C4130" s="2" t="inlineStr"/>
      <c r="D4130" s="2" t="inlineStr"/>
      <c r="E4130" s="26" t="inlineStr">
        <is>
          <r>
            <t xml:space="preserve">TOTAL Serviço:</t>
          </r>
        </is>
      </c>
      <c r="F4130" s="26" t="inlineStr"/>
      <c r="G4130" s="27" t="n">
        <f>SUM(G4126:G4129)</f>
        <v>4487.65</v>
      </c>
    </row>
    <row r="4131" customHeight="1" ht="15">
      <c r="A4131" s="2" t="inlineStr"/>
      <c r="B4131" s="2" t="inlineStr"/>
      <c r="C4131" s="2" t="inlineStr"/>
      <c r="D4131" s="2" t="inlineStr"/>
      <c r="E4131" s="28" t="inlineStr">
        <is>
          <r>
            <t xml:space="preserve">VALOR:</t>
          </r>
        </is>
      </c>
      <c r="F4131" s="28" t="inlineStr"/>
      <c r="G4131" s="29" t="n">
        <f>ROUND(SUM(G4130),2)</f>
        <v>4487.65</v>
      </c>
    </row>
    <row r="4132" customHeight="1" ht="15">
      <c r="A4132" s="2" t="inlineStr"/>
      <c r="B4132" s="2" t="inlineStr"/>
      <c r="C4132" s="2" t="inlineStr"/>
      <c r="D4132" s="2" t="inlineStr"/>
      <c r="E4132" s="28" t="inlineStr">
        <is>
          <r>
            <t xml:space="preserve">VALOR BDI (20.34%):</t>
          </r>
        </is>
      </c>
      <c r="F4132" s="28" t="inlineStr"/>
      <c r="G4132" s="29" t="n">
        <f>ROUND(G4131*(20.34/100),2)</f>
        <v>912.79</v>
      </c>
    </row>
    <row r="4133" customHeight="1" ht="15">
      <c r="A4133" s="2" t="inlineStr"/>
      <c r="B4133" s="2" t="inlineStr"/>
      <c r="C4133" s="2" t="inlineStr"/>
      <c r="D4133" s="2" t="inlineStr"/>
      <c r="E4133" s="28" t="inlineStr">
        <is>
          <r>
            <t xml:space="preserve">VALOR COM BDI:</t>
          </r>
        </is>
      </c>
      <c r="F4133" s="28" t="inlineStr"/>
      <c r="G4133" s="29" t="n">
        <f>G4132+G4131</f>
        <v>5400.44</v>
      </c>
    </row>
    <row r="4134" customHeight="1" ht="10">
      <c r="A4134" s="2" t="inlineStr"/>
      <c r="B4134" s="2" t="inlineStr"/>
      <c r="C4134" s="2" t="inlineStr"/>
      <c r="D4134" s="2" t="inlineStr"/>
      <c r="E4134" s="18" t="inlineStr"/>
      <c r="F4134" s="18" t="inlineStr"/>
      <c r="G4134" s="18" t="inlineStr"/>
    </row>
    <row r="4135" customHeight="1" ht="20">
      <c r="A4135" s="19" t="inlineStr">
        <is>
          <r>
            <t xml:space="preserve">1.18.128. ​89737​ JOELHO 90 GRAUS, PVC, SERIE NORMAL, ESGOTO PREDIAL, DN 75 MM, JUNTA ELÁSTICA, FORNECIDO E INSTALADO EM RAMAL DE DESCARGA OU RAMAL DE ESGOTO SANITÁRIO. AF_08/2022​ (UN)</t>
          </r>
        </is>
      </c>
      <c r="B4135" s="19" t="inlineStr"/>
      <c r="C4135" s="19" t="inlineStr"/>
      <c r="D4135" s="19" t="inlineStr"/>
      <c r="E4135" s="19" t="inlineStr"/>
      <c r="F4135" s="19" t="inlineStr"/>
      <c r="G4135" s="19" t="inlineStr"/>
    </row>
    <row r="4136" customHeight="1" ht="15">
      <c r="A4136" s="20" t="inlineStr">
        <is>
          <r>
            <t xml:space="preserve">Material</t>
          </r>
        </is>
      </c>
      <c r="B4136" s="20" t="inlineStr"/>
      <c r="C4136" s="21" t="inlineStr">
        <is>
          <r>
            <t xml:space="preserve">FONTE</t>
          </r>
        </is>
      </c>
      <c r="D4136" s="21" t="inlineStr">
        <is>
          <r>
            <t xml:space="preserve">UNID</t>
          </r>
        </is>
      </c>
      <c r="E4136" s="21" t="inlineStr">
        <is>
          <r>
            <t xml:space="preserve">COEFICIENTE</t>
          </r>
        </is>
      </c>
      <c r="F4136" s="21" t="inlineStr">
        <is>
          <r>
            <t xml:space="preserve">PREÇO UNITÁRIO</t>
          </r>
        </is>
      </c>
      <c r="G4136" s="21" t="inlineStr">
        <is>
          <r>
            <t xml:space="preserve">TOTAL</t>
          </r>
        </is>
      </c>
    </row>
    <row r="4137" customHeight="1" ht="21">
      <c r="A4137" s="22" t="inlineStr">
        <is>
          <r>
            <t xml:space="preserve">00000297</t>
          </r>
        </is>
      </c>
      <c r="B4137" s="23" t="inlineStr">
        <is>
          <r>
            <t xml:space="preserve">ANEL BORRACHA PARA TUBO ESGOTO PREDIAL, DN 75 MM (NBR 5688)</t>
          </r>
        </is>
      </c>
      <c r="C4137" s="22" t="inlineStr">
        <is>
          <r>
            <t xml:space="preserve">SINAPI</t>
          </r>
        </is>
      </c>
      <c r="D4137" s="22" t="inlineStr">
        <is>
          <r>
            <t xml:space="preserve">UN</t>
          </r>
        </is>
      </c>
      <c r="E4137" s="24" t="n">
        <v>2.0</v>
      </c>
      <c r="F4137" s="25" t="n">
        <v>3.56</v>
      </c>
      <c r="G4137" s="25" t="n">
        <f>TRUNC(TRUNC(E4137,8)*F4137,2)</f>
        <v>7.12</v>
      </c>
    </row>
    <row r="4138" customHeight="1" ht="21">
      <c r="A4138" s="22" t="inlineStr">
        <is>
          <r>
            <t xml:space="preserve">00003509</t>
          </r>
        </is>
      </c>
      <c r="B4138" s="23" t="inlineStr">
        <is>
          <r>
            <t xml:space="preserve">JOELHO PVC, SOLDAVEL, PB, 90 GRAUS, DN 75 MM, PARA ESGOTO PREDIAL</t>
          </r>
        </is>
      </c>
      <c r="C4138" s="22" t="inlineStr">
        <is>
          <r>
            <t xml:space="preserve">SINAPI</t>
          </r>
        </is>
      </c>
      <c r="D4138" s="22" t="inlineStr">
        <is>
          <r>
            <t xml:space="preserve">UN</t>
          </r>
        </is>
      </c>
      <c r="E4138" s="24" t="n">
        <v>1.0</v>
      </c>
      <c r="F4138" s="25" t="n">
        <v>6.99</v>
      </c>
      <c r="G4138" s="25" t="n">
        <f>TRUNC(TRUNC(E4138,8)*F4138,2)</f>
        <v>6.99</v>
      </c>
    </row>
    <row r="4139" customHeight="1" ht="29">
      <c r="A4139" s="22" t="inlineStr">
        <is>
          <r>
            <t xml:space="preserve">00020078</t>
          </r>
        </is>
      </c>
      <c r="B4139" s="23" t="inlineStr">
        <is>
          <r>
            <t xml:space="preserve">PASTA LUBRIFICANTE PARA TUBOS E CONEXOES COM JUNTA ELASTICA, EMBALAGEM DE *400* GR (USO EM PVC, ACO, POLIETILENO E OUTROS)</t>
          </r>
        </is>
      </c>
      <c r="C4139" s="22" t="inlineStr">
        <is>
          <r>
            <t xml:space="preserve">SINAPI</t>
          </r>
        </is>
      </c>
      <c r="D4139" s="22" t="inlineStr">
        <is>
          <r>
            <t xml:space="preserve">UN</t>
          </r>
        </is>
      </c>
      <c r="E4139" s="24" t="n">
        <v>0.075</v>
      </c>
      <c r="F4139" s="25" t="n">
        <v>25.53</v>
      </c>
      <c r="G4139" s="25" t="n">
        <f>TRUNC(TRUNC(E4139,8)*F4139,2)</f>
        <v>1.91</v>
      </c>
    </row>
    <row r="4140" customHeight="1" ht="15">
      <c r="A4140" s="2" t="inlineStr"/>
      <c r="B4140" s="2" t="inlineStr"/>
      <c r="C4140" s="2" t="inlineStr"/>
      <c r="D4140" s="2" t="inlineStr"/>
      <c r="E4140" s="26" t="inlineStr">
        <is>
          <r>
            <t xml:space="preserve">TOTAL Material:</t>
          </r>
        </is>
      </c>
      <c r="F4140" s="26" t="inlineStr"/>
      <c r="G4140" s="27" t="n">
        <f>SUM(G4137:G4139)</f>
        <v>16.02</v>
      </c>
    </row>
    <row r="4141" customHeight="1" ht="15">
      <c r="A4141" s="20" t="inlineStr">
        <is>
          <r>
            <t xml:space="preserve">Mão de Obra com Encargos Complementares</t>
          </r>
        </is>
      </c>
      <c r="B4141" s="20" t="inlineStr"/>
      <c r="C4141" s="21" t="inlineStr">
        <is>
          <r>
            <t xml:space="preserve">FONTE</t>
          </r>
        </is>
      </c>
      <c r="D4141" s="21" t="inlineStr">
        <is>
          <r>
            <t xml:space="preserve">UNID</t>
          </r>
        </is>
      </c>
      <c r="E4141" s="21" t="inlineStr">
        <is>
          <r>
            <t xml:space="preserve">COEFICIENTE</t>
          </r>
        </is>
      </c>
      <c r="F4141" s="21" t="inlineStr">
        <is>
          <r>
            <t xml:space="preserve">PREÇO UNITÁRIO</t>
          </r>
        </is>
      </c>
      <c r="G4141" s="21" t="inlineStr">
        <is>
          <r>
            <t xml:space="preserve">TOTAL</t>
          </r>
        </is>
      </c>
    </row>
    <row r="4142" customHeight="1" ht="21">
      <c r="A4142" s="22" t="inlineStr">
        <is>
          <r>
            <t xml:space="preserve">88248</t>
          </r>
        </is>
      </c>
      <c r="B4142" s="23" t="inlineStr">
        <is>
          <r>
            <t xml:space="preserve">AUXILIAR DE ENCANADOR OU BOMBEIRO HIDRÁULICO COM ENCARGOS COMPLEMENTARES</t>
          </r>
        </is>
      </c>
      <c r="C4142" s="22" t="inlineStr">
        <is>
          <r>
            <t xml:space="preserve">SINAPI</t>
          </r>
        </is>
      </c>
      <c r="D4142" s="22" t="inlineStr">
        <is>
          <r>
            <t xml:space="preserve">H</t>
          </r>
        </is>
      </c>
      <c r="E4142" s="24" t="n">
        <v>0.1652</v>
      </c>
      <c r="F4142" s="25" t="n">
        <v>24.23</v>
      </c>
      <c r="G4142" s="25" t="n">
        <f>TRUNC(TRUNC(E4142,8)*F4142,2)</f>
        <v>4.0</v>
      </c>
    </row>
    <row r="4143" customHeight="1" ht="21">
      <c r="A4143" s="22" t="inlineStr">
        <is>
          <r>
            <t xml:space="preserve">88267</t>
          </r>
        </is>
      </c>
      <c r="B4143" s="23" t="inlineStr">
        <is>
          <r>
            <t xml:space="preserve">ENCANADOR OU BOMBEIRO HIDRÁULICO COM ENCARGOS COMPLEMENTARES</t>
          </r>
        </is>
      </c>
      <c r="C4143" s="22" t="inlineStr">
        <is>
          <r>
            <t xml:space="preserve">SINAPI</t>
          </r>
        </is>
      </c>
      <c r="D4143" s="22" t="inlineStr">
        <is>
          <r>
            <t xml:space="preserve">H</t>
          </r>
        </is>
      </c>
      <c r="E4143" s="24" t="n">
        <v>0.1652</v>
      </c>
      <c r="F4143" s="25" t="n">
        <v>29.86</v>
      </c>
      <c r="G4143" s="25" t="n">
        <f>TRUNC(TRUNC(E4143,8)*F4143,2)</f>
        <v>4.93</v>
      </c>
    </row>
    <row r="4144" customHeight="1" ht="18">
      <c r="A4144" s="2" t="inlineStr"/>
      <c r="B4144" s="2" t="inlineStr"/>
      <c r="C4144" s="2" t="inlineStr"/>
      <c r="D4144" s="2" t="inlineStr"/>
      <c r="E4144" s="26" t="inlineStr">
        <is>
          <r>
            <t xml:space="preserve">TOTAL Mão de Obra com Encargos Complementares:</t>
          </r>
        </is>
      </c>
      <c r="F4144" s="26" t="inlineStr"/>
      <c r="G4144" s="27" t="n">
        <f>SUM(G4142:G4143)</f>
        <v>8.93</v>
      </c>
    </row>
    <row r="4145" customHeight="1" ht="15">
      <c r="A4145" s="2" t="inlineStr"/>
      <c r="B4145" s="2" t="inlineStr"/>
      <c r="C4145" s="2" t="inlineStr"/>
      <c r="D4145" s="2" t="inlineStr"/>
      <c r="E4145" s="28" t="inlineStr">
        <is>
          <r>
            <t xml:space="preserve">VALOR:</t>
          </r>
        </is>
      </c>
      <c r="F4145" s="28" t="inlineStr"/>
      <c r="G4145" s="29" t="n">
        <f>ROUND(SUM(G4140,G4144),2)</f>
        <v>24.95</v>
      </c>
    </row>
    <row r="4146" customHeight="1" ht="15">
      <c r="A4146" s="2" t="inlineStr"/>
      <c r="B4146" s="2" t="inlineStr"/>
      <c r="C4146" s="2" t="inlineStr"/>
      <c r="D4146" s="2" t="inlineStr"/>
      <c r="E4146" s="28" t="inlineStr">
        <is>
          <r>
            <t xml:space="preserve">VALOR BDI (20.34%):</t>
          </r>
        </is>
      </c>
      <c r="F4146" s="28" t="inlineStr"/>
      <c r="G4146" s="29" t="n">
        <f>ROUND(G4145*(20.34/100),2)</f>
        <v>5.07</v>
      </c>
    </row>
    <row r="4147" customHeight="1" ht="15">
      <c r="A4147" s="2" t="inlineStr"/>
      <c r="B4147" s="2" t="inlineStr"/>
      <c r="C4147" s="2" t="inlineStr"/>
      <c r="D4147" s="2" t="inlineStr"/>
      <c r="E4147" s="28" t="inlineStr">
        <is>
          <r>
            <t xml:space="preserve">VALOR COM BDI:</t>
          </r>
        </is>
      </c>
      <c r="F4147" s="28" t="inlineStr"/>
      <c r="G4147" s="29" t="n">
        <f>G4146+G4145</f>
        <v>30.02</v>
      </c>
    </row>
    <row r="4148" customHeight="1" ht="10">
      <c r="A4148" s="2" t="inlineStr"/>
      <c r="B4148" s="2" t="inlineStr"/>
      <c r="C4148" s="2" t="inlineStr"/>
      <c r="D4148" s="2" t="inlineStr"/>
      <c r="E4148" s="18" t="inlineStr"/>
      <c r="F4148" s="18" t="inlineStr"/>
      <c r="G4148" s="18" t="inlineStr"/>
    </row>
    <row r="4149" customHeight="1" ht="20">
      <c r="A4149" s="19" t="inlineStr">
        <is>
          <r>
            <t xml:space="preserve">1.18.129. ​89795​ JUNÇÃO SIMPLES, PVC, SERIE NORMAL, ESGOTO PREDIAL, DN 75 X 75 MM, JUNTA ELÁSTICA, FORNECIDO E INSTALADO EM RAMAL DE DESCARGA OU RAMAL DE ESGOTO SANITÁRIO. AF_08/2022​ (UN)</t>
          </r>
        </is>
      </c>
      <c r="B4149" s="19" t="inlineStr"/>
      <c r="C4149" s="19" t="inlineStr"/>
      <c r="D4149" s="19" t="inlineStr"/>
      <c r="E4149" s="19" t="inlineStr"/>
      <c r="F4149" s="19" t="inlineStr"/>
      <c r="G4149" s="19" t="inlineStr"/>
    </row>
    <row r="4150" customHeight="1" ht="15">
      <c r="A4150" s="20" t="inlineStr">
        <is>
          <r>
            <t xml:space="preserve">Material</t>
          </r>
        </is>
      </c>
      <c r="B4150" s="20" t="inlineStr"/>
      <c r="C4150" s="21" t="inlineStr">
        <is>
          <r>
            <t xml:space="preserve">FONTE</t>
          </r>
        </is>
      </c>
      <c r="D4150" s="21" t="inlineStr">
        <is>
          <r>
            <t xml:space="preserve">UNID</t>
          </r>
        </is>
      </c>
      <c r="E4150" s="21" t="inlineStr">
        <is>
          <r>
            <t xml:space="preserve">COEFICIENTE</t>
          </r>
        </is>
      </c>
      <c r="F4150" s="21" t="inlineStr">
        <is>
          <r>
            <t xml:space="preserve">PREÇO UNITÁRIO</t>
          </r>
        </is>
      </c>
      <c r="G4150" s="21" t="inlineStr">
        <is>
          <r>
            <t xml:space="preserve">TOTAL</t>
          </r>
        </is>
      </c>
    </row>
    <row r="4151" customHeight="1" ht="21">
      <c r="A4151" s="22" t="inlineStr">
        <is>
          <r>
            <t xml:space="preserve">00000297</t>
          </r>
        </is>
      </c>
      <c r="B4151" s="23" t="inlineStr">
        <is>
          <r>
            <t xml:space="preserve">ANEL BORRACHA PARA TUBO ESGOTO PREDIAL, DN 75 MM (NBR 5688)</t>
          </r>
        </is>
      </c>
      <c r="C4151" s="22" t="inlineStr">
        <is>
          <r>
            <t xml:space="preserve">SINAPI</t>
          </r>
        </is>
      </c>
      <c r="D4151" s="22" t="inlineStr">
        <is>
          <r>
            <t xml:space="preserve">UN</t>
          </r>
        </is>
      </c>
      <c r="E4151" s="24" t="n">
        <v>3.0</v>
      </c>
      <c r="F4151" s="25" t="n">
        <v>3.56</v>
      </c>
      <c r="G4151" s="25" t="n">
        <f>TRUNC(TRUNC(E4151,8)*F4151,2)</f>
        <v>10.68</v>
      </c>
    </row>
    <row r="4152" customHeight="1" ht="21">
      <c r="A4152" s="22" t="inlineStr">
        <is>
          <r>
            <t xml:space="preserve">00003658</t>
          </r>
        </is>
      </c>
      <c r="B4152" s="23" t="inlineStr">
        <is>
          <r>
            <t xml:space="preserve">JUNCAO SIMPLES, PVC, 45 GRAUS, DN 75 X 75 MM, SERIE NORMAL PARA ESGOTO PREDIAL</t>
          </r>
        </is>
      </c>
      <c r="C4152" s="22" t="inlineStr">
        <is>
          <r>
            <t xml:space="preserve">SINAPI</t>
          </r>
        </is>
      </c>
      <c r="D4152" s="22" t="inlineStr">
        <is>
          <r>
            <t xml:space="preserve">UN</t>
          </r>
        </is>
      </c>
      <c r="E4152" s="24" t="n">
        <v>1.0</v>
      </c>
      <c r="F4152" s="25" t="n">
        <v>18.78</v>
      </c>
      <c r="G4152" s="25" t="n">
        <f>TRUNC(TRUNC(E4152,8)*F4152,2)</f>
        <v>18.78</v>
      </c>
    </row>
    <row r="4153" customHeight="1" ht="29">
      <c r="A4153" s="22" t="inlineStr">
        <is>
          <r>
            <t xml:space="preserve">00020078</t>
          </r>
        </is>
      </c>
      <c r="B4153" s="23" t="inlineStr">
        <is>
          <r>
            <t xml:space="preserve">PASTA LUBRIFICANTE PARA TUBOS E CONEXOES COM JUNTA ELASTICA, EMBALAGEM DE *400* GR (USO EM PVC, ACO, POLIETILENO E OUTROS)</t>
          </r>
        </is>
      </c>
      <c r="C4153" s="22" t="inlineStr">
        <is>
          <r>
            <t xml:space="preserve">SINAPI</t>
          </r>
        </is>
      </c>
      <c r="D4153" s="22" t="inlineStr">
        <is>
          <r>
            <t xml:space="preserve">UN</t>
          </r>
        </is>
      </c>
      <c r="E4153" s="24" t="n">
        <v>0.1125</v>
      </c>
      <c r="F4153" s="25" t="n">
        <v>25.53</v>
      </c>
      <c r="G4153" s="25" t="n">
        <f>TRUNC(TRUNC(E4153,8)*F4153,2)</f>
        <v>2.87</v>
      </c>
    </row>
    <row r="4154" customHeight="1" ht="15">
      <c r="A4154" s="2" t="inlineStr"/>
      <c r="B4154" s="2" t="inlineStr"/>
      <c r="C4154" s="2" t="inlineStr"/>
      <c r="D4154" s="2" t="inlineStr"/>
      <c r="E4154" s="26" t="inlineStr">
        <is>
          <r>
            <t xml:space="preserve">TOTAL Material:</t>
          </r>
        </is>
      </c>
      <c r="F4154" s="26" t="inlineStr"/>
      <c r="G4154" s="27" t="n">
        <f>SUM(G4151:G4153)</f>
        <v>32.33</v>
      </c>
    </row>
    <row r="4155" customHeight="1" ht="15">
      <c r="A4155" s="20" t="inlineStr">
        <is>
          <r>
            <t xml:space="preserve">Mão de Obra com Encargos Complementares</t>
          </r>
        </is>
      </c>
      <c r="B4155" s="20" t="inlineStr"/>
      <c r="C4155" s="21" t="inlineStr">
        <is>
          <r>
            <t xml:space="preserve">FONTE</t>
          </r>
        </is>
      </c>
      <c r="D4155" s="21" t="inlineStr">
        <is>
          <r>
            <t xml:space="preserve">UNID</t>
          </r>
        </is>
      </c>
      <c r="E4155" s="21" t="inlineStr">
        <is>
          <r>
            <t xml:space="preserve">COEFICIENTE</t>
          </r>
        </is>
      </c>
      <c r="F4155" s="21" t="inlineStr">
        <is>
          <r>
            <t xml:space="preserve">PREÇO UNITÁRIO</t>
          </r>
        </is>
      </c>
      <c r="G4155" s="21" t="inlineStr">
        <is>
          <r>
            <t xml:space="preserve">TOTAL</t>
          </r>
        </is>
      </c>
    </row>
    <row r="4156" customHeight="1" ht="21">
      <c r="A4156" s="22" t="inlineStr">
        <is>
          <r>
            <t xml:space="preserve">88248</t>
          </r>
        </is>
      </c>
      <c r="B4156" s="23" t="inlineStr">
        <is>
          <r>
            <t xml:space="preserve">AUXILIAR DE ENCANADOR OU BOMBEIRO HIDRÁULICO COM ENCARGOS COMPLEMENTARES</t>
          </r>
        </is>
      </c>
      <c r="C4156" s="22" t="inlineStr">
        <is>
          <r>
            <t xml:space="preserve">SINAPI</t>
          </r>
        </is>
      </c>
      <c r="D4156" s="22" t="inlineStr">
        <is>
          <r>
            <t xml:space="preserve">H</t>
          </r>
        </is>
      </c>
      <c r="E4156" s="24" t="n">
        <v>0.2203</v>
      </c>
      <c r="F4156" s="25" t="n">
        <v>24.23</v>
      </c>
      <c r="G4156" s="25" t="n">
        <f>TRUNC(TRUNC(E4156,8)*F4156,2)</f>
        <v>5.33</v>
      </c>
    </row>
    <row r="4157" customHeight="1" ht="21">
      <c r="A4157" s="22" t="inlineStr">
        <is>
          <r>
            <t xml:space="preserve">88267</t>
          </r>
        </is>
      </c>
      <c r="B4157" s="23" t="inlineStr">
        <is>
          <r>
            <t xml:space="preserve">ENCANADOR OU BOMBEIRO HIDRÁULICO COM ENCARGOS COMPLEMENTARES</t>
          </r>
        </is>
      </c>
      <c r="C4157" s="22" t="inlineStr">
        <is>
          <r>
            <t xml:space="preserve">SINAPI</t>
          </r>
        </is>
      </c>
      <c r="D4157" s="22" t="inlineStr">
        <is>
          <r>
            <t xml:space="preserve">H</t>
          </r>
        </is>
      </c>
      <c r="E4157" s="24" t="n">
        <v>0.2203</v>
      </c>
      <c r="F4157" s="25" t="n">
        <v>29.86</v>
      </c>
      <c r="G4157" s="25" t="n">
        <f>TRUNC(TRUNC(E4157,8)*F4157,2)</f>
        <v>6.57</v>
      </c>
    </row>
    <row r="4158" customHeight="1" ht="18">
      <c r="A4158" s="2" t="inlineStr"/>
      <c r="B4158" s="2" t="inlineStr"/>
      <c r="C4158" s="2" t="inlineStr"/>
      <c r="D4158" s="2" t="inlineStr"/>
      <c r="E4158" s="26" t="inlineStr">
        <is>
          <r>
            <t xml:space="preserve">TOTAL Mão de Obra com Encargos Complementares:</t>
          </r>
        </is>
      </c>
      <c r="F4158" s="26" t="inlineStr"/>
      <c r="G4158" s="27" t="n">
        <f>SUM(G4156:G4157)</f>
        <v>11.9</v>
      </c>
    </row>
    <row r="4159" customHeight="1" ht="15">
      <c r="A4159" s="2" t="inlineStr"/>
      <c r="B4159" s="2" t="inlineStr"/>
      <c r="C4159" s="2" t="inlineStr"/>
      <c r="D4159" s="2" t="inlineStr"/>
      <c r="E4159" s="28" t="inlineStr">
        <is>
          <r>
            <t xml:space="preserve">VALOR:</t>
          </r>
        </is>
      </c>
      <c r="F4159" s="28" t="inlineStr"/>
      <c r="G4159" s="29" t="n">
        <f>ROUND(SUM(G4154,G4158),2)</f>
        <v>44.23</v>
      </c>
    </row>
    <row r="4160" customHeight="1" ht="15">
      <c r="A4160" s="2" t="inlineStr"/>
      <c r="B4160" s="2" t="inlineStr"/>
      <c r="C4160" s="2" t="inlineStr"/>
      <c r="D4160" s="2" t="inlineStr"/>
      <c r="E4160" s="28" t="inlineStr">
        <is>
          <r>
            <t xml:space="preserve">VALOR BDI (20.34%):</t>
          </r>
        </is>
      </c>
      <c r="F4160" s="28" t="inlineStr"/>
      <c r="G4160" s="29" t="n">
        <f>ROUND(G4159*(20.34/100),2)</f>
        <v>9.0</v>
      </c>
    </row>
    <row r="4161" customHeight="1" ht="15">
      <c r="A4161" s="2" t="inlineStr"/>
      <c r="B4161" s="2" t="inlineStr"/>
      <c r="C4161" s="2" t="inlineStr"/>
      <c r="D4161" s="2" t="inlineStr"/>
      <c r="E4161" s="28" t="inlineStr">
        <is>
          <r>
            <t xml:space="preserve">VALOR COM BDI:</t>
          </r>
        </is>
      </c>
      <c r="F4161" s="28" t="inlineStr"/>
      <c r="G4161" s="29" t="n">
        <f>G4160+G4159</f>
        <v>53.23</v>
      </c>
    </row>
    <row r="4162" customHeight="1" ht="10">
      <c r="A4162" s="2" t="inlineStr"/>
      <c r="B4162" s="2" t="inlineStr"/>
      <c r="C4162" s="2" t="inlineStr"/>
      <c r="D4162" s="2" t="inlineStr"/>
      <c r="E4162" s="18" t="inlineStr"/>
      <c r="F4162" s="18" t="inlineStr"/>
      <c r="G4162" s="18" t="inlineStr"/>
    </row>
    <row r="4163" customHeight="1" ht="20">
      <c r="A4163" s="19" t="inlineStr">
        <is>
          <r>
            <t xml:space="preserve">1.18.130. ​89754​ LUVA DE CORRER, PVC, SERIE NORMAL, ESGOTO PREDIAL, DN 50 MM, JUNTA ELÁSTICA, FORNECIDO E INSTALADO EM RAMAL DE DESCARGA OU RAMAL DE ESGOTO SANITÁRIO. AF_08/2022​ (UN)</t>
          </r>
        </is>
      </c>
      <c r="B4163" s="19" t="inlineStr"/>
      <c r="C4163" s="19" t="inlineStr"/>
      <c r="D4163" s="19" t="inlineStr"/>
      <c r="E4163" s="19" t="inlineStr"/>
      <c r="F4163" s="19" t="inlineStr"/>
      <c r="G4163" s="19" t="inlineStr"/>
    </row>
    <row r="4164" customHeight="1" ht="15">
      <c r="A4164" s="20" t="inlineStr">
        <is>
          <r>
            <t xml:space="preserve">Material</t>
          </r>
        </is>
      </c>
      <c r="B4164" s="20" t="inlineStr"/>
      <c r="C4164" s="21" t="inlineStr">
        <is>
          <r>
            <t xml:space="preserve">FONTE</t>
          </r>
        </is>
      </c>
      <c r="D4164" s="21" t="inlineStr">
        <is>
          <r>
            <t xml:space="preserve">UNID</t>
          </r>
        </is>
      </c>
      <c r="E4164" s="21" t="inlineStr">
        <is>
          <r>
            <t xml:space="preserve">COEFICIENTE</t>
          </r>
        </is>
      </c>
      <c r="F4164" s="21" t="inlineStr">
        <is>
          <r>
            <t xml:space="preserve">PREÇO UNITÁRIO</t>
          </r>
        </is>
      </c>
      <c r="G4164" s="21" t="inlineStr">
        <is>
          <r>
            <t xml:space="preserve">TOTAL</t>
          </r>
        </is>
      </c>
    </row>
    <row r="4165" customHeight="1" ht="21">
      <c r="A4165" s="22" t="inlineStr">
        <is>
          <r>
            <t xml:space="preserve">00000296</t>
          </r>
        </is>
      </c>
      <c r="B4165" s="23" t="inlineStr">
        <is>
          <r>
            <t xml:space="preserve">ANEL BORRACHA PARA TUBO ESGOTO PREDIAL, DN 50 MM (NBR 5688)</t>
          </r>
        </is>
      </c>
      <c r="C4165" s="22" t="inlineStr">
        <is>
          <r>
            <t xml:space="preserve">SINAPI</t>
          </r>
        </is>
      </c>
      <c r="D4165" s="22" t="inlineStr">
        <is>
          <r>
            <t xml:space="preserve">UN</t>
          </r>
        </is>
      </c>
      <c r="E4165" s="24" t="n">
        <v>2.0</v>
      </c>
      <c r="F4165" s="25" t="n">
        <v>2.42</v>
      </c>
      <c r="G4165" s="25" t="n">
        <f>TRUNC(TRUNC(E4165,8)*F4165,2)</f>
        <v>4.84</v>
      </c>
    </row>
    <row r="4166" customHeight="1" ht="15">
      <c r="A4166" s="22" t="inlineStr">
        <is>
          <r>
            <t xml:space="preserve">00003848</t>
          </r>
        </is>
      </c>
      <c r="B4166" s="23" t="inlineStr">
        <is>
          <r>
            <t xml:space="preserve">LUVA DE CORRER, PVC, DN 50 MM, PARA ESGOTO PREDIAL</t>
          </r>
        </is>
      </c>
      <c r="C4166" s="22" t="inlineStr">
        <is>
          <r>
            <t xml:space="preserve">SINAPI</t>
          </r>
        </is>
      </c>
      <c r="D4166" s="22" t="inlineStr">
        <is>
          <r>
            <t xml:space="preserve">UN</t>
          </r>
        </is>
      </c>
      <c r="E4166" s="24" t="n">
        <v>1.0</v>
      </c>
      <c r="F4166" s="25" t="n">
        <v>11.32</v>
      </c>
      <c r="G4166" s="25" t="n">
        <f>TRUNC(TRUNC(E4166,8)*F4166,2)</f>
        <v>11.32</v>
      </c>
    </row>
    <row r="4167" customHeight="1" ht="29">
      <c r="A4167" s="22" t="inlineStr">
        <is>
          <r>
            <t xml:space="preserve">00020078</t>
          </r>
        </is>
      </c>
      <c r="B4167" s="23" t="inlineStr">
        <is>
          <r>
            <t xml:space="preserve">PASTA LUBRIFICANTE PARA TUBOS E CONEXOES COM JUNTA ELASTICA, EMBALAGEM DE *400* GR (USO EM PVC, ACO, POLIETILENO E OUTROS)</t>
          </r>
        </is>
      </c>
      <c r="C4167" s="22" t="inlineStr">
        <is>
          <r>
            <t xml:space="preserve">SINAPI</t>
          </r>
        </is>
      </c>
      <c r="D4167" s="22" t="inlineStr">
        <is>
          <r>
            <t xml:space="preserve">UN</t>
          </r>
        </is>
      </c>
      <c r="E4167" s="24" t="n">
        <v>0.05</v>
      </c>
      <c r="F4167" s="25" t="n">
        <v>25.53</v>
      </c>
      <c r="G4167" s="25" t="n">
        <f>TRUNC(TRUNC(E4167,8)*F4167,2)</f>
        <v>1.27</v>
      </c>
    </row>
    <row r="4168" customHeight="1" ht="15">
      <c r="A4168" s="2" t="inlineStr"/>
      <c r="B4168" s="2" t="inlineStr"/>
      <c r="C4168" s="2" t="inlineStr"/>
      <c r="D4168" s="2" t="inlineStr"/>
      <c r="E4168" s="26" t="inlineStr">
        <is>
          <r>
            <t xml:space="preserve">TOTAL Material:</t>
          </r>
        </is>
      </c>
      <c r="F4168" s="26" t="inlineStr"/>
      <c r="G4168" s="27" t="n">
        <f>SUM(G4165:G4167)</f>
        <v>17.43</v>
      </c>
    </row>
    <row r="4169" customHeight="1" ht="15">
      <c r="A4169" s="20" t="inlineStr">
        <is>
          <r>
            <t xml:space="preserve">Mão de Obra com Encargos Complementares</t>
          </r>
        </is>
      </c>
      <c r="B4169" s="20" t="inlineStr"/>
      <c r="C4169" s="21" t="inlineStr">
        <is>
          <r>
            <t xml:space="preserve">FONTE</t>
          </r>
        </is>
      </c>
      <c r="D4169" s="21" t="inlineStr">
        <is>
          <r>
            <t xml:space="preserve">UNID</t>
          </r>
        </is>
      </c>
      <c r="E4169" s="21" t="inlineStr">
        <is>
          <r>
            <t xml:space="preserve">COEFICIENTE</t>
          </r>
        </is>
      </c>
      <c r="F4169" s="21" t="inlineStr">
        <is>
          <r>
            <t xml:space="preserve">PREÇO UNITÁRIO</t>
          </r>
        </is>
      </c>
      <c r="G4169" s="21" t="inlineStr">
        <is>
          <r>
            <t xml:space="preserve">TOTAL</t>
          </r>
        </is>
      </c>
    </row>
    <row r="4170" customHeight="1" ht="21">
      <c r="A4170" s="22" t="inlineStr">
        <is>
          <r>
            <t xml:space="preserve">88248</t>
          </r>
        </is>
      </c>
      <c r="B4170" s="23" t="inlineStr">
        <is>
          <r>
            <t xml:space="preserve">AUXILIAR DE ENCANADOR OU BOMBEIRO HIDRÁULICO COM ENCARGOS COMPLEMENTARES</t>
          </r>
        </is>
      </c>
      <c r="C4170" s="22" t="inlineStr">
        <is>
          <r>
            <t xml:space="preserve">SINAPI</t>
          </r>
        </is>
      </c>
      <c r="D4170" s="22" t="inlineStr">
        <is>
          <r>
            <t xml:space="preserve">H</t>
          </r>
        </is>
      </c>
      <c r="E4170" s="24" t="n">
        <v>0.0919</v>
      </c>
      <c r="F4170" s="25" t="n">
        <v>24.23</v>
      </c>
      <c r="G4170" s="25" t="n">
        <f>TRUNC(TRUNC(E4170,8)*F4170,2)</f>
        <v>2.22</v>
      </c>
    </row>
    <row r="4171" customHeight="1" ht="21">
      <c r="A4171" s="22" t="inlineStr">
        <is>
          <r>
            <t xml:space="preserve">88267</t>
          </r>
        </is>
      </c>
      <c r="B4171" s="23" t="inlineStr">
        <is>
          <r>
            <t xml:space="preserve">ENCANADOR OU BOMBEIRO HIDRÁULICO COM ENCARGOS COMPLEMENTARES</t>
          </r>
        </is>
      </c>
      <c r="C4171" s="22" t="inlineStr">
        <is>
          <r>
            <t xml:space="preserve">SINAPI</t>
          </r>
        </is>
      </c>
      <c r="D4171" s="22" t="inlineStr">
        <is>
          <r>
            <t xml:space="preserve">H</t>
          </r>
        </is>
      </c>
      <c r="E4171" s="24" t="n">
        <v>0.0919</v>
      </c>
      <c r="F4171" s="25" t="n">
        <v>29.86</v>
      </c>
      <c r="G4171" s="25" t="n">
        <f>TRUNC(TRUNC(E4171,8)*F4171,2)</f>
        <v>2.74</v>
      </c>
    </row>
    <row r="4172" customHeight="1" ht="18">
      <c r="A4172" s="2" t="inlineStr"/>
      <c r="B4172" s="2" t="inlineStr"/>
      <c r="C4172" s="2" t="inlineStr"/>
      <c r="D4172" s="2" t="inlineStr"/>
      <c r="E4172" s="26" t="inlineStr">
        <is>
          <r>
            <t xml:space="preserve">TOTAL Mão de Obra com Encargos Complementares:</t>
          </r>
        </is>
      </c>
      <c r="F4172" s="26" t="inlineStr"/>
      <c r="G4172" s="27" t="n">
        <f>SUM(G4170:G4171)</f>
        <v>4.96</v>
      </c>
    </row>
    <row r="4173" customHeight="1" ht="15">
      <c r="A4173" s="2" t="inlineStr"/>
      <c r="B4173" s="2" t="inlineStr"/>
      <c r="C4173" s="2" t="inlineStr"/>
      <c r="D4173" s="2" t="inlineStr"/>
      <c r="E4173" s="28" t="inlineStr">
        <is>
          <r>
            <t xml:space="preserve">VALOR:</t>
          </r>
        </is>
      </c>
      <c r="F4173" s="28" t="inlineStr"/>
      <c r="G4173" s="29" t="n">
        <f>ROUND(SUM(G4168,G4172),2)</f>
        <v>22.39</v>
      </c>
    </row>
    <row r="4174" customHeight="1" ht="15">
      <c r="A4174" s="2" t="inlineStr"/>
      <c r="B4174" s="2" t="inlineStr"/>
      <c r="C4174" s="2" t="inlineStr"/>
      <c r="D4174" s="2" t="inlineStr"/>
      <c r="E4174" s="28" t="inlineStr">
        <is>
          <r>
            <t xml:space="preserve">VALOR BDI (20.34%):</t>
          </r>
        </is>
      </c>
      <c r="F4174" s="28" t="inlineStr"/>
      <c r="G4174" s="29" t="n">
        <f>ROUND(G4173*(20.34/100),2)</f>
        <v>4.55</v>
      </c>
    </row>
    <row r="4175" customHeight="1" ht="15">
      <c r="A4175" s="2" t="inlineStr"/>
      <c r="B4175" s="2" t="inlineStr"/>
      <c r="C4175" s="2" t="inlineStr"/>
      <c r="D4175" s="2" t="inlineStr"/>
      <c r="E4175" s="28" t="inlineStr">
        <is>
          <r>
            <t xml:space="preserve">VALOR COM BDI:</t>
          </r>
        </is>
      </c>
      <c r="F4175" s="28" t="inlineStr"/>
      <c r="G4175" s="29" t="n">
        <f>G4174+G4173</f>
        <v>26.94</v>
      </c>
    </row>
    <row r="4176" customHeight="1" ht="10">
      <c r="A4176" s="2" t="inlineStr"/>
      <c r="B4176" s="2" t="inlineStr"/>
      <c r="C4176" s="2" t="inlineStr"/>
      <c r="D4176" s="2" t="inlineStr"/>
      <c r="E4176" s="18" t="inlineStr"/>
      <c r="F4176" s="18" t="inlineStr"/>
      <c r="G4176" s="18" t="inlineStr"/>
    </row>
    <row r="4177" customHeight="1" ht="20">
      <c r="A4177" s="19" t="inlineStr">
        <is>
          <r>
            <t xml:space="preserve">1.18.131. ​104348​ TERMINAL DE VENTILAÇÃO, PVC, SÉRIE NORMAL, ESGOTO PREDIAL, DN 50 MM, JUNTA SOLDÁVEL, FORNECIDO E INSTALADO EM PRUMADA DE ESGOTO SANITÁRIO OU VENTILAÇÃO. AF_08/2022​ (UN)</t>
          </r>
        </is>
      </c>
      <c r="B4177" s="19" t="inlineStr"/>
      <c r="C4177" s="19" t="inlineStr"/>
      <c r="D4177" s="19" t="inlineStr"/>
      <c r="E4177" s="19" t="inlineStr"/>
      <c r="F4177" s="19" t="inlineStr"/>
      <c r="G4177" s="19" t="inlineStr"/>
    </row>
    <row r="4178" customHeight="1" ht="15">
      <c r="A4178" s="20" t="inlineStr">
        <is>
          <r>
            <t xml:space="preserve">Material</t>
          </r>
        </is>
      </c>
      <c r="B4178" s="20" t="inlineStr"/>
      <c r="C4178" s="21" t="inlineStr">
        <is>
          <r>
            <t xml:space="preserve">FONTE</t>
          </r>
        </is>
      </c>
      <c r="D4178" s="21" t="inlineStr">
        <is>
          <r>
            <t xml:space="preserve">UNID</t>
          </r>
        </is>
      </c>
      <c r="E4178" s="21" t="inlineStr">
        <is>
          <r>
            <t xml:space="preserve">COEFICIENTE</t>
          </r>
        </is>
      </c>
      <c r="F4178" s="21" t="inlineStr">
        <is>
          <r>
            <t xml:space="preserve">PREÇO UNITÁRIO</t>
          </r>
        </is>
      </c>
      <c r="G4178" s="21" t="inlineStr">
        <is>
          <r>
            <t xml:space="preserve">TOTAL</t>
          </r>
        </is>
      </c>
    </row>
    <row r="4179" customHeight="1" ht="15">
      <c r="A4179" s="22" t="inlineStr">
        <is>
          <r>
            <t xml:space="preserve">00000122</t>
          </r>
        </is>
      </c>
      <c r="B4179" s="23" t="inlineStr">
        <is>
          <r>
            <t xml:space="preserve">ADESIVO PLASTICO PARA PVC, FRASCO COM *850* GR</t>
          </r>
        </is>
      </c>
      <c r="C4179" s="22" t="inlineStr">
        <is>
          <r>
            <t xml:space="preserve">SINAPI</t>
          </r>
        </is>
      </c>
      <c r="D4179" s="22" t="inlineStr">
        <is>
          <r>
            <t xml:space="preserve">UN</t>
          </r>
        </is>
      </c>
      <c r="E4179" s="24" t="n">
        <v>0.0073</v>
      </c>
      <c r="F4179" s="25" t="n">
        <v>61.86</v>
      </c>
      <c r="G4179" s="25" t="n">
        <f>TRUNC(TRUNC(E4179,8)*F4179,2)</f>
        <v>0.45</v>
      </c>
    </row>
    <row r="4180" customHeight="1" ht="15">
      <c r="A4180" s="22" t="inlineStr">
        <is>
          <r>
            <t xml:space="preserve">00038383</t>
          </r>
        </is>
      </c>
      <c r="B4180" s="23" t="inlineStr">
        <is>
          <r>
            <t xml:space="preserve">LIXA D'AGUA EM FOLHA, COR PRETA, GRAO 100</t>
          </r>
        </is>
      </c>
      <c r="C4180" s="22" t="inlineStr">
        <is>
          <r>
            <t xml:space="preserve">SINAPI</t>
          </r>
        </is>
      </c>
      <c r="D4180" s="22" t="inlineStr">
        <is>
          <r>
            <t xml:space="preserve">UN</t>
          </r>
        </is>
      </c>
      <c r="E4180" s="24" t="n">
        <v>0.008</v>
      </c>
      <c r="F4180" s="25" t="n">
        <v>1.65</v>
      </c>
      <c r="G4180" s="25" t="n">
        <f>TRUNC(TRUNC(E4180,8)*F4180,2)</f>
        <v>0.01</v>
      </c>
    </row>
    <row r="4181" customHeight="1" ht="21">
      <c r="A4181" s="22" t="inlineStr">
        <is>
          <r>
            <t xml:space="preserve">00020083</t>
          </r>
        </is>
      </c>
      <c r="B4181" s="23" t="inlineStr">
        <is>
          <r>
            <t xml:space="preserve">SOLUCAO PREPARADORA / LIMPADORA PARA PVC, FRASCO COM 1000 CM3</t>
          </r>
        </is>
      </c>
      <c r="C4181" s="22" t="inlineStr">
        <is>
          <r>
            <t xml:space="preserve">SINAPI</t>
          </r>
        </is>
      </c>
      <c r="D4181" s="22" t="inlineStr">
        <is>
          <r>
            <t xml:space="preserve">UN</t>
          </r>
        </is>
      </c>
      <c r="E4181" s="24" t="n">
        <v>0.011</v>
      </c>
      <c r="F4181" s="25" t="n">
        <v>70.08</v>
      </c>
      <c r="G4181" s="25" t="n">
        <f>TRUNC(TRUNC(E4181,8)*F4181,2)</f>
        <v>0.77</v>
      </c>
    </row>
    <row r="4182" customHeight="1" ht="21">
      <c r="A4182" s="22" t="inlineStr">
        <is>
          <r>
            <t xml:space="preserve">00039319</t>
          </r>
        </is>
      </c>
      <c r="B4182" s="23" t="inlineStr">
        <is>
          <r>
            <t xml:space="preserve">TERMINAL DE VENTILACAO, 50 MM, SERIE NORMAL, ESGOTO PREDIAL</t>
          </r>
        </is>
      </c>
      <c r="C4182" s="22" t="inlineStr">
        <is>
          <r>
            <t xml:space="preserve">SINAPI</t>
          </r>
        </is>
      </c>
      <c r="D4182" s="22" t="inlineStr">
        <is>
          <r>
            <t xml:space="preserve">UN</t>
          </r>
        </is>
      </c>
      <c r="E4182" s="24" t="n">
        <v>1.0</v>
      </c>
      <c r="F4182" s="25" t="n">
        <v>9.18</v>
      </c>
      <c r="G4182" s="25" t="n">
        <f>TRUNC(TRUNC(E4182,8)*F4182,2)</f>
        <v>9.18</v>
      </c>
    </row>
    <row r="4183" customHeight="1" ht="15">
      <c r="A4183" s="2" t="inlineStr"/>
      <c r="B4183" s="2" t="inlineStr"/>
      <c r="C4183" s="2" t="inlineStr"/>
      <c r="D4183" s="2" t="inlineStr"/>
      <c r="E4183" s="26" t="inlineStr">
        <is>
          <r>
            <t xml:space="preserve">TOTAL Material:</t>
          </r>
        </is>
      </c>
      <c r="F4183" s="26" t="inlineStr"/>
      <c r="G4183" s="27" t="n">
        <f>SUM(G4179:G4182)</f>
        <v>10.41</v>
      </c>
    </row>
    <row r="4184" customHeight="1" ht="15">
      <c r="A4184" s="20" t="inlineStr">
        <is>
          <r>
            <t xml:space="preserve">Mão de Obra com Encargos Complementares</t>
          </r>
        </is>
      </c>
      <c r="B4184" s="20" t="inlineStr"/>
      <c r="C4184" s="21" t="inlineStr">
        <is>
          <r>
            <t xml:space="preserve">FONTE</t>
          </r>
        </is>
      </c>
      <c r="D4184" s="21" t="inlineStr">
        <is>
          <r>
            <t xml:space="preserve">UNID</t>
          </r>
        </is>
      </c>
      <c r="E4184" s="21" t="inlineStr">
        <is>
          <r>
            <t xml:space="preserve">COEFICIENTE</t>
          </r>
        </is>
      </c>
      <c r="F4184" s="21" t="inlineStr">
        <is>
          <r>
            <t xml:space="preserve">PREÇO UNITÁRIO</t>
          </r>
        </is>
      </c>
      <c r="G4184" s="21" t="inlineStr">
        <is>
          <r>
            <t xml:space="preserve">TOTAL</t>
          </r>
        </is>
      </c>
    </row>
    <row r="4185" customHeight="1" ht="21">
      <c r="A4185" s="22" t="inlineStr">
        <is>
          <r>
            <t xml:space="preserve">88248</t>
          </r>
        </is>
      </c>
      <c r="B4185" s="23" t="inlineStr">
        <is>
          <r>
            <t xml:space="preserve">AUXILIAR DE ENCANADOR OU BOMBEIRO HIDRÁULICO COM ENCARGOS COMPLEMENTARES</t>
          </r>
        </is>
      </c>
      <c r="C4185" s="22" t="inlineStr">
        <is>
          <r>
            <t xml:space="preserve">SINAPI</t>
          </r>
        </is>
      </c>
      <c r="D4185" s="22" t="inlineStr">
        <is>
          <r>
            <t xml:space="preserve">H</t>
          </r>
        </is>
      </c>
      <c r="E4185" s="24" t="n">
        <v>0.0114</v>
      </c>
      <c r="F4185" s="25" t="n">
        <v>24.23</v>
      </c>
      <c r="G4185" s="25" t="n">
        <f>TRUNC(TRUNC(E4185,8)*F4185,2)</f>
        <v>0.27</v>
      </c>
    </row>
    <row r="4186" customHeight="1" ht="21">
      <c r="A4186" s="22" t="inlineStr">
        <is>
          <r>
            <t xml:space="preserve">88267</t>
          </r>
        </is>
      </c>
      <c r="B4186" s="23" t="inlineStr">
        <is>
          <r>
            <t xml:space="preserve">ENCANADOR OU BOMBEIRO HIDRÁULICO COM ENCARGOS COMPLEMENTARES</t>
          </r>
        </is>
      </c>
      <c r="C4186" s="22" t="inlineStr">
        <is>
          <r>
            <t xml:space="preserve">SINAPI</t>
          </r>
        </is>
      </c>
      <c r="D4186" s="22" t="inlineStr">
        <is>
          <r>
            <t xml:space="preserve">H</t>
          </r>
        </is>
      </c>
      <c r="E4186" s="24" t="n">
        <v>0.0114</v>
      </c>
      <c r="F4186" s="25" t="n">
        <v>29.86</v>
      </c>
      <c r="G4186" s="25" t="n">
        <f>TRUNC(TRUNC(E4186,8)*F4186,2)</f>
        <v>0.34</v>
      </c>
    </row>
    <row r="4187" customHeight="1" ht="18">
      <c r="A4187" s="2" t="inlineStr"/>
      <c r="B4187" s="2" t="inlineStr"/>
      <c r="C4187" s="2" t="inlineStr"/>
      <c r="D4187" s="2" t="inlineStr"/>
      <c r="E4187" s="26" t="inlineStr">
        <is>
          <r>
            <t xml:space="preserve">TOTAL Mão de Obra com Encargos Complementares:</t>
          </r>
        </is>
      </c>
      <c r="F4187" s="26" t="inlineStr"/>
      <c r="G4187" s="27" t="n">
        <f>SUM(G4185:G4186)</f>
        <v>0.61</v>
      </c>
    </row>
    <row r="4188" customHeight="1" ht="15">
      <c r="A4188" s="2" t="inlineStr"/>
      <c r="B4188" s="2" t="inlineStr"/>
      <c r="C4188" s="2" t="inlineStr"/>
      <c r="D4188" s="2" t="inlineStr"/>
      <c r="E4188" s="28" t="inlineStr">
        <is>
          <r>
            <t xml:space="preserve">VALOR:</t>
          </r>
        </is>
      </c>
      <c r="F4188" s="28" t="inlineStr"/>
      <c r="G4188" s="29" t="n">
        <f>ROUND(SUM(G4183,G4187),2)</f>
        <v>11.02</v>
      </c>
    </row>
    <row r="4189" customHeight="1" ht="15">
      <c r="A4189" s="2" t="inlineStr"/>
      <c r="B4189" s="2" t="inlineStr"/>
      <c r="C4189" s="2" t="inlineStr"/>
      <c r="D4189" s="2" t="inlineStr"/>
      <c r="E4189" s="28" t="inlineStr">
        <is>
          <r>
            <t xml:space="preserve">VALOR BDI (20.34%):</t>
          </r>
        </is>
      </c>
      <c r="F4189" s="28" t="inlineStr"/>
      <c r="G4189" s="29" t="n">
        <f>ROUND(G4188*(20.34/100),2)</f>
        <v>2.24</v>
      </c>
    </row>
    <row r="4190" customHeight="1" ht="15">
      <c r="A4190" s="2" t="inlineStr"/>
      <c r="B4190" s="2" t="inlineStr"/>
      <c r="C4190" s="2" t="inlineStr"/>
      <c r="D4190" s="2" t="inlineStr"/>
      <c r="E4190" s="28" t="inlineStr">
        <is>
          <r>
            <t xml:space="preserve">VALOR COM BDI:</t>
          </r>
        </is>
      </c>
      <c r="F4190" s="28" t="inlineStr"/>
      <c r="G4190" s="29" t="n">
        <f>G4189+G4188</f>
        <v>13.26</v>
      </c>
    </row>
    <row r="4191" customHeight="1" ht="10">
      <c r="A4191" s="2" t="inlineStr"/>
      <c r="B4191" s="2" t="inlineStr"/>
      <c r="C4191" s="2" t="inlineStr"/>
      <c r="D4191" s="2" t="inlineStr"/>
      <c r="E4191" s="18" t="inlineStr"/>
      <c r="F4191" s="18" t="inlineStr"/>
      <c r="G4191" s="18" t="inlineStr"/>
    </row>
    <row r="4192" customHeight="1" ht="20">
      <c r="A4192" s="19" t="inlineStr">
        <is>
          <r>
            <t xml:space="preserve">1.18.132. ​104351​ TERMINAL DE VENTILAÇÃO, PVC, SÉRIE NORMAL, ESGOTO PREDIAL, DN 75 MM, JUNTA SOLDÁVEL, FORNECIDO E INSTALADO EM PRUMADA DE ESGOTO SANITÁRIO OU VENTILAÇÃO. AF_08/2022​ (UN)</t>
          </r>
        </is>
      </c>
      <c r="B4192" s="19" t="inlineStr"/>
      <c r="C4192" s="19" t="inlineStr"/>
      <c r="D4192" s="19" t="inlineStr"/>
      <c r="E4192" s="19" t="inlineStr"/>
      <c r="F4192" s="19" t="inlineStr"/>
      <c r="G4192" s="19" t="inlineStr"/>
    </row>
    <row r="4193" customHeight="1" ht="15">
      <c r="A4193" s="20" t="inlineStr">
        <is>
          <r>
            <t xml:space="preserve">Material</t>
          </r>
        </is>
      </c>
      <c r="B4193" s="20" t="inlineStr"/>
      <c r="C4193" s="21" t="inlineStr">
        <is>
          <r>
            <t xml:space="preserve">FONTE</t>
          </r>
        </is>
      </c>
      <c r="D4193" s="21" t="inlineStr">
        <is>
          <r>
            <t xml:space="preserve">UNID</t>
          </r>
        </is>
      </c>
      <c r="E4193" s="21" t="inlineStr">
        <is>
          <r>
            <t xml:space="preserve">COEFICIENTE</t>
          </r>
        </is>
      </c>
      <c r="F4193" s="21" t="inlineStr">
        <is>
          <r>
            <t xml:space="preserve">PREÇO UNITÁRIO</t>
          </r>
        </is>
      </c>
      <c r="G4193" s="21" t="inlineStr">
        <is>
          <r>
            <t xml:space="preserve">TOTAL</t>
          </r>
        </is>
      </c>
    </row>
    <row r="4194" customHeight="1" ht="15">
      <c r="A4194" s="22" t="inlineStr">
        <is>
          <r>
            <t xml:space="preserve">00000122</t>
          </r>
        </is>
      </c>
      <c r="B4194" s="23" t="inlineStr">
        <is>
          <r>
            <t xml:space="preserve">ADESIVO PLASTICO PARA PVC, FRASCO COM *850* GR</t>
          </r>
        </is>
      </c>
      <c r="C4194" s="22" t="inlineStr">
        <is>
          <r>
            <t xml:space="preserve">SINAPI</t>
          </r>
        </is>
      </c>
      <c r="D4194" s="22" t="inlineStr">
        <is>
          <r>
            <t xml:space="preserve">UN</t>
          </r>
        </is>
      </c>
      <c r="E4194" s="24" t="n">
        <v>0.0167</v>
      </c>
      <c r="F4194" s="25" t="n">
        <v>61.86</v>
      </c>
      <c r="G4194" s="25" t="n">
        <f>TRUNC(TRUNC(E4194,8)*F4194,2)</f>
        <v>1.03</v>
      </c>
    </row>
    <row r="4195" customHeight="1" ht="15">
      <c r="A4195" s="22" t="inlineStr">
        <is>
          <r>
            <t xml:space="preserve">00038383</t>
          </r>
        </is>
      </c>
      <c r="B4195" s="23" t="inlineStr">
        <is>
          <r>
            <t xml:space="preserve">LIXA D'AGUA EM FOLHA, COR PRETA, GRAO 100</t>
          </r>
        </is>
      </c>
      <c r="C4195" s="22" t="inlineStr">
        <is>
          <r>
            <t xml:space="preserve">SINAPI</t>
          </r>
        </is>
      </c>
      <c r="D4195" s="22" t="inlineStr">
        <is>
          <r>
            <t xml:space="preserve">UN</t>
          </r>
        </is>
      </c>
      <c r="E4195" s="24" t="n">
        <v>0.031</v>
      </c>
      <c r="F4195" s="25" t="n">
        <v>1.65</v>
      </c>
      <c r="G4195" s="25" t="n">
        <f>TRUNC(TRUNC(E4195,8)*F4195,2)</f>
        <v>0.05</v>
      </c>
    </row>
    <row r="4196" customHeight="1" ht="21">
      <c r="A4196" s="22" t="inlineStr">
        <is>
          <r>
            <t xml:space="preserve">00020083</t>
          </r>
        </is>
      </c>
      <c r="B4196" s="23" t="inlineStr">
        <is>
          <r>
            <t xml:space="preserve">SOLUCAO PREPARADORA / LIMPADORA PARA PVC, FRASCO COM 1000 CM3</t>
          </r>
        </is>
      </c>
      <c r="C4196" s="22" t="inlineStr">
        <is>
          <r>
            <t xml:space="preserve">SINAPI</t>
          </r>
        </is>
      </c>
      <c r="D4196" s="22" t="inlineStr">
        <is>
          <r>
            <t xml:space="preserve">UN</t>
          </r>
        </is>
      </c>
      <c r="E4196" s="24" t="n">
        <v>0.026</v>
      </c>
      <c r="F4196" s="25" t="n">
        <v>70.08</v>
      </c>
      <c r="G4196" s="25" t="n">
        <f>TRUNC(TRUNC(E4196,8)*F4196,2)</f>
        <v>1.82</v>
      </c>
    </row>
    <row r="4197" customHeight="1" ht="21">
      <c r="A4197" s="22" t="inlineStr">
        <is>
          <r>
            <t xml:space="preserve">00039320</t>
          </r>
        </is>
      </c>
      <c r="B4197" s="23" t="inlineStr">
        <is>
          <r>
            <t xml:space="preserve">TERMINAL DE VENTILACAO, 75 MM, SERIE NORMAL, ESGOTO PREDIAL</t>
          </r>
        </is>
      </c>
      <c r="C4197" s="22" t="inlineStr">
        <is>
          <r>
            <t xml:space="preserve">SINAPI</t>
          </r>
        </is>
      </c>
      <c r="D4197" s="22" t="inlineStr">
        <is>
          <r>
            <t xml:space="preserve">UN</t>
          </r>
        </is>
      </c>
      <c r="E4197" s="24" t="n">
        <v>1.0</v>
      </c>
      <c r="F4197" s="25" t="n">
        <v>17.65</v>
      </c>
      <c r="G4197" s="25" t="n">
        <f>TRUNC(TRUNC(E4197,8)*F4197,2)</f>
        <v>17.65</v>
      </c>
    </row>
    <row r="4198" customHeight="1" ht="15">
      <c r="A4198" s="2" t="inlineStr"/>
      <c r="B4198" s="2" t="inlineStr"/>
      <c r="C4198" s="2" t="inlineStr"/>
      <c r="D4198" s="2" t="inlineStr"/>
      <c r="E4198" s="26" t="inlineStr">
        <is>
          <r>
            <t xml:space="preserve">TOTAL Material:</t>
          </r>
        </is>
      </c>
      <c r="F4198" s="26" t="inlineStr"/>
      <c r="G4198" s="27" t="n">
        <f>SUM(G4194:G4197)</f>
        <v>20.55</v>
      </c>
    </row>
    <row r="4199" customHeight="1" ht="15">
      <c r="A4199" s="20" t="inlineStr">
        <is>
          <r>
            <t xml:space="preserve">Mão de Obra com Encargos Complementares</t>
          </r>
        </is>
      </c>
      <c r="B4199" s="20" t="inlineStr"/>
      <c r="C4199" s="21" t="inlineStr">
        <is>
          <r>
            <t xml:space="preserve">FONTE</t>
          </r>
        </is>
      </c>
      <c r="D4199" s="21" t="inlineStr">
        <is>
          <r>
            <t xml:space="preserve">UNID</t>
          </r>
        </is>
      </c>
      <c r="E4199" s="21" t="inlineStr">
        <is>
          <r>
            <t xml:space="preserve">COEFICIENTE</t>
          </r>
        </is>
      </c>
      <c r="F4199" s="21" t="inlineStr">
        <is>
          <r>
            <t xml:space="preserve">PREÇO UNITÁRIO</t>
          </r>
        </is>
      </c>
      <c r="G4199" s="21" t="inlineStr">
        <is>
          <r>
            <t xml:space="preserve">TOTAL</t>
          </r>
        </is>
      </c>
    </row>
    <row r="4200" customHeight="1" ht="21">
      <c r="A4200" s="22" t="inlineStr">
        <is>
          <r>
            <t xml:space="preserve">88248</t>
          </r>
        </is>
      </c>
      <c r="B4200" s="23" t="inlineStr">
        <is>
          <r>
            <t xml:space="preserve">AUXILIAR DE ENCANADOR OU BOMBEIRO HIDRÁULICO COM ENCARGOS COMPLEMENTARES</t>
          </r>
        </is>
      </c>
      <c r="C4200" s="22" t="inlineStr">
        <is>
          <r>
            <t xml:space="preserve">SINAPI</t>
          </r>
        </is>
      </c>
      <c r="D4200" s="22" t="inlineStr">
        <is>
          <r>
            <t xml:space="preserve">H</t>
          </r>
        </is>
      </c>
      <c r="E4200" s="24" t="n">
        <v>0.0419</v>
      </c>
      <c r="F4200" s="25" t="n">
        <v>24.23</v>
      </c>
      <c r="G4200" s="25" t="n">
        <f>TRUNC(TRUNC(E4200,8)*F4200,2)</f>
        <v>1.01</v>
      </c>
    </row>
    <row r="4201" customHeight="1" ht="21">
      <c r="A4201" s="22" t="inlineStr">
        <is>
          <r>
            <t xml:space="preserve">88267</t>
          </r>
        </is>
      </c>
      <c r="B4201" s="23" t="inlineStr">
        <is>
          <r>
            <t xml:space="preserve">ENCANADOR OU BOMBEIRO HIDRÁULICO COM ENCARGOS COMPLEMENTARES</t>
          </r>
        </is>
      </c>
      <c r="C4201" s="22" t="inlineStr">
        <is>
          <r>
            <t xml:space="preserve">SINAPI</t>
          </r>
        </is>
      </c>
      <c r="D4201" s="22" t="inlineStr">
        <is>
          <r>
            <t xml:space="preserve">H</t>
          </r>
        </is>
      </c>
      <c r="E4201" s="24" t="n">
        <v>0.0419</v>
      </c>
      <c r="F4201" s="25" t="n">
        <v>29.86</v>
      </c>
      <c r="G4201" s="25" t="n">
        <f>TRUNC(TRUNC(E4201,8)*F4201,2)</f>
        <v>1.25</v>
      </c>
    </row>
    <row r="4202" customHeight="1" ht="18">
      <c r="A4202" s="2" t="inlineStr"/>
      <c r="B4202" s="2" t="inlineStr"/>
      <c r="C4202" s="2" t="inlineStr"/>
      <c r="D4202" s="2" t="inlineStr"/>
      <c r="E4202" s="26" t="inlineStr">
        <is>
          <r>
            <t xml:space="preserve">TOTAL Mão de Obra com Encargos Complementares:</t>
          </r>
        </is>
      </c>
      <c r="F4202" s="26" t="inlineStr"/>
      <c r="G4202" s="27" t="n">
        <f>SUM(G4200:G4201)</f>
        <v>2.26</v>
      </c>
    </row>
    <row r="4203" customHeight="1" ht="15">
      <c r="A4203" s="2" t="inlineStr"/>
      <c r="B4203" s="2" t="inlineStr"/>
      <c r="C4203" s="2" t="inlineStr"/>
      <c r="D4203" s="2" t="inlineStr"/>
      <c r="E4203" s="28" t="inlineStr">
        <is>
          <r>
            <t xml:space="preserve">VALOR:</t>
          </r>
        </is>
      </c>
      <c r="F4203" s="28" t="inlineStr"/>
      <c r="G4203" s="29" t="n">
        <f>ROUND(SUM(G4198,G4202),2)</f>
        <v>22.81</v>
      </c>
    </row>
    <row r="4204" customHeight="1" ht="15">
      <c r="A4204" s="2" t="inlineStr"/>
      <c r="B4204" s="2" t="inlineStr"/>
      <c r="C4204" s="2" t="inlineStr"/>
      <c r="D4204" s="2" t="inlineStr"/>
      <c r="E4204" s="28" t="inlineStr">
        <is>
          <r>
            <t xml:space="preserve">VALOR BDI (20.34%):</t>
          </r>
        </is>
      </c>
      <c r="F4204" s="28" t="inlineStr"/>
      <c r="G4204" s="29" t="n">
        <f>ROUND(G4203*(20.34/100),2)</f>
        <v>4.64</v>
      </c>
    </row>
    <row r="4205" customHeight="1" ht="15">
      <c r="A4205" s="2" t="inlineStr"/>
      <c r="B4205" s="2" t="inlineStr"/>
      <c r="C4205" s="2" t="inlineStr"/>
      <c r="D4205" s="2" t="inlineStr"/>
      <c r="E4205" s="28" t="inlineStr">
        <is>
          <r>
            <t xml:space="preserve">VALOR COM BDI:</t>
          </r>
        </is>
      </c>
      <c r="F4205" s="28" t="inlineStr"/>
      <c r="G4205" s="29" t="n">
        <f>G4204+G4203</f>
        <v>27.45</v>
      </c>
    </row>
    <row r="4206" customHeight="1" ht="10">
      <c r="A4206" s="2" t="inlineStr"/>
      <c r="B4206" s="2" t="inlineStr"/>
      <c r="C4206" s="2" t="inlineStr"/>
      <c r="D4206" s="2" t="inlineStr"/>
      <c r="E4206" s="18" t="inlineStr"/>
      <c r="F4206" s="18" t="inlineStr"/>
      <c r="G4206" s="18" t="inlineStr"/>
    </row>
    <row r="4207" customHeight="1" ht="20">
      <c r="A4207" s="19" t="inlineStr">
        <is>
          <r>
            <t xml:space="preserve">1.18.133. ​CPU2587​ TUBO DE PVC RÍGIDO SOLDÁVEL MARROM, DN=75 MM, (2 1/2'), INCLUSIVE CONEXÕES​ (M)</t>
          </r>
        </is>
      </c>
      <c r="B4207" s="19" t="inlineStr"/>
      <c r="C4207" s="19" t="inlineStr"/>
      <c r="D4207" s="19" t="inlineStr"/>
      <c r="E4207" s="19" t="inlineStr"/>
      <c r="F4207" s="19" t="inlineStr"/>
      <c r="G4207" s="19" t="inlineStr"/>
    </row>
    <row r="4208" customHeight="1" ht="15">
      <c r="A4208" s="20" t="inlineStr">
        <is>
          <r>
            <t xml:space="preserve">Serviço</t>
          </r>
        </is>
      </c>
      <c r="B4208" s="20" t="inlineStr"/>
      <c r="C4208" s="21" t="inlineStr">
        <is>
          <r>
            <t xml:space="preserve">FONTE</t>
          </r>
        </is>
      </c>
      <c r="D4208" s="21" t="inlineStr">
        <is>
          <r>
            <t xml:space="preserve">UNID</t>
          </r>
        </is>
      </c>
      <c r="E4208" s="21" t="inlineStr">
        <is>
          <r>
            <t xml:space="preserve">COEFICIENTE</t>
          </r>
        </is>
      </c>
      <c r="F4208" s="21" t="inlineStr">
        <is>
          <r>
            <t xml:space="preserve">PREÇO UNITÁRIO</t>
          </r>
        </is>
      </c>
      <c r="G4208" s="21" t="inlineStr">
        <is>
          <r>
            <t xml:space="preserve">TOTAL</t>
          </r>
        </is>
      </c>
    </row>
    <row r="4209" customHeight="1" ht="21">
      <c r="A4209" s="22" t="inlineStr">
        <is>
          <r>
            <t xml:space="preserve">S01033</t>
          </r>
        </is>
      </c>
      <c r="B4209" s="23" t="inlineStr">
        <is>
          <r>
            <t xml:space="preserve">Tubo pvc rígido soldável marrom p/ água, d = 75 mm (2 1/2")</t>
          </r>
        </is>
      </c>
      <c r="C4209" s="22" t="inlineStr">
        <is>
          <r>
            <t xml:space="preserve">ORSE</t>
          </r>
        </is>
      </c>
      <c r="D4209" s="22" t="inlineStr">
        <is>
          <r>
            <t xml:space="preserve">m</t>
          </r>
        </is>
      </c>
      <c r="E4209" s="24" t="n">
        <v>1.1</v>
      </c>
      <c r="F4209" s="25" t="n">
        <v>86.47</v>
      </c>
      <c r="G4209" s="25" t="n">
        <f>ROUND(ROUND(E4209,8)*F4209,2)</f>
        <v>95.12</v>
      </c>
    </row>
    <row r="4210" customHeight="1" ht="15">
      <c r="A4210" s="2" t="inlineStr"/>
      <c r="B4210" s="2" t="inlineStr"/>
      <c r="C4210" s="2" t="inlineStr"/>
      <c r="D4210" s="2" t="inlineStr"/>
      <c r="E4210" s="26" t="inlineStr">
        <is>
          <r>
            <t xml:space="preserve">TOTAL Serviço:</t>
          </r>
        </is>
      </c>
      <c r="F4210" s="26" t="inlineStr"/>
      <c r="G4210" s="27" t="n">
        <f>SUM(G4209:G4209)</f>
        <v>95.12</v>
      </c>
    </row>
    <row r="4211" customHeight="1" ht="15">
      <c r="A4211" s="2" t="inlineStr"/>
      <c r="B4211" s="2" t="inlineStr"/>
      <c r="C4211" s="2" t="inlineStr"/>
      <c r="D4211" s="2" t="inlineStr"/>
      <c r="E4211" s="28" t="inlineStr">
        <is>
          <r>
            <t xml:space="preserve">VALOR:</t>
          </r>
        </is>
      </c>
      <c r="F4211" s="28" t="inlineStr"/>
      <c r="G4211" s="29" t="n">
        <f>ROUND(SUM(G4210),2)</f>
        <v>95.12</v>
      </c>
    </row>
    <row r="4212" customHeight="1" ht="15">
      <c r="A4212" s="2" t="inlineStr"/>
      <c r="B4212" s="2" t="inlineStr"/>
      <c r="C4212" s="2" t="inlineStr"/>
      <c r="D4212" s="2" t="inlineStr"/>
      <c r="E4212" s="28" t="inlineStr">
        <is>
          <r>
            <t xml:space="preserve">VALOR BDI (20.34%):</t>
          </r>
        </is>
      </c>
      <c r="F4212" s="28" t="inlineStr"/>
      <c r="G4212" s="29" t="n">
        <f>ROUND(G4211*(20.34/100),2)</f>
        <v>19.35</v>
      </c>
    </row>
    <row r="4213" customHeight="1" ht="15">
      <c r="A4213" s="2" t="inlineStr"/>
      <c r="B4213" s="2" t="inlineStr"/>
      <c r="C4213" s="2" t="inlineStr"/>
      <c r="D4213" s="2" t="inlineStr"/>
      <c r="E4213" s="28" t="inlineStr">
        <is>
          <r>
            <t xml:space="preserve">VALOR COM BDI:</t>
          </r>
        </is>
      </c>
      <c r="F4213" s="28" t="inlineStr"/>
      <c r="G4213" s="29" t="n">
        <f>G4212+G4211</f>
        <v>114.47</v>
      </c>
    </row>
    <row r="4214" customHeight="1" ht="10">
      <c r="A4214" s="2" t="inlineStr"/>
      <c r="B4214" s="2" t="inlineStr"/>
      <c r="C4214" s="2" t="inlineStr"/>
      <c r="D4214" s="2" t="inlineStr"/>
      <c r="E4214" s="18" t="inlineStr"/>
      <c r="F4214" s="18" t="inlineStr"/>
      <c r="G4214" s="18" t="inlineStr"/>
    </row>
    <row r="4215" customHeight="1" ht="20">
      <c r="A4215" s="19" t="inlineStr">
        <is>
          <r>
            <t xml:space="preserve">1.18.134. ​104354​ TE, PVC, SÉRIE NORMAL, ESGOTO PREDIAL, DN 100 X 75 MM, JUNTA ELÁSTICA, FORNECIDO E INSTALADO EM PRUMADA DE ESGOTO SANITÁRIO OU VENTILAÇÃO. AF_08/2022​ (UN)</t>
          </r>
        </is>
      </c>
      <c r="B4215" s="19" t="inlineStr"/>
      <c r="C4215" s="19" t="inlineStr"/>
      <c r="D4215" s="19" t="inlineStr"/>
      <c r="E4215" s="19" t="inlineStr"/>
      <c r="F4215" s="19" t="inlineStr"/>
      <c r="G4215" s="19" t="inlineStr"/>
    </row>
    <row r="4216" customHeight="1" ht="15">
      <c r="A4216" s="20" t="inlineStr">
        <is>
          <r>
            <t xml:space="preserve">Material</t>
          </r>
        </is>
      </c>
      <c r="B4216" s="20" t="inlineStr"/>
      <c r="C4216" s="21" t="inlineStr">
        <is>
          <r>
            <t xml:space="preserve">FONTE</t>
          </r>
        </is>
      </c>
      <c r="D4216" s="21" t="inlineStr">
        <is>
          <r>
            <t xml:space="preserve">UNID</t>
          </r>
        </is>
      </c>
      <c r="E4216" s="21" t="inlineStr">
        <is>
          <r>
            <t xml:space="preserve">COEFICIENTE</t>
          </r>
        </is>
      </c>
      <c r="F4216" s="21" t="inlineStr">
        <is>
          <r>
            <t xml:space="preserve">PREÇO UNITÁRIO</t>
          </r>
        </is>
      </c>
      <c r="G4216" s="21" t="inlineStr">
        <is>
          <r>
            <t xml:space="preserve">TOTAL</t>
          </r>
        </is>
      </c>
    </row>
    <row r="4217" customHeight="1" ht="21">
      <c r="A4217" s="22" t="inlineStr">
        <is>
          <r>
            <t xml:space="preserve">00000301</t>
          </r>
        </is>
      </c>
      <c r="B4217" s="23" t="inlineStr">
        <is>
          <r>
            <t xml:space="preserve">ANEL BORRACHA PARA TUBO ESGOTO PREDIAL, DN 100 MM (NBR 5688)</t>
          </r>
        </is>
      </c>
      <c r="C4217" s="22" t="inlineStr">
        <is>
          <r>
            <t xml:space="preserve">SINAPI</t>
          </r>
        </is>
      </c>
      <c r="D4217" s="22" t="inlineStr">
        <is>
          <r>
            <t xml:space="preserve">UN</t>
          </r>
        </is>
      </c>
      <c r="E4217" s="24" t="n">
        <v>2.0</v>
      </c>
      <c r="F4217" s="25" t="n">
        <v>4.29</v>
      </c>
      <c r="G4217" s="25" t="n">
        <f>TRUNC(TRUNC(E4217,8)*F4217,2)</f>
        <v>8.58</v>
      </c>
    </row>
    <row r="4218" customHeight="1" ht="21">
      <c r="A4218" s="22" t="inlineStr">
        <is>
          <r>
            <t xml:space="preserve">00000297</t>
          </r>
        </is>
      </c>
      <c r="B4218" s="23" t="inlineStr">
        <is>
          <r>
            <t xml:space="preserve">ANEL BORRACHA PARA TUBO ESGOTO PREDIAL, DN 75 MM (NBR 5688)</t>
          </r>
        </is>
      </c>
      <c r="C4218" s="22" t="inlineStr">
        <is>
          <r>
            <t xml:space="preserve">SINAPI</t>
          </r>
        </is>
      </c>
      <c r="D4218" s="22" t="inlineStr">
        <is>
          <r>
            <t xml:space="preserve">UN</t>
          </r>
        </is>
      </c>
      <c r="E4218" s="24" t="n">
        <v>1.0</v>
      </c>
      <c r="F4218" s="25" t="n">
        <v>3.56</v>
      </c>
      <c r="G4218" s="25" t="n">
        <f>TRUNC(TRUNC(E4218,8)*F4218,2)</f>
        <v>3.56</v>
      </c>
    </row>
    <row r="4219" customHeight="1" ht="29">
      <c r="A4219" s="22" t="inlineStr">
        <is>
          <r>
            <t xml:space="preserve">00020078</t>
          </r>
        </is>
      </c>
      <c r="B4219" s="23" t="inlineStr">
        <is>
          <r>
            <t xml:space="preserve">PASTA LUBRIFICANTE PARA TUBOS E CONEXOES COM JUNTA ELASTICA, EMBALAGEM DE *400* GR (USO EM PVC, ACO, POLIETILENO E OUTROS)</t>
          </r>
        </is>
      </c>
      <c r="C4219" s="22" t="inlineStr">
        <is>
          <r>
            <t xml:space="preserve">SINAPI</t>
          </r>
        </is>
      </c>
      <c r="D4219" s="22" t="inlineStr">
        <is>
          <r>
            <t xml:space="preserve">UN</t>
          </r>
        </is>
      </c>
      <c r="E4219" s="24" t="n">
        <v>0.1525</v>
      </c>
      <c r="F4219" s="25" t="n">
        <v>25.53</v>
      </c>
      <c r="G4219" s="25" t="n">
        <f>TRUNC(TRUNC(E4219,8)*F4219,2)</f>
        <v>3.89</v>
      </c>
    </row>
    <row r="4220" customHeight="1" ht="21">
      <c r="A4220" s="22" t="inlineStr">
        <is>
          <r>
            <t xml:space="preserve">00011656</t>
          </r>
        </is>
      </c>
      <c r="B4220" s="23" t="inlineStr">
        <is>
          <r>
            <t xml:space="preserve">TE SANITARIO DE REDUCAO, PVC, DN 100 X 75 MM, SERIE NORMAL PARA ESGOTO PREDIAL</t>
          </r>
        </is>
      </c>
      <c r="C4220" s="22" t="inlineStr">
        <is>
          <r>
            <t xml:space="preserve">SINAPI</t>
          </r>
        </is>
      </c>
      <c r="D4220" s="22" t="inlineStr">
        <is>
          <r>
            <t xml:space="preserve">UN</t>
          </r>
        </is>
      </c>
      <c r="E4220" s="24" t="n">
        <v>1.0</v>
      </c>
      <c r="F4220" s="25" t="n">
        <v>19.64</v>
      </c>
      <c r="G4220" s="25" t="n">
        <f>TRUNC(TRUNC(E4220,8)*F4220,2)</f>
        <v>19.64</v>
      </c>
    </row>
    <row r="4221" customHeight="1" ht="15">
      <c r="A4221" s="2" t="inlineStr"/>
      <c r="B4221" s="2" t="inlineStr"/>
      <c r="C4221" s="2" t="inlineStr"/>
      <c r="D4221" s="2" t="inlineStr"/>
      <c r="E4221" s="26" t="inlineStr">
        <is>
          <r>
            <t xml:space="preserve">TOTAL Material:</t>
          </r>
        </is>
      </c>
      <c r="F4221" s="26" t="inlineStr"/>
      <c r="G4221" s="27" t="n">
        <f>SUM(G4217:G4220)</f>
        <v>35.67</v>
      </c>
    </row>
    <row r="4222" customHeight="1" ht="15">
      <c r="A4222" s="20" t="inlineStr">
        <is>
          <r>
            <t xml:space="preserve">Mão de Obra com Encargos Complementares</t>
          </r>
        </is>
      </c>
      <c r="B4222" s="20" t="inlineStr"/>
      <c r="C4222" s="21" t="inlineStr">
        <is>
          <r>
            <t xml:space="preserve">FONTE</t>
          </r>
        </is>
      </c>
      <c r="D4222" s="21" t="inlineStr">
        <is>
          <r>
            <t xml:space="preserve">UNID</t>
          </r>
        </is>
      </c>
      <c r="E4222" s="21" t="inlineStr">
        <is>
          <r>
            <t xml:space="preserve">COEFICIENTE</t>
          </r>
        </is>
      </c>
      <c r="F4222" s="21" t="inlineStr">
        <is>
          <r>
            <t xml:space="preserve">PREÇO UNITÁRIO</t>
          </r>
        </is>
      </c>
      <c r="G4222" s="21" t="inlineStr">
        <is>
          <r>
            <t xml:space="preserve">TOTAL</t>
          </r>
        </is>
      </c>
    </row>
    <row r="4223" customHeight="1" ht="21">
      <c r="A4223" s="22" t="inlineStr">
        <is>
          <r>
            <t xml:space="preserve">88248</t>
          </r>
        </is>
      </c>
      <c r="B4223" s="23" t="inlineStr">
        <is>
          <r>
            <t xml:space="preserve">AUXILIAR DE ENCANADOR OU BOMBEIRO HIDRÁULICO COM ENCARGOS COMPLEMENTARES</t>
          </r>
        </is>
      </c>
      <c r="C4223" s="22" t="inlineStr">
        <is>
          <r>
            <t xml:space="preserve">SINAPI</t>
          </r>
        </is>
      </c>
      <c r="D4223" s="22" t="inlineStr">
        <is>
          <r>
            <t xml:space="preserve">H</t>
          </r>
        </is>
      </c>
      <c r="E4223" s="24" t="n">
        <v>0.2489</v>
      </c>
      <c r="F4223" s="25" t="n">
        <v>24.23</v>
      </c>
      <c r="G4223" s="25" t="n">
        <f>TRUNC(TRUNC(E4223,8)*F4223,2)</f>
        <v>6.03</v>
      </c>
    </row>
    <row r="4224" customHeight="1" ht="21">
      <c r="A4224" s="22" t="inlineStr">
        <is>
          <r>
            <t xml:space="preserve">88267</t>
          </r>
        </is>
      </c>
      <c r="B4224" s="23" t="inlineStr">
        <is>
          <r>
            <t xml:space="preserve">ENCANADOR OU BOMBEIRO HIDRÁULICO COM ENCARGOS COMPLEMENTARES</t>
          </r>
        </is>
      </c>
      <c r="C4224" s="22" t="inlineStr">
        <is>
          <r>
            <t xml:space="preserve">SINAPI</t>
          </r>
        </is>
      </c>
      <c r="D4224" s="22" t="inlineStr">
        <is>
          <r>
            <t xml:space="preserve">H</t>
          </r>
        </is>
      </c>
      <c r="E4224" s="24" t="n">
        <v>0.2489</v>
      </c>
      <c r="F4224" s="25" t="n">
        <v>29.86</v>
      </c>
      <c r="G4224" s="25" t="n">
        <f>TRUNC(TRUNC(E4224,8)*F4224,2)</f>
        <v>7.43</v>
      </c>
    </row>
    <row r="4225" customHeight="1" ht="18">
      <c r="A4225" s="2" t="inlineStr"/>
      <c r="B4225" s="2" t="inlineStr"/>
      <c r="C4225" s="2" t="inlineStr"/>
      <c r="D4225" s="2" t="inlineStr"/>
      <c r="E4225" s="26" t="inlineStr">
        <is>
          <r>
            <t xml:space="preserve">TOTAL Mão de Obra com Encargos Complementares:</t>
          </r>
        </is>
      </c>
      <c r="F4225" s="26" t="inlineStr"/>
      <c r="G4225" s="27" t="n">
        <f>SUM(G4223:G4224)</f>
        <v>13.46</v>
      </c>
    </row>
    <row r="4226" customHeight="1" ht="15">
      <c r="A4226" s="2" t="inlineStr"/>
      <c r="B4226" s="2" t="inlineStr"/>
      <c r="C4226" s="2" t="inlineStr"/>
      <c r="D4226" s="2" t="inlineStr"/>
      <c r="E4226" s="28" t="inlineStr">
        <is>
          <r>
            <t xml:space="preserve">VALOR:</t>
          </r>
        </is>
      </c>
      <c r="F4226" s="28" t="inlineStr"/>
      <c r="G4226" s="29" t="n">
        <f>ROUND(SUM(G4221,G4225),2)</f>
        <v>49.13</v>
      </c>
    </row>
    <row r="4227" customHeight="1" ht="15">
      <c r="A4227" s="2" t="inlineStr"/>
      <c r="B4227" s="2" t="inlineStr"/>
      <c r="C4227" s="2" t="inlineStr"/>
      <c r="D4227" s="2" t="inlineStr"/>
      <c r="E4227" s="28" t="inlineStr">
        <is>
          <r>
            <t xml:space="preserve">VALOR BDI (20.34%):</t>
          </r>
        </is>
      </c>
      <c r="F4227" s="28" t="inlineStr"/>
      <c r="G4227" s="29" t="n">
        <f>ROUND(G4226*(20.34/100),2)</f>
        <v>9.99</v>
      </c>
    </row>
    <row r="4228" customHeight="1" ht="15">
      <c r="A4228" s="2" t="inlineStr"/>
      <c r="B4228" s="2" t="inlineStr"/>
      <c r="C4228" s="2" t="inlineStr"/>
      <c r="D4228" s="2" t="inlineStr"/>
      <c r="E4228" s="28" t="inlineStr">
        <is>
          <r>
            <t xml:space="preserve">VALOR COM BDI:</t>
          </r>
        </is>
      </c>
      <c r="F4228" s="28" t="inlineStr"/>
      <c r="G4228" s="29" t="n">
        <f>G4227+G4226</f>
        <v>59.12</v>
      </c>
    </row>
    <row r="4229" customHeight="1" ht="10">
      <c r="A4229" s="2" t="inlineStr"/>
      <c r="B4229" s="2" t="inlineStr"/>
      <c r="C4229" s="2" t="inlineStr"/>
      <c r="D4229" s="2" t="inlineStr"/>
      <c r="E4229" s="18" t="inlineStr"/>
      <c r="F4229" s="18" t="inlineStr"/>
      <c r="G4229" s="18" t="inlineStr"/>
    </row>
    <row r="4230" customHeight="1" ht="20">
      <c r="A4230" s="19" t="inlineStr">
        <is>
          <r>
            <t xml:space="preserve">1.18.135. ​89825​ TE, PVC, SERIE NORMAL, ESGOTO PREDIAL, DN 50 X 50 MM, JUNTA ELÁSTICA, FORNECIDO E INSTALADO EM PRUMADA DE ESGOTO SANITÁRIO OU VENTILAÇÃO. AF_08/2022​ (UN)</t>
          </r>
        </is>
      </c>
      <c r="B4230" s="19" t="inlineStr"/>
      <c r="C4230" s="19" t="inlineStr"/>
      <c r="D4230" s="19" t="inlineStr"/>
      <c r="E4230" s="19" t="inlineStr"/>
      <c r="F4230" s="19" t="inlineStr"/>
      <c r="G4230" s="19" t="inlineStr"/>
    </row>
    <row r="4231" customHeight="1" ht="15">
      <c r="A4231" s="20" t="inlineStr">
        <is>
          <r>
            <t xml:space="preserve">Material</t>
          </r>
        </is>
      </c>
      <c r="B4231" s="20" t="inlineStr"/>
      <c r="C4231" s="21" t="inlineStr">
        <is>
          <r>
            <t xml:space="preserve">FONTE</t>
          </r>
        </is>
      </c>
      <c r="D4231" s="21" t="inlineStr">
        <is>
          <r>
            <t xml:space="preserve">UNID</t>
          </r>
        </is>
      </c>
      <c r="E4231" s="21" t="inlineStr">
        <is>
          <r>
            <t xml:space="preserve">COEFICIENTE</t>
          </r>
        </is>
      </c>
      <c r="F4231" s="21" t="inlineStr">
        <is>
          <r>
            <t xml:space="preserve">PREÇO UNITÁRIO</t>
          </r>
        </is>
      </c>
      <c r="G4231" s="21" t="inlineStr">
        <is>
          <r>
            <t xml:space="preserve">TOTAL</t>
          </r>
        </is>
      </c>
    </row>
    <row r="4232" customHeight="1" ht="21">
      <c r="A4232" s="22" t="inlineStr">
        <is>
          <r>
            <t xml:space="preserve">00000296</t>
          </r>
        </is>
      </c>
      <c r="B4232" s="23" t="inlineStr">
        <is>
          <r>
            <t xml:space="preserve">ANEL BORRACHA PARA TUBO ESGOTO PREDIAL, DN 50 MM (NBR 5688)</t>
          </r>
        </is>
      </c>
      <c r="C4232" s="22" t="inlineStr">
        <is>
          <r>
            <t xml:space="preserve">SINAPI</t>
          </r>
        </is>
      </c>
      <c r="D4232" s="22" t="inlineStr">
        <is>
          <r>
            <t xml:space="preserve">UN</t>
          </r>
        </is>
      </c>
      <c r="E4232" s="24" t="n">
        <v>3.0</v>
      </c>
      <c r="F4232" s="25" t="n">
        <v>2.42</v>
      </c>
      <c r="G4232" s="25" t="n">
        <f>TRUNC(TRUNC(E4232,8)*F4232,2)</f>
        <v>7.26</v>
      </c>
    </row>
    <row r="4233" customHeight="1" ht="29">
      <c r="A4233" s="22" t="inlineStr">
        <is>
          <r>
            <t xml:space="preserve">00020078</t>
          </r>
        </is>
      </c>
      <c r="B4233" s="23" t="inlineStr">
        <is>
          <r>
            <t xml:space="preserve">PASTA LUBRIFICANTE PARA TUBOS E CONEXOES COM JUNTA ELASTICA, EMBALAGEM DE *400* GR (USO EM PVC, ACO, POLIETILENO E OUTROS)</t>
          </r>
        </is>
      </c>
      <c r="C4233" s="22" t="inlineStr">
        <is>
          <r>
            <t xml:space="preserve">SINAPI</t>
          </r>
        </is>
      </c>
      <c r="D4233" s="22" t="inlineStr">
        <is>
          <r>
            <t xml:space="preserve">UN</t>
          </r>
        </is>
      </c>
      <c r="E4233" s="24" t="n">
        <v>0.075</v>
      </c>
      <c r="F4233" s="25" t="n">
        <v>25.53</v>
      </c>
      <c r="G4233" s="25" t="n">
        <f>TRUNC(TRUNC(E4233,8)*F4233,2)</f>
        <v>1.91</v>
      </c>
    </row>
    <row r="4234" customHeight="1" ht="21">
      <c r="A4234" s="22" t="inlineStr">
        <is>
          <r>
            <t xml:space="preserve">00007097</t>
          </r>
        </is>
      </c>
      <c r="B4234" s="23" t="inlineStr">
        <is>
          <r>
            <t xml:space="preserve">TE SANITARIO, PVC, DN 50 X 50 MM, SERIE NORMAL, PARA ESGOTO PREDIAL</t>
          </r>
        </is>
      </c>
      <c r="C4234" s="22" t="inlineStr">
        <is>
          <r>
            <t xml:space="preserve">SINAPI</t>
          </r>
        </is>
      </c>
      <c r="D4234" s="22" t="inlineStr">
        <is>
          <r>
            <t xml:space="preserve">UN</t>
          </r>
        </is>
      </c>
      <c r="E4234" s="24" t="n">
        <v>1.0</v>
      </c>
      <c r="F4234" s="25" t="n">
        <v>7.56</v>
      </c>
      <c r="G4234" s="25" t="n">
        <f>TRUNC(TRUNC(E4234,8)*F4234,2)</f>
        <v>7.56</v>
      </c>
    </row>
    <row r="4235" customHeight="1" ht="15">
      <c r="A4235" s="2" t="inlineStr"/>
      <c r="B4235" s="2" t="inlineStr"/>
      <c r="C4235" s="2" t="inlineStr"/>
      <c r="D4235" s="2" t="inlineStr"/>
      <c r="E4235" s="26" t="inlineStr">
        <is>
          <r>
            <t xml:space="preserve">TOTAL Material:</t>
          </r>
        </is>
      </c>
      <c r="F4235" s="26" t="inlineStr"/>
      <c r="G4235" s="27" t="n">
        <f>SUM(G4232:G4234)</f>
        <v>16.73</v>
      </c>
    </row>
    <row r="4236" customHeight="1" ht="15">
      <c r="A4236" s="20" t="inlineStr">
        <is>
          <r>
            <t xml:space="preserve">Mão de Obra com Encargos Complementares</t>
          </r>
        </is>
      </c>
      <c r="B4236" s="20" t="inlineStr"/>
      <c r="C4236" s="21" t="inlineStr">
        <is>
          <r>
            <t xml:space="preserve">FONTE</t>
          </r>
        </is>
      </c>
      <c r="D4236" s="21" t="inlineStr">
        <is>
          <r>
            <t xml:space="preserve">UNID</t>
          </r>
        </is>
      </c>
      <c r="E4236" s="21" t="inlineStr">
        <is>
          <r>
            <t xml:space="preserve">COEFICIENTE</t>
          </r>
        </is>
      </c>
      <c r="F4236" s="21" t="inlineStr">
        <is>
          <r>
            <t xml:space="preserve">PREÇO UNITÁRIO</t>
          </r>
        </is>
      </c>
      <c r="G4236" s="21" t="inlineStr">
        <is>
          <r>
            <t xml:space="preserve">TOTAL</t>
          </r>
        </is>
      </c>
    </row>
    <row r="4237" customHeight="1" ht="21">
      <c r="A4237" s="22" t="inlineStr">
        <is>
          <r>
            <t xml:space="preserve">88248</t>
          </r>
        </is>
      </c>
      <c r="B4237" s="23" t="inlineStr">
        <is>
          <r>
            <t xml:space="preserve">AUXILIAR DE ENCANADOR OU BOMBEIRO HIDRÁULICO COM ENCARGOS COMPLEMENTARES</t>
          </r>
        </is>
      </c>
      <c r="C4237" s="22" t="inlineStr">
        <is>
          <r>
            <t xml:space="preserve">SINAPI</t>
          </r>
        </is>
      </c>
      <c r="D4237" s="22" t="inlineStr">
        <is>
          <r>
            <t xml:space="preserve">H</t>
          </r>
        </is>
      </c>
      <c r="E4237" s="24" t="n">
        <v>0.0457</v>
      </c>
      <c r="F4237" s="25" t="n">
        <v>24.23</v>
      </c>
      <c r="G4237" s="25" t="n">
        <f>TRUNC(TRUNC(E4237,8)*F4237,2)</f>
        <v>1.1</v>
      </c>
    </row>
    <row r="4238" customHeight="1" ht="21">
      <c r="A4238" s="22" t="inlineStr">
        <is>
          <r>
            <t xml:space="preserve">88267</t>
          </r>
        </is>
      </c>
      <c r="B4238" s="23" t="inlineStr">
        <is>
          <r>
            <t xml:space="preserve">ENCANADOR OU BOMBEIRO HIDRÁULICO COM ENCARGOS COMPLEMENTARES</t>
          </r>
        </is>
      </c>
      <c r="C4238" s="22" t="inlineStr">
        <is>
          <r>
            <t xml:space="preserve">SINAPI</t>
          </r>
        </is>
      </c>
      <c r="D4238" s="22" t="inlineStr">
        <is>
          <r>
            <t xml:space="preserve">H</t>
          </r>
        </is>
      </c>
      <c r="E4238" s="24" t="n">
        <v>0.0457</v>
      </c>
      <c r="F4238" s="25" t="n">
        <v>29.86</v>
      </c>
      <c r="G4238" s="25" t="n">
        <f>TRUNC(TRUNC(E4238,8)*F4238,2)</f>
        <v>1.36</v>
      </c>
    </row>
    <row r="4239" customHeight="1" ht="18">
      <c r="A4239" s="2" t="inlineStr"/>
      <c r="B4239" s="2" t="inlineStr"/>
      <c r="C4239" s="2" t="inlineStr"/>
      <c r="D4239" s="2" t="inlineStr"/>
      <c r="E4239" s="26" t="inlineStr">
        <is>
          <r>
            <t xml:space="preserve">TOTAL Mão de Obra com Encargos Complementares:</t>
          </r>
        </is>
      </c>
      <c r="F4239" s="26" t="inlineStr"/>
      <c r="G4239" s="27" t="n">
        <f>SUM(G4237:G4238)</f>
        <v>2.46</v>
      </c>
    </row>
    <row r="4240" customHeight="1" ht="15">
      <c r="A4240" s="2" t="inlineStr"/>
      <c r="B4240" s="2" t="inlineStr"/>
      <c r="C4240" s="2" t="inlineStr"/>
      <c r="D4240" s="2" t="inlineStr"/>
      <c r="E4240" s="28" t="inlineStr">
        <is>
          <r>
            <t xml:space="preserve">VALOR:</t>
          </r>
        </is>
      </c>
      <c r="F4240" s="28" t="inlineStr"/>
      <c r="G4240" s="29" t="n">
        <f>ROUND(SUM(G4235,G4239),2)</f>
        <v>19.19</v>
      </c>
    </row>
    <row r="4241" customHeight="1" ht="15">
      <c r="A4241" s="2" t="inlineStr"/>
      <c r="B4241" s="2" t="inlineStr"/>
      <c r="C4241" s="2" t="inlineStr"/>
      <c r="D4241" s="2" t="inlineStr"/>
      <c r="E4241" s="28" t="inlineStr">
        <is>
          <r>
            <t xml:space="preserve">VALOR BDI (20.34%):</t>
          </r>
        </is>
      </c>
      <c r="F4241" s="28" t="inlineStr"/>
      <c r="G4241" s="29" t="n">
        <f>ROUND(G4240*(20.34/100),2)</f>
        <v>3.9</v>
      </c>
    </row>
    <row r="4242" customHeight="1" ht="15">
      <c r="A4242" s="2" t="inlineStr"/>
      <c r="B4242" s="2" t="inlineStr"/>
      <c r="C4242" s="2" t="inlineStr"/>
      <c r="D4242" s="2" t="inlineStr"/>
      <c r="E4242" s="28" t="inlineStr">
        <is>
          <r>
            <t xml:space="preserve">VALOR COM BDI:</t>
          </r>
        </is>
      </c>
      <c r="F4242" s="28" t="inlineStr"/>
      <c r="G4242" s="29" t="n">
        <f>G4241+G4240</f>
        <v>23.09</v>
      </c>
    </row>
    <row r="4243" customHeight="1" ht="10">
      <c r="A4243" s="2" t="inlineStr"/>
      <c r="B4243" s="2" t="inlineStr"/>
      <c r="C4243" s="2" t="inlineStr"/>
      <c r="D4243" s="2" t="inlineStr"/>
      <c r="E4243" s="18" t="inlineStr"/>
      <c r="F4243" s="18" t="inlineStr"/>
      <c r="G4243" s="18" t="inlineStr"/>
    </row>
    <row r="4244" customHeight="1" ht="20">
      <c r="A4244" s="19" t="inlineStr">
        <is>
          <r>
            <t xml:space="preserve">1.18.136. ​89829​ TE, PVC, SERIE NORMAL, ESGOTO PREDIAL, DN 75 X 75 MM, JUNTA ELÁSTICA, FORNECIDO E INSTALADO EM PRUMADA DE ESGOTO SANITÁRIO OU VENTILAÇÃO. AF_08/2022​ (UN)</t>
          </r>
        </is>
      </c>
      <c r="B4244" s="19" t="inlineStr"/>
      <c r="C4244" s="19" t="inlineStr"/>
      <c r="D4244" s="19" t="inlineStr"/>
      <c r="E4244" s="19" t="inlineStr"/>
      <c r="F4244" s="19" t="inlineStr"/>
      <c r="G4244" s="19" t="inlineStr"/>
    </row>
    <row r="4245" customHeight="1" ht="15">
      <c r="A4245" s="20" t="inlineStr">
        <is>
          <r>
            <t xml:space="preserve">Material</t>
          </r>
        </is>
      </c>
      <c r="B4245" s="20" t="inlineStr"/>
      <c r="C4245" s="21" t="inlineStr">
        <is>
          <r>
            <t xml:space="preserve">FONTE</t>
          </r>
        </is>
      </c>
      <c r="D4245" s="21" t="inlineStr">
        <is>
          <r>
            <t xml:space="preserve">UNID</t>
          </r>
        </is>
      </c>
      <c r="E4245" s="21" t="inlineStr">
        <is>
          <r>
            <t xml:space="preserve">COEFICIENTE</t>
          </r>
        </is>
      </c>
      <c r="F4245" s="21" t="inlineStr">
        <is>
          <r>
            <t xml:space="preserve">PREÇO UNITÁRIO</t>
          </r>
        </is>
      </c>
      <c r="G4245" s="21" t="inlineStr">
        <is>
          <r>
            <t xml:space="preserve">TOTAL</t>
          </r>
        </is>
      </c>
    </row>
    <row r="4246" customHeight="1" ht="21">
      <c r="A4246" s="22" t="inlineStr">
        <is>
          <r>
            <t xml:space="preserve">00000297</t>
          </r>
        </is>
      </c>
      <c r="B4246" s="23" t="inlineStr">
        <is>
          <r>
            <t xml:space="preserve">ANEL BORRACHA PARA TUBO ESGOTO PREDIAL, DN 75 MM (NBR 5688)</t>
          </r>
        </is>
      </c>
      <c r="C4246" s="22" t="inlineStr">
        <is>
          <r>
            <t xml:space="preserve">SINAPI</t>
          </r>
        </is>
      </c>
      <c r="D4246" s="22" t="inlineStr">
        <is>
          <r>
            <t xml:space="preserve">UN</t>
          </r>
        </is>
      </c>
      <c r="E4246" s="24" t="n">
        <v>3.0</v>
      </c>
      <c r="F4246" s="25" t="n">
        <v>3.56</v>
      </c>
      <c r="G4246" s="25" t="n">
        <f>TRUNC(TRUNC(E4246,8)*F4246,2)</f>
        <v>10.68</v>
      </c>
    </row>
    <row r="4247" customHeight="1" ht="29">
      <c r="A4247" s="22" t="inlineStr">
        <is>
          <r>
            <t xml:space="preserve">00020078</t>
          </r>
        </is>
      </c>
      <c r="B4247" s="23" t="inlineStr">
        <is>
          <r>
            <t xml:space="preserve">PASTA LUBRIFICANTE PARA TUBOS E CONEXOES COM JUNTA ELASTICA, EMBALAGEM DE *400* GR (USO EM PVC, ACO, POLIETILENO E OUTROS)</t>
          </r>
        </is>
      </c>
      <c r="C4247" s="22" t="inlineStr">
        <is>
          <r>
            <t xml:space="preserve">SINAPI</t>
          </r>
        </is>
      </c>
      <c r="D4247" s="22" t="inlineStr">
        <is>
          <r>
            <t xml:space="preserve">UN</t>
          </r>
        </is>
      </c>
      <c r="E4247" s="24" t="n">
        <v>0.1125</v>
      </c>
      <c r="F4247" s="25" t="n">
        <v>25.53</v>
      </c>
      <c r="G4247" s="25" t="n">
        <f>TRUNC(TRUNC(E4247,8)*F4247,2)</f>
        <v>2.87</v>
      </c>
    </row>
    <row r="4248" customHeight="1" ht="21">
      <c r="A4248" s="22" t="inlineStr">
        <is>
          <r>
            <t xml:space="preserve">00011658</t>
          </r>
        </is>
      </c>
      <c r="B4248" s="23" t="inlineStr">
        <is>
          <r>
            <t xml:space="preserve">TE SANITARIO, PVC, DN 75 X 75 MM, SERIE NORMAL PARA ESGOTO PREDIAL</t>
          </r>
        </is>
      </c>
      <c r="C4248" s="22" t="inlineStr">
        <is>
          <r>
            <t xml:space="preserve">SINAPI</t>
          </r>
        </is>
      </c>
      <c r="D4248" s="22" t="inlineStr">
        <is>
          <r>
            <t xml:space="preserve">UN</t>
          </r>
        </is>
      </c>
      <c r="E4248" s="24" t="n">
        <v>1.0</v>
      </c>
      <c r="F4248" s="25" t="n">
        <v>16.7</v>
      </c>
      <c r="G4248" s="25" t="n">
        <f>TRUNC(TRUNC(E4248,8)*F4248,2)</f>
        <v>16.7</v>
      </c>
    </row>
    <row r="4249" customHeight="1" ht="15">
      <c r="A4249" s="2" t="inlineStr"/>
      <c r="B4249" s="2" t="inlineStr"/>
      <c r="C4249" s="2" t="inlineStr"/>
      <c r="D4249" s="2" t="inlineStr"/>
      <c r="E4249" s="26" t="inlineStr">
        <is>
          <r>
            <t xml:space="preserve">TOTAL Material:</t>
          </r>
        </is>
      </c>
      <c r="F4249" s="26" t="inlineStr"/>
      <c r="G4249" s="27" t="n">
        <f>SUM(G4246:G4248)</f>
        <v>30.25</v>
      </c>
    </row>
    <row r="4250" customHeight="1" ht="15">
      <c r="A4250" s="20" t="inlineStr">
        <is>
          <r>
            <t xml:space="preserve">Mão de Obra com Encargos Complementares</t>
          </r>
        </is>
      </c>
      <c r="B4250" s="20" t="inlineStr"/>
      <c r="C4250" s="21" t="inlineStr">
        <is>
          <r>
            <t xml:space="preserve">FONTE</t>
          </r>
        </is>
      </c>
      <c r="D4250" s="21" t="inlineStr">
        <is>
          <r>
            <t xml:space="preserve">UNID</t>
          </r>
        </is>
      </c>
      <c r="E4250" s="21" t="inlineStr">
        <is>
          <r>
            <t xml:space="preserve">COEFICIENTE</t>
          </r>
        </is>
      </c>
      <c r="F4250" s="21" t="inlineStr">
        <is>
          <r>
            <t xml:space="preserve">PREÇO UNITÁRIO</t>
          </r>
        </is>
      </c>
      <c r="G4250" s="21" t="inlineStr">
        <is>
          <r>
            <t xml:space="preserve">TOTAL</t>
          </r>
        </is>
      </c>
    </row>
    <row r="4251" customHeight="1" ht="21">
      <c r="A4251" s="22" t="inlineStr">
        <is>
          <r>
            <t xml:space="preserve">88248</t>
          </r>
        </is>
      </c>
      <c r="B4251" s="23" t="inlineStr">
        <is>
          <r>
            <t xml:space="preserve">AUXILIAR DE ENCANADOR OU BOMBEIRO HIDRÁULICO COM ENCARGOS COMPLEMENTARES</t>
          </r>
        </is>
      </c>
      <c r="C4251" s="22" t="inlineStr">
        <is>
          <r>
            <t xml:space="preserve">SINAPI</t>
          </r>
        </is>
      </c>
      <c r="D4251" s="22" t="inlineStr">
        <is>
          <r>
            <t xml:space="preserve">H</t>
          </r>
        </is>
      </c>
      <c r="E4251" s="24" t="n">
        <v>0.1676</v>
      </c>
      <c r="F4251" s="25" t="n">
        <v>24.23</v>
      </c>
      <c r="G4251" s="25" t="n">
        <f>TRUNC(TRUNC(E4251,8)*F4251,2)</f>
        <v>4.06</v>
      </c>
    </row>
    <row r="4252" customHeight="1" ht="21">
      <c r="A4252" s="22" t="inlineStr">
        <is>
          <r>
            <t xml:space="preserve">88267</t>
          </r>
        </is>
      </c>
      <c r="B4252" s="23" t="inlineStr">
        <is>
          <r>
            <t xml:space="preserve">ENCANADOR OU BOMBEIRO HIDRÁULICO COM ENCARGOS COMPLEMENTARES</t>
          </r>
        </is>
      </c>
      <c r="C4252" s="22" t="inlineStr">
        <is>
          <r>
            <t xml:space="preserve">SINAPI</t>
          </r>
        </is>
      </c>
      <c r="D4252" s="22" t="inlineStr">
        <is>
          <r>
            <t xml:space="preserve">H</t>
          </r>
        </is>
      </c>
      <c r="E4252" s="24" t="n">
        <v>0.1676</v>
      </c>
      <c r="F4252" s="25" t="n">
        <v>29.86</v>
      </c>
      <c r="G4252" s="25" t="n">
        <f>TRUNC(TRUNC(E4252,8)*F4252,2)</f>
        <v>5.0</v>
      </c>
    </row>
    <row r="4253" customHeight="1" ht="18">
      <c r="A4253" s="2" t="inlineStr"/>
      <c r="B4253" s="2" t="inlineStr"/>
      <c r="C4253" s="2" t="inlineStr"/>
      <c r="D4253" s="2" t="inlineStr"/>
      <c r="E4253" s="26" t="inlineStr">
        <is>
          <r>
            <t xml:space="preserve">TOTAL Mão de Obra com Encargos Complementares:</t>
          </r>
        </is>
      </c>
      <c r="F4253" s="26" t="inlineStr"/>
      <c r="G4253" s="27" t="n">
        <f>SUM(G4251:G4252)</f>
        <v>9.06</v>
      </c>
    </row>
    <row r="4254" customHeight="1" ht="15">
      <c r="A4254" s="2" t="inlineStr"/>
      <c r="B4254" s="2" t="inlineStr"/>
      <c r="C4254" s="2" t="inlineStr"/>
      <c r="D4254" s="2" t="inlineStr"/>
      <c r="E4254" s="28" t="inlineStr">
        <is>
          <r>
            <t xml:space="preserve">VALOR:</t>
          </r>
        </is>
      </c>
      <c r="F4254" s="28" t="inlineStr"/>
      <c r="G4254" s="29" t="n">
        <f>ROUND(SUM(G4249,G4253),2)</f>
        <v>39.31</v>
      </c>
    </row>
    <row r="4255" customHeight="1" ht="15">
      <c r="A4255" s="2" t="inlineStr"/>
      <c r="B4255" s="2" t="inlineStr"/>
      <c r="C4255" s="2" t="inlineStr"/>
      <c r="D4255" s="2" t="inlineStr"/>
      <c r="E4255" s="28" t="inlineStr">
        <is>
          <r>
            <t xml:space="preserve">VALOR BDI (20.34%):</t>
          </r>
        </is>
      </c>
      <c r="F4255" s="28" t="inlineStr"/>
      <c r="G4255" s="29" t="n">
        <f>ROUND(G4254*(20.34/100),2)</f>
        <v>8.0</v>
      </c>
    </row>
    <row r="4256" customHeight="1" ht="15">
      <c r="A4256" s="2" t="inlineStr"/>
      <c r="B4256" s="2" t="inlineStr"/>
      <c r="C4256" s="2" t="inlineStr"/>
      <c r="D4256" s="2" t="inlineStr"/>
      <c r="E4256" s="28" t="inlineStr">
        <is>
          <r>
            <t xml:space="preserve">VALOR COM BDI:</t>
          </r>
        </is>
      </c>
      <c r="F4256" s="28" t="inlineStr"/>
      <c r="G4256" s="29" t="n">
        <f>G4255+G4254</f>
        <v>47.31</v>
      </c>
    </row>
    <row r="4257" customHeight="1" ht="10">
      <c r="A4257" s="2" t="inlineStr"/>
      <c r="B4257" s="2" t="inlineStr"/>
      <c r="C4257" s="2" t="inlineStr"/>
      <c r="D4257" s="2" t="inlineStr"/>
      <c r="E4257" s="18" t="inlineStr"/>
      <c r="F4257" s="18" t="inlineStr"/>
      <c r="G4257" s="18" t="inlineStr"/>
    </row>
    <row r="4258" customHeight="1" ht="20">
      <c r="A4258" s="19" t="inlineStr">
        <is>
          <r>
            <t xml:space="preserve">1.18.137. ​97961​ CAIXA PARA BOCA DE LOBO COMBINADA COM GRELHA RETANGULAR, EM ALVENARIA COM BLOCOS DE CONCRETO, DIMENSÕES INTERNAS: 1,3X1X1,2 M. AF_12/2020​ (UN)</t>
          </r>
        </is>
      </c>
      <c r="B4258" s="19" t="inlineStr"/>
      <c r="C4258" s="19" t="inlineStr"/>
      <c r="D4258" s="19" t="inlineStr"/>
      <c r="E4258" s="19" t="inlineStr"/>
      <c r="F4258" s="19" t="inlineStr"/>
      <c r="G4258" s="19" t="inlineStr"/>
    </row>
    <row r="4259" customHeight="1" ht="15">
      <c r="A4259" s="20" t="inlineStr">
        <is>
          <r>
            <t xml:space="preserve">Equipamento Custo Horário</t>
          </r>
        </is>
      </c>
      <c r="B4259" s="20" t="inlineStr"/>
      <c r="C4259" s="21" t="inlineStr">
        <is>
          <r>
            <t xml:space="preserve">FONTE</t>
          </r>
        </is>
      </c>
      <c r="D4259" s="21" t="inlineStr">
        <is>
          <r>
            <t xml:space="preserve">UNID</t>
          </r>
        </is>
      </c>
      <c r="E4259" s="21" t="inlineStr">
        <is>
          <r>
            <t xml:space="preserve">COEFICIENTE</t>
          </r>
        </is>
      </c>
      <c r="F4259" s="21" t="inlineStr">
        <is>
          <r>
            <t xml:space="preserve">PREÇO UNITÁRIO</t>
          </r>
        </is>
      </c>
      <c r="G4259" s="21" t="inlineStr">
        <is>
          <r>
            <t xml:space="preserve">TOTAL</t>
          </r>
        </is>
      </c>
    </row>
    <row r="4260" customHeight="1" ht="46">
      <c r="A4260" s="22" t="inlineStr">
        <is>
          <r>
            <t xml:space="preserve">5679</t>
          </r>
        </is>
      </c>
      <c r="B4260" s="23" t="inlineStr">
        <is>
          <r>
            <t xml:space="preserve">RETROESCAVADEIRA SOBRE RODAS COM CARREGADEIRA, TRAÇÃO 4X4, POTÊNCIA LÍQ. 88 HP, CAÇAMBA CARREG. CAP. MÍN. 1 M3, CAÇAMBA RETRO CAP. 0,26 M3, PESO OPERACIONAL MÍN. 6.674 KG, PROFUNDIDADE ESCAVAÇÃO MÁX. 4,37 M - CHI DIURNO. AF_06/2014</t>
          </r>
        </is>
      </c>
      <c r="C4260" s="22" t="inlineStr">
        <is>
          <r>
            <t xml:space="preserve">SINAPI</t>
          </r>
        </is>
      </c>
      <c r="D4260" s="22" t="inlineStr">
        <is>
          <r>
            <t xml:space="preserve">CHI</t>
          </r>
        </is>
      </c>
      <c r="E4260" s="24" t="n">
        <v>0.1075</v>
      </c>
      <c r="F4260" s="25" t="n">
        <v>69.12</v>
      </c>
      <c r="G4260" s="25" t="n">
        <f>TRUNC(TRUNC(E4260,8)*F4260,2)</f>
        <v>7.43</v>
      </c>
    </row>
    <row r="4261" customHeight="1" ht="46">
      <c r="A4261" s="22" t="inlineStr">
        <is>
          <r>
            <t xml:space="preserve">5678</t>
          </r>
        </is>
      </c>
      <c r="B4261" s="23" t="inlineStr">
        <is>
          <r>
            <t xml:space="preserve">RETROESCAVADEIRA SOBRE RODAS COM CARREGADEIRA, TRAÇÃO 4X4, POTÊNCIA LÍQ. 88 HP, CAÇAMBA CARREG. CAP. MÍN. 1 M3, CAÇAMBA RETRO CAP. 0,26 M3, PESO OPERACIONAL MÍN. 6.674 KG, PROFUNDIDADE ESCAVAÇÃO MÁX. 4,37 M - CHP DIURNO. AF_06/2014</t>
          </r>
        </is>
      </c>
      <c r="C4261" s="22" t="inlineStr">
        <is>
          <r>
            <t xml:space="preserve">SINAPI</t>
          </r>
        </is>
      </c>
      <c r="D4261" s="22" t="inlineStr">
        <is>
          <r>
            <t xml:space="preserve">CHP</t>
          </r>
        </is>
      </c>
      <c r="E4261" s="24" t="n">
        <v>0.0528</v>
      </c>
      <c r="F4261" s="25" t="n">
        <v>152.91</v>
      </c>
      <c r="G4261" s="25" t="n">
        <f>TRUNC(TRUNC(E4261,8)*F4261,2)</f>
        <v>8.07</v>
      </c>
    </row>
    <row r="4262" customHeight="1" ht="18">
      <c r="A4262" s="2" t="inlineStr"/>
      <c r="B4262" s="2" t="inlineStr"/>
      <c r="C4262" s="2" t="inlineStr"/>
      <c r="D4262" s="2" t="inlineStr"/>
      <c r="E4262" s="26" t="inlineStr">
        <is>
          <r>
            <t xml:space="preserve">TOTAL Equipamento Custo Horário:</t>
          </r>
        </is>
      </c>
      <c r="F4262" s="26" t="inlineStr"/>
      <c r="G4262" s="27" t="n">
        <f>SUM(G4260:G4261)</f>
        <v>15.5</v>
      </c>
    </row>
    <row r="4263" customHeight="1" ht="15">
      <c r="A4263" s="20" t="inlineStr">
        <is>
          <r>
            <t xml:space="preserve">Material</t>
          </r>
        </is>
      </c>
      <c r="B4263" s="20" t="inlineStr"/>
      <c r="C4263" s="21" t="inlineStr">
        <is>
          <r>
            <t xml:space="preserve">FONTE</t>
          </r>
        </is>
      </c>
      <c r="D4263" s="21" t="inlineStr">
        <is>
          <r>
            <t xml:space="preserve">UNID</t>
          </r>
        </is>
      </c>
      <c r="E4263" s="21" t="inlineStr">
        <is>
          <r>
            <t xml:space="preserve">COEFICIENTE</t>
          </r>
        </is>
      </c>
      <c r="F4263" s="21" t="inlineStr">
        <is>
          <r>
            <t xml:space="preserve">PREÇO UNITÁRIO</t>
          </r>
        </is>
      </c>
      <c r="G4263" s="21" t="inlineStr">
        <is>
          <r>
            <t xml:space="preserve">TOTAL</t>
          </r>
        </is>
      </c>
    </row>
    <row r="4264" customHeight="1" ht="21">
      <c r="A4264" s="22" t="inlineStr">
        <is>
          <r>
            <t xml:space="preserve">00025067</t>
          </r>
        </is>
      </c>
      <c r="B4264" s="23" t="inlineStr">
        <is>
          <r>
            <t xml:space="preserve">BLOCO DE CONCRETO ESTRUTURAL 19 X 19 X 39 CM, FBK 4,5 MPA (NBR 6136)</t>
          </r>
        </is>
      </c>
      <c r="C4264" s="22" t="inlineStr">
        <is>
          <r>
            <t xml:space="preserve">SINAPI</t>
          </r>
        </is>
      </c>
      <c r="D4264" s="22" t="inlineStr">
        <is>
          <r>
            <t xml:space="preserve">UN</t>
          </r>
        </is>
      </c>
      <c r="E4264" s="24" t="n">
        <v>61.8757</v>
      </c>
      <c r="F4264" s="25" t="n">
        <v>5.89</v>
      </c>
      <c r="G4264" s="25" t="n">
        <f>TRUNC(TRUNC(E4264,8)*F4264,2)</f>
        <v>364.44</v>
      </c>
    </row>
    <row r="4265" customHeight="1" ht="21">
      <c r="A4265" s="22" t="inlineStr">
        <is>
          <r>
            <t xml:space="preserve">00000660</t>
          </r>
        </is>
      </c>
      <c r="B4265" s="23" t="inlineStr">
        <is>
          <r>
            <t xml:space="preserve">CANALETA DE CONCRETO 19 X 19 X 19 CM (CLASSE C - NBR 6136)</t>
          </r>
        </is>
      </c>
      <c r="C4265" s="22" t="inlineStr">
        <is>
          <r>
            <t xml:space="preserve">SINAPI</t>
          </r>
        </is>
      </c>
      <c r="D4265" s="22" t="inlineStr">
        <is>
          <r>
            <t xml:space="preserve">UN</t>
          </r>
        </is>
      </c>
      <c r="E4265" s="24" t="n">
        <v>28.35</v>
      </c>
      <c r="F4265" s="25" t="n">
        <v>3.65</v>
      </c>
      <c r="G4265" s="25" t="n">
        <f>TRUNC(TRUNC(E4265,8)*F4265,2)</f>
        <v>103.47</v>
      </c>
    </row>
    <row r="4266" customHeight="1" ht="29">
      <c r="A4266" s="22" t="inlineStr">
        <is>
          <r>
            <t xml:space="preserve">00043440</t>
          </r>
        </is>
      </c>
      <c r="B4266" s="23" t="inlineStr">
        <is>
          <r>
            <t xml:space="preserve">CONJUNTO PRE-MOLDADO COMPOSTO POR GRELHA (0,99 X 0,45 M), QUADRO (1,10 X 0,52 M) E CANTONEIRA (1,10 X 0,35 M), EM CONCRETO ARMADO, COM FCK DE 21 MPA</t>
          </r>
        </is>
      </c>
      <c r="C4266" s="22" t="inlineStr">
        <is>
          <r>
            <t xml:space="preserve">SINAPI</t>
          </r>
        </is>
      </c>
      <c r="D4266" s="22" t="inlineStr">
        <is>
          <r>
            <t xml:space="preserve">UN</t>
          </r>
        </is>
      </c>
      <c r="E4266" s="24" t="n">
        <v>1.0</v>
      </c>
      <c r="F4266" s="25" t="n">
        <v>616.94</v>
      </c>
      <c r="G4266" s="25" t="n">
        <f>TRUNC(TRUNC(E4266,8)*F4266,2)</f>
        <v>616.94</v>
      </c>
    </row>
    <row r="4267" customHeight="1" ht="21">
      <c r="A4267" s="22" t="inlineStr">
        <is>
          <r>
            <t xml:space="preserve">00002692</t>
          </r>
        </is>
      </c>
      <c r="B4267" s="23" t="inlineStr">
        <is>
          <r>
            <t xml:space="preserve">DESMOLDANTE PROTETOR PARA FORMAS DE MADEIRA, DE BASE OLEOSA EMULSIONADA EM AGUA</t>
          </r>
        </is>
      </c>
      <c r="C4267" s="22" t="inlineStr">
        <is>
          <r>
            <t xml:space="preserve">SINAPI</t>
          </r>
        </is>
      </c>
      <c r="D4267" s="22" t="inlineStr">
        <is>
          <r>
            <t xml:space="preserve">L</t>
          </r>
        </is>
      </c>
      <c r="E4267" s="24" t="n">
        <v>0.0105</v>
      </c>
      <c r="F4267" s="25" t="n">
        <v>8.06</v>
      </c>
      <c r="G4267" s="25" t="n">
        <f>TRUNC(TRUNC(E4267,8)*F4267,2)</f>
        <v>0.08</v>
      </c>
    </row>
    <row r="4268" customHeight="1" ht="29">
      <c r="A4268" s="22" t="inlineStr">
        <is>
          <r>
            <t xml:space="preserve">00043386</t>
          </r>
        </is>
      </c>
      <c r="B4268" s="23" t="inlineStr">
        <is>
          <r>
            <t xml:space="preserve">MEIO-FIO OU GUIA DE CONCRETO PRE-MOLDADO, TIPO CHAPEU PARA BOCA DE LOBO, DIMENSOES *1,20* X 0,15 X 0,30 M</t>
          </r>
        </is>
      </c>
      <c r="C4268" s="22" t="inlineStr">
        <is>
          <r>
            <t xml:space="preserve">SINAPI</t>
          </r>
        </is>
      </c>
      <c r="D4268" s="22" t="inlineStr">
        <is>
          <r>
            <t xml:space="preserve">UN</t>
          </r>
        </is>
      </c>
      <c r="E4268" s="24" t="n">
        <v>1.0</v>
      </c>
      <c r="F4268" s="25" t="n">
        <v>43.19</v>
      </c>
      <c r="G4268" s="25" t="n">
        <f>TRUNC(TRUNC(E4268,8)*F4268,2)</f>
        <v>43.19</v>
      </c>
    </row>
    <row r="4269" customHeight="1" ht="21">
      <c r="A4269" s="22" t="inlineStr">
        <is>
          <r>
            <t xml:space="preserve">00004491</t>
          </r>
        </is>
      </c>
      <c r="B4269" s="23" t="inlineStr">
        <is>
          <r>
            <t xml:space="preserve">PONTALETE *7,5 X 7,5* CM EM PINUS, MISTA OU EQUIVALENTE DA REGIAO - BRUTA</t>
          </r>
        </is>
      </c>
      <c r="C4269" s="22" t="inlineStr">
        <is>
          <r>
            <t xml:space="preserve">SINAPI</t>
          </r>
        </is>
      </c>
      <c r="D4269" s="22" t="inlineStr">
        <is>
          <r>
            <t xml:space="preserve">M</t>
          </r>
        </is>
      </c>
      <c r="E4269" s="24" t="n">
        <v>0.2294</v>
      </c>
      <c r="F4269" s="25" t="n">
        <v>11.05</v>
      </c>
      <c r="G4269" s="25" t="n">
        <f>TRUNC(TRUNC(E4269,8)*F4269,2)</f>
        <v>2.53</v>
      </c>
    </row>
    <row r="4270" customHeight="1" ht="15">
      <c r="A4270" s="22" t="inlineStr">
        <is>
          <r>
            <t xml:space="preserve">00005069</t>
          </r>
        </is>
      </c>
      <c r="B4270" s="23" t="inlineStr">
        <is>
          <r>
            <t xml:space="preserve">PREGO DE ACO POLIDO COM CABECA 17 X 27 (2 1/2 X 11)</t>
          </r>
        </is>
      </c>
      <c r="C4270" s="22" t="inlineStr">
        <is>
          <r>
            <t xml:space="preserve">SINAPI</t>
          </r>
        </is>
      </c>
      <c r="D4270" s="22" t="inlineStr">
        <is>
          <r>
            <t xml:space="preserve">KG</t>
          </r>
        </is>
      </c>
      <c r="E4270" s="24" t="n">
        <v>0.0242</v>
      </c>
      <c r="F4270" s="25" t="n">
        <v>14.46</v>
      </c>
      <c r="G4270" s="25" t="n">
        <f>TRUNC(TRUNC(E4270,8)*F4270,2)</f>
        <v>0.34</v>
      </c>
    </row>
    <row r="4271" customHeight="1" ht="21">
      <c r="A4271" s="22" t="inlineStr">
        <is>
          <r>
            <t xml:space="preserve">00004517</t>
          </r>
        </is>
      </c>
      <c r="B4271" s="23" t="inlineStr">
        <is>
          <r>
            <t xml:space="preserve">SARRAFO *2,5 X 7,5* CM EM PINUS, MISTA OU EQUIVALENTE DA REGIAO - BRUTA</t>
          </r>
        </is>
      </c>
      <c r="C4271" s="22" t="inlineStr">
        <is>
          <r>
            <t xml:space="preserve">SINAPI</t>
          </r>
        </is>
      </c>
      <c r="D4271" s="22" t="inlineStr">
        <is>
          <r>
            <t xml:space="preserve">M</t>
          </r>
        </is>
      </c>
      <c r="E4271" s="24" t="n">
        <v>0.2728</v>
      </c>
      <c r="F4271" s="25" t="n">
        <v>3.87</v>
      </c>
      <c r="G4271" s="25" t="n">
        <f>TRUNC(TRUNC(E4271,8)*F4271,2)</f>
        <v>1.05</v>
      </c>
    </row>
    <row r="4272" customHeight="1" ht="29">
      <c r="A4272" s="22" t="inlineStr">
        <is>
          <r>
            <t xml:space="preserve">00006193</t>
          </r>
        </is>
      </c>
      <c r="B4272" s="23" t="inlineStr">
        <is>
          <r>
            <t xml:space="preserve">TABUA NAO APARELHADA *2,5 X 20* CM, EM MACARANDUBA/MASSARANDUBA, ANGELIM OU EQUIVALENTE DA REGIAO - BRUTA</t>
          </r>
        </is>
      </c>
      <c r="C4272" s="22" t="inlineStr">
        <is>
          <r>
            <t xml:space="preserve">SINAPI</t>
          </r>
        </is>
      </c>
      <c r="D4272" s="22" t="inlineStr">
        <is>
          <r>
            <t xml:space="preserve">M</t>
          </r>
        </is>
      </c>
      <c r="E4272" s="24" t="n">
        <v>0.8556</v>
      </c>
      <c r="F4272" s="25" t="n">
        <v>20.49</v>
      </c>
      <c r="G4272" s="25" t="n">
        <f>TRUNC(TRUNC(E4272,8)*F4272,2)</f>
        <v>17.53</v>
      </c>
    </row>
    <row r="4273" customHeight="1" ht="15">
      <c r="A4273" s="2" t="inlineStr"/>
      <c r="B4273" s="2" t="inlineStr"/>
      <c r="C4273" s="2" t="inlineStr"/>
      <c r="D4273" s="2" t="inlineStr"/>
      <c r="E4273" s="26" t="inlineStr">
        <is>
          <r>
            <t xml:space="preserve">TOTAL Material:</t>
          </r>
        </is>
      </c>
      <c r="F4273" s="26" t="inlineStr"/>
      <c r="G4273" s="27" t="n">
        <f>SUM(G4264:G4272)</f>
        <v>1149.57</v>
      </c>
    </row>
    <row r="4274" customHeight="1" ht="15">
      <c r="A4274" s="20" t="inlineStr">
        <is>
          <r>
            <t xml:space="preserve">Mão de Obra com Encargos Complementares</t>
          </r>
        </is>
      </c>
      <c r="B4274" s="20" t="inlineStr"/>
      <c r="C4274" s="21" t="inlineStr">
        <is>
          <r>
            <t xml:space="preserve">FONTE</t>
          </r>
        </is>
      </c>
      <c r="D4274" s="21" t="inlineStr">
        <is>
          <r>
            <t xml:space="preserve">UNID</t>
          </r>
        </is>
      </c>
      <c r="E4274" s="21" t="inlineStr">
        <is>
          <r>
            <t xml:space="preserve">COEFICIENTE</t>
          </r>
        </is>
      </c>
      <c r="F4274" s="21" t="inlineStr">
        <is>
          <r>
            <t xml:space="preserve">PREÇO UNITÁRIO</t>
          </r>
        </is>
      </c>
      <c r="G4274" s="21" t="inlineStr">
        <is>
          <r>
            <t xml:space="preserve">TOTAL</t>
          </r>
        </is>
      </c>
    </row>
    <row r="4275" customHeight="1" ht="15">
      <c r="A4275" s="22" t="inlineStr">
        <is>
          <r>
            <t xml:space="preserve">88309</t>
          </r>
        </is>
      </c>
      <c r="B4275" s="23" t="inlineStr">
        <is>
          <r>
            <t xml:space="preserve">PEDREIRO COM ENCARGOS COMPLEMENTARES</t>
          </r>
        </is>
      </c>
      <c r="C4275" s="22" t="inlineStr">
        <is>
          <r>
            <t xml:space="preserve">SINAPI</t>
          </r>
        </is>
      </c>
      <c r="D4275" s="22" t="inlineStr">
        <is>
          <r>
            <t xml:space="preserve">H</t>
          </r>
        </is>
      </c>
      <c r="E4275" s="24" t="n">
        <v>13.8543</v>
      </c>
      <c r="F4275" s="25" t="n">
        <v>30.58</v>
      </c>
      <c r="G4275" s="25" t="n">
        <f>TRUNC(TRUNC(E4275,8)*F4275,2)</f>
        <v>423.66</v>
      </c>
    </row>
    <row r="4276" customHeight="1" ht="15">
      <c r="A4276" s="22" t="inlineStr">
        <is>
          <r>
            <t xml:space="preserve">88316</t>
          </r>
        </is>
      </c>
      <c r="B4276" s="23" t="inlineStr">
        <is>
          <r>
            <t xml:space="preserve">SERVENTE COM ENCARGOS COMPLEMENTARES</t>
          </r>
        </is>
      </c>
      <c r="C4276" s="22" t="inlineStr">
        <is>
          <r>
            <t xml:space="preserve">SINAPI</t>
          </r>
        </is>
      </c>
      <c r="D4276" s="22" t="inlineStr">
        <is>
          <r>
            <t xml:space="preserve">H</t>
          </r>
        </is>
      </c>
      <c r="E4276" s="24" t="n">
        <v>10.8855</v>
      </c>
      <c r="F4276" s="25" t="n">
        <v>23.56</v>
      </c>
      <c r="G4276" s="25" t="n">
        <f>TRUNC(TRUNC(E4276,8)*F4276,2)</f>
        <v>256.46</v>
      </c>
    </row>
    <row r="4277" customHeight="1" ht="18">
      <c r="A4277" s="2" t="inlineStr"/>
      <c r="B4277" s="2" t="inlineStr"/>
      <c r="C4277" s="2" t="inlineStr"/>
      <c r="D4277" s="2" t="inlineStr"/>
      <c r="E4277" s="26" t="inlineStr">
        <is>
          <r>
            <t xml:space="preserve">TOTAL Mão de Obra com Encargos Complementares:</t>
          </r>
        </is>
      </c>
      <c r="F4277" s="26" t="inlineStr"/>
      <c r="G4277" s="27" t="n">
        <f>SUM(G4275:G4276)</f>
        <v>680.12</v>
      </c>
    </row>
    <row r="4278" customHeight="1" ht="15">
      <c r="A4278" s="20" t="inlineStr">
        <is>
          <r>
            <t xml:space="preserve">Serviço</t>
          </r>
        </is>
      </c>
      <c r="B4278" s="20" t="inlineStr"/>
      <c r="C4278" s="21" t="inlineStr">
        <is>
          <r>
            <t xml:space="preserve">FONTE</t>
          </r>
        </is>
      </c>
      <c r="D4278" s="21" t="inlineStr">
        <is>
          <r>
            <t xml:space="preserve">UNID</t>
          </r>
        </is>
      </c>
      <c r="E4278" s="21" t="inlineStr">
        <is>
          <r>
            <t xml:space="preserve">COEFICIENTE</t>
          </r>
        </is>
      </c>
      <c r="F4278" s="21" t="inlineStr">
        <is>
          <r>
            <t xml:space="preserve">PREÇO UNITÁRIO</t>
          </r>
        </is>
      </c>
      <c r="G4278" s="21" t="inlineStr">
        <is>
          <r>
            <t xml:space="preserve">TOTAL</t>
          </r>
        </is>
      </c>
    </row>
    <row r="4279" customHeight="1" ht="29">
      <c r="A4279" s="22" t="inlineStr">
        <is>
          <r>
            <t xml:space="preserve">88628</t>
          </r>
        </is>
      </c>
      <c r="B4279" s="23" t="inlineStr">
        <is>
          <r>
            <t xml:space="preserve">ARGAMASSA TRAÇO 1:3 (EM VOLUME DE CIMENTO E AREIA MÉDIA ÚMIDA), PREPARO MECÂNICO COM BETONEIRA 400 L. AF_08/2019</t>
          </r>
        </is>
      </c>
      <c r="C4279" s="22" t="inlineStr">
        <is>
          <r>
            <t xml:space="preserve">SINAPI</t>
          </r>
        </is>
      </c>
      <c r="D4279" s="22" t="inlineStr">
        <is>
          <r>
            <t xml:space="preserve">M3</t>
          </r>
        </is>
      </c>
      <c r="E4279" s="24" t="n">
        <v>0.5972</v>
      </c>
      <c r="F4279" s="25" t="n">
        <v>600.33</v>
      </c>
      <c r="G4279" s="25" t="n">
        <f>TRUNC(TRUNC(E4279,8)*F4279,2)</f>
        <v>358.51</v>
      </c>
    </row>
    <row r="4280" customHeight="1" ht="29">
      <c r="A4280" s="22" t="inlineStr">
        <is>
          <r>
            <t xml:space="preserve">87316</t>
          </r>
        </is>
      </c>
      <c r="B4280" s="23" t="inlineStr">
        <is>
          <r>
            <t xml:space="preserve">ARGAMASSA TRAÇO 1:4 (EM VOLUME DE CIMENTO E AREIA GROSSA ÚMIDA) PARA CHAPISCO CONVENCIONAL, PREPARO MECÂNICO COM BETONEIRA 400 L. AF_08/2019</t>
          </r>
        </is>
      </c>
      <c r="C4280" s="22" t="inlineStr">
        <is>
          <r>
            <t xml:space="preserve">SINAPI</t>
          </r>
        </is>
      </c>
      <c r="D4280" s="22" t="inlineStr">
        <is>
          <r>
            <t xml:space="preserve">M3</t>
          </r>
        </is>
      </c>
      <c r="E4280" s="24" t="n">
        <v>0.0588</v>
      </c>
      <c r="F4280" s="25" t="n">
        <v>528.67</v>
      </c>
      <c r="G4280" s="25" t="n">
        <f>TRUNC(TRUNC(E4280,8)*F4280,2)</f>
        <v>31.08</v>
      </c>
    </row>
    <row r="4281" customHeight="1" ht="21">
      <c r="A4281" s="22" t="inlineStr">
        <is>
          <r>
            <t xml:space="preserve">89998</t>
          </r>
        </is>
      </c>
      <c r="B4281" s="23" t="inlineStr">
        <is>
          <r>
            <t xml:space="preserve">ARMAÇÃO DE CINTA DE ALVENARIA ESTRUTURAL; DIÂMETRO DE 10,0 MM. AF_09/2021</t>
          </r>
        </is>
      </c>
      <c r="C4281" s="22" t="inlineStr">
        <is>
          <r>
            <t xml:space="preserve">SINAPI</t>
          </r>
        </is>
      </c>
      <c r="D4281" s="22" t="inlineStr">
        <is>
          <r>
            <t xml:space="preserve">KG</t>
          </r>
        </is>
      </c>
      <c r="E4281" s="24" t="n">
        <v>3.3318</v>
      </c>
      <c r="F4281" s="25" t="n">
        <v>9.68</v>
      </c>
      <c r="G4281" s="25" t="n">
        <f>TRUNC(TRUNC(E4281,8)*F4281,2)</f>
        <v>32.25</v>
      </c>
    </row>
    <row r="4282" customHeight="1" ht="21">
      <c r="A4282" s="22" t="inlineStr">
        <is>
          <r>
            <t xml:space="preserve">89996</t>
          </r>
        </is>
      </c>
      <c r="B4282" s="23" t="inlineStr">
        <is>
          <r>
            <t xml:space="preserve">ARMAÇÃO VERTICAL DE ALVENARIA ESTRUTURAL; DIÂMETRO DE 10,0 MM. AF_09/2021</t>
          </r>
        </is>
      </c>
      <c r="C4282" s="22" t="inlineStr">
        <is>
          <r>
            <t xml:space="preserve">SINAPI</t>
          </r>
        </is>
      </c>
      <c r="D4282" s="22" t="inlineStr">
        <is>
          <r>
            <t xml:space="preserve">KG</t>
          </r>
        </is>
      </c>
      <c r="E4282" s="24" t="n">
        <v>0.9872</v>
      </c>
      <c r="F4282" s="25" t="n">
        <v>10.28</v>
      </c>
      <c r="G4282" s="25" t="n">
        <f>TRUNC(TRUNC(E4282,8)*F4282,2)</f>
        <v>10.14</v>
      </c>
    </row>
    <row r="4283" customHeight="1" ht="29">
      <c r="A4283" s="22" t="inlineStr">
        <is>
          <r>
            <t xml:space="preserve">94970</t>
          </r>
        </is>
      </c>
      <c r="B4283" s="23" t="inlineStr">
        <is>
          <r>
            <t xml:space="preserve">CONCRETO FCK = 20MPA, TRAÇO 1:2,7:3 (EM MASSA SECA DE CIMENTO/ AREIA MÉDIA/ BRITA 1) - PREPARO MECÂNICO COM BETONEIRA 600 L. AF_05/2021</t>
          </r>
        </is>
      </c>
      <c r="C4283" s="22" t="inlineStr">
        <is>
          <r>
            <t xml:space="preserve">SINAPI</t>
          </r>
        </is>
      </c>
      <c r="D4283" s="22" t="inlineStr">
        <is>
          <r>
            <t xml:space="preserve">M3</t>
          </r>
        </is>
      </c>
      <c r="E4283" s="24" t="n">
        <v>0.2768</v>
      </c>
      <c r="F4283" s="25" t="n">
        <v>495.23</v>
      </c>
      <c r="G4283" s="25" t="n">
        <f>TRUNC(TRUNC(E4283,8)*F4283,2)</f>
        <v>137.07</v>
      </c>
    </row>
    <row r="4284" customHeight="1" ht="21">
      <c r="A4284" s="22" t="inlineStr">
        <is>
          <r>
            <t xml:space="preserve">89995</t>
          </r>
        </is>
      </c>
      <c r="B4284" s="23" t="inlineStr">
        <is>
          <r>
            <t xml:space="preserve">GRAUTEAMENTO DE CINTA SUPERIOR OU DE VERGA EM ALVENARIA ESTRUTURAL. AF_09/2021</t>
          </r>
        </is>
      </c>
      <c r="C4284" s="22" t="inlineStr">
        <is>
          <r>
            <t xml:space="preserve">SINAPI</t>
          </r>
        </is>
      </c>
      <c r="D4284" s="22" t="inlineStr">
        <is>
          <r>
            <t xml:space="preserve">M3</t>
          </r>
        </is>
      </c>
      <c r="E4284" s="24" t="n">
        <v>0.0831</v>
      </c>
      <c r="F4284" s="25" t="n">
        <v>1063.08</v>
      </c>
      <c r="G4284" s="25" t="n">
        <f>TRUNC(TRUNC(E4284,8)*F4284,2)</f>
        <v>88.34</v>
      </c>
    </row>
    <row r="4285" customHeight="1" ht="21">
      <c r="A4285" s="22" t="inlineStr">
        <is>
          <r>
            <t xml:space="preserve">89993</t>
          </r>
        </is>
      </c>
      <c r="B4285" s="23" t="inlineStr">
        <is>
          <r>
            <t xml:space="preserve">GRAUTEAMENTO VERTICAL EM ALVENARIA ESTRUTURAL. AF_09/2021</t>
          </r>
        </is>
      </c>
      <c r="C4285" s="22" t="inlineStr">
        <is>
          <r>
            <t xml:space="preserve">SINAPI</t>
          </r>
        </is>
      </c>
      <c r="D4285" s="22" t="inlineStr">
        <is>
          <r>
            <t xml:space="preserve">M3</t>
          </r>
        </is>
      </c>
      <c r="E4285" s="24" t="n">
        <v>0.0299</v>
      </c>
      <c r="F4285" s="25" t="n">
        <v>1103.93</v>
      </c>
      <c r="G4285" s="25" t="n">
        <f>TRUNC(TRUNC(E4285,8)*F4285,2)</f>
        <v>33.0</v>
      </c>
    </row>
    <row r="4286" customHeight="1" ht="29">
      <c r="A4286" s="22" t="inlineStr">
        <is>
          <r>
            <t xml:space="preserve">97735</t>
          </r>
        </is>
      </c>
      <c r="B4286" s="23" t="inlineStr">
        <is>
          <r>
            <t xml:space="preserve">PEÇA RETANGULAR PRÉ-MOLDADA, VOLUME DE CONCRETO DE 30 A 100 LITROS, TAXA DE AÇO APROXIMADA DE 30KG/M³. AF_03/2024</t>
          </r>
        </is>
      </c>
      <c r="C4286" s="22" t="inlineStr">
        <is>
          <r>
            <t xml:space="preserve">SINAPI</t>
          </r>
        </is>
      </c>
      <c r="D4286" s="22" t="inlineStr">
        <is>
          <r>
            <t xml:space="preserve">M3</t>
          </r>
        </is>
      </c>
      <c r="E4286" s="24" t="n">
        <v>0.0616</v>
      </c>
      <c r="F4286" s="25" t="n">
        <v>2567.01</v>
      </c>
      <c r="G4286" s="25" t="n">
        <f>TRUNC(TRUNC(E4286,8)*F4286,2)</f>
        <v>158.12</v>
      </c>
    </row>
    <row r="4287" customHeight="1" ht="29">
      <c r="A4287" s="22" t="inlineStr">
        <is>
          <r>
            <t xml:space="preserve">101617</t>
          </r>
        </is>
      </c>
      <c r="B4287" s="23" t="inlineStr">
        <is>
          <r>
            <t xml:space="preserve">PREPARO DE FUNDO DE VALA COM LARGURA MAIOR OU IGUAL A 1,5 M E MENOR QUE 2,5 M (ACERTO DO SOLO NATURAL). AF_08/2020</t>
          </r>
        </is>
      </c>
      <c r="C4287" s="22" t="inlineStr">
        <is>
          <r>
            <t xml:space="preserve">SINAPI</t>
          </r>
        </is>
      </c>
      <c r="D4287" s="22" t="inlineStr">
        <is>
          <r>
            <t xml:space="preserve">M2</t>
          </r>
        </is>
      </c>
      <c r="E4287" s="24" t="n">
        <v>2.08</v>
      </c>
      <c r="F4287" s="25" t="n">
        <v>3.46</v>
      </c>
      <c r="G4287" s="25" t="n">
        <f>TRUNC(TRUNC(E4287,8)*F4287,2)</f>
        <v>7.19</v>
      </c>
    </row>
    <row r="4288" customHeight="1" ht="15">
      <c r="A4288" s="2" t="inlineStr"/>
      <c r="B4288" s="2" t="inlineStr"/>
      <c r="C4288" s="2" t="inlineStr"/>
      <c r="D4288" s="2" t="inlineStr"/>
      <c r="E4288" s="26" t="inlineStr">
        <is>
          <r>
            <t xml:space="preserve">TOTAL Serviço:</t>
          </r>
        </is>
      </c>
      <c r="F4288" s="26" t="inlineStr"/>
      <c r="G4288" s="27" t="n">
        <f>SUM(G4279:G4287)</f>
        <v>855.7</v>
      </c>
    </row>
    <row r="4289" customHeight="1" ht="15">
      <c r="A4289" s="2" t="inlineStr"/>
      <c r="B4289" s="2" t="inlineStr"/>
      <c r="C4289" s="2" t="inlineStr"/>
      <c r="D4289" s="2" t="inlineStr"/>
      <c r="E4289" s="28" t="inlineStr">
        <is>
          <r>
            <t xml:space="preserve">VALOR:</t>
          </r>
        </is>
      </c>
      <c r="F4289" s="28" t="inlineStr"/>
      <c r="G4289" s="29" t="n">
        <f>ROUND(SUM(G4262,G4273,G4277,G4288),2)</f>
        <v>2700.89</v>
      </c>
    </row>
    <row r="4290" customHeight="1" ht="15">
      <c r="A4290" s="2" t="inlineStr"/>
      <c r="B4290" s="2" t="inlineStr"/>
      <c r="C4290" s="2" t="inlineStr"/>
      <c r="D4290" s="2" t="inlineStr"/>
      <c r="E4290" s="28" t="inlineStr">
        <is>
          <r>
            <t xml:space="preserve">VALOR BDI (20.34%):</t>
          </r>
        </is>
      </c>
      <c r="F4290" s="28" t="inlineStr"/>
      <c r="G4290" s="29" t="n">
        <f>ROUND(G4289*(20.34/100),2)</f>
        <v>549.36</v>
      </c>
    </row>
    <row r="4291" customHeight="1" ht="15">
      <c r="A4291" s="2" t="inlineStr"/>
      <c r="B4291" s="2" t="inlineStr"/>
      <c r="C4291" s="2" t="inlineStr"/>
      <c r="D4291" s="2" t="inlineStr"/>
      <c r="E4291" s="28" t="inlineStr">
        <is>
          <r>
            <t xml:space="preserve">VALOR COM BDI:</t>
          </r>
        </is>
      </c>
      <c r="F4291" s="28" t="inlineStr"/>
      <c r="G4291" s="29" t="n">
        <f>G4290+G4289</f>
        <v>3250.25</v>
      </c>
    </row>
    <row r="4292" customHeight="1" ht="10">
      <c r="A4292" s="2" t="inlineStr"/>
      <c r="B4292" s="2" t="inlineStr"/>
      <c r="C4292" s="2" t="inlineStr"/>
      <c r="D4292" s="2" t="inlineStr"/>
      <c r="E4292" s="18" t="inlineStr"/>
      <c r="F4292" s="18" t="inlineStr"/>
      <c r="G4292" s="18" t="inlineStr"/>
    </row>
    <row r="4293" customHeight="1" ht="20">
      <c r="A4293" s="19" t="inlineStr">
        <is>
          <r>
            <t xml:space="preserve">1.18.138. ​CPU3323​ TUBO PVC RÍGIDO, TIPO COLETOR ESGOTO, JUNTA ELÁSTICA, DN=200MM, INCLUSIVE CONEXÕES​ (M)</t>
          </r>
        </is>
      </c>
      <c r="B4293" s="19" t="inlineStr"/>
      <c r="C4293" s="19" t="inlineStr"/>
      <c r="D4293" s="19" t="inlineStr"/>
      <c r="E4293" s="19" t="inlineStr"/>
      <c r="F4293" s="19" t="inlineStr"/>
      <c r="G4293" s="19" t="inlineStr"/>
    </row>
    <row r="4294" customHeight="1" ht="15">
      <c r="A4294" s="20" t="inlineStr">
        <is>
          <r>
            <t xml:space="preserve">Serviço</t>
          </r>
        </is>
      </c>
      <c r="B4294" s="20" t="inlineStr"/>
      <c r="C4294" s="21" t="inlineStr">
        <is>
          <r>
            <t xml:space="preserve">FONTE</t>
          </r>
        </is>
      </c>
      <c r="D4294" s="21" t="inlineStr">
        <is>
          <r>
            <t xml:space="preserve">UNID</t>
          </r>
        </is>
      </c>
      <c r="E4294" s="21" t="inlineStr">
        <is>
          <r>
            <t xml:space="preserve">COEFICIENTE</t>
          </r>
        </is>
      </c>
      <c r="F4294" s="21" t="inlineStr">
        <is>
          <r>
            <t xml:space="preserve">PREÇO UNITÁRIO</t>
          </r>
        </is>
      </c>
      <c r="G4294" s="21" t="inlineStr">
        <is>
          <r>
            <t xml:space="preserve">TOTAL</t>
          </r>
        </is>
      </c>
    </row>
    <row r="4295" customHeight="1" ht="29">
      <c r="A4295" s="22" t="inlineStr">
        <is>
          <r>
            <t xml:space="preserve">90696</t>
          </r>
        </is>
      </c>
      <c r="B4295" s="23" t="inlineStr">
        <is>
          <r>
            <t xml:space="preserve">TUBO DE PVC PARA REDE COLETORA DE ESGOTO DE PAREDE MACIÇA, DN 200 MM, JUNTA ELÁSTICA - FORNECIMENTO E ASSENTAMENTO. AF_01/2021</t>
          </r>
        </is>
      </c>
      <c r="C4295" s="22" t="inlineStr">
        <is>
          <r>
            <t xml:space="preserve">SINAPI</t>
          </r>
        </is>
      </c>
      <c r="D4295" s="22" t="inlineStr">
        <is>
          <r>
            <t xml:space="preserve">M</t>
          </r>
        </is>
      </c>
      <c r="E4295" s="24" t="n">
        <v>1.1</v>
      </c>
      <c r="F4295" s="25" t="n">
        <v>146.47</v>
      </c>
      <c r="G4295" s="25" t="n">
        <f>ROUND(ROUND(E4295,8)*F4295,2)</f>
        <v>161.12</v>
      </c>
    </row>
    <row r="4296" customHeight="1" ht="15">
      <c r="A4296" s="2" t="inlineStr"/>
      <c r="B4296" s="2" t="inlineStr"/>
      <c r="C4296" s="2" t="inlineStr"/>
      <c r="D4296" s="2" t="inlineStr"/>
      <c r="E4296" s="26" t="inlineStr">
        <is>
          <r>
            <t xml:space="preserve">TOTAL Serviço:</t>
          </r>
        </is>
      </c>
      <c r="F4296" s="26" t="inlineStr"/>
      <c r="G4296" s="27" t="n">
        <f>SUM(G4295:G4295)</f>
        <v>161.12</v>
      </c>
    </row>
    <row r="4297" customHeight="1" ht="15">
      <c r="A4297" s="2" t="inlineStr"/>
      <c r="B4297" s="2" t="inlineStr"/>
      <c r="C4297" s="2" t="inlineStr"/>
      <c r="D4297" s="2" t="inlineStr"/>
      <c r="E4297" s="28" t="inlineStr">
        <is>
          <r>
            <t xml:space="preserve">VALOR:</t>
          </r>
        </is>
      </c>
      <c r="F4297" s="28" t="inlineStr"/>
      <c r="G4297" s="29" t="n">
        <f>ROUND(SUM(G4296),2)</f>
        <v>161.12</v>
      </c>
    </row>
    <row r="4298" customHeight="1" ht="15">
      <c r="A4298" s="2" t="inlineStr"/>
      <c r="B4298" s="2" t="inlineStr"/>
      <c r="C4298" s="2" t="inlineStr"/>
      <c r="D4298" s="2" t="inlineStr"/>
      <c r="E4298" s="28" t="inlineStr">
        <is>
          <r>
            <t xml:space="preserve">VALOR BDI (20.34%):</t>
          </r>
        </is>
      </c>
      <c r="F4298" s="28" t="inlineStr"/>
      <c r="G4298" s="29" t="n">
        <f>ROUND(G4297*(20.34/100),2)</f>
        <v>32.77</v>
      </c>
    </row>
    <row r="4299" customHeight="1" ht="15">
      <c r="A4299" s="2" t="inlineStr"/>
      <c r="B4299" s="2" t="inlineStr"/>
      <c r="C4299" s="2" t="inlineStr"/>
      <c r="D4299" s="2" t="inlineStr"/>
      <c r="E4299" s="28" t="inlineStr">
        <is>
          <r>
            <t xml:space="preserve">VALOR COM BDI:</t>
          </r>
        </is>
      </c>
      <c r="F4299" s="28" t="inlineStr"/>
      <c r="G4299" s="29" t="n">
        <f>G4298+G4297</f>
        <v>193.89</v>
      </c>
    </row>
    <row r="4300" customHeight="1" ht="10">
      <c r="A4300" s="2" t="inlineStr"/>
      <c r="B4300" s="2" t="inlineStr"/>
      <c r="C4300" s="2" t="inlineStr"/>
      <c r="D4300" s="2" t="inlineStr"/>
      <c r="E4300" s="18" t="inlineStr"/>
      <c r="F4300" s="18" t="inlineStr"/>
      <c r="G4300" s="18" t="inlineStr"/>
    </row>
    <row r="4301" customHeight="1" ht="20">
      <c r="A4301" s="19" t="inlineStr">
        <is>
          <r>
            <t xml:space="preserve">1.18.139. ​CPU3324​ TUBO PVC RÍGIDO, TIPO COLETOR ESGOTO, JUNTA ELÁSTICA, DN=250MM, INCLUSIVE CONEXÕES​ (M)</t>
          </r>
        </is>
      </c>
      <c r="B4301" s="19" t="inlineStr"/>
      <c r="C4301" s="19" t="inlineStr"/>
      <c r="D4301" s="19" t="inlineStr"/>
      <c r="E4301" s="19" t="inlineStr"/>
      <c r="F4301" s="19" t="inlineStr"/>
      <c r="G4301" s="19" t="inlineStr"/>
    </row>
    <row r="4302" customHeight="1" ht="15">
      <c r="A4302" s="20" t="inlineStr">
        <is>
          <r>
            <t xml:space="preserve">Serviço</t>
          </r>
        </is>
      </c>
      <c r="B4302" s="20" t="inlineStr"/>
      <c r="C4302" s="21" t="inlineStr">
        <is>
          <r>
            <t xml:space="preserve">FONTE</t>
          </r>
        </is>
      </c>
      <c r="D4302" s="21" t="inlineStr">
        <is>
          <r>
            <t xml:space="preserve">UNID</t>
          </r>
        </is>
      </c>
      <c r="E4302" s="21" t="inlineStr">
        <is>
          <r>
            <t xml:space="preserve">COEFICIENTE</t>
          </r>
        </is>
      </c>
      <c r="F4302" s="21" t="inlineStr">
        <is>
          <r>
            <t xml:space="preserve">PREÇO UNITÁRIO</t>
          </r>
        </is>
      </c>
      <c r="G4302" s="21" t="inlineStr">
        <is>
          <r>
            <t xml:space="preserve">TOTAL</t>
          </r>
        </is>
      </c>
    </row>
    <row r="4303" customHeight="1" ht="29">
      <c r="A4303" s="22" t="inlineStr">
        <is>
          <r>
            <t xml:space="preserve">90697</t>
          </r>
        </is>
      </c>
      <c r="B4303" s="23" t="inlineStr">
        <is>
          <r>
            <t xml:space="preserve">TUBO DE PVC PARA REDE COLETORA DE ESGOTO DE PAREDE MACIÇA, DN 250 MM, JUNTA ELÁSTICA - FORNECIMENTO E ASSENTAMENTO. AF_01/2021</t>
          </r>
        </is>
      </c>
      <c r="C4303" s="22" t="inlineStr">
        <is>
          <r>
            <t xml:space="preserve">SINAPI</t>
          </r>
        </is>
      </c>
      <c r="D4303" s="22" t="inlineStr">
        <is>
          <r>
            <t xml:space="preserve">M</t>
          </r>
        </is>
      </c>
      <c r="E4303" s="24" t="n">
        <v>1.1</v>
      </c>
      <c r="F4303" s="25" t="n">
        <v>227.19</v>
      </c>
      <c r="G4303" s="25" t="n">
        <f>ROUND(ROUND(E4303,8)*F4303,2)</f>
        <v>249.91</v>
      </c>
    </row>
    <row r="4304" customHeight="1" ht="15">
      <c r="A4304" s="2" t="inlineStr"/>
      <c r="B4304" s="2" t="inlineStr"/>
      <c r="C4304" s="2" t="inlineStr"/>
      <c r="D4304" s="2" t="inlineStr"/>
      <c r="E4304" s="26" t="inlineStr">
        <is>
          <r>
            <t xml:space="preserve">TOTAL Serviço:</t>
          </r>
        </is>
      </c>
      <c r="F4304" s="26" t="inlineStr"/>
      <c r="G4304" s="27" t="n">
        <f>SUM(G4303:G4303)</f>
        <v>249.91</v>
      </c>
    </row>
    <row r="4305" customHeight="1" ht="15">
      <c r="A4305" s="2" t="inlineStr"/>
      <c r="B4305" s="2" t="inlineStr"/>
      <c r="C4305" s="2" t="inlineStr"/>
      <c r="D4305" s="2" t="inlineStr"/>
      <c r="E4305" s="28" t="inlineStr">
        <is>
          <r>
            <t xml:space="preserve">VALOR:</t>
          </r>
        </is>
      </c>
      <c r="F4305" s="28" t="inlineStr"/>
      <c r="G4305" s="29" t="n">
        <f>ROUND(SUM(G4304),2)</f>
        <v>249.91</v>
      </c>
    </row>
    <row r="4306" customHeight="1" ht="15">
      <c r="A4306" s="2" t="inlineStr"/>
      <c r="B4306" s="2" t="inlineStr"/>
      <c r="C4306" s="2" t="inlineStr"/>
      <c r="D4306" s="2" t="inlineStr"/>
      <c r="E4306" s="28" t="inlineStr">
        <is>
          <r>
            <t xml:space="preserve">VALOR BDI (20.34%):</t>
          </r>
        </is>
      </c>
      <c r="F4306" s="28" t="inlineStr"/>
      <c r="G4306" s="29" t="n">
        <f>ROUND(G4305*(20.34/100),2)</f>
        <v>50.83</v>
      </c>
    </row>
    <row r="4307" customHeight="1" ht="15">
      <c r="A4307" s="2" t="inlineStr"/>
      <c r="B4307" s="2" t="inlineStr"/>
      <c r="C4307" s="2" t="inlineStr"/>
      <c r="D4307" s="2" t="inlineStr"/>
      <c r="E4307" s="28" t="inlineStr">
        <is>
          <r>
            <t xml:space="preserve">VALOR COM BDI:</t>
          </r>
        </is>
      </c>
      <c r="F4307" s="28" t="inlineStr"/>
      <c r="G4307" s="29" t="n">
        <f>G4306+G4305</f>
        <v>300.74</v>
      </c>
    </row>
    <row r="4308" customHeight="1" ht="10">
      <c r="A4308" s="2" t="inlineStr"/>
      <c r="B4308" s="2" t="inlineStr"/>
      <c r="C4308" s="2" t="inlineStr"/>
      <c r="D4308" s="2" t="inlineStr"/>
      <c r="E4308" s="18" t="inlineStr"/>
      <c r="F4308" s="18" t="inlineStr"/>
      <c r="G4308" s="18" t="inlineStr"/>
    </row>
    <row r="4309" customHeight="1" ht="20">
      <c r="A4309" s="19" t="inlineStr">
        <is>
          <r>
            <t xml:space="preserve">1.18.140. ​CPU2839​ TUBO PVC RÍGIDO, TIPO COLETOR ESGOTO, JUNTA ELÁSTICA, DN=300MM, INCLUSIVE CONEXÕES​ (M)</t>
          </r>
        </is>
      </c>
      <c r="B4309" s="19" t="inlineStr"/>
      <c r="C4309" s="19" t="inlineStr"/>
      <c r="D4309" s="19" t="inlineStr"/>
      <c r="E4309" s="19" t="inlineStr"/>
      <c r="F4309" s="19" t="inlineStr"/>
      <c r="G4309" s="19" t="inlineStr"/>
    </row>
    <row r="4310" customHeight="1" ht="15">
      <c r="A4310" s="20" t="inlineStr">
        <is>
          <r>
            <t xml:space="preserve">Serviço</t>
          </r>
        </is>
      </c>
      <c r="B4310" s="20" t="inlineStr"/>
      <c r="C4310" s="21" t="inlineStr">
        <is>
          <r>
            <t xml:space="preserve">FONTE</t>
          </r>
        </is>
      </c>
      <c r="D4310" s="21" t="inlineStr">
        <is>
          <r>
            <t xml:space="preserve">UNID</t>
          </r>
        </is>
      </c>
      <c r="E4310" s="21" t="inlineStr">
        <is>
          <r>
            <t xml:space="preserve">COEFICIENTE</t>
          </r>
        </is>
      </c>
      <c r="F4310" s="21" t="inlineStr">
        <is>
          <r>
            <t xml:space="preserve">PREÇO UNITÁRIO</t>
          </r>
        </is>
      </c>
      <c r="G4310" s="21" t="inlineStr">
        <is>
          <r>
            <t xml:space="preserve">TOTAL</t>
          </r>
        </is>
      </c>
    </row>
    <row r="4311" customHeight="1" ht="29">
      <c r="A4311" s="22" t="inlineStr">
        <is>
          <r>
            <t xml:space="preserve">90698</t>
          </r>
        </is>
      </c>
      <c r="B4311" s="23" t="inlineStr">
        <is>
          <r>
            <t xml:space="preserve">TUBO DE PVC PARA REDE COLETORA DE ESGOTO DE PAREDE MACIÇA, DN 300 MM, JUNTA ELÁSTICA, FORNECIMENTO E ASSENTAMENTO. AF_01/2021</t>
          </r>
        </is>
      </c>
      <c r="C4311" s="22" t="inlineStr">
        <is>
          <r>
            <t xml:space="preserve">SINAPI</t>
          </r>
        </is>
      </c>
      <c r="D4311" s="22" t="inlineStr">
        <is>
          <r>
            <t xml:space="preserve">M</t>
          </r>
        </is>
      </c>
      <c r="E4311" s="24" t="n">
        <v>1.1</v>
      </c>
      <c r="F4311" s="25" t="n">
        <v>347.17</v>
      </c>
      <c r="G4311" s="25" t="n">
        <f>ROUND(ROUND(E4311,8)*F4311,2)</f>
        <v>381.89</v>
      </c>
    </row>
    <row r="4312" customHeight="1" ht="15">
      <c r="A4312" s="2" t="inlineStr"/>
      <c r="B4312" s="2" t="inlineStr"/>
      <c r="C4312" s="2" t="inlineStr"/>
      <c r="D4312" s="2" t="inlineStr"/>
      <c r="E4312" s="26" t="inlineStr">
        <is>
          <r>
            <t xml:space="preserve">TOTAL Serviço:</t>
          </r>
        </is>
      </c>
      <c r="F4312" s="26" t="inlineStr"/>
      <c r="G4312" s="27" t="n">
        <f>SUM(G4311:G4311)</f>
        <v>381.89</v>
      </c>
    </row>
    <row r="4313" customHeight="1" ht="15">
      <c r="A4313" s="2" t="inlineStr"/>
      <c r="B4313" s="2" t="inlineStr"/>
      <c r="C4313" s="2" t="inlineStr"/>
      <c r="D4313" s="2" t="inlineStr"/>
      <c r="E4313" s="28" t="inlineStr">
        <is>
          <r>
            <t xml:space="preserve">VALOR:</t>
          </r>
        </is>
      </c>
      <c r="F4313" s="28" t="inlineStr"/>
      <c r="G4313" s="29" t="n">
        <f>ROUND(SUM(G4312),2)</f>
        <v>381.89</v>
      </c>
    </row>
    <row r="4314" customHeight="1" ht="15">
      <c r="A4314" s="2" t="inlineStr"/>
      <c r="B4314" s="2" t="inlineStr"/>
      <c r="C4314" s="2" t="inlineStr"/>
      <c r="D4314" s="2" t="inlineStr"/>
      <c r="E4314" s="28" t="inlineStr">
        <is>
          <r>
            <t xml:space="preserve">VALOR BDI (20.34%):</t>
          </r>
        </is>
      </c>
      <c r="F4314" s="28" t="inlineStr"/>
      <c r="G4314" s="29" t="n">
        <f>ROUND(G4313*(20.34/100),2)</f>
        <v>77.68</v>
      </c>
    </row>
    <row r="4315" customHeight="1" ht="15">
      <c r="A4315" s="2" t="inlineStr"/>
      <c r="B4315" s="2" t="inlineStr"/>
      <c r="C4315" s="2" t="inlineStr"/>
      <c r="D4315" s="2" t="inlineStr"/>
      <c r="E4315" s="28" t="inlineStr">
        <is>
          <r>
            <t xml:space="preserve">VALOR COM BDI:</t>
          </r>
        </is>
      </c>
      <c r="F4315" s="28" t="inlineStr"/>
      <c r="G4315" s="29" t="n">
        <f>G4314+G4313</f>
        <v>459.57</v>
      </c>
    </row>
    <row r="4316" customHeight="1" ht="10">
      <c r="A4316" s="2" t="inlineStr"/>
      <c r="B4316" s="2" t="inlineStr"/>
      <c r="C4316" s="2" t="inlineStr"/>
      <c r="D4316" s="2" t="inlineStr"/>
      <c r="E4316" s="18" t="inlineStr"/>
      <c r="F4316" s="18" t="inlineStr"/>
      <c r="G4316" s="18" t="inlineStr"/>
    </row>
    <row r="4317" customHeight="1" ht="20">
      <c r="A4317" s="19" t="inlineStr">
        <is>
          <r>
            <t xml:space="preserve">1.18.141. ​CPU2841​ CURVA DE 45° DE PVC RIGIDO, VINILFORT, COM 1 PONTA E 1 BOLSA, INCLUSIVE FORNECIMENTO DO MATERIAL PARA JUNTA (ANEL DE BORRACHA E LUBRIFICANTE) DIAMETRO DE 200MM, FORNECIMENTO E ASSENTAMENTO​ (UN)</t>
          </r>
        </is>
      </c>
      <c r="B4317" s="19" t="inlineStr"/>
      <c r="C4317" s="19" t="inlineStr"/>
      <c r="D4317" s="19" t="inlineStr"/>
      <c r="E4317" s="19" t="inlineStr"/>
      <c r="F4317" s="19" t="inlineStr"/>
      <c r="G4317" s="19" t="inlineStr"/>
    </row>
    <row r="4318" customHeight="1" ht="15">
      <c r="A4318" s="20" t="inlineStr">
        <is>
          <r>
            <t xml:space="preserve">Material</t>
          </r>
        </is>
      </c>
      <c r="B4318" s="20" t="inlineStr"/>
      <c r="C4318" s="21" t="inlineStr">
        <is>
          <r>
            <t xml:space="preserve">FONTE</t>
          </r>
        </is>
      </c>
      <c r="D4318" s="21" t="inlineStr">
        <is>
          <r>
            <t xml:space="preserve">UNID</t>
          </r>
        </is>
      </c>
      <c r="E4318" s="21" t="inlineStr">
        <is>
          <r>
            <t xml:space="preserve">COEFICIENTE</t>
          </r>
        </is>
      </c>
      <c r="F4318" s="21" t="inlineStr">
        <is>
          <r>
            <t xml:space="preserve">PREÇO UNITÁRIO</t>
          </r>
        </is>
      </c>
      <c r="G4318" s="21" t="inlineStr">
        <is>
          <r>
            <t xml:space="preserve">TOTAL</t>
          </r>
        </is>
      </c>
    </row>
    <row r="4319" customHeight="1" ht="15">
      <c r="A4319" s="22" t="inlineStr">
        <is>
          <r>
            <t xml:space="preserve">I2968</t>
          </r>
        </is>
      </c>
      <c r="B4319" s="23" t="inlineStr">
        <is>
          <r>
            <t xml:space="preserve">ANEL DE BORRACHA OCRE DN 200</t>
          </r>
        </is>
      </c>
      <c r="C4319" s="22" t="inlineStr">
        <is>
          <r>
            <t xml:space="preserve">SEINFRA</t>
          </r>
        </is>
      </c>
      <c r="D4319" s="22" t="inlineStr">
        <is>
          <r>
            <t xml:space="preserve">UN</t>
          </r>
        </is>
      </c>
      <c r="E4319" s="24" t="n">
        <v>1.0</v>
      </c>
      <c r="F4319" s="25" t="n">
        <v>19.82</v>
      </c>
      <c r="G4319" s="25" t="n">
        <f>ROUND(ROUND(E4319,8)*F4319,2)</f>
        <v>19.82</v>
      </c>
    </row>
    <row r="4320" customHeight="1" ht="21">
      <c r="A4320" s="22" t="inlineStr">
        <is>
          <r>
            <t xml:space="preserve">I06457</t>
          </r>
        </is>
      </c>
      <c r="B4320" s="23" t="inlineStr">
        <is>
          <r>
            <t xml:space="preserve">Curva 45º Vinilfort para coletor Esgotos, Junta Elástica Integrada, DN 200mm</t>
          </r>
        </is>
      </c>
      <c r="C4320" s="22" t="inlineStr">
        <is>
          <r>
            <t xml:space="preserve">ORSE</t>
          </r>
        </is>
      </c>
      <c r="D4320" s="22" t="inlineStr">
        <is>
          <r>
            <t xml:space="preserve">un</t>
          </r>
        </is>
      </c>
      <c r="E4320" s="24" t="n">
        <v>1.0</v>
      </c>
      <c r="F4320" s="25" t="n">
        <v>312.12</v>
      </c>
      <c r="G4320" s="25" t="n">
        <f>ROUND(ROUND(E4320,8)*F4320,2)</f>
        <v>312.12</v>
      </c>
    </row>
    <row r="4321" customHeight="1" ht="15">
      <c r="A4321" s="22" t="inlineStr">
        <is>
          <r>
            <t xml:space="preserve">I7474</t>
          </r>
        </is>
      </c>
      <c r="B4321" s="23" t="inlineStr">
        <is>
          <r>
            <t xml:space="preserve">PASTA LUBRIFICANTE - POTE 2400 g</t>
          </r>
        </is>
      </c>
      <c r="C4321" s="22" t="inlineStr">
        <is>
          <r>
            <t xml:space="preserve">SEINFRA</t>
          </r>
        </is>
      </c>
      <c r="D4321" s="22" t="inlineStr">
        <is>
          <r>
            <t xml:space="preserve">UN</t>
          </r>
        </is>
      </c>
      <c r="E4321" s="24" t="n">
        <v>0.00854</v>
      </c>
      <c r="F4321" s="25" t="n">
        <v>92.31</v>
      </c>
      <c r="G4321" s="25" t="n">
        <f>ROUND(ROUND(E4321,8)*F4321,2)</f>
        <v>0.79</v>
      </c>
    </row>
    <row r="4322" customHeight="1" ht="15">
      <c r="A4322" s="2" t="inlineStr"/>
      <c r="B4322" s="2" t="inlineStr"/>
      <c r="C4322" s="2" t="inlineStr"/>
      <c r="D4322" s="2" t="inlineStr"/>
      <c r="E4322" s="26" t="inlineStr">
        <is>
          <r>
            <t xml:space="preserve">TOTAL Material:</t>
          </r>
        </is>
      </c>
      <c r="F4322" s="26" t="inlineStr"/>
      <c r="G4322" s="27" t="n">
        <f>SUM(G4319:G4321)</f>
        <v>332.73</v>
      </c>
    </row>
    <row r="4323" customHeight="1" ht="15">
      <c r="A4323" s="20" t="inlineStr">
        <is>
          <r>
            <t xml:space="preserve">Mão de Obra com Encargos Complementares</t>
          </r>
        </is>
      </c>
      <c r="B4323" s="20" t="inlineStr"/>
      <c r="C4323" s="21" t="inlineStr">
        <is>
          <r>
            <t xml:space="preserve">FONTE</t>
          </r>
        </is>
      </c>
      <c r="D4323" s="21" t="inlineStr">
        <is>
          <r>
            <t xml:space="preserve">UNID</t>
          </r>
        </is>
      </c>
      <c r="E4323" s="21" t="inlineStr">
        <is>
          <r>
            <t xml:space="preserve">COEFICIENTE</t>
          </r>
        </is>
      </c>
      <c r="F4323" s="21" t="inlineStr">
        <is>
          <r>
            <t xml:space="preserve">PREÇO UNITÁRIO</t>
          </r>
        </is>
      </c>
      <c r="G4323" s="21" t="inlineStr">
        <is>
          <r>
            <t xml:space="preserve">TOTAL</t>
          </r>
        </is>
      </c>
    </row>
    <row r="4324" customHeight="1" ht="21">
      <c r="A4324" s="22" t="inlineStr">
        <is>
          <r>
            <t xml:space="preserve">88246</t>
          </r>
        </is>
      </c>
      <c r="B4324" s="23" t="inlineStr">
        <is>
          <r>
            <t xml:space="preserve">ASSENTADOR DE TUBOS COM ENCARGOS COMPLEMENTARES</t>
          </r>
        </is>
      </c>
      <c r="C4324" s="22" t="inlineStr">
        <is>
          <r>
            <t xml:space="preserve">SINAPI</t>
          </r>
        </is>
      </c>
      <c r="D4324" s="22" t="inlineStr">
        <is>
          <r>
            <t xml:space="preserve">H</t>
          </r>
        </is>
      </c>
      <c r="E4324" s="24" t="n">
        <v>0.32</v>
      </c>
      <c r="F4324" s="25" t="n">
        <v>23.79</v>
      </c>
      <c r="G4324" s="25" t="n">
        <f>ROUND(ROUND(E4324,8)*F4324,2)</f>
        <v>7.61</v>
      </c>
    </row>
    <row r="4325" customHeight="1" ht="15">
      <c r="A4325" s="22" t="inlineStr">
        <is>
          <r>
            <t xml:space="preserve">88316</t>
          </r>
        </is>
      </c>
      <c r="B4325" s="23" t="inlineStr">
        <is>
          <r>
            <t xml:space="preserve">SERVENTE COM ENCARGOS COMPLEMENTARES</t>
          </r>
        </is>
      </c>
      <c r="C4325" s="22" t="inlineStr">
        <is>
          <r>
            <t xml:space="preserve">SINAPI</t>
          </r>
        </is>
      </c>
      <c r="D4325" s="22" t="inlineStr">
        <is>
          <r>
            <t xml:space="preserve">H</t>
          </r>
        </is>
      </c>
      <c r="E4325" s="24" t="n">
        <v>0.32</v>
      </c>
      <c r="F4325" s="25" t="n">
        <v>23.56</v>
      </c>
      <c r="G4325" s="25" t="n">
        <f>ROUND(ROUND(E4325,8)*F4325,2)</f>
        <v>7.54</v>
      </c>
    </row>
    <row r="4326" customHeight="1" ht="18">
      <c r="A4326" s="2" t="inlineStr"/>
      <c r="B4326" s="2" t="inlineStr"/>
      <c r="C4326" s="2" t="inlineStr"/>
      <c r="D4326" s="2" t="inlineStr"/>
      <c r="E4326" s="26" t="inlineStr">
        <is>
          <r>
            <t xml:space="preserve">TOTAL Mão de Obra com Encargos Complementares:</t>
          </r>
        </is>
      </c>
      <c r="F4326" s="26" t="inlineStr"/>
      <c r="G4326" s="27" t="n">
        <f>SUM(G4324:G4325)</f>
        <v>15.15</v>
      </c>
    </row>
    <row r="4327" customHeight="1" ht="15">
      <c r="A4327" s="2" t="inlineStr"/>
      <c r="B4327" s="2" t="inlineStr"/>
      <c r="C4327" s="2" t="inlineStr"/>
      <c r="D4327" s="2" t="inlineStr"/>
      <c r="E4327" s="28" t="inlineStr">
        <is>
          <r>
            <t xml:space="preserve">VALOR:</t>
          </r>
        </is>
      </c>
      <c r="F4327" s="28" t="inlineStr"/>
      <c r="G4327" s="29" t="n">
        <f>ROUND(SUM(G4322,G4326),2)</f>
        <v>347.88</v>
      </c>
    </row>
    <row r="4328" customHeight="1" ht="15">
      <c r="A4328" s="2" t="inlineStr"/>
      <c r="B4328" s="2" t="inlineStr"/>
      <c r="C4328" s="2" t="inlineStr"/>
      <c r="D4328" s="2" t="inlineStr"/>
      <c r="E4328" s="28" t="inlineStr">
        <is>
          <r>
            <t xml:space="preserve">VALOR BDI (20.34%):</t>
          </r>
        </is>
      </c>
      <c r="F4328" s="28" t="inlineStr"/>
      <c r="G4328" s="29" t="n">
        <f>ROUND(G4327*(20.34/100),2)</f>
        <v>70.76</v>
      </c>
    </row>
    <row r="4329" customHeight="1" ht="15">
      <c r="A4329" s="2" t="inlineStr"/>
      <c r="B4329" s="2" t="inlineStr"/>
      <c r="C4329" s="2" t="inlineStr"/>
      <c r="D4329" s="2" t="inlineStr"/>
      <c r="E4329" s="28" t="inlineStr">
        <is>
          <r>
            <t xml:space="preserve">VALOR COM BDI:</t>
          </r>
        </is>
      </c>
      <c r="F4329" s="28" t="inlineStr"/>
      <c r="G4329" s="29" t="n">
        <f>G4328+G4327</f>
        <v>418.64</v>
      </c>
    </row>
    <row r="4330" customHeight="1" ht="10">
      <c r="A4330" s="2" t="inlineStr"/>
      <c r="B4330" s="2" t="inlineStr"/>
      <c r="C4330" s="2" t="inlineStr"/>
      <c r="D4330" s="2" t="inlineStr"/>
      <c r="E4330" s="18" t="inlineStr"/>
      <c r="F4330" s="18" t="inlineStr"/>
      <c r="G4330" s="18" t="inlineStr"/>
    </row>
    <row r="4331" customHeight="1" ht="20">
      <c r="A4331" s="19" t="inlineStr">
        <is>
          <r>
            <t xml:space="preserve">1.18.142. ​CPU2092​ CURVA PVC PARA REDE COLETOR ESGOTO, EB-644, 45 GR, 200 MM, COM JUNTA ELASTICA​ (UN)</t>
          </r>
        </is>
      </c>
      <c r="B4331" s="19" t="inlineStr"/>
      <c r="C4331" s="19" t="inlineStr"/>
      <c r="D4331" s="19" t="inlineStr"/>
      <c r="E4331" s="19" t="inlineStr"/>
      <c r="F4331" s="19" t="inlineStr"/>
      <c r="G4331" s="19" t="inlineStr"/>
    </row>
    <row r="4332" customHeight="1" ht="15">
      <c r="A4332" s="20" t="inlineStr">
        <is>
          <r>
            <t xml:space="preserve">Material</t>
          </r>
        </is>
      </c>
      <c r="B4332" s="20" t="inlineStr"/>
      <c r="C4332" s="21" t="inlineStr">
        <is>
          <r>
            <t xml:space="preserve">FONTE</t>
          </r>
        </is>
      </c>
      <c r="D4332" s="21" t="inlineStr">
        <is>
          <r>
            <t xml:space="preserve">UNID</t>
          </r>
        </is>
      </c>
      <c r="E4332" s="21" t="inlineStr">
        <is>
          <r>
            <t xml:space="preserve">COEFICIENTE</t>
          </r>
        </is>
      </c>
      <c r="F4332" s="21" t="inlineStr">
        <is>
          <r>
            <t xml:space="preserve">PREÇO UNITÁRIO</t>
          </r>
        </is>
      </c>
      <c r="G4332" s="21" t="inlineStr">
        <is>
          <r>
            <t xml:space="preserve">TOTAL</t>
          </r>
        </is>
      </c>
    </row>
    <row r="4333" customHeight="1" ht="21">
      <c r="A4333" s="22" t="inlineStr">
        <is>
          <r>
            <t xml:space="preserve">00000306</t>
          </r>
        </is>
      </c>
      <c r="B4333" s="23" t="inlineStr">
        <is>
          <r>
            <t xml:space="preserve">ANEL BORRACHA, PARA TUBO PVC, REDE COLETOR ESGOTO, DN 200 MM (NBR 7362)</t>
          </r>
        </is>
      </c>
      <c r="C4333" s="22" t="inlineStr">
        <is>
          <r>
            <t xml:space="preserve">SINAPI</t>
          </r>
        </is>
      </c>
      <c r="D4333" s="22" t="inlineStr">
        <is>
          <r>
            <t xml:space="preserve">UN</t>
          </r>
        </is>
      </c>
      <c r="E4333" s="24" t="n">
        <v>2.0</v>
      </c>
      <c r="F4333" s="25" t="n">
        <v>22.67</v>
      </c>
      <c r="G4333" s="25" t="n">
        <f>ROUND(ROUND(E4333,8)*F4333,2)</f>
        <v>45.34</v>
      </c>
    </row>
    <row r="4334" customHeight="1" ht="21">
      <c r="A4334" s="22" t="inlineStr">
        <is>
          <r>
            <t xml:space="preserve">00042695</t>
          </r>
        </is>
      </c>
      <c r="B4334" s="23" t="inlineStr">
        <is>
          <r>
            <t xml:space="preserve">CURVA PVC, BB, JE, 90 GRAUS, DN 200 MM, PARA TUBO CORRUGADO E/OU LISO, REDE COLETORA ESGOTO</t>
          </r>
        </is>
      </c>
      <c r="C4334" s="22" t="inlineStr">
        <is>
          <r>
            <t xml:space="preserve">SINAPI</t>
          </r>
        </is>
      </c>
      <c r="D4334" s="22" t="inlineStr">
        <is>
          <r>
            <t xml:space="preserve">UN</t>
          </r>
        </is>
      </c>
      <c r="E4334" s="24" t="n">
        <v>1.0</v>
      </c>
      <c r="F4334" s="25" t="n">
        <v>300.76</v>
      </c>
      <c r="G4334" s="25" t="n">
        <f>ROUND(ROUND(E4334,8)*F4334,2)</f>
        <v>300.76</v>
      </c>
    </row>
    <row r="4335" customHeight="1" ht="29">
      <c r="A4335" s="22" t="inlineStr">
        <is>
          <r>
            <t xml:space="preserve">00020078</t>
          </r>
        </is>
      </c>
      <c r="B4335" s="23" t="inlineStr">
        <is>
          <r>
            <t xml:space="preserve">PASTA LUBRIFICANTE PARA TUBOS E CONEXOES COM JUNTA ELASTICA, EMBALAGEM DE *400* GR (USO EM PVC, ACO, POLIETILENO E OUTROS)</t>
          </r>
        </is>
      </c>
      <c r="C4335" s="22" t="inlineStr">
        <is>
          <r>
            <t xml:space="preserve">SINAPI</t>
          </r>
        </is>
      </c>
      <c r="D4335" s="22" t="inlineStr">
        <is>
          <r>
            <t xml:space="preserve">UN</t>
          </r>
        </is>
      </c>
      <c r="E4335" s="24" t="n">
        <v>0.0875</v>
      </c>
      <c r="F4335" s="25" t="n">
        <v>25.53</v>
      </c>
      <c r="G4335" s="25" t="n">
        <f>ROUND(ROUND(E4335,8)*F4335,2)</f>
        <v>2.23</v>
      </c>
    </row>
    <row r="4336" customHeight="1" ht="15">
      <c r="A4336" s="2" t="inlineStr"/>
      <c r="B4336" s="2" t="inlineStr"/>
      <c r="C4336" s="2" t="inlineStr"/>
      <c r="D4336" s="2" t="inlineStr"/>
      <c r="E4336" s="26" t="inlineStr">
        <is>
          <r>
            <t xml:space="preserve">TOTAL Material:</t>
          </r>
        </is>
      </c>
      <c r="F4336" s="26" t="inlineStr"/>
      <c r="G4336" s="27" t="n">
        <f>SUM(G4333:G4335)</f>
        <v>348.33</v>
      </c>
    </row>
    <row r="4337" customHeight="1" ht="15">
      <c r="A4337" s="20" t="inlineStr">
        <is>
          <r>
            <t xml:space="preserve">Mão de Obra com Encargos Complementares</t>
          </r>
        </is>
      </c>
      <c r="B4337" s="20" t="inlineStr"/>
      <c r="C4337" s="21" t="inlineStr">
        <is>
          <r>
            <t xml:space="preserve">FONTE</t>
          </r>
        </is>
      </c>
      <c r="D4337" s="21" t="inlineStr">
        <is>
          <r>
            <t xml:space="preserve">UNID</t>
          </r>
        </is>
      </c>
      <c r="E4337" s="21" t="inlineStr">
        <is>
          <r>
            <t xml:space="preserve">COEFICIENTE</t>
          </r>
        </is>
      </c>
      <c r="F4337" s="21" t="inlineStr">
        <is>
          <r>
            <t xml:space="preserve">PREÇO UNITÁRIO</t>
          </r>
        </is>
      </c>
      <c r="G4337" s="21" t="inlineStr">
        <is>
          <r>
            <t xml:space="preserve">TOTAL</t>
          </r>
        </is>
      </c>
    </row>
    <row r="4338" customHeight="1" ht="21">
      <c r="A4338" s="22" t="inlineStr">
        <is>
          <r>
            <t xml:space="preserve">88248</t>
          </r>
        </is>
      </c>
      <c r="B4338" s="23" t="inlineStr">
        <is>
          <r>
            <t xml:space="preserve">AUXILIAR DE ENCANADOR OU BOMBEIRO HIDRÁULICO COM ENCARGOS COMPLEMENTARES</t>
          </r>
        </is>
      </c>
      <c r="C4338" s="22" t="inlineStr">
        <is>
          <r>
            <t xml:space="preserve">SINAPI</t>
          </r>
        </is>
      </c>
      <c r="D4338" s="22" t="inlineStr">
        <is>
          <r>
            <t xml:space="preserve">H</t>
          </r>
        </is>
      </c>
      <c r="E4338" s="24" t="n">
        <v>0.7</v>
      </c>
      <c r="F4338" s="25" t="n">
        <v>24.23</v>
      </c>
      <c r="G4338" s="25" t="n">
        <f>ROUND(ROUND(E4338,8)*F4338,2)</f>
        <v>16.96</v>
      </c>
    </row>
    <row r="4339" customHeight="1" ht="21">
      <c r="A4339" s="22" t="inlineStr">
        <is>
          <r>
            <t xml:space="preserve">88267</t>
          </r>
        </is>
      </c>
      <c r="B4339" s="23" t="inlineStr">
        <is>
          <r>
            <t xml:space="preserve">ENCANADOR OU BOMBEIRO HIDRÁULICO COM ENCARGOS COMPLEMENTARES</t>
          </r>
        </is>
      </c>
      <c r="C4339" s="22" t="inlineStr">
        <is>
          <r>
            <t xml:space="preserve">SINAPI</t>
          </r>
        </is>
      </c>
      <c r="D4339" s="22" t="inlineStr">
        <is>
          <r>
            <t xml:space="preserve">H</t>
          </r>
        </is>
      </c>
      <c r="E4339" s="24" t="n">
        <v>0.7</v>
      </c>
      <c r="F4339" s="25" t="n">
        <v>29.86</v>
      </c>
      <c r="G4339" s="25" t="n">
        <f>ROUND(ROUND(E4339,8)*F4339,2)</f>
        <v>20.9</v>
      </c>
    </row>
    <row r="4340" customHeight="1" ht="18">
      <c r="A4340" s="2" t="inlineStr"/>
      <c r="B4340" s="2" t="inlineStr"/>
      <c r="C4340" s="2" t="inlineStr"/>
      <c r="D4340" s="2" t="inlineStr"/>
      <c r="E4340" s="26" t="inlineStr">
        <is>
          <r>
            <t xml:space="preserve">TOTAL Mão de Obra com Encargos Complementares:</t>
          </r>
        </is>
      </c>
      <c r="F4340" s="26" t="inlineStr"/>
      <c r="G4340" s="27" t="n">
        <f>SUM(G4338:G4339)</f>
        <v>37.86</v>
      </c>
    </row>
    <row r="4341" customHeight="1" ht="15">
      <c r="A4341" s="2" t="inlineStr"/>
      <c r="B4341" s="2" t="inlineStr"/>
      <c r="C4341" s="2" t="inlineStr"/>
      <c r="D4341" s="2" t="inlineStr"/>
      <c r="E4341" s="28" t="inlineStr">
        <is>
          <r>
            <t xml:space="preserve">VALOR:</t>
          </r>
        </is>
      </c>
      <c r="F4341" s="28" t="inlineStr"/>
      <c r="G4341" s="29" t="n">
        <f>ROUND(SUM(G4336,G4340),2)</f>
        <v>386.19</v>
      </c>
    </row>
    <row r="4342" customHeight="1" ht="15">
      <c r="A4342" s="2" t="inlineStr"/>
      <c r="B4342" s="2" t="inlineStr"/>
      <c r="C4342" s="2" t="inlineStr"/>
      <c r="D4342" s="2" t="inlineStr"/>
      <c r="E4342" s="28" t="inlineStr">
        <is>
          <r>
            <t xml:space="preserve">VALOR BDI (20.34%):</t>
          </r>
        </is>
      </c>
      <c r="F4342" s="28" t="inlineStr"/>
      <c r="G4342" s="29" t="n">
        <f>ROUND(G4341*(20.34/100),2)</f>
        <v>78.55</v>
      </c>
    </row>
    <row r="4343" customHeight="1" ht="15">
      <c r="A4343" s="2" t="inlineStr"/>
      <c r="B4343" s="2" t="inlineStr"/>
      <c r="C4343" s="2" t="inlineStr"/>
      <c r="D4343" s="2" t="inlineStr"/>
      <c r="E4343" s="28" t="inlineStr">
        <is>
          <r>
            <t xml:space="preserve">VALOR COM BDI:</t>
          </r>
        </is>
      </c>
      <c r="F4343" s="28" t="inlineStr"/>
      <c r="G4343" s="29" t="n">
        <f>G4342+G4341</f>
        <v>464.74</v>
      </c>
    </row>
    <row r="4344" customHeight="1" ht="10">
      <c r="A4344" s="2" t="inlineStr"/>
      <c r="B4344" s="2" t="inlineStr"/>
      <c r="C4344" s="2" t="inlineStr"/>
      <c r="D4344" s="2" t="inlineStr"/>
      <c r="E4344" s="18" t="inlineStr"/>
      <c r="F4344" s="18" t="inlineStr"/>
      <c r="G4344" s="18" t="inlineStr"/>
    </row>
    <row r="4345" customHeight="1" ht="20">
      <c r="A4345" s="19" t="inlineStr">
        <is>
          <r>
            <t xml:space="preserve">1.18.143. ​CPU2093​ CURVA PVC PARA REDE COLETOR ESGOTO, 90 GR, 250 MM, COM JUNTA ELASTICA.​ (UN)</t>
          </r>
        </is>
      </c>
      <c r="B4345" s="19" t="inlineStr"/>
      <c r="C4345" s="19" t="inlineStr"/>
      <c r="D4345" s="19" t="inlineStr"/>
      <c r="E4345" s="19" t="inlineStr"/>
      <c r="F4345" s="19" t="inlineStr"/>
      <c r="G4345" s="19" t="inlineStr"/>
    </row>
    <row r="4346" customHeight="1" ht="15">
      <c r="A4346" s="20" t="inlineStr">
        <is>
          <r>
            <t xml:space="preserve">Material</t>
          </r>
        </is>
      </c>
      <c r="B4346" s="20" t="inlineStr"/>
      <c r="C4346" s="21" t="inlineStr">
        <is>
          <r>
            <t xml:space="preserve">FONTE</t>
          </r>
        </is>
      </c>
      <c r="D4346" s="21" t="inlineStr">
        <is>
          <r>
            <t xml:space="preserve">UNID</t>
          </r>
        </is>
      </c>
      <c r="E4346" s="21" t="inlineStr">
        <is>
          <r>
            <t xml:space="preserve">COEFICIENTE</t>
          </r>
        </is>
      </c>
      <c r="F4346" s="21" t="inlineStr">
        <is>
          <r>
            <t xml:space="preserve">PREÇO UNITÁRIO</t>
          </r>
        </is>
      </c>
      <c r="G4346" s="21" t="inlineStr">
        <is>
          <r>
            <t xml:space="preserve">TOTAL</t>
          </r>
        </is>
      </c>
    </row>
    <row r="4347" customHeight="1" ht="21">
      <c r="A4347" s="22" t="inlineStr">
        <is>
          <r>
            <t xml:space="preserve">00000307</t>
          </r>
        </is>
      </c>
      <c r="B4347" s="23" t="inlineStr">
        <is>
          <r>
            <t xml:space="preserve">ANEL BORRACHA, PARA TUBO PVC, REDE COLETOR ESGOTO, DN 250 MM (NBR 7362)</t>
          </r>
        </is>
      </c>
      <c r="C4347" s="22" t="inlineStr">
        <is>
          <r>
            <t xml:space="preserve">SINAPI</t>
          </r>
        </is>
      </c>
      <c r="D4347" s="22" t="inlineStr">
        <is>
          <r>
            <t xml:space="preserve">UN</t>
          </r>
        </is>
      </c>
      <c r="E4347" s="24" t="n">
        <v>2.0</v>
      </c>
      <c r="F4347" s="25" t="n">
        <v>57.28</v>
      </c>
      <c r="G4347" s="25" t="n">
        <f>ROUND(ROUND(E4347,8)*F4347,2)</f>
        <v>114.56</v>
      </c>
    </row>
    <row r="4348" customHeight="1" ht="21">
      <c r="A4348" s="22" t="inlineStr">
        <is>
          <r>
            <t xml:space="preserve">00042694</t>
          </r>
        </is>
      </c>
      <c r="B4348" s="23" t="inlineStr">
        <is>
          <r>
            <t xml:space="preserve">CURVA PVC, BB, JE, 90 GRAUS, DN 250 MM, PARA TUBO CORRUGADO E/OU LISO, REDE COLETORA ESGOTO</t>
          </r>
        </is>
      </c>
      <c r="C4348" s="22" t="inlineStr">
        <is>
          <r>
            <t xml:space="preserve">SINAPI</t>
          </r>
        </is>
      </c>
      <c r="D4348" s="22" t="inlineStr">
        <is>
          <r>
            <t xml:space="preserve">UN</t>
          </r>
        </is>
      </c>
      <c r="E4348" s="24" t="n">
        <v>1.0</v>
      </c>
      <c r="F4348" s="25" t="n">
        <v>576.08</v>
      </c>
      <c r="G4348" s="25" t="n">
        <f>ROUND(ROUND(E4348,8)*F4348,2)</f>
        <v>576.08</v>
      </c>
    </row>
    <row r="4349" customHeight="1" ht="29">
      <c r="A4349" s="22" t="inlineStr">
        <is>
          <r>
            <t xml:space="preserve">00020078</t>
          </r>
        </is>
      </c>
      <c r="B4349" s="23" t="inlineStr">
        <is>
          <r>
            <t xml:space="preserve">PASTA LUBRIFICANTE PARA TUBOS E CONEXOES COM JUNTA ELASTICA, EMBALAGEM DE *400* GR (USO EM PVC, ACO, POLIETILENO E OUTROS)</t>
          </r>
        </is>
      </c>
      <c r="C4349" s="22" t="inlineStr">
        <is>
          <r>
            <t xml:space="preserve">SINAPI</t>
          </r>
        </is>
      </c>
      <c r="D4349" s="22" t="inlineStr">
        <is>
          <r>
            <t xml:space="preserve">UN</t>
          </r>
        </is>
      </c>
      <c r="E4349" s="24" t="n">
        <v>0.0875</v>
      </c>
      <c r="F4349" s="25" t="n">
        <v>25.53</v>
      </c>
      <c r="G4349" s="25" t="n">
        <f>ROUND(ROUND(E4349,8)*F4349,2)</f>
        <v>2.23</v>
      </c>
    </row>
    <row r="4350" customHeight="1" ht="15">
      <c r="A4350" s="2" t="inlineStr"/>
      <c r="B4350" s="2" t="inlineStr"/>
      <c r="C4350" s="2" t="inlineStr"/>
      <c r="D4350" s="2" t="inlineStr"/>
      <c r="E4350" s="26" t="inlineStr">
        <is>
          <r>
            <t xml:space="preserve">TOTAL Material:</t>
          </r>
        </is>
      </c>
      <c r="F4350" s="26" t="inlineStr"/>
      <c r="G4350" s="27" t="n">
        <f>SUM(G4347:G4349)</f>
        <v>692.87</v>
      </c>
    </row>
    <row r="4351" customHeight="1" ht="15">
      <c r="A4351" s="20" t="inlineStr">
        <is>
          <r>
            <t xml:space="preserve">Mão de Obra com Encargos Complementares</t>
          </r>
        </is>
      </c>
      <c r="B4351" s="20" t="inlineStr"/>
      <c r="C4351" s="21" t="inlineStr">
        <is>
          <r>
            <t xml:space="preserve">FONTE</t>
          </r>
        </is>
      </c>
      <c r="D4351" s="21" t="inlineStr">
        <is>
          <r>
            <t xml:space="preserve">UNID</t>
          </r>
        </is>
      </c>
      <c r="E4351" s="21" t="inlineStr">
        <is>
          <r>
            <t xml:space="preserve">COEFICIENTE</t>
          </r>
        </is>
      </c>
      <c r="F4351" s="21" t="inlineStr">
        <is>
          <r>
            <t xml:space="preserve">PREÇO UNITÁRIO</t>
          </r>
        </is>
      </c>
      <c r="G4351" s="21" t="inlineStr">
        <is>
          <r>
            <t xml:space="preserve">TOTAL</t>
          </r>
        </is>
      </c>
    </row>
    <row r="4352" customHeight="1" ht="21">
      <c r="A4352" s="22" t="inlineStr">
        <is>
          <r>
            <t xml:space="preserve">88248</t>
          </r>
        </is>
      </c>
      <c r="B4352" s="23" t="inlineStr">
        <is>
          <r>
            <t xml:space="preserve">AUXILIAR DE ENCANADOR OU BOMBEIRO HIDRÁULICO COM ENCARGOS COMPLEMENTARES</t>
          </r>
        </is>
      </c>
      <c r="C4352" s="22" t="inlineStr">
        <is>
          <r>
            <t xml:space="preserve">SINAPI</t>
          </r>
        </is>
      </c>
      <c r="D4352" s="22" t="inlineStr">
        <is>
          <r>
            <t xml:space="preserve">H</t>
          </r>
        </is>
      </c>
      <c r="E4352" s="24" t="n">
        <v>0.7</v>
      </c>
      <c r="F4352" s="25" t="n">
        <v>24.23</v>
      </c>
      <c r="G4352" s="25" t="n">
        <f>ROUND(ROUND(E4352,8)*F4352,2)</f>
        <v>16.96</v>
      </c>
    </row>
    <row r="4353" customHeight="1" ht="21">
      <c r="A4353" s="22" t="inlineStr">
        <is>
          <r>
            <t xml:space="preserve">88267</t>
          </r>
        </is>
      </c>
      <c r="B4353" s="23" t="inlineStr">
        <is>
          <r>
            <t xml:space="preserve">ENCANADOR OU BOMBEIRO HIDRÁULICO COM ENCARGOS COMPLEMENTARES</t>
          </r>
        </is>
      </c>
      <c r="C4353" s="22" t="inlineStr">
        <is>
          <r>
            <t xml:space="preserve">SINAPI</t>
          </r>
        </is>
      </c>
      <c r="D4353" s="22" t="inlineStr">
        <is>
          <r>
            <t xml:space="preserve">H</t>
          </r>
        </is>
      </c>
      <c r="E4353" s="24" t="n">
        <v>0.7</v>
      </c>
      <c r="F4353" s="25" t="n">
        <v>29.86</v>
      </c>
      <c r="G4353" s="25" t="n">
        <f>ROUND(ROUND(E4353,8)*F4353,2)</f>
        <v>20.9</v>
      </c>
    </row>
    <row r="4354" customHeight="1" ht="18">
      <c r="A4354" s="2" t="inlineStr"/>
      <c r="B4354" s="2" t="inlineStr"/>
      <c r="C4354" s="2" t="inlineStr"/>
      <c r="D4354" s="2" t="inlineStr"/>
      <c r="E4354" s="26" t="inlineStr">
        <is>
          <r>
            <t xml:space="preserve">TOTAL Mão de Obra com Encargos Complementares:</t>
          </r>
        </is>
      </c>
      <c r="F4354" s="26" t="inlineStr"/>
      <c r="G4354" s="27" t="n">
        <f>SUM(G4352:G4353)</f>
        <v>37.86</v>
      </c>
    </row>
    <row r="4355" customHeight="1" ht="15">
      <c r="A4355" s="2" t="inlineStr"/>
      <c r="B4355" s="2" t="inlineStr"/>
      <c r="C4355" s="2" t="inlineStr"/>
      <c r="D4355" s="2" t="inlineStr"/>
      <c r="E4355" s="28" t="inlineStr">
        <is>
          <r>
            <t xml:space="preserve">VALOR:</t>
          </r>
        </is>
      </c>
      <c r="F4355" s="28" t="inlineStr"/>
      <c r="G4355" s="29" t="n">
        <f>ROUND(SUM(G4350,G4354),2)</f>
        <v>730.73</v>
      </c>
    </row>
    <row r="4356" customHeight="1" ht="15">
      <c r="A4356" s="2" t="inlineStr"/>
      <c r="B4356" s="2" t="inlineStr"/>
      <c r="C4356" s="2" t="inlineStr"/>
      <c r="D4356" s="2" t="inlineStr"/>
      <c r="E4356" s="28" t="inlineStr">
        <is>
          <r>
            <t xml:space="preserve">VALOR BDI (20.34%):</t>
          </r>
        </is>
      </c>
      <c r="F4356" s="28" t="inlineStr"/>
      <c r="G4356" s="29" t="n">
        <f>ROUND(G4355*(20.34/100),2)</f>
        <v>148.63</v>
      </c>
    </row>
    <row r="4357" customHeight="1" ht="15">
      <c r="A4357" s="2" t="inlineStr"/>
      <c r="B4357" s="2" t="inlineStr"/>
      <c r="C4357" s="2" t="inlineStr"/>
      <c r="D4357" s="2" t="inlineStr"/>
      <c r="E4357" s="28" t="inlineStr">
        <is>
          <r>
            <t xml:space="preserve">VALOR COM BDI:</t>
          </r>
        </is>
      </c>
      <c r="F4357" s="28" t="inlineStr"/>
      <c r="G4357" s="29" t="n">
        <f>G4356+G4355</f>
        <v>879.36</v>
      </c>
    </row>
    <row r="4358" customHeight="1" ht="10">
      <c r="A4358" s="2" t="inlineStr"/>
      <c r="B4358" s="2" t="inlineStr"/>
      <c r="C4358" s="2" t="inlineStr"/>
      <c r="D4358" s="2" t="inlineStr"/>
      <c r="E4358" s="18" t="inlineStr"/>
      <c r="F4358" s="18" t="inlineStr"/>
      <c r="G4358" s="18" t="inlineStr"/>
    </row>
    <row r="4359" customHeight="1" ht="20">
      <c r="A4359" s="19" t="inlineStr">
        <is>
          <r>
            <t xml:space="preserve">1.18.144. ​90696​ TUBO DE PVC PARA REDE COLETORA DE ESGOTO DE PAREDE MACIÇA, DN 200 MM, JUNTA ELÁSTICA - FORNECIMENTO E ASSENTAMENTO. AF_01/2021​ (M)</t>
          </r>
        </is>
      </c>
      <c r="B4359" s="19" t="inlineStr"/>
      <c r="C4359" s="19" t="inlineStr"/>
      <c r="D4359" s="19" t="inlineStr"/>
      <c r="E4359" s="19" t="inlineStr"/>
      <c r="F4359" s="19" t="inlineStr"/>
      <c r="G4359" s="19" t="inlineStr"/>
    </row>
    <row r="4360" customHeight="1" ht="15">
      <c r="A4360" s="20" t="inlineStr">
        <is>
          <r>
            <t xml:space="preserve">Material</t>
          </r>
        </is>
      </c>
      <c r="B4360" s="20" t="inlineStr"/>
      <c r="C4360" s="21" t="inlineStr">
        <is>
          <r>
            <t xml:space="preserve">FONTE</t>
          </r>
        </is>
      </c>
      <c r="D4360" s="21" t="inlineStr">
        <is>
          <r>
            <t xml:space="preserve">UNID</t>
          </r>
        </is>
      </c>
      <c r="E4360" s="21" t="inlineStr">
        <is>
          <r>
            <t xml:space="preserve">COEFICIENTE</t>
          </r>
        </is>
      </c>
      <c r="F4360" s="21" t="inlineStr">
        <is>
          <r>
            <t xml:space="preserve">PREÇO UNITÁRIO</t>
          </r>
        </is>
      </c>
      <c r="G4360" s="21" t="inlineStr">
        <is>
          <r>
            <t xml:space="preserve">TOTAL</t>
          </r>
        </is>
      </c>
    </row>
    <row r="4361" customHeight="1" ht="29">
      <c r="A4361" s="22" t="inlineStr">
        <is>
          <r>
            <t xml:space="preserve">00020078</t>
          </r>
        </is>
      </c>
      <c r="B4361" s="23" t="inlineStr">
        <is>
          <r>
            <t xml:space="preserve">PASTA LUBRIFICANTE PARA TUBOS E CONEXOES COM JUNTA ELASTICA, EMBALAGEM DE *400* GR (USO EM PVC, ACO, POLIETILENO E OUTROS)</t>
          </r>
        </is>
      </c>
      <c r="C4361" s="22" t="inlineStr">
        <is>
          <r>
            <t xml:space="preserve">SINAPI</t>
          </r>
        </is>
      </c>
      <c r="D4361" s="22" t="inlineStr">
        <is>
          <r>
            <t xml:space="preserve">UN</t>
          </r>
        </is>
      </c>
      <c r="E4361" s="24" t="n">
        <v>0.0167</v>
      </c>
      <c r="F4361" s="25" t="n">
        <v>25.53</v>
      </c>
      <c r="G4361" s="25" t="n">
        <f>TRUNC(TRUNC(E4361,8)*F4361,2)</f>
        <v>0.42</v>
      </c>
    </row>
    <row r="4362" customHeight="1" ht="21">
      <c r="A4362" s="22" t="inlineStr">
        <is>
          <r>
            <t xml:space="preserve">00041930</t>
          </r>
        </is>
      </c>
      <c r="B4362" s="23" t="inlineStr">
        <is>
          <r>
            <t xml:space="preserve">TUBO COLETOR DE ESGOTO PVC, JEI, DN 200 MM (NBR 7362)</t>
          </r>
        </is>
      </c>
      <c r="C4362" s="22" t="inlineStr">
        <is>
          <r>
            <t xml:space="preserve">SINAPI</t>
          </r>
        </is>
      </c>
      <c r="D4362" s="22" t="inlineStr">
        <is>
          <r>
            <t xml:space="preserve">M</t>
          </r>
        </is>
      </c>
      <c r="E4362" s="24" t="n">
        <v>1.05</v>
      </c>
      <c r="F4362" s="25" t="n">
        <v>134.46</v>
      </c>
      <c r="G4362" s="25" t="n">
        <f>TRUNC(TRUNC(E4362,8)*F4362,2)</f>
        <v>141.18</v>
      </c>
    </row>
    <row r="4363" customHeight="1" ht="15">
      <c r="A4363" s="2" t="inlineStr"/>
      <c r="B4363" s="2" t="inlineStr"/>
      <c r="C4363" s="2" t="inlineStr"/>
      <c r="D4363" s="2" t="inlineStr"/>
      <c r="E4363" s="26" t="inlineStr">
        <is>
          <r>
            <t xml:space="preserve">TOTAL Material:</t>
          </r>
        </is>
      </c>
      <c r="F4363" s="26" t="inlineStr"/>
      <c r="G4363" s="27" t="n">
        <f>SUM(G4361:G4362)</f>
        <v>141.6</v>
      </c>
    </row>
    <row r="4364" customHeight="1" ht="15">
      <c r="A4364" s="20" t="inlineStr">
        <is>
          <r>
            <t xml:space="preserve">Mão de Obra com Encargos Complementares</t>
          </r>
        </is>
      </c>
      <c r="B4364" s="20" t="inlineStr"/>
      <c r="C4364" s="21" t="inlineStr">
        <is>
          <r>
            <t xml:space="preserve">FONTE</t>
          </r>
        </is>
      </c>
      <c r="D4364" s="21" t="inlineStr">
        <is>
          <r>
            <t xml:space="preserve">UNID</t>
          </r>
        </is>
      </c>
      <c r="E4364" s="21" t="inlineStr">
        <is>
          <r>
            <t xml:space="preserve">COEFICIENTE</t>
          </r>
        </is>
      </c>
      <c r="F4364" s="21" t="inlineStr">
        <is>
          <r>
            <t xml:space="preserve">PREÇO UNITÁRIO</t>
          </r>
        </is>
      </c>
      <c r="G4364" s="21" t="inlineStr">
        <is>
          <r>
            <t xml:space="preserve">TOTAL</t>
          </r>
        </is>
      </c>
    </row>
    <row r="4365" customHeight="1" ht="21">
      <c r="A4365" s="22" t="inlineStr">
        <is>
          <r>
            <t xml:space="preserve">88246</t>
          </r>
        </is>
      </c>
      <c r="B4365" s="23" t="inlineStr">
        <is>
          <r>
            <t xml:space="preserve">ASSENTADOR DE TUBOS COM ENCARGOS COMPLEMENTARES</t>
          </r>
        </is>
      </c>
      <c r="C4365" s="22" t="inlineStr">
        <is>
          <r>
            <t xml:space="preserve">SINAPI</t>
          </r>
        </is>
      </c>
      <c r="D4365" s="22" t="inlineStr">
        <is>
          <r>
            <t xml:space="preserve">H</t>
          </r>
        </is>
      </c>
      <c r="E4365" s="24" t="n">
        <v>0.103</v>
      </c>
      <c r="F4365" s="25" t="n">
        <v>23.79</v>
      </c>
      <c r="G4365" s="25" t="n">
        <f>TRUNC(TRUNC(E4365,8)*F4365,2)</f>
        <v>2.45</v>
      </c>
    </row>
    <row r="4366" customHeight="1" ht="15">
      <c r="A4366" s="22" t="inlineStr">
        <is>
          <r>
            <t xml:space="preserve">88316</t>
          </r>
        </is>
      </c>
      <c r="B4366" s="23" t="inlineStr">
        <is>
          <r>
            <t xml:space="preserve">SERVENTE COM ENCARGOS COMPLEMENTARES</t>
          </r>
        </is>
      </c>
      <c r="C4366" s="22" t="inlineStr">
        <is>
          <r>
            <t xml:space="preserve">SINAPI</t>
          </r>
        </is>
      </c>
      <c r="D4366" s="22" t="inlineStr">
        <is>
          <r>
            <t xml:space="preserve">H</t>
          </r>
        </is>
      </c>
      <c r="E4366" s="24" t="n">
        <v>0.103</v>
      </c>
      <c r="F4366" s="25" t="n">
        <v>23.56</v>
      </c>
      <c r="G4366" s="25" t="n">
        <f>TRUNC(TRUNC(E4366,8)*F4366,2)</f>
        <v>2.42</v>
      </c>
    </row>
    <row r="4367" customHeight="1" ht="18">
      <c r="A4367" s="2" t="inlineStr"/>
      <c r="B4367" s="2" t="inlineStr"/>
      <c r="C4367" s="2" t="inlineStr"/>
      <c r="D4367" s="2" t="inlineStr"/>
      <c r="E4367" s="26" t="inlineStr">
        <is>
          <r>
            <t xml:space="preserve">TOTAL Mão de Obra com Encargos Complementares:</t>
          </r>
        </is>
      </c>
      <c r="F4367" s="26" t="inlineStr"/>
      <c r="G4367" s="27" t="n">
        <f>SUM(G4365:G4366)</f>
        <v>4.87</v>
      </c>
    </row>
    <row r="4368" customHeight="1" ht="15">
      <c r="A4368" s="2" t="inlineStr"/>
      <c r="B4368" s="2" t="inlineStr"/>
      <c r="C4368" s="2" t="inlineStr"/>
      <c r="D4368" s="2" t="inlineStr"/>
      <c r="E4368" s="28" t="inlineStr">
        <is>
          <r>
            <t xml:space="preserve">VALOR:</t>
          </r>
        </is>
      </c>
      <c r="F4368" s="28" t="inlineStr"/>
      <c r="G4368" s="29" t="n">
        <f>ROUND(SUM(G4363,G4367),2)</f>
        <v>146.47</v>
      </c>
    </row>
    <row r="4369" customHeight="1" ht="15">
      <c r="A4369" s="2" t="inlineStr"/>
      <c r="B4369" s="2" t="inlineStr"/>
      <c r="C4369" s="2" t="inlineStr"/>
      <c r="D4369" s="2" t="inlineStr"/>
      <c r="E4369" s="28" t="inlineStr">
        <is>
          <r>
            <t xml:space="preserve">VALOR BDI (20.34%):</t>
          </r>
        </is>
      </c>
      <c r="F4369" s="28" t="inlineStr"/>
      <c r="G4369" s="29" t="n">
        <f>ROUND(G4368*(20.34/100),2)</f>
        <v>29.79</v>
      </c>
    </row>
    <row r="4370" customHeight="1" ht="15">
      <c r="A4370" s="2" t="inlineStr"/>
      <c r="B4370" s="2" t="inlineStr"/>
      <c r="C4370" s="2" t="inlineStr"/>
      <c r="D4370" s="2" t="inlineStr"/>
      <c r="E4370" s="28" t="inlineStr">
        <is>
          <r>
            <t xml:space="preserve">VALOR COM BDI:</t>
          </r>
        </is>
      </c>
      <c r="F4370" s="28" t="inlineStr"/>
      <c r="G4370" s="29" t="n">
        <f>G4369+G4368</f>
        <v>176.26</v>
      </c>
    </row>
    <row r="4371" customHeight="1" ht="10">
      <c r="A4371" s="2" t="inlineStr"/>
      <c r="B4371" s="2" t="inlineStr"/>
      <c r="C4371" s="2" t="inlineStr"/>
      <c r="D4371" s="2" t="inlineStr"/>
      <c r="E4371" s="18" t="inlineStr"/>
      <c r="F4371" s="18" t="inlineStr"/>
      <c r="G4371" s="18" t="inlineStr"/>
    </row>
    <row r="4372" customHeight="1" ht="20">
      <c r="A4372" s="19" t="inlineStr">
        <is>
          <r>
            <t xml:space="preserve">1.18.145. ​90697​ TUBO DE PVC PARA REDE COLETORA DE ESGOTO DE PAREDE MACIÇA, DN 250 MM, JUNTA ELÁSTICA - FORNECIMENTO E ASSENTAMENTO. AF_01/2021​ (M)</t>
          </r>
        </is>
      </c>
      <c r="B4372" s="19" t="inlineStr"/>
      <c r="C4372" s="19" t="inlineStr"/>
      <c r="D4372" s="19" t="inlineStr"/>
      <c r="E4372" s="19" t="inlineStr"/>
      <c r="F4372" s="19" t="inlineStr"/>
      <c r="G4372" s="19" t="inlineStr"/>
    </row>
    <row r="4373" customHeight="1" ht="15">
      <c r="A4373" s="20" t="inlineStr">
        <is>
          <r>
            <t xml:space="preserve">Material</t>
          </r>
        </is>
      </c>
      <c r="B4373" s="20" t="inlineStr"/>
      <c r="C4373" s="21" t="inlineStr">
        <is>
          <r>
            <t xml:space="preserve">FONTE</t>
          </r>
        </is>
      </c>
      <c r="D4373" s="21" t="inlineStr">
        <is>
          <r>
            <t xml:space="preserve">UNID</t>
          </r>
        </is>
      </c>
      <c r="E4373" s="21" t="inlineStr">
        <is>
          <r>
            <t xml:space="preserve">COEFICIENTE</t>
          </r>
        </is>
      </c>
      <c r="F4373" s="21" t="inlineStr">
        <is>
          <r>
            <t xml:space="preserve">PREÇO UNITÁRIO</t>
          </r>
        </is>
      </c>
      <c r="G4373" s="21" t="inlineStr">
        <is>
          <r>
            <t xml:space="preserve">TOTAL</t>
          </r>
        </is>
      </c>
    </row>
    <row r="4374" customHeight="1" ht="29">
      <c r="A4374" s="22" t="inlineStr">
        <is>
          <r>
            <t xml:space="preserve">00020078</t>
          </r>
        </is>
      </c>
      <c r="B4374" s="23" t="inlineStr">
        <is>
          <r>
            <t xml:space="preserve">PASTA LUBRIFICANTE PARA TUBOS E CONEXOES COM JUNTA ELASTICA, EMBALAGEM DE *400* GR (USO EM PVC, ACO, POLIETILENO E OUTROS)</t>
          </r>
        </is>
      </c>
      <c r="C4374" s="22" t="inlineStr">
        <is>
          <r>
            <t xml:space="preserve">SINAPI</t>
          </r>
        </is>
      </c>
      <c r="D4374" s="22" t="inlineStr">
        <is>
          <r>
            <t xml:space="preserve">UN</t>
          </r>
        </is>
      </c>
      <c r="E4374" s="24" t="n">
        <v>0.0208</v>
      </c>
      <c r="F4374" s="25" t="n">
        <v>25.53</v>
      </c>
      <c r="G4374" s="25" t="n">
        <f>TRUNC(TRUNC(E4374,8)*F4374,2)</f>
        <v>0.53</v>
      </c>
    </row>
    <row r="4375" customHeight="1" ht="21">
      <c r="A4375" s="22" t="inlineStr">
        <is>
          <r>
            <t xml:space="preserve">00041931</t>
          </r>
        </is>
      </c>
      <c r="B4375" s="23" t="inlineStr">
        <is>
          <r>
            <t xml:space="preserve">TUBO COLETOR DE ESGOTO PVC, JEI, DN 250 MM (NBR 7362)</t>
          </r>
        </is>
      </c>
      <c r="C4375" s="22" t="inlineStr">
        <is>
          <r>
            <t xml:space="preserve">SINAPI</t>
          </r>
        </is>
      </c>
      <c r="D4375" s="22" t="inlineStr">
        <is>
          <r>
            <t xml:space="preserve">M</t>
          </r>
        </is>
      </c>
      <c r="E4375" s="24" t="n">
        <v>1.05</v>
      </c>
      <c r="F4375" s="25" t="n">
        <v>210.6</v>
      </c>
      <c r="G4375" s="25" t="n">
        <f>TRUNC(TRUNC(E4375,8)*F4375,2)</f>
        <v>221.13</v>
      </c>
    </row>
    <row r="4376" customHeight="1" ht="15">
      <c r="A4376" s="2" t="inlineStr"/>
      <c r="B4376" s="2" t="inlineStr"/>
      <c r="C4376" s="2" t="inlineStr"/>
      <c r="D4376" s="2" t="inlineStr"/>
      <c r="E4376" s="26" t="inlineStr">
        <is>
          <r>
            <t xml:space="preserve">TOTAL Material:</t>
          </r>
        </is>
      </c>
      <c r="F4376" s="26" t="inlineStr"/>
      <c r="G4376" s="27" t="n">
        <f>SUM(G4374:G4375)</f>
        <v>221.66</v>
      </c>
    </row>
    <row r="4377" customHeight="1" ht="15">
      <c r="A4377" s="20" t="inlineStr">
        <is>
          <r>
            <t xml:space="preserve">Mão de Obra com Encargos Complementares</t>
          </r>
        </is>
      </c>
      <c r="B4377" s="20" t="inlineStr"/>
      <c r="C4377" s="21" t="inlineStr">
        <is>
          <r>
            <t xml:space="preserve">FONTE</t>
          </r>
        </is>
      </c>
      <c r="D4377" s="21" t="inlineStr">
        <is>
          <r>
            <t xml:space="preserve">UNID</t>
          </r>
        </is>
      </c>
      <c r="E4377" s="21" t="inlineStr">
        <is>
          <r>
            <t xml:space="preserve">COEFICIENTE</t>
          </r>
        </is>
      </c>
      <c r="F4377" s="21" t="inlineStr">
        <is>
          <r>
            <t xml:space="preserve">PREÇO UNITÁRIO</t>
          </r>
        </is>
      </c>
      <c r="G4377" s="21" t="inlineStr">
        <is>
          <r>
            <t xml:space="preserve">TOTAL</t>
          </r>
        </is>
      </c>
    </row>
    <row r="4378" customHeight="1" ht="21">
      <c r="A4378" s="22" t="inlineStr">
        <is>
          <r>
            <t xml:space="preserve">88246</t>
          </r>
        </is>
      </c>
      <c r="B4378" s="23" t="inlineStr">
        <is>
          <r>
            <t xml:space="preserve">ASSENTADOR DE TUBOS COM ENCARGOS COMPLEMENTARES</t>
          </r>
        </is>
      </c>
      <c r="C4378" s="22" t="inlineStr">
        <is>
          <r>
            <t xml:space="preserve">SINAPI</t>
          </r>
        </is>
      </c>
      <c r="D4378" s="22" t="inlineStr">
        <is>
          <r>
            <t xml:space="preserve">H</t>
          </r>
        </is>
      </c>
      <c r="E4378" s="24" t="n">
        <v>0.1169</v>
      </c>
      <c r="F4378" s="25" t="n">
        <v>23.79</v>
      </c>
      <c r="G4378" s="25" t="n">
        <f>TRUNC(TRUNC(E4378,8)*F4378,2)</f>
        <v>2.78</v>
      </c>
    </row>
    <row r="4379" customHeight="1" ht="15">
      <c r="A4379" s="22" t="inlineStr">
        <is>
          <r>
            <t xml:space="preserve">88316</t>
          </r>
        </is>
      </c>
      <c r="B4379" s="23" t="inlineStr">
        <is>
          <r>
            <t xml:space="preserve">SERVENTE COM ENCARGOS COMPLEMENTARES</t>
          </r>
        </is>
      </c>
      <c r="C4379" s="22" t="inlineStr">
        <is>
          <r>
            <t xml:space="preserve">SINAPI</t>
          </r>
        </is>
      </c>
      <c r="D4379" s="22" t="inlineStr">
        <is>
          <r>
            <t xml:space="preserve">H</t>
          </r>
        </is>
      </c>
      <c r="E4379" s="24" t="n">
        <v>0.1169</v>
      </c>
      <c r="F4379" s="25" t="n">
        <v>23.56</v>
      </c>
      <c r="G4379" s="25" t="n">
        <f>TRUNC(TRUNC(E4379,8)*F4379,2)</f>
        <v>2.75</v>
      </c>
    </row>
    <row r="4380" customHeight="1" ht="18">
      <c r="A4380" s="2" t="inlineStr"/>
      <c r="B4380" s="2" t="inlineStr"/>
      <c r="C4380" s="2" t="inlineStr"/>
      <c r="D4380" s="2" t="inlineStr"/>
      <c r="E4380" s="26" t="inlineStr">
        <is>
          <r>
            <t xml:space="preserve">TOTAL Mão de Obra com Encargos Complementares:</t>
          </r>
        </is>
      </c>
      <c r="F4380" s="26" t="inlineStr"/>
      <c r="G4380" s="27" t="n">
        <f>SUM(G4378:G4379)</f>
        <v>5.53</v>
      </c>
    </row>
    <row r="4381" customHeight="1" ht="15">
      <c r="A4381" s="2" t="inlineStr"/>
      <c r="B4381" s="2" t="inlineStr"/>
      <c r="C4381" s="2" t="inlineStr"/>
      <c r="D4381" s="2" t="inlineStr"/>
      <c r="E4381" s="28" t="inlineStr">
        <is>
          <r>
            <t xml:space="preserve">VALOR:</t>
          </r>
        </is>
      </c>
      <c r="F4381" s="28" t="inlineStr"/>
      <c r="G4381" s="29" t="n">
        <f>ROUND(SUM(G4376,G4380),2)</f>
        <v>227.19</v>
      </c>
    </row>
    <row r="4382" customHeight="1" ht="15">
      <c r="A4382" s="2" t="inlineStr"/>
      <c r="B4382" s="2" t="inlineStr"/>
      <c r="C4382" s="2" t="inlineStr"/>
      <c r="D4382" s="2" t="inlineStr"/>
      <c r="E4382" s="28" t="inlineStr">
        <is>
          <r>
            <t xml:space="preserve">VALOR BDI (20.34%):</t>
          </r>
        </is>
      </c>
      <c r="F4382" s="28" t="inlineStr"/>
      <c r="G4382" s="29" t="n">
        <f>ROUND(G4381*(20.34/100),2)</f>
        <v>46.21</v>
      </c>
    </row>
    <row r="4383" customHeight="1" ht="15">
      <c r="A4383" s="2" t="inlineStr"/>
      <c r="B4383" s="2" t="inlineStr"/>
      <c r="C4383" s="2" t="inlineStr"/>
      <c r="D4383" s="2" t="inlineStr"/>
      <c r="E4383" s="28" t="inlineStr">
        <is>
          <r>
            <t xml:space="preserve">VALOR COM BDI:</t>
          </r>
        </is>
      </c>
      <c r="F4383" s="28" t="inlineStr"/>
      <c r="G4383" s="29" t="n">
        <f>G4382+G4381</f>
        <v>273.4</v>
      </c>
    </row>
    <row r="4384" customHeight="1" ht="10">
      <c r="A4384" s="2" t="inlineStr"/>
      <c r="B4384" s="2" t="inlineStr"/>
      <c r="C4384" s="2" t="inlineStr"/>
      <c r="D4384" s="2" t="inlineStr"/>
      <c r="E4384" s="18" t="inlineStr"/>
      <c r="F4384" s="18" t="inlineStr"/>
      <c r="G4384" s="18" t="inlineStr"/>
    </row>
    <row r="4385" customHeight="1" ht="20">
      <c r="A4385" s="19" t="inlineStr">
        <is>
          <r>
            <t xml:space="preserve">1.18.146. ​104072​ TÊ, PVC OCRE, JUNTA ELÁSTICA, DN 200 MM, PARA COLETOR PREDIAL DE ESGOTO. AF_06/2022​ (UN)</t>
          </r>
        </is>
      </c>
      <c r="B4385" s="19" t="inlineStr"/>
      <c r="C4385" s="19" t="inlineStr"/>
      <c r="D4385" s="19" t="inlineStr"/>
      <c r="E4385" s="19" t="inlineStr"/>
      <c r="F4385" s="19" t="inlineStr"/>
      <c r="G4385" s="19" t="inlineStr"/>
    </row>
    <row r="4386" customHeight="1" ht="15">
      <c r="A4386" s="20" t="inlineStr">
        <is>
          <r>
            <t xml:space="preserve">Material</t>
          </r>
        </is>
      </c>
      <c r="B4386" s="20" t="inlineStr"/>
      <c r="C4386" s="21" t="inlineStr">
        <is>
          <r>
            <t xml:space="preserve">FONTE</t>
          </r>
        </is>
      </c>
      <c r="D4386" s="21" t="inlineStr">
        <is>
          <r>
            <t xml:space="preserve">UNID</t>
          </r>
        </is>
      </c>
      <c r="E4386" s="21" t="inlineStr">
        <is>
          <r>
            <t xml:space="preserve">COEFICIENTE</t>
          </r>
        </is>
      </c>
      <c r="F4386" s="21" t="inlineStr">
        <is>
          <r>
            <t xml:space="preserve">PREÇO UNITÁRIO</t>
          </r>
        </is>
      </c>
      <c r="G4386" s="21" t="inlineStr">
        <is>
          <r>
            <t xml:space="preserve">TOTAL</t>
          </r>
        </is>
      </c>
    </row>
    <row r="4387" customHeight="1" ht="21">
      <c r="A4387" s="22" t="inlineStr">
        <is>
          <r>
            <t xml:space="preserve">00000306</t>
          </r>
        </is>
      </c>
      <c r="B4387" s="23" t="inlineStr">
        <is>
          <r>
            <t xml:space="preserve">ANEL BORRACHA, PARA TUBO PVC, REDE COLETOR ESGOTO, DN 200 MM (NBR 7362)</t>
          </r>
        </is>
      </c>
      <c r="C4387" s="22" t="inlineStr">
        <is>
          <r>
            <t xml:space="preserve">SINAPI</t>
          </r>
        </is>
      </c>
      <c r="D4387" s="22" t="inlineStr">
        <is>
          <r>
            <t xml:space="preserve">UN</t>
          </r>
        </is>
      </c>
      <c r="E4387" s="24" t="n">
        <v>3.0</v>
      </c>
      <c r="F4387" s="25" t="n">
        <v>22.67</v>
      </c>
      <c r="G4387" s="25" t="n">
        <f>TRUNC(TRUNC(E4387,8)*F4387,2)</f>
        <v>68.01</v>
      </c>
    </row>
    <row r="4388" customHeight="1" ht="29">
      <c r="A4388" s="22" t="inlineStr">
        <is>
          <r>
            <t xml:space="preserve">00020078</t>
          </r>
        </is>
      </c>
      <c r="B4388" s="23" t="inlineStr">
        <is>
          <r>
            <t xml:space="preserve">PASTA LUBRIFICANTE PARA TUBOS E CONEXOES COM JUNTA ELASTICA, EMBALAGEM DE *400* GR (USO EM PVC, ACO, POLIETILENO E OUTROS)</t>
          </r>
        </is>
      </c>
      <c r="C4388" s="22" t="inlineStr">
        <is>
          <r>
            <t xml:space="preserve">SINAPI</t>
          </r>
        </is>
      </c>
      <c r="D4388" s="22" t="inlineStr">
        <is>
          <r>
            <t xml:space="preserve">UN</t>
          </r>
        </is>
      </c>
      <c r="E4388" s="24" t="n">
        <v>0.15</v>
      </c>
      <c r="F4388" s="25" t="n">
        <v>25.53</v>
      </c>
      <c r="G4388" s="25" t="n">
        <f>TRUNC(TRUNC(E4388,8)*F4388,2)</f>
        <v>3.82</v>
      </c>
    </row>
    <row r="4389" customHeight="1" ht="21">
      <c r="A4389" s="22" t="inlineStr">
        <is>
          <r>
            <t xml:space="preserve">00007070</t>
          </r>
        </is>
      </c>
      <c r="B4389" s="23" t="inlineStr">
        <is>
          <r>
            <t xml:space="preserve">TE, PVC, 90 GRAUS, BBB, JE, DN 200 MM, PARA REDE COLETORA ESGOTO</t>
          </r>
        </is>
      </c>
      <c r="C4389" s="22" t="inlineStr">
        <is>
          <r>
            <t xml:space="preserve">SINAPI</t>
          </r>
        </is>
      </c>
      <c r="D4389" s="22" t="inlineStr">
        <is>
          <r>
            <t xml:space="preserve">UN</t>
          </r>
        </is>
      </c>
      <c r="E4389" s="24" t="n">
        <v>1.0</v>
      </c>
      <c r="F4389" s="25" t="n">
        <v>206.99</v>
      </c>
      <c r="G4389" s="25" t="n">
        <f>TRUNC(TRUNC(E4389,8)*F4389,2)</f>
        <v>206.99</v>
      </c>
    </row>
    <row r="4390" customHeight="1" ht="15">
      <c r="A4390" s="2" t="inlineStr"/>
      <c r="B4390" s="2" t="inlineStr"/>
      <c r="C4390" s="2" t="inlineStr"/>
      <c r="D4390" s="2" t="inlineStr"/>
      <c r="E4390" s="26" t="inlineStr">
        <is>
          <r>
            <t xml:space="preserve">TOTAL Material:</t>
          </r>
        </is>
      </c>
      <c r="F4390" s="26" t="inlineStr"/>
      <c r="G4390" s="27" t="n">
        <f>SUM(G4387:G4389)</f>
        <v>278.82</v>
      </c>
    </row>
    <row r="4391" customHeight="1" ht="15">
      <c r="A4391" s="20" t="inlineStr">
        <is>
          <r>
            <t xml:space="preserve">Mão de Obra com Encargos Complementares</t>
          </r>
        </is>
      </c>
      <c r="B4391" s="20" t="inlineStr"/>
      <c r="C4391" s="21" t="inlineStr">
        <is>
          <r>
            <t xml:space="preserve">FONTE</t>
          </r>
        </is>
      </c>
      <c r="D4391" s="21" t="inlineStr">
        <is>
          <r>
            <t xml:space="preserve">UNID</t>
          </r>
        </is>
      </c>
      <c r="E4391" s="21" t="inlineStr">
        <is>
          <r>
            <t xml:space="preserve">COEFICIENTE</t>
          </r>
        </is>
      </c>
      <c r="F4391" s="21" t="inlineStr">
        <is>
          <r>
            <t xml:space="preserve">PREÇO UNITÁRIO</t>
          </r>
        </is>
      </c>
      <c r="G4391" s="21" t="inlineStr">
        <is>
          <r>
            <t xml:space="preserve">TOTAL</t>
          </r>
        </is>
      </c>
    </row>
    <row r="4392" customHeight="1" ht="21">
      <c r="A4392" s="22" t="inlineStr">
        <is>
          <r>
            <t xml:space="preserve">88246</t>
          </r>
        </is>
      </c>
      <c r="B4392" s="23" t="inlineStr">
        <is>
          <r>
            <t xml:space="preserve">ASSENTADOR DE TUBOS COM ENCARGOS COMPLEMENTARES</t>
          </r>
        </is>
      </c>
      <c r="C4392" s="22" t="inlineStr">
        <is>
          <r>
            <t xml:space="preserve">SINAPI</t>
          </r>
        </is>
      </c>
      <c r="D4392" s="22" t="inlineStr">
        <is>
          <r>
            <t xml:space="preserve">H</t>
          </r>
        </is>
      </c>
      <c r="E4392" s="24" t="n">
        <v>0.4061</v>
      </c>
      <c r="F4392" s="25" t="n">
        <v>23.79</v>
      </c>
      <c r="G4392" s="25" t="n">
        <f>TRUNC(TRUNC(E4392,8)*F4392,2)</f>
        <v>9.66</v>
      </c>
    </row>
    <row r="4393" customHeight="1" ht="15">
      <c r="A4393" s="22" t="inlineStr">
        <is>
          <r>
            <t xml:space="preserve">88316</t>
          </r>
        </is>
      </c>
      <c r="B4393" s="23" t="inlineStr">
        <is>
          <r>
            <t xml:space="preserve">SERVENTE COM ENCARGOS COMPLEMENTARES</t>
          </r>
        </is>
      </c>
      <c r="C4393" s="22" t="inlineStr">
        <is>
          <r>
            <t xml:space="preserve">SINAPI</t>
          </r>
        </is>
      </c>
      <c r="D4393" s="22" t="inlineStr">
        <is>
          <r>
            <t xml:space="preserve">H</t>
          </r>
        </is>
      </c>
      <c r="E4393" s="24" t="n">
        <v>0.13</v>
      </c>
      <c r="F4393" s="25" t="n">
        <v>23.56</v>
      </c>
      <c r="G4393" s="25" t="n">
        <f>TRUNC(TRUNC(E4393,8)*F4393,2)</f>
        <v>3.06</v>
      </c>
    </row>
    <row r="4394" customHeight="1" ht="18">
      <c r="A4394" s="2" t="inlineStr"/>
      <c r="B4394" s="2" t="inlineStr"/>
      <c r="C4394" s="2" t="inlineStr"/>
      <c r="D4394" s="2" t="inlineStr"/>
      <c r="E4394" s="26" t="inlineStr">
        <is>
          <r>
            <t xml:space="preserve">TOTAL Mão de Obra com Encargos Complementares:</t>
          </r>
        </is>
      </c>
      <c r="F4394" s="26" t="inlineStr"/>
      <c r="G4394" s="27" t="n">
        <f>SUM(G4392:G4393)</f>
        <v>12.72</v>
      </c>
    </row>
    <row r="4395" customHeight="1" ht="15">
      <c r="A4395" s="2" t="inlineStr"/>
      <c r="B4395" s="2" t="inlineStr"/>
      <c r="C4395" s="2" t="inlineStr"/>
      <c r="D4395" s="2" t="inlineStr"/>
      <c r="E4395" s="28" t="inlineStr">
        <is>
          <r>
            <t xml:space="preserve">VALOR:</t>
          </r>
        </is>
      </c>
      <c r="F4395" s="28" t="inlineStr"/>
      <c r="G4395" s="29" t="n">
        <f>ROUND(SUM(G4390,G4394),2)</f>
        <v>291.54</v>
      </c>
    </row>
    <row r="4396" customHeight="1" ht="15">
      <c r="A4396" s="2" t="inlineStr"/>
      <c r="B4396" s="2" t="inlineStr"/>
      <c r="C4396" s="2" t="inlineStr"/>
      <c r="D4396" s="2" t="inlineStr"/>
      <c r="E4396" s="28" t="inlineStr">
        <is>
          <r>
            <t xml:space="preserve">VALOR BDI (20.34%):</t>
          </r>
        </is>
      </c>
      <c r="F4396" s="28" t="inlineStr"/>
      <c r="G4396" s="29" t="n">
        <f>ROUND(G4395*(20.34/100),2)</f>
        <v>59.3</v>
      </c>
    </row>
    <row r="4397" customHeight="1" ht="15">
      <c r="A4397" s="2" t="inlineStr"/>
      <c r="B4397" s="2" t="inlineStr"/>
      <c r="C4397" s="2" t="inlineStr"/>
      <c r="D4397" s="2" t="inlineStr"/>
      <c r="E4397" s="28" t="inlineStr">
        <is>
          <r>
            <t xml:space="preserve">VALOR COM BDI:</t>
          </r>
        </is>
      </c>
      <c r="F4397" s="28" t="inlineStr"/>
      <c r="G4397" s="29" t="n">
        <f>G4396+G4395</f>
        <v>350.84</v>
      </c>
    </row>
    <row r="4398" customHeight="1" ht="10">
      <c r="A4398" s="2" t="inlineStr"/>
      <c r="B4398" s="2" t="inlineStr"/>
      <c r="C4398" s="2" t="inlineStr"/>
      <c r="D4398" s="2" t="inlineStr"/>
      <c r="E4398" s="18" t="inlineStr"/>
      <c r="F4398" s="18" t="inlineStr"/>
      <c r="G4398" s="18" t="inlineStr"/>
    </row>
    <row r="4399" customHeight="1" ht="20">
      <c r="A4399" s="19" t="inlineStr">
        <is>
          <r>
            <t xml:space="preserve">1.18.147. ​89363​ JOELHO 45 GRAUS, PVC, SOLDÁVEL, DN 25MM, INSTALADO EM RAMAL OU SUB-RAMAL DE ÁGUA - FORNECIMENTO E INSTALAÇÃO. AF_06/2022​ (UN)</t>
          </r>
        </is>
      </c>
      <c r="B4399" s="19" t="inlineStr"/>
      <c r="C4399" s="19" t="inlineStr"/>
      <c r="D4399" s="19" t="inlineStr"/>
      <c r="E4399" s="19" t="inlineStr"/>
      <c r="F4399" s="19" t="inlineStr"/>
      <c r="G4399" s="19" t="inlineStr"/>
    </row>
    <row r="4400" customHeight="1" ht="15">
      <c r="A4400" s="20" t="inlineStr">
        <is>
          <r>
            <t xml:space="preserve">Material</t>
          </r>
        </is>
      </c>
      <c r="B4400" s="20" t="inlineStr"/>
      <c r="C4400" s="21" t="inlineStr">
        <is>
          <r>
            <t xml:space="preserve">FONTE</t>
          </r>
        </is>
      </c>
      <c r="D4400" s="21" t="inlineStr">
        <is>
          <r>
            <t xml:space="preserve">UNID</t>
          </r>
        </is>
      </c>
      <c r="E4400" s="21" t="inlineStr">
        <is>
          <r>
            <t xml:space="preserve">COEFICIENTE</t>
          </r>
        </is>
      </c>
      <c r="F4400" s="21" t="inlineStr">
        <is>
          <r>
            <t xml:space="preserve">PREÇO UNITÁRIO</t>
          </r>
        </is>
      </c>
      <c r="G4400" s="21" t="inlineStr">
        <is>
          <r>
            <t xml:space="preserve">TOTAL</t>
          </r>
        </is>
      </c>
    </row>
    <row r="4401" customHeight="1" ht="15">
      <c r="A4401" s="22" t="inlineStr">
        <is>
          <r>
            <t xml:space="preserve">00000122</t>
          </r>
        </is>
      </c>
      <c r="B4401" s="23" t="inlineStr">
        <is>
          <r>
            <t xml:space="preserve">ADESIVO PLASTICO PARA PVC, FRASCO COM *850* GR</t>
          </r>
        </is>
      </c>
      <c r="C4401" s="22" t="inlineStr">
        <is>
          <r>
            <t xml:space="preserve">SINAPI</t>
          </r>
        </is>
      </c>
      <c r="D4401" s="22" t="inlineStr">
        <is>
          <r>
            <t xml:space="preserve">UN</t>
          </r>
        </is>
      </c>
      <c r="E4401" s="24" t="n">
        <v>0.0071</v>
      </c>
      <c r="F4401" s="25" t="n">
        <v>61.86</v>
      </c>
      <c r="G4401" s="25" t="n">
        <f>TRUNC(TRUNC(E4401,8)*F4401,2)</f>
        <v>0.43</v>
      </c>
    </row>
    <row r="4402" customHeight="1" ht="21">
      <c r="A4402" s="22" t="inlineStr">
        <is>
          <r>
            <t xml:space="preserve">00003500</t>
          </r>
        </is>
      </c>
      <c r="B4402" s="23" t="inlineStr">
        <is>
          <r>
            <t xml:space="preserve">JOELHO, PVC SOLDAVEL, 45 GRAUS, 25 MM, COR MARROM, PARA AGUA FRIA PREDIAL</t>
          </r>
        </is>
      </c>
      <c r="C4402" s="22" t="inlineStr">
        <is>
          <r>
            <t xml:space="preserve">SINAPI</t>
          </r>
        </is>
      </c>
      <c r="D4402" s="22" t="inlineStr">
        <is>
          <r>
            <t xml:space="preserve">UN</t>
          </r>
        </is>
      </c>
      <c r="E4402" s="24" t="n">
        <v>1.0</v>
      </c>
      <c r="F4402" s="25" t="n">
        <v>1.56</v>
      </c>
      <c r="G4402" s="25" t="n">
        <f>TRUNC(TRUNC(E4402,8)*F4402,2)</f>
        <v>1.56</v>
      </c>
    </row>
    <row r="4403" customHeight="1" ht="15">
      <c r="A4403" s="22" t="inlineStr">
        <is>
          <r>
            <t xml:space="preserve">00038383</t>
          </r>
        </is>
      </c>
      <c r="B4403" s="23" t="inlineStr">
        <is>
          <r>
            <t xml:space="preserve">LIXA D'AGUA EM FOLHA, COR PRETA, GRAO 100</t>
          </r>
        </is>
      </c>
      <c r="C4403" s="22" t="inlineStr">
        <is>
          <r>
            <t xml:space="preserve">SINAPI</t>
          </r>
        </is>
      </c>
      <c r="D4403" s="22" t="inlineStr">
        <is>
          <r>
            <t xml:space="preserve">UN</t>
          </r>
        </is>
      </c>
      <c r="E4403" s="24" t="n">
        <v>0.0338</v>
      </c>
      <c r="F4403" s="25" t="n">
        <v>1.65</v>
      </c>
      <c r="G4403" s="25" t="n">
        <f>TRUNC(TRUNC(E4403,8)*F4403,2)</f>
        <v>0.05</v>
      </c>
    </row>
    <row r="4404" customHeight="1" ht="21">
      <c r="A4404" s="22" t="inlineStr">
        <is>
          <r>
            <t xml:space="preserve">00020083</t>
          </r>
        </is>
      </c>
      <c r="B4404" s="23" t="inlineStr">
        <is>
          <r>
            <t xml:space="preserve">SOLUCAO PREPARADORA / LIMPADORA PARA PVC, FRASCO COM 1000 CM3</t>
          </r>
        </is>
      </c>
      <c r="C4404" s="22" t="inlineStr">
        <is>
          <r>
            <t xml:space="preserve">SINAPI</t>
          </r>
        </is>
      </c>
      <c r="D4404" s="22" t="inlineStr">
        <is>
          <r>
            <t xml:space="preserve">UN</t>
          </r>
        </is>
      </c>
      <c r="E4404" s="24" t="n">
        <v>0.008</v>
      </c>
      <c r="F4404" s="25" t="n">
        <v>70.08</v>
      </c>
      <c r="G4404" s="25" t="n">
        <f>TRUNC(TRUNC(E4404,8)*F4404,2)</f>
        <v>0.56</v>
      </c>
    </row>
    <row r="4405" customHeight="1" ht="15">
      <c r="A4405" s="2" t="inlineStr"/>
      <c r="B4405" s="2" t="inlineStr"/>
      <c r="C4405" s="2" t="inlineStr"/>
      <c r="D4405" s="2" t="inlineStr"/>
      <c r="E4405" s="26" t="inlineStr">
        <is>
          <r>
            <t xml:space="preserve">TOTAL Material:</t>
          </r>
        </is>
      </c>
      <c r="F4405" s="26" t="inlineStr"/>
      <c r="G4405" s="27" t="n">
        <f>SUM(G4401:G4404)</f>
        <v>2.6</v>
      </c>
    </row>
    <row r="4406" customHeight="1" ht="15">
      <c r="A4406" s="20" t="inlineStr">
        <is>
          <r>
            <t xml:space="preserve">Mão de Obra com Encargos Complementares</t>
          </r>
        </is>
      </c>
      <c r="B4406" s="20" t="inlineStr"/>
      <c r="C4406" s="21" t="inlineStr">
        <is>
          <r>
            <t xml:space="preserve">FONTE</t>
          </r>
        </is>
      </c>
      <c r="D4406" s="21" t="inlineStr">
        <is>
          <r>
            <t xml:space="preserve">UNID</t>
          </r>
        </is>
      </c>
      <c r="E4406" s="21" t="inlineStr">
        <is>
          <r>
            <t xml:space="preserve">COEFICIENTE</t>
          </r>
        </is>
      </c>
      <c r="F4406" s="21" t="inlineStr">
        <is>
          <r>
            <t xml:space="preserve">PREÇO UNITÁRIO</t>
          </r>
        </is>
      </c>
      <c r="G4406" s="21" t="inlineStr">
        <is>
          <r>
            <t xml:space="preserve">TOTAL</t>
          </r>
        </is>
      </c>
    </row>
    <row r="4407" customHeight="1" ht="21">
      <c r="A4407" s="22" t="inlineStr">
        <is>
          <r>
            <t xml:space="preserve">88248</t>
          </r>
        </is>
      </c>
      <c r="B4407" s="23" t="inlineStr">
        <is>
          <r>
            <t xml:space="preserve">AUXILIAR DE ENCANADOR OU BOMBEIRO HIDRÁULICO COM ENCARGOS COMPLEMENTARES</t>
          </r>
        </is>
      </c>
      <c r="C4407" s="22" t="inlineStr">
        <is>
          <r>
            <t xml:space="preserve">SINAPI</t>
          </r>
        </is>
      </c>
      <c r="D4407" s="22" t="inlineStr">
        <is>
          <r>
            <t xml:space="preserve">H</t>
          </r>
        </is>
      </c>
      <c r="E4407" s="24" t="n">
        <v>0.152</v>
      </c>
      <c r="F4407" s="25" t="n">
        <v>24.23</v>
      </c>
      <c r="G4407" s="25" t="n">
        <f>TRUNC(TRUNC(E4407,8)*F4407,2)</f>
        <v>3.68</v>
      </c>
    </row>
    <row r="4408" customHeight="1" ht="21">
      <c r="A4408" s="22" t="inlineStr">
        <is>
          <r>
            <t xml:space="preserve">88267</t>
          </r>
        </is>
      </c>
      <c r="B4408" s="23" t="inlineStr">
        <is>
          <r>
            <t xml:space="preserve">ENCANADOR OU BOMBEIRO HIDRÁULICO COM ENCARGOS COMPLEMENTARES</t>
          </r>
        </is>
      </c>
      <c r="C4408" s="22" t="inlineStr">
        <is>
          <r>
            <t xml:space="preserve">SINAPI</t>
          </r>
        </is>
      </c>
      <c r="D4408" s="22" t="inlineStr">
        <is>
          <r>
            <t xml:space="preserve">H</t>
          </r>
        </is>
      </c>
      <c r="E4408" s="24" t="n">
        <v>0.152</v>
      </c>
      <c r="F4408" s="25" t="n">
        <v>29.86</v>
      </c>
      <c r="G4408" s="25" t="n">
        <f>TRUNC(TRUNC(E4408,8)*F4408,2)</f>
        <v>4.53</v>
      </c>
    </row>
    <row r="4409" customHeight="1" ht="18">
      <c r="A4409" s="2" t="inlineStr"/>
      <c r="B4409" s="2" t="inlineStr"/>
      <c r="C4409" s="2" t="inlineStr"/>
      <c r="D4409" s="2" t="inlineStr"/>
      <c r="E4409" s="26" t="inlineStr">
        <is>
          <r>
            <t xml:space="preserve">TOTAL Mão de Obra com Encargos Complementares:</t>
          </r>
        </is>
      </c>
      <c r="F4409" s="26" t="inlineStr"/>
      <c r="G4409" s="27" t="n">
        <f>SUM(G4407:G4408)</f>
        <v>8.21</v>
      </c>
    </row>
    <row r="4410" customHeight="1" ht="15">
      <c r="A4410" s="2" t="inlineStr"/>
      <c r="B4410" s="2" t="inlineStr"/>
      <c r="C4410" s="2" t="inlineStr"/>
      <c r="D4410" s="2" t="inlineStr"/>
      <c r="E4410" s="28" t="inlineStr">
        <is>
          <r>
            <t xml:space="preserve">VALOR:</t>
          </r>
        </is>
      </c>
      <c r="F4410" s="28" t="inlineStr"/>
      <c r="G4410" s="29" t="n">
        <f>ROUND(SUM(G4405,G4409),2)</f>
        <v>10.81</v>
      </c>
    </row>
    <row r="4411" customHeight="1" ht="15">
      <c r="A4411" s="2" t="inlineStr"/>
      <c r="B4411" s="2" t="inlineStr"/>
      <c r="C4411" s="2" t="inlineStr"/>
      <c r="D4411" s="2" t="inlineStr"/>
      <c r="E4411" s="28" t="inlineStr">
        <is>
          <r>
            <t xml:space="preserve">VALOR BDI (20.34%):</t>
          </r>
        </is>
      </c>
      <c r="F4411" s="28" t="inlineStr"/>
      <c r="G4411" s="29" t="n">
        <f>ROUND(G4410*(20.34/100),2)</f>
        <v>2.2</v>
      </c>
    </row>
    <row r="4412" customHeight="1" ht="15">
      <c r="A4412" s="2" t="inlineStr"/>
      <c r="B4412" s="2" t="inlineStr"/>
      <c r="C4412" s="2" t="inlineStr"/>
      <c r="D4412" s="2" t="inlineStr"/>
      <c r="E4412" s="28" t="inlineStr">
        <is>
          <r>
            <t xml:space="preserve">VALOR COM BDI:</t>
          </r>
        </is>
      </c>
      <c r="F4412" s="28" t="inlineStr"/>
      <c r="G4412" s="29" t="n">
        <f>G4411+G4410</f>
        <v>13.01</v>
      </c>
    </row>
    <row r="4413" customHeight="1" ht="10">
      <c r="A4413" s="2" t="inlineStr"/>
      <c r="B4413" s="2" t="inlineStr"/>
      <c r="C4413" s="2" t="inlineStr"/>
      <c r="D4413" s="2" t="inlineStr"/>
      <c r="E4413" s="18" t="inlineStr"/>
      <c r="F4413" s="18" t="inlineStr"/>
      <c r="G4413" s="18" t="inlineStr"/>
    </row>
    <row r="4414" customHeight="1" ht="20">
      <c r="A4414" s="19" t="inlineStr">
        <is>
          <r>
            <t xml:space="preserve">1.18.148. ​89408​ JOELHO 90 GRAUS, PVC, SOLDÁVEL, DN 25MM, INSTALADO EM RAMAL DE DISTRIBUIÇÃO DE ÁGUA - FORNECIMENTO E INSTALAÇÃO. AF_06/2022​ (UN)</t>
          </r>
        </is>
      </c>
      <c r="B4414" s="19" t="inlineStr"/>
      <c r="C4414" s="19" t="inlineStr"/>
      <c r="D4414" s="19" t="inlineStr"/>
      <c r="E4414" s="19" t="inlineStr"/>
      <c r="F4414" s="19" t="inlineStr"/>
      <c r="G4414" s="19" t="inlineStr"/>
    </row>
    <row r="4415" customHeight="1" ht="15">
      <c r="A4415" s="20" t="inlineStr">
        <is>
          <r>
            <t xml:space="preserve">Material</t>
          </r>
        </is>
      </c>
      <c r="B4415" s="20" t="inlineStr"/>
      <c r="C4415" s="21" t="inlineStr">
        <is>
          <r>
            <t xml:space="preserve">FONTE</t>
          </r>
        </is>
      </c>
      <c r="D4415" s="21" t="inlineStr">
        <is>
          <r>
            <t xml:space="preserve">UNID</t>
          </r>
        </is>
      </c>
      <c r="E4415" s="21" t="inlineStr">
        <is>
          <r>
            <t xml:space="preserve">COEFICIENTE</t>
          </r>
        </is>
      </c>
      <c r="F4415" s="21" t="inlineStr">
        <is>
          <r>
            <t xml:space="preserve">PREÇO UNITÁRIO</t>
          </r>
        </is>
      </c>
      <c r="G4415" s="21" t="inlineStr">
        <is>
          <r>
            <t xml:space="preserve">TOTAL</t>
          </r>
        </is>
      </c>
    </row>
    <row r="4416" customHeight="1" ht="15">
      <c r="A4416" s="22" t="inlineStr">
        <is>
          <r>
            <t xml:space="preserve">00000122</t>
          </r>
        </is>
      </c>
      <c r="B4416" s="23" t="inlineStr">
        <is>
          <r>
            <t xml:space="preserve">ADESIVO PLASTICO PARA PVC, FRASCO COM *850* GR</t>
          </r>
        </is>
      </c>
      <c r="C4416" s="22" t="inlineStr">
        <is>
          <r>
            <t xml:space="preserve">SINAPI</t>
          </r>
        </is>
      </c>
      <c r="D4416" s="22" t="inlineStr">
        <is>
          <r>
            <t xml:space="preserve">UN</t>
          </r>
        </is>
      </c>
      <c r="E4416" s="24" t="n">
        <v>0.0071</v>
      </c>
      <c r="F4416" s="25" t="n">
        <v>61.86</v>
      </c>
      <c r="G4416" s="25" t="n">
        <f>TRUNC(TRUNC(E4416,8)*F4416,2)</f>
        <v>0.43</v>
      </c>
    </row>
    <row r="4417" customHeight="1" ht="21">
      <c r="A4417" s="22" t="inlineStr">
        <is>
          <r>
            <t xml:space="preserve">00003529</t>
          </r>
        </is>
      </c>
      <c r="B4417" s="23" t="inlineStr">
        <is>
          <r>
            <t xml:space="preserve">JOELHO PVC, SOLDAVEL, 90 GRAUS, 25 MM, COR MARROM, PARA AGUA FRIA PREDIAL</t>
          </r>
        </is>
      </c>
      <c r="C4417" s="22" t="inlineStr">
        <is>
          <r>
            <t xml:space="preserve">SINAPI</t>
          </r>
        </is>
      </c>
      <c r="D4417" s="22" t="inlineStr">
        <is>
          <r>
            <t xml:space="preserve">UN</t>
          </r>
        </is>
      </c>
      <c r="E4417" s="24" t="n">
        <v>1.0</v>
      </c>
      <c r="F4417" s="25" t="n">
        <v>0.76</v>
      </c>
      <c r="G4417" s="25" t="n">
        <f>TRUNC(TRUNC(E4417,8)*F4417,2)</f>
        <v>0.76</v>
      </c>
    </row>
    <row r="4418" customHeight="1" ht="15">
      <c r="A4418" s="22" t="inlineStr">
        <is>
          <r>
            <t xml:space="preserve">00038383</t>
          </r>
        </is>
      </c>
      <c r="B4418" s="23" t="inlineStr">
        <is>
          <r>
            <t xml:space="preserve">LIXA D'AGUA EM FOLHA, COR PRETA, GRAO 100</t>
          </r>
        </is>
      </c>
      <c r="C4418" s="22" t="inlineStr">
        <is>
          <r>
            <t xml:space="preserve">SINAPI</t>
          </r>
        </is>
      </c>
      <c r="D4418" s="22" t="inlineStr">
        <is>
          <r>
            <t xml:space="preserve">UN</t>
          </r>
        </is>
      </c>
      <c r="E4418" s="24" t="n">
        <v>0.0302</v>
      </c>
      <c r="F4418" s="25" t="n">
        <v>1.65</v>
      </c>
      <c r="G4418" s="25" t="n">
        <f>TRUNC(TRUNC(E4418,8)*F4418,2)</f>
        <v>0.04</v>
      </c>
    </row>
    <row r="4419" customHeight="1" ht="21">
      <c r="A4419" s="22" t="inlineStr">
        <is>
          <r>
            <t xml:space="preserve">00020083</t>
          </r>
        </is>
      </c>
      <c r="B4419" s="23" t="inlineStr">
        <is>
          <r>
            <t xml:space="preserve">SOLUCAO PREPARADORA / LIMPADORA PARA PVC, FRASCO COM 1000 CM3</t>
          </r>
        </is>
      </c>
      <c r="C4419" s="22" t="inlineStr">
        <is>
          <r>
            <t xml:space="preserve">SINAPI</t>
          </r>
        </is>
      </c>
      <c r="D4419" s="22" t="inlineStr">
        <is>
          <r>
            <t xml:space="preserve">UN</t>
          </r>
        </is>
      </c>
      <c r="E4419" s="24" t="n">
        <v>0.008</v>
      </c>
      <c r="F4419" s="25" t="n">
        <v>70.08</v>
      </c>
      <c r="G4419" s="25" t="n">
        <f>TRUNC(TRUNC(E4419,8)*F4419,2)</f>
        <v>0.56</v>
      </c>
    </row>
    <row r="4420" customHeight="1" ht="15">
      <c r="A4420" s="2" t="inlineStr"/>
      <c r="B4420" s="2" t="inlineStr"/>
      <c r="C4420" s="2" t="inlineStr"/>
      <c r="D4420" s="2" t="inlineStr"/>
      <c r="E4420" s="26" t="inlineStr">
        <is>
          <r>
            <t xml:space="preserve">TOTAL Material:</t>
          </r>
        </is>
      </c>
      <c r="F4420" s="26" t="inlineStr"/>
      <c r="G4420" s="27" t="n">
        <f>SUM(G4416:G4419)</f>
        <v>1.79</v>
      </c>
    </row>
    <row r="4421" customHeight="1" ht="15">
      <c r="A4421" s="20" t="inlineStr">
        <is>
          <r>
            <t xml:space="preserve">Mão de Obra com Encargos Complementares</t>
          </r>
        </is>
      </c>
      <c r="B4421" s="20" t="inlineStr"/>
      <c r="C4421" s="21" t="inlineStr">
        <is>
          <r>
            <t xml:space="preserve">FONTE</t>
          </r>
        </is>
      </c>
      <c r="D4421" s="21" t="inlineStr">
        <is>
          <r>
            <t xml:space="preserve">UNID</t>
          </r>
        </is>
      </c>
      <c r="E4421" s="21" t="inlineStr">
        <is>
          <r>
            <t xml:space="preserve">COEFICIENTE</t>
          </r>
        </is>
      </c>
      <c r="F4421" s="21" t="inlineStr">
        <is>
          <r>
            <t xml:space="preserve">PREÇO UNITÁRIO</t>
          </r>
        </is>
      </c>
      <c r="G4421" s="21" t="inlineStr">
        <is>
          <r>
            <t xml:space="preserve">TOTAL</t>
          </r>
        </is>
      </c>
    </row>
    <row r="4422" customHeight="1" ht="21">
      <c r="A4422" s="22" t="inlineStr">
        <is>
          <r>
            <t xml:space="preserve">88248</t>
          </r>
        </is>
      </c>
      <c r="B4422" s="23" t="inlineStr">
        <is>
          <r>
            <t xml:space="preserve">AUXILIAR DE ENCANADOR OU BOMBEIRO HIDRÁULICO COM ENCARGOS COMPLEMENTARES</t>
          </r>
        </is>
      </c>
      <c r="C4422" s="22" t="inlineStr">
        <is>
          <r>
            <t xml:space="preserve">SINAPI</t>
          </r>
        </is>
      </c>
      <c r="D4422" s="22" t="inlineStr">
        <is>
          <r>
            <t xml:space="preserve">H</t>
          </r>
        </is>
      </c>
      <c r="E4422" s="24" t="n">
        <v>0.1359</v>
      </c>
      <c r="F4422" s="25" t="n">
        <v>24.23</v>
      </c>
      <c r="G4422" s="25" t="n">
        <f>TRUNC(TRUNC(E4422,8)*F4422,2)</f>
        <v>3.29</v>
      </c>
    </row>
    <row r="4423" customHeight="1" ht="21">
      <c r="A4423" s="22" t="inlineStr">
        <is>
          <r>
            <t xml:space="preserve">88267</t>
          </r>
        </is>
      </c>
      <c r="B4423" s="23" t="inlineStr">
        <is>
          <r>
            <t xml:space="preserve">ENCANADOR OU BOMBEIRO HIDRÁULICO COM ENCARGOS COMPLEMENTARES</t>
          </r>
        </is>
      </c>
      <c r="C4423" s="22" t="inlineStr">
        <is>
          <r>
            <t xml:space="preserve">SINAPI</t>
          </r>
        </is>
      </c>
      <c r="D4423" s="22" t="inlineStr">
        <is>
          <r>
            <t xml:space="preserve">H</t>
          </r>
        </is>
      </c>
      <c r="E4423" s="24" t="n">
        <v>0.1359</v>
      </c>
      <c r="F4423" s="25" t="n">
        <v>29.86</v>
      </c>
      <c r="G4423" s="25" t="n">
        <f>TRUNC(TRUNC(E4423,8)*F4423,2)</f>
        <v>4.05</v>
      </c>
    </row>
    <row r="4424" customHeight="1" ht="18">
      <c r="A4424" s="2" t="inlineStr"/>
      <c r="B4424" s="2" t="inlineStr"/>
      <c r="C4424" s="2" t="inlineStr"/>
      <c r="D4424" s="2" t="inlineStr"/>
      <c r="E4424" s="26" t="inlineStr">
        <is>
          <r>
            <t xml:space="preserve">TOTAL Mão de Obra com Encargos Complementares:</t>
          </r>
        </is>
      </c>
      <c r="F4424" s="26" t="inlineStr"/>
      <c r="G4424" s="27" t="n">
        <f>SUM(G4422:G4423)</f>
        <v>7.34</v>
      </c>
    </row>
    <row r="4425" customHeight="1" ht="15">
      <c r="A4425" s="2" t="inlineStr"/>
      <c r="B4425" s="2" t="inlineStr"/>
      <c r="C4425" s="2" t="inlineStr"/>
      <c r="D4425" s="2" t="inlineStr"/>
      <c r="E4425" s="28" t="inlineStr">
        <is>
          <r>
            <t xml:space="preserve">VALOR:</t>
          </r>
        </is>
      </c>
      <c r="F4425" s="28" t="inlineStr"/>
      <c r="G4425" s="29" t="n">
        <f>ROUND(SUM(G4420,G4424),2)</f>
        <v>9.13</v>
      </c>
    </row>
    <row r="4426" customHeight="1" ht="15">
      <c r="A4426" s="2" t="inlineStr"/>
      <c r="B4426" s="2" t="inlineStr"/>
      <c r="C4426" s="2" t="inlineStr"/>
      <c r="D4426" s="2" t="inlineStr"/>
      <c r="E4426" s="28" t="inlineStr">
        <is>
          <r>
            <t xml:space="preserve">VALOR BDI (20.34%):</t>
          </r>
        </is>
      </c>
      <c r="F4426" s="28" t="inlineStr"/>
      <c r="G4426" s="29" t="n">
        <f>ROUND(G4425*(20.34/100),2)</f>
        <v>1.86</v>
      </c>
    </row>
    <row r="4427" customHeight="1" ht="15">
      <c r="A4427" s="2" t="inlineStr"/>
      <c r="B4427" s="2" t="inlineStr"/>
      <c r="C4427" s="2" t="inlineStr"/>
      <c r="D4427" s="2" t="inlineStr"/>
      <c r="E4427" s="28" t="inlineStr">
        <is>
          <r>
            <t xml:space="preserve">VALOR COM BDI:</t>
          </r>
        </is>
      </c>
      <c r="F4427" s="28" t="inlineStr"/>
      <c r="G4427" s="29" t="n">
        <f>G4426+G4425</f>
        <v>10.99</v>
      </c>
    </row>
    <row r="4428" customHeight="1" ht="10">
      <c r="A4428" s="2" t="inlineStr"/>
      <c r="B4428" s="2" t="inlineStr"/>
      <c r="C4428" s="2" t="inlineStr"/>
      <c r="D4428" s="2" t="inlineStr"/>
      <c r="E4428" s="18" t="inlineStr"/>
      <c r="F4428" s="18" t="inlineStr"/>
      <c r="G4428" s="18" t="inlineStr"/>
    </row>
    <row r="4429" customHeight="1" ht="20">
      <c r="A4429" s="19" t="inlineStr">
        <is>
          <r>
            <t xml:space="preserve">1.18.149. ​89356​ TUBO, PVC, SOLDÁVEL, DE 25MM, INSTALADO EM RAMAL OU SUB-RAMAL DE ÁGUA - FORNECIMENTO E INSTALAÇÃO. AF_06/2022​ (M)</t>
          </r>
        </is>
      </c>
      <c r="B4429" s="19" t="inlineStr"/>
      <c r="C4429" s="19" t="inlineStr"/>
      <c r="D4429" s="19" t="inlineStr"/>
      <c r="E4429" s="19" t="inlineStr"/>
      <c r="F4429" s="19" t="inlineStr"/>
      <c r="G4429" s="19" t="inlineStr"/>
    </row>
    <row r="4430" customHeight="1" ht="15">
      <c r="A4430" s="20" t="inlineStr">
        <is>
          <r>
            <t xml:space="preserve">Material</t>
          </r>
        </is>
      </c>
      <c r="B4430" s="20" t="inlineStr"/>
      <c r="C4430" s="21" t="inlineStr">
        <is>
          <r>
            <t xml:space="preserve">FONTE</t>
          </r>
        </is>
      </c>
      <c r="D4430" s="21" t="inlineStr">
        <is>
          <r>
            <t xml:space="preserve">UNID</t>
          </r>
        </is>
      </c>
      <c r="E4430" s="21" t="inlineStr">
        <is>
          <r>
            <t xml:space="preserve">COEFICIENTE</t>
          </r>
        </is>
      </c>
      <c r="F4430" s="21" t="inlineStr">
        <is>
          <r>
            <t xml:space="preserve">PREÇO UNITÁRIO</t>
          </r>
        </is>
      </c>
      <c r="G4430" s="21" t="inlineStr">
        <is>
          <r>
            <t xml:space="preserve">TOTAL</t>
          </r>
        </is>
      </c>
    </row>
    <row r="4431" customHeight="1" ht="15">
      <c r="A4431" s="22" t="inlineStr">
        <is>
          <r>
            <t xml:space="preserve">00038383</t>
          </r>
        </is>
      </c>
      <c r="B4431" s="23" t="inlineStr">
        <is>
          <r>
            <t xml:space="preserve">LIXA D'AGUA EM FOLHA, COR PRETA, GRAO 100</t>
          </r>
        </is>
      </c>
      <c r="C4431" s="22" t="inlineStr">
        <is>
          <r>
            <t xml:space="preserve">SINAPI</t>
          </r>
        </is>
      </c>
      <c r="D4431" s="22" t="inlineStr">
        <is>
          <r>
            <t xml:space="preserve">UN</t>
          </r>
        </is>
      </c>
      <c r="E4431" s="24" t="n">
        <v>0.0886</v>
      </c>
      <c r="F4431" s="25" t="n">
        <v>1.65</v>
      </c>
      <c r="G4431" s="25" t="n">
        <f>TRUNC(TRUNC(E4431,8)*F4431,2)</f>
        <v>0.14</v>
      </c>
    </row>
    <row r="4432" customHeight="1" ht="15">
      <c r="A4432" s="22" t="inlineStr">
        <is>
          <r>
            <t xml:space="preserve">00009868</t>
          </r>
        </is>
      </c>
      <c r="B4432" s="23" t="inlineStr">
        <is>
          <r>
            <t xml:space="preserve">TUBO PVC, SOLDAVEL, DE 25 MM, AGUA FRIA (NBR-5648)</t>
          </r>
        </is>
      </c>
      <c r="C4432" s="22" t="inlineStr">
        <is>
          <r>
            <t xml:space="preserve">SINAPI</t>
          </r>
        </is>
      </c>
      <c r="D4432" s="22" t="inlineStr">
        <is>
          <r>
            <t xml:space="preserve">M</t>
          </r>
        </is>
      </c>
      <c r="E4432" s="24" t="n">
        <v>1.0493</v>
      </c>
      <c r="F4432" s="25" t="n">
        <v>4.32</v>
      </c>
      <c r="G4432" s="25" t="n">
        <f>TRUNC(TRUNC(E4432,8)*F4432,2)</f>
        <v>4.53</v>
      </c>
    </row>
    <row r="4433" customHeight="1" ht="15">
      <c r="A4433" s="2" t="inlineStr"/>
      <c r="B4433" s="2" t="inlineStr"/>
      <c r="C4433" s="2" t="inlineStr"/>
      <c r="D4433" s="2" t="inlineStr"/>
      <c r="E4433" s="26" t="inlineStr">
        <is>
          <r>
            <t xml:space="preserve">TOTAL Material:</t>
          </r>
        </is>
      </c>
      <c r="F4433" s="26" t="inlineStr"/>
      <c r="G4433" s="27" t="n">
        <f>SUM(G4431:G4432)</f>
        <v>4.67</v>
      </c>
    </row>
    <row r="4434" customHeight="1" ht="15">
      <c r="A4434" s="20" t="inlineStr">
        <is>
          <r>
            <t xml:space="preserve">Mão de Obra com Encargos Complementares</t>
          </r>
        </is>
      </c>
      <c r="B4434" s="20" t="inlineStr"/>
      <c r="C4434" s="21" t="inlineStr">
        <is>
          <r>
            <t xml:space="preserve">FONTE</t>
          </r>
        </is>
      </c>
      <c r="D4434" s="21" t="inlineStr">
        <is>
          <r>
            <t xml:space="preserve">UNID</t>
          </r>
        </is>
      </c>
      <c r="E4434" s="21" t="inlineStr">
        <is>
          <r>
            <t xml:space="preserve">COEFICIENTE</t>
          </r>
        </is>
      </c>
      <c r="F4434" s="21" t="inlineStr">
        <is>
          <r>
            <t xml:space="preserve">PREÇO UNITÁRIO</t>
          </r>
        </is>
      </c>
      <c r="G4434" s="21" t="inlineStr">
        <is>
          <r>
            <t xml:space="preserve">TOTAL</t>
          </r>
        </is>
      </c>
    </row>
    <row r="4435" customHeight="1" ht="21">
      <c r="A4435" s="22" t="inlineStr">
        <is>
          <r>
            <t xml:space="preserve">88248</t>
          </r>
        </is>
      </c>
      <c r="B4435" s="23" t="inlineStr">
        <is>
          <r>
            <t xml:space="preserve">AUXILIAR DE ENCANADOR OU BOMBEIRO HIDRÁULICO COM ENCARGOS COMPLEMENTARES</t>
          </r>
        </is>
      </c>
      <c r="C4435" s="22" t="inlineStr">
        <is>
          <r>
            <t xml:space="preserve">SINAPI</t>
          </r>
        </is>
      </c>
      <c r="D4435" s="22" t="inlineStr">
        <is>
          <r>
            <t xml:space="preserve">H</t>
          </r>
        </is>
      </c>
      <c r="E4435" s="24" t="n">
        <v>0.38</v>
      </c>
      <c r="F4435" s="25" t="n">
        <v>24.23</v>
      </c>
      <c r="G4435" s="25" t="n">
        <f>TRUNC(TRUNC(E4435,8)*F4435,2)</f>
        <v>9.2</v>
      </c>
    </row>
    <row r="4436" customHeight="1" ht="21">
      <c r="A4436" s="22" t="inlineStr">
        <is>
          <r>
            <t xml:space="preserve">88267</t>
          </r>
        </is>
      </c>
      <c r="B4436" s="23" t="inlineStr">
        <is>
          <r>
            <t xml:space="preserve">ENCANADOR OU BOMBEIRO HIDRÁULICO COM ENCARGOS COMPLEMENTARES</t>
          </r>
        </is>
      </c>
      <c r="C4436" s="22" t="inlineStr">
        <is>
          <r>
            <t xml:space="preserve">SINAPI</t>
          </r>
        </is>
      </c>
      <c r="D4436" s="22" t="inlineStr">
        <is>
          <r>
            <t xml:space="preserve">H</t>
          </r>
        </is>
      </c>
      <c r="E4436" s="24" t="n">
        <v>0.38</v>
      </c>
      <c r="F4436" s="25" t="n">
        <v>29.86</v>
      </c>
      <c r="G4436" s="25" t="n">
        <f>TRUNC(TRUNC(E4436,8)*F4436,2)</f>
        <v>11.34</v>
      </c>
    </row>
    <row r="4437" customHeight="1" ht="18">
      <c r="A4437" s="2" t="inlineStr"/>
      <c r="B4437" s="2" t="inlineStr"/>
      <c r="C4437" s="2" t="inlineStr"/>
      <c r="D4437" s="2" t="inlineStr"/>
      <c r="E4437" s="26" t="inlineStr">
        <is>
          <r>
            <t xml:space="preserve">TOTAL Mão de Obra com Encargos Complementares:</t>
          </r>
        </is>
      </c>
      <c r="F4437" s="26" t="inlineStr"/>
      <c r="G4437" s="27" t="n">
        <f>SUM(G4435:G4436)</f>
        <v>20.54</v>
      </c>
    </row>
    <row r="4438" customHeight="1" ht="15">
      <c r="A4438" s="2" t="inlineStr"/>
      <c r="B4438" s="2" t="inlineStr"/>
      <c r="C4438" s="2" t="inlineStr"/>
      <c r="D4438" s="2" t="inlineStr"/>
      <c r="E4438" s="28" t="inlineStr">
        <is>
          <r>
            <t xml:space="preserve">VALOR:</t>
          </r>
        </is>
      </c>
      <c r="F4438" s="28" t="inlineStr"/>
      <c r="G4438" s="29" t="n">
        <f>ROUND(SUM(G4433,G4437),2)</f>
        <v>25.21</v>
      </c>
    </row>
    <row r="4439" customHeight="1" ht="15">
      <c r="A4439" s="2" t="inlineStr"/>
      <c r="B4439" s="2" t="inlineStr"/>
      <c r="C4439" s="2" t="inlineStr"/>
      <c r="D4439" s="2" t="inlineStr"/>
      <c r="E4439" s="28" t="inlineStr">
        <is>
          <r>
            <t xml:space="preserve">VALOR BDI (20.34%):</t>
          </r>
        </is>
      </c>
      <c r="F4439" s="28" t="inlineStr"/>
      <c r="G4439" s="29" t="n">
        <f>ROUND(G4438*(20.34/100),2)</f>
        <v>5.13</v>
      </c>
    </row>
    <row r="4440" customHeight="1" ht="15">
      <c r="A4440" s="2" t="inlineStr"/>
      <c r="B4440" s="2" t="inlineStr"/>
      <c r="C4440" s="2" t="inlineStr"/>
      <c r="D4440" s="2" t="inlineStr"/>
      <c r="E4440" s="28" t="inlineStr">
        <is>
          <r>
            <t xml:space="preserve">VALOR COM BDI:</t>
          </r>
        </is>
      </c>
      <c r="F4440" s="28" t="inlineStr"/>
      <c r="G4440" s="29" t="n">
        <f>G4439+G4438</f>
        <v>30.34</v>
      </c>
    </row>
    <row r="4441" customHeight="1" ht="10">
      <c r="A4441" s="2" t="inlineStr"/>
      <c r="B4441" s="2" t="inlineStr"/>
      <c r="C4441" s="2" t="inlineStr"/>
      <c r="D4441" s="2" t="inlineStr"/>
      <c r="E4441" s="18" t="inlineStr"/>
      <c r="F4441" s="18" t="inlineStr"/>
      <c r="G4441" s="18" t="inlineStr"/>
    </row>
    <row r="4442" customHeight="1" ht="20">
      <c r="A4442" s="19" t="inlineStr">
        <is>
          <r>
            <t xml:space="preserve">1.18.150. ​89869​ TE, PVC, SOLDÁVEL, DN 25MM, INSTALADO EM DRENO DE AR-CONDICIONADO - FORNECIMENTO E INSTALAÇÃO. AF_08/2022​ (UN)</t>
          </r>
        </is>
      </c>
      <c r="B4442" s="19" t="inlineStr"/>
      <c r="C4442" s="19" t="inlineStr"/>
      <c r="D4442" s="19" t="inlineStr"/>
      <c r="E4442" s="19" t="inlineStr"/>
      <c r="F4442" s="19" t="inlineStr"/>
      <c r="G4442" s="19" t="inlineStr"/>
    </row>
    <row r="4443" customHeight="1" ht="15">
      <c r="A4443" s="20" t="inlineStr">
        <is>
          <r>
            <t xml:space="preserve">Material</t>
          </r>
        </is>
      </c>
      <c r="B4443" s="20" t="inlineStr"/>
      <c r="C4443" s="21" t="inlineStr">
        <is>
          <r>
            <t xml:space="preserve">FONTE</t>
          </r>
        </is>
      </c>
      <c r="D4443" s="21" t="inlineStr">
        <is>
          <r>
            <t xml:space="preserve">UNID</t>
          </r>
        </is>
      </c>
      <c r="E4443" s="21" t="inlineStr">
        <is>
          <r>
            <t xml:space="preserve">COEFICIENTE</t>
          </r>
        </is>
      </c>
      <c r="F4443" s="21" t="inlineStr">
        <is>
          <r>
            <t xml:space="preserve">PREÇO UNITÁRIO</t>
          </r>
        </is>
      </c>
      <c r="G4443" s="21" t="inlineStr">
        <is>
          <r>
            <t xml:space="preserve">TOTAL</t>
          </r>
        </is>
      </c>
    </row>
    <row r="4444" customHeight="1" ht="15">
      <c r="A4444" s="22" t="inlineStr">
        <is>
          <r>
            <t xml:space="preserve">00000122</t>
          </r>
        </is>
      </c>
      <c r="B4444" s="23" t="inlineStr">
        <is>
          <r>
            <t xml:space="preserve">ADESIVO PLASTICO PARA PVC, FRASCO COM *850* GR</t>
          </r>
        </is>
      </c>
      <c r="C4444" s="22" t="inlineStr">
        <is>
          <r>
            <t xml:space="preserve">SINAPI</t>
          </r>
        </is>
      </c>
      <c r="D4444" s="22" t="inlineStr">
        <is>
          <r>
            <t xml:space="preserve">UN</t>
          </r>
        </is>
      </c>
      <c r="E4444" s="24" t="n">
        <v>0.0106</v>
      </c>
      <c r="F4444" s="25" t="n">
        <v>61.86</v>
      </c>
      <c r="G4444" s="25" t="n">
        <f>TRUNC(TRUNC(E4444,8)*F4444,2)</f>
        <v>0.65</v>
      </c>
    </row>
    <row r="4445" customHeight="1" ht="15">
      <c r="A4445" s="22" t="inlineStr">
        <is>
          <r>
            <t xml:space="preserve">00038383</t>
          </r>
        </is>
      </c>
      <c r="B4445" s="23" t="inlineStr">
        <is>
          <r>
            <t xml:space="preserve">LIXA D'AGUA EM FOLHA, COR PRETA, GRAO 100</t>
          </r>
        </is>
      </c>
      <c r="C4445" s="22" t="inlineStr">
        <is>
          <r>
            <t xml:space="preserve">SINAPI</t>
          </r>
        </is>
      </c>
      <c r="D4445" s="22" t="inlineStr">
        <is>
          <r>
            <t xml:space="preserve">UN</t>
          </r>
        </is>
      </c>
      <c r="E4445" s="24" t="n">
        <v>0.0092</v>
      </c>
      <c r="F4445" s="25" t="n">
        <v>1.65</v>
      </c>
      <c r="G4445" s="25" t="n">
        <f>TRUNC(TRUNC(E4445,8)*F4445,2)</f>
        <v>0.01</v>
      </c>
    </row>
    <row r="4446" customHeight="1" ht="21">
      <c r="A4446" s="22" t="inlineStr">
        <is>
          <r>
            <t xml:space="preserve">00020083</t>
          </r>
        </is>
      </c>
      <c r="B4446" s="23" t="inlineStr">
        <is>
          <r>
            <t xml:space="preserve">SOLUCAO PREPARADORA / LIMPADORA PARA PVC, FRASCO COM 1000 CM3</t>
          </r>
        </is>
      </c>
      <c r="C4446" s="22" t="inlineStr">
        <is>
          <r>
            <t xml:space="preserve">SINAPI</t>
          </r>
        </is>
      </c>
      <c r="D4446" s="22" t="inlineStr">
        <is>
          <r>
            <t xml:space="preserve">UN</t>
          </r>
        </is>
      </c>
      <c r="E4446" s="24" t="n">
        <v>0.012</v>
      </c>
      <c r="F4446" s="25" t="n">
        <v>70.08</v>
      </c>
      <c r="G4446" s="25" t="n">
        <f>TRUNC(TRUNC(E4446,8)*F4446,2)</f>
        <v>0.84</v>
      </c>
    </row>
    <row r="4447" customHeight="1" ht="21">
      <c r="A4447" s="22" t="inlineStr">
        <is>
          <r>
            <t xml:space="preserve">00007139</t>
          </r>
        </is>
      </c>
      <c r="B4447" s="23" t="inlineStr">
        <is>
          <r>
            <t xml:space="preserve">TE SOLDAVEL, PVC, 90 GRAUS, 25 MM, PARA AGUA FRIA PREDIAL (NBR 5648)</t>
          </r>
        </is>
      </c>
      <c r="C4447" s="22" t="inlineStr">
        <is>
          <r>
            <t xml:space="preserve">SINAPI</t>
          </r>
        </is>
      </c>
      <c r="D4447" s="22" t="inlineStr">
        <is>
          <r>
            <t xml:space="preserve">UN</t>
          </r>
        </is>
      </c>
      <c r="E4447" s="24" t="n">
        <v>1.0</v>
      </c>
      <c r="F4447" s="25" t="n">
        <v>1.25</v>
      </c>
      <c r="G4447" s="25" t="n">
        <f>TRUNC(TRUNC(E4447,8)*F4447,2)</f>
        <v>1.25</v>
      </c>
    </row>
    <row r="4448" customHeight="1" ht="15">
      <c r="A4448" s="2" t="inlineStr"/>
      <c r="B4448" s="2" t="inlineStr"/>
      <c r="C4448" s="2" t="inlineStr"/>
      <c r="D4448" s="2" t="inlineStr"/>
      <c r="E4448" s="26" t="inlineStr">
        <is>
          <r>
            <t xml:space="preserve">TOTAL Material:</t>
          </r>
        </is>
      </c>
      <c r="F4448" s="26" t="inlineStr"/>
      <c r="G4448" s="27" t="n">
        <f>SUM(G4444:G4447)</f>
        <v>2.75</v>
      </c>
    </row>
    <row r="4449" customHeight="1" ht="15">
      <c r="A4449" s="20" t="inlineStr">
        <is>
          <r>
            <t xml:space="preserve">Mão de Obra com Encargos Complementares</t>
          </r>
        </is>
      </c>
      <c r="B4449" s="20" t="inlineStr"/>
      <c r="C4449" s="21" t="inlineStr">
        <is>
          <r>
            <t xml:space="preserve">FONTE</t>
          </r>
        </is>
      </c>
      <c r="D4449" s="21" t="inlineStr">
        <is>
          <r>
            <t xml:space="preserve">UNID</t>
          </r>
        </is>
      </c>
      <c r="E4449" s="21" t="inlineStr">
        <is>
          <r>
            <t xml:space="preserve">COEFICIENTE</t>
          </r>
        </is>
      </c>
      <c r="F4449" s="21" t="inlineStr">
        <is>
          <r>
            <t xml:space="preserve">PREÇO UNITÁRIO</t>
          </r>
        </is>
      </c>
      <c r="G4449" s="21" t="inlineStr">
        <is>
          <r>
            <t xml:space="preserve">TOTAL</t>
          </r>
        </is>
      </c>
    </row>
    <row r="4450" customHeight="1" ht="21">
      <c r="A4450" s="22" t="inlineStr">
        <is>
          <r>
            <t xml:space="preserve">88248</t>
          </r>
        </is>
      </c>
      <c r="B4450" s="23" t="inlineStr">
        <is>
          <r>
            <t xml:space="preserve">AUXILIAR DE ENCANADOR OU BOMBEIRO HIDRÁULICO COM ENCARGOS COMPLEMENTARES</t>
          </r>
        </is>
      </c>
      <c r="C4450" s="22" t="inlineStr">
        <is>
          <r>
            <t xml:space="preserve">SINAPI</t>
          </r>
        </is>
      </c>
      <c r="D4450" s="22" t="inlineStr">
        <is>
          <r>
            <t xml:space="preserve">H</t>
          </r>
        </is>
      </c>
      <c r="E4450" s="24" t="n">
        <v>0.1474</v>
      </c>
      <c r="F4450" s="25" t="n">
        <v>24.23</v>
      </c>
      <c r="G4450" s="25" t="n">
        <f>TRUNC(TRUNC(E4450,8)*F4450,2)</f>
        <v>3.57</v>
      </c>
    </row>
    <row r="4451" customHeight="1" ht="21">
      <c r="A4451" s="22" t="inlineStr">
        <is>
          <r>
            <t xml:space="preserve">88267</t>
          </r>
        </is>
      </c>
      <c r="B4451" s="23" t="inlineStr">
        <is>
          <r>
            <t xml:space="preserve">ENCANADOR OU BOMBEIRO HIDRÁULICO COM ENCARGOS COMPLEMENTARES</t>
          </r>
        </is>
      </c>
      <c r="C4451" s="22" t="inlineStr">
        <is>
          <r>
            <t xml:space="preserve">SINAPI</t>
          </r>
        </is>
      </c>
      <c r="D4451" s="22" t="inlineStr">
        <is>
          <r>
            <t xml:space="preserve">H</t>
          </r>
        </is>
      </c>
      <c r="E4451" s="24" t="n">
        <v>0.1474</v>
      </c>
      <c r="F4451" s="25" t="n">
        <v>29.86</v>
      </c>
      <c r="G4451" s="25" t="n">
        <f>TRUNC(TRUNC(E4451,8)*F4451,2)</f>
        <v>4.4</v>
      </c>
    </row>
    <row r="4452" customHeight="1" ht="18">
      <c r="A4452" s="2" t="inlineStr"/>
      <c r="B4452" s="2" t="inlineStr"/>
      <c r="C4452" s="2" t="inlineStr"/>
      <c r="D4452" s="2" t="inlineStr"/>
      <c r="E4452" s="26" t="inlineStr">
        <is>
          <r>
            <t xml:space="preserve">TOTAL Mão de Obra com Encargos Complementares:</t>
          </r>
        </is>
      </c>
      <c r="F4452" s="26" t="inlineStr"/>
      <c r="G4452" s="27" t="n">
        <f>SUM(G4450:G4451)</f>
        <v>7.97</v>
      </c>
    </row>
    <row r="4453" customHeight="1" ht="15">
      <c r="A4453" s="2" t="inlineStr"/>
      <c r="B4453" s="2" t="inlineStr"/>
      <c r="C4453" s="2" t="inlineStr"/>
      <c r="D4453" s="2" t="inlineStr"/>
      <c r="E4453" s="28" t="inlineStr">
        <is>
          <r>
            <t xml:space="preserve">VALOR:</t>
          </r>
        </is>
      </c>
      <c r="F4453" s="28" t="inlineStr"/>
      <c r="G4453" s="29" t="n">
        <f>ROUND(SUM(G4448,G4452),2)</f>
        <v>10.72</v>
      </c>
    </row>
    <row r="4454" customHeight="1" ht="15">
      <c r="A4454" s="2" t="inlineStr"/>
      <c r="B4454" s="2" t="inlineStr"/>
      <c r="C4454" s="2" t="inlineStr"/>
      <c r="D4454" s="2" t="inlineStr"/>
      <c r="E4454" s="28" t="inlineStr">
        <is>
          <r>
            <t xml:space="preserve">VALOR BDI (20.34%):</t>
          </r>
        </is>
      </c>
      <c r="F4454" s="28" t="inlineStr"/>
      <c r="G4454" s="29" t="n">
        <f>ROUND(G4453*(20.34/100),2)</f>
        <v>2.18</v>
      </c>
    </row>
    <row r="4455" customHeight="1" ht="15">
      <c r="A4455" s="2" t="inlineStr"/>
      <c r="B4455" s="2" t="inlineStr"/>
      <c r="C4455" s="2" t="inlineStr"/>
      <c r="D4455" s="2" t="inlineStr"/>
      <c r="E4455" s="28" t="inlineStr">
        <is>
          <r>
            <t xml:space="preserve">VALOR COM BDI:</t>
          </r>
        </is>
      </c>
      <c r="F4455" s="28" t="inlineStr"/>
      <c r="G4455" s="29" t="n">
        <f>G4454+G4453</f>
        <v>12.9</v>
      </c>
    </row>
    <row r="4456" customHeight="1" ht="10">
      <c r="A4456" s="2" t="inlineStr"/>
      <c r="B4456" s="2" t="inlineStr"/>
      <c r="C4456" s="2" t="inlineStr"/>
      <c r="D4456" s="2" t="inlineStr"/>
      <c r="E4456" s="18" t="inlineStr"/>
      <c r="F4456" s="18" t="inlineStr"/>
      <c r="G4456" s="18" t="inlineStr"/>
    </row>
    <row r="4457" customHeight="1" ht="20">
      <c r="A4457" s="19" t="inlineStr">
        <is>
          <r>
            <t xml:space="preserve">1.18.151. ​CPU2592​ PLACA DE SINALIZACAO, FOTOLUMINESCENTE, EM PVC, COM LOGOTIPO "CUIDADO RISCO DE CHOQUE ELÉTRICO" - PLACA E5​ (UN)</t>
          </r>
        </is>
      </c>
      <c r="B4457" s="19" t="inlineStr"/>
      <c r="C4457" s="19" t="inlineStr"/>
      <c r="D4457" s="19" t="inlineStr"/>
      <c r="E4457" s="19" t="inlineStr"/>
      <c r="F4457" s="19" t="inlineStr"/>
      <c r="G4457" s="19" t="inlineStr"/>
    </row>
    <row r="4458" customHeight="1" ht="15">
      <c r="A4458" s="20" t="inlineStr">
        <is>
          <r>
            <t xml:space="preserve">Material</t>
          </r>
        </is>
      </c>
      <c r="B4458" s="20" t="inlineStr"/>
      <c r="C4458" s="21" t="inlineStr">
        <is>
          <r>
            <t xml:space="preserve">FONTE</t>
          </r>
        </is>
      </c>
      <c r="D4458" s="21" t="inlineStr">
        <is>
          <r>
            <t xml:space="preserve">UNID</t>
          </r>
        </is>
      </c>
      <c r="E4458" s="21" t="inlineStr">
        <is>
          <r>
            <t xml:space="preserve">COEFICIENTE</t>
          </r>
        </is>
      </c>
      <c r="F4458" s="21" t="inlineStr">
        <is>
          <r>
            <t xml:space="preserve">PREÇO UNITÁRIO</t>
          </r>
        </is>
      </c>
      <c r="G4458" s="21" t="inlineStr">
        <is>
          <r>
            <t xml:space="preserve">TOTAL</t>
          </r>
        </is>
      </c>
    </row>
    <row r="4459" customHeight="1" ht="21">
      <c r="A4459" s="22" t="inlineStr">
        <is>
          <r>
            <t xml:space="preserve">I13656</t>
          </r>
        </is>
      </c>
      <c r="B4459" s="23" t="inlineStr">
        <is>
          <r>
            <t xml:space="preserve">Placa de sinalizacao, fotoluminescente, em pvc , com logotipo "Cuidado risco de choque elétrico"- Placa E5</t>
          </r>
        </is>
      </c>
      <c r="C4459" s="22" t="inlineStr">
        <is>
          <r>
            <t xml:space="preserve">ORSE</t>
          </r>
        </is>
      </c>
      <c r="D4459" s="22" t="inlineStr">
        <is>
          <r>
            <t xml:space="preserve">un</t>
          </r>
        </is>
      </c>
      <c r="E4459" s="24" t="n">
        <v>1.0</v>
      </c>
      <c r="F4459" s="25" t="n">
        <v>14.41</v>
      </c>
      <c r="G4459" s="25" t="n">
        <f>ROUND(ROUND(E4459,8)*F4459,2)</f>
        <v>14.41</v>
      </c>
    </row>
    <row r="4460" customHeight="1" ht="15">
      <c r="A4460" s="2" t="inlineStr"/>
      <c r="B4460" s="2" t="inlineStr"/>
      <c r="C4460" s="2" t="inlineStr"/>
      <c r="D4460" s="2" t="inlineStr"/>
      <c r="E4460" s="26" t="inlineStr">
        <is>
          <r>
            <t xml:space="preserve">TOTAL Material:</t>
          </r>
        </is>
      </c>
      <c r="F4460" s="26" t="inlineStr"/>
      <c r="G4460" s="27" t="n">
        <f>SUM(G4459:G4459)</f>
        <v>14.41</v>
      </c>
    </row>
    <row r="4461" customHeight="1" ht="15">
      <c r="A4461" s="20" t="inlineStr">
        <is>
          <r>
            <t xml:space="preserve">Mão de Obra com Encargos Complementares</t>
          </r>
        </is>
      </c>
      <c r="B4461" s="20" t="inlineStr"/>
      <c r="C4461" s="21" t="inlineStr">
        <is>
          <r>
            <t xml:space="preserve">FONTE</t>
          </r>
        </is>
      </c>
      <c r="D4461" s="21" t="inlineStr">
        <is>
          <r>
            <t xml:space="preserve">UNID</t>
          </r>
        </is>
      </c>
      <c r="E4461" s="21" t="inlineStr">
        <is>
          <r>
            <t xml:space="preserve">COEFICIENTE</t>
          </r>
        </is>
      </c>
      <c r="F4461" s="21" t="inlineStr">
        <is>
          <r>
            <t xml:space="preserve">PREÇO UNITÁRIO</t>
          </r>
        </is>
      </c>
      <c r="G4461" s="21" t="inlineStr">
        <is>
          <r>
            <t xml:space="preserve">TOTAL</t>
          </r>
        </is>
      </c>
    </row>
    <row r="4462" customHeight="1" ht="15">
      <c r="A4462" s="22" t="inlineStr">
        <is>
          <r>
            <t xml:space="preserve">88316</t>
          </r>
        </is>
      </c>
      <c r="B4462" s="23" t="inlineStr">
        <is>
          <r>
            <t xml:space="preserve">SERVENTE COM ENCARGOS COMPLEMENTARES</t>
          </r>
        </is>
      </c>
      <c r="C4462" s="22" t="inlineStr">
        <is>
          <r>
            <t xml:space="preserve">SINAPI</t>
          </r>
        </is>
      </c>
      <c r="D4462" s="22" t="inlineStr">
        <is>
          <r>
            <t xml:space="preserve">H</t>
          </r>
        </is>
      </c>
      <c r="E4462" s="24" t="n">
        <v>0.2</v>
      </c>
      <c r="F4462" s="25" t="n">
        <v>23.56</v>
      </c>
      <c r="G4462" s="25" t="n">
        <f>ROUND(ROUND(E4462,8)*F4462,2)</f>
        <v>4.71</v>
      </c>
    </row>
    <row r="4463" customHeight="1" ht="18">
      <c r="A4463" s="2" t="inlineStr"/>
      <c r="B4463" s="2" t="inlineStr"/>
      <c r="C4463" s="2" t="inlineStr"/>
      <c r="D4463" s="2" t="inlineStr"/>
      <c r="E4463" s="26" t="inlineStr">
        <is>
          <r>
            <t xml:space="preserve">TOTAL Mão de Obra com Encargos Complementares:</t>
          </r>
        </is>
      </c>
      <c r="F4463" s="26" t="inlineStr"/>
      <c r="G4463" s="27" t="n">
        <f>SUM(G4462:G4462)</f>
        <v>4.71</v>
      </c>
    </row>
    <row r="4464" customHeight="1" ht="15">
      <c r="A4464" s="2" t="inlineStr"/>
      <c r="B4464" s="2" t="inlineStr"/>
      <c r="C4464" s="2" t="inlineStr"/>
      <c r="D4464" s="2" t="inlineStr"/>
      <c r="E4464" s="28" t="inlineStr">
        <is>
          <r>
            <t xml:space="preserve">VALOR:</t>
          </r>
        </is>
      </c>
      <c r="F4464" s="28" t="inlineStr"/>
      <c r="G4464" s="29" t="n">
        <f>ROUND(SUM(G4460,G4463),2)</f>
        <v>19.12</v>
      </c>
    </row>
    <row r="4465" customHeight="1" ht="15">
      <c r="A4465" s="2" t="inlineStr"/>
      <c r="B4465" s="2" t="inlineStr"/>
      <c r="C4465" s="2" t="inlineStr"/>
      <c r="D4465" s="2" t="inlineStr"/>
      <c r="E4465" s="28" t="inlineStr">
        <is>
          <r>
            <t xml:space="preserve">VALOR BDI (20.34%):</t>
          </r>
        </is>
      </c>
      <c r="F4465" s="28" t="inlineStr"/>
      <c r="G4465" s="29" t="n">
        <f>ROUND(G4464*(20.34/100),2)</f>
        <v>3.89</v>
      </c>
    </row>
    <row r="4466" customHeight="1" ht="15">
      <c r="A4466" s="2" t="inlineStr"/>
      <c r="B4466" s="2" t="inlineStr"/>
      <c r="C4466" s="2" t="inlineStr"/>
      <c r="D4466" s="2" t="inlineStr"/>
      <c r="E4466" s="28" t="inlineStr">
        <is>
          <r>
            <t xml:space="preserve">VALOR COM BDI:</t>
          </r>
        </is>
      </c>
      <c r="F4466" s="28" t="inlineStr"/>
      <c r="G4466" s="29" t="n">
        <f>G4465+G4464</f>
        <v>23.01</v>
      </c>
    </row>
    <row r="4467" customHeight="1" ht="10">
      <c r="A4467" s="2" t="inlineStr"/>
      <c r="B4467" s="2" t="inlineStr"/>
      <c r="C4467" s="2" t="inlineStr"/>
      <c r="D4467" s="2" t="inlineStr"/>
      <c r="E4467" s="18" t="inlineStr"/>
      <c r="F4467" s="18" t="inlineStr"/>
      <c r="G4467" s="18" t="inlineStr"/>
    </row>
    <row r="4468" customHeight="1" ht="20">
      <c r="A4468" s="19" t="inlineStr">
        <is>
          <r>
            <t xml:space="preserve">1.18.152. ​101910​ EXTINTOR DE INCÊNDIO PORTÁTIL COM CARGA DE PQS DE 8 KG, CLASSE BC - FORNECIMENTO E INSTALAÇÃO. AF_10/2020_PE​ (UN)</t>
          </r>
        </is>
      </c>
      <c r="B4468" s="19" t="inlineStr"/>
      <c r="C4468" s="19" t="inlineStr"/>
      <c r="D4468" s="19" t="inlineStr"/>
      <c r="E4468" s="19" t="inlineStr"/>
      <c r="F4468" s="19" t="inlineStr"/>
      <c r="G4468" s="19" t="inlineStr"/>
    </row>
    <row r="4469" customHeight="1" ht="15">
      <c r="A4469" s="20" t="inlineStr">
        <is>
          <r>
            <t xml:space="preserve">Material</t>
          </r>
        </is>
      </c>
      <c r="B4469" s="20" t="inlineStr"/>
      <c r="C4469" s="21" t="inlineStr">
        <is>
          <r>
            <t xml:space="preserve">FONTE</t>
          </r>
        </is>
      </c>
      <c r="D4469" s="21" t="inlineStr">
        <is>
          <r>
            <t xml:space="preserve">UNID</t>
          </r>
        </is>
      </c>
      <c r="E4469" s="21" t="inlineStr">
        <is>
          <r>
            <t xml:space="preserve">COEFICIENTE</t>
          </r>
        </is>
      </c>
      <c r="F4469" s="21" t="inlineStr">
        <is>
          <r>
            <t xml:space="preserve">PREÇO UNITÁRIO</t>
          </r>
        </is>
      </c>
      <c r="G4469" s="21" t="inlineStr">
        <is>
          <r>
            <t xml:space="preserve">TOTAL</t>
          </r>
        </is>
      </c>
    </row>
    <row r="4470" customHeight="1" ht="29">
      <c r="A4470" s="22" t="inlineStr">
        <is>
          <r>
            <t xml:space="preserve">00004350</t>
          </r>
        </is>
      </c>
      <c r="B4470" s="23" t="inlineStr">
        <is>
          <r>
            <t xml:space="preserve">BUCHA DE NYLON, DIAMETRO DO FURO 8 MM, COMPRIMENTO 40 MM, COM PARAFUSO DE ROSCA SOBERBA, CABECA CHATA, FENDA SIMPLES, 4,8 X 50 MM</t>
          </r>
        </is>
      </c>
      <c r="C4470" s="22" t="inlineStr">
        <is>
          <r>
            <t xml:space="preserve">SINAPI</t>
          </r>
        </is>
      </c>
      <c r="D4470" s="22" t="inlineStr">
        <is>
          <r>
            <t xml:space="preserve">UN</t>
          </r>
        </is>
      </c>
      <c r="E4470" s="24" t="n">
        <v>2.0</v>
      </c>
      <c r="F4470" s="25" t="n">
        <v>0.88</v>
      </c>
      <c r="G4470" s="25" t="n">
        <f>TRUNC(TRUNC(E4470,8)*F4470,2)</f>
        <v>1.76</v>
      </c>
    </row>
    <row r="4471" customHeight="1" ht="21">
      <c r="A4471" s="22" t="inlineStr">
        <is>
          <r>
            <t xml:space="preserve">00020977</t>
          </r>
        </is>
      </c>
      <c r="B4471" s="23" t="inlineStr">
        <is>
          <r>
            <t xml:space="preserve">EXTINTOR DE INCENDIO PORTATIL COM CARGA DE PO QUIMICO SECO (PQS) DE 8 KG, CLASSE BC</t>
          </r>
        </is>
      </c>
      <c r="C4471" s="22" t="inlineStr">
        <is>
          <r>
            <t xml:space="preserve">SINAPI</t>
          </r>
        </is>
      </c>
      <c r="D4471" s="22" t="inlineStr">
        <is>
          <r>
            <t xml:space="preserve">UN</t>
          </r>
        </is>
      </c>
      <c r="E4471" s="24" t="n">
        <v>1.0</v>
      </c>
      <c r="F4471" s="25" t="n">
        <v>355.3</v>
      </c>
      <c r="G4471" s="25" t="n">
        <f>TRUNC(TRUNC(E4471,8)*F4471,2)</f>
        <v>355.3</v>
      </c>
    </row>
    <row r="4472" customHeight="1" ht="15">
      <c r="A4472" s="2" t="inlineStr"/>
      <c r="B4472" s="2" t="inlineStr"/>
      <c r="C4472" s="2" t="inlineStr"/>
      <c r="D4472" s="2" t="inlineStr"/>
      <c r="E4472" s="26" t="inlineStr">
        <is>
          <r>
            <t xml:space="preserve">TOTAL Material:</t>
          </r>
        </is>
      </c>
      <c r="F4472" s="26" t="inlineStr"/>
      <c r="G4472" s="27" t="n">
        <f>SUM(G4470:G4471)</f>
        <v>357.06</v>
      </c>
    </row>
    <row r="4473" customHeight="1" ht="15">
      <c r="A4473" s="20" t="inlineStr">
        <is>
          <r>
            <t xml:space="preserve">Mão de Obra com Encargos Complementares</t>
          </r>
        </is>
      </c>
      <c r="B4473" s="20" t="inlineStr"/>
      <c r="C4473" s="21" t="inlineStr">
        <is>
          <r>
            <t xml:space="preserve">FONTE</t>
          </r>
        </is>
      </c>
      <c r="D4473" s="21" t="inlineStr">
        <is>
          <r>
            <t xml:space="preserve">UNID</t>
          </r>
        </is>
      </c>
      <c r="E4473" s="21" t="inlineStr">
        <is>
          <r>
            <t xml:space="preserve">COEFICIENTE</t>
          </r>
        </is>
      </c>
      <c r="F4473" s="21" t="inlineStr">
        <is>
          <r>
            <t xml:space="preserve">PREÇO UNITÁRIO</t>
          </r>
        </is>
      </c>
      <c r="G4473" s="21" t="inlineStr">
        <is>
          <r>
            <t xml:space="preserve">TOTAL</t>
          </r>
        </is>
      </c>
    </row>
    <row r="4474" customHeight="1" ht="21">
      <c r="A4474" s="22" t="inlineStr">
        <is>
          <r>
            <t xml:space="preserve">88248</t>
          </r>
        </is>
      </c>
      <c r="B4474" s="23" t="inlineStr">
        <is>
          <r>
            <t xml:space="preserve">AUXILIAR DE ENCANADOR OU BOMBEIRO HIDRÁULICO COM ENCARGOS COMPLEMENTARES</t>
          </r>
        </is>
      </c>
      <c r="C4474" s="22" t="inlineStr">
        <is>
          <r>
            <t xml:space="preserve">SINAPI</t>
          </r>
        </is>
      </c>
      <c r="D4474" s="22" t="inlineStr">
        <is>
          <r>
            <t xml:space="preserve">H</t>
          </r>
        </is>
      </c>
      <c r="E4474" s="24" t="n">
        <v>0.4574</v>
      </c>
      <c r="F4474" s="25" t="n">
        <v>24.23</v>
      </c>
      <c r="G4474" s="25" t="n">
        <f>TRUNC(TRUNC(E4474,8)*F4474,2)</f>
        <v>11.08</v>
      </c>
    </row>
    <row r="4475" customHeight="1" ht="21">
      <c r="A4475" s="22" t="inlineStr">
        <is>
          <r>
            <t xml:space="preserve">88267</t>
          </r>
        </is>
      </c>
      <c r="B4475" s="23" t="inlineStr">
        <is>
          <r>
            <t xml:space="preserve">ENCANADOR OU BOMBEIRO HIDRÁULICO COM ENCARGOS COMPLEMENTARES</t>
          </r>
        </is>
      </c>
      <c r="C4475" s="22" t="inlineStr">
        <is>
          <r>
            <t xml:space="preserve">SINAPI</t>
          </r>
        </is>
      </c>
      <c r="D4475" s="22" t="inlineStr">
        <is>
          <r>
            <t xml:space="preserve">H</t>
          </r>
        </is>
      </c>
      <c r="E4475" s="24" t="n">
        <v>0.4574</v>
      </c>
      <c r="F4475" s="25" t="n">
        <v>29.86</v>
      </c>
      <c r="G4475" s="25" t="n">
        <f>TRUNC(TRUNC(E4475,8)*F4475,2)</f>
        <v>13.65</v>
      </c>
    </row>
    <row r="4476" customHeight="1" ht="18">
      <c r="A4476" s="2" t="inlineStr"/>
      <c r="B4476" s="2" t="inlineStr"/>
      <c r="C4476" s="2" t="inlineStr"/>
      <c r="D4476" s="2" t="inlineStr"/>
      <c r="E4476" s="26" t="inlineStr">
        <is>
          <r>
            <t xml:space="preserve">TOTAL Mão de Obra com Encargos Complementares:</t>
          </r>
        </is>
      </c>
      <c r="F4476" s="26" t="inlineStr"/>
      <c r="G4476" s="27" t="n">
        <f>SUM(G4474:G4475)</f>
        <v>24.73</v>
      </c>
    </row>
    <row r="4477" customHeight="1" ht="15">
      <c r="A4477" s="2" t="inlineStr"/>
      <c r="B4477" s="2" t="inlineStr"/>
      <c r="C4477" s="2" t="inlineStr"/>
      <c r="D4477" s="2" t="inlineStr"/>
      <c r="E4477" s="28" t="inlineStr">
        <is>
          <r>
            <t xml:space="preserve">VALOR:</t>
          </r>
        </is>
      </c>
      <c r="F4477" s="28" t="inlineStr"/>
      <c r="G4477" s="29" t="n">
        <f>ROUND(SUM(G4472,G4476),2)</f>
        <v>381.79</v>
      </c>
    </row>
    <row r="4478" customHeight="1" ht="15">
      <c r="A4478" s="2" t="inlineStr"/>
      <c r="B4478" s="2" t="inlineStr"/>
      <c r="C4478" s="2" t="inlineStr"/>
      <c r="D4478" s="2" t="inlineStr"/>
      <c r="E4478" s="28" t="inlineStr">
        <is>
          <r>
            <t xml:space="preserve">VALOR BDI (20.34%):</t>
          </r>
        </is>
      </c>
      <c r="F4478" s="28" t="inlineStr"/>
      <c r="G4478" s="29" t="n">
        <f>ROUND(G4477*(20.34/100),2)</f>
        <v>77.66</v>
      </c>
    </row>
    <row r="4479" customHeight="1" ht="15">
      <c r="A4479" s="2" t="inlineStr"/>
      <c r="B4479" s="2" t="inlineStr"/>
      <c r="C4479" s="2" t="inlineStr"/>
      <c r="D4479" s="2" t="inlineStr"/>
      <c r="E4479" s="28" t="inlineStr">
        <is>
          <r>
            <t xml:space="preserve">VALOR COM BDI:</t>
          </r>
        </is>
      </c>
      <c r="F4479" s="28" t="inlineStr"/>
      <c r="G4479" s="29" t="n">
        <f>G4478+G4477</f>
        <v>459.45</v>
      </c>
    </row>
    <row r="4480" customHeight="1" ht="10">
      <c r="A4480" s="2" t="inlineStr"/>
      <c r="B4480" s="2" t="inlineStr"/>
      <c r="C4480" s="2" t="inlineStr"/>
      <c r="D4480" s="2" t="inlineStr"/>
      <c r="E4480" s="18" t="inlineStr"/>
      <c r="F4480" s="18" t="inlineStr"/>
      <c r="G4480" s="18" t="inlineStr"/>
    </row>
    <row r="4481" customHeight="1" ht="20">
      <c r="A4481" s="19" t="inlineStr">
        <is>
          <r>
            <t xml:space="preserve">1.18.153. ​CPU3325​ PLACA DE SINALIZAÇÃO EM PVC FOTOLUMINESCENTE (240X120MM), COM INDICAÇÃO DE ROTA DE EVACUAÇÃO E SAÍDA DE EMERGÊNCIA​ (UN)</t>
          </r>
        </is>
      </c>
      <c r="B4481" s="19" t="inlineStr"/>
      <c r="C4481" s="19" t="inlineStr"/>
      <c r="D4481" s="19" t="inlineStr"/>
      <c r="E4481" s="19" t="inlineStr"/>
      <c r="F4481" s="19" t="inlineStr"/>
      <c r="G4481" s="19" t="inlineStr"/>
    </row>
    <row r="4482" customHeight="1" ht="15">
      <c r="A4482" s="20" t="inlineStr">
        <is>
          <r>
            <t xml:space="preserve">Serviço</t>
          </r>
        </is>
      </c>
      <c r="B4482" s="20" t="inlineStr"/>
      <c r="C4482" s="21" t="inlineStr">
        <is>
          <r>
            <t xml:space="preserve">FONTE</t>
          </r>
        </is>
      </c>
      <c r="D4482" s="21" t="inlineStr">
        <is>
          <r>
            <t xml:space="preserve">UNID</t>
          </r>
        </is>
      </c>
      <c r="E4482" s="21" t="inlineStr">
        <is>
          <r>
            <t xml:space="preserve">COEFICIENTE</t>
          </r>
        </is>
      </c>
      <c r="F4482" s="21" t="inlineStr">
        <is>
          <r>
            <t xml:space="preserve">PREÇO UNITÁRIO</t>
          </r>
        </is>
      </c>
      <c r="G4482" s="21" t="inlineStr">
        <is>
          <r>
            <t xml:space="preserve">TOTAL</t>
          </r>
        </is>
      </c>
    </row>
    <row r="4483" customHeight="1" ht="29">
      <c r="A4483" s="22" t="inlineStr">
        <is>
          <r>
            <t xml:space="preserve">S12884</t>
          </r>
        </is>
      </c>
      <c r="B4483" s="23" t="inlineStr">
        <is>
          <r>
            <t xml:space="preserve">Placa de sinalizacao, fotoluminescente, 38x19 cm, em pvc , com seta indicativa de sentido (esquerda ou direita) de saída de emergência- Placa S2</t>
          </r>
        </is>
      </c>
      <c r="C4483" s="22" t="inlineStr">
        <is>
          <r>
            <t xml:space="preserve">ORSE</t>
          </r>
        </is>
      </c>
      <c r="D4483" s="22" t="inlineStr">
        <is>
          <r>
            <t xml:space="preserve">un</t>
          </r>
        </is>
      </c>
      <c r="E4483" s="24" t="n">
        <v>1.0</v>
      </c>
      <c r="F4483" s="25" t="n">
        <v>23.88</v>
      </c>
      <c r="G4483" s="25" t="n">
        <f>ROUND(ROUND(E4483,8)*F4483,2)</f>
        <v>23.88</v>
      </c>
    </row>
    <row r="4484" customHeight="1" ht="15">
      <c r="A4484" s="2" t="inlineStr"/>
      <c r="B4484" s="2" t="inlineStr"/>
      <c r="C4484" s="2" t="inlineStr"/>
      <c r="D4484" s="2" t="inlineStr"/>
      <c r="E4484" s="26" t="inlineStr">
        <is>
          <r>
            <t xml:space="preserve">TOTAL Serviço:</t>
          </r>
        </is>
      </c>
      <c r="F4484" s="26" t="inlineStr"/>
      <c r="G4484" s="27" t="n">
        <f>SUM(G4483:G4483)</f>
        <v>23.88</v>
      </c>
    </row>
    <row r="4485" customHeight="1" ht="15">
      <c r="A4485" s="2" t="inlineStr"/>
      <c r="B4485" s="2" t="inlineStr"/>
      <c r="C4485" s="2" t="inlineStr"/>
      <c r="D4485" s="2" t="inlineStr"/>
      <c r="E4485" s="28" t="inlineStr">
        <is>
          <r>
            <t xml:space="preserve">VALOR:</t>
          </r>
        </is>
      </c>
      <c r="F4485" s="28" t="inlineStr"/>
      <c r="G4485" s="29" t="n">
        <f>ROUND(SUM(G4484),2)</f>
        <v>23.88</v>
      </c>
    </row>
    <row r="4486" customHeight="1" ht="15">
      <c r="A4486" s="2" t="inlineStr"/>
      <c r="B4486" s="2" t="inlineStr"/>
      <c r="C4486" s="2" t="inlineStr"/>
      <c r="D4486" s="2" t="inlineStr"/>
      <c r="E4486" s="28" t="inlineStr">
        <is>
          <r>
            <t xml:space="preserve">VALOR BDI (20.34%):</t>
          </r>
        </is>
      </c>
      <c r="F4486" s="28" t="inlineStr"/>
      <c r="G4486" s="29" t="n">
        <f>ROUND(G4485*(20.34/100),2)</f>
        <v>4.86</v>
      </c>
    </row>
    <row r="4487" customHeight="1" ht="15">
      <c r="A4487" s="2" t="inlineStr"/>
      <c r="B4487" s="2" t="inlineStr"/>
      <c r="C4487" s="2" t="inlineStr"/>
      <c r="D4487" s="2" t="inlineStr"/>
      <c r="E4487" s="28" t="inlineStr">
        <is>
          <r>
            <t xml:space="preserve">VALOR COM BDI:</t>
          </r>
        </is>
      </c>
      <c r="F4487" s="28" t="inlineStr"/>
      <c r="G4487" s="29" t="n">
        <f>G4486+G4485</f>
        <v>28.74</v>
      </c>
    </row>
    <row r="4488" customHeight="1" ht="10">
      <c r="A4488" s="2" t="inlineStr"/>
      <c r="B4488" s="2" t="inlineStr"/>
      <c r="C4488" s="2" t="inlineStr"/>
      <c r="D4488" s="2" t="inlineStr"/>
      <c r="E4488" s="18" t="inlineStr"/>
      <c r="F4488" s="18" t="inlineStr"/>
      <c r="G4488" s="18" t="inlineStr"/>
    </row>
    <row r="4489" customHeight="1" ht="20">
      <c r="A4489" s="19" t="inlineStr">
        <is>
          <r>
            <t xml:space="preserve">1.18.154. ​CPU2593​ PLACA DE SINALIZACAO, FOLOLUMINESCENTE, EM PVC, COM LOGOTIPO "EXTINTOR DE INCÊNDIO PORTÁTIL"- PLACA E5​ (UN)</t>
          </r>
        </is>
      </c>
      <c r="B4489" s="19" t="inlineStr"/>
      <c r="C4489" s="19" t="inlineStr"/>
      <c r="D4489" s="19" t="inlineStr"/>
      <c r="E4489" s="19" t="inlineStr"/>
      <c r="F4489" s="19" t="inlineStr"/>
      <c r="G4489" s="19" t="inlineStr"/>
    </row>
    <row r="4490" customHeight="1" ht="15">
      <c r="A4490" s="20" t="inlineStr">
        <is>
          <r>
            <t xml:space="preserve">Material</t>
          </r>
        </is>
      </c>
      <c r="B4490" s="20" t="inlineStr"/>
      <c r="C4490" s="21" t="inlineStr">
        <is>
          <r>
            <t xml:space="preserve">FONTE</t>
          </r>
        </is>
      </c>
      <c r="D4490" s="21" t="inlineStr">
        <is>
          <r>
            <t xml:space="preserve">UNID</t>
          </r>
        </is>
      </c>
      <c r="E4490" s="21" t="inlineStr">
        <is>
          <r>
            <t xml:space="preserve">COEFICIENTE</t>
          </r>
        </is>
      </c>
      <c r="F4490" s="21" t="inlineStr">
        <is>
          <r>
            <t xml:space="preserve">PREÇO UNITÁRIO</t>
          </r>
        </is>
      </c>
      <c r="G4490" s="21" t="inlineStr">
        <is>
          <r>
            <t xml:space="preserve">TOTAL</t>
          </r>
        </is>
      </c>
    </row>
    <row r="4491" customHeight="1" ht="21">
      <c r="A4491" s="22" t="inlineStr">
        <is>
          <r>
            <t xml:space="preserve">I13655</t>
          </r>
        </is>
      </c>
      <c r="B4491" s="23" t="inlineStr">
        <is>
          <r>
            <t xml:space="preserve">Placa de sinalizacao, fotoluminescente, em pvc , com logotipo "Extintor de incêndio portátil"- Placa E5</t>
          </r>
        </is>
      </c>
      <c r="C4491" s="22" t="inlineStr">
        <is>
          <r>
            <t xml:space="preserve">ORSE</t>
          </r>
        </is>
      </c>
      <c r="D4491" s="22" t="inlineStr">
        <is>
          <r>
            <t xml:space="preserve">un</t>
          </r>
        </is>
      </c>
      <c r="E4491" s="24" t="n">
        <v>1.0</v>
      </c>
      <c r="F4491" s="25" t="n">
        <v>13.05</v>
      </c>
      <c r="G4491" s="25" t="n">
        <f>ROUND(ROUND(E4491,8)*F4491,2)</f>
        <v>13.05</v>
      </c>
    </row>
    <row r="4492" customHeight="1" ht="15">
      <c r="A4492" s="2" t="inlineStr"/>
      <c r="B4492" s="2" t="inlineStr"/>
      <c r="C4492" s="2" t="inlineStr"/>
      <c r="D4492" s="2" t="inlineStr"/>
      <c r="E4492" s="26" t="inlineStr">
        <is>
          <r>
            <t xml:space="preserve">TOTAL Material:</t>
          </r>
        </is>
      </c>
      <c r="F4492" s="26" t="inlineStr"/>
      <c r="G4492" s="27" t="n">
        <f>SUM(G4491:G4491)</f>
        <v>13.05</v>
      </c>
    </row>
    <row r="4493" customHeight="1" ht="15">
      <c r="A4493" s="20" t="inlineStr">
        <is>
          <r>
            <t xml:space="preserve">Mão de Obra com Encargos Complementares</t>
          </r>
        </is>
      </c>
      <c r="B4493" s="20" t="inlineStr"/>
      <c r="C4493" s="21" t="inlineStr">
        <is>
          <r>
            <t xml:space="preserve">FONTE</t>
          </r>
        </is>
      </c>
      <c r="D4493" s="21" t="inlineStr">
        <is>
          <r>
            <t xml:space="preserve">UNID</t>
          </r>
        </is>
      </c>
      <c r="E4493" s="21" t="inlineStr">
        <is>
          <r>
            <t xml:space="preserve">COEFICIENTE</t>
          </r>
        </is>
      </c>
      <c r="F4493" s="21" t="inlineStr">
        <is>
          <r>
            <t xml:space="preserve">PREÇO UNITÁRIO</t>
          </r>
        </is>
      </c>
      <c r="G4493" s="21" t="inlineStr">
        <is>
          <r>
            <t xml:space="preserve">TOTAL</t>
          </r>
        </is>
      </c>
    </row>
    <row r="4494" customHeight="1" ht="15">
      <c r="A4494" s="22" t="inlineStr">
        <is>
          <r>
            <t xml:space="preserve">88316</t>
          </r>
        </is>
      </c>
      <c r="B4494" s="23" t="inlineStr">
        <is>
          <r>
            <t xml:space="preserve">SERVENTE COM ENCARGOS COMPLEMENTARES</t>
          </r>
        </is>
      </c>
      <c r="C4494" s="22" t="inlineStr">
        <is>
          <r>
            <t xml:space="preserve">SINAPI</t>
          </r>
        </is>
      </c>
      <c r="D4494" s="22" t="inlineStr">
        <is>
          <r>
            <t xml:space="preserve">H</t>
          </r>
        </is>
      </c>
      <c r="E4494" s="24" t="n">
        <v>0.2</v>
      </c>
      <c r="F4494" s="25" t="n">
        <v>23.56</v>
      </c>
      <c r="G4494" s="25" t="n">
        <f>ROUND(ROUND(E4494,8)*F4494,2)</f>
        <v>4.71</v>
      </c>
    </row>
    <row r="4495" customHeight="1" ht="18">
      <c r="A4495" s="2" t="inlineStr"/>
      <c r="B4495" s="2" t="inlineStr"/>
      <c r="C4495" s="2" t="inlineStr"/>
      <c r="D4495" s="2" t="inlineStr"/>
      <c r="E4495" s="26" t="inlineStr">
        <is>
          <r>
            <t xml:space="preserve">TOTAL Mão de Obra com Encargos Complementares:</t>
          </r>
        </is>
      </c>
      <c r="F4495" s="26" t="inlineStr"/>
      <c r="G4495" s="27" t="n">
        <f>SUM(G4494:G4494)</f>
        <v>4.71</v>
      </c>
    </row>
    <row r="4496" customHeight="1" ht="15">
      <c r="A4496" s="2" t="inlineStr"/>
      <c r="B4496" s="2" t="inlineStr"/>
      <c r="C4496" s="2" t="inlineStr"/>
      <c r="D4496" s="2" t="inlineStr"/>
      <c r="E4496" s="28" t="inlineStr">
        <is>
          <r>
            <t xml:space="preserve">VALOR:</t>
          </r>
        </is>
      </c>
      <c r="F4496" s="28" t="inlineStr"/>
      <c r="G4496" s="29" t="n">
        <f>ROUND(SUM(G4492,G4495),2)</f>
        <v>17.76</v>
      </c>
    </row>
    <row r="4497" customHeight="1" ht="15">
      <c r="A4497" s="2" t="inlineStr"/>
      <c r="B4497" s="2" t="inlineStr"/>
      <c r="C4497" s="2" t="inlineStr"/>
      <c r="D4497" s="2" t="inlineStr"/>
      <c r="E4497" s="28" t="inlineStr">
        <is>
          <r>
            <t xml:space="preserve">VALOR BDI (20.34%):</t>
          </r>
        </is>
      </c>
      <c r="F4497" s="28" t="inlineStr"/>
      <c r="G4497" s="29" t="n">
        <f>ROUND(G4496*(20.34/100),2)</f>
        <v>3.61</v>
      </c>
    </row>
    <row r="4498" customHeight="1" ht="15">
      <c r="A4498" s="2" t="inlineStr"/>
      <c r="B4498" s="2" t="inlineStr"/>
      <c r="C4498" s="2" t="inlineStr"/>
      <c r="D4498" s="2" t="inlineStr"/>
      <c r="E4498" s="28" t="inlineStr">
        <is>
          <r>
            <t xml:space="preserve">VALOR COM BDI:</t>
          </r>
        </is>
      </c>
      <c r="F4498" s="28" t="inlineStr"/>
      <c r="G4498" s="29" t="n">
        <f>G4497+G4496</f>
        <v>21.37</v>
      </c>
    </row>
    <row r="4499" customHeight="1" ht="10">
      <c r="A4499" s="2" t="inlineStr"/>
      <c r="B4499" s="2" t="inlineStr"/>
      <c r="C4499" s="2" t="inlineStr"/>
      <c r="D4499" s="2" t="inlineStr"/>
      <c r="E4499" s="18" t="inlineStr"/>
      <c r="F4499" s="18" t="inlineStr"/>
      <c r="G4499" s="18" t="inlineStr"/>
    </row>
    <row r="4500" customHeight="1" ht="20">
      <c r="A4500" s="19" t="inlineStr">
        <is>
          <r>
            <t xml:space="preserve">1.18.155. ​CPU3326​ PLACA DE SINALIZAÇÃO EM PVC FOTOLUMINESCENTE (200X200MM), COM INDICAÇÃO DE EQUIPAMENTO DE ALARME, DETECÇÃO E EXTINÇÃO DE INCÊNDIO​ (UN)</t>
          </r>
        </is>
      </c>
      <c r="B4500" s="19" t="inlineStr"/>
      <c r="C4500" s="19" t="inlineStr"/>
      <c r="D4500" s="19" t="inlineStr"/>
      <c r="E4500" s="19" t="inlineStr"/>
      <c r="F4500" s="19" t="inlineStr"/>
      <c r="G4500" s="19" t="inlineStr"/>
    </row>
    <row r="4501" customHeight="1" ht="15">
      <c r="A4501" s="20" t="inlineStr">
        <is>
          <r>
            <t xml:space="preserve">Serviço</t>
          </r>
        </is>
      </c>
      <c r="B4501" s="20" t="inlineStr"/>
      <c r="C4501" s="21" t="inlineStr">
        <is>
          <r>
            <t xml:space="preserve">FONTE</t>
          </r>
        </is>
      </c>
      <c r="D4501" s="21" t="inlineStr">
        <is>
          <r>
            <t xml:space="preserve">UNID</t>
          </r>
        </is>
      </c>
      <c r="E4501" s="21" t="inlineStr">
        <is>
          <r>
            <t xml:space="preserve">COEFICIENTE</t>
          </r>
        </is>
      </c>
      <c r="F4501" s="21" t="inlineStr">
        <is>
          <r>
            <t xml:space="preserve">PREÇO UNITÁRIO</t>
          </r>
        </is>
      </c>
      <c r="G4501" s="21" t="inlineStr">
        <is>
          <r>
            <t xml:space="preserve">TOTAL</t>
          </r>
        </is>
      </c>
    </row>
    <row r="4502" customHeight="1" ht="21">
      <c r="A4502" s="22" t="inlineStr">
        <is>
          <r>
            <t xml:space="preserve">S12886</t>
          </r>
        </is>
      </c>
      <c r="B4502" s="23" t="inlineStr">
        <is>
          <r>
            <t xml:space="preserve">Placa de sinalizacao, fotoluminescente, 30x30 cm, em pvc , com logotipo "Alarme sonoro"- Placa E1</t>
          </r>
        </is>
      </c>
      <c r="C4502" s="22" t="inlineStr">
        <is>
          <r>
            <t xml:space="preserve">ORSE</t>
          </r>
        </is>
      </c>
      <c r="D4502" s="22" t="inlineStr">
        <is>
          <r>
            <t xml:space="preserve">un</t>
          </r>
        </is>
      </c>
      <c r="E4502" s="24" t="n">
        <v>1.0</v>
      </c>
      <c r="F4502" s="25" t="n">
        <v>21.44</v>
      </c>
      <c r="G4502" s="25" t="n">
        <f>ROUND(ROUND(E4502,8)*F4502,2)</f>
        <v>21.44</v>
      </c>
    </row>
    <row r="4503" customHeight="1" ht="15">
      <c r="A4503" s="2" t="inlineStr"/>
      <c r="B4503" s="2" t="inlineStr"/>
      <c r="C4503" s="2" t="inlineStr"/>
      <c r="D4503" s="2" t="inlineStr"/>
      <c r="E4503" s="26" t="inlineStr">
        <is>
          <r>
            <t xml:space="preserve">TOTAL Serviço:</t>
          </r>
        </is>
      </c>
      <c r="F4503" s="26" t="inlineStr"/>
      <c r="G4503" s="27" t="n">
        <f>SUM(G4502:G4502)</f>
        <v>21.44</v>
      </c>
    </row>
    <row r="4504" customHeight="1" ht="15">
      <c r="A4504" s="2" t="inlineStr"/>
      <c r="B4504" s="2" t="inlineStr"/>
      <c r="C4504" s="2" t="inlineStr"/>
      <c r="D4504" s="2" t="inlineStr"/>
      <c r="E4504" s="28" t="inlineStr">
        <is>
          <r>
            <t xml:space="preserve">VALOR:</t>
          </r>
        </is>
      </c>
      <c r="F4504" s="28" t="inlineStr"/>
      <c r="G4504" s="29" t="n">
        <f>ROUND(SUM(G4503),2)</f>
        <v>21.44</v>
      </c>
    </row>
    <row r="4505" customHeight="1" ht="15">
      <c r="A4505" s="2" t="inlineStr"/>
      <c r="B4505" s="2" t="inlineStr"/>
      <c r="C4505" s="2" t="inlineStr"/>
      <c r="D4505" s="2" t="inlineStr"/>
      <c r="E4505" s="28" t="inlineStr">
        <is>
          <r>
            <t xml:space="preserve">VALOR BDI (20.34%):</t>
          </r>
        </is>
      </c>
      <c r="F4505" s="28" t="inlineStr"/>
      <c r="G4505" s="29" t="n">
        <f>ROUND(G4504*(20.34/100),2)</f>
        <v>4.36</v>
      </c>
    </row>
    <row r="4506" customHeight="1" ht="15">
      <c r="A4506" s="2" t="inlineStr"/>
      <c r="B4506" s="2" t="inlineStr"/>
      <c r="C4506" s="2" t="inlineStr"/>
      <c r="D4506" s="2" t="inlineStr"/>
      <c r="E4506" s="28" t="inlineStr">
        <is>
          <r>
            <t xml:space="preserve">VALOR COM BDI:</t>
          </r>
        </is>
      </c>
      <c r="F4506" s="28" t="inlineStr"/>
      <c r="G4506" s="29" t="n">
        <f>G4505+G4504</f>
        <v>25.8</v>
      </c>
    </row>
    <row r="4507" customHeight="1" ht="10">
      <c r="A4507" s="2" t="inlineStr"/>
      <c r="B4507" s="2" t="inlineStr"/>
      <c r="C4507" s="2" t="inlineStr"/>
      <c r="D4507" s="2" t="inlineStr"/>
      <c r="E4507" s="18" t="inlineStr"/>
      <c r="F4507" s="18" t="inlineStr"/>
      <c r="G4507" s="18" t="inlineStr"/>
    </row>
    <row r="4508" customHeight="1" ht="20">
      <c r="A4508" s="19" t="inlineStr">
        <is>
          <r>
            <t xml:space="preserve">1.18.156. ​102494​ PINTURA DE PISO COM TINTA EPÓXI, APLICAÇÃO MANUAL, 2 DEMÃOS, INCLUSO PRIMER EPÓXI. AF_05/2021​ (M2)</t>
          </r>
        </is>
      </c>
      <c r="B4508" s="19" t="inlineStr"/>
      <c r="C4508" s="19" t="inlineStr"/>
      <c r="D4508" s="19" t="inlineStr"/>
      <c r="E4508" s="19" t="inlineStr"/>
      <c r="F4508" s="19" t="inlineStr"/>
      <c r="G4508" s="19" t="inlineStr"/>
    </row>
    <row r="4509" customHeight="1" ht="15">
      <c r="A4509" s="20" t="inlineStr">
        <is>
          <r>
            <t xml:space="preserve">Material</t>
          </r>
        </is>
      </c>
      <c r="B4509" s="20" t="inlineStr"/>
      <c r="C4509" s="21" t="inlineStr">
        <is>
          <r>
            <t xml:space="preserve">FONTE</t>
          </r>
        </is>
      </c>
      <c r="D4509" s="21" t="inlineStr">
        <is>
          <r>
            <t xml:space="preserve">UNID</t>
          </r>
        </is>
      </c>
      <c r="E4509" s="21" t="inlineStr">
        <is>
          <r>
            <t xml:space="preserve">COEFICIENTE</t>
          </r>
        </is>
      </c>
      <c r="F4509" s="21" t="inlineStr">
        <is>
          <r>
            <t xml:space="preserve">PREÇO UNITÁRIO</t>
          </r>
        </is>
      </c>
      <c r="G4509" s="21" t="inlineStr">
        <is>
          <r>
            <t xml:space="preserve">TOTAL</t>
          </r>
        </is>
      </c>
    </row>
    <row r="4510" customHeight="1" ht="15">
      <c r="A4510" s="22" t="inlineStr">
        <is>
          <r>
            <t xml:space="preserve">00005330</t>
          </r>
        </is>
      </c>
      <c r="B4510" s="23" t="inlineStr">
        <is>
          <r>
            <t xml:space="preserve">DILUENTE EPOXI</t>
          </r>
        </is>
      </c>
      <c r="C4510" s="22" t="inlineStr">
        <is>
          <r>
            <t xml:space="preserve">SINAPI</t>
          </r>
        </is>
      </c>
      <c r="D4510" s="22" t="inlineStr">
        <is>
          <r>
            <t xml:space="preserve">L</t>
          </r>
        </is>
      </c>
      <c r="E4510" s="24" t="n">
        <v>0.064</v>
      </c>
      <c r="F4510" s="25" t="n">
        <v>54.66</v>
      </c>
      <c r="G4510" s="25" t="n">
        <f>TRUNC(TRUNC(E4510,8)*F4510,2)</f>
        <v>3.49</v>
      </c>
    </row>
    <row r="4511" customHeight="1" ht="15">
      <c r="A4511" s="22" t="inlineStr">
        <is>
          <r>
            <t xml:space="preserve">00012815</t>
          </r>
        </is>
      </c>
      <c r="B4511" s="23" t="inlineStr">
        <is>
          <r>
            <t xml:space="preserve">FITA CREPE ROLO DE *25* MM X 50 M</t>
          </r>
        </is>
      </c>
      <c r="C4511" s="22" t="inlineStr">
        <is>
          <r>
            <t xml:space="preserve">SINAPI</t>
          </r>
        </is>
      </c>
      <c r="D4511" s="22" t="inlineStr">
        <is>
          <r>
            <t xml:space="preserve">UN</t>
          </r>
        </is>
      </c>
      <c r="E4511" s="24" t="n">
        <v>0.01</v>
      </c>
      <c r="F4511" s="25" t="n">
        <v>9.98</v>
      </c>
      <c r="G4511" s="25" t="n">
        <f>TRUNC(TRUNC(E4511,8)*F4511,2)</f>
        <v>0.09</v>
      </c>
    </row>
    <row r="4512" customHeight="1" ht="15">
      <c r="A4512" s="22" t="inlineStr">
        <is>
          <r>
            <t xml:space="preserve">00044072</t>
          </r>
        </is>
      </c>
      <c r="B4512" s="23" t="inlineStr">
        <is>
          <r>
            <t xml:space="preserve">PRIMER EPOXI / EPOXIDICO</t>
          </r>
        </is>
      </c>
      <c r="C4512" s="22" t="inlineStr">
        <is>
          <r>
            <t xml:space="preserve">SINAPI</t>
          </r>
        </is>
      </c>
      <c r="D4512" s="22" t="inlineStr">
        <is>
          <r>
            <t xml:space="preserve">L</t>
          </r>
        </is>
      </c>
      <c r="E4512" s="24" t="n">
        <v>0.2016</v>
      </c>
      <c r="F4512" s="25" t="n">
        <v>140.19</v>
      </c>
      <c r="G4512" s="25" t="n">
        <f>TRUNC(TRUNC(E4512,8)*F4512,2)</f>
        <v>28.26</v>
      </c>
    </row>
    <row r="4513" customHeight="1" ht="15">
      <c r="A4513" s="22" t="inlineStr">
        <is>
          <r>
            <t xml:space="preserve">00007304</t>
          </r>
        </is>
      </c>
      <c r="B4513" s="23" t="inlineStr">
        <is>
          <r>
            <t xml:space="preserve">TINTA EPOXI BASE AGUA PREMIUM, BRANCA</t>
          </r>
        </is>
      </c>
      <c r="C4513" s="22" t="inlineStr">
        <is>
          <r>
            <t xml:space="preserve">SINAPI</t>
          </r>
        </is>
      </c>
      <c r="D4513" s="22" t="inlineStr">
        <is>
          <r>
            <t xml:space="preserve">L</t>
          </r>
        </is>
      </c>
      <c r="E4513" s="24" t="n">
        <v>0.322</v>
      </c>
      <c r="F4513" s="25" t="n">
        <v>93.11</v>
      </c>
      <c r="G4513" s="25" t="n">
        <f>TRUNC(TRUNC(E4513,8)*F4513,2)</f>
        <v>29.98</v>
      </c>
    </row>
    <row r="4514" customHeight="1" ht="15">
      <c r="A4514" s="2" t="inlineStr"/>
      <c r="B4514" s="2" t="inlineStr"/>
      <c r="C4514" s="2" t="inlineStr"/>
      <c r="D4514" s="2" t="inlineStr"/>
      <c r="E4514" s="26" t="inlineStr">
        <is>
          <r>
            <t xml:space="preserve">TOTAL Material:</t>
          </r>
        </is>
      </c>
      <c r="F4514" s="26" t="inlineStr"/>
      <c r="G4514" s="27" t="n">
        <f>SUM(G4510:G4513)</f>
        <v>61.82</v>
      </c>
    </row>
    <row r="4515" customHeight="1" ht="15">
      <c r="A4515" s="20" t="inlineStr">
        <is>
          <r>
            <t xml:space="preserve">Mão de Obra com Encargos Complementares</t>
          </r>
        </is>
      </c>
      <c r="B4515" s="20" t="inlineStr"/>
      <c r="C4515" s="21" t="inlineStr">
        <is>
          <r>
            <t xml:space="preserve">FONTE</t>
          </r>
        </is>
      </c>
      <c r="D4515" s="21" t="inlineStr">
        <is>
          <r>
            <t xml:space="preserve">UNID</t>
          </r>
        </is>
      </c>
      <c r="E4515" s="21" t="inlineStr">
        <is>
          <r>
            <t xml:space="preserve">COEFICIENTE</t>
          </r>
        </is>
      </c>
      <c r="F4515" s="21" t="inlineStr">
        <is>
          <r>
            <t xml:space="preserve">PREÇO UNITÁRIO</t>
          </r>
        </is>
      </c>
      <c r="G4515" s="21" t="inlineStr">
        <is>
          <r>
            <t xml:space="preserve">TOTAL</t>
          </r>
        </is>
      </c>
    </row>
    <row r="4516" customHeight="1" ht="15">
      <c r="A4516" s="22" t="inlineStr">
        <is>
          <r>
            <t xml:space="preserve">88310</t>
          </r>
        </is>
      </c>
      <c r="B4516" s="23" t="inlineStr">
        <is>
          <r>
            <t xml:space="preserve">PINTOR COM ENCARGOS COMPLEMENTARES</t>
          </r>
        </is>
      </c>
      <c r="C4516" s="22" t="inlineStr">
        <is>
          <r>
            <t xml:space="preserve">SINAPI</t>
          </r>
        </is>
      </c>
      <c r="D4516" s="22" t="inlineStr">
        <is>
          <r>
            <t xml:space="preserve">H</t>
          </r>
        </is>
      </c>
      <c r="E4516" s="24" t="n">
        <v>0.275</v>
      </c>
      <c r="F4516" s="25" t="n">
        <v>32.25</v>
      </c>
      <c r="G4516" s="25" t="n">
        <f>TRUNC(TRUNC(E4516,8)*F4516,2)</f>
        <v>8.86</v>
      </c>
    </row>
    <row r="4517" customHeight="1" ht="15">
      <c r="A4517" s="22" t="inlineStr">
        <is>
          <r>
            <t xml:space="preserve">88316</t>
          </r>
        </is>
      </c>
      <c r="B4517" s="23" t="inlineStr">
        <is>
          <r>
            <t xml:space="preserve">SERVENTE COM ENCARGOS COMPLEMENTARES</t>
          </r>
        </is>
      </c>
      <c r="C4517" s="22" t="inlineStr">
        <is>
          <r>
            <t xml:space="preserve">SINAPI</t>
          </r>
        </is>
      </c>
      <c r="D4517" s="22" t="inlineStr">
        <is>
          <r>
            <t xml:space="preserve">H</t>
          </r>
        </is>
      </c>
      <c r="E4517" s="24" t="n">
        <v>0.115</v>
      </c>
      <c r="F4517" s="25" t="n">
        <v>23.56</v>
      </c>
      <c r="G4517" s="25" t="n">
        <f>TRUNC(TRUNC(E4517,8)*F4517,2)</f>
        <v>2.7</v>
      </c>
    </row>
    <row r="4518" customHeight="1" ht="18">
      <c r="A4518" s="2" t="inlineStr"/>
      <c r="B4518" s="2" t="inlineStr"/>
      <c r="C4518" s="2" t="inlineStr"/>
      <c r="D4518" s="2" t="inlineStr"/>
      <c r="E4518" s="26" t="inlineStr">
        <is>
          <r>
            <t xml:space="preserve">TOTAL Mão de Obra com Encargos Complementares:</t>
          </r>
        </is>
      </c>
      <c r="F4518" s="26" t="inlineStr"/>
      <c r="G4518" s="27" t="n">
        <f>SUM(G4516:G4517)</f>
        <v>11.56</v>
      </c>
    </row>
    <row r="4519" customHeight="1" ht="15">
      <c r="A4519" s="2" t="inlineStr"/>
      <c r="B4519" s="2" t="inlineStr"/>
      <c r="C4519" s="2" t="inlineStr"/>
      <c r="D4519" s="2" t="inlineStr"/>
      <c r="E4519" s="28" t="inlineStr">
        <is>
          <r>
            <t xml:space="preserve">VALOR:</t>
          </r>
        </is>
      </c>
      <c r="F4519" s="28" t="inlineStr"/>
      <c r="G4519" s="29" t="n">
        <f>ROUND(SUM(G4514,G4518),2)</f>
        <v>73.38</v>
      </c>
    </row>
    <row r="4520" customHeight="1" ht="15">
      <c r="A4520" s="2" t="inlineStr"/>
      <c r="B4520" s="2" t="inlineStr"/>
      <c r="C4520" s="2" t="inlineStr"/>
      <c r="D4520" s="2" t="inlineStr"/>
      <c r="E4520" s="28" t="inlineStr">
        <is>
          <r>
            <t xml:space="preserve">VALOR BDI (20.34%):</t>
          </r>
        </is>
      </c>
      <c r="F4520" s="28" t="inlineStr"/>
      <c r="G4520" s="29" t="n">
        <f>ROUND(G4519*(20.34/100),2)</f>
        <v>14.93</v>
      </c>
    </row>
    <row r="4521" customHeight="1" ht="15">
      <c r="A4521" s="2" t="inlineStr"/>
      <c r="B4521" s="2" t="inlineStr"/>
      <c r="C4521" s="2" t="inlineStr"/>
      <c r="D4521" s="2" t="inlineStr"/>
      <c r="E4521" s="28" t="inlineStr">
        <is>
          <r>
            <t xml:space="preserve">VALOR COM BDI:</t>
          </r>
        </is>
      </c>
      <c r="F4521" s="28" t="inlineStr"/>
      <c r="G4521" s="29" t="n">
        <f>G4520+G4519</f>
        <v>88.31</v>
      </c>
    </row>
    <row r="4522" customHeight="1" ht="10">
      <c r="A4522" s="2" t="inlineStr"/>
      <c r="B4522" s="2" t="inlineStr"/>
      <c r="C4522" s="2" t="inlineStr"/>
      <c r="D4522" s="2" t="inlineStr"/>
      <c r="E4522" s="18" t="inlineStr"/>
      <c r="F4522" s="18" t="inlineStr"/>
      <c r="G4522" s="18" t="inlineStr"/>
    </row>
    <row r="4523" customHeight="1" ht="20">
      <c r="A4523" s="19" t="inlineStr">
        <is>
          <r>
            <t xml:space="preserve">1.18.157. ​CPU2594​ PLACA DE SINALIZAÇÃO EM PVC PARA AMBIENTES​ (UN)</t>
          </r>
        </is>
      </c>
      <c r="B4523" s="19" t="inlineStr"/>
      <c r="C4523" s="19" t="inlineStr"/>
      <c r="D4523" s="19" t="inlineStr"/>
      <c r="E4523" s="19" t="inlineStr"/>
      <c r="F4523" s="19" t="inlineStr"/>
      <c r="G4523" s="19" t="inlineStr"/>
    </row>
    <row r="4524" customHeight="1" ht="15">
      <c r="A4524" s="20" t="inlineStr">
        <is>
          <r>
            <t xml:space="preserve">Material</t>
          </r>
        </is>
      </c>
      <c r="B4524" s="20" t="inlineStr"/>
      <c r="C4524" s="21" t="inlineStr">
        <is>
          <r>
            <t xml:space="preserve">FONTE</t>
          </r>
        </is>
      </c>
      <c r="D4524" s="21" t="inlineStr">
        <is>
          <r>
            <t xml:space="preserve">UNID</t>
          </r>
        </is>
      </c>
      <c r="E4524" s="21" t="inlineStr">
        <is>
          <r>
            <t xml:space="preserve">COEFICIENTE</t>
          </r>
        </is>
      </c>
      <c r="F4524" s="21" t="inlineStr">
        <is>
          <r>
            <t xml:space="preserve">PREÇO UNITÁRIO</t>
          </r>
        </is>
      </c>
      <c r="G4524" s="21" t="inlineStr">
        <is>
          <r>
            <t xml:space="preserve">TOTAL</t>
          </r>
        </is>
      </c>
    </row>
    <row r="4525" customHeight="1" ht="21">
      <c r="A4525" s="22" t="inlineStr">
        <is>
          <r>
            <t xml:space="preserve">00040552</t>
          </r>
        </is>
      </c>
      <c r="B4525" s="23" t="inlineStr">
        <is>
          <r>
            <t xml:space="preserve">PARAFUSO, AUTOATARRAXANTE, CABECA CHATA, FENDA SIMPLES, EM ACO ZINCADO, 1/4" (6,35 MM) X 25 MM</t>
          </r>
        </is>
      </c>
      <c r="C4525" s="22" t="inlineStr">
        <is>
          <r>
            <t xml:space="preserve">SINAPI</t>
          </r>
        </is>
      </c>
      <c r="D4525" s="22" t="inlineStr">
        <is>
          <r>
            <t xml:space="preserve">CENTO</t>
          </r>
        </is>
      </c>
      <c r="E4525" s="24" t="n">
        <v>0.06</v>
      </c>
      <c r="F4525" s="25" t="n">
        <v>64.93</v>
      </c>
      <c r="G4525" s="25" t="n">
        <f>ROUND(ROUND(E4525,8)*F4525,2)</f>
        <v>3.9</v>
      </c>
    </row>
    <row r="4526" customHeight="1" ht="15">
      <c r="A4526" s="2" t="inlineStr"/>
      <c r="B4526" s="2" t="inlineStr"/>
      <c r="C4526" s="2" t="inlineStr"/>
      <c r="D4526" s="2" t="inlineStr"/>
      <c r="E4526" s="26" t="inlineStr">
        <is>
          <r>
            <t xml:space="preserve">TOTAL Material:</t>
          </r>
        </is>
      </c>
      <c r="F4526" s="26" t="inlineStr"/>
      <c r="G4526" s="27" t="n">
        <f>SUM(G4525:G4525)</f>
        <v>3.9</v>
      </c>
    </row>
    <row r="4527" customHeight="1" ht="15">
      <c r="A4527" s="20" t="inlineStr">
        <is>
          <r>
            <t xml:space="preserve">Mão de Obra com Encargos Complementares</t>
          </r>
        </is>
      </c>
      <c r="B4527" s="20" t="inlineStr"/>
      <c r="C4527" s="21" t="inlineStr">
        <is>
          <r>
            <t xml:space="preserve">FONTE</t>
          </r>
        </is>
      </c>
      <c r="D4527" s="21" t="inlineStr">
        <is>
          <r>
            <t xml:space="preserve">UNID</t>
          </r>
        </is>
      </c>
      <c r="E4527" s="21" t="inlineStr">
        <is>
          <r>
            <t xml:space="preserve">COEFICIENTE</t>
          </r>
        </is>
      </c>
      <c r="F4527" s="21" t="inlineStr">
        <is>
          <r>
            <t xml:space="preserve">PREÇO UNITÁRIO</t>
          </r>
        </is>
      </c>
      <c r="G4527" s="21" t="inlineStr">
        <is>
          <r>
            <t xml:space="preserve">TOTAL</t>
          </r>
        </is>
      </c>
    </row>
    <row r="4528" customHeight="1" ht="15">
      <c r="A4528" s="22" t="inlineStr">
        <is>
          <r>
            <t xml:space="preserve">88309</t>
          </r>
        </is>
      </c>
      <c r="B4528" s="23" t="inlineStr">
        <is>
          <r>
            <t xml:space="preserve">PEDREIRO COM ENCARGOS COMPLEMENTARES</t>
          </r>
        </is>
      </c>
      <c r="C4528" s="22" t="inlineStr">
        <is>
          <r>
            <t xml:space="preserve">SINAPI</t>
          </r>
        </is>
      </c>
      <c r="D4528" s="22" t="inlineStr">
        <is>
          <r>
            <t xml:space="preserve">H</t>
          </r>
        </is>
      </c>
      <c r="E4528" s="24" t="n">
        <v>0.15</v>
      </c>
      <c r="F4528" s="25" t="n">
        <v>30.58</v>
      </c>
      <c r="G4528" s="25" t="n">
        <f>ROUND(ROUND(E4528,8)*F4528,2)</f>
        <v>4.59</v>
      </c>
    </row>
    <row r="4529" customHeight="1" ht="18">
      <c r="A4529" s="2" t="inlineStr"/>
      <c r="B4529" s="2" t="inlineStr"/>
      <c r="C4529" s="2" t="inlineStr"/>
      <c r="D4529" s="2" t="inlineStr"/>
      <c r="E4529" s="26" t="inlineStr">
        <is>
          <r>
            <t xml:space="preserve">TOTAL Mão de Obra com Encargos Complementares:</t>
          </r>
        </is>
      </c>
      <c r="F4529" s="26" t="inlineStr"/>
      <c r="G4529" s="27" t="n">
        <f>SUM(G4528:G4528)</f>
        <v>4.59</v>
      </c>
    </row>
    <row r="4530" customHeight="1" ht="15">
      <c r="A4530" s="20" t="inlineStr">
        <is>
          <r>
            <t xml:space="preserve">Serviço</t>
          </r>
        </is>
      </c>
      <c r="B4530" s="20" t="inlineStr"/>
      <c r="C4530" s="21" t="inlineStr">
        <is>
          <r>
            <t xml:space="preserve">FONTE</t>
          </r>
        </is>
      </c>
      <c r="D4530" s="21" t="inlineStr">
        <is>
          <r>
            <t xml:space="preserve">UNID</t>
          </r>
        </is>
      </c>
      <c r="E4530" s="21" t="inlineStr">
        <is>
          <r>
            <t xml:space="preserve">COEFICIENTE</t>
          </r>
        </is>
      </c>
      <c r="F4530" s="21" t="inlineStr">
        <is>
          <r>
            <t xml:space="preserve">PREÇO UNITÁRIO</t>
          </r>
        </is>
      </c>
      <c r="G4530" s="21" t="inlineStr">
        <is>
          <r>
            <t xml:space="preserve">TOTAL</t>
          </r>
        </is>
      </c>
    </row>
    <row r="4531" customHeight="1" ht="29">
      <c r="A4531" s="22" t="inlineStr">
        <is>
          <r>
            <t xml:space="preserve">S13580</t>
          </r>
        </is>
      </c>
      <c r="B4531" s="23" t="inlineStr">
        <is>
          <r>
            <t xml:space="preserve">Placa de sinalização de combate a incêndio "Proibido produzir chamas", 15x20 cm, em PVC 2mm fotoluminescente</t>
          </r>
        </is>
      </c>
      <c r="C4531" s="22" t="inlineStr">
        <is>
          <r>
            <t xml:space="preserve">ORSE</t>
          </r>
        </is>
      </c>
      <c r="D4531" s="22" t="inlineStr">
        <is>
          <r>
            <t xml:space="preserve">un</t>
          </r>
        </is>
      </c>
      <c r="E4531" s="24" t="n">
        <v>1.0</v>
      </c>
      <c r="F4531" s="25" t="n">
        <v>14.08</v>
      </c>
      <c r="G4531" s="25" t="n">
        <f>ROUND(ROUND(E4531,8)*F4531,2)</f>
        <v>14.08</v>
      </c>
    </row>
    <row r="4532" customHeight="1" ht="15">
      <c r="A4532" s="2" t="inlineStr"/>
      <c r="B4532" s="2" t="inlineStr"/>
      <c r="C4532" s="2" t="inlineStr"/>
      <c r="D4532" s="2" t="inlineStr"/>
      <c r="E4532" s="26" t="inlineStr">
        <is>
          <r>
            <t xml:space="preserve">TOTAL Serviço:</t>
          </r>
        </is>
      </c>
      <c r="F4532" s="26" t="inlineStr"/>
      <c r="G4532" s="27" t="n">
        <f>SUM(G4531:G4531)</f>
        <v>14.08</v>
      </c>
    </row>
    <row r="4533" customHeight="1" ht="15">
      <c r="A4533" s="2" t="inlineStr"/>
      <c r="B4533" s="2" t="inlineStr"/>
      <c r="C4533" s="2" t="inlineStr"/>
      <c r="D4533" s="2" t="inlineStr"/>
      <c r="E4533" s="28" t="inlineStr">
        <is>
          <r>
            <t xml:space="preserve">VALOR:</t>
          </r>
        </is>
      </c>
      <c r="F4533" s="28" t="inlineStr"/>
      <c r="G4533" s="29" t="n">
        <f>ROUND(SUM(G4526,G4529,G4532),2)</f>
        <v>22.57</v>
      </c>
    </row>
    <row r="4534" customHeight="1" ht="15">
      <c r="A4534" s="2" t="inlineStr"/>
      <c r="B4534" s="2" t="inlineStr"/>
      <c r="C4534" s="2" t="inlineStr"/>
      <c r="D4534" s="2" t="inlineStr"/>
      <c r="E4534" s="28" t="inlineStr">
        <is>
          <r>
            <t xml:space="preserve">VALOR BDI (20.34%):</t>
          </r>
        </is>
      </c>
      <c r="F4534" s="28" t="inlineStr"/>
      <c r="G4534" s="29" t="n">
        <f>ROUND(G4533*(20.34/100),2)</f>
        <v>4.59</v>
      </c>
    </row>
    <row r="4535" customHeight="1" ht="15">
      <c r="A4535" s="2" t="inlineStr"/>
      <c r="B4535" s="2" t="inlineStr"/>
      <c r="C4535" s="2" t="inlineStr"/>
      <c r="D4535" s="2" t="inlineStr"/>
      <c r="E4535" s="28" t="inlineStr">
        <is>
          <r>
            <t xml:space="preserve">VALOR COM BDI:</t>
          </r>
        </is>
      </c>
      <c r="F4535" s="28" t="inlineStr"/>
      <c r="G4535" s="29" t="n">
        <f>G4534+G4533</f>
        <v>27.16</v>
      </c>
    </row>
    <row r="4536" customHeight="1" ht="10">
      <c r="A4536" s="2" t="inlineStr"/>
      <c r="B4536" s="2" t="inlineStr"/>
      <c r="C4536" s="2" t="inlineStr"/>
      <c r="D4536" s="2" t="inlineStr"/>
      <c r="E4536" s="18" t="inlineStr"/>
      <c r="F4536" s="18" t="inlineStr"/>
      <c r="G4536" s="18" t="inlineStr"/>
    </row>
    <row r="4537" customHeight="1" ht="20">
      <c r="A4537" s="19" t="inlineStr">
        <is>
          <r>
            <t xml:space="preserve">1.18.158. ​CPU2595​ PLACA DE SINALIZAÇÃO DE SEGURANCA CONTRA INCENDIO, FOTOLUMINESCENTE, RETANGULAR, *20 X 40* CM, EM PVC *2* MM ANTI-CHAMAS (SIMBOLOS, CORES E PICTOGRAMAS CONFORME NBR 13434)​ (UN)</t>
          </r>
        </is>
      </c>
      <c r="B4537" s="19" t="inlineStr"/>
      <c r="C4537" s="19" t="inlineStr"/>
      <c r="D4537" s="19" t="inlineStr"/>
      <c r="E4537" s="19" t="inlineStr"/>
      <c r="F4537" s="19" t="inlineStr"/>
      <c r="G4537" s="19" t="inlineStr"/>
    </row>
    <row r="4538" customHeight="1" ht="15">
      <c r="A4538" s="20" t="inlineStr">
        <is>
          <r>
            <t xml:space="preserve">Material</t>
          </r>
        </is>
      </c>
      <c r="B4538" s="20" t="inlineStr"/>
      <c r="C4538" s="21" t="inlineStr">
        <is>
          <r>
            <t xml:space="preserve">FONTE</t>
          </r>
        </is>
      </c>
      <c r="D4538" s="21" t="inlineStr">
        <is>
          <r>
            <t xml:space="preserve">UNID</t>
          </r>
        </is>
      </c>
      <c r="E4538" s="21" t="inlineStr">
        <is>
          <r>
            <t xml:space="preserve">COEFICIENTE</t>
          </r>
        </is>
      </c>
      <c r="F4538" s="21" t="inlineStr">
        <is>
          <r>
            <t xml:space="preserve">PREÇO UNITÁRIO</t>
          </r>
        </is>
      </c>
      <c r="G4538" s="21" t="inlineStr">
        <is>
          <r>
            <t xml:space="preserve">TOTAL</t>
          </r>
        </is>
      </c>
    </row>
    <row r="4539" customHeight="1" ht="38">
      <c r="A4539" s="22" t="inlineStr">
        <is>
          <r>
            <t xml:space="preserve">00037558</t>
          </r>
        </is>
      </c>
      <c r="B4539" s="23" t="inlineStr">
        <is>
          <r>
            <t xml:space="preserve">PLACA DE SINALIZACAO DE SEGURANCA CONTRA INCENDIO, FOTOLUMINESCENTE, RETANGULAR, *20 X 40* CM, EM PVC *2* MM ANTI-CHAMAS (SIMBOLOS, CORES E PICTOGRAMAS CONFORME NBR 16820)</t>
          </r>
        </is>
      </c>
      <c r="C4539" s="22" t="inlineStr">
        <is>
          <r>
            <t xml:space="preserve">SINAPI</t>
          </r>
        </is>
      </c>
      <c r="D4539" s="22" t="inlineStr">
        <is>
          <r>
            <t xml:space="preserve">UN</t>
          </r>
        </is>
      </c>
      <c r="E4539" s="24" t="n">
        <v>1.0</v>
      </c>
      <c r="F4539" s="25" t="n">
        <v>27.96</v>
      </c>
      <c r="G4539" s="25" t="n">
        <f>ROUND(ROUND(E4539,8)*F4539,2)</f>
        <v>27.96</v>
      </c>
    </row>
    <row r="4540" customHeight="1" ht="15">
      <c r="A4540" s="2" t="inlineStr"/>
      <c r="B4540" s="2" t="inlineStr"/>
      <c r="C4540" s="2" t="inlineStr"/>
      <c r="D4540" s="2" t="inlineStr"/>
      <c r="E4540" s="26" t="inlineStr">
        <is>
          <r>
            <t xml:space="preserve">TOTAL Material:</t>
          </r>
        </is>
      </c>
      <c r="F4540" s="26" t="inlineStr"/>
      <c r="G4540" s="27" t="n">
        <f>SUM(G4539:G4539)</f>
        <v>27.96</v>
      </c>
    </row>
    <row r="4541" customHeight="1" ht="15">
      <c r="A4541" s="2" t="inlineStr"/>
      <c r="B4541" s="2" t="inlineStr"/>
      <c r="C4541" s="2" t="inlineStr"/>
      <c r="D4541" s="2" t="inlineStr"/>
      <c r="E4541" s="28" t="inlineStr">
        <is>
          <r>
            <t xml:space="preserve">VALOR:</t>
          </r>
        </is>
      </c>
      <c r="F4541" s="28" t="inlineStr"/>
      <c r="G4541" s="29" t="n">
        <f>ROUND(SUM(G4540),2)</f>
        <v>27.96</v>
      </c>
    </row>
    <row r="4542" customHeight="1" ht="15">
      <c r="A4542" s="2" t="inlineStr"/>
      <c r="B4542" s="2" t="inlineStr"/>
      <c r="C4542" s="2" t="inlineStr"/>
      <c r="D4542" s="2" t="inlineStr"/>
      <c r="E4542" s="28" t="inlineStr">
        <is>
          <r>
            <t xml:space="preserve">VALOR BDI (20.34%):</t>
          </r>
        </is>
      </c>
      <c r="F4542" s="28" t="inlineStr"/>
      <c r="G4542" s="29" t="n">
        <f>ROUND(G4541*(20.34/100),2)</f>
        <v>5.69</v>
      </c>
    </row>
    <row r="4543" customHeight="1" ht="15">
      <c r="A4543" s="2" t="inlineStr"/>
      <c r="B4543" s="2" t="inlineStr"/>
      <c r="C4543" s="2" t="inlineStr"/>
      <c r="D4543" s="2" t="inlineStr"/>
      <c r="E4543" s="28" t="inlineStr">
        <is>
          <r>
            <t xml:space="preserve">VALOR COM BDI:</t>
          </r>
        </is>
      </c>
      <c r="F4543" s="28" t="inlineStr"/>
      <c r="G4543" s="29" t="n">
        <f>G4542+G4541</f>
        <v>33.65</v>
      </c>
    </row>
    <row r="4544" customHeight="1" ht="10">
      <c r="A4544" s="2" t="inlineStr"/>
      <c r="B4544" s="2" t="inlineStr"/>
      <c r="C4544" s="2" t="inlineStr"/>
      <c r="D4544" s="2" t="inlineStr"/>
      <c r="E4544" s="18" t="inlineStr"/>
      <c r="F4544" s="18" t="inlineStr"/>
      <c r="G4544" s="18" t="inlineStr"/>
    </row>
    <row r="4545" customHeight="1" ht="20">
      <c r="A4545" s="19" t="inlineStr">
        <is>
          <r>
            <t xml:space="preserve">1.18.159. ​CPU3227​ PLACA DE SINALIZAÇÃO, FOTOLUMINESCENTE, EM PVC, ROTA DE FUGA​ (UN)</t>
          </r>
        </is>
      </c>
      <c r="B4545" s="19" t="inlineStr"/>
      <c r="C4545" s="19" t="inlineStr"/>
      <c r="D4545" s="19" t="inlineStr"/>
      <c r="E4545" s="19" t="inlineStr"/>
      <c r="F4545" s="19" t="inlineStr"/>
      <c r="G4545" s="19" t="inlineStr"/>
    </row>
    <row r="4546" customHeight="1" ht="15">
      <c r="A4546" s="20" t="inlineStr">
        <is>
          <r>
            <t xml:space="preserve">Material</t>
          </r>
        </is>
      </c>
      <c r="B4546" s="20" t="inlineStr"/>
      <c r="C4546" s="21" t="inlineStr">
        <is>
          <r>
            <t xml:space="preserve">FONTE</t>
          </r>
        </is>
      </c>
      <c r="D4546" s="21" t="inlineStr">
        <is>
          <r>
            <t xml:space="preserve">UNID</t>
          </r>
        </is>
      </c>
      <c r="E4546" s="21" t="inlineStr">
        <is>
          <r>
            <t xml:space="preserve">COEFICIENTE</t>
          </r>
        </is>
      </c>
      <c r="F4546" s="21" t="inlineStr">
        <is>
          <r>
            <t xml:space="preserve">PREÇO UNITÁRIO</t>
          </r>
        </is>
      </c>
      <c r="G4546" s="21" t="inlineStr">
        <is>
          <r>
            <t xml:space="preserve">TOTAL</t>
          </r>
        </is>
      </c>
    </row>
    <row r="4547" customHeight="1" ht="21">
      <c r="A4547" s="22" t="inlineStr">
        <is>
          <r>
            <t xml:space="preserve">I13660</t>
          </r>
        </is>
      </c>
      <c r="B4547" s="23" t="inlineStr">
        <is>
          <r>
            <t xml:space="preserve">Placa de sinalizacao, fotoluminescente, em pvc , rota de fuga</t>
          </r>
        </is>
      </c>
      <c r="C4547" s="22" t="inlineStr">
        <is>
          <r>
            <t xml:space="preserve">ORSE</t>
          </r>
        </is>
      </c>
      <c r="D4547" s="22" t="inlineStr">
        <is>
          <r>
            <t xml:space="preserve">un</t>
          </r>
        </is>
      </c>
      <c r="E4547" s="24" t="n">
        <v>1.0</v>
      </c>
      <c r="F4547" s="25" t="n">
        <v>10.44</v>
      </c>
      <c r="G4547" s="25" t="n">
        <f>ROUND(ROUND(E4547,8)*F4547,2)</f>
        <v>10.44</v>
      </c>
    </row>
    <row r="4548" customHeight="1" ht="15">
      <c r="A4548" s="2" t="inlineStr"/>
      <c r="B4548" s="2" t="inlineStr"/>
      <c r="C4548" s="2" t="inlineStr"/>
      <c r="D4548" s="2" t="inlineStr"/>
      <c r="E4548" s="26" t="inlineStr">
        <is>
          <r>
            <t xml:space="preserve">TOTAL Material:</t>
          </r>
        </is>
      </c>
      <c r="F4548" s="26" t="inlineStr"/>
      <c r="G4548" s="27" t="n">
        <f>SUM(G4547:G4547)</f>
        <v>10.44</v>
      </c>
    </row>
    <row r="4549" customHeight="1" ht="15">
      <c r="A4549" s="20" t="inlineStr">
        <is>
          <r>
            <t xml:space="preserve">Mão de Obra com Encargos Complementares</t>
          </r>
        </is>
      </c>
      <c r="B4549" s="20" t="inlineStr"/>
      <c r="C4549" s="21" t="inlineStr">
        <is>
          <r>
            <t xml:space="preserve">FONTE</t>
          </r>
        </is>
      </c>
      <c r="D4549" s="21" t="inlineStr">
        <is>
          <r>
            <t xml:space="preserve">UNID</t>
          </r>
        </is>
      </c>
      <c r="E4549" s="21" t="inlineStr">
        <is>
          <r>
            <t xml:space="preserve">COEFICIENTE</t>
          </r>
        </is>
      </c>
      <c r="F4549" s="21" t="inlineStr">
        <is>
          <r>
            <t xml:space="preserve">PREÇO UNITÁRIO</t>
          </r>
        </is>
      </c>
      <c r="G4549" s="21" t="inlineStr">
        <is>
          <r>
            <t xml:space="preserve">TOTAL</t>
          </r>
        </is>
      </c>
    </row>
    <row r="4550" customHeight="1" ht="15">
      <c r="A4550" s="22" t="inlineStr">
        <is>
          <r>
            <t xml:space="preserve">88316</t>
          </r>
        </is>
      </c>
      <c r="B4550" s="23" t="inlineStr">
        <is>
          <r>
            <t xml:space="preserve">SERVENTE COM ENCARGOS COMPLEMENTARES</t>
          </r>
        </is>
      </c>
      <c r="C4550" s="22" t="inlineStr">
        <is>
          <r>
            <t xml:space="preserve">SINAPI</t>
          </r>
        </is>
      </c>
      <c r="D4550" s="22" t="inlineStr">
        <is>
          <r>
            <t xml:space="preserve">H</t>
          </r>
        </is>
      </c>
      <c r="E4550" s="24" t="n">
        <v>0.2</v>
      </c>
      <c r="F4550" s="25" t="n">
        <v>23.56</v>
      </c>
      <c r="G4550" s="25" t="n">
        <f>ROUND(ROUND(E4550,8)*F4550,2)</f>
        <v>4.71</v>
      </c>
    </row>
    <row r="4551" customHeight="1" ht="18">
      <c r="A4551" s="2" t="inlineStr"/>
      <c r="B4551" s="2" t="inlineStr"/>
      <c r="C4551" s="2" t="inlineStr"/>
      <c r="D4551" s="2" t="inlineStr"/>
      <c r="E4551" s="26" t="inlineStr">
        <is>
          <r>
            <t xml:space="preserve">TOTAL Mão de Obra com Encargos Complementares:</t>
          </r>
        </is>
      </c>
      <c r="F4551" s="26" t="inlineStr"/>
      <c r="G4551" s="27" t="n">
        <f>SUM(G4550:G4550)</f>
        <v>4.71</v>
      </c>
    </row>
    <row r="4552" customHeight="1" ht="15">
      <c r="A4552" s="2" t="inlineStr"/>
      <c r="B4552" s="2" t="inlineStr"/>
      <c r="C4552" s="2" t="inlineStr"/>
      <c r="D4552" s="2" t="inlineStr"/>
      <c r="E4552" s="28" t="inlineStr">
        <is>
          <r>
            <t xml:space="preserve">VALOR:</t>
          </r>
        </is>
      </c>
      <c r="F4552" s="28" t="inlineStr"/>
      <c r="G4552" s="29" t="n">
        <f>ROUND(SUM(G4548,G4551),2)</f>
        <v>15.15</v>
      </c>
    </row>
    <row r="4553" customHeight="1" ht="15">
      <c r="A4553" s="2" t="inlineStr"/>
      <c r="B4553" s="2" t="inlineStr"/>
      <c r="C4553" s="2" t="inlineStr"/>
      <c r="D4553" s="2" t="inlineStr"/>
      <c r="E4553" s="28" t="inlineStr">
        <is>
          <r>
            <t xml:space="preserve">VALOR BDI (20.34%):</t>
          </r>
        </is>
      </c>
      <c r="F4553" s="28" t="inlineStr"/>
      <c r="G4553" s="29" t="n">
        <f>ROUND(G4552*(20.34/100),2)</f>
        <v>3.08</v>
      </c>
    </row>
    <row r="4554" customHeight="1" ht="15">
      <c r="A4554" s="2" t="inlineStr"/>
      <c r="B4554" s="2" t="inlineStr"/>
      <c r="C4554" s="2" t="inlineStr"/>
      <c r="D4554" s="2" t="inlineStr"/>
      <c r="E4554" s="28" t="inlineStr">
        <is>
          <r>
            <t xml:space="preserve">VALOR COM BDI:</t>
          </r>
        </is>
      </c>
      <c r="F4554" s="28" t="inlineStr"/>
      <c r="G4554" s="29" t="n">
        <f>G4553+G4552</f>
        <v>18.23</v>
      </c>
    </row>
    <row r="4555" customHeight="1" ht="10">
      <c r="A4555" s="2" t="inlineStr"/>
      <c r="B4555" s="2" t="inlineStr"/>
      <c r="C4555" s="2" t="inlineStr"/>
      <c r="D4555" s="2" t="inlineStr"/>
      <c r="E4555" s="18" t="inlineStr"/>
      <c r="F4555" s="18" t="inlineStr"/>
      <c r="G4555" s="18" t="inlineStr"/>
    </row>
    <row r="4556" customHeight="1" ht="20">
      <c r="A4556" s="19" t="inlineStr">
        <is>
          <r>
            <t xml:space="preserve">1.18.160. ​CPU2596​ PLACA DE SINALIZAÇÃO EM PVC, COM INDICAÇÃO DE PROIBIÇÃO NORMATIVA​ (UN)</t>
          </r>
        </is>
      </c>
      <c r="B4556" s="19" t="inlineStr"/>
      <c r="C4556" s="19" t="inlineStr"/>
      <c r="D4556" s="19" t="inlineStr"/>
      <c r="E4556" s="19" t="inlineStr"/>
      <c r="F4556" s="19" t="inlineStr"/>
      <c r="G4556" s="19" t="inlineStr"/>
    </row>
    <row r="4557" customHeight="1" ht="15">
      <c r="A4557" s="20" t="inlineStr">
        <is>
          <r>
            <t xml:space="preserve">Material</t>
          </r>
        </is>
      </c>
      <c r="B4557" s="20" t="inlineStr"/>
      <c r="C4557" s="21" t="inlineStr">
        <is>
          <r>
            <t xml:space="preserve">FONTE</t>
          </r>
        </is>
      </c>
      <c r="D4557" s="21" t="inlineStr">
        <is>
          <r>
            <t xml:space="preserve">UNID</t>
          </r>
        </is>
      </c>
      <c r="E4557" s="21" t="inlineStr">
        <is>
          <r>
            <t xml:space="preserve">COEFICIENTE</t>
          </r>
        </is>
      </c>
      <c r="F4557" s="21" t="inlineStr">
        <is>
          <r>
            <t xml:space="preserve">PREÇO UNITÁRIO</t>
          </r>
        </is>
      </c>
      <c r="G4557" s="21" t="inlineStr">
        <is>
          <r>
            <t xml:space="preserve">TOTAL</t>
          </r>
        </is>
      </c>
    </row>
    <row r="4558" customHeight="1" ht="15">
      <c r="A4558" s="22" t="inlineStr">
        <is>
          <r>
            <t xml:space="preserve">I11083</t>
          </r>
        </is>
      </c>
      <c r="B4558" s="23" t="inlineStr">
        <is>
          <r>
            <t xml:space="preserve">Placa de proibição de acesso e elevadores em acrílico</t>
          </r>
        </is>
      </c>
      <c r="C4558" s="22" t="inlineStr">
        <is>
          <r>
            <t xml:space="preserve">ORSE</t>
          </r>
        </is>
      </c>
      <c r="D4558" s="22" t="inlineStr">
        <is>
          <r>
            <t xml:space="preserve">Un</t>
          </r>
        </is>
      </c>
      <c r="E4558" s="24" t="n">
        <v>1.0</v>
      </c>
      <c r="F4558" s="25" t="n">
        <v>93.68</v>
      </c>
      <c r="G4558" s="25" t="n">
        <f>ROUND(ROUND(E4558,8)*F4558,2)</f>
        <v>93.68</v>
      </c>
    </row>
    <row r="4559" customHeight="1" ht="15">
      <c r="A4559" s="2" t="inlineStr"/>
      <c r="B4559" s="2" t="inlineStr"/>
      <c r="C4559" s="2" t="inlineStr"/>
      <c r="D4559" s="2" t="inlineStr"/>
      <c r="E4559" s="26" t="inlineStr">
        <is>
          <r>
            <t xml:space="preserve">TOTAL Material:</t>
          </r>
        </is>
      </c>
      <c r="F4559" s="26" t="inlineStr"/>
      <c r="G4559" s="27" t="n">
        <f>SUM(G4558:G4558)</f>
        <v>93.68</v>
      </c>
    </row>
    <row r="4560" customHeight="1" ht="15">
      <c r="A4560" s="20" t="inlineStr">
        <is>
          <r>
            <t xml:space="preserve">Mão de Obra com Encargos Complementares</t>
          </r>
        </is>
      </c>
      <c r="B4560" s="20" t="inlineStr"/>
      <c r="C4560" s="21" t="inlineStr">
        <is>
          <r>
            <t xml:space="preserve">FONTE</t>
          </r>
        </is>
      </c>
      <c r="D4560" s="21" t="inlineStr">
        <is>
          <r>
            <t xml:space="preserve">UNID</t>
          </r>
        </is>
      </c>
      <c r="E4560" s="21" t="inlineStr">
        <is>
          <r>
            <t xml:space="preserve">COEFICIENTE</t>
          </r>
        </is>
      </c>
      <c r="F4560" s="21" t="inlineStr">
        <is>
          <r>
            <t xml:space="preserve">PREÇO UNITÁRIO</t>
          </r>
        </is>
      </c>
      <c r="G4560" s="21" t="inlineStr">
        <is>
          <r>
            <t xml:space="preserve">TOTAL</t>
          </r>
        </is>
      </c>
    </row>
    <row r="4561" customHeight="1" ht="15">
      <c r="A4561" s="22" t="inlineStr">
        <is>
          <r>
            <t xml:space="preserve">88309</t>
          </r>
        </is>
      </c>
      <c r="B4561" s="23" t="inlineStr">
        <is>
          <r>
            <t xml:space="preserve">PEDREIRO COM ENCARGOS COMPLEMENTARES</t>
          </r>
        </is>
      </c>
      <c r="C4561" s="22" t="inlineStr">
        <is>
          <r>
            <t xml:space="preserve">SINAPI</t>
          </r>
        </is>
      </c>
      <c r="D4561" s="22" t="inlineStr">
        <is>
          <r>
            <t xml:space="preserve">H</t>
          </r>
        </is>
      </c>
      <c r="E4561" s="24" t="n">
        <v>0.1</v>
      </c>
      <c r="F4561" s="25" t="n">
        <v>30.58</v>
      </c>
      <c r="G4561" s="25" t="n">
        <f>ROUND(ROUND(E4561,8)*F4561,2)</f>
        <v>3.06</v>
      </c>
    </row>
    <row r="4562" customHeight="1" ht="15">
      <c r="A4562" s="22" t="inlineStr">
        <is>
          <r>
            <t xml:space="preserve">88316</t>
          </r>
        </is>
      </c>
      <c r="B4562" s="23" t="inlineStr">
        <is>
          <r>
            <t xml:space="preserve">SERVENTE COM ENCARGOS COMPLEMENTARES</t>
          </r>
        </is>
      </c>
      <c r="C4562" s="22" t="inlineStr">
        <is>
          <r>
            <t xml:space="preserve">SINAPI</t>
          </r>
        </is>
      </c>
      <c r="D4562" s="22" t="inlineStr">
        <is>
          <r>
            <t xml:space="preserve">H</t>
          </r>
        </is>
      </c>
      <c r="E4562" s="24" t="n">
        <v>0.2</v>
      </c>
      <c r="F4562" s="25" t="n">
        <v>23.56</v>
      </c>
      <c r="G4562" s="25" t="n">
        <f>ROUND(ROUND(E4562,8)*F4562,2)</f>
        <v>4.71</v>
      </c>
    </row>
    <row r="4563" customHeight="1" ht="18">
      <c r="A4563" s="2" t="inlineStr"/>
      <c r="B4563" s="2" t="inlineStr"/>
      <c r="C4563" s="2" t="inlineStr"/>
      <c r="D4563" s="2" t="inlineStr"/>
      <c r="E4563" s="26" t="inlineStr">
        <is>
          <r>
            <t xml:space="preserve">TOTAL Mão de Obra com Encargos Complementares:</t>
          </r>
        </is>
      </c>
      <c r="F4563" s="26" t="inlineStr"/>
      <c r="G4563" s="27" t="n">
        <f>SUM(G4561:G4562)</f>
        <v>7.77</v>
      </c>
    </row>
    <row r="4564" customHeight="1" ht="15">
      <c r="A4564" s="2" t="inlineStr"/>
      <c r="B4564" s="2" t="inlineStr"/>
      <c r="C4564" s="2" t="inlineStr"/>
      <c r="D4564" s="2" t="inlineStr"/>
      <c r="E4564" s="28" t="inlineStr">
        <is>
          <r>
            <t xml:space="preserve">VALOR:</t>
          </r>
        </is>
      </c>
      <c r="F4564" s="28" t="inlineStr"/>
      <c r="G4564" s="29" t="n">
        <f>ROUND(SUM(G4559,G4563),2)</f>
        <v>101.45</v>
      </c>
    </row>
    <row r="4565" customHeight="1" ht="15">
      <c r="A4565" s="2" t="inlineStr"/>
      <c r="B4565" s="2" t="inlineStr"/>
      <c r="C4565" s="2" t="inlineStr"/>
      <c r="D4565" s="2" t="inlineStr"/>
      <c r="E4565" s="28" t="inlineStr">
        <is>
          <r>
            <t xml:space="preserve">VALOR BDI (20.34%):</t>
          </r>
        </is>
      </c>
      <c r="F4565" s="28" t="inlineStr"/>
      <c r="G4565" s="29" t="n">
        <f>ROUND(G4564*(20.34/100),2)</f>
        <v>20.63</v>
      </c>
    </row>
    <row r="4566" customHeight="1" ht="15">
      <c r="A4566" s="2" t="inlineStr"/>
      <c r="B4566" s="2" t="inlineStr"/>
      <c r="C4566" s="2" t="inlineStr"/>
      <c r="D4566" s="2" t="inlineStr"/>
      <c r="E4566" s="28" t="inlineStr">
        <is>
          <r>
            <t xml:space="preserve">VALOR COM BDI:</t>
          </r>
        </is>
      </c>
      <c r="F4566" s="28" t="inlineStr"/>
      <c r="G4566" s="29" t="n">
        <f>G4565+G4564</f>
        <v>122.08</v>
      </c>
    </row>
    <row r="4567" customHeight="1" ht="10">
      <c r="A4567" s="2" t="inlineStr"/>
      <c r="B4567" s="2" t="inlineStr"/>
      <c r="C4567" s="2" t="inlineStr"/>
      <c r="D4567" s="2" t="inlineStr"/>
      <c r="E4567" s="18" t="inlineStr"/>
      <c r="F4567" s="18" t="inlineStr"/>
      <c r="G4567" s="18" t="inlineStr"/>
    </row>
    <row r="4568" customHeight="1" ht="20">
      <c r="A4568" s="19" t="inlineStr">
        <is>
          <r>
            <t xml:space="preserve">1.18.161. ​CPU2848​ DETECTOR ÓTICO DE FUMAÇA COM BASE ENDEREÇÁVEL​ (UN)</t>
          </r>
        </is>
      </c>
      <c r="B4568" s="19" t="inlineStr"/>
      <c r="C4568" s="19" t="inlineStr"/>
      <c r="D4568" s="19" t="inlineStr"/>
      <c r="E4568" s="19" t="inlineStr"/>
      <c r="F4568" s="19" t="inlineStr"/>
      <c r="G4568" s="19" t="inlineStr"/>
    </row>
    <row r="4569" customHeight="1" ht="15">
      <c r="A4569" s="20" t="inlineStr">
        <is>
          <r>
            <t xml:space="preserve">Serviço</t>
          </r>
        </is>
      </c>
      <c r="B4569" s="20" t="inlineStr"/>
      <c r="C4569" s="21" t="inlineStr">
        <is>
          <r>
            <t xml:space="preserve">FONTE</t>
          </r>
        </is>
      </c>
      <c r="D4569" s="21" t="inlineStr">
        <is>
          <r>
            <t xml:space="preserve">UNID</t>
          </r>
        </is>
      </c>
      <c r="E4569" s="21" t="inlineStr">
        <is>
          <r>
            <t xml:space="preserve">COEFICIENTE</t>
          </r>
        </is>
      </c>
      <c r="F4569" s="21" t="inlineStr">
        <is>
          <r>
            <t xml:space="preserve">PREÇO UNITÁRIO</t>
          </r>
        </is>
      </c>
      <c r="G4569" s="21" t="inlineStr">
        <is>
          <r>
            <t xml:space="preserve">TOTAL</t>
          </r>
        </is>
      </c>
    </row>
    <row r="4570" customHeight="1" ht="21">
      <c r="A4570" s="22" t="inlineStr">
        <is>
          <r>
            <t xml:space="preserve">S13852</t>
          </r>
        </is>
      </c>
      <c r="B4570" s="23" t="inlineStr">
        <is>
          <r>
            <t xml:space="preserve">Detector de fumaça (pilha) endereçável, modelo WF-DFP, marca Wi-fire ou similar, fornecimento e instalação</t>
          </r>
        </is>
      </c>
      <c r="C4570" s="22" t="inlineStr">
        <is>
          <r>
            <t xml:space="preserve">ORSE</t>
          </r>
        </is>
      </c>
      <c r="D4570" s="22" t="inlineStr">
        <is>
          <r>
            <t xml:space="preserve">un</t>
          </r>
        </is>
      </c>
      <c r="E4570" s="24" t="n">
        <v>1.0</v>
      </c>
      <c r="F4570" s="25" t="n">
        <v>354.27</v>
      </c>
      <c r="G4570" s="25" t="n">
        <f>ROUND(ROUND(E4570,8)*F4570,2)</f>
        <v>354.27</v>
      </c>
    </row>
    <row r="4571" customHeight="1" ht="15">
      <c r="A4571" s="2" t="inlineStr"/>
      <c r="B4571" s="2" t="inlineStr"/>
      <c r="C4571" s="2" t="inlineStr"/>
      <c r="D4571" s="2" t="inlineStr"/>
      <c r="E4571" s="26" t="inlineStr">
        <is>
          <r>
            <t xml:space="preserve">TOTAL Serviço:</t>
          </r>
        </is>
      </c>
      <c r="F4571" s="26" t="inlineStr"/>
      <c r="G4571" s="27" t="n">
        <f>SUM(G4570:G4570)</f>
        <v>354.27</v>
      </c>
    </row>
    <row r="4572" customHeight="1" ht="15">
      <c r="A4572" s="2" t="inlineStr"/>
      <c r="B4572" s="2" t="inlineStr"/>
      <c r="C4572" s="2" t="inlineStr"/>
      <c r="D4572" s="2" t="inlineStr"/>
      <c r="E4572" s="28" t="inlineStr">
        <is>
          <r>
            <t xml:space="preserve">VALOR:</t>
          </r>
        </is>
      </c>
      <c r="F4572" s="28" t="inlineStr"/>
      <c r="G4572" s="29" t="n">
        <f>ROUND(SUM(G4571),2)</f>
        <v>354.27</v>
      </c>
    </row>
    <row r="4573" customHeight="1" ht="15">
      <c r="A4573" s="2" t="inlineStr"/>
      <c r="B4573" s="2" t="inlineStr"/>
      <c r="C4573" s="2" t="inlineStr"/>
      <c r="D4573" s="2" t="inlineStr"/>
      <c r="E4573" s="28" t="inlineStr">
        <is>
          <r>
            <t xml:space="preserve">VALOR BDI (20.34%):</t>
          </r>
        </is>
      </c>
      <c r="F4573" s="28" t="inlineStr"/>
      <c r="G4573" s="29" t="n">
        <f>ROUND(G4572*(20.34/100),2)</f>
        <v>72.06</v>
      </c>
    </row>
    <row r="4574" customHeight="1" ht="15">
      <c r="A4574" s="2" t="inlineStr"/>
      <c r="B4574" s="2" t="inlineStr"/>
      <c r="C4574" s="2" t="inlineStr"/>
      <c r="D4574" s="2" t="inlineStr"/>
      <c r="E4574" s="28" t="inlineStr">
        <is>
          <r>
            <t xml:space="preserve">VALOR COM BDI:</t>
          </r>
        </is>
      </c>
      <c r="F4574" s="28" t="inlineStr"/>
      <c r="G4574" s="29" t="n">
        <f>G4573+G4572</f>
        <v>426.33</v>
      </c>
    </row>
    <row r="4575" customHeight="1" ht="10">
      <c r="A4575" s="2" t="inlineStr"/>
      <c r="B4575" s="2" t="inlineStr"/>
      <c r="C4575" s="2" t="inlineStr"/>
      <c r="D4575" s="2" t="inlineStr"/>
      <c r="E4575" s="18" t="inlineStr"/>
      <c r="F4575" s="18" t="inlineStr"/>
      <c r="G4575" s="18" t="inlineStr"/>
    </row>
    <row r="4576" customHeight="1" ht="20">
      <c r="A4576" s="19" t="inlineStr">
        <is>
          <r>
            <t xml:space="preserve">1.18.162. ​CPU2849​ CENTRAL DE ALARME ENDEREÇÁVEL DE INCENDIO COM SISTEMA P/ ATÉ 250 DISPOSITIVOS, MARCAL VERIN OU SIMILAR, MODELO VRE-250 C/ BATERIA DE 12V E 7 AMPARES​ (UN)</t>
          </r>
        </is>
      </c>
      <c r="B4576" s="19" t="inlineStr"/>
      <c r="C4576" s="19" t="inlineStr"/>
      <c r="D4576" s="19" t="inlineStr"/>
      <c r="E4576" s="19" t="inlineStr"/>
      <c r="F4576" s="19" t="inlineStr"/>
      <c r="G4576" s="19" t="inlineStr"/>
    </row>
    <row r="4577" customHeight="1" ht="15">
      <c r="A4577" s="20" t="inlineStr">
        <is>
          <r>
            <t xml:space="preserve">Material</t>
          </r>
        </is>
      </c>
      <c r="B4577" s="20" t="inlineStr"/>
      <c r="C4577" s="21" t="inlineStr">
        <is>
          <r>
            <t xml:space="preserve">FONTE</t>
          </r>
        </is>
      </c>
      <c r="D4577" s="21" t="inlineStr">
        <is>
          <r>
            <t xml:space="preserve">UNID</t>
          </r>
        </is>
      </c>
      <c r="E4577" s="21" t="inlineStr">
        <is>
          <r>
            <t xml:space="preserve">COEFICIENTE</t>
          </r>
        </is>
      </c>
      <c r="F4577" s="21" t="inlineStr">
        <is>
          <r>
            <t xml:space="preserve">PREÇO UNITÁRIO</t>
          </r>
        </is>
      </c>
      <c r="G4577" s="21" t="inlineStr">
        <is>
          <r>
            <t xml:space="preserve">TOTAL</t>
          </r>
        </is>
      </c>
    </row>
    <row r="4578" customHeight="1" ht="29">
      <c r="A4578" s="22" t="inlineStr">
        <is>
          <r>
            <t xml:space="preserve">I12660</t>
          </r>
        </is>
      </c>
      <c r="B4578" s="23" t="inlineStr">
        <is>
          <r>
            <t xml:space="preserve">Central de alarme endereçável de incendio com sistema p/ até 250 dispositivos, marcal Verin ou similar, Modelo VRE-250 c/ bateria de 12V e 7Amperes</t>
          </r>
        </is>
      </c>
      <c r="C4578" s="22" t="inlineStr">
        <is>
          <r>
            <t xml:space="preserve">ORSE</t>
          </r>
        </is>
      </c>
      <c r="D4578" s="22" t="inlineStr">
        <is>
          <r>
            <t xml:space="preserve">un</t>
          </r>
        </is>
      </c>
      <c r="E4578" s="24" t="n">
        <v>1.0</v>
      </c>
      <c r="F4578" s="25" t="n">
        <v>6753.33</v>
      </c>
      <c r="G4578" s="25" t="n">
        <f>ROUND(ROUND(E4578,8)*F4578,2)</f>
        <v>6753.33</v>
      </c>
    </row>
    <row r="4579" customHeight="1" ht="15">
      <c r="A4579" s="2" t="inlineStr"/>
      <c r="B4579" s="2" t="inlineStr"/>
      <c r="C4579" s="2" t="inlineStr"/>
      <c r="D4579" s="2" t="inlineStr"/>
      <c r="E4579" s="26" t="inlineStr">
        <is>
          <r>
            <t xml:space="preserve">TOTAL Material:</t>
          </r>
        </is>
      </c>
      <c r="F4579" s="26" t="inlineStr"/>
      <c r="G4579" s="27" t="n">
        <f>SUM(G4578:G4578)</f>
        <v>6753.33</v>
      </c>
    </row>
    <row r="4580" customHeight="1" ht="15">
      <c r="A4580" s="20" t="inlineStr">
        <is>
          <r>
            <t xml:space="preserve">Mão de Obra com Encargos Complementares</t>
          </r>
        </is>
      </c>
      <c r="B4580" s="20" t="inlineStr"/>
      <c r="C4580" s="21" t="inlineStr">
        <is>
          <r>
            <t xml:space="preserve">FONTE</t>
          </r>
        </is>
      </c>
      <c r="D4580" s="21" t="inlineStr">
        <is>
          <r>
            <t xml:space="preserve">UNID</t>
          </r>
        </is>
      </c>
      <c r="E4580" s="21" t="inlineStr">
        <is>
          <r>
            <t xml:space="preserve">COEFICIENTE</t>
          </r>
        </is>
      </c>
      <c r="F4580" s="21" t="inlineStr">
        <is>
          <r>
            <t xml:space="preserve">PREÇO UNITÁRIO</t>
          </r>
        </is>
      </c>
      <c r="G4580" s="21" t="inlineStr">
        <is>
          <r>
            <t xml:space="preserve">TOTAL</t>
          </r>
        </is>
      </c>
    </row>
    <row r="4581" customHeight="1" ht="15">
      <c r="A4581" s="22" t="inlineStr">
        <is>
          <r>
            <t xml:space="preserve">88264</t>
          </r>
        </is>
      </c>
      <c r="B4581" s="23" t="inlineStr">
        <is>
          <r>
            <t xml:space="preserve">ELETRICISTA COM ENCARGOS COMPLEMENTARES</t>
          </r>
        </is>
      </c>
      <c r="C4581" s="22" t="inlineStr">
        <is>
          <r>
            <t xml:space="preserve">SINAPI</t>
          </r>
        </is>
      </c>
      <c r="D4581" s="22" t="inlineStr">
        <is>
          <r>
            <t xml:space="preserve">H</t>
          </r>
        </is>
      </c>
      <c r="E4581" s="24" t="n">
        <v>1.0</v>
      </c>
      <c r="F4581" s="25" t="n">
        <v>30.96</v>
      </c>
      <c r="G4581" s="25" t="n">
        <f>ROUND(ROUND(E4581,8)*F4581,2)</f>
        <v>30.96</v>
      </c>
    </row>
    <row r="4582" customHeight="1" ht="18">
      <c r="A4582" s="2" t="inlineStr"/>
      <c r="B4582" s="2" t="inlineStr"/>
      <c r="C4582" s="2" t="inlineStr"/>
      <c r="D4582" s="2" t="inlineStr"/>
      <c r="E4582" s="26" t="inlineStr">
        <is>
          <r>
            <t xml:space="preserve">TOTAL Mão de Obra com Encargos Complementares:</t>
          </r>
        </is>
      </c>
      <c r="F4582" s="26" t="inlineStr"/>
      <c r="G4582" s="27" t="n">
        <f>SUM(G4581:G4581)</f>
        <v>30.96</v>
      </c>
    </row>
    <row r="4583" customHeight="1" ht="15">
      <c r="A4583" s="2" t="inlineStr"/>
      <c r="B4583" s="2" t="inlineStr"/>
      <c r="C4583" s="2" t="inlineStr"/>
      <c r="D4583" s="2" t="inlineStr"/>
      <c r="E4583" s="28" t="inlineStr">
        <is>
          <r>
            <t xml:space="preserve">VALOR:</t>
          </r>
        </is>
      </c>
      <c r="F4583" s="28" t="inlineStr"/>
      <c r="G4583" s="29" t="n">
        <f>ROUND(SUM(G4579,G4582),2)</f>
        <v>6784.29</v>
      </c>
    </row>
    <row r="4584" customHeight="1" ht="15">
      <c r="A4584" s="2" t="inlineStr"/>
      <c r="B4584" s="2" t="inlineStr"/>
      <c r="C4584" s="2" t="inlineStr"/>
      <c r="D4584" s="2" t="inlineStr"/>
      <c r="E4584" s="28" t="inlineStr">
        <is>
          <r>
            <t xml:space="preserve">VALOR BDI (20.34%):</t>
          </r>
        </is>
      </c>
      <c r="F4584" s="28" t="inlineStr"/>
      <c r="G4584" s="29" t="n">
        <f>ROUND(G4583*(20.34/100),2)</f>
        <v>1379.92</v>
      </c>
    </row>
    <row r="4585" customHeight="1" ht="15">
      <c r="A4585" s="2" t="inlineStr"/>
      <c r="B4585" s="2" t="inlineStr"/>
      <c r="C4585" s="2" t="inlineStr"/>
      <c r="D4585" s="2" t="inlineStr"/>
      <c r="E4585" s="28" t="inlineStr">
        <is>
          <r>
            <t xml:space="preserve">VALOR COM BDI:</t>
          </r>
        </is>
      </c>
      <c r="F4585" s="28" t="inlineStr"/>
      <c r="G4585" s="29" t="n">
        <f>G4584+G4583</f>
        <v>8164.21</v>
      </c>
    </row>
    <row r="4586" customHeight="1" ht="10">
      <c r="A4586" s="2" t="inlineStr"/>
      <c r="B4586" s="2" t="inlineStr"/>
      <c r="C4586" s="2" t="inlineStr"/>
      <c r="D4586" s="2" t="inlineStr"/>
      <c r="E4586" s="18" t="inlineStr"/>
      <c r="F4586" s="18" t="inlineStr"/>
      <c r="G4586" s="18" t="inlineStr"/>
    </row>
    <row r="4587" customHeight="1" ht="20">
      <c r="A4587" s="19" t="inlineStr">
        <is>
          <r>
            <t xml:space="preserve">1.18.163. ​CPU2850​ AVISADOR SONORO TIPO SIRENE PARA INCÊNDIO​ (UN)</t>
          </r>
        </is>
      </c>
      <c r="B4587" s="19" t="inlineStr"/>
      <c r="C4587" s="19" t="inlineStr"/>
      <c r="D4587" s="19" t="inlineStr"/>
      <c r="E4587" s="19" t="inlineStr"/>
      <c r="F4587" s="19" t="inlineStr"/>
      <c r="G4587" s="19" t="inlineStr"/>
    </row>
    <row r="4588" customHeight="1" ht="15">
      <c r="A4588" s="20" t="inlineStr">
        <is>
          <r>
            <t xml:space="preserve">Material</t>
          </r>
        </is>
      </c>
      <c r="B4588" s="20" t="inlineStr"/>
      <c r="C4588" s="21" t="inlineStr">
        <is>
          <r>
            <t xml:space="preserve">FONTE</t>
          </r>
        </is>
      </c>
      <c r="D4588" s="21" t="inlineStr">
        <is>
          <r>
            <t xml:space="preserve">UNID</t>
          </r>
        </is>
      </c>
      <c r="E4588" s="21" t="inlineStr">
        <is>
          <r>
            <t xml:space="preserve">COEFICIENTE</t>
          </r>
        </is>
      </c>
      <c r="F4588" s="21" t="inlineStr">
        <is>
          <r>
            <t xml:space="preserve">PREÇO UNITÁRIO</t>
          </r>
        </is>
      </c>
      <c r="G4588" s="21" t="inlineStr">
        <is>
          <r>
            <t xml:space="preserve">TOTAL</t>
          </r>
        </is>
      </c>
    </row>
    <row r="4589" customHeight="1" ht="15">
      <c r="A4589" s="22" t="inlineStr">
        <is>
          <r>
            <t xml:space="preserve">I11195</t>
          </r>
        </is>
      </c>
      <c r="B4589" s="23" t="inlineStr">
        <is>
          <r>
            <t xml:space="preserve">Avisador sonoro tipo sirene para incêndio</t>
          </r>
        </is>
      </c>
      <c r="C4589" s="22" t="inlineStr">
        <is>
          <r>
            <t xml:space="preserve">ORSE</t>
          </r>
        </is>
      </c>
      <c r="D4589" s="22" t="inlineStr">
        <is>
          <r>
            <t xml:space="preserve">un</t>
          </r>
        </is>
      </c>
      <c r="E4589" s="24" t="n">
        <v>1.0</v>
      </c>
      <c r="F4589" s="25" t="n">
        <v>332.75</v>
      </c>
      <c r="G4589" s="25" t="n">
        <f>ROUND(ROUND(E4589,8)*F4589,2)</f>
        <v>332.75</v>
      </c>
    </row>
    <row r="4590" customHeight="1" ht="15">
      <c r="A4590" s="2" t="inlineStr"/>
      <c r="B4590" s="2" t="inlineStr"/>
      <c r="C4590" s="2" t="inlineStr"/>
      <c r="D4590" s="2" t="inlineStr"/>
      <c r="E4590" s="26" t="inlineStr">
        <is>
          <r>
            <t xml:space="preserve">TOTAL Material:</t>
          </r>
        </is>
      </c>
      <c r="F4590" s="26" t="inlineStr"/>
      <c r="G4590" s="27" t="n">
        <f>SUM(G4589:G4589)</f>
        <v>332.75</v>
      </c>
    </row>
    <row r="4591" customHeight="1" ht="15">
      <c r="A4591" s="20" t="inlineStr">
        <is>
          <r>
            <t xml:space="preserve">Mão de Obra com Encargos Complementares</t>
          </r>
        </is>
      </c>
      <c r="B4591" s="20" t="inlineStr"/>
      <c r="C4591" s="21" t="inlineStr">
        <is>
          <r>
            <t xml:space="preserve">FONTE</t>
          </r>
        </is>
      </c>
      <c r="D4591" s="21" t="inlineStr">
        <is>
          <r>
            <t xml:space="preserve">UNID</t>
          </r>
        </is>
      </c>
      <c r="E4591" s="21" t="inlineStr">
        <is>
          <r>
            <t xml:space="preserve">COEFICIENTE</t>
          </r>
        </is>
      </c>
      <c r="F4591" s="21" t="inlineStr">
        <is>
          <r>
            <t xml:space="preserve">PREÇO UNITÁRIO</t>
          </r>
        </is>
      </c>
      <c r="G4591" s="21" t="inlineStr">
        <is>
          <r>
            <t xml:space="preserve">TOTAL</t>
          </r>
        </is>
      </c>
    </row>
    <row r="4592" customHeight="1" ht="21">
      <c r="A4592" s="22" t="inlineStr">
        <is>
          <r>
            <t xml:space="preserve">88247</t>
          </r>
        </is>
      </c>
      <c r="B4592" s="23" t="inlineStr">
        <is>
          <r>
            <t xml:space="preserve">AUXILIAR DE ELETRICISTA COM ENCARGOS COMPLEMENTARES</t>
          </r>
        </is>
      </c>
      <c r="C4592" s="22" t="inlineStr">
        <is>
          <r>
            <t xml:space="preserve">SINAPI</t>
          </r>
        </is>
      </c>
      <c r="D4592" s="22" t="inlineStr">
        <is>
          <r>
            <t xml:space="preserve">H</t>
          </r>
        </is>
      </c>
      <c r="E4592" s="24" t="n">
        <v>2.41</v>
      </c>
      <c r="F4592" s="25" t="n">
        <v>25.22</v>
      </c>
      <c r="G4592" s="25" t="n">
        <f>ROUND(ROUND(E4592,8)*F4592,2)</f>
        <v>60.78</v>
      </c>
    </row>
    <row r="4593" customHeight="1" ht="15">
      <c r="A4593" s="22" t="inlineStr">
        <is>
          <r>
            <t xml:space="preserve">88264</t>
          </r>
        </is>
      </c>
      <c r="B4593" s="23" t="inlineStr">
        <is>
          <r>
            <t xml:space="preserve">ELETRICISTA COM ENCARGOS COMPLEMENTARES</t>
          </r>
        </is>
      </c>
      <c r="C4593" s="22" t="inlineStr">
        <is>
          <r>
            <t xml:space="preserve">SINAPI</t>
          </r>
        </is>
      </c>
      <c r="D4593" s="22" t="inlineStr">
        <is>
          <r>
            <t xml:space="preserve">H</t>
          </r>
        </is>
      </c>
      <c r="E4593" s="24" t="n">
        <v>1.973</v>
      </c>
      <c r="F4593" s="25" t="n">
        <v>30.96</v>
      </c>
      <c r="G4593" s="25" t="n">
        <f>ROUND(ROUND(E4593,8)*F4593,2)</f>
        <v>61.08</v>
      </c>
    </row>
    <row r="4594" customHeight="1" ht="18">
      <c r="A4594" s="2" t="inlineStr"/>
      <c r="B4594" s="2" t="inlineStr"/>
      <c r="C4594" s="2" t="inlineStr"/>
      <c r="D4594" s="2" t="inlineStr"/>
      <c r="E4594" s="26" t="inlineStr">
        <is>
          <r>
            <t xml:space="preserve">TOTAL Mão de Obra com Encargos Complementares:</t>
          </r>
        </is>
      </c>
      <c r="F4594" s="26" t="inlineStr"/>
      <c r="G4594" s="27" t="n">
        <f>SUM(G4592:G4593)</f>
        <v>121.86</v>
      </c>
    </row>
    <row r="4595" customHeight="1" ht="15">
      <c r="A4595" s="2" t="inlineStr"/>
      <c r="B4595" s="2" t="inlineStr"/>
      <c r="C4595" s="2" t="inlineStr"/>
      <c r="D4595" s="2" t="inlineStr"/>
      <c r="E4595" s="28" t="inlineStr">
        <is>
          <r>
            <t xml:space="preserve">VALOR:</t>
          </r>
        </is>
      </c>
      <c r="F4595" s="28" t="inlineStr"/>
      <c r="G4595" s="29" t="n">
        <f>ROUND(SUM(G4590,G4594),2)</f>
        <v>454.61</v>
      </c>
    </row>
    <row r="4596" customHeight="1" ht="15">
      <c r="A4596" s="2" t="inlineStr"/>
      <c r="B4596" s="2" t="inlineStr"/>
      <c r="C4596" s="2" t="inlineStr"/>
      <c r="D4596" s="2" t="inlineStr"/>
      <c r="E4596" s="28" t="inlineStr">
        <is>
          <r>
            <t xml:space="preserve">VALOR BDI (20.34%):</t>
          </r>
        </is>
      </c>
      <c r="F4596" s="28" t="inlineStr"/>
      <c r="G4596" s="29" t="n">
        <f>ROUND(G4595*(20.34/100),2)</f>
        <v>92.47</v>
      </c>
    </row>
    <row r="4597" customHeight="1" ht="15">
      <c r="A4597" s="2" t="inlineStr"/>
      <c r="B4597" s="2" t="inlineStr"/>
      <c r="C4597" s="2" t="inlineStr"/>
      <c r="D4597" s="2" t="inlineStr"/>
      <c r="E4597" s="28" t="inlineStr">
        <is>
          <r>
            <t xml:space="preserve">VALOR COM BDI:</t>
          </r>
        </is>
      </c>
      <c r="F4597" s="28" t="inlineStr"/>
      <c r="G4597" s="29" t="n">
        <f>G4596+G4595</f>
        <v>547.08</v>
      </c>
    </row>
    <row r="4598" customHeight="1" ht="10">
      <c r="A4598" s="2" t="inlineStr"/>
      <c r="B4598" s="2" t="inlineStr"/>
      <c r="C4598" s="2" t="inlineStr"/>
      <c r="D4598" s="2" t="inlineStr"/>
      <c r="E4598" s="18" t="inlineStr"/>
      <c r="F4598" s="18" t="inlineStr"/>
      <c r="G4598" s="18" t="inlineStr"/>
    </row>
    <row r="4599" customHeight="1" ht="20">
      <c r="A4599" s="19" t="inlineStr">
        <is>
          <r>
            <t xml:space="preserve">1.18.164. ​CPU2851​ ACIONADOR MANUAL QUEBRA-VIDRO ENDEREÇÁVEL​ (UN)</t>
          </r>
        </is>
      </c>
      <c r="B4599" s="19" t="inlineStr"/>
      <c r="C4599" s="19" t="inlineStr"/>
      <c r="D4599" s="19" t="inlineStr"/>
      <c r="E4599" s="19" t="inlineStr"/>
      <c r="F4599" s="19" t="inlineStr"/>
      <c r="G4599" s="19" t="inlineStr"/>
    </row>
    <row r="4600" customHeight="1" ht="15">
      <c r="A4600" s="20" t="inlineStr">
        <is>
          <r>
            <t xml:space="preserve">Serviço</t>
          </r>
        </is>
      </c>
      <c r="B4600" s="20" t="inlineStr"/>
      <c r="C4600" s="21" t="inlineStr">
        <is>
          <r>
            <t xml:space="preserve">FONTE</t>
          </r>
        </is>
      </c>
      <c r="D4600" s="21" t="inlineStr">
        <is>
          <r>
            <t xml:space="preserve">UNID</t>
          </r>
        </is>
      </c>
      <c r="E4600" s="21" t="inlineStr">
        <is>
          <r>
            <t xml:space="preserve">COEFICIENTE</t>
          </r>
        </is>
      </c>
      <c r="F4600" s="21" t="inlineStr">
        <is>
          <r>
            <t xml:space="preserve">PREÇO UNITÁRIO</t>
          </r>
        </is>
      </c>
      <c r="G4600" s="21" t="inlineStr">
        <is>
          <r>
            <t xml:space="preserve">TOTAL</t>
          </r>
        </is>
      </c>
    </row>
    <row r="4601" customHeight="1" ht="21">
      <c r="A4601" s="22" t="inlineStr">
        <is>
          <r>
            <t xml:space="preserve">S07861</t>
          </r>
        </is>
      </c>
      <c r="B4601" s="23" t="inlineStr">
        <is>
          <r>
            <t xml:space="preserve">Acionador manual (botoeira) tipo quebra-vidro, p/instal. incendio</t>
          </r>
        </is>
      </c>
      <c r="C4601" s="22" t="inlineStr">
        <is>
          <r>
            <t xml:space="preserve">ORSE</t>
          </r>
        </is>
      </c>
      <c r="D4601" s="22" t="inlineStr">
        <is>
          <r>
            <t xml:space="preserve">un</t>
          </r>
        </is>
      </c>
      <c r="E4601" s="24" t="n">
        <v>1.0</v>
      </c>
      <c r="F4601" s="25" t="n">
        <v>156.5</v>
      </c>
      <c r="G4601" s="25" t="n">
        <f>ROUND(ROUND(E4601,8)*F4601,2)</f>
        <v>156.5</v>
      </c>
    </row>
    <row r="4602" customHeight="1" ht="15">
      <c r="A4602" s="2" t="inlineStr"/>
      <c r="B4602" s="2" t="inlineStr"/>
      <c r="C4602" s="2" t="inlineStr"/>
      <c r="D4602" s="2" t="inlineStr"/>
      <c r="E4602" s="26" t="inlineStr">
        <is>
          <r>
            <t xml:space="preserve">TOTAL Serviço:</t>
          </r>
        </is>
      </c>
      <c r="F4602" s="26" t="inlineStr"/>
      <c r="G4602" s="27" t="n">
        <f>SUM(G4601:G4601)</f>
        <v>156.5</v>
      </c>
    </row>
    <row r="4603" customHeight="1" ht="15">
      <c r="A4603" s="2" t="inlineStr"/>
      <c r="B4603" s="2" t="inlineStr"/>
      <c r="C4603" s="2" t="inlineStr"/>
      <c r="D4603" s="2" t="inlineStr"/>
      <c r="E4603" s="28" t="inlineStr">
        <is>
          <r>
            <t xml:space="preserve">VALOR:</t>
          </r>
        </is>
      </c>
      <c r="F4603" s="28" t="inlineStr"/>
      <c r="G4603" s="29" t="n">
        <f>ROUND(SUM(G4602),2)</f>
        <v>156.5</v>
      </c>
    </row>
    <row r="4604" customHeight="1" ht="15">
      <c r="A4604" s="2" t="inlineStr"/>
      <c r="B4604" s="2" t="inlineStr"/>
      <c r="C4604" s="2" t="inlineStr"/>
      <c r="D4604" s="2" t="inlineStr"/>
      <c r="E4604" s="28" t="inlineStr">
        <is>
          <r>
            <t xml:space="preserve">VALOR BDI (20.34%):</t>
          </r>
        </is>
      </c>
      <c r="F4604" s="28" t="inlineStr"/>
      <c r="G4604" s="29" t="n">
        <f>ROUND(G4603*(20.34/100),2)</f>
        <v>31.83</v>
      </c>
    </row>
    <row r="4605" customHeight="1" ht="15">
      <c r="A4605" s="2" t="inlineStr"/>
      <c r="B4605" s="2" t="inlineStr"/>
      <c r="C4605" s="2" t="inlineStr"/>
      <c r="D4605" s="2" t="inlineStr"/>
      <c r="E4605" s="28" t="inlineStr">
        <is>
          <r>
            <t xml:space="preserve">VALOR COM BDI:</t>
          </r>
        </is>
      </c>
      <c r="F4605" s="28" t="inlineStr"/>
      <c r="G4605" s="29" t="n">
        <f>G4604+G4603</f>
        <v>188.33</v>
      </c>
    </row>
    <row r="4606" customHeight="1" ht="10">
      <c r="A4606" s="2" t="inlineStr"/>
      <c r="B4606" s="2" t="inlineStr"/>
      <c r="C4606" s="2" t="inlineStr"/>
      <c r="D4606" s="2" t="inlineStr"/>
      <c r="E4606" s="18" t="inlineStr"/>
      <c r="F4606" s="18" t="inlineStr"/>
      <c r="G4606" s="18" t="inlineStr"/>
    </row>
    <row r="4607" customHeight="1" ht="20">
      <c r="A4607" s="19" t="inlineStr">
        <is>
          <r>
            <t xml:space="preserve">1.18.165. ​101798​ TAMPA PARA CAIXA TIPO R1, EM FERRO FUNDIDO, DIMENSÕES INTERNAS: 0,40 X 0,60 M - FORNECIMENTO E INSTALAÇÃO. AF_12/2020​ (UN)</t>
          </r>
        </is>
      </c>
      <c r="B4607" s="19" t="inlineStr"/>
      <c r="C4607" s="19" t="inlineStr"/>
      <c r="D4607" s="19" t="inlineStr"/>
      <c r="E4607" s="19" t="inlineStr"/>
      <c r="F4607" s="19" t="inlineStr"/>
      <c r="G4607" s="19" t="inlineStr"/>
    </row>
    <row r="4608" customHeight="1" ht="15">
      <c r="A4608" s="20" t="inlineStr">
        <is>
          <r>
            <t xml:space="preserve">Material</t>
          </r>
        </is>
      </c>
      <c r="B4608" s="20" t="inlineStr"/>
      <c r="C4608" s="21" t="inlineStr">
        <is>
          <r>
            <t xml:space="preserve">FONTE</t>
          </r>
        </is>
      </c>
      <c r="D4608" s="21" t="inlineStr">
        <is>
          <r>
            <t xml:space="preserve">UNID</t>
          </r>
        </is>
      </c>
      <c r="E4608" s="21" t="inlineStr">
        <is>
          <r>
            <t xml:space="preserve">COEFICIENTE</t>
          </r>
        </is>
      </c>
      <c r="F4608" s="21" t="inlineStr">
        <is>
          <r>
            <t xml:space="preserve">PREÇO UNITÁRIO</t>
          </r>
        </is>
      </c>
      <c r="G4608" s="21" t="inlineStr">
        <is>
          <r>
            <t xml:space="preserve">TOTAL</t>
          </r>
        </is>
      </c>
    </row>
    <row r="4609" customHeight="1" ht="29">
      <c r="A4609" s="22" t="inlineStr">
        <is>
          <r>
            <t xml:space="preserve">00014112</t>
          </r>
        </is>
      </c>
      <c r="B4609" s="23" t="inlineStr">
        <is>
          <r>
            <t xml:space="preserve">TAMPAO FOFO SIMPLES COM BASE / REQUADRO, CLASSE A15 CARGA MAX. 1,5 T, 400 X 600 MM (COM INSCRICAO EM RELEVO DO TIPO DE REDE)</t>
          </r>
        </is>
      </c>
      <c r="C4609" s="22" t="inlineStr">
        <is>
          <r>
            <t xml:space="preserve">SINAPI</t>
          </r>
        </is>
      </c>
      <c r="D4609" s="22" t="inlineStr">
        <is>
          <r>
            <t xml:space="preserve">UN</t>
          </r>
        </is>
      </c>
      <c r="E4609" s="24" t="n">
        <v>1.0</v>
      </c>
      <c r="F4609" s="25" t="n">
        <v>285.33</v>
      </c>
      <c r="G4609" s="25" t="n">
        <f>TRUNC(TRUNC(E4609,8)*F4609,2)</f>
        <v>285.33</v>
      </c>
    </row>
    <row r="4610" customHeight="1" ht="15">
      <c r="A4610" s="2" t="inlineStr"/>
      <c r="B4610" s="2" t="inlineStr"/>
      <c r="C4610" s="2" t="inlineStr"/>
      <c r="D4610" s="2" t="inlineStr"/>
      <c r="E4610" s="26" t="inlineStr">
        <is>
          <r>
            <t xml:space="preserve">TOTAL Material:</t>
          </r>
        </is>
      </c>
      <c r="F4610" s="26" t="inlineStr"/>
      <c r="G4610" s="27" t="n">
        <f>SUM(G4609:G4609)</f>
        <v>285.33</v>
      </c>
    </row>
    <row r="4611" customHeight="1" ht="15">
      <c r="A4611" s="20" t="inlineStr">
        <is>
          <r>
            <t xml:space="preserve">Mão de Obra com Encargos Complementares</t>
          </r>
        </is>
      </c>
      <c r="B4611" s="20" t="inlineStr"/>
      <c r="C4611" s="21" t="inlineStr">
        <is>
          <r>
            <t xml:space="preserve">FONTE</t>
          </r>
        </is>
      </c>
      <c r="D4611" s="21" t="inlineStr">
        <is>
          <r>
            <t xml:space="preserve">UNID</t>
          </r>
        </is>
      </c>
      <c r="E4611" s="21" t="inlineStr">
        <is>
          <r>
            <t xml:space="preserve">COEFICIENTE</t>
          </r>
        </is>
      </c>
      <c r="F4611" s="21" t="inlineStr">
        <is>
          <r>
            <t xml:space="preserve">PREÇO UNITÁRIO</t>
          </r>
        </is>
      </c>
      <c r="G4611" s="21" t="inlineStr">
        <is>
          <r>
            <t xml:space="preserve">TOTAL</t>
          </r>
        </is>
      </c>
    </row>
    <row r="4612" customHeight="1" ht="15">
      <c r="A4612" s="22" t="inlineStr">
        <is>
          <r>
            <t xml:space="preserve">88309</t>
          </r>
        </is>
      </c>
      <c r="B4612" s="23" t="inlineStr">
        <is>
          <r>
            <t xml:space="preserve">PEDREIRO COM ENCARGOS COMPLEMENTARES</t>
          </r>
        </is>
      </c>
      <c r="C4612" s="22" t="inlineStr">
        <is>
          <r>
            <t xml:space="preserve">SINAPI</t>
          </r>
        </is>
      </c>
      <c r="D4612" s="22" t="inlineStr">
        <is>
          <r>
            <t xml:space="preserve">H</t>
          </r>
        </is>
      </c>
      <c r="E4612" s="24" t="n">
        <v>1.0089</v>
      </c>
      <c r="F4612" s="25" t="n">
        <v>30.58</v>
      </c>
      <c r="G4612" s="25" t="n">
        <f>TRUNC(TRUNC(E4612,8)*F4612,2)</f>
        <v>30.85</v>
      </c>
    </row>
    <row r="4613" customHeight="1" ht="15">
      <c r="A4613" s="22" t="inlineStr">
        <is>
          <r>
            <t xml:space="preserve">88316</t>
          </r>
        </is>
      </c>
      <c r="B4613" s="23" t="inlineStr">
        <is>
          <r>
            <t xml:space="preserve">SERVENTE COM ENCARGOS COMPLEMENTARES</t>
          </r>
        </is>
      </c>
      <c r="C4613" s="22" t="inlineStr">
        <is>
          <r>
            <t xml:space="preserve">SINAPI</t>
          </r>
        </is>
      </c>
      <c r="D4613" s="22" t="inlineStr">
        <is>
          <r>
            <t xml:space="preserve">H</t>
          </r>
        </is>
      </c>
      <c r="E4613" s="24" t="n">
        <v>0.7927</v>
      </c>
      <c r="F4613" s="25" t="n">
        <v>23.56</v>
      </c>
      <c r="G4613" s="25" t="n">
        <f>TRUNC(TRUNC(E4613,8)*F4613,2)</f>
        <v>18.67</v>
      </c>
    </row>
    <row r="4614" customHeight="1" ht="18">
      <c r="A4614" s="2" t="inlineStr"/>
      <c r="B4614" s="2" t="inlineStr"/>
      <c r="C4614" s="2" t="inlineStr"/>
      <c r="D4614" s="2" t="inlineStr"/>
      <c r="E4614" s="26" t="inlineStr">
        <is>
          <r>
            <t xml:space="preserve">TOTAL Mão de Obra com Encargos Complementares:</t>
          </r>
        </is>
      </c>
      <c r="F4614" s="26" t="inlineStr"/>
      <c r="G4614" s="27" t="n">
        <f>SUM(G4612:G4613)</f>
        <v>49.52</v>
      </c>
    </row>
    <row r="4615" customHeight="1" ht="15">
      <c r="A4615" s="20" t="inlineStr">
        <is>
          <r>
            <t xml:space="preserve">Serviço</t>
          </r>
        </is>
      </c>
      <c r="B4615" s="20" t="inlineStr"/>
      <c r="C4615" s="21" t="inlineStr">
        <is>
          <r>
            <t xml:space="preserve">FONTE</t>
          </r>
        </is>
      </c>
      <c r="D4615" s="21" t="inlineStr">
        <is>
          <r>
            <t xml:space="preserve">UNID</t>
          </r>
        </is>
      </c>
      <c r="E4615" s="21" t="inlineStr">
        <is>
          <r>
            <t xml:space="preserve">COEFICIENTE</t>
          </r>
        </is>
      </c>
      <c r="F4615" s="21" t="inlineStr">
        <is>
          <r>
            <t xml:space="preserve">PREÇO UNITÁRIO</t>
          </r>
        </is>
      </c>
      <c r="G4615" s="21" t="inlineStr">
        <is>
          <r>
            <t xml:space="preserve">TOTAL</t>
          </r>
        </is>
      </c>
    </row>
    <row r="4616" customHeight="1" ht="29">
      <c r="A4616" s="22" t="inlineStr">
        <is>
          <r>
            <t xml:space="preserve">88628</t>
          </r>
        </is>
      </c>
      <c r="B4616" s="23" t="inlineStr">
        <is>
          <r>
            <t xml:space="preserve">ARGAMASSA TRAÇO 1:3 (EM VOLUME DE CIMENTO E AREIA MÉDIA ÚMIDA), PREPARO MECÂNICO COM BETONEIRA 400 L. AF_08/2019</t>
          </r>
        </is>
      </c>
      <c r="C4616" s="22" t="inlineStr">
        <is>
          <r>
            <t xml:space="preserve">SINAPI</t>
          </r>
        </is>
      </c>
      <c r="D4616" s="22" t="inlineStr">
        <is>
          <r>
            <t xml:space="preserve">M3</t>
          </r>
        </is>
      </c>
      <c r="E4616" s="24" t="n">
        <v>0.0044</v>
      </c>
      <c r="F4616" s="25" t="n">
        <v>600.33</v>
      </c>
      <c r="G4616" s="25" t="n">
        <f>TRUNC(TRUNC(E4616,8)*F4616,2)</f>
        <v>2.64</v>
      </c>
    </row>
    <row r="4617" customHeight="1" ht="15">
      <c r="A4617" s="2" t="inlineStr"/>
      <c r="B4617" s="2" t="inlineStr"/>
      <c r="C4617" s="2" t="inlineStr"/>
      <c r="D4617" s="2" t="inlineStr"/>
      <c r="E4617" s="26" t="inlineStr">
        <is>
          <r>
            <t xml:space="preserve">TOTAL Serviço:</t>
          </r>
        </is>
      </c>
      <c r="F4617" s="26" t="inlineStr"/>
      <c r="G4617" s="27" t="n">
        <f>SUM(G4616:G4616)</f>
        <v>2.64</v>
      </c>
    </row>
    <row r="4618" customHeight="1" ht="15">
      <c r="A4618" s="2" t="inlineStr"/>
      <c r="B4618" s="2" t="inlineStr"/>
      <c r="C4618" s="2" t="inlineStr"/>
      <c r="D4618" s="2" t="inlineStr"/>
      <c r="E4618" s="28" t="inlineStr">
        <is>
          <r>
            <t xml:space="preserve">VALOR:</t>
          </r>
        </is>
      </c>
      <c r="F4618" s="28" t="inlineStr"/>
      <c r="G4618" s="29" t="n">
        <f>ROUND(SUM(G4610,G4614,G4617),2)</f>
        <v>337.49</v>
      </c>
    </row>
    <row r="4619" customHeight="1" ht="15">
      <c r="A4619" s="2" t="inlineStr"/>
      <c r="B4619" s="2" t="inlineStr"/>
      <c r="C4619" s="2" t="inlineStr"/>
      <c r="D4619" s="2" t="inlineStr"/>
      <c r="E4619" s="28" t="inlineStr">
        <is>
          <r>
            <t xml:space="preserve">VALOR BDI (20.34%):</t>
          </r>
        </is>
      </c>
      <c r="F4619" s="28" t="inlineStr"/>
      <c r="G4619" s="29" t="n">
        <f>ROUND(G4618*(20.34/100),2)</f>
        <v>68.65</v>
      </c>
    </row>
    <row r="4620" customHeight="1" ht="15">
      <c r="A4620" s="2" t="inlineStr"/>
      <c r="B4620" s="2" t="inlineStr"/>
      <c r="C4620" s="2" t="inlineStr"/>
      <c r="D4620" s="2" t="inlineStr"/>
      <c r="E4620" s="28" t="inlineStr">
        <is>
          <r>
            <t xml:space="preserve">VALOR COM BDI:</t>
          </r>
        </is>
      </c>
      <c r="F4620" s="28" t="inlineStr"/>
      <c r="G4620" s="29" t="n">
        <f>G4619+G4618</f>
        <v>406.14</v>
      </c>
    </row>
    <row r="4621" customHeight="1" ht="10">
      <c r="A4621" s="2" t="inlineStr"/>
      <c r="B4621" s="2" t="inlineStr"/>
      <c r="C4621" s="2" t="inlineStr"/>
      <c r="D4621" s="2" t="inlineStr"/>
      <c r="E4621" s="18" t="inlineStr"/>
      <c r="F4621" s="18" t="inlineStr"/>
      <c r="G4621" s="18" t="inlineStr"/>
    </row>
    <row r="4622" customHeight="1" ht="20">
      <c r="A4622" s="19" t="inlineStr">
        <is>
          <r>
            <t xml:space="preserve">1.18.166. ​101912​ ABRIGO PARA HIDRANTE, 75X45X17CM, COM REGISTRO GLOBO ANGULAR 45 GRAUS 2 1/2", ADAPTADOR STORZ 2 1/2", MANGUEIRA DE INCÊNDIO 15M 2 1/2" E ESGUICHO EM LATÃO 2 1/2" - FORNECIMENTO E INSTALAÇÃO. AF_10/2020​ (UN)</t>
          </r>
        </is>
      </c>
      <c r="B4622" s="19" t="inlineStr"/>
      <c r="C4622" s="19" t="inlineStr"/>
      <c r="D4622" s="19" t="inlineStr"/>
      <c r="E4622" s="19" t="inlineStr"/>
      <c r="F4622" s="19" t="inlineStr"/>
      <c r="G4622" s="19" t="inlineStr"/>
    </row>
    <row r="4623" customHeight="1" ht="15">
      <c r="A4623" s="20" t="inlineStr">
        <is>
          <r>
            <t xml:space="preserve">Material</t>
          </r>
        </is>
      </c>
      <c r="B4623" s="20" t="inlineStr"/>
      <c r="C4623" s="21" t="inlineStr">
        <is>
          <r>
            <t xml:space="preserve">FONTE</t>
          </r>
        </is>
      </c>
      <c r="D4623" s="21" t="inlineStr">
        <is>
          <r>
            <t xml:space="preserve">UNID</t>
          </r>
        </is>
      </c>
      <c r="E4623" s="21" t="inlineStr">
        <is>
          <r>
            <t xml:space="preserve">COEFICIENTE</t>
          </r>
        </is>
      </c>
      <c r="F4623" s="21" t="inlineStr">
        <is>
          <r>
            <t xml:space="preserve">PREÇO UNITÁRIO</t>
          </r>
        </is>
      </c>
      <c r="G4623" s="21" t="inlineStr">
        <is>
          <r>
            <t xml:space="preserve">TOTAL</t>
          </r>
        </is>
      </c>
    </row>
    <row r="4624" customHeight="1" ht="29">
      <c r="A4624" s="22" t="inlineStr">
        <is>
          <r>
            <t xml:space="preserve">00010899</t>
          </r>
        </is>
      </c>
      <c r="B4624" s="23" t="inlineStr">
        <is>
          <r>
            <t xml:space="preserve">ADAPTADOR EM LATAO, ENGATE RAPIDO 2 1/2" X ROSCA INTERNA 5 FIOS 2 1/2", PARA INSTALACAO PREDIAL DE COMBATE A INCENDIO</t>
          </r>
        </is>
      </c>
      <c r="C4624" s="22" t="inlineStr">
        <is>
          <r>
            <t xml:space="preserve">SINAPI</t>
          </r>
        </is>
      </c>
      <c r="D4624" s="22" t="inlineStr">
        <is>
          <r>
            <t xml:space="preserve">UN</t>
          </r>
        </is>
      </c>
      <c r="E4624" s="24" t="n">
        <v>1.0</v>
      </c>
      <c r="F4624" s="25" t="n">
        <v>89.59</v>
      </c>
      <c r="G4624" s="25" t="n">
        <f>TRUNC(TRUNC(E4624,8)*F4624,2)</f>
        <v>89.59</v>
      </c>
    </row>
    <row r="4625" customHeight="1" ht="46">
      <c r="A4625" s="22" t="inlineStr">
        <is>
          <r>
            <t xml:space="preserve">00010521</t>
          </r>
        </is>
      </c>
      <c r="B4625" s="23" t="inlineStr">
        <is>
          <r>
            <t xml:space="preserve">CAIXA DE INCENDIO/ABRIGO PARA MANGUEIRA, DE EMBUTIR/INTERNA, COM 75 X 45 X 17 CM, EM CHAPA DE ACO, PORTA COM VENTILACAO, VISOR COM A INSCRICAO "INCENDIO", SUPORTE/CESTA INTERNA PARA A MANGUEIRA, PINTURA ELETROSTATICA VERMELHA</t>
          </r>
        </is>
      </c>
      <c r="C4625" s="22" t="inlineStr">
        <is>
          <r>
            <t xml:space="preserve">SINAPI</t>
          </r>
        </is>
      </c>
      <c r="D4625" s="22" t="inlineStr">
        <is>
          <r>
            <t xml:space="preserve">UN</t>
          </r>
        </is>
      </c>
      <c r="E4625" s="24" t="n">
        <v>1.0</v>
      </c>
      <c r="F4625" s="25" t="n">
        <v>524.99</v>
      </c>
      <c r="G4625" s="25" t="n">
        <f>TRUNC(TRUNC(E4625,8)*F4625,2)</f>
        <v>524.99</v>
      </c>
    </row>
    <row r="4626" customHeight="1" ht="29">
      <c r="A4626" s="22" t="inlineStr">
        <is>
          <r>
            <t xml:space="preserve">00020971</t>
          </r>
        </is>
      </c>
      <c r="B4626" s="23" t="inlineStr">
        <is>
          <r>
            <t xml:space="preserve">CHAVE DUPLA PARA CONEXOES TIPO STORZ, ENGATE RAPIDO 1 1/2" X 2 1/2", EM LATAO, PARA INSTALACAO PREDIAL COMBATE A INCENDIO</t>
          </r>
        </is>
      </c>
      <c r="C4626" s="22" t="inlineStr">
        <is>
          <r>
            <t xml:space="preserve">SINAPI</t>
          </r>
        </is>
      </c>
      <c r="D4626" s="22" t="inlineStr">
        <is>
          <r>
            <t xml:space="preserve">UN</t>
          </r>
        </is>
      </c>
      <c r="E4626" s="24" t="n">
        <v>1.0</v>
      </c>
      <c r="F4626" s="25" t="n">
        <v>19.47</v>
      </c>
      <c r="G4626" s="25" t="n">
        <f>TRUNC(TRUNC(E4626,8)*F4626,2)</f>
        <v>19.47</v>
      </c>
    </row>
    <row r="4627" customHeight="1" ht="21">
      <c r="A4627" s="22" t="inlineStr">
        <is>
          <r>
            <t xml:space="preserve">00037555</t>
          </r>
        </is>
      </c>
      <c r="B4627" s="23" t="inlineStr">
        <is>
          <r>
            <t xml:space="preserve">ESGUICHO JATO REGULAVEL, TIPO ELKHART, ENGATE RAPIDO 2 1/2", PARA COMBATE A INCENDIO</t>
          </r>
        </is>
      </c>
      <c r="C4627" s="22" t="inlineStr">
        <is>
          <r>
            <t xml:space="preserve">SINAPI</t>
          </r>
        </is>
      </c>
      <c r="D4627" s="22" t="inlineStr">
        <is>
          <r>
            <t xml:space="preserve">UN</t>
          </r>
        </is>
      </c>
      <c r="E4627" s="24" t="n">
        <v>1.0</v>
      </c>
      <c r="F4627" s="25" t="n">
        <v>292.14</v>
      </c>
      <c r="G4627" s="25" t="n">
        <f>TRUNC(TRUNC(E4627,8)*F4627,2)</f>
        <v>292.14</v>
      </c>
    </row>
    <row r="4628" customHeight="1" ht="38">
      <c r="A4628" s="22" t="inlineStr">
        <is>
          <r>
            <t xml:space="preserve">00021034</t>
          </r>
        </is>
      </c>
      <c r="B4628" s="23" t="inlineStr">
        <is>
          <r>
            <t xml:space="preserve">MANGUEIRA DE INCENDIO, TIPO 2, DE 2 1/2", COMPRIMENTO = 15 M, TECIDO EM FIO DE POLIESTER E TUBO INTERNO EM BORRACHA SINTETICA, COM UNIOES ENGATE RAPIDO</t>
          </r>
        </is>
      </c>
      <c r="C4628" s="22" t="inlineStr">
        <is>
          <r>
            <t xml:space="preserve">SINAPI</t>
          </r>
        </is>
      </c>
      <c r="D4628" s="22" t="inlineStr">
        <is>
          <r>
            <t xml:space="preserve">UN</t>
          </r>
        </is>
      </c>
      <c r="E4628" s="24" t="n">
        <v>1.0</v>
      </c>
      <c r="F4628" s="25" t="n">
        <v>868.5</v>
      </c>
      <c r="G4628" s="25" t="n">
        <f>TRUNC(TRUNC(E4628,8)*F4628,2)</f>
        <v>868.5</v>
      </c>
    </row>
    <row r="4629" customHeight="1" ht="38">
      <c r="A4629" s="22" t="inlineStr">
        <is>
          <r>
            <t xml:space="preserve">00010904</t>
          </r>
        </is>
      </c>
      <c r="B4629" s="23" t="inlineStr">
        <is>
          <r>
            <t xml:space="preserve">REGISTRO OU VALVULA GLOBO ANGULAR EM LATAO, PARA HIDRANTES EM INSTALACAO PREDIAL DE INCENDIO, 45 GRAUS, DIAMETRO DE 2 1/2", COM VOLANTE, CLASSE DE PRESSAO DE ATE 200 PSI</t>
          </r>
        </is>
      </c>
      <c r="C4629" s="22" t="inlineStr">
        <is>
          <r>
            <t xml:space="preserve">SINAPI</t>
          </r>
        </is>
      </c>
      <c r="D4629" s="22" t="inlineStr">
        <is>
          <r>
            <t xml:space="preserve">UN</t>
          </r>
        </is>
      </c>
      <c r="E4629" s="24" t="n">
        <v>1.0</v>
      </c>
      <c r="F4629" s="25" t="n">
        <v>204.5</v>
      </c>
      <c r="G4629" s="25" t="n">
        <f>TRUNC(TRUNC(E4629,8)*F4629,2)</f>
        <v>204.5</v>
      </c>
    </row>
    <row r="4630" customHeight="1" ht="15">
      <c r="A4630" s="2" t="inlineStr"/>
      <c r="B4630" s="2" t="inlineStr"/>
      <c r="C4630" s="2" t="inlineStr"/>
      <c r="D4630" s="2" t="inlineStr"/>
      <c r="E4630" s="26" t="inlineStr">
        <is>
          <r>
            <t xml:space="preserve">TOTAL Material:</t>
          </r>
        </is>
      </c>
      <c r="F4630" s="26" t="inlineStr"/>
      <c r="G4630" s="27" t="n">
        <f>SUM(G4624:G4629)</f>
        <v>1999.19</v>
      </c>
    </row>
    <row r="4631" customHeight="1" ht="15">
      <c r="A4631" s="20" t="inlineStr">
        <is>
          <r>
            <t xml:space="preserve">Mão de Obra com Encargos Complementares</t>
          </r>
        </is>
      </c>
      <c r="B4631" s="20" t="inlineStr"/>
      <c r="C4631" s="21" t="inlineStr">
        <is>
          <r>
            <t xml:space="preserve">FONTE</t>
          </r>
        </is>
      </c>
      <c r="D4631" s="21" t="inlineStr">
        <is>
          <r>
            <t xml:space="preserve">UNID</t>
          </r>
        </is>
      </c>
      <c r="E4631" s="21" t="inlineStr">
        <is>
          <r>
            <t xml:space="preserve">COEFICIENTE</t>
          </r>
        </is>
      </c>
      <c r="F4631" s="21" t="inlineStr">
        <is>
          <r>
            <t xml:space="preserve">PREÇO UNITÁRIO</t>
          </r>
        </is>
      </c>
      <c r="G4631" s="21" t="inlineStr">
        <is>
          <r>
            <t xml:space="preserve">TOTAL</t>
          </r>
        </is>
      </c>
    </row>
    <row r="4632" customHeight="1" ht="21">
      <c r="A4632" s="22" t="inlineStr">
        <is>
          <r>
            <t xml:space="preserve">88248</t>
          </r>
        </is>
      </c>
      <c r="B4632" s="23" t="inlineStr">
        <is>
          <r>
            <t xml:space="preserve">AUXILIAR DE ENCANADOR OU BOMBEIRO HIDRÁULICO COM ENCARGOS COMPLEMENTARES</t>
          </r>
        </is>
      </c>
      <c r="C4632" s="22" t="inlineStr">
        <is>
          <r>
            <t xml:space="preserve">SINAPI</t>
          </r>
        </is>
      </c>
      <c r="D4632" s="22" t="inlineStr">
        <is>
          <r>
            <t xml:space="preserve">H</t>
          </r>
        </is>
      </c>
      <c r="E4632" s="24" t="n">
        <v>1.9053</v>
      </c>
      <c r="F4632" s="25" t="n">
        <v>24.23</v>
      </c>
      <c r="G4632" s="25" t="n">
        <f>TRUNC(TRUNC(E4632,8)*F4632,2)</f>
        <v>46.16</v>
      </c>
    </row>
    <row r="4633" customHeight="1" ht="21">
      <c r="A4633" s="22" t="inlineStr">
        <is>
          <r>
            <t xml:space="preserve">88267</t>
          </r>
        </is>
      </c>
      <c r="B4633" s="23" t="inlineStr">
        <is>
          <r>
            <t xml:space="preserve">ENCANADOR OU BOMBEIRO HIDRÁULICO COM ENCARGOS COMPLEMENTARES</t>
          </r>
        </is>
      </c>
      <c r="C4633" s="22" t="inlineStr">
        <is>
          <r>
            <t xml:space="preserve">SINAPI</t>
          </r>
        </is>
      </c>
      <c r="D4633" s="22" t="inlineStr">
        <is>
          <r>
            <t xml:space="preserve">H</t>
          </r>
        </is>
      </c>
      <c r="E4633" s="24" t="n">
        <v>1.9053</v>
      </c>
      <c r="F4633" s="25" t="n">
        <v>29.86</v>
      </c>
      <c r="G4633" s="25" t="n">
        <f>TRUNC(TRUNC(E4633,8)*F4633,2)</f>
        <v>56.89</v>
      </c>
    </row>
    <row r="4634" customHeight="1" ht="18">
      <c r="A4634" s="2" t="inlineStr"/>
      <c r="B4634" s="2" t="inlineStr"/>
      <c r="C4634" s="2" t="inlineStr"/>
      <c r="D4634" s="2" t="inlineStr"/>
      <c r="E4634" s="26" t="inlineStr">
        <is>
          <r>
            <t xml:space="preserve">TOTAL Mão de Obra com Encargos Complementares:</t>
          </r>
        </is>
      </c>
      <c r="F4634" s="26" t="inlineStr"/>
      <c r="G4634" s="27" t="n">
        <f>SUM(G4632:G4633)</f>
        <v>103.05</v>
      </c>
    </row>
    <row r="4635" customHeight="1" ht="15">
      <c r="A4635" s="20" t="inlineStr">
        <is>
          <r>
            <t xml:space="preserve">Serviço</t>
          </r>
        </is>
      </c>
      <c r="B4635" s="20" t="inlineStr"/>
      <c r="C4635" s="21" t="inlineStr">
        <is>
          <r>
            <t xml:space="preserve">FONTE</t>
          </r>
        </is>
      </c>
      <c r="D4635" s="21" t="inlineStr">
        <is>
          <r>
            <t xml:space="preserve">UNID</t>
          </r>
        </is>
      </c>
      <c r="E4635" s="21" t="inlineStr">
        <is>
          <r>
            <t xml:space="preserve">COEFICIENTE</t>
          </r>
        </is>
      </c>
      <c r="F4635" s="21" t="inlineStr">
        <is>
          <r>
            <t xml:space="preserve">PREÇO UNITÁRIO</t>
          </r>
        </is>
      </c>
      <c r="G4635" s="21" t="inlineStr">
        <is>
          <r>
            <t xml:space="preserve">TOTAL</t>
          </r>
        </is>
      </c>
    </row>
    <row r="4636" customHeight="1" ht="38">
      <c r="A4636" s="22" t="inlineStr">
        <is>
          <r>
            <t xml:space="preserve">87367</t>
          </r>
        </is>
      </c>
      <c r="B4636" s="23" t="inlineStr">
        <is>
          <r>
            <t xml:space="preserve">ARGAMASSA TRAÇO 1:1:6 (EM VOLUME DE CIMENTO, CAL E AREIA MÉDIA ÚMIDA) PARA EMBOÇO/MASSA ÚNICA/ASSENTAMENTO DE ALVENARIA DE VEDAÇÃO, PREPARO MANUAL. AF_08/2019</t>
          </r>
        </is>
      </c>
      <c r="C4636" s="22" t="inlineStr">
        <is>
          <r>
            <t xml:space="preserve">SINAPI</t>
          </r>
        </is>
      </c>
      <c r="D4636" s="22" t="inlineStr">
        <is>
          <r>
            <t xml:space="preserve">M3</t>
          </r>
        </is>
      </c>
      <c r="E4636" s="24" t="n">
        <v>0.294</v>
      </c>
      <c r="F4636" s="25" t="n">
        <v>758.15</v>
      </c>
      <c r="G4636" s="25" t="n">
        <f>TRUNC(TRUNC(E4636,8)*F4636,2)</f>
        <v>222.89</v>
      </c>
    </row>
    <row r="4637" customHeight="1" ht="15">
      <c r="A4637" s="2" t="inlineStr"/>
      <c r="B4637" s="2" t="inlineStr"/>
      <c r="C4637" s="2" t="inlineStr"/>
      <c r="D4637" s="2" t="inlineStr"/>
      <c r="E4637" s="26" t="inlineStr">
        <is>
          <r>
            <t xml:space="preserve">TOTAL Serviço:</t>
          </r>
        </is>
      </c>
      <c r="F4637" s="26" t="inlineStr"/>
      <c r="G4637" s="27" t="n">
        <f>SUM(G4636:G4636)</f>
        <v>222.89</v>
      </c>
    </row>
    <row r="4638" customHeight="1" ht="15">
      <c r="A4638" s="2" t="inlineStr"/>
      <c r="B4638" s="2" t="inlineStr"/>
      <c r="C4638" s="2" t="inlineStr"/>
      <c r="D4638" s="2" t="inlineStr"/>
      <c r="E4638" s="28" t="inlineStr">
        <is>
          <r>
            <t xml:space="preserve">VALOR:</t>
          </r>
        </is>
      </c>
      <c r="F4638" s="28" t="inlineStr"/>
      <c r="G4638" s="29" t="n">
        <f>ROUND(SUM(G4630,G4634,G4637),2)</f>
        <v>2325.13</v>
      </c>
    </row>
    <row r="4639" customHeight="1" ht="15">
      <c r="A4639" s="2" t="inlineStr"/>
      <c r="B4639" s="2" t="inlineStr"/>
      <c r="C4639" s="2" t="inlineStr"/>
      <c r="D4639" s="2" t="inlineStr"/>
      <c r="E4639" s="28" t="inlineStr">
        <is>
          <r>
            <t xml:space="preserve">VALOR BDI (20.34%):</t>
          </r>
        </is>
      </c>
      <c r="F4639" s="28" t="inlineStr"/>
      <c r="G4639" s="29" t="n">
        <f>ROUND(G4638*(20.34/100),2)</f>
        <v>472.93</v>
      </c>
    </row>
    <row r="4640" customHeight="1" ht="15">
      <c r="A4640" s="2" t="inlineStr"/>
      <c r="B4640" s="2" t="inlineStr"/>
      <c r="C4640" s="2" t="inlineStr"/>
      <c r="D4640" s="2" t="inlineStr"/>
      <c r="E4640" s="28" t="inlineStr">
        <is>
          <r>
            <t xml:space="preserve">VALOR COM BDI:</t>
          </r>
        </is>
      </c>
      <c r="F4640" s="28" t="inlineStr"/>
      <c r="G4640" s="29" t="n">
        <f>G4639+G4638</f>
        <v>2798.06</v>
      </c>
    </row>
    <row r="4641" customHeight="1" ht="10">
      <c r="A4641" s="2" t="inlineStr"/>
      <c r="B4641" s="2" t="inlineStr"/>
      <c r="C4641" s="2" t="inlineStr"/>
      <c r="D4641" s="2" t="inlineStr"/>
      <c r="E4641" s="18" t="inlineStr"/>
      <c r="F4641" s="18" t="inlineStr"/>
      <c r="G4641" s="18" t="inlineStr"/>
    </row>
    <row r="4642" customHeight="1" ht="20">
      <c r="A4642" s="19" t="inlineStr">
        <is>
          <r>
            <t xml:space="preserve">1.18.167. ​105167​ UNIÃO FLANGE, PPR, COM PARAFUSOS, DN 40 MM, INSTALADO EM RESERVAÇÃO PREDIAL DE ÁGUA - FORNECIMENTO E INSTALAÇÃO. AF_04/2024​ (UN)</t>
          </r>
        </is>
      </c>
      <c r="B4642" s="19" t="inlineStr"/>
      <c r="C4642" s="19" t="inlineStr"/>
      <c r="D4642" s="19" t="inlineStr"/>
      <c r="E4642" s="19" t="inlineStr"/>
      <c r="F4642" s="19" t="inlineStr"/>
      <c r="G4642" s="19" t="inlineStr"/>
    </row>
    <row r="4643" customHeight="1" ht="15">
      <c r="A4643" s="20" t="inlineStr">
        <is>
          <r>
            <t xml:space="preserve">Equipamento Custo Horário</t>
          </r>
        </is>
      </c>
      <c r="B4643" s="20" t="inlineStr"/>
      <c r="C4643" s="21" t="inlineStr">
        <is>
          <r>
            <t xml:space="preserve">FONTE</t>
          </r>
        </is>
      </c>
      <c r="D4643" s="21" t="inlineStr">
        <is>
          <r>
            <t xml:space="preserve">UNID</t>
          </r>
        </is>
      </c>
      <c r="E4643" s="21" t="inlineStr">
        <is>
          <r>
            <t xml:space="preserve">COEFICIENTE</t>
          </r>
        </is>
      </c>
      <c r="F4643" s="21" t="inlineStr">
        <is>
          <r>
            <t xml:space="preserve">PREÇO UNITÁRIO</t>
          </r>
        </is>
      </c>
      <c r="G4643" s="21" t="inlineStr">
        <is>
          <r>
            <t xml:space="preserve">TOTAL</t>
          </r>
        </is>
      </c>
    </row>
    <row r="4644" customHeight="1" ht="29">
      <c r="A4644" s="22" t="inlineStr">
        <is>
          <r>
            <t xml:space="preserve">104091</t>
          </r>
        </is>
      </c>
      <c r="B4644" s="23" t="inlineStr">
        <is>
          <r>
            <t xml:space="preserve">TERMOFUSORA PARA TUBOS E CONEXÕES EM PPR COM DIÂMETROS DE 20 A 63 MM, POTÊNCIA DE 800 W, TENSAO 220 V - CHP DIURNO. AF_05/2022</t>
          </r>
        </is>
      </c>
      <c r="C4644" s="22" t="inlineStr">
        <is>
          <r>
            <t xml:space="preserve">SINAPI</t>
          </r>
        </is>
      </c>
      <c r="D4644" s="22" t="inlineStr">
        <is>
          <r>
            <t xml:space="preserve">CHP</t>
          </r>
        </is>
      </c>
      <c r="E4644" s="24" t="n">
        <v>0.0351</v>
      </c>
      <c r="F4644" s="25" t="n">
        <v>0.78</v>
      </c>
      <c r="G4644" s="25" t="n">
        <f>TRUNC(TRUNC(E4644,8)*F4644,2)</f>
        <v>0.02</v>
      </c>
    </row>
    <row r="4645" customHeight="1" ht="18">
      <c r="A4645" s="2" t="inlineStr"/>
      <c r="B4645" s="2" t="inlineStr"/>
      <c r="C4645" s="2" t="inlineStr"/>
      <c r="D4645" s="2" t="inlineStr"/>
      <c r="E4645" s="26" t="inlineStr">
        <is>
          <r>
            <t xml:space="preserve">TOTAL Equipamento Custo Horário:</t>
          </r>
        </is>
      </c>
      <c r="F4645" s="26" t="inlineStr"/>
      <c r="G4645" s="27" t="n">
        <f>SUM(G4644:G4644)</f>
        <v>0.02</v>
      </c>
    </row>
    <row r="4646" customHeight="1" ht="15">
      <c r="A4646" s="20" t="inlineStr">
        <is>
          <r>
            <t xml:space="preserve">Material</t>
          </r>
        </is>
      </c>
      <c r="B4646" s="20" t="inlineStr"/>
      <c r="C4646" s="21" t="inlineStr">
        <is>
          <r>
            <t xml:space="preserve">FONTE</t>
          </r>
        </is>
      </c>
      <c r="D4646" s="21" t="inlineStr">
        <is>
          <r>
            <t xml:space="preserve">UNID</t>
          </r>
        </is>
      </c>
      <c r="E4646" s="21" t="inlineStr">
        <is>
          <r>
            <t xml:space="preserve">COEFICIENTE</t>
          </r>
        </is>
      </c>
      <c r="F4646" s="21" t="inlineStr">
        <is>
          <r>
            <t xml:space="preserve">PREÇO UNITÁRIO</t>
          </r>
        </is>
      </c>
      <c r="G4646" s="21" t="inlineStr">
        <is>
          <r>
            <t xml:space="preserve">TOTAL</t>
          </r>
        </is>
      </c>
    </row>
    <row r="4647" customHeight="1" ht="21">
      <c r="A4647" s="22" t="inlineStr">
        <is>
          <r>
            <t xml:space="preserve">00036357</t>
          </r>
        </is>
      </c>
      <c r="B4647" s="23" t="inlineStr">
        <is>
          <r>
            <t xml:space="preserve">UNIAO COM FLANGE PPR, COM PARAFUSOS, DN 40 MM, PARA AGUA QUENTE PREDIAL</t>
          </r>
        </is>
      </c>
      <c r="C4647" s="22" t="inlineStr">
        <is>
          <r>
            <t xml:space="preserve">SINAPI</t>
          </r>
        </is>
      </c>
      <c r="D4647" s="22" t="inlineStr">
        <is>
          <r>
            <t xml:space="preserve">UN</t>
          </r>
        </is>
      </c>
      <c r="E4647" s="24" t="n">
        <v>1.0</v>
      </c>
      <c r="F4647" s="25" t="n">
        <v>150.83</v>
      </c>
      <c r="G4647" s="25" t="n">
        <f>TRUNC(TRUNC(E4647,8)*F4647,2)</f>
        <v>150.83</v>
      </c>
    </row>
    <row r="4648" customHeight="1" ht="15">
      <c r="A4648" s="2" t="inlineStr"/>
      <c r="B4648" s="2" t="inlineStr"/>
      <c r="C4648" s="2" t="inlineStr"/>
      <c r="D4648" s="2" t="inlineStr"/>
      <c r="E4648" s="26" t="inlineStr">
        <is>
          <r>
            <t xml:space="preserve">TOTAL Material:</t>
          </r>
        </is>
      </c>
      <c r="F4648" s="26" t="inlineStr"/>
      <c r="G4648" s="27" t="n">
        <f>SUM(G4647:G4647)</f>
        <v>150.83</v>
      </c>
    </row>
    <row r="4649" customHeight="1" ht="15">
      <c r="A4649" s="20" t="inlineStr">
        <is>
          <r>
            <t xml:space="preserve">Mão de Obra com Encargos Complementares</t>
          </r>
        </is>
      </c>
      <c r="B4649" s="20" t="inlineStr"/>
      <c r="C4649" s="21" t="inlineStr">
        <is>
          <r>
            <t xml:space="preserve">FONTE</t>
          </r>
        </is>
      </c>
      <c r="D4649" s="21" t="inlineStr">
        <is>
          <r>
            <t xml:space="preserve">UNID</t>
          </r>
        </is>
      </c>
      <c r="E4649" s="21" t="inlineStr">
        <is>
          <r>
            <t xml:space="preserve">COEFICIENTE</t>
          </r>
        </is>
      </c>
      <c r="F4649" s="21" t="inlineStr">
        <is>
          <r>
            <t xml:space="preserve">PREÇO UNITÁRIO</t>
          </r>
        </is>
      </c>
      <c r="G4649" s="21" t="inlineStr">
        <is>
          <r>
            <t xml:space="preserve">TOTAL</t>
          </r>
        </is>
      </c>
    </row>
    <row r="4650" customHeight="1" ht="21">
      <c r="A4650" s="22" t="inlineStr">
        <is>
          <r>
            <t xml:space="preserve">88248</t>
          </r>
        </is>
      </c>
      <c r="B4650" s="23" t="inlineStr">
        <is>
          <r>
            <t xml:space="preserve">AUXILIAR DE ENCANADOR OU BOMBEIRO HIDRÁULICO COM ENCARGOS COMPLEMENTARES</t>
          </r>
        </is>
      </c>
      <c r="C4650" s="22" t="inlineStr">
        <is>
          <r>
            <t xml:space="preserve">SINAPI</t>
          </r>
        </is>
      </c>
      <c r="D4650" s="22" t="inlineStr">
        <is>
          <r>
            <t xml:space="preserve">H</t>
          </r>
        </is>
      </c>
      <c r="E4650" s="24" t="n">
        <v>1.3516</v>
      </c>
      <c r="F4650" s="25" t="n">
        <v>24.23</v>
      </c>
      <c r="G4650" s="25" t="n">
        <f>TRUNC(TRUNC(E4650,8)*F4650,2)</f>
        <v>32.74</v>
      </c>
    </row>
    <row r="4651" customHeight="1" ht="21">
      <c r="A4651" s="22" t="inlineStr">
        <is>
          <r>
            <t xml:space="preserve">88267</t>
          </r>
        </is>
      </c>
      <c r="B4651" s="23" t="inlineStr">
        <is>
          <r>
            <t xml:space="preserve">ENCANADOR OU BOMBEIRO HIDRÁULICO COM ENCARGOS COMPLEMENTARES</t>
          </r>
        </is>
      </c>
      <c r="C4651" s="22" t="inlineStr">
        <is>
          <r>
            <t xml:space="preserve">SINAPI</t>
          </r>
        </is>
      </c>
      <c r="D4651" s="22" t="inlineStr">
        <is>
          <r>
            <t xml:space="preserve">H</t>
          </r>
        </is>
      </c>
      <c r="E4651" s="24" t="n">
        <v>1.3516</v>
      </c>
      <c r="F4651" s="25" t="n">
        <v>29.86</v>
      </c>
      <c r="G4651" s="25" t="n">
        <f>TRUNC(TRUNC(E4651,8)*F4651,2)</f>
        <v>40.35</v>
      </c>
    </row>
    <row r="4652" customHeight="1" ht="18">
      <c r="A4652" s="2" t="inlineStr"/>
      <c r="B4652" s="2" t="inlineStr"/>
      <c r="C4652" s="2" t="inlineStr"/>
      <c r="D4652" s="2" t="inlineStr"/>
      <c r="E4652" s="26" t="inlineStr">
        <is>
          <r>
            <t xml:space="preserve">TOTAL Mão de Obra com Encargos Complementares:</t>
          </r>
        </is>
      </c>
      <c r="F4652" s="26" t="inlineStr"/>
      <c r="G4652" s="27" t="n">
        <f>SUM(G4650:G4651)</f>
        <v>73.09</v>
      </c>
    </row>
    <row r="4653" customHeight="1" ht="15">
      <c r="A4653" s="2" t="inlineStr"/>
      <c r="B4653" s="2" t="inlineStr"/>
      <c r="C4653" s="2" t="inlineStr"/>
      <c r="D4653" s="2" t="inlineStr"/>
      <c r="E4653" s="28" t="inlineStr">
        <is>
          <r>
            <t xml:space="preserve">VALOR:</t>
          </r>
        </is>
      </c>
      <c r="F4653" s="28" t="inlineStr"/>
      <c r="G4653" s="29" t="n">
        <f>ROUND(SUM(G4645,G4648,G4652),2)</f>
        <v>223.94</v>
      </c>
    </row>
    <row r="4654" customHeight="1" ht="15">
      <c r="A4654" s="2" t="inlineStr"/>
      <c r="B4654" s="2" t="inlineStr"/>
      <c r="C4654" s="2" t="inlineStr"/>
      <c r="D4654" s="2" t="inlineStr"/>
      <c r="E4654" s="28" t="inlineStr">
        <is>
          <r>
            <t xml:space="preserve">VALOR BDI (20.34%):</t>
          </r>
        </is>
      </c>
      <c r="F4654" s="28" t="inlineStr"/>
      <c r="G4654" s="29" t="n">
        <f>ROUND(G4653*(20.34/100),2)</f>
        <v>45.55</v>
      </c>
    </row>
    <row r="4655" customHeight="1" ht="15">
      <c r="A4655" s="2" t="inlineStr"/>
      <c r="B4655" s="2" t="inlineStr"/>
      <c r="C4655" s="2" t="inlineStr"/>
      <c r="D4655" s="2" t="inlineStr"/>
      <c r="E4655" s="28" t="inlineStr">
        <is>
          <r>
            <t xml:space="preserve">VALOR COM BDI:</t>
          </r>
        </is>
      </c>
      <c r="F4655" s="28" t="inlineStr"/>
      <c r="G4655" s="29" t="n">
        <f>G4654+G4653</f>
        <v>269.49</v>
      </c>
    </row>
    <row r="4656" customHeight="1" ht="10">
      <c r="A4656" s="2" t="inlineStr"/>
      <c r="B4656" s="2" t="inlineStr"/>
      <c r="C4656" s="2" t="inlineStr"/>
      <c r="D4656" s="2" t="inlineStr"/>
      <c r="E4656" s="18" t="inlineStr"/>
      <c r="F4656" s="18" t="inlineStr"/>
      <c r="G4656" s="18" t="inlineStr"/>
    </row>
    <row r="4657" customHeight="1" ht="20">
      <c r="A4657" s="19" t="inlineStr">
        <is>
          <r>
            <t xml:space="preserve">1.18.168. ​CPU3277​ CONJUNTO MOTOR-BOMBA (CENTRÍFUGA) 7,5 CV, MULTIESTÁGIO, HMAN=30 A 80 MCA, Q = 21,6 A 12,0 M³/H​ (UN)</t>
          </r>
        </is>
      </c>
      <c r="B4657" s="19" t="inlineStr"/>
      <c r="C4657" s="19" t="inlineStr"/>
      <c r="D4657" s="19" t="inlineStr"/>
      <c r="E4657" s="19" t="inlineStr"/>
      <c r="F4657" s="19" t="inlineStr"/>
      <c r="G4657" s="19" t="inlineStr"/>
    </row>
    <row r="4658" customHeight="1" ht="15">
      <c r="A4658" s="20" t="inlineStr">
        <is>
          <r>
            <t xml:space="preserve">Material</t>
          </r>
        </is>
      </c>
      <c r="B4658" s="20" t="inlineStr"/>
      <c r="C4658" s="21" t="inlineStr">
        <is>
          <r>
            <t xml:space="preserve">FONTE</t>
          </r>
        </is>
      </c>
      <c r="D4658" s="21" t="inlineStr">
        <is>
          <r>
            <t xml:space="preserve">UNID</t>
          </r>
        </is>
      </c>
      <c r="E4658" s="21" t="inlineStr">
        <is>
          <r>
            <t xml:space="preserve">COEFICIENTE</t>
          </r>
        </is>
      </c>
      <c r="F4658" s="21" t="inlineStr">
        <is>
          <r>
            <t xml:space="preserve">PREÇO UNITÁRIO</t>
          </r>
        </is>
      </c>
      <c r="G4658" s="21" t="inlineStr">
        <is>
          <r>
            <t xml:space="preserve">TOTAL</t>
          </r>
        </is>
      </c>
    </row>
    <row r="4659" customHeight="1" ht="15">
      <c r="A4659" s="22" t="inlineStr">
        <is>
          <r>
            <t xml:space="preserve">I0256</t>
          </r>
        </is>
      </c>
      <c r="B4659" s="23" t="inlineStr">
        <is>
          <r>
            <t xml:space="preserve">BOMBA CENTRIFUGA P=5CV</t>
          </r>
        </is>
      </c>
      <c r="C4659" s="22" t="inlineStr">
        <is>
          <r>
            <t xml:space="preserve">SEINFRA</t>
          </r>
        </is>
      </c>
      <c r="D4659" s="22" t="inlineStr">
        <is>
          <r>
            <t xml:space="preserve">UN</t>
          </r>
        </is>
      </c>
      <c r="E4659" s="24" t="n">
        <v>1.0</v>
      </c>
      <c r="F4659" s="25" t="n">
        <v>2280.82</v>
      </c>
      <c r="G4659" s="25" t="n">
        <f>ROUND(ROUND(E4659,8)*F4659,2)</f>
        <v>2280.82</v>
      </c>
    </row>
    <row r="4660" customHeight="1" ht="15">
      <c r="A4660" s="2" t="inlineStr"/>
      <c r="B4660" s="2" t="inlineStr"/>
      <c r="C4660" s="2" t="inlineStr"/>
      <c r="D4660" s="2" t="inlineStr"/>
      <c r="E4660" s="26" t="inlineStr">
        <is>
          <r>
            <t xml:space="preserve">TOTAL Material:</t>
          </r>
        </is>
      </c>
      <c r="F4660" s="26" t="inlineStr"/>
      <c r="G4660" s="27" t="n">
        <f>SUM(G4659:G4659)</f>
        <v>2280.82</v>
      </c>
    </row>
    <row r="4661" customHeight="1" ht="15">
      <c r="A4661" s="20" t="inlineStr">
        <is>
          <r>
            <t xml:space="preserve">Mão de Obra</t>
          </r>
        </is>
      </c>
      <c r="B4661" s="20" t="inlineStr"/>
      <c r="C4661" s="21" t="inlineStr">
        <is>
          <r>
            <t xml:space="preserve">FONTE</t>
          </r>
        </is>
      </c>
      <c r="D4661" s="21" t="inlineStr">
        <is>
          <r>
            <t xml:space="preserve">UNID</t>
          </r>
        </is>
      </c>
      <c r="E4661" s="21" t="inlineStr">
        <is>
          <r>
            <t xml:space="preserve">COEFICIENTE</t>
          </r>
        </is>
      </c>
      <c r="F4661" s="21" t="inlineStr">
        <is>
          <r>
            <t xml:space="preserve">PREÇO UNITÁRIO</t>
          </r>
        </is>
      </c>
      <c r="G4661" s="21" t="inlineStr">
        <is>
          <r>
            <t xml:space="preserve">TOTAL</t>
          </r>
        </is>
      </c>
    </row>
    <row r="4662" customHeight="1" ht="15">
      <c r="A4662" s="22" t="inlineStr">
        <is>
          <r>
            <t xml:space="preserve">I0043</t>
          </r>
        </is>
      </c>
      <c r="B4662" s="23" t="inlineStr">
        <is>
          <r>
            <t xml:space="preserve">AJUDANTE DE ENCANADOR</t>
          </r>
        </is>
      </c>
      <c r="C4662" s="22" t="inlineStr">
        <is>
          <r>
            <t xml:space="preserve">SEINFRA</t>
          </r>
        </is>
      </c>
      <c r="D4662" s="22" t="inlineStr">
        <is>
          <r>
            <t xml:space="preserve">H</t>
          </r>
        </is>
      </c>
      <c r="E4662" s="24" t="n">
        <v>8.0</v>
      </c>
      <c r="F4662" s="25" t="n">
        <v>21.1</v>
      </c>
      <c r="G4662" s="25" t="n">
        <f>ROUND(ROUND(E4662,8)*F4662,2)</f>
        <v>168.8</v>
      </c>
    </row>
    <row r="4663" customHeight="1" ht="15">
      <c r="A4663" s="22" t="inlineStr">
        <is>
          <r>
            <t xml:space="preserve">I1088</t>
          </r>
        </is>
      </c>
      <c r="B4663" s="23" t="inlineStr">
        <is>
          <r>
            <t xml:space="preserve">ELETROTECNICO MONTADOR</t>
          </r>
        </is>
      </c>
      <c r="C4663" s="22" t="inlineStr">
        <is>
          <r>
            <t xml:space="preserve">SEINFRA</t>
          </r>
        </is>
      </c>
      <c r="D4663" s="22" t="inlineStr">
        <is>
          <r>
            <t xml:space="preserve">H</t>
          </r>
        </is>
      </c>
      <c r="E4663" s="24" t="n">
        <v>2.0</v>
      </c>
      <c r="F4663" s="25" t="n">
        <v>32.54</v>
      </c>
      <c r="G4663" s="25" t="n">
        <f>ROUND(ROUND(E4663,8)*F4663,2)</f>
        <v>65.08</v>
      </c>
    </row>
    <row r="4664" customHeight="1" ht="15">
      <c r="A4664" s="22" t="inlineStr">
        <is>
          <r>
            <t xml:space="preserve">I2320</t>
          </r>
        </is>
      </c>
      <c r="B4664" s="23" t="inlineStr">
        <is>
          <r>
            <t xml:space="preserve">ENCANADOR</t>
          </r>
        </is>
      </c>
      <c r="C4664" s="22" t="inlineStr">
        <is>
          <r>
            <t xml:space="preserve">SEINFRA</t>
          </r>
        </is>
      </c>
      <c r="D4664" s="22" t="inlineStr">
        <is>
          <r>
            <t xml:space="preserve">H</t>
          </r>
        </is>
      </c>
      <c r="E4664" s="24" t="n">
        <v>8.0</v>
      </c>
      <c r="F4664" s="25" t="n">
        <v>26.18</v>
      </c>
      <c r="G4664" s="25" t="n">
        <f>ROUND(ROUND(E4664,8)*F4664,2)</f>
        <v>209.44</v>
      </c>
    </row>
    <row r="4665" customHeight="1" ht="15">
      <c r="A4665" s="2" t="inlineStr"/>
      <c r="B4665" s="2" t="inlineStr"/>
      <c r="C4665" s="2" t="inlineStr"/>
      <c r="D4665" s="2" t="inlineStr"/>
      <c r="E4665" s="26" t="inlineStr">
        <is>
          <r>
            <t xml:space="preserve">TOTAL Mão de Obra:</t>
          </r>
        </is>
      </c>
      <c r="F4665" s="26" t="inlineStr"/>
      <c r="G4665" s="27" t="n">
        <f>SUM(G4662:G4664)</f>
        <v>443.32</v>
      </c>
    </row>
    <row r="4666" customHeight="1" ht="15">
      <c r="A4666" s="2" t="inlineStr"/>
      <c r="B4666" s="2" t="inlineStr"/>
      <c r="C4666" s="2" t="inlineStr"/>
      <c r="D4666" s="2" t="inlineStr"/>
      <c r="E4666" s="28" t="inlineStr">
        <is>
          <r>
            <t xml:space="preserve">VALOR:</t>
          </r>
        </is>
      </c>
      <c r="F4666" s="28" t="inlineStr"/>
      <c r="G4666" s="29" t="n">
        <f>ROUND(SUM(G4660,G4665),2)</f>
        <v>2724.14</v>
      </c>
    </row>
    <row r="4667" customHeight="1" ht="15">
      <c r="A4667" s="2" t="inlineStr"/>
      <c r="B4667" s="2" t="inlineStr"/>
      <c r="C4667" s="2" t="inlineStr"/>
      <c r="D4667" s="2" t="inlineStr"/>
      <c r="E4667" s="28" t="inlineStr">
        <is>
          <r>
            <t xml:space="preserve">VALOR BDI (20.34%):</t>
          </r>
        </is>
      </c>
      <c r="F4667" s="28" t="inlineStr"/>
      <c r="G4667" s="29" t="n">
        <f>ROUND(G4666*(20.34/100),2)</f>
        <v>554.09</v>
      </c>
    </row>
    <row r="4668" customHeight="1" ht="15">
      <c r="A4668" s="2" t="inlineStr"/>
      <c r="B4668" s="2" t="inlineStr"/>
      <c r="C4668" s="2" t="inlineStr"/>
      <c r="D4668" s="2" t="inlineStr"/>
      <c r="E4668" s="28" t="inlineStr">
        <is>
          <r>
            <t xml:space="preserve">VALOR COM BDI:</t>
          </r>
        </is>
      </c>
      <c r="F4668" s="28" t="inlineStr"/>
      <c r="G4668" s="29" t="n">
        <f>G4667+G4666</f>
        <v>3278.23</v>
      </c>
    </row>
    <row r="4669" customHeight="1" ht="10">
      <c r="A4669" s="2" t="inlineStr"/>
      <c r="B4669" s="2" t="inlineStr"/>
      <c r="C4669" s="2" t="inlineStr"/>
      <c r="D4669" s="2" t="inlineStr"/>
      <c r="E4669" s="18" t="inlineStr"/>
      <c r="F4669" s="18" t="inlineStr"/>
      <c r="G4669" s="18" t="inlineStr"/>
    </row>
    <row r="4670" customHeight="1" ht="20">
      <c r="A4670" s="19" t="inlineStr">
        <is>
          <r>
            <t xml:space="preserve">1.18.169. ​94499​ REGISTRO DE GAVETA BRUTO, LATÃO, ROSCÁVEL, 2 1/2" - FORNECIMENTO E INSTALAÇÃO. AF_08/2021​ (UN)</t>
          </r>
        </is>
      </c>
      <c r="B4670" s="19" t="inlineStr"/>
      <c r="C4670" s="19" t="inlineStr"/>
      <c r="D4670" s="19" t="inlineStr"/>
      <c r="E4670" s="19" t="inlineStr"/>
      <c r="F4670" s="19" t="inlineStr"/>
      <c r="G4670" s="19" t="inlineStr"/>
    </row>
    <row r="4671" customHeight="1" ht="15">
      <c r="A4671" s="20" t="inlineStr">
        <is>
          <r>
            <t xml:space="preserve">Material</t>
          </r>
        </is>
      </c>
      <c r="B4671" s="20" t="inlineStr"/>
      <c r="C4671" s="21" t="inlineStr">
        <is>
          <r>
            <t xml:space="preserve">FONTE</t>
          </r>
        </is>
      </c>
      <c r="D4671" s="21" t="inlineStr">
        <is>
          <r>
            <t xml:space="preserve">UNID</t>
          </r>
        </is>
      </c>
      <c r="E4671" s="21" t="inlineStr">
        <is>
          <r>
            <t xml:space="preserve">COEFICIENTE</t>
          </r>
        </is>
      </c>
      <c r="F4671" s="21" t="inlineStr">
        <is>
          <r>
            <t xml:space="preserve">PREÇO UNITÁRIO</t>
          </r>
        </is>
      </c>
      <c r="G4671" s="21" t="inlineStr">
        <is>
          <r>
            <t xml:space="preserve">TOTAL</t>
          </r>
        </is>
      </c>
    </row>
    <row r="4672" customHeight="1" ht="21">
      <c r="A4672" s="22" t="inlineStr">
        <is>
          <r>
            <t xml:space="preserve">00003148</t>
          </r>
        </is>
      </c>
      <c r="B4672" s="23" t="inlineStr">
        <is>
          <r>
            <t xml:space="preserve">FITA VEDA ROSCA, EM PTFE, ROLO DE 18 MM X 50 M (L X C)</t>
          </r>
        </is>
      </c>
      <c r="C4672" s="22" t="inlineStr">
        <is>
          <r>
            <t xml:space="preserve">SINAPI</t>
          </r>
        </is>
      </c>
      <c r="D4672" s="22" t="inlineStr">
        <is>
          <r>
            <t xml:space="preserve">UN</t>
          </r>
        </is>
      </c>
      <c r="E4672" s="24" t="n">
        <v>0.0302</v>
      </c>
      <c r="F4672" s="25" t="n">
        <v>14.75</v>
      </c>
      <c r="G4672" s="25" t="n">
        <f>TRUNC(TRUNC(E4672,8)*F4672,2)</f>
        <v>0.44</v>
      </c>
    </row>
    <row r="4673" customHeight="1" ht="21">
      <c r="A4673" s="22" t="inlineStr">
        <is>
          <r>
            <t xml:space="preserve">00006011</t>
          </r>
        </is>
      </c>
      <c r="B4673" s="23" t="inlineStr">
        <is>
          <r>
            <t xml:space="preserve">REGISTRO GAVETA BRUTO EM LATAO FORJADO, BITOLA 2 1/2"</t>
          </r>
        </is>
      </c>
      <c r="C4673" s="22" t="inlineStr">
        <is>
          <r>
            <t xml:space="preserve">SINAPI</t>
          </r>
        </is>
      </c>
      <c r="D4673" s="22" t="inlineStr">
        <is>
          <r>
            <t xml:space="preserve">UN</t>
          </r>
        </is>
      </c>
      <c r="E4673" s="24" t="n">
        <v>1.0</v>
      </c>
      <c r="F4673" s="25" t="n">
        <v>260.48</v>
      </c>
      <c r="G4673" s="25" t="n">
        <f>TRUNC(TRUNC(E4673,8)*F4673,2)</f>
        <v>260.48</v>
      </c>
    </row>
    <row r="4674" customHeight="1" ht="15">
      <c r="A4674" s="2" t="inlineStr"/>
      <c r="B4674" s="2" t="inlineStr"/>
      <c r="C4674" s="2" t="inlineStr"/>
      <c r="D4674" s="2" t="inlineStr"/>
      <c r="E4674" s="26" t="inlineStr">
        <is>
          <r>
            <t xml:space="preserve">TOTAL Material:</t>
          </r>
        </is>
      </c>
      <c r="F4674" s="26" t="inlineStr"/>
      <c r="G4674" s="27" t="n">
        <f>SUM(G4672:G4673)</f>
        <v>260.92</v>
      </c>
    </row>
    <row r="4675" customHeight="1" ht="15">
      <c r="A4675" s="20" t="inlineStr">
        <is>
          <r>
            <t xml:space="preserve">Mão de Obra com Encargos Complementares</t>
          </r>
        </is>
      </c>
      <c r="B4675" s="20" t="inlineStr"/>
      <c r="C4675" s="21" t="inlineStr">
        <is>
          <r>
            <t xml:space="preserve">FONTE</t>
          </r>
        </is>
      </c>
      <c r="D4675" s="21" t="inlineStr">
        <is>
          <r>
            <t xml:space="preserve">UNID</t>
          </r>
        </is>
      </c>
      <c r="E4675" s="21" t="inlineStr">
        <is>
          <r>
            <t xml:space="preserve">COEFICIENTE</t>
          </r>
        </is>
      </c>
      <c r="F4675" s="21" t="inlineStr">
        <is>
          <r>
            <t xml:space="preserve">PREÇO UNITÁRIO</t>
          </r>
        </is>
      </c>
      <c r="G4675" s="21" t="inlineStr">
        <is>
          <r>
            <t xml:space="preserve">TOTAL</t>
          </r>
        </is>
      </c>
    </row>
    <row r="4676" customHeight="1" ht="21">
      <c r="A4676" s="22" t="inlineStr">
        <is>
          <r>
            <t xml:space="preserve">88248</t>
          </r>
        </is>
      </c>
      <c r="B4676" s="23" t="inlineStr">
        <is>
          <r>
            <t xml:space="preserve">AUXILIAR DE ENCANADOR OU BOMBEIRO HIDRÁULICO COM ENCARGOS COMPLEMENTARES</t>
          </r>
        </is>
      </c>
      <c r="C4676" s="22" t="inlineStr">
        <is>
          <r>
            <t xml:space="preserve">SINAPI</t>
          </r>
        </is>
      </c>
      <c r="D4676" s="22" t="inlineStr">
        <is>
          <r>
            <t xml:space="preserve">H</t>
          </r>
        </is>
      </c>
      <c r="E4676" s="24" t="n">
        <v>0.4546</v>
      </c>
      <c r="F4676" s="25" t="n">
        <v>24.23</v>
      </c>
      <c r="G4676" s="25" t="n">
        <f>TRUNC(TRUNC(E4676,8)*F4676,2)</f>
        <v>11.01</v>
      </c>
    </row>
    <row r="4677" customHeight="1" ht="21">
      <c r="A4677" s="22" t="inlineStr">
        <is>
          <r>
            <t xml:space="preserve">88267</t>
          </r>
        </is>
      </c>
      <c r="B4677" s="23" t="inlineStr">
        <is>
          <r>
            <t xml:space="preserve">ENCANADOR OU BOMBEIRO HIDRÁULICO COM ENCARGOS COMPLEMENTARES</t>
          </r>
        </is>
      </c>
      <c r="C4677" s="22" t="inlineStr">
        <is>
          <r>
            <t xml:space="preserve">SINAPI</t>
          </r>
        </is>
      </c>
      <c r="D4677" s="22" t="inlineStr">
        <is>
          <r>
            <t xml:space="preserve">H</t>
          </r>
        </is>
      </c>
      <c r="E4677" s="24" t="n">
        <v>0.4546</v>
      </c>
      <c r="F4677" s="25" t="n">
        <v>29.86</v>
      </c>
      <c r="G4677" s="25" t="n">
        <f>TRUNC(TRUNC(E4677,8)*F4677,2)</f>
        <v>13.57</v>
      </c>
    </row>
    <row r="4678" customHeight="1" ht="18">
      <c r="A4678" s="2" t="inlineStr"/>
      <c r="B4678" s="2" t="inlineStr"/>
      <c r="C4678" s="2" t="inlineStr"/>
      <c r="D4678" s="2" t="inlineStr"/>
      <c r="E4678" s="26" t="inlineStr">
        <is>
          <r>
            <t xml:space="preserve">TOTAL Mão de Obra com Encargos Complementares:</t>
          </r>
        </is>
      </c>
      <c r="F4678" s="26" t="inlineStr"/>
      <c r="G4678" s="27" t="n">
        <f>SUM(G4676:G4677)</f>
        <v>24.58</v>
      </c>
    </row>
    <row r="4679" customHeight="1" ht="15">
      <c r="A4679" s="2" t="inlineStr"/>
      <c r="B4679" s="2" t="inlineStr"/>
      <c r="C4679" s="2" t="inlineStr"/>
      <c r="D4679" s="2" t="inlineStr"/>
      <c r="E4679" s="28" t="inlineStr">
        <is>
          <r>
            <t xml:space="preserve">VALOR:</t>
          </r>
        </is>
      </c>
      <c r="F4679" s="28" t="inlineStr"/>
      <c r="G4679" s="29" t="n">
        <f>ROUND(SUM(G4674,G4678),2)</f>
        <v>285.5</v>
      </c>
    </row>
    <row r="4680" customHeight="1" ht="15">
      <c r="A4680" s="2" t="inlineStr"/>
      <c r="B4680" s="2" t="inlineStr"/>
      <c r="C4680" s="2" t="inlineStr"/>
      <c r="D4680" s="2" t="inlineStr"/>
      <c r="E4680" s="28" t="inlineStr">
        <is>
          <r>
            <t xml:space="preserve">VALOR BDI (20.34%):</t>
          </r>
        </is>
      </c>
      <c r="F4680" s="28" t="inlineStr"/>
      <c r="G4680" s="29" t="n">
        <f>ROUND(G4679*(20.34/100),2)</f>
        <v>58.07</v>
      </c>
    </row>
    <row r="4681" customHeight="1" ht="15">
      <c r="A4681" s="2" t="inlineStr"/>
      <c r="B4681" s="2" t="inlineStr"/>
      <c r="C4681" s="2" t="inlineStr"/>
      <c r="D4681" s="2" t="inlineStr"/>
      <c r="E4681" s="28" t="inlineStr">
        <is>
          <r>
            <t xml:space="preserve">VALOR COM BDI:</t>
          </r>
        </is>
      </c>
      <c r="F4681" s="28" t="inlineStr"/>
      <c r="G4681" s="29" t="n">
        <f>G4680+G4679</f>
        <v>343.57</v>
      </c>
    </row>
    <row r="4682" customHeight="1" ht="10">
      <c r="A4682" s="2" t="inlineStr"/>
      <c r="B4682" s="2" t="inlineStr"/>
      <c r="C4682" s="2" t="inlineStr"/>
      <c r="D4682" s="2" t="inlineStr"/>
      <c r="E4682" s="18" t="inlineStr"/>
      <c r="F4682" s="18" t="inlineStr"/>
      <c r="G4682" s="18" t="inlineStr"/>
    </row>
    <row r="4683" customHeight="1" ht="20">
      <c r="A4683" s="19" t="inlineStr">
        <is>
          <r>
            <t xml:space="preserve">1.18.170. ​99624​ VÁLVULA DE RETENÇÃO HORIZONTAL, DE BRONZE, ROSCÁVEL, 2 1/2" - FORNECIMENTO E INSTALAÇÃO. AF_08/2021​ (UN)</t>
          </r>
        </is>
      </c>
      <c r="B4683" s="19" t="inlineStr"/>
      <c r="C4683" s="19" t="inlineStr"/>
      <c r="D4683" s="19" t="inlineStr"/>
      <c r="E4683" s="19" t="inlineStr"/>
      <c r="F4683" s="19" t="inlineStr"/>
      <c r="G4683" s="19" t="inlineStr"/>
    </row>
    <row r="4684" customHeight="1" ht="15">
      <c r="A4684" s="20" t="inlineStr">
        <is>
          <r>
            <t xml:space="preserve">Material</t>
          </r>
        </is>
      </c>
      <c r="B4684" s="20" t="inlineStr"/>
      <c r="C4684" s="21" t="inlineStr">
        <is>
          <r>
            <t xml:space="preserve">FONTE</t>
          </r>
        </is>
      </c>
      <c r="D4684" s="21" t="inlineStr">
        <is>
          <r>
            <t xml:space="preserve">UNID</t>
          </r>
        </is>
      </c>
      <c r="E4684" s="21" t="inlineStr">
        <is>
          <r>
            <t xml:space="preserve">COEFICIENTE</t>
          </r>
        </is>
      </c>
      <c r="F4684" s="21" t="inlineStr">
        <is>
          <r>
            <t xml:space="preserve">PREÇO UNITÁRIO</t>
          </r>
        </is>
      </c>
      <c r="G4684" s="21" t="inlineStr">
        <is>
          <r>
            <t xml:space="preserve">TOTAL</t>
          </r>
        </is>
      </c>
    </row>
    <row r="4685" customHeight="1" ht="21">
      <c r="A4685" s="22" t="inlineStr">
        <is>
          <r>
            <t xml:space="preserve">00003148</t>
          </r>
        </is>
      </c>
      <c r="B4685" s="23" t="inlineStr">
        <is>
          <r>
            <t xml:space="preserve">FITA VEDA ROSCA, EM PTFE, ROLO DE 18 MM X 50 M (L X C)</t>
          </r>
        </is>
      </c>
      <c r="C4685" s="22" t="inlineStr">
        <is>
          <r>
            <t xml:space="preserve">SINAPI</t>
          </r>
        </is>
      </c>
      <c r="D4685" s="22" t="inlineStr">
        <is>
          <r>
            <t xml:space="preserve">UN</t>
          </r>
        </is>
      </c>
      <c r="E4685" s="24" t="n">
        <v>0.0302</v>
      </c>
      <c r="F4685" s="25" t="n">
        <v>14.75</v>
      </c>
      <c r="G4685" s="25" t="n">
        <f>TRUNC(TRUNC(E4685,8)*F4685,2)</f>
        <v>0.44</v>
      </c>
    </row>
    <row r="4686" customHeight="1" ht="29">
      <c r="A4686" s="22" t="inlineStr">
        <is>
          <r>
            <t xml:space="preserve">00010405</t>
          </r>
        </is>
      </c>
      <c r="B4686" s="23" t="inlineStr">
        <is>
          <r>
            <t xml:space="preserve">VALVULA DE RETENCAO HORIZONTAL, DE BRONZE (PN-25), 2 1/2", 400 PSI, TAMPA DE PORCA DE UNIAO, EXTREMIDADES COM ROSCA</t>
          </r>
        </is>
      </c>
      <c r="C4686" s="22" t="inlineStr">
        <is>
          <r>
            <t xml:space="preserve">SINAPI</t>
          </r>
        </is>
      </c>
      <c r="D4686" s="22" t="inlineStr">
        <is>
          <r>
            <t xml:space="preserve">UN</t>
          </r>
        </is>
      </c>
      <c r="E4686" s="24" t="n">
        <v>1.0</v>
      </c>
      <c r="F4686" s="25" t="n">
        <v>639.68</v>
      </c>
      <c r="G4686" s="25" t="n">
        <f>TRUNC(TRUNC(E4686,8)*F4686,2)</f>
        <v>639.68</v>
      </c>
    </row>
    <row r="4687" customHeight="1" ht="15">
      <c r="A4687" s="2" t="inlineStr"/>
      <c r="B4687" s="2" t="inlineStr"/>
      <c r="C4687" s="2" t="inlineStr"/>
      <c r="D4687" s="2" t="inlineStr"/>
      <c r="E4687" s="26" t="inlineStr">
        <is>
          <r>
            <t xml:space="preserve">TOTAL Material:</t>
          </r>
        </is>
      </c>
      <c r="F4687" s="26" t="inlineStr"/>
      <c r="G4687" s="27" t="n">
        <f>SUM(G4685:G4686)</f>
        <v>640.12</v>
      </c>
    </row>
    <row r="4688" customHeight="1" ht="15">
      <c r="A4688" s="20" t="inlineStr">
        <is>
          <r>
            <t xml:space="preserve">Mão de Obra com Encargos Complementares</t>
          </r>
        </is>
      </c>
      <c r="B4688" s="20" t="inlineStr"/>
      <c r="C4688" s="21" t="inlineStr">
        <is>
          <r>
            <t xml:space="preserve">FONTE</t>
          </r>
        </is>
      </c>
      <c r="D4688" s="21" t="inlineStr">
        <is>
          <r>
            <t xml:space="preserve">UNID</t>
          </r>
        </is>
      </c>
      <c r="E4688" s="21" t="inlineStr">
        <is>
          <r>
            <t xml:space="preserve">COEFICIENTE</t>
          </r>
        </is>
      </c>
      <c r="F4688" s="21" t="inlineStr">
        <is>
          <r>
            <t xml:space="preserve">PREÇO UNITÁRIO</t>
          </r>
        </is>
      </c>
      <c r="G4688" s="21" t="inlineStr">
        <is>
          <r>
            <t xml:space="preserve">TOTAL</t>
          </r>
        </is>
      </c>
    </row>
    <row r="4689" customHeight="1" ht="21">
      <c r="A4689" s="22" t="inlineStr">
        <is>
          <r>
            <t xml:space="preserve">88248</t>
          </r>
        </is>
      </c>
      <c r="B4689" s="23" t="inlineStr">
        <is>
          <r>
            <t xml:space="preserve">AUXILIAR DE ENCANADOR OU BOMBEIRO HIDRÁULICO COM ENCARGOS COMPLEMENTARES</t>
          </r>
        </is>
      </c>
      <c r="C4689" s="22" t="inlineStr">
        <is>
          <r>
            <t xml:space="preserve">SINAPI</t>
          </r>
        </is>
      </c>
      <c r="D4689" s="22" t="inlineStr">
        <is>
          <r>
            <t xml:space="preserve">H</t>
          </r>
        </is>
      </c>
      <c r="E4689" s="24" t="n">
        <v>0.4546</v>
      </c>
      <c r="F4689" s="25" t="n">
        <v>24.23</v>
      </c>
      <c r="G4689" s="25" t="n">
        <f>TRUNC(TRUNC(E4689,8)*F4689,2)</f>
        <v>11.01</v>
      </c>
    </row>
    <row r="4690" customHeight="1" ht="21">
      <c r="A4690" s="22" t="inlineStr">
        <is>
          <r>
            <t xml:space="preserve">88267</t>
          </r>
        </is>
      </c>
      <c r="B4690" s="23" t="inlineStr">
        <is>
          <r>
            <t xml:space="preserve">ENCANADOR OU BOMBEIRO HIDRÁULICO COM ENCARGOS COMPLEMENTARES</t>
          </r>
        </is>
      </c>
      <c r="C4690" s="22" t="inlineStr">
        <is>
          <r>
            <t xml:space="preserve">SINAPI</t>
          </r>
        </is>
      </c>
      <c r="D4690" s="22" t="inlineStr">
        <is>
          <r>
            <t xml:space="preserve">H</t>
          </r>
        </is>
      </c>
      <c r="E4690" s="24" t="n">
        <v>0.4546</v>
      </c>
      <c r="F4690" s="25" t="n">
        <v>29.86</v>
      </c>
      <c r="G4690" s="25" t="n">
        <f>TRUNC(TRUNC(E4690,8)*F4690,2)</f>
        <v>13.57</v>
      </c>
    </row>
    <row r="4691" customHeight="1" ht="18">
      <c r="A4691" s="2" t="inlineStr"/>
      <c r="B4691" s="2" t="inlineStr"/>
      <c r="C4691" s="2" t="inlineStr"/>
      <c r="D4691" s="2" t="inlineStr"/>
      <c r="E4691" s="26" t="inlineStr">
        <is>
          <r>
            <t xml:space="preserve">TOTAL Mão de Obra com Encargos Complementares:</t>
          </r>
        </is>
      </c>
      <c r="F4691" s="26" t="inlineStr"/>
      <c r="G4691" s="27" t="n">
        <f>SUM(G4689:G4690)</f>
        <v>24.58</v>
      </c>
    </row>
    <row r="4692" customHeight="1" ht="15">
      <c r="A4692" s="2" t="inlineStr"/>
      <c r="B4692" s="2" t="inlineStr"/>
      <c r="C4692" s="2" t="inlineStr"/>
      <c r="D4692" s="2" t="inlineStr"/>
      <c r="E4692" s="28" t="inlineStr">
        <is>
          <r>
            <t xml:space="preserve">VALOR:</t>
          </r>
        </is>
      </c>
      <c r="F4692" s="28" t="inlineStr"/>
      <c r="G4692" s="29" t="n">
        <f>ROUND(SUM(G4687,G4691),2)</f>
        <v>664.7</v>
      </c>
    </row>
    <row r="4693" customHeight="1" ht="15">
      <c r="A4693" s="2" t="inlineStr"/>
      <c r="B4693" s="2" t="inlineStr"/>
      <c r="C4693" s="2" t="inlineStr"/>
      <c r="D4693" s="2" t="inlineStr"/>
      <c r="E4693" s="28" t="inlineStr">
        <is>
          <r>
            <t xml:space="preserve">VALOR BDI (20.34%):</t>
          </r>
        </is>
      </c>
      <c r="F4693" s="28" t="inlineStr"/>
      <c r="G4693" s="29" t="n">
        <f>ROUND(G4692*(20.34/100),2)</f>
        <v>135.2</v>
      </c>
    </row>
    <row r="4694" customHeight="1" ht="15">
      <c r="A4694" s="2" t="inlineStr"/>
      <c r="B4694" s="2" t="inlineStr"/>
      <c r="C4694" s="2" t="inlineStr"/>
      <c r="D4694" s="2" t="inlineStr"/>
      <c r="E4694" s="28" t="inlineStr">
        <is>
          <r>
            <t xml:space="preserve">VALOR COM BDI:</t>
          </r>
        </is>
      </c>
      <c r="F4694" s="28" t="inlineStr"/>
      <c r="G4694" s="29" t="n">
        <f>G4693+G4692</f>
        <v>799.9</v>
      </c>
    </row>
    <row r="4695" customHeight="1" ht="10">
      <c r="A4695" s="2" t="inlineStr"/>
      <c r="B4695" s="2" t="inlineStr"/>
      <c r="C4695" s="2" t="inlineStr"/>
      <c r="D4695" s="2" t="inlineStr"/>
      <c r="E4695" s="18" t="inlineStr"/>
      <c r="F4695" s="18" t="inlineStr"/>
      <c r="G4695" s="18" t="inlineStr"/>
    </row>
    <row r="4696" customHeight="1" ht="20">
      <c r="A4696" s="19" t="inlineStr">
        <is>
          <r>
            <t xml:space="preserve">1.18.171. ​97495​ TÊ, EM AÇO, CONEXÃO SOLDADA, DN 65 (2 1/2"), INSTALADO EM REDE DE ALIMENTAÇÃO PARA HIDRANTE - FORNECIMENTO E INSTALAÇÃO. AF_10/2020​ (UN)</t>
          </r>
        </is>
      </c>
      <c r="B4696" s="19" t="inlineStr"/>
      <c r="C4696" s="19" t="inlineStr"/>
      <c r="D4696" s="19" t="inlineStr"/>
      <c r="E4696" s="19" t="inlineStr"/>
      <c r="F4696" s="19" t="inlineStr"/>
      <c r="G4696" s="19" t="inlineStr"/>
    </row>
    <row r="4697" customHeight="1" ht="15">
      <c r="A4697" s="20" t="inlineStr">
        <is>
          <r>
            <t xml:space="preserve">Material</t>
          </r>
        </is>
      </c>
      <c r="B4697" s="20" t="inlineStr"/>
      <c r="C4697" s="21" t="inlineStr">
        <is>
          <r>
            <t xml:space="preserve">FONTE</t>
          </r>
        </is>
      </c>
      <c r="D4697" s="21" t="inlineStr">
        <is>
          <r>
            <t xml:space="preserve">UNID</t>
          </r>
        </is>
      </c>
      <c r="E4697" s="21" t="inlineStr">
        <is>
          <r>
            <t xml:space="preserve">COEFICIENTE</t>
          </r>
        </is>
      </c>
      <c r="F4697" s="21" t="inlineStr">
        <is>
          <r>
            <t xml:space="preserve">PREÇO UNITÁRIO</t>
          </r>
        </is>
      </c>
      <c r="G4697" s="21" t="inlineStr">
        <is>
          <r>
            <t xml:space="preserve">TOTAL</t>
          </r>
        </is>
      </c>
    </row>
    <row r="4698" customHeight="1" ht="21">
      <c r="A4698" s="22" t="inlineStr">
        <is>
          <r>
            <t xml:space="preserve">00011002</t>
          </r>
        </is>
      </c>
      <c r="B4698" s="23" t="inlineStr">
        <is>
          <r>
            <t xml:space="preserve">ELETRODO REVESTIDO AWS - E6013, DIAMETRO IGUAL A 2,50 MM</t>
          </r>
        </is>
      </c>
      <c r="C4698" s="22" t="inlineStr">
        <is>
          <r>
            <t xml:space="preserve">SINAPI</t>
          </r>
        </is>
      </c>
      <c r="D4698" s="22" t="inlineStr">
        <is>
          <r>
            <t xml:space="preserve">KG</t>
          </r>
        </is>
      </c>
      <c r="E4698" s="24" t="n">
        <v>0.101</v>
      </c>
      <c r="F4698" s="25" t="n">
        <v>46.37</v>
      </c>
      <c r="G4698" s="25" t="n">
        <f>TRUNC(TRUNC(E4698,8)*F4698,2)</f>
        <v>4.68</v>
      </c>
    </row>
    <row r="4699" customHeight="1" ht="21">
      <c r="A4699" s="22" t="inlineStr">
        <is>
          <r>
            <t xml:space="preserve">00040398</t>
          </r>
        </is>
      </c>
      <c r="B4699" s="23" t="inlineStr">
        <is>
          <r>
            <t xml:space="preserve">TE 90 GRAUS EM ACO CARBONO, SOLDAVEL, PRESSAO 3.000 LBS, DN 2 1/2"</t>
          </r>
        </is>
      </c>
      <c r="C4699" s="22" t="inlineStr">
        <is>
          <r>
            <t xml:space="preserve">SINAPI</t>
          </r>
        </is>
      </c>
      <c r="D4699" s="22" t="inlineStr">
        <is>
          <r>
            <t xml:space="preserve">UN</t>
          </r>
        </is>
      </c>
      <c r="E4699" s="24" t="n">
        <v>1.0</v>
      </c>
      <c r="F4699" s="25" t="n">
        <v>424.39</v>
      </c>
      <c r="G4699" s="25" t="n">
        <f>TRUNC(TRUNC(E4699,8)*F4699,2)</f>
        <v>424.39</v>
      </c>
    </row>
    <row r="4700" customHeight="1" ht="15">
      <c r="A4700" s="2" t="inlineStr"/>
      <c r="B4700" s="2" t="inlineStr"/>
      <c r="C4700" s="2" t="inlineStr"/>
      <c r="D4700" s="2" t="inlineStr"/>
      <c r="E4700" s="26" t="inlineStr">
        <is>
          <r>
            <t xml:space="preserve">TOTAL Material:</t>
          </r>
        </is>
      </c>
      <c r="F4700" s="26" t="inlineStr"/>
      <c r="G4700" s="27" t="n">
        <f>SUM(G4698:G4699)</f>
        <v>429.07</v>
      </c>
    </row>
    <row r="4701" customHeight="1" ht="15">
      <c r="A4701" s="20" t="inlineStr">
        <is>
          <r>
            <t xml:space="preserve">Mão de Obra com Encargos Complementares</t>
          </r>
        </is>
      </c>
      <c r="B4701" s="20" t="inlineStr"/>
      <c r="C4701" s="21" t="inlineStr">
        <is>
          <r>
            <t xml:space="preserve">FONTE</t>
          </r>
        </is>
      </c>
      <c r="D4701" s="21" t="inlineStr">
        <is>
          <r>
            <t xml:space="preserve">UNID</t>
          </r>
        </is>
      </c>
      <c r="E4701" s="21" t="inlineStr">
        <is>
          <r>
            <t xml:space="preserve">COEFICIENTE</t>
          </r>
        </is>
      </c>
      <c r="F4701" s="21" t="inlineStr">
        <is>
          <r>
            <t xml:space="preserve">PREÇO UNITÁRIO</t>
          </r>
        </is>
      </c>
      <c r="G4701" s="21" t="inlineStr">
        <is>
          <r>
            <t xml:space="preserve">TOTAL</t>
          </r>
        </is>
      </c>
    </row>
    <row r="4702" customHeight="1" ht="21">
      <c r="A4702" s="22" t="inlineStr">
        <is>
          <r>
            <t xml:space="preserve">88248</t>
          </r>
        </is>
      </c>
      <c r="B4702" s="23" t="inlineStr">
        <is>
          <r>
            <t xml:space="preserve">AUXILIAR DE ENCANADOR OU BOMBEIRO HIDRÁULICO COM ENCARGOS COMPLEMENTARES</t>
          </r>
        </is>
      </c>
      <c r="C4702" s="22" t="inlineStr">
        <is>
          <r>
            <t xml:space="preserve">SINAPI</t>
          </r>
        </is>
      </c>
      <c r="D4702" s="22" t="inlineStr">
        <is>
          <r>
            <t xml:space="preserve">H</t>
          </r>
        </is>
      </c>
      <c r="E4702" s="24" t="n">
        <v>0.781</v>
      </c>
      <c r="F4702" s="25" t="n">
        <v>24.23</v>
      </c>
      <c r="G4702" s="25" t="n">
        <f>TRUNC(TRUNC(E4702,8)*F4702,2)</f>
        <v>18.92</v>
      </c>
    </row>
    <row r="4703" customHeight="1" ht="21">
      <c r="A4703" s="22" t="inlineStr">
        <is>
          <r>
            <t xml:space="preserve">88267</t>
          </r>
        </is>
      </c>
      <c r="B4703" s="23" t="inlineStr">
        <is>
          <r>
            <t xml:space="preserve">ENCANADOR OU BOMBEIRO HIDRÁULICO COM ENCARGOS COMPLEMENTARES</t>
          </r>
        </is>
      </c>
      <c r="C4703" s="22" t="inlineStr">
        <is>
          <r>
            <t xml:space="preserve">SINAPI</t>
          </r>
        </is>
      </c>
      <c r="D4703" s="22" t="inlineStr">
        <is>
          <r>
            <t xml:space="preserve">H</t>
          </r>
        </is>
      </c>
      <c r="E4703" s="24" t="n">
        <v>0.781</v>
      </c>
      <c r="F4703" s="25" t="n">
        <v>29.86</v>
      </c>
      <c r="G4703" s="25" t="n">
        <f>TRUNC(TRUNC(E4703,8)*F4703,2)</f>
        <v>23.32</v>
      </c>
    </row>
    <row r="4704" customHeight="1" ht="15">
      <c r="A4704" s="22" t="inlineStr">
        <is>
          <r>
            <t xml:space="preserve">88317</t>
          </r>
        </is>
      </c>
      <c r="B4704" s="23" t="inlineStr">
        <is>
          <r>
            <t xml:space="preserve">SOLDADOR COM ENCARGOS COMPLEMENTARES</t>
          </r>
        </is>
      </c>
      <c r="C4704" s="22" t="inlineStr">
        <is>
          <r>
            <t xml:space="preserve">SINAPI</t>
          </r>
        </is>
      </c>
      <c r="D4704" s="22" t="inlineStr">
        <is>
          <r>
            <t xml:space="preserve">H</t>
          </r>
        </is>
      </c>
      <c r="E4704" s="24" t="n">
        <v>0.781</v>
      </c>
      <c r="F4704" s="25" t="n">
        <v>31.31</v>
      </c>
      <c r="G4704" s="25" t="n">
        <f>TRUNC(TRUNC(E4704,8)*F4704,2)</f>
        <v>24.45</v>
      </c>
    </row>
    <row r="4705" customHeight="1" ht="18">
      <c r="A4705" s="2" t="inlineStr"/>
      <c r="B4705" s="2" t="inlineStr"/>
      <c r="C4705" s="2" t="inlineStr"/>
      <c r="D4705" s="2" t="inlineStr"/>
      <c r="E4705" s="26" t="inlineStr">
        <is>
          <r>
            <t xml:space="preserve">TOTAL Mão de Obra com Encargos Complementares:</t>
          </r>
        </is>
      </c>
      <c r="F4705" s="26" t="inlineStr"/>
      <c r="G4705" s="27" t="n">
        <f>SUM(G4702:G4704)</f>
        <v>66.69</v>
      </c>
    </row>
    <row r="4706" customHeight="1" ht="15">
      <c r="A4706" s="2" t="inlineStr"/>
      <c r="B4706" s="2" t="inlineStr"/>
      <c r="C4706" s="2" t="inlineStr"/>
      <c r="D4706" s="2" t="inlineStr"/>
      <c r="E4706" s="28" t="inlineStr">
        <is>
          <r>
            <t xml:space="preserve">VALOR:</t>
          </r>
        </is>
      </c>
      <c r="F4706" s="28" t="inlineStr"/>
      <c r="G4706" s="29" t="n">
        <f>ROUND(SUM(G4700,G4705),2)</f>
        <v>495.76</v>
      </c>
    </row>
    <row r="4707" customHeight="1" ht="15">
      <c r="A4707" s="2" t="inlineStr"/>
      <c r="B4707" s="2" t="inlineStr"/>
      <c r="C4707" s="2" t="inlineStr"/>
      <c r="D4707" s="2" t="inlineStr"/>
      <c r="E4707" s="28" t="inlineStr">
        <is>
          <r>
            <t xml:space="preserve">VALOR BDI (20.34%):</t>
          </r>
        </is>
      </c>
      <c r="F4707" s="28" t="inlineStr"/>
      <c r="G4707" s="29" t="n">
        <f>ROUND(G4706*(20.34/100),2)</f>
        <v>100.84</v>
      </c>
    </row>
    <row r="4708" customHeight="1" ht="15">
      <c r="A4708" s="2" t="inlineStr"/>
      <c r="B4708" s="2" t="inlineStr"/>
      <c r="C4708" s="2" t="inlineStr"/>
      <c r="D4708" s="2" t="inlineStr"/>
      <c r="E4708" s="28" t="inlineStr">
        <is>
          <r>
            <t xml:space="preserve">VALOR COM BDI:</t>
          </r>
        </is>
      </c>
      <c r="F4708" s="28" t="inlineStr"/>
      <c r="G4708" s="29" t="n">
        <f>G4707+G4706</f>
        <v>596.6</v>
      </c>
    </row>
    <row r="4709" customHeight="1" ht="10">
      <c r="A4709" s="2" t="inlineStr"/>
      <c r="B4709" s="2" t="inlineStr"/>
      <c r="C4709" s="2" t="inlineStr"/>
      <c r="D4709" s="2" t="inlineStr"/>
      <c r="E4709" s="18" t="inlineStr"/>
      <c r="F4709" s="18" t="inlineStr"/>
      <c r="G4709" s="18" t="inlineStr"/>
    </row>
    <row r="4710" customHeight="1" ht="20">
      <c r="A4710" s="19" t="inlineStr">
        <is>
          <r>
            <t xml:space="preserve">1.18.172. ​101917​ MANÔMETRO 0 A 200 PSI (0 A 14 KGF/CM2), D = 50MM - FORNECIMENTO E INSTALAÇÃO. AF_10/2020​ (UN)</t>
          </r>
        </is>
      </c>
      <c r="B4710" s="19" t="inlineStr"/>
      <c r="C4710" s="19" t="inlineStr"/>
      <c r="D4710" s="19" t="inlineStr"/>
      <c r="E4710" s="19" t="inlineStr"/>
      <c r="F4710" s="19" t="inlineStr"/>
      <c r="G4710" s="19" t="inlineStr"/>
    </row>
    <row r="4711" customHeight="1" ht="15">
      <c r="A4711" s="20" t="inlineStr">
        <is>
          <r>
            <t xml:space="preserve">Material</t>
          </r>
        </is>
      </c>
      <c r="B4711" s="20" t="inlineStr"/>
      <c r="C4711" s="21" t="inlineStr">
        <is>
          <r>
            <t xml:space="preserve">FONTE</t>
          </r>
        </is>
      </c>
      <c r="D4711" s="21" t="inlineStr">
        <is>
          <r>
            <t xml:space="preserve">UNID</t>
          </r>
        </is>
      </c>
      <c r="E4711" s="21" t="inlineStr">
        <is>
          <r>
            <t xml:space="preserve">COEFICIENTE</t>
          </r>
        </is>
      </c>
      <c r="F4711" s="21" t="inlineStr">
        <is>
          <r>
            <t xml:space="preserve">PREÇO UNITÁRIO</t>
          </r>
        </is>
      </c>
      <c r="G4711" s="21" t="inlineStr">
        <is>
          <r>
            <t xml:space="preserve">TOTAL</t>
          </r>
        </is>
      </c>
    </row>
    <row r="4712" customHeight="1" ht="21">
      <c r="A4712" s="22" t="inlineStr">
        <is>
          <r>
            <t xml:space="preserve">00003146</t>
          </r>
        </is>
      </c>
      <c r="B4712" s="23" t="inlineStr">
        <is>
          <r>
            <t xml:space="preserve">FITA VEDA ROSCA, EM PTFE, ROLO DE 18 MM X 10 M (L X C)</t>
          </r>
        </is>
      </c>
      <c r="C4712" s="22" t="inlineStr">
        <is>
          <r>
            <t xml:space="preserve">SINAPI</t>
          </r>
        </is>
      </c>
      <c r="D4712" s="22" t="inlineStr">
        <is>
          <r>
            <t xml:space="preserve">UN</t>
          </r>
        </is>
      </c>
      <c r="E4712" s="24" t="n">
        <v>0.012</v>
      </c>
      <c r="F4712" s="25" t="n">
        <v>4.0</v>
      </c>
      <c r="G4712" s="25" t="n">
        <f>TRUNC(TRUNC(E4712,8)*F4712,2)</f>
        <v>0.04</v>
      </c>
    </row>
    <row r="4713" customHeight="1" ht="29">
      <c r="A4713" s="22" t="inlineStr">
        <is>
          <r>
            <t xml:space="preserve">00012899</t>
          </r>
        </is>
      </c>
      <c r="B4713" s="23" t="inlineStr">
        <is>
          <r>
            <t xml:space="preserve">MANOMETRO COM CAIXA EM ACO PINTADO, ESCALA *10* KGF/CM2 (*10* BAR), DIAMETRO NOMINAL DE *63* MM, CONEXAO DE 1/4"</t>
          </r>
        </is>
      </c>
      <c r="C4713" s="22" t="inlineStr">
        <is>
          <r>
            <t xml:space="preserve">SINAPI</t>
          </r>
        </is>
      </c>
      <c r="D4713" s="22" t="inlineStr">
        <is>
          <r>
            <t xml:space="preserve">UN</t>
          </r>
        </is>
      </c>
      <c r="E4713" s="24" t="n">
        <v>1.0</v>
      </c>
      <c r="F4713" s="25" t="n">
        <v>146.97</v>
      </c>
      <c r="G4713" s="25" t="n">
        <f>TRUNC(TRUNC(E4713,8)*F4713,2)</f>
        <v>146.97</v>
      </c>
    </row>
    <row r="4714" customHeight="1" ht="15">
      <c r="A4714" s="2" t="inlineStr"/>
      <c r="B4714" s="2" t="inlineStr"/>
      <c r="C4714" s="2" t="inlineStr"/>
      <c r="D4714" s="2" t="inlineStr"/>
      <c r="E4714" s="26" t="inlineStr">
        <is>
          <r>
            <t xml:space="preserve">TOTAL Material:</t>
          </r>
        </is>
      </c>
      <c r="F4714" s="26" t="inlineStr"/>
      <c r="G4714" s="27" t="n">
        <f>SUM(G4712:G4713)</f>
        <v>147.01</v>
      </c>
    </row>
    <row r="4715" customHeight="1" ht="15">
      <c r="A4715" s="20" t="inlineStr">
        <is>
          <r>
            <t xml:space="preserve">Mão de Obra com Encargos Complementares</t>
          </r>
        </is>
      </c>
      <c r="B4715" s="20" t="inlineStr"/>
      <c r="C4715" s="21" t="inlineStr">
        <is>
          <r>
            <t xml:space="preserve">FONTE</t>
          </r>
        </is>
      </c>
      <c r="D4715" s="21" t="inlineStr">
        <is>
          <r>
            <t xml:space="preserve">UNID</t>
          </r>
        </is>
      </c>
      <c r="E4715" s="21" t="inlineStr">
        <is>
          <r>
            <t xml:space="preserve">COEFICIENTE</t>
          </r>
        </is>
      </c>
      <c r="F4715" s="21" t="inlineStr">
        <is>
          <r>
            <t xml:space="preserve">PREÇO UNITÁRIO</t>
          </r>
        </is>
      </c>
      <c r="G4715" s="21" t="inlineStr">
        <is>
          <r>
            <t xml:space="preserve">TOTAL</t>
          </r>
        </is>
      </c>
    </row>
    <row r="4716" customHeight="1" ht="21">
      <c r="A4716" s="22" t="inlineStr">
        <is>
          <r>
            <t xml:space="preserve">88248</t>
          </r>
        </is>
      </c>
      <c r="B4716" s="23" t="inlineStr">
        <is>
          <r>
            <t xml:space="preserve">AUXILIAR DE ENCANADOR OU BOMBEIRO HIDRÁULICO COM ENCARGOS COMPLEMENTARES</t>
          </r>
        </is>
      </c>
      <c r="C4716" s="22" t="inlineStr">
        <is>
          <r>
            <t xml:space="preserve">SINAPI</t>
          </r>
        </is>
      </c>
      <c r="D4716" s="22" t="inlineStr">
        <is>
          <r>
            <t xml:space="preserve">H</t>
          </r>
        </is>
      </c>
      <c r="E4716" s="24" t="n">
        <v>0.843</v>
      </c>
      <c r="F4716" s="25" t="n">
        <v>24.23</v>
      </c>
      <c r="G4716" s="25" t="n">
        <f>TRUNC(TRUNC(E4716,8)*F4716,2)</f>
        <v>20.42</v>
      </c>
    </row>
    <row r="4717" customHeight="1" ht="21">
      <c r="A4717" s="22" t="inlineStr">
        <is>
          <r>
            <t xml:space="preserve">88267</t>
          </r>
        </is>
      </c>
      <c r="B4717" s="23" t="inlineStr">
        <is>
          <r>
            <t xml:space="preserve">ENCANADOR OU BOMBEIRO HIDRÁULICO COM ENCARGOS COMPLEMENTARES</t>
          </r>
        </is>
      </c>
      <c r="C4717" s="22" t="inlineStr">
        <is>
          <r>
            <t xml:space="preserve">SINAPI</t>
          </r>
        </is>
      </c>
      <c r="D4717" s="22" t="inlineStr">
        <is>
          <r>
            <t xml:space="preserve">H</t>
          </r>
        </is>
      </c>
      <c r="E4717" s="24" t="n">
        <v>0.843</v>
      </c>
      <c r="F4717" s="25" t="n">
        <v>29.86</v>
      </c>
      <c r="G4717" s="25" t="n">
        <f>TRUNC(TRUNC(E4717,8)*F4717,2)</f>
        <v>25.17</v>
      </c>
    </row>
    <row r="4718" customHeight="1" ht="18">
      <c r="A4718" s="2" t="inlineStr"/>
      <c r="B4718" s="2" t="inlineStr"/>
      <c r="C4718" s="2" t="inlineStr"/>
      <c r="D4718" s="2" t="inlineStr"/>
      <c r="E4718" s="26" t="inlineStr">
        <is>
          <r>
            <t xml:space="preserve">TOTAL Mão de Obra com Encargos Complementares:</t>
          </r>
        </is>
      </c>
      <c r="F4718" s="26" t="inlineStr"/>
      <c r="G4718" s="27" t="n">
        <f>SUM(G4716:G4717)</f>
        <v>45.59</v>
      </c>
    </row>
    <row r="4719" customHeight="1" ht="15">
      <c r="A4719" s="2" t="inlineStr"/>
      <c r="B4719" s="2" t="inlineStr"/>
      <c r="C4719" s="2" t="inlineStr"/>
      <c r="D4719" s="2" t="inlineStr"/>
      <c r="E4719" s="28" t="inlineStr">
        <is>
          <r>
            <t xml:space="preserve">VALOR:</t>
          </r>
        </is>
      </c>
      <c r="F4719" s="28" t="inlineStr"/>
      <c r="G4719" s="29" t="n">
        <f>ROUND(SUM(G4714,G4718),2)</f>
        <v>192.6</v>
      </c>
    </row>
    <row r="4720" customHeight="1" ht="15">
      <c r="A4720" s="2" t="inlineStr"/>
      <c r="B4720" s="2" t="inlineStr"/>
      <c r="C4720" s="2" t="inlineStr"/>
      <c r="D4720" s="2" t="inlineStr"/>
      <c r="E4720" s="28" t="inlineStr">
        <is>
          <r>
            <t xml:space="preserve">VALOR BDI (20.34%):</t>
          </r>
        </is>
      </c>
      <c r="F4720" s="28" t="inlineStr"/>
      <c r="G4720" s="29" t="n">
        <f>ROUND(G4719*(20.34/100),2)</f>
        <v>39.17</v>
      </c>
    </row>
    <row r="4721" customHeight="1" ht="15">
      <c r="A4721" s="2" t="inlineStr"/>
      <c r="B4721" s="2" t="inlineStr"/>
      <c r="C4721" s="2" t="inlineStr"/>
      <c r="D4721" s="2" t="inlineStr"/>
      <c r="E4721" s="28" t="inlineStr">
        <is>
          <r>
            <t xml:space="preserve">VALOR COM BDI:</t>
          </r>
        </is>
      </c>
      <c r="F4721" s="28" t="inlineStr"/>
      <c r="G4721" s="29" t="n">
        <f>G4720+G4719</f>
        <v>231.77</v>
      </c>
    </row>
    <row r="4722" customHeight="1" ht="10">
      <c r="A4722" s="2" t="inlineStr"/>
      <c r="B4722" s="2" t="inlineStr"/>
      <c r="C4722" s="2" t="inlineStr"/>
      <c r="D4722" s="2" t="inlineStr"/>
      <c r="E4722" s="18" t="inlineStr"/>
      <c r="F4722" s="18" t="inlineStr"/>
      <c r="G4722" s="18" t="inlineStr"/>
    </row>
    <row r="4723" customHeight="1" ht="20">
      <c r="A4723" s="19" t="inlineStr">
        <is>
          <r>
            <t xml:space="preserve">1.18.173. ​CPU3393​ VALVULA GLOBO 150 ROSCA BRONZE 1 1/4""​ (UN)</t>
          </r>
        </is>
      </c>
      <c r="B4723" s="19" t="inlineStr"/>
      <c r="C4723" s="19" t="inlineStr"/>
      <c r="D4723" s="19" t="inlineStr"/>
      <c r="E4723" s="19" t="inlineStr"/>
      <c r="F4723" s="19" t="inlineStr"/>
      <c r="G4723" s="19" t="inlineStr"/>
    </row>
    <row r="4724" customHeight="1" ht="15">
      <c r="A4724" s="20" t="inlineStr">
        <is>
          <r>
            <t xml:space="preserve">Serviço</t>
          </r>
        </is>
      </c>
      <c r="B4724" s="20" t="inlineStr"/>
      <c r="C4724" s="21" t="inlineStr">
        <is>
          <r>
            <t xml:space="preserve">FONTE</t>
          </r>
        </is>
      </c>
      <c r="D4724" s="21" t="inlineStr">
        <is>
          <r>
            <t xml:space="preserve">UNID</t>
          </r>
        </is>
      </c>
      <c r="E4724" s="21" t="inlineStr">
        <is>
          <r>
            <t xml:space="preserve">COEFICIENTE</t>
          </r>
        </is>
      </c>
      <c r="F4724" s="21" t="inlineStr">
        <is>
          <r>
            <t xml:space="preserve">PREÇO UNITÁRIO</t>
          </r>
        </is>
      </c>
      <c r="G4724" s="21" t="inlineStr">
        <is>
          <r>
            <t xml:space="preserve">TOTAL</t>
          </r>
        </is>
      </c>
    </row>
    <row r="4725" customHeight="1" ht="15">
      <c r="A4725" s="22" t="inlineStr">
        <is>
          <r>
            <t xml:space="preserve">C2175</t>
          </r>
        </is>
      </c>
      <c r="B4725" s="23" t="inlineStr">
        <is>
          <r>
            <t xml:space="preserve">REGISTRO GLOBO /FECHO RÁPIDO DE 1 1/4"</t>
          </r>
        </is>
      </c>
      <c r="C4725" s="22" t="inlineStr">
        <is>
          <r>
            <t xml:space="preserve">SEINFRA</t>
          </r>
        </is>
      </c>
      <c r="D4725" s="22" t="inlineStr">
        <is>
          <r>
            <t xml:space="preserve">UN</t>
          </r>
        </is>
      </c>
      <c r="E4725" s="24" t="n">
        <v>1.0</v>
      </c>
      <c r="F4725" s="25" t="n">
        <v>128.13</v>
      </c>
      <c r="G4725" s="25" t="n">
        <f>ROUND(ROUND(E4725,8)*F4725,2)</f>
        <v>128.13</v>
      </c>
    </row>
    <row r="4726" customHeight="1" ht="15">
      <c r="A4726" s="2" t="inlineStr"/>
      <c r="B4726" s="2" t="inlineStr"/>
      <c r="C4726" s="2" t="inlineStr"/>
      <c r="D4726" s="2" t="inlineStr"/>
      <c r="E4726" s="26" t="inlineStr">
        <is>
          <r>
            <t xml:space="preserve">TOTAL Serviço:</t>
          </r>
        </is>
      </c>
      <c r="F4726" s="26" t="inlineStr"/>
      <c r="G4726" s="27" t="n">
        <f>SUM(G4725:G4725)</f>
        <v>128.13</v>
      </c>
    </row>
    <row r="4727" customHeight="1" ht="15">
      <c r="A4727" s="2" t="inlineStr"/>
      <c r="B4727" s="2" t="inlineStr"/>
      <c r="C4727" s="2" t="inlineStr"/>
      <c r="D4727" s="2" t="inlineStr"/>
      <c r="E4727" s="28" t="inlineStr">
        <is>
          <r>
            <t xml:space="preserve">VALOR:</t>
          </r>
        </is>
      </c>
      <c r="F4727" s="28" t="inlineStr"/>
      <c r="G4727" s="29" t="n">
        <f>ROUND(SUM(G4726),2)</f>
        <v>128.13</v>
      </c>
    </row>
    <row r="4728" customHeight="1" ht="15">
      <c r="A4728" s="2" t="inlineStr"/>
      <c r="B4728" s="2" t="inlineStr"/>
      <c r="C4728" s="2" t="inlineStr"/>
      <c r="D4728" s="2" t="inlineStr"/>
      <c r="E4728" s="28" t="inlineStr">
        <is>
          <r>
            <t xml:space="preserve">VALOR BDI (20.34%):</t>
          </r>
        </is>
      </c>
      <c r="F4728" s="28" t="inlineStr"/>
      <c r="G4728" s="29" t="n">
        <f>ROUND(G4727*(20.34/100),2)</f>
        <v>26.06</v>
      </c>
    </row>
    <row r="4729" customHeight="1" ht="15">
      <c r="A4729" s="2" t="inlineStr"/>
      <c r="B4729" s="2" t="inlineStr"/>
      <c r="C4729" s="2" t="inlineStr"/>
      <c r="D4729" s="2" t="inlineStr"/>
      <c r="E4729" s="28" t="inlineStr">
        <is>
          <r>
            <t xml:space="preserve">VALOR COM BDI:</t>
          </r>
        </is>
      </c>
      <c r="F4729" s="28" t="inlineStr"/>
      <c r="G4729" s="29" t="n">
        <f>G4728+G4727</f>
        <v>154.19</v>
      </c>
    </row>
    <row r="4730" customHeight="1" ht="10">
      <c r="A4730" s="2" t="inlineStr"/>
      <c r="B4730" s="2" t="inlineStr"/>
      <c r="C4730" s="2" t="inlineStr"/>
      <c r="D4730" s="2" t="inlineStr"/>
      <c r="E4730" s="18" t="inlineStr"/>
      <c r="F4730" s="18" t="inlineStr"/>
      <c r="G4730" s="18" t="inlineStr"/>
    </row>
    <row r="4731" customHeight="1" ht="20">
      <c r="A4731" s="19" t="inlineStr">
        <is>
          <r>
            <t xml:space="preserve">1.18.174. ​97492​ TÊ, EM AÇO, CONEXÃO SOLDADA, DN 32 (1 1/4"), INSTALADO EM REDE DE ALIMENTAÇÃO PARA HIDRANTE - FORNECIMENTO E INSTALAÇÃO. AF_10/2020​ (UN)</t>
          </r>
        </is>
      </c>
      <c r="B4731" s="19" t="inlineStr"/>
      <c r="C4731" s="19" t="inlineStr"/>
      <c r="D4731" s="19" t="inlineStr"/>
      <c r="E4731" s="19" t="inlineStr"/>
      <c r="F4731" s="19" t="inlineStr"/>
      <c r="G4731" s="19" t="inlineStr"/>
    </row>
    <row r="4732" customHeight="1" ht="15">
      <c r="A4732" s="20" t="inlineStr">
        <is>
          <r>
            <t xml:space="preserve">Material</t>
          </r>
        </is>
      </c>
      <c r="B4732" s="20" t="inlineStr"/>
      <c r="C4732" s="21" t="inlineStr">
        <is>
          <r>
            <t xml:space="preserve">FONTE</t>
          </r>
        </is>
      </c>
      <c r="D4732" s="21" t="inlineStr">
        <is>
          <r>
            <t xml:space="preserve">UNID</t>
          </r>
        </is>
      </c>
      <c r="E4732" s="21" t="inlineStr">
        <is>
          <r>
            <t xml:space="preserve">COEFICIENTE</t>
          </r>
        </is>
      </c>
      <c r="F4732" s="21" t="inlineStr">
        <is>
          <r>
            <t xml:space="preserve">PREÇO UNITÁRIO</t>
          </r>
        </is>
      </c>
      <c r="G4732" s="21" t="inlineStr">
        <is>
          <r>
            <t xml:space="preserve">TOTAL</t>
          </r>
        </is>
      </c>
    </row>
    <row r="4733" customHeight="1" ht="21">
      <c r="A4733" s="22" t="inlineStr">
        <is>
          <r>
            <t xml:space="preserve">00011002</t>
          </r>
        </is>
      </c>
      <c r="B4733" s="23" t="inlineStr">
        <is>
          <r>
            <t xml:space="preserve">ELETRODO REVESTIDO AWS - E6013, DIAMETRO IGUAL A 2,50 MM</t>
          </r>
        </is>
      </c>
      <c r="C4733" s="22" t="inlineStr">
        <is>
          <r>
            <t xml:space="preserve">SINAPI</t>
          </r>
        </is>
      </c>
      <c r="D4733" s="22" t="inlineStr">
        <is>
          <r>
            <t xml:space="preserve">KG</t>
          </r>
        </is>
      </c>
      <c r="E4733" s="24" t="n">
        <v>0.037</v>
      </c>
      <c r="F4733" s="25" t="n">
        <v>46.37</v>
      </c>
      <c r="G4733" s="25" t="n">
        <f>TRUNC(TRUNC(E4733,8)*F4733,2)</f>
        <v>1.71</v>
      </c>
    </row>
    <row r="4734" customHeight="1" ht="21">
      <c r="A4734" s="22" t="inlineStr">
        <is>
          <r>
            <t xml:space="preserve">00040395</t>
          </r>
        </is>
      </c>
      <c r="B4734" s="23" t="inlineStr">
        <is>
          <r>
            <t xml:space="preserve">TE 90 GRAUS EM ACO CARBONO, SOLDAVEL, PRESSAO 3.000 LBS, DN 1 1/4"</t>
          </r>
        </is>
      </c>
      <c r="C4734" s="22" t="inlineStr">
        <is>
          <r>
            <t xml:space="preserve">SINAPI</t>
          </r>
        </is>
      </c>
      <c r="D4734" s="22" t="inlineStr">
        <is>
          <r>
            <t xml:space="preserve">UN</t>
          </r>
        </is>
      </c>
      <c r="E4734" s="24" t="n">
        <v>1.0</v>
      </c>
      <c r="F4734" s="25" t="n">
        <v>101.52</v>
      </c>
      <c r="G4734" s="25" t="n">
        <f>TRUNC(TRUNC(E4734,8)*F4734,2)</f>
        <v>101.52</v>
      </c>
    </row>
    <row r="4735" customHeight="1" ht="15">
      <c r="A4735" s="2" t="inlineStr"/>
      <c r="B4735" s="2" t="inlineStr"/>
      <c r="C4735" s="2" t="inlineStr"/>
      <c r="D4735" s="2" t="inlineStr"/>
      <c r="E4735" s="26" t="inlineStr">
        <is>
          <r>
            <t xml:space="preserve">TOTAL Material:</t>
          </r>
        </is>
      </c>
      <c r="F4735" s="26" t="inlineStr"/>
      <c r="G4735" s="27" t="n">
        <f>SUM(G4733:G4734)</f>
        <v>103.23</v>
      </c>
    </row>
    <row r="4736" customHeight="1" ht="15">
      <c r="A4736" s="20" t="inlineStr">
        <is>
          <r>
            <t xml:space="preserve">Mão de Obra com Encargos Complementares</t>
          </r>
        </is>
      </c>
      <c r="B4736" s="20" t="inlineStr"/>
      <c r="C4736" s="21" t="inlineStr">
        <is>
          <r>
            <t xml:space="preserve">FONTE</t>
          </r>
        </is>
      </c>
      <c r="D4736" s="21" t="inlineStr">
        <is>
          <r>
            <t xml:space="preserve">UNID</t>
          </r>
        </is>
      </c>
      <c r="E4736" s="21" t="inlineStr">
        <is>
          <r>
            <t xml:space="preserve">COEFICIENTE</t>
          </r>
        </is>
      </c>
      <c r="F4736" s="21" t="inlineStr">
        <is>
          <r>
            <t xml:space="preserve">PREÇO UNITÁRIO</t>
          </r>
        </is>
      </c>
      <c r="G4736" s="21" t="inlineStr">
        <is>
          <r>
            <t xml:space="preserve">TOTAL</t>
          </r>
        </is>
      </c>
    </row>
    <row r="4737" customHeight="1" ht="21">
      <c r="A4737" s="22" t="inlineStr">
        <is>
          <r>
            <t xml:space="preserve">88248</t>
          </r>
        </is>
      </c>
      <c r="B4737" s="23" t="inlineStr">
        <is>
          <r>
            <t xml:space="preserve">AUXILIAR DE ENCANADOR OU BOMBEIRO HIDRÁULICO COM ENCARGOS COMPLEMENTARES</t>
          </r>
        </is>
      </c>
      <c r="C4737" s="22" t="inlineStr">
        <is>
          <r>
            <t xml:space="preserve">SINAPI</t>
          </r>
        </is>
      </c>
      <c r="D4737" s="22" t="inlineStr">
        <is>
          <r>
            <t xml:space="preserve">H</t>
          </r>
        </is>
      </c>
      <c r="E4737" s="24" t="n">
        <v>0.384</v>
      </c>
      <c r="F4737" s="25" t="n">
        <v>24.23</v>
      </c>
      <c r="G4737" s="25" t="n">
        <f>TRUNC(TRUNC(E4737,8)*F4737,2)</f>
        <v>9.3</v>
      </c>
    </row>
    <row r="4738" customHeight="1" ht="21">
      <c r="A4738" s="22" t="inlineStr">
        <is>
          <r>
            <t xml:space="preserve">88267</t>
          </r>
        </is>
      </c>
      <c r="B4738" s="23" t="inlineStr">
        <is>
          <r>
            <t xml:space="preserve">ENCANADOR OU BOMBEIRO HIDRÁULICO COM ENCARGOS COMPLEMENTARES</t>
          </r>
        </is>
      </c>
      <c r="C4738" s="22" t="inlineStr">
        <is>
          <r>
            <t xml:space="preserve">SINAPI</t>
          </r>
        </is>
      </c>
      <c r="D4738" s="22" t="inlineStr">
        <is>
          <r>
            <t xml:space="preserve">H</t>
          </r>
        </is>
      </c>
      <c r="E4738" s="24" t="n">
        <v>0.384</v>
      </c>
      <c r="F4738" s="25" t="n">
        <v>29.86</v>
      </c>
      <c r="G4738" s="25" t="n">
        <f>TRUNC(TRUNC(E4738,8)*F4738,2)</f>
        <v>11.46</v>
      </c>
    </row>
    <row r="4739" customHeight="1" ht="15">
      <c r="A4739" s="22" t="inlineStr">
        <is>
          <r>
            <t xml:space="preserve">88317</t>
          </r>
        </is>
      </c>
      <c r="B4739" s="23" t="inlineStr">
        <is>
          <r>
            <t xml:space="preserve">SOLDADOR COM ENCARGOS COMPLEMENTARES</t>
          </r>
        </is>
      </c>
      <c r="C4739" s="22" t="inlineStr">
        <is>
          <r>
            <t xml:space="preserve">SINAPI</t>
          </r>
        </is>
      </c>
      <c r="D4739" s="22" t="inlineStr">
        <is>
          <r>
            <t xml:space="preserve">H</t>
          </r>
        </is>
      </c>
      <c r="E4739" s="24" t="n">
        <v>0.384</v>
      </c>
      <c r="F4739" s="25" t="n">
        <v>31.31</v>
      </c>
      <c r="G4739" s="25" t="n">
        <f>TRUNC(TRUNC(E4739,8)*F4739,2)</f>
        <v>12.02</v>
      </c>
    </row>
    <row r="4740" customHeight="1" ht="18">
      <c r="A4740" s="2" t="inlineStr"/>
      <c r="B4740" s="2" t="inlineStr"/>
      <c r="C4740" s="2" t="inlineStr"/>
      <c r="D4740" s="2" t="inlineStr"/>
      <c r="E4740" s="26" t="inlineStr">
        <is>
          <r>
            <t xml:space="preserve">TOTAL Mão de Obra com Encargos Complementares:</t>
          </r>
        </is>
      </c>
      <c r="F4740" s="26" t="inlineStr"/>
      <c r="G4740" s="27" t="n">
        <f>SUM(G4737:G4739)</f>
        <v>32.78</v>
      </c>
    </row>
    <row r="4741" customHeight="1" ht="15">
      <c r="A4741" s="2" t="inlineStr"/>
      <c r="B4741" s="2" t="inlineStr"/>
      <c r="C4741" s="2" t="inlineStr"/>
      <c r="D4741" s="2" t="inlineStr"/>
      <c r="E4741" s="28" t="inlineStr">
        <is>
          <r>
            <t xml:space="preserve">VALOR:</t>
          </r>
        </is>
      </c>
      <c r="F4741" s="28" t="inlineStr"/>
      <c r="G4741" s="29" t="n">
        <f>ROUND(SUM(G4735,G4740),2)</f>
        <v>136.01</v>
      </c>
    </row>
    <row r="4742" customHeight="1" ht="15">
      <c r="A4742" s="2" t="inlineStr"/>
      <c r="B4742" s="2" t="inlineStr"/>
      <c r="C4742" s="2" t="inlineStr"/>
      <c r="D4742" s="2" t="inlineStr"/>
      <c r="E4742" s="28" t="inlineStr">
        <is>
          <r>
            <t xml:space="preserve">VALOR BDI (20.34%):</t>
          </r>
        </is>
      </c>
      <c r="F4742" s="28" t="inlineStr"/>
      <c r="G4742" s="29" t="n">
        <f>ROUND(G4741*(20.34/100),2)</f>
        <v>27.66</v>
      </c>
    </row>
    <row r="4743" customHeight="1" ht="15">
      <c r="A4743" s="2" t="inlineStr"/>
      <c r="B4743" s="2" t="inlineStr"/>
      <c r="C4743" s="2" t="inlineStr"/>
      <c r="D4743" s="2" t="inlineStr"/>
      <c r="E4743" s="28" t="inlineStr">
        <is>
          <r>
            <t xml:space="preserve">VALOR COM BDI:</t>
          </r>
        </is>
      </c>
      <c r="F4743" s="28" t="inlineStr"/>
      <c r="G4743" s="29" t="n">
        <f>G4742+G4741</f>
        <v>163.67</v>
      </c>
    </row>
    <row r="4744" customHeight="1" ht="10">
      <c r="A4744" s="2" t="inlineStr"/>
      <c r="B4744" s="2" t="inlineStr"/>
      <c r="C4744" s="2" t="inlineStr"/>
      <c r="D4744" s="2" t="inlineStr"/>
      <c r="E4744" s="18" t="inlineStr"/>
      <c r="F4744" s="18" t="inlineStr"/>
      <c r="G4744" s="18" t="inlineStr"/>
    </row>
    <row r="4745" customHeight="1" ht="20">
      <c r="A4745" s="19" t="inlineStr">
        <is>
          <r>
            <t xml:space="preserve">1.18.175. ​92893​ UNIÃO, EM FERRO GALVANIZADO, DN 32 (1 1/4"), CONEXÃO ROSQUEADA, INSTALADO EM REDE DE ALIMENTAÇÃO PARA HIDRANTE - FORNECIMENTO E INSTALAÇÃO. AF_10/2020​ (UN)</t>
          </r>
        </is>
      </c>
      <c r="B4745" s="19" t="inlineStr"/>
      <c r="C4745" s="19" t="inlineStr"/>
      <c r="D4745" s="19" t="inlineStr"/>
      <c r="E4745" s="19" t="inlineStr"/>
      <c r="F4745" s="19" t="inlineStr"/>
      <c r="G4745" s="19" t="inlineStr"/>
    </row>
    <row r="4746" customHeight="1" ht="15">
      <c r="A4746" s="20" t="inlineStr">
        <is>
          <r>
            <t xml:space="preserve">Material</t>
          </r>
        </is>
      </c>
      <c r="B4746" s="20" t="inlineStr"/>
      <c r="C4746" s="21" t="inlineStr">
        <is>
          <r>
            <t xml:space="preserve">FONTE</t>
          </r>
        </is>
      </c>
      <c r="D4746" s="21" t="inlineStr">
        <is>
          <r>
            <t xml:space="preserve">UNID</t>
          </r>
        </is>
      </c>
      <c r="E4746" s="21" t="inlineStr">
        <is>
          <r>
            <t xml:space="preserve">COEFICIENTE</t>
          </r>
        </is>
      </c>
      <c r="F4746" s="21" t="inlineStr">
        <is>
          <r>
            <t xml:space="preserve">PREÇO UNITÁRIO</t>
          </r>
        </is>
      </c>
      <c r="G4746" s="21" t="inlineStr">
        <is>
          <r>
            <t xml:space="preserve">TOTAL</t>
          </r>
        </is>
      </c>
    </row>
    <row r="4747" customHeight="1" ht="21">
      <c r="A4747" s="22" t="inlineStr">
        <is>
          <r>
            <t xml:space="preserve">00003148</t>
          </r>
        </is>
      </c>
      <c r="B4747" s="23" t="inlineStr">
        <is>
          <r>
            <t xml:space="preserve">FITA VEDA ROSCA, EM PTFE, ROLO DE 18 MM X 50 M (L X C)</t>
          </r>
        </is>
      </c>
      <c r="C4747" s="22" t="inlineStr">
        <is>
          <r>
            <t xml:space="preserve">SINAPI</t>
          </r>
        </is>
      </c>
      <c r="D4747" s="22" t="inlineStr">
        <is>
          <r>
            <t xml:space="preserve">UN</t>
          </r>
        </is>
      </c>
      <c r="E4747" s="24" t="n">
        <v>0.017</v>
      </c>
      <c r="F4747" s="25" t="n">
        <v>14.75</v>
      </c>
      <c r="G4747" s="25" t="n">
        <f>TRUNC(TRUNC(E4747,8)*F4747,2)</f>
        <v>0.25</v>
      </c>
    </row>
    <row r="4748" customHeight="1" ht="21">
      <c r="A4748" s="22" t="inlineStr">
        <is>
          <r>
            <t xml:space="preserve">00007307</t>
          </r>
        </is>
      </c>
      <c r="B4748" s="23" t="inlineStr">
        <is>
          <r>
            <t xml:space="preserve">FUNDO ANTICORROSIVO PARA METAIS FERROSOS (ZARCAO)</t>
          </r>
        </is>
      </c>
      <c r="C4748" s="22" t="inlineStr">
        <is>
          <r>
            <t xml:space="preserve">SINAPI</t>
          </r>
        </is>
      </c>
      <c r="D4748" s="22" t="inlineStr">
        <is>
          <r>
            <t xml:space="preserve">L</t>
          </r>
        </is>
      </c>
      <c r="E4748" s="24" t="n">
        <v>0.004</v>
      </c>
      <c r="F4748" s="25" t="n">
        <v>48.68</v>
      </c>
      <c r="G4748" s="25" t="n">
        <f>TRUNC(TRUNC(E4748,8)*F4748,2)</f>
        <v>0.19</v>
      </c>
    </row>
    <row r="4749" customHeight="1" ht="21">
      <c r="A4749" s="22" t="inlineStr">
        <is>
          <r>
            <t xml:space="preserve">00009888</t>
          </r>
        </is>
      </c>
      <c r="B4749" s="23" t="inlineStr">
        <is>
          <r>
            <t xml:space="preserve">UNIAO DE FERRO GALVANIZADO, COM ROSCA BSP, COM ASSENTO PLANO, DE 1 1/4"</t>
          </r>
        </is>
      </c>
      <c r="C4749" s="22" t="inlineStr">
        <is>
          <r>
            <t xml:space="preserve">SINAPI</t>
          </r>
        </is>
      </c>
      <c r="D4749" s="22" t="inlineStr">
        <is>
          <r>
            <t xml:space="preserve">UN</t>
          </r>
        </is>
      </c>
      <c r="E4749" s="24" t="n">
        <v>1.0</v>
      </c>
      <c r="F4749" s="25" t="n">
        <v>58.01</v>
      </c>
      <c r="G4749" s="25" t="n">
        <f>TRUNC(TRUNC(E4749,8)*F4749,2)</f>
        <v>58.01</v>
      </c>
    </row>
    <row r="4750" customHeight="1" ht="15">
      <c r="A4750" s="2" t="inlineStr"/>
      <c r="B4750" s="2" t="inlineStr"/>
      <c r="C4750" s="2" t="inlineStr"/>
      <c r="D4750" s="2" t="inlineStr"/>
      <c r="E4750" s="26" t="inlineStr">
        <is>
          <r>
            <t xml:space="preserve">TOTAL Material:</t>
          </r>
        </is>
      </c>
      <c r="F4750" s="26" t="inlineStr"/>
      <c r="G4750" s="27" t="n">
        <f>SUM(G4747:G4749)</f>
        <v>58.45</v>
      </c>
    </row>
    <row r="4751" customHeight="1" ht="15">
      <c r="A4751" s="20" t="inlineStr">
        <is>
          <r>
            <t xml:space="preserve">Mão de Obra com Encargos Complementares</t>
          </r>
        </is>
      </c>
      <c r="B4751" s="20" t="inlineStr"/>
      <c r="C4751" s="21" t="inlineStr">
        <is>
          <r>
            <t xml:space="preserve">FONTE</t>
          </r>
        </is>
      </c>
      <c r="D4751" s="21" t="inlineStr">
        <is>
          <r>
            <t xml:space="preserve">UNID</t>
          </r>
        </is>
      </c>
      <c r="E4751" s="21" t="inlineStr">
        <is>
          <r>
            <t xml:space="preserve">COEFICIENTE</t>
          </r>
        </is>
      </c>
      <c r="F4751" s="21" t="inlineStr">
        <is>
          <r>
            <t xml:space="preserve">PREÇO UNITÁRIO</t>
          </r>
        </is>
      </c>
      <c r="G4751" s="21" t="inlineStr">
        <is>
          <r>
            <t xml:space="preserve">TOTAL</t>
          </r>
        </is>
      </c>
    </row>
    <row r="4752" customHeight="1" ht="21">
      <c r="A4752" s="22" t="inlineStr">
        <is>
          <r>
            <t xml:space="preserve">88248</t>
          </r>
        </is>
      </c>
      <c r="B4752" s="23" t="inlineStr">
        <is>
          <r>
            <t xml:space="preserve">AUXILIAR DE ENCANADOR OU BOMBEIRO HIDRÁULICO COM ENCARGOS COMPLEMENTARES</t>
          </r>
        </is>
      </c>
      <c r="C4752" s="22" t="inlineStr">
        <is>
          <r>
            <t xml:space="preserve">SINAPI</t>
          </r>
        </is>
      </c>
      <c r="D4752" s="22" t="inlineStr">
        <is>
          <r>
            <t xml:space="preserve">H</t>
          </r>
        </is>
      </c>
      <c r="E4752" s="24" t="n">
        <v>0.533</v>
      </c>
      <c r="F4752" s="25" t="n">
        <v>24.23</v>
      </c>
      <c r="G4752" s="25" t="n">
        <f>TRUNC(TRUNC(E4752,8)*F4752,2)</f>
        <v>12.91</v>
      </c>
    </row>
    <row r="4753" customHeight="1" ht="21">
      <c r="A4753" s="22" t="inlineStr">
        <is>
          <r>
            <t xml:space="preserve">88267</t>
          </r>
        </is>
      </c>
      <c r="B4753" s="23" t="inlineStr">
        <is>
          <r>
            <t xml:space="preserve">ENCANADOR OU BOMBEIRO HIDRÁULICO COM ENCARGOS COMPLEMENTARES</t>
          </r>
        </is>
      </c>
      <c r="C4753" s="22" t="inlineStr">
        <is>
          <r>
            <t xml:space="preserve">SINAPI</t>
          </r>
        </is>
      </c>
      <c r="D4753" s="22" t="inlineStr">
        <is>
          <r>
            <t xml:space="preserve">H</t>
          </r>
        </is>
      </c>
      <c r="E4753" s="24" t="n">
        <v>0.533</v>
      </c>
      <c r="F4753" s="25" t="n">
        <v>29.86</v>
      </c>
      <c r="G4753" s="25" t="n">
        <f>TRUNC(TRUNC(E4753,8)*F4753,2)</f>
        <v>15.91</v>
      </c>
    </row>
    <row r="4754" customHeight="1" ht="18">
      <c r="A4754" s="2" t="inlineStr"/>
      <c r="B4754" s="2" t="inlineStr"/>
      <c r="C4754" s="2" t="inlineStr"/>
      <c r="D4754" s="2" t="inlineStr"/>
      <c r="E4754" s="26" t="inlineStr">
        <is>
          <r>
            <t xml:space="preserve">TOTAL Mão de Obra com Encargos Complementares:</t>
          </r>
        </is>
      </c>
      <c r="F4754" s="26" t="inlineStr"/>
      <c r="G4754" s="27" t="n">
        <f>SUM(G4752:G4753)</f>
        <v>28.82</v>
      </c>
    </row>
    <row r="4755" customHeight="1" ht="15">
      <c r="A4755" s="2" t="inlineStr"/>
      <c r="B4755" s="2" t="inlineStr"/>
      <c r="C4755" s="2" t="inlineStr"/>
      <c r="D4755" s="2" t="inlineStr"/>
      <c r="E4755" s="28" t="inlineStr">
        <is>
          <r>
            <t xml:space="preserve">VALOR:</t>
          </r>
        </is>
      </c>
      <c r="F4755" s="28" t="inlineStr"/>
      <c r="G4755" s="29" t="n">
        <f>ROUND(SUM(G4750,G4754),2)</f>
        <v>87.27</v>
      </c>
    </row>
    <row r="4756" customHeight="1" ht="15">
      <c r="A4756" s="2" t="inlineStr"/>
      <c r="B4756" s="2" t="inlineStr"/>
      <c r="C4756" s="2" t="inlineStr"/>
      <c r="D4756" s="2" t="inlineStr"/>
      <c r="E4756" s="28" t="inlineStr">
        <is>
          <r>
            <t xml:space="preserve">VALOR BDI (20.34%):</t>
          </r>
        </is>
      </c>
      <c r="F4756" s="28" t="inlineStr"/>
      <c r="G4756" s="29" t="n">
        <f>ROUND(G4755*(20.34/100),2)</f>
        <v>17.75</v>
      </c>
    </row>
    <row r="4757" customHeight="1" ht="15">
      <c r="A4757" s="2" t="inlineStr"/>
      <c r="B4757" s="2" t="inlineStr"/>
      <c r="C4757" s="2" t="inlineStr"/>
      <c r="D4757" s="2" t="inlineStr"/>
      <c r="E4757" s="28" t="inlineStr">
        <is>
          <r>
            <t xml:space="preserve">VALOR COM BDI:</t>
          </r>
        </is>
      </c>
      <c r="F4757" s="28" t="inlineStr"/>
      <c r="G4757" s="29" t="n">
        <f>G4756+G4755</f>
        <v>105.02</v>
      </c>
    </row>
    <row r="4758" customHeight="1" ht="10">
      <c r="A4758" s="2" t="inlineStr"/>
      <c r="B4758" s="2" t="inlineStr"/>
      <c r="C4758" s="2" t="inlineStr"/>
      <c r="D4758" s="2" t="inlineStr"/>
      <c r="E4758" s="18" t="inlineStr"/>
      <c r="F4758" s="18" t="inlineStr"/>
      <c r="G4758" s="18" t="inlineStr"/>
    </row>
    <row r="4759" customHeight="1" ht="20">
      <c r="A4759" s="19" t="inlineStr">
        <is>
          <r>
            <t xml:space="preserve">1.18.176. ​CPU2856​ PRESSOSTATO ALTA/BAIXA COM REARME MANUAL REF. KP15​ (UN)</t>
          </r>
        </is>
      </c>
      <c r="B4759" s="19" t="inlineStr"/>
      <c r="C4759" s="19" t="inlineStr"/>
      <c r="D4759" s="19" t="inlineStr"/>
      <c r="E4759" s="19" t="inlineStr"/>
      <c r="F4759" s="19" t="inlineStr"/>
      <c r="G4759" s="19" t="inlineStr"/>
    </row>
    <row r="4760" customHeight="1" ht="15">
      <c r="A4760" s="20" t="inlineStr">
        <is>
          <r>
            <t xml:space="preserve">Cotação</t>
          </r>
        </is>
      </c>
      <c r="B4760" s="20" t="inlineStr"/>
      <c r="C4760" s="21" t="inlineStr">
        <is>
          <r>
            <t xml:space="preserve">FONTE</t>
          </r>
        </is>
      </c>
      <c r="D4760" s="21" t="inlineStr">
        <is>
          <r>
            <t xml:space="preserve">UNID</t>
          </r>
        </is>
      </c>
      <c r="E4760" s="21" t="inlineStr">
        <is>
          <r>
            <t xml:space="preserve">COEFICIENTE</t>
          </r>
        </is>
      </c>
      <c r="F4760" s="21" t="inlineStr">
        <is>
          <r>
            <t xml:space="preserve">PREÇO UNITÁRIO</t>
          </r>
        </is>
      </c>
      <c r="G4760" s="21" t="inlineStr">
        <is>
          <r>
            <t xml:space="preserve">TOTAL</t>
          </r>
        </is>
      </c>
    </row>
    <row r="4761" customHeight="1" ht="21">
      <c r="A4761" s="22" t="inlineStr">
        <is>
          <r>
            <t xml:space="preserve">6181</t>
          </r>
        </is>
      </c>
      <c r="B4761" s="23" t="inlineStr">
        <is>
          <r>
            <t xml:space="preserve">PRESSOSTATO ALTA/BAIXA COM REARME MANUAL REF. KP15​</t>
          </r>
        </is>
      </c>
      <c r="C4761" s="22" t="inlineStr">
        <is>
          <r>
            <t xml:space="preserve">Composições </t>
          </r>
        </is>
      </c>
      <c r="D4761" s="22" t="inlineStr">
        <is>
          <r>
            <t xml:space="preserve">UN</t>
          </r>
        </is>
      </c>
      <c r="E4761" s="24" t="n">
        <v>1.0</v>
      </c>
      <c r="F4761" s="25" t="n">
        <v>434.54</v>
      </c>
      <c r="G4761" s="25" t="n">
        <f>ROUND(ROUND(E4761,8)*F4761,2)</f>
        <v>434.54</v>
      </c>
    </row>
    <row r="4762" customHeight="1" ht="15">
      <c r="A4762" s="2" t="inlineStr"/>
      <c r="B4762" s="2" t="inlineStr"/>
      <c r="C4762" s="2" t="inlineStr"/>
      <c r="D4762" s="2" t="inlineStr"/>
      <c r="E4762" s="26" t="inlineStr">
        <is>
          <r>
            <t xml:space="preserve">TOTAL Cotação:</t>
          </r>
        </is>
      </c>
      <c r="F4762" s="26" t="inlineStr"/>
      <c r="G4762" s="27" t="n">
        <f>SUM(G4761:G4761)</f>
        <v>434.54</v>
      </c>
    </row>
    <row r="4763" customHeight="1" ht="15">
      <c r="A4763" s="20" t="inlineStr">
        <is>
          <r>
            <t xml:space="preserve">Mão de Obra com Encargos Complementares</t>
          </r>
        </is>
      </c>
      <c r="B4763" s="20" t="inlineStr"/>
      <c r="C4763" s="21" t="inlineStr">
        <is>
          <r>
            <t xml:space="preserve">FONTE</t>
          </r>
        </is>
      </c>
      <c r="D4763" s="21" t="inlineStr">
        <is>
          <r>
            <t xml:space="preserve">UNID</t>
          </r>
        </is>
      </c>
      <c r="E4763" s="21" t="inlineStr">
        <is>
          <r>
            <t xml:space="preserve">COEFICIENTE</t>
          </r>
        </is>
      </c>
      <c r="F4763" s="21" t="inlineStr">
        <is>
          <r>
            <t xml:space="preserve">PREÇO UNITÁRIO</t>
          </r>
        </is>
      </c>
      <c r="G4763" s="21" t="inlineStr">
        <is>
          <r>
            <t xml:space="preserve">TOTAL</t>
          </r>
        </is>
      </c>
    </row>
    <row r="4764" customHeight="1" ht="21">
      <c r="A4764" s="22" t="inlineStr">
        <is>
          <r>
            <t xml:space="preserve">88248</t>
          </r>
        </is>
      </c>
      <c r="B4764" s="23" t="inlineStr">
        <is>
          <r>
            <t xml:space="preserve">AUXILIAR DE ENCANADOR OU BOMBEIRO HIDRÁULICO COM ENCARGOS COMPLEMENTARES</t>
          </r>
        </is>
      </c>
      <c r="C4764" s="22" t="inlineStr">
        <is>
          <r>
            <t xml:space="preserve">SINAPI</t>
          </r>
        </is>
      </c>
      <c r="D4764" s="22" t="inlineStr">
        <is>
          <r>
            <t xml:space="preserve">H</t>
          </r>
        </is>
      </c>
      <c r="E4764" s="24" t="n">
        <v>1.754</v>
      </c>
      <c r="F4764" s="25" t="n">
        <v>24.23</v>
      </c>
      <c r="G4764" s="25" t="n">
        <f>ROUND(ROUND(E4764,8)*F4764,2)</f>
        <v>42.5</v>
      </c>
    </row>
    <row r="4765" customHeight="1" ht="21">
      <c r="A4765" s="22" t="inlineStr">
        <is>
          <r>
            <t xml:space="preserve">88267</t>
          </r>
        </is>
      </c>
      <c r="B4765" s="23" t="inlineStr">
        <is>
          <r>
            <t xml:space="preserve">ENCANADOR OU BOMBEIRO HIDRÁULICO COM ENCARGOS COMPLEMENTARES</t>
          </r>
        </is>
      </c>
      <c r="C4765" s="22" t="inlineStr">
        <is>
          <r>
            <t xml:space="preserve">SINAPI</t>
          </r>
        </is>
      </c>
      <c r="D4765" s="22" t="inlineStr">
        <is>
          <r>
            <t xml:space="preserve">H</t>
          </r>
        </is>
      </c>
      <c r="E4765" s="24" t="n">
        <v>1.754</v>
      </c>
      <c r="F4765" s="25" t="n">
        <v>29.86</v>
      </c>
      <c r="G4765" s="25" t="n">
        <f>ROUND(ROUND(E4765,8)*F4765,2)</f>
        <v>52.37</v>
      </c>
    </row>
    <row r="4766" customHeight="1" ht="18">
      <c r="A4766" s="2" t="inlineStr"/>
      <c r="B4766" s="2" t="inlineStr"/>
      <c r="C4766" s="2" t="inlineStr"/>
      <c r="D4766" s="2" t="inlineStr"/>
      <c r="E4766" s="26" t="inlineStr">
        <is>
          <r>
            <t xml:space="preserve">TOTAL Mão de Obra com Encargos Complementares:</t>
          </r>
        </is>
      </c>
      <c r="F4766" s="26" t="inlineStr"/>
      <c r="G4766" s="27" t="n">
        <f>SUM(G4764:G4765)</f>
        <v>94.87</v>
      </c>
    </row>
    <row r="4767" customHeight="1" ht="15">
      <c r="A4767" s="2" t="inlineStr"/>
      <c r="B4767" s="2" t="inlineStr"/>
      <c r="C4767" s="2" t="inlineStr"/>
      <c r="D4767" s="2" t="inlineStr"/>
      <c r="E4767" s="28" t="inlineStr">
        <is>
          <r>
            <t xml:space="preserve">VALOR:</t>
          </r>
        </is>
      </c>
      <c r="F4767" s="28" t="inlineStr"/>
      <c r="G4767" s="29" t="n">
        <f>ROUND(SUM(G4762,G4766),2)</f>
        <v>529.41</v>
      </c>
    </row>
    <row r="4768" customHeight="1" ht="15">
      <c r="A4768" s="2" t="inlineStr"/>
      <c r="B4768" s="2" t="inlineStr"/>
      <c r="C4768" s="2" t="inlineStr"/>
      <c r="D4768" s="2" t="inlineStr"/>
      <c r="E4768" s="28" t="inlineStr">
        <is>
          <r>
            <t xml:space="preserve">VALOR BDI (20.34%):</t>
          </r>
        </is>
      </c>
      <c r="F4768" s="28" t="inlineStr"/>
      <c r="G4768" s="29" t="n">
        <f>ROUND(G4767*(20.34/100),2)</f>
        <v>107.68</v>
      </c>
    </row>
    <row r="4769" customHeight="1" ht="15">
      <c r="A4769" s="2" t="inlineStr"/>
      <c r="B4769" s="2" t="inlineStr"/>
      <c r="C4769" s="2" t="inlineStr"/>
      <c r="D4769" s="2" t="inlineStr"/>
      <c r="E4769" s="28" t="inlineStr">
        <is>
          <r>
            <t xml:space="preserve">VALOR COM BDI:</t>
          </r>
        </is>
      </c>
      <c r="F4769" s="28" t="inlineStr"/>
      <c r="G4769" s="29" t="n">
        <f>G4768+G4767</f>
        <v>637.09</v>
      </c>
    </row>
    <row r="4770" customHeight="1" ht="10">
      <c r="A4770" s="2" t="inlineStr"/>
      <c r="B4770" s="2" t="inlineStr"/>
      <c r="C4770" s="2" t="inlineStr"/>
      <c r="D4770" s="2" t="inlineStr"/>
      <c r="E4770" s="18" t="inlineStr"/>
      <c r="F4770" s="18" t="inlineStr"/>
      <c r="G4770" s="18" t="inlineStr"/>
    </row>
    <row r="4771" customHeight="1" ht="20">
      <c r="A4771" s="19" t="inlineStr">
        <is>
          <r>
            <t xml:space="preserve">1.18.177. ​92336​ TUBO DE AÇO GALVANIZADO COM COSTURA, CLASSE MÉDIA, CONEXÃO RANHURADA, DN 65 (2 1/2"), INSTALADO EM PRUMADAS - FORNECIMENTO E INSTALAÇÃO. AF_10/2020​ (M)</t>
          </r>
        </is>
      </c>
      <c r="B4771" s="19" t="inlineStr"/>
      <c r="C4771" s="19" t="inlineStr"/>
      <c r="D4771" s="19" t="inlineStr"/>
      <c r="E4771" s="19" t="inlineStr"/>
      <c r="F4771" s="19" t="inlineStr"/>
      <c r="G4771" s="19" t="inlineStr"/>
    </row>
    <row r="4772" customHeight="1" ht="15">
      <c r="A4772" s="20" t="inlineStr">
        <is>
          <r>
            <t xml:space="preserve">Material</t>
          </r>
        </is>
      </c>
      <c r="B4772" s="20" t="inlineStr"/>
      <c r="C4772" s="21" t="inlineStr">
        <is>
          <r>
            <t xml:space="preserve">FONTE</t>
          </r>
        </is>
      </c>
      <c r="D4772" s="21" t="inlineStr">
        <is>
          <r>
            <t xml:space="preserve">UNID</t>
          </r>
        </is>
      </c>
      <c r="E4772" s="21" t="inlineStr">
        <is>
          <r>
            <t xml:space="preserve">COEFICIENTE</t>
          </r>
        </is>
      </c>
      <c r="F4772" s="21" t="inlineStr">
        <is>
          <r>
            <t xml:space="preserve">PREÇO UNITÁRIO</t>
          </r>
        </is>
      </c>
      <c r="G4772" s="21" t="inlineStr">
        <is>
          <r>
            <t xml:space="preserve">TOTAL</t>
          </r>
        </is>
      </c>
    </row>
    <row r="4773" customHeight="1" ht="21">
      <c r="A4773" s="22" t="inlineStr">
        <is>
          <r>
            <t xml:space="preserve">00007701</t>
          </r>
        </is>
      </c>
      <c r="B4773" s="23" t="inlineStr">
        <is>
          <r>
            <t xml:space="preserve">TUBO ACO GALVANIZADO COM COSTURA, CLASSE MEDIA, DN 2.1/2", E = *3,65* MM, PESO *6,51* KG/M (NBR 5580)</t>
          </r>
        </is>
      </c>
      <c r="C4773" s="22" t="inlineStr">
        <is>
          <r>
            <t xml:space="preserve">SINAPI</t>
          </r>
        </is>
      </c>
      <c r="D4773" s="22" t="inlineStr">
        <is>
          <r>
            <t xml:space="preserve">M</t>
          </r>
        </is>
      </c>
      <c r="E4773" s="24" t="n">
        <v>1.039</v>
      </c>
      <c r="F4773" s="25" t="n">
        <v>92.24</v>
      </c>
      <c r="G4773" s="25" t="n">
        <f>TRUNC(TRUNC(E4773,8)*F4773,2)</f>
        <v>95.83</v>
      </c>
    </row>
    <row r="4774" customHeight="1" ht="15">
      <c r="A4774" s="2" t="inlineStr"/>
      <c r="B4774" s="2" t="inlineStr"/>
      <c r="C4774" s="2" t="inlineStr"/>
      <c r="D4774" s="2" t="inlineStr"/>
      <c r="E4774" s="26" t="inlineStr">
        <is>
          <r>
            <t xml:space="preserve">TOTAL Material:</t>
          </r>
        </is>
      </c>
      <c r="F4774" s="26" t="inlineStr"/>
      <c r="G4774" s="27" t="n">
        <f>SUM(G4773:G4773)</f>
        <v>95.83</v>
      </c>
    </row>
    <row r="4775" customHeight="1" ht="15">
      <c r="A4775" s="20" t="inlineStr">
        <is>
          <r>
            <t xml:space="preserve">Mão de Obra com Encargos Complementares</t>
          </r>
        </is>
      </c>
      <c r="B4775" s="20" t="inlineStr"/>
      <c r="C4775" s="21" t="inlineStr">
        <is>
          <r>
            <t xml:space="preserve">FONTE</t>
          </r>
        </is>
      </c>
      <c r="D4775" s="21" t="inlineStr">
        <is>
          <r>
            <t xml:space="preserve">UNID</t>
          </r>
        </is>
      </c>
      <c r="E4775" s="21" t="inlineStr">
        <is>
          <r>
            <t xml:space="preserve">COEFICIENTE</t>
          </r>
        </is>
      </c>
      <c r="F4775" s="21" t="inlineStr">
        <is>
          <r>
            <t xml:space="preserve">PREÇO UNITÁRIO</t>
          </r>
        </is>
      </c>
      <c r="G4775" s="21" t="inlineStr">
        <is>
          <r>
            <t xml:space="preserve">TOTAL</t>
          </r>
        </is>
      </c>
    </row>
    <row r="4776" customHeight="1" ht="21">
      <c r="A4776" s="22" t="inlineStr">
        <is>
          <r>
            <t xml:space="preserve">88248</t>
          </r>
        </is>
      </c>
      <c r="B4776" s="23" t="inlineStr">
        <is>
          <r>
            <t xml:space="preserve">AUXILIAR DE ENCANADOR OU BOMBEIRO HIDRÁULICO COM ENCARGOS COMPLEMENTARES</t>
          </r>
        </is>
      </c>
      <c r="C4776" s="22" t="inlineStr">
        <is>
          <r>
            <t xml:space="preserve">SINAPI</t>
          </r>
        </is>
      </c>
      <c r="D4776" s="22" t="inlineStr">
        <is>
          <r>
            <t xml:space="preserve">H</t>
          </r>
        </is>
      </c>
      <c r="E4776" s="24" t="n">
        <v>0.306</v>
      </c>
      <c r="F4776" s="25" t="n">
        <v>24.23</v>
      </c>
      <c r="G4776" s="25" t="n">
        <f>TRUNC(TRUNC(E4776,8)*F4776,2)</f>
        <v>7.41</v>
      </c>
    </row>
    <row r="4777" customHeight="1" ht="21">
      <c r="A4777" s="22" t="inlineStr">
        <is>
          <r>
            <t xml:space="preserve">88267</t>
          </r>
        </is>
      </c>
      <c r="B4777" s="23" t="inlineStr">
        <is>
          <r>
            <t xml:space="preserve">ENCANADOR OU BOMBEIRO HIDRÁULICO COM ENCARGOS COMPLEMENTARES</t>
          </r>
        </is>
      </c>
      <c r="C4777" s="22" t="inlineStr">
        <is>
          <r>
            <t xml:space="preserve">SINAPI</t>
          </r>
        </is>
      </c>
      <c r="D4777" s="22" t="inlineStr">
        <is>
          <r>
            <t xml:space="preserve">H</t>
          </r>
        </is>
      </c>
      <c r="E4777" s="24" t="n">
        <v>0.306</v>
      </c>
      <c r="F4777" s="25" t="n">
        <v>29.86</v>
      </c>
      <c r="G4777" s="25" t="n">
        <f>TRUNC(TRUNC(E4777,8)*F4777,2)</f>
        <v>9.13</v>
      </c>
    </row>
    <row r="4778" customHeight="1" ht="18">
      <c r="A4778" s="2" t="inlineStr"/>
      <c r="B4778" s="2" t="inlineStr"/>
      <c r="C4778" s="2" t="inlineStr"/>
      <c r="D4778" s="2" t="inlineStr"/>
      <c r="E4778" s="26" t="inlineStr">
        <is>
          <r>
            <t xml:space="preserve">TOTAL Mão de Obra com Encargos Complementares:</t>
          </r>
        </is>
      </c>
      <c r="F4778" s="26" t="inlineStr"/>
      <c r="G4778" s="27" t="n">
        <f>SUM(G4776:G4777)</f>
        <v>16.54</v>
      </c>
    </row>
    <row r="4779" customHeight="1" ht="15">
      <c r="A4779" s="2" t="inlineStr"/>
      <c r="B4779" s="2" t="inlineStr"/>
      <c r="C4779" s="2" t="inlineStr"/>
      <c r="D4779" s="2" t="inlineStr"/>
      <c r="E4779" s="28" t="inlineStr">
        <is>
          <r>
            <t xml:space="preserve">VALOR:</t>
          </r>
        </is>
      </c>
      <c r="F4779" s="28" t="inlineStr"/>
      <c r="G4779" s="29" t="n">
        <f>ROUND(SUM(G4774,G4778),2)</f>
        <v>112.37</v>
      </c>
    </row>
    <row r="4780" customHeight="1" ht="15">
      <c r="A4780" s="2" t="inlineStr"/>
      <c r="B4780" s="2" t="inlineStr"/>
      <c r="C4780" s="2" t="inlineStr"/>
      <c r="D4780" s="2" t="inlineStr"/>
      <c r="E4780" s="28" t="inlineStr">
        <is>
          <r>
            <t xml:space="preserve">VALOR BDI (20.34%):</t>
          </r>
        </is>
      </c>
      <c r="F4780" s="28" t="inlineStr"/>
      <c r="G4780" s="29" t="n">
        <f>ROUND(G4779*(20.34/100),2)</f>
        <v>22.86</v>
      </c>
    </row>
    <row r="4781" customHeight="1" ht="15">
      <c r="A4781" s="2" t="inlineStr"/>
      <c r="B4781" s="2" t="inlineStr"/>
      <c r="C4781" s="2" t="inlineStr"/>
      <c r="D4781" s="2" t="inlineStr"/>
      <c r="E4781" s="28" t="inlineStr">
        <is>
          <r>
            <t xml:space="preserve">VALOR COM BDI:</t>
          </r>
        </is>
      </c>
      <c r="F4781" s="28" t="inlineStr"/>
      <c r="G4781" s="29" t="n">
        <f>G4780+G4779</f>
        <v>135.23</v>
      </c>
    </row>
    <row r="4782" customHeight="1" ht="10">
      <c r="A4782" s="2" t="inlineStr"/>
      <c r="B4782" s="2" t="inlineStr"/>
      <c r="C4782" s="2" t="inlineStr"/>
      <c r="D4782" s="2" t="inlineStr"/>
      <c r="E4782" s="18" t="inlineStr"/>
      <c r="F4782" s="18" t="inlineStr"/>
      <c r="G4782" s="18" t="inlineStr"/>
    </row>
    <row r="4783" customHeight="1" ht="20">
      <c r="A4783" s="19" t="inlineStr">
        <is>
          <r>
            <t xml:space="preserve">1.18.178. ​92364​ TUBO DE AÇO GALVANIZADO COM COSTURA, CLASSE MÉDIA, DN 32 (1 1/4"), CONEXÃO ROSQUEADA, INSTALADO EM REDE DE ALIMENTAÇÃO PARA HIDRANTE - FORNECIMENTO E INSTALAÇÃO. AF_10/2020​ (M)</t>
          </r>
        </is>
      </c>
      <c r="B4783" s="19" t="inlineStr"/>
      <c r="C4783" s="19" t="inlineStr"/>
      <c r="D4783" s="19" t="inlineStr"/>
      <c r="E4783" s="19" t="inlineStr"/>
      <c r="F4783" s="19" t="inlineStr"/>
      <c r="G4783" s="19" t="inlineStr"/>
    </row>
    <row r="4784" customHeight="1" ht="15">
      <c r="A4784" s="20" t="inlineStr">
        <is>
          <r>
            <t xml:space="preserve">Material</t>
          </r>
        </is>
      </c>
      <c r="B4784" s="20" t="inlineStr"/>
      <c r="C4784" s="21" t="inlineStr">
        <is>
          <r>
            <t xml:space="preserve">FONTE</t>
          </r>
        </is>
      </c>
      <c r="D4784" s="21" t="inlineStr">
        <is>
          <r>
            <t xml:space="preserve">UNID</t>
          </r>
        </is>
      </c>
      <c r="E4784" s="21" t="inlineStr">
        <is>
          <r>
            <t xml:space="preserve">COEFICIENTE</t>
          </r>
        </is>
      </c>
      <c r="F4784" s="21" t="inlineStr">
        <is>
          <r>
            <t xml:space="preserve">PREÇO UNITÁRIO</t>
          </r>
        </is>
      </c>
      <c r="G4784" s="21" t="inlineStr">
        <is>
          <r>
            <t xml:space="preserve">TOTAL</t>
          </r>
        </is>
      </c>
    </row>
    <row r="4785" customHeight="1" ht="21">
      <c r="A4785" s="22" t="inlineStr">
        <is>
          <r>
            <t xml:space="preserve">00007698</t>
          </r>
        </is>
      </c>
      <c r="B4785" s="23" t="inlineStr">
        <is>
          <r>
            <t xml:space="preserve">TUBO ACO GALVANIZADO COM COSTURA, CLASSE MEDIA, DN 1.1/4", E = *3,25* MM, PESO *3,14* KG/M (NBR 5580)</t>
          </r>
        </is>
      </c>
      <c r="C4785" s="22" t="inlineStr">
        <is>
          <r>
            <t xml:space="preserve">SINAPI</t>
          </r>
        </is>
      </c>
      <c r="D4785" s="22" t="inlineStr">
        <is>
          <r>
            <t xml:space="preserve">M</t>
          </r>
        </is>
      </c>
      <c r="E4785" s="24" t="n">
        <v>1.039</v>
      </c>
      <c r="F4785" s="25" t="n">
        <v>44.37</v>
      </c>
      <c r="G4785" s="25" t="n">
        <f>TRUNC(TRUNC(E4785,8)*F4785,2)</f>
        <v>46.1</v>
      </c>
    </row>
    <row r="4786" customHeight="1" ht="15">
      <c r="A4786" s="2" t="inlineStr"/>
      <c r="B4786" s="2" t="inlineStr"/>
      <c r="C4786" s="2" t="inlineStr"/>
      <c r="D4786" s="2" t="inlineStr"/>
      <c r="E4786" s="26" t="inlineStr">
        <is>
          <r>
            <t xml:space="preserve">TOTAL Material:</t>
          </r>
        </is>
      </c>
      <c r="F4786" s="26" t="inlineStr"/>
      <c r="G4786" s="27" t="n">
        <f>SUM(G4785:G4785)</f>
        <v>46.1</v>
      </c>
    </row>
    <row r="4787" customHeight="1" ht="15">
      <c r="A4787" s="20" t="inlineStr">
        <is>
          <r>
            <t xml:space="preserve">Mão de Obra com Encargos Complementares</t>
          </r>
        </is>
      </c>
      <c r="B4787" s="20" t="inlineStr"/>
      <c r="C4787" s="21" t="inlineStr">
        <is>
          <r>
            <t xml:space="preserve">FONTE</t>
          </r>
        </is>
      </c>
      <c r="D4787" s="21" t="inlineStr">
        <is>
          <r>
            <t xml:space="preserve">UNID</t>
          </r>
        </is>
      </c>
      <c r="E4787" s="21" t="inlineStr">
        <is>
          <r>
            <t xml:space="preserve">COEFICIENTE</t>
          </r>
        </is>
      </c>
      <c r="F4787" s="21" t="inlineStr">
        <is>
          <r>
            <t xml:space="preserve">PREÇO UNITÁRIO</t>
          </r>
        </is>
      </c>
      <c r="G4787" s="21" t="inlineStr">
        <is>
          <r>
            <t xml:space="preserve">TOTAL</t>
          </r>
        </is>
      </c>
    </row>
    <row r="4788" customHeight="1" ht="21">
      <c r="A4788" s="22" t="inlineStr">
        <is>
          <r>
            <t xml:space="preserve">88248</t>
          </r>
        </is>
      </c>
      <c r="B4788" s="23" t="inlineStr">
        <is>
          <r>
            <t xml:space="preserve">AUXILIAR DE ENCANADOR OU BOMBEIRO HIDRÁULICO COM ENCARGOS COMPLEMENTARES</t>
          </r>
        </is>
      </c>
      <c r="C4788" s="22" t="inlineStr">
        <is>
          <r>
            <t xml:space="preserve">SINAPI</t>
          </r>
        </is>
      </c>
      <c r="D4788" s="22" t="inlineStr">
        <is>
          <r>
            <t xml:space="preserve">H</t>
          </r>
        </is>
      </c>
      <c r="E4788" s="24" t="n">
        <v>0.178</v>
      </c>
      <c r="F4788" s="25" t="n">
        <v>24.23</v>
      </c>
      <c r="G4788" s="25" t="n">
        <f>TRUNC(TRUNC(E4788,8)*F4788,2)</f>
        <v>4.31</v>
      </c>
    </row>
    <row r="4789" customHeight="1" ht="21">
      <c r="A4789" s="22" t="inlineStr">
        <is>
          <r>
            <t xml:space="preserve">88267</t>
          </r>
        </is>
      </c>
      <c r="B4789" s="23" t="inlineStr">
        <is>
          <r>
            <t xml:space="preserve">ENCANADOR OU BOMBEIRO HIDRÁULICO COM ENCARGOS COMPLEMENTARES</t>
          </r>
        </is>
      </c>
      <c r="C4789" s="22" t="inlineStr">
        <is>
          <r>
            <t xml:space="preserve">SINAPI</t>
          </r>
        </is>
      </c>
      <c r="D4789" s="22" t="inlineStr">
        <is>
          <r>
            <t xml:space="preserve">H</t>
          </r>
        </is>
      </c>
      <c r="E4789" s="24" t="n">
        <v>0.178</v>
      </c>
      <c r="F4789" s="25" t="n">
        <v>29.86</v>
      </c>
      <c r="G4789" s="25" t="n">
        <f>TRUNC(TRUNC(E4789,8)*F4789,2)</f>
        <v>5.31</v>
      </c>
    </row>
    <row r="4790" customHeight="1" ht="18">
      <c r="A4790" s="2" t="inlineStr"/>
      <c r="B4790" s="2" t="inlineStr"/>
      <c r="C4790" s="2" t="inlineStr"/>
      <c r="D4790" s="2" t="inlineStr"/>
      <c r="E4790" s="26" t="inlineStr">
        <is>
          <r>
            <t xml:space="preserve">TOTAL Mão de Obra com Encargos Complementares:</t>
          </r>
        </is>
      </c>
      <c r="F4790" s="26" t="inlineStr"/>
      <c r="G4790" s="27" t="n">
        <f>SUM(G4788:G4789)</f>
        <v>9.62</v>
      </c>
    </row>
    <row r="4791" customHeight="1" ht="15">
      <c r="A4791" s="2" t="inlineStr"/>
      <c r="B4791" s="2" t="inlineStr"/>
      <c r="C4791" s="2" t="inlineStr"/>
      <c r="D4791" s="2" t="inlineStr"/>
      <c r="E4791" s="28" t="inlineStr">
        <is>
          <r>
            <t xml:space="preserve">VALOR:</t>
          </r>
        </is>
      </c>
      <c r="F4791" s="28" t="inlineStr"/>
      <c r="G4791" s="29" t="n">
        <f>ROUND(SUM(G4786,G4790),2)</f>
        <v>55.72</v>
      </c>
    </row>
    <row r="4792" customHeight="1" ht="15">
      <c r="A4792" s="2" t="inlineStr"/>
      <c r="B4792" s="2" t="inlineStr"/>
      <c r="C4792" s="2" t="inlineStr"/>
      <c r="D4792" s="2" t="inlineStr"/>
      <c r="E4792" s="28" t="inlineStr">
        <is>
          <r>
            <t xml:space="preserve">VALOR BDI (20.34%):</t>
          </r>
        </is>
      </c>
      <c r="F4792" s="28" t="inlineStr"/>
      <c r="G4792" s="29" t="n">
        <f>ROUND(G4791*(20.34/100),2)</f>
        <v>11.33</v>
      </c>
    </row>
    <row r="4793" customHeight="1" ht="15">
      <c r="A4793" s="2" t="inlineStr"/>
      <c r="B4793" s="2" t="inlineStr"/>
      <c r="C4793" s="2" t="inlineStr"/>
      <c r="D4793" s="2" t="inlineStr"/>
      <c r="E4793" s="28" t="inlineStr">
        <is>
          <r>
            <t xml:space="preserve">VALOR COM BDI:</t>
          </r>
        </is>
      </c>
      <c r="F4793" s="28" t="inlineStr"/>
      <c r="G4793" s="29" t="n">
        <f>G4792+G4791</f>
        <v>67.05</v>
      </c>
    </row>
    <row r="4794" customHeight="1" ht="10">
      <c r="A4794" s="2" t="inlineStr"/>
      <c r="B4794" s="2" t="inlineStr"/>
      <c r="C4794" s="2" t="inlineStr"/>
      <c r="D4794" s="2" t="inlineStr"/>
      <c r="E4794" s="18" t="inlineStr"/>
      <c r="F4794" s="18" t="inlineStr"/>
      <c r="G4794" s="18" t="inlineStr"/>
    </row>
    <row r="4795" customHeight="1" ht="20">
      <c r="A4795" s="19" t="inlineStr">
        <is>
          <r>
            <t xml:space="preserve">1.18.179. ​96765​ ABRIGO PARA HIDRANTE, 90X60X17CM, COM REGISTRO GLOBO ANGULAR 45 GRAUS 2 1/2", ADAPTADOR STORZ 2 1/2", MANGUEIRA DE INCÊNDIO 20M, REDUÇÃO 2 1/2" X 1 1/2" E ESGUICHO EM LATÃO 1 1/2" - FORNECIMENTO E INSTALAÇÃO. AF_10/2020​ (UN)</t>
          </r>
        </is>
      </c>
      <c r="B4795" s="19" t="inlineStr"/>
      <c r="C4795" s="19" t="inlineStr"/>
      <c r="D4795" s="19" t="inlineStr"/>
      <c r="E4795" s="19" t="inlineStr"/>
      <c r="F4795" s="19" t="inlineStr"/>
      <c r="G4795" s="19" t="inlineStr"/>
    </row>
    <row r="4796" customHeight="1" ht="15">
      <c r="A4796" s="20" t="inlineStr">
        <is>
          <r>
            <t xml:space="preserve">Material</t>
          </r>
        </is>
      </c>
      <c r="B4796" s="20" t="inlineStr"/>
      <c r="C4796" s="21" t="inlineStr">
        <is>
          <r>
            <t xml:space="preserve">FONTE</t>
          </r>
        </is>
      </c>
      <c r="D4796" s="21" t="inlineStr">
        <is>
          <r>
            <t xml:space="preserve">UNID</t>
          </r>
        </is>
      </c>
      <c r="E4796" s="21" t="inlineStr">
        <is>
          <r>
            <t xml:space="preserve">COEFICIENTE</t>
          </r>
        </is>
      </c>
      <c r="F4796" s="21" t="inlineStr">
        <is>
          <r>
            <t xml:space="preserve">PREÇO UNITÁRIO</t>
          </r>
        </is>
      </c>
      <c r="G4796" s="21" t="inlineStr">
        <is>
          <r>
            <t xml:space="preserve">TOTAL</t>
          </r>
        </is>
      </c>
    </row>
    <row r="4797" customHeight="1" ht="29">
      <c r="A4797" s="22" t="inlineStr">
        <is>
          <r>
            <t xml:space="preserve">00010900</t>
          </r>
        </is>
      </c>
      <c r="B4797" s="23" t="inlineStr">
        <is>
          <r>
            <t xml:space="preserve">ADAPTADOR EM LATAO, ENGATE RAPIDO1 1/2" X ROSCA INTERNA 5 FIOS 2 1/2", PARA INSTALACAO PREDIAL DE COMBATE A INCENDIO</t>
          </r>
        </is>
      </c>
      <c r="C4797" s="22" t="inlineStr">
        <is>
          <r>
            <t xml:space="preserve">SINAPI</t>
          </r>
        </is>
      </c>
      <c r="D4797" s="22" t="inlineStr">
        <is>
          <r>
            <t xml:space="preserve">UN</t>
          </r>
        </is>
      </c>
      <c r="E4797" s="24" t="n">
        <v>1.0</v>
      </c>
      <c r="F4797" s="25" t="n">
        <v>70.11</v>
      </c>
      <c r="G4797" s="25" t="n">
        <f>TRUNC(TRUNC(E4797,8)*F4797,2)</f>
        <v>70.11</v>
      </c>
    </row>
    <row r="4798" customHeight="1" ht="29">
      <c r="A4798" s="22" t="inlineStr">
        <is>
          <r>
            <t xml:space="preserve">00004350</t>
          </r>
        </is>
      </c>
      <c r="B4798" s="23" t="inlineStr">
        <is>
          <r>
            <t xml:space="preserve">BUCHA DE NYLON, DIAMETRO DO FURO 8 MM, COMPRIMENTO 40 MM, COM PARAFUSO DE ROSCA SOBERBA, CABECA CHATA, FENDA SIMPLES, 4,8 X 50 MM</t>
          </r>
        </is>
      </c>
      <c r="C4798" s="22" t="inlineStr">
        <is>
          <r>
            <t xml:space="preserve">SINAPI</t>
          </r>
        </is>
      </c>
      <c r="D4798" s="22" t="inlineStr">
        <is>
          <r>
            <t xml:space="preserve">UN</t>
          </r>
        </is>
      </c>
      <c r="E4798" s="24" t="n">
        <v>4.0</v>
      </c>
      <c r="F4798" s="25" t="n">
        <v>0.88</v>
      </c>
      <c r="G4798" s="25" t="n">
        <f>TRUNC(TRUNC(E4798,8)*F4798,2)</f>
        <v>3.52</v>
      </c>
    </row>
    <row r="4799" customHeight="1" ht="46">
      <c r="A4799" s="22" t="inlineStr">
        <is>
          <r>
            <t xml:space="preserve">00020963</t>
          </r>
        </is>
      </c>
      <c r="B4799" s="23" t="inlineStr">
        <is>
          <r>
            <t xml:space="preserve">CAIXA DE INCENDIO/ABRIGO PARA MANGUEIRA, DE SOBREPOR/EXTERNA, COM 90 X 60 X 17 CM, EM CHAPA DE ACO, PORTA COM VENTILACAO, VISOR COM A INSCRICAO "INCENDIO", SUPORTE/CESTA INTERNA PARA A MANGUEIRA, PINTURA ELETROSTATICA VERMELHA</t>
          </r>
        </is>
      </c>
      <c r="C4799" s="22" t="inlineStr">
        <is>
          <r>
            <t xml:space="preserve">SINAPI</t>
          </r>
        </is>
      </c>
      <c r="D4799" s="22" t="inlineStr">
        <is>
          <r>
            <t xml:space="preserve">UN</t>
          </r>
        </is>
      </c>
      <c r="E4799" s="24" t="n">
        <v>1.0</v>
      </c>
      <c r="F4799" s="25" t="n">
        <v>671.87</v>
      </c>
      <c r="G4799" s="25" t="n">
        <f>TRUNC(TRUNC(E4799,8)*F4799,2)</f>
        <v>671.87</v>
      </c>
    </row>
    <row r="4800" customHeight="1" ht="29">
      <c r="A4800" s="22" t="inlineStr">
        <is>
          <r>
            <t xml:space="preserve">00020971</t>
          </r>
        </is>
      </c>
      <c r="B4800" s="23" t="inlineStr">
        <is>
          <r>
            <t xml:space="preserve">CHAVE DUPLA PARA CONEXOES TIPO STORZ, ENGATE RAPIDO 1 1/2" X 2 1/2", EM LATAO, PARA INSTALACAO PREDIAL COMBATE A INCENDIO</t>
          </r>
        </is>
      </c>
      <c r="C4800" s="22" t="inlineStr">
        <is>
          <r>
            <t xml:space="preserve">SINAPI</t>
          </r>
        </is>
      </c>
      <c r="D4800" s="22" t="inlineStr">
        <is>
          <r>
            <t xml:space="preserve">UN</t>
          </r>
        </is>
      </c>
      <c r="E4800" s="24" t="n">
        <v>1.0</v>
      </c>
      <c r="F4800" s="25" t="n">
        <v>19.47</v>
      </c>
      <c r="G4800" s="25" t="n">
        <f>TRUNC(TRUNC(E4800,8)*F4800,2)</f>
        <v>19.47</v>
      </c>
    </row>
    <row r="4801" customHeight="1" ht="21">
      <c r="A4801" s="22" t="inlineStr">
        <is>
          <r>
            <t xml:space="preserve">00037554</t>
          </r>
        </is>
      </c>
      <c r="B4801" s="23" t="inlineStr">
        <is>
          <r>
            <t xml:space="preserve">ESGUICHO JATO REGULAVEL, TIPO ELKHART, ENGATE RAPIDO 1 1/2", PARA COMBATE A INCENDIO</t>
          </r>
        </is>
      </c>
      <c r="C4801" s="22" t="inlineStr">
        <is>
          <r>
            <t xml:space="preserve">SINAPI</t>
          </r>
        </is>
      </c>
      <c r="D4801" s="22" t="inlineStr">
        <is>
          <r>
            <t xml:space="preserve">UN</t>
          </r>
        </is>
      </c>
      <c r="E4801" s="24" t="n">
        <v>1.0</v>
      </c>
      <c r="F4801" s="25" t="n">
        <v>240.16</v>
      </c>
      <c r="G4801" s="25" t="n">
        <f>TRUNC(TRUNC(E4801,8)*F4801,2)</f>
        <v>240.16</v>
      </c>
    </row>
    <row r="4802" customHeight="1" ht="38">
      <c r="A4802" s="22" t="inlineStr">
        <is>
          <r>
            <t xml:space="preserve">00021030</t>
          </r>
        </is>
      </c>
      <c r="B4802" s="23" t="inlineStr">
        <is>
          <r>
            <t xml:space="preserve">MANGUEIRA DE INCENDIO, TIPO 1, DE 1 1/2", COMPRIMENTO = 20 M, TECIDO EM FIO DE POLIESTER E TUBO INTERNO EM BORRACHA SINTETICA, COM UNIOES ENGATE RAPIDO</t>
          </r>
        </is>
      </c>
      <c r="C4802" s="22" t="inlineStr">
        <is>
          <r>
            <t xml:space="preserve">SINAPI</t>
          </r>
        </is>
      </c>
      <c r="D4802" s="22" t="inlineStr">
        <is>
          <r>
            <t xml:space="preserve">UN</t>
          </r>
        </is>
      </c>
      <c r="E4802" s="24" t="n">
        <v>1.0</v>
      </c>
      <c r="F4802" s="25" t="n">
        <v>539.29</v>
      </c>
      <c r="G4802" s="25" t="n">
        <f>TRUNC(TRUNC(E4802,8)*F4802,2)</f>
        <v>539.29</v>
      </c>
    </row>
    <row r="4803" customHeight="1" ht="38">
      <c r="A4803" s="22" t="inlineStr">
        <is>
          <r>
            <t xml:space="preserve">00010904</t>
          </r>
        </is>
      </c>
      <c r="B4803" s="23" t="inlineStr">
        <is>
          <r>
            <t xml:space="preserve">REGISTRO OU VALVULA GLOBO ANGULAR EM LATAO, PARA HIDRANTES EM INSTALACAO PREDIAL DE INCENDIO, 45 GRAUS, DIAMETRO DE 2 1/2", COM VOLANTE, CLASSE DE PRESSAO DE ATE 200 PSI</t>
          </r>
        </is>
      </c>
      <c r="C4803" s="22" t="inlineStr">
        <is>
          <r>
            <t xml:space="preserve">SINAPI</t>
          </r>
        </is>
      </c>
      <c r="D4803" s="22" t="inlineStr">
        <is>
          <r>
            <t xml:space="preserve">UN</t>
          </r>
        </is>
      </c>
      <c r="E4803" s="24" t="n">
        <v>1.0</v>
      </c>
      <c r="F4803" s="25" t="n">
        <v>204.5</v>
      </c>
      <c r="G4803" s="25" t="n">
        <f>TRUNC(TRUNC(E4803,8)*F4803,2)</f>
        <v>204.5</v>
      </c>
    </row>
    <row r="4804" customHeight="1" ht="15">
      <c r="A4804" s="2" t="inlineStr"/>
      <c r="B4804" s="2" t="inlineStr"/>
      <c r="C4804" s="2" t="inlineStr"/>
      <c r="D4804" s="2" t="inlineStr"/>
      <c r="E4804" s="26" t="inlineStr">
        <is>
          <r>
            <t xml:space="preserve">TOTAL Material:</t>
          </r>
        </is>
      </c>
      <c r="F4804" s="26" t="inlineStr"/>
      <c r="G4804" s="27" t="n">
        <f>SUM(G4797:G4803)</f>
        <v>1748.92</v>
      </c>
    </row>
    <row r="4805" customHeight="1" ht="15">
      <c r="A4805" s="20" t="inlineStr">
        <is>
          <r>
            <t xml:space="preserve">Mão de Obra com Encargos Complementares</t>
          </r>
        </is>
      </c>
      <c r="B4805" s="20" t="inlineStr"/>
      <c r="C4805" s="21" t="inlineStr">
        <is>
          <r>
            <t xml:space="preserve">FONTE</t>
          </r>
        </is>
      </c>
      <c r="D4805" s="21" t="inlineStr">
        <is>
          <r>
            <t xml:space="preserve">UNID</t>
          </r>
        </is>
      </c>
      <c r="E4805" s="21" t="inlineStr">
        <is>
          <r>
            <t xml:space="preserve">COEFICIENTE</t>
          </r>
        </is>
      </c>
      <c r="F4805" s="21" t="inlineStr">
        <is>
          <r>
            <t xml:space="preserve">PREÇO UNITÁRIO</t>
          </r>
        </is>
      </c>
      <c r="G4805" s="21" t="inlineStr">
        <is>
          <r>
            <t xml:space="preserve">TOTAL</t>
          </r>
        </is>
      </c>
    </row>
    <row r="4806" customHeight="1" ht="21">
      <c r="A4806" s="22" t="inlineStr">
        <is>
          <r>
            <t xml:space="preserve">88248</t>
          </r>
        </is>
      </c>
      <c r="B4806" s="23" t="inlineStr">
        <is>
          <r>
            <t xml:space="preserve">AUXILIAR DE ENCANADOR OU BOMBEIRO HIDRÁULICO COM ENCARGOS COMPLEMENTARES</t>
          </r>
        </is>
      </c>
      <c r="C4806" s="22" t="inlineStr">
        <is>
          <r>
            <t xml:space="preserve">SINAPI</t>
          </r>
        </is>
      </c>
      <c r="D4806" s="22" t="inlineStr">
        <is>
          <r>
            <t xml:space="preserve">H</t>
          </r>
        </is>
      </c>
      <c r="E4806" s="24" t="n">
        <v>3.037</v>
      </c>
      <c r="F4806" s="25" t="n">
        <v>24.23</v>
      </c>
      <c r="G4806" s="25" t="n">
        <f>TRUNC(TRUNC(E4806,8)*F4806,2)</f>
        <v>73.58</v>
      </c>
    </row>
    <row r="4807" customHeight="1" ht="21">
      <c r="A4807" s="22" t="inlineStr">
        <is>
          <r>
            <t xml:space="preserve">88267</t>
          </r>
        </is>
      </c>
      <c r="B4807" s="23" t="inlineStr">
        <is>
          <r>
            <t xml:space="preserve">ENCANADOR OU BOMBEIRO HIDRÁULICO COM ENCARGOS COMPLEMENTARES</t>
          </r>
        </is>
      </c>
      <c r="C4807" s="22" t="inlineStr">
        <is>
          <r>
            <t xml:space="preserve">SINAPI</t>
          </r>
        </is>
      </c>
      <c r="D4807" s="22" t="inlineStr">
        <is>
          <r>
            <t xml:space="preserve">H</t>
          </r>
        </is>
      </c>
      <c r="E4807" s="24" t="n">
        <v>3.037</v>
      </c>
      <c r="F4807" s="25" t="n">
        <v>29.86</v>
      </c>
      <c r="G4807" s="25" t="n">
        <f>TRUNC(TRUNC(E4807,8)*F4807,2)</f>
        <v>90.68</v>
      </c>
    </row>
    <row r="4808" customHeight="1" ht="18">
      <c r="A4808" s="2" t="inlineStr"/>
      <c r="B4808" s="2" t="inlineStr"/>
      <c r="C4808" s="2" t="inlineStr"/>
      <c r="D4808" s="2" t="inlineStr"/>
      <c r="E4808" s="26" t="inlineStr">
        <is>
          <r>
            <t xml:space="preserve">TOTAL Mão de Obra com Encargos Complementares:</t>
          </r>
        </is>
      </c>
      <c r="F4808" s="26" t="inlineStr"/>
      <c r="G4808" s="27" t="n">
        <f>SUM(G4806:G4807)</f>
        <v>164.26</v>
      </c>
    </row>
    <row r="4809" customHeight="1" ht="15">
      <c r="A4809" s="2" t="inlineStr"/>
      <c r="B4809" s="2" t="inlineStr"/>
      <c r="C4809" s="2" t="inlineStr"/>
      <c r="D4809" s="2" t="inlineStr"/>
      <c r="E4809" s="28" t="inlineStr">
        <is>
          <r>
            <t xml:space="preserve">VALOR:</t>
          </r>
        </is>
      </c>
      <c r="F4809" s="28" t="inlineStr"/>
      <c r="G4809" s="29" t="n">
        <f>ROUND(SUM(G4804,G4808),2)</f>
        <v>1913.18</v>
      </c>
    </row>
    <row r="4810" customHeight="1" ht="15">
      <c r="A4810" s="2" t="inlineStr"/>
      <c r="B4810" s="2" t="inlineStr"/>
      <c r="C4810" s="2" t="inlineStr"/>
      <c r="D4810" s="2" t="inlineStr"/>
      <c r="E4810" s="28" t="inlineStr">
        <is>
          <r>
            <t xml:space="preserve">VALOR BDI (20.34%):</t>
          </r>
        </is>
      </c>
      <c r="F4810" s="28" t="inlineStr"/>
      <c r="G4810" s="29" t="n">
        <f>ROUND(G4809*(20.34/100),2)</f>
        <v>389.14</v>
      </c>
    </row>
    <row r="4811" customHeight="1" ht="15">
      <c r="A4811" s="2" t="inlineStr"/>
      <c r="B4811" s="2" t="inlineStr"/>
      <c r="C4811" s="2" t="inlineStr"/>
      <c r="D4811" s="2" t="inlineStr"/>
      <c r="E4811" s="28" t="inlineStr">
        <is>
          <r>
            <t xml:space="preserve">VALOR COM BDI:</t>
          </r>
        </is>
      </c>
      <c r="F4811" s="28" t="inlineStr"/>
      <c r="G4811" s="29" t="n">
        <f>G4810+G4809</f>
        <v>2302.32</v>
      </c>
    </row>
    <row r="4812" customHeight="1" ht="10">
      <c r="A4812" s="2" t="inlineStr"/>
      <c r="B4812" s="2" t="inlineStr"/>
      <c r="C4812" s="2" t="inlineStr"/>
      <c r="D4812" s="2" t="inlineStr"/>
      <c r="E4812" s="18" t="inlineStr"/>
      <c r="F4812" s="18" t="inlineStr"/>
      <c r="G4812" s="18" t="inlineStr"/>
    </row>
    <row r="4813" customHeight="1" ht="20">
      <c r="A4813" s="19" t="inlineStr">
        <is>
          <r>
            <t xml:space="preserve">1.18.180. ​97440​ TÊ, EM AÇO, CONEXÃO RANHURADA, DN 65 (2 1/2"), INSTALADO EM PRUMADAS - FORNECIMENTO E INSTALAÇÃO. AF_10/2020​ (UN)</t>
          </r>
        </is>
      </c>
      <c r="B4813" s="19" t="inlineStr"/>
      <c r="C4813" s="19" t="inlineStr"/>
      <c r="D4813" s="19" t="inlineStr"/>
      <c r="E4813" s="19" t="inlineStr"/>
      <c r="F4813" s="19" t="inlineStr"/>
      <c r="G4813" s="19" t="inlineStr"/>
    </row>
    <row r="4814" customHeight="1" ht="15">
      <c r="A4814" s="20" t="inlineStr">
        <is>
          <r>
            <t xml:space="preserve">Material</t>
          </r>
        </is>
      </c>
      <c r="B4814" s="20" t="inlineStr"/>
      <c r="C4814" s="21" t="inlineStr">
        <is>
          <r>
            <t xml:space="preserve">FONTE</t>
          </r>
        </is>
      </c>
      <c r="D4814" s="21" t="inlineStr">
        <is>
          <r>
            <t xml:space="preserve">UNID</t>
          </r>
        </is>
      </c>
      <c r="E4814" s="21" t="inlineStr">
        <is>
          <r>
            <t xml:space="preserve">COEFICIENTE</t>
          </r>
        </is>
      </c>
      <c r="F4814" s="21" t="inlineStr">
        <is>
          <r>
            <t xml:space="preserve">PREÇO UNITÁRIO</t>
          </r>
        </is>
      </c>
      <c r="G4814" s="21" t="inlineStr">
        <is>
          <r>
            <t xml:space="preserve">TOTAL</t>
          </r>
        </is>
      </c>
    </row>
    <row r="4815" customHeight="1" ht="21">
      <c r="A4815" s="22" t="inlineStr">
        <is>
          <r>
            <t xml:space="preserve">00040411</t>
          </r>
        </is>
      </c>
      <c r="B4815" s="23" t="inlineStr">
        <is>
          <r>
            <t xml:space="preserve">ACOPLAMENTO RIGIDO EM FERRO FUNDIDO PARA SISTEMA DE TUBULACAO RANHURADA, DN 65 MM (2 1/2")</t>
          </r>
        </is>
      </c>
      <c r="C4815" s="22" t="inlineStr">
        <is>
          <r>
            <t xml:space="preserve">SINAPI</t>
          </r>
        </is>
      </c>
      <c r="D4815" s="22" t="inlineStr">
        <is>
          <r>
            <t xml:space="preserve">UN</t>
          </r>
        </is>
      </c>
      <c r="E4815" s="24" t="n">
        <v>3.0</v>
      </c>
      <c r="F4815" s="25" t="n">
        <v>22.23</v>
      </c>
      <c r="G4815" s="25" t="n">
        <f>TRUNC(TRUNC(E4815,8)*F4815,2)</f>
        <v>66.69</v>
      </c>
    </row>
    <row r="4816" customHeight="1" ht="29">
      <c r="A4816" s="22" t="inlineStr">
        <is>
          <r>
            <t xml:space="preserve">00020078</t>
          </r>
        </is>
      </c>
      <c r="B4816" s="23" t="inlineStr">
        <is>
          <r>
            <t xml:space="preserve">PASTA LUBRIFICANTE PARA TUBOS E CONEXOES COM JUNTA ELASTICA, EMBALAGEM DE *400* GR (USO EM PVC, ACO, POLIETILENO E OUTROS)</t>
          </r>
        </is>
      </c>
      <c r="C4816" s="22" t="inlineStr">
        <is>
          <r>
            <t xml:space="preserve">SINAPI</t>
          </r>
        </is>
      </c>
      <c r="D4816" s="22" t="inlineStr">
        <is>
          <r>
            <t xml:space="preserve">UN</t>
          </r>
        </is>
      </c>
      <c r="E4816" s="24" t="n">
        <v>0.027</v>
      </c>
      <c r="F4816" s="25" t="n">
        <v>25.53</v>
      </c>
      <c r="G4816" s="25" t="n">
        <f>TRUNC(TRUNC(E4816,8)*F4816,2)</f>
        <v>0.68</v>
      </c>
    </row>
    <row r="4817" customHeight="1" ht="15">
      <c r="A4817" s="22" t="inlineStr">
        <is>
          <r>
            <t xml:space="preserve">00040420</t>
          </r>
        </is>
      </c>
      <c r="B4817" s="23" t="inlineStr">
        <is>
          <r>
            <t xml:space="preserve">TE RANHURADO EM FERRO FUNDIDO, DN 65 (2 1/2")</t>
          </r>
        </is>
      </c>
      <c r="C4817" s="22" t="inlineStr">
        <is>
          <r>
            <t xml:space="preserve">SINAPI</t>
          </r>
        </is>
      </c>
      <c r="D4817" s="22" t="inlineStr">
        <is>
          <r>
            <t xml:space="preserve">UN</t>
          </r>
        </is>
      </c>
      <c r="E4817" s="24" t="n">
        <v>1.0</v>
      </c>
      <c r="F4817" s="25" t="n">
        <v>46.56</v>
      </c>
      <c r="G4817" s="25" t="n">
        <f>TRUNC(TRUNC(E4817,8)*F4817,2)</f>
        <v>46.56</v>
      </c>
    </row>
    <row r="4818" customHeight="1" ht="15">
      <c r="A4818" s="2" t="inlineStr"/>
      <c r="B4818" s="2" t="inlineStr"/>
      <c r="C4818" s="2" t="inlineStr"/>
      <c r="D4818" s="2" t="inlineStr"/>
      <c r="E4818" s="26" t="inlineStr">
        <is>
          <r>
            <t xml:space="preserve">TOTAL Material:</t>
          </r>
        </is>
      </c>
      <c r="F4818" s="26" t="inlineStr"/>
      <c r="G4818" s="27" t="n">
        <f>SUM(G4815:G4817)</f>
        <v>113.93</v>
      </c>
    </row>
    <row r="4819" customHeight="1" ht="15">
      <c r="A4819" s="20" t="inlineStr">
        <is>
          <r>
            <t xml:space="preserve">Mão de Obra com Encargos Complementares</t>
          </r>
        </is>
      </c>
      <c r="B4819" s="20" t="inlineStr"/>
      <c r="C4819" s="21" t="inlineStr">
        <is>
          <r>
            <t xml:space="preserve">FONTE</t>
          </r>
        </is>
      </c>
      <c r="D4819" s="21" t="inlineStr">
        <is>
          <r>
            <t xml:space="preserve">UNID</t>
          </r>
        </is>
      </c>
      <c r="E4819" s="21" t="inlineStr">
        <is>
          <r>
            <t xml:space="preserve">COEFICIENTE</t>
          </r>
        </is>
      </c>
      <c r="F4819" s="21" t="inlineStr">
        <is>
          <r>
            <t xml:space="preserve">PREÇO UNITÁRIO</t>
          </r>
        </is>
      </c>
      <c r="G4819" s="21" t="inlineStr">
        <is>
          <r>
            <t xml:space="preserve">TOTAL</t>
          </r>
        </is>
      </c>
    </row>
    <row r="4820" customHeight="1" ht="21">
      <c r="A4820" s="22" t="inlineStr">
        <is>
          <r>
            <t xml:space="preserve">88248</t>
          </r>
        </is>
      </c>
      <c r="B4820" s="23" t="inlineStr">
        <is>
          <r>
            <t xml:space="preserve">AUXILIAR DE ENCANADOR OU BOMBEIRO HIDRÁULICO COM ENCARGOS COMPLEMENTARES</t>
          </r>
        </is>
      </c>
      <c r="C4820" s="22" t="inlineStr">
        <is>
          <r>
            <t xml:space="preserve">SINAPI</t>
          </r>
        </is>
      </c>
      <c r="D4820" s="22" t="inlineStr">
        <is>
          <r>
            <t xml:space="preserve">H</t>
          </r>
        </is>
      </c>
      <c r="E4820" s="24" t="n">
        <v>0.825</v>
      </c>
      <c r="F4820" s="25" t="n">
        <v>24.23</v>
      </c>
      <c r="G4820" s="25" t="n">
        <f>TRUNC(TRUNC(E4820,8)*F4820,2)</f>
        <v>19.98</v>
      </c>
    </row>
    <row r="4821" customHeight="1" ht="21">
      <c r="A4821" s="22" t="inlineStr">
        <is>
          <r>
            <t xml:space="preserve">88267</t>
          </r>
        </is>
      </c>
      <c r="B4821" s="23" t="inlineStr">
        <is>
          <r>
            <t xml:space="preserve">ENCANADOR OU BOMBEIRO HIDRÁULICO COM ENCARGOS COMPLEMENTARES</t>
          </r>
        </is>
      </c>
      <c r="C4821" s="22" t="inlineStr">
        <is>
          <r>
            <t xml:space="preserve">SINAPI</t>
          </r>
        </is>
      </c>
      <c r="D4821" s="22" t="inlineStr">
        <is>
          <r>
            <t xml:space="preserve">H</t>
          </r>
        </is>
      </c>
      <c r="E4821" s="24" t="n">
        <v>0.825</v>
      </c>
      <c r="F4821" s="25" t="n">
        <v>29.86</v>
      </c>
      <c r="G4821" s="25" t="n">
        <f>TRUNC(TRUNC(E4821,8)*F4821,2)</f>
        <v>24.63</v>
      </c>
    </row>
    <row r="4822" customHeight="1" ht="18">
      <c r="A4822" s="2" t="inlineStr"/>
      <c r="B4822" s="2" t="inlineStr"/>
      <c r="C4822" s="2" t="inlineStr"/>
      <c r="D4822" s="2" t="inlineStr"/>
      <c r="E4822" s="26" t="inlineStr">
        <is>
          <r>
            <t xml:space="preserve">TOTAL Mão de Obra com Encargos Complementares:</t>
          </r>
        </is>
      </c>
      <c r="F4822" s="26" t="inlineStr"/>
      <c r="G4822" s="27" t="n">
        <f>SUM(G4820:G4821)</f>
        <v>44.61</v>
      </c>
    </row>
    <row r="4823" customHeight="1" ht="15">
      <c r="A4823" s="2" t="inlineStr"/>
      <c r="B4823" s="2" t="inlineStr"/>
      <c r="C4823" s="2" t="inlineStr"/>
      <c r="D4823" s="2" t="inlineStr"/>
      <c r="E4823" s="28" t="inlineStr">
        <is>
          <r>
            <t xml:space="preserve">VALOR:</t>
          </r>
        </is>
      </c>
      <c r="F4823" s="28" t="inlineStr"/>
      <c r="G4823" s="29" t="n">
        <f>ROUND(SUM(G4818,G4822),2)</f>
        <v>158.54</v>
      </c>
    </row>
    <row r="4824" customHeight="1" ht="15">
      <c r="A4824" s="2" t="inlineStr"/>
      <c r="B4824" s="2" t="inlineStr"/>
      <c r="C4824" s="2" t="inlineStr"/>
      <c r="D4824" s="2" t="inlineStr"/>
      <c r="E4824" s="28" t="inlineStr">
        <is>
          <r>
            <t xml:space="preserve">VALOR BDI (20.34%):</t>
          </r>
        </is>
      </c>
      <c r="F4824" s="28" t="inlineStr"/>
      <c r="G4824" s="29" t="n">
        <f>ROUND(G4823*(20.34/100),2)</f>
        <v>32.25</v>
      </c>
    </row>
    <row r="4825" customHeight="1" ht="15">
      <c r="A4825" s="2" t="inlineStr"/>
      <c r="B4825" s="2" t="inlineStr"/>
      <c r="C4825" s="2" t="inlineStr"/>
      <c r="D4825" s="2" t="inlineStr"/>
      <c r="E4825" s="28" t="inlineStr">
        <is>
          <r>
            <t xml:space="preserve">VALOR COM BDI:</t>
          </r>
        </is>
      </c>
      <c r="F4825" s="28" t="inlineStr"/>
      <c r="G4825" s="29" t="n">
        <f>G4824+G4823</f>
        <v>190.79</v>
      </c>
    </row>
    <row r="4826" customHeight="1" ht="10">
      <c r="A4826" s="2" t="inlineStr"/>
      <c r="B4826" s="2" t="inlineStr"/>
      <c r="C4826" s="2" t="inlineStr"/>
      <c r="D4826" s="2" t="inlineStr"/>
      <c r="E4826" s="18" t="inlineStr"/>
      <c r="F4826" s="18" t="inlineStr"/>
      <c r="G4826" s="18" t="inlineStr"/>
    </row>
    <row r="4827" customHeight="1" ht="20">
      <c r="A4827" s="19" t="inlineStr">
        <is>
          <r>
            <t xml:space="preserve">1.18.181. ​97436​ CURVA 90 GRAUS, EM AÇO, CONEXÃO RANHURADA, DN 65 (2 1/2"), INSTALADO EM PRUMADAS - FORNECIMENTO E INSTALAÇÃO. AF_10/2020​ (UN)</t>
          </r>
        </is>
      </c>
      <c r="B4827" s="19" t="inlineStr"/>
      <c r="C4827" s="19" t="inlineStr"/>
      <c r="D4827" s="19" t="inlineStr"/>
      <c r="E4827" s="19" t="inlineStr"/>
      <c r="F4827" s="19" t="inlineStr"/>
      <c r="G4827" s="19" t="inlineStr"/>
    </row>
    <row r="4828" customHeight="1" ht="15">
      <c r="A4828" s="20" t="inlineStr">
        <is>
          <r>
            <t xml:space="preserve">Material</t>
          </r>
        </is>
      </c>
      <c r="B4828" s="20" t="inlineStr"/>
      <c r="C4828" s="21" t="inlineStr">
        <is>
          <r>
            <t xml:space="preserve">FONTE</t>
          </r>
        </is>
      </c>
      <c r="D4828" s="21" t="inlineStr">
        <is>
          <r>
            <t xml:space="preserve">UNID</t>
          </r>
        </is>
      </c>
      <c r="E4828" s="21" t="inlineStr">
        <is>
          <r>
            <t xml:space="preserve">COEFICIENTE</t>
          </r>
        </is>
      </c>
      <c r="F4828" s="21" t="inlineStr">
        <is>
          <r>
            <t xml:space="preserve">PREÇO UNITÁRIO</t>
          </r>
        </is>
      </c>
      <c r="G4828" s="21" t="inlineStr">
        <is>
          <r>
            <t xml:space="preserve">TOTAL</t>
          </r>
        </is>
      </c>
    </row>
    <row r="4829" customHeight="1" ht="21">
      <c r="A4829" s="22" t="inlineStr">
        <is>
          <r>
            <t xml:space="preserve">00040411</t>
          </r>
        </is>
      </c>
      <c r="B4829" s="23" t="inlineStr">
        <is>
          <r>
            <t xml:space="preserve">ACOPLAMENTO RIGIDO EM FERRO FUNDIDO PARA SISTEMA DE TUBULACAO RANHURADA, DN 65 MM (2 1/2")</t>
          </r>
        </is>
      </c>
      <c r="C4829" s="22" t="inlineStr">
        <is>
          <r>
            <t xml:space="preserve">SINAPI</t>
          </r>
        </is>
      </c>
      <c r="D4829" s="22" t="inlineStr">
        <is>
          <r>
            <t xml:space="preserve">UN</t>
          </r>
        </is>
      </c>
      <c r="E4829" s="24" t="n">
        <v>2.0</v>
      </c>
      <c r="F4829" s="25" t="n">
        <v>22.23</v>
      </c>
      <c r="G4829" s="25" t="n">
        <f>TRUNC(TRUNC(E4829,8)*F4829,2)</f>
        <v>44.46</v>
      </c>
    </row>
    <row r="4830" customHeight="1" ht="21">
      <c r="A4830" s="22" t="inlineStr">
        <is>
          <r>
            <t xml:space="preserve">00040415</t>
          </r>
        </is>
      </c>
      <c r="B4830" s="23" t="inlineStr">
        <is>
          <r>
            <t xml:space="preserve">CURVA 90 GRAUS RANHURADA EM FERRO FUNDIDO, DN 65 MM (2 1/2")</t>
          </r>
        </is>
      </c>
      <c r="C4830" s="22" t="inlineStr">
        <is>
          <r>
            <t xml:space="preserve">SINAPI</t>
          </r>
        </is>
      </c>
      <c r="D4830" s="22" t="inlineStr">
        <is>
          <r>
            <t xml:space="preserve">UN</t>
          </r>
        </is>
      </c>
      <c r="E4830" s="24" t="n">
        <v>1.0</v>
      </c>
      <c r="F4830" s="25" t="n">
        <v>27.77</v>
      </c>
      <c r="G4830" s="25" t="n">
        <f>TRUNC(TRUNC(E4830,8)*F4830,2)</f>
        <v>27.77</v>
      </c>
    </row>
    <row r="4831" customHeight="1" ht="29">
      <c r="A4831" s="22" t="inlineStr">
        <is>
          <r>
            <t xml:space="preserve">00020078</t>
          </r>
        </is>
      </c>
      <c r="B4831" s="23" t="inlineStr">
        <is>
          <r>
            <t xml:space="preserve">PASTA LUBRIFICANTE PARA TUBOS E CONEXOES COM JUNTA ELASTICA, EMBALAGEM DE *400* GR (USO EM PVC, ACO, POLIETILENO E OUTROS)</t>
          </r>
        </is>
      </c>
      <c r="C4831" s="22" t="inlineStr">
        <is>
          <r>
            <t xml:space="preserve">SINAPI</t>
          </r>
        </is>
      </c>
      <c r="D4831" s="22" t="inlineStr">
        <is>
          <r>
            <t xml:space="preserve">UN</t>
          </r>
        </is>
      </c>
      <c r="E4831" s="24" t="n">
        <v>0.018</v>
      </c>
      <c r="F4831" s="25" t="n">
        <v>25.53</v>
      </c>
      <c r="G4831" s="25" t="n">
        <f>TRUNC(TRUNC(E4831,8)*F4831,2)</f>
        <v>0.45</v>
      </c>
    </row>
    <row r="4832" customHeight="1" ht="15">
      <c r="A4832" s="2" t="inlineStr"/>
      <c r="B4832" s="2" t="inlineStr"/>
      <c r="C4832" s="2" t="inlineStr"/>
      <c r="D4832" s="2" t="inlineStr"/>
      <c r="E4832" s="26" t="inlineStr">
        <is>
          <r>
            <t xml:space="preserve">TOTAL Material:</t>
          </r>
        </is>
      </c>
      <c r="F4832" s="26" t="inlineStr"/>
      <c r="G4832" s="27" t="n">
        <f>SUM(G4829:G4831)</f>
        <v>72.68</v>
      </c>
    </row>
    <row r="4833" customHeight="1" ht="15">
      <c r="A4833" s="20" t="inlineStr">
        <is>
          <r>
            <t xml:space="preserve">Mão de Obra com Encargos Complementares</t>
          </r>
        </is>
      </c>
      <c r="B4833" s="20" t="inlineStr"/>
      <c r="C4833" s="21" t="inlineStr">
        <is>
          <r>
            <t xml:space="preserve">FONTE</t>
          </r>
        </is>
      </c>
      <c r="D4833" s="21" t="inlineStr">
        <is>
          <r>
            <t xml:space="preserve">UNID</t>
          </r>
        </is>
      </c>
      <c r="E4833" s="21" t="inlineStr">
        <is>
          <r>
            <t xml:space="preserve">COEFICIENTE</t>
          </r>
        </is>
      </c>
      <c r="F4833" s="21" t="inlineStr">
        <is>
          <r>
            <t xml:space="preserve">PREÇO UNITÁRIO</t>
          </r>
        </is>
      </c>
      <c r="G4833" s="21" t="inlineStr">
        <is>
          <r>
            <t xml:space="preserve">TOTAL</t>
          </r>
        </is>
      </c>
    </row>
    <row r="4834" customHeight="1" ht="21">
      <c r="A4834" s="22" t="inlineStr">
        <is>
          <r>
            <t xml:space="preserve">88248</t>
          </r>
        </is>
      </c>
      <c r="B4834" s="23" t="inlineStr">
        <is>
          <r>
            <t xml:space="preserve">AUXILIAR DE ENCANADOR OU BOMBEIRO HIDRÁULICO COM ENCARGOS COMPLEMENTARES</t>
          </r>
        </is>
      </c>
      <c r="C4834" s="22" t="inlineStr">
        <is>
          <r>
            <t xml:space="preserve">SINAPI</t>
          </r>
        </is>
      </c>
      <c r="D4834" s="22" t="inlineStr">
        <is>
          <r>
            <t xml:space="preserve">H</t>
          </r>
        </is>
      </c>
      <c r="E4834" s="24" t="n">
        <v>0.619</v>
      </c>
      <c r="F4834" s="25" t="n">
        <v>24.23</v>
      </c>
      <c r="G4834" s="25" t="n">
        <f>TRUNC(TRUNC(E4834,8)*F4834,2)</f>
        <v>14.99</v>
      </c>
    </row>
    <row r="4835" customHeight="1" ht="21">
      <c r="A4835" s="22" t="inlineStr">
        <is>
          <r>
            <t xml:space="preserve">88267</t>
          </r>
        </is>
      </c>
      <c r="B4835" s="23" t="inlineStr">
        <is>
          <r>
            <t xml:space="preserve">ENCANADOR OU BOMBEIRO HIDRÁULICO COM ENCARGOS COMPLEMENTARES</t>
          </r>
        </is>
      </c>
      <c r="C4835" s="22" t="inlineStr">
        <is>
          <r>
            <t xml:space="preserve">SINAPI</t>
          </r>
        </is>
      </c>
      <c r="D4835" s="22" t="inlineStr">
        <is>
          <r>
            <t xml:space="preserve">H</t>
          </r>
        </is>
      </c>
      <c r="E4835" s="24" t="n">
        <v>0.619</v>
      </c>
      <c r="F4835" s="25" t="n">
        <v>29.86</v>
      </c>
      <c r="G4835" s="25" t="n">
        <f>TRUNC(TRUNC(E4835,8)*F4835,2)</f>
        <v>18.48</v>
      </c>
    </row>
    <row r="4836" customHeight="1" ht="18">
      <c r="A4836" s="2" t="inlineStr"/>
      <c r="B4836" s="2" t="inlineStr"/>
      <c r="C4836" s="2" t="inlineStr"/>
      <c r="D4836" s="2" t="inlineStr"/>
      <c r="E4836" s="26" t="inlineStr">
        <is>
          <r>
            <t xml:space="preserve">TOTAL Mão de Obra com Encargos Complementares:</t>
          </r>
        </is>
      </c>
      <c r="F4836" s="26" t="inlineStr"/>
      <c r="G4836" s="27" t="n">
        <f>SUM(G4834:G4835)</f>
        <v>33.47</v>
      </c>
    </row>
    <row r="4837" customHeight="1" ht="15">
      <c r="A4837" s="2" t="inlineStr"/>
      <c r="B4837" s="2" t="inlineStr"/>
      <c r="C4837" s="2" t="inlineStr"/>
      <c r="D4837" s="2" t="inlineStr"/>
      <c r="E4837" s="28" t="inlineStr">
        <is>
          <r>
            <t xml:space="preserve">VALOR:</t>
          </r>
        </is>
      </c>
      <c r="F4837" s="28" t="inlineStr"/>
      <c r="G4837" s="29" t="n">
        <f>ROUND(SUM(G4832,G4836),2)</f>
        <v>106.15</v>
      </c>
    </row>
    <row r="4838" customHeight="1" ht="15">
      <c r="A4838" s="2" t="inlineStr"/>
      <c r="B4838" s="2" t="inlineStr"/>
      <c r="C4838" s="2" t="inlineStr"/>
      <c r="D4838" s="2" t="inlineStr"/>
      <c r="E4838" s="28" t="inlineStr">
        <is>
          <r>
            <t xml:space="preserve">VALOR BDI (20.34%):</t>
          </r>
        </is>
      </c>
      <c r="F4838" s="28" t="inlineStr"/>
      <c r="G4838" s="29" t="n">
        <f>ROUND(G4837*(20.34/100),2)</f>
        <v>21.59</v>
      </c>
    </row>
    <row r="4839" customHeight="1" ht="15">
      <c r="A4839" s="2" t="inlineStr"/>
      <c r="B4839" s="2" t="inlineStr"/>
      <c r="C4839" s="2" t="inlineStr"/>
      <c r="D4839" s="2" t="inlineStr"/>
      <c r="E4839" s="28" t="inlineStr">
        <is>
          <r>
            <t xml:space="preserve">VALOR COM BDI:</t>
          </r>
        </is>
      </c>
      <c r="F4839" s="28" t="inlineStr"/>
      <c r="G4839" s="29" t="n">
        <f>G4838+G4837</f>
        <v>127.74</v>
      </c>
    </row>
    <row r="4840" customHeight="1" ht="10">
      <c r="A4840" s="2" t="inlineStr"/>
      <c r="B4840" s="2" t="inlineStr"/>
      <c r="C4840" s="2" t="inlineStr"/>
      <c r="D4840" s="2" t="inlineStr"/>
      <c r="E4840" s="18" t="inlineStr"/>
      <c r="F4840" s="18" t="inlineStr"/>
      <c r="G4840" s="18" t="inlineStr"/>
    </row>
    <row r="4841" customHeight="1" ht="20">
      <c r="A4841" s="19" t="inlineStr">
        <is>
          <r>
            <t xml:space="preserve">1.18.182. ​97431​ ACOPLAMENTO RÍGIDO EM AÇO, CONEXÃO RANHURADA, DN 65 (2 1/2"), INSTALADO EM PRUMADAS - FORNECIMENTO E INSTALAÇÃO. AF_10/2020​ (UN)</t>
          </r>
        </is>
      </c>
      <c r="B4841" s="19" t="inlineStr"/>
      <c r="C4841" s="19" t="inlineStr"/>
      <c r="D4841" s="19" t="inlineStr"/>
      <c r="E4841" s="19" t="inlineStr"/>
      <c r="F4841" s="19" t="inlineStr"/>
      <c r="G4841" s="19" t="inlineStr"/>
    </row>
    <row r="4842" customHeight="1" ht="15">
      <c r="A4842" s="20" t="inlineStr">
        <is>
          <r>
            <t xml:space="preserve">Material</t>
          </r>
        </is>
      </c>
      <c r="B4842" s="20" t="inlineStr"/>
      <c r="C4842" s="21" t="inlineStr">
        <is>
          <r>
            <t xml:space="preserve">FONTE</t>
          </r>
        </is>
      </c>
      <c r="D4842" s="21" t="inlineStr">
        <is>
          <r>
            <t xml:space="preserve">UNID</t>
          </r>
        </is>
      </c>
      <c r="E4842" s="21" t="inlineStr">
        <is>
          <r>
            <t xml:space="preserve">COEFICIENTE</t>
          </r>
        </is>
      </c>
      <c r="F4842" s="21" t="inlineStr">
        <is>
          <r>
            <t xml:space="preserve">PREÇO UNITÁRIO</t>
          </r>
        </is>
      </c>
      <c r="G4842" s="21" t="inlineStr">
        <is>
          <r>
            <t xml:space="preserve">TOTAL</t>
          </r>
        </is>
      </c>
    </row>
    <row r="4843" customHeight="1" ht="21">
      <c r="A4843" s="22" t="inlineStr">
        <is>
          <r>
            <t xml:space="preserve">00040411</t>
          </r>
        </is>
      </c>
      <c r="B4843" s="23" t="inlineStr">
        <is>
          <r>
            <t xml:space="preserve">ACOPLAMENTO RIGIDO EM FERRO FUNDIDO PARA SISTEMA DE TUBULACAO RANHURADA, DN 65 MM (2 1/2")</t>
          </r>
        </is>
      </c>
      <c r="C4843" s="22" t="inlineStr">
        <is>
          <r>
            <t xml:space="preserve">SINAPI</t>
          </r>
        </is>
      </c>
      <c r="D4843" s="22" t="inlineStr">
        <is>
          <r>
            <t xml:space="preserve">UN</t>
          </r>
        </is>
      </c>
      <c r="E4843" s="24" t="n">
        <v>1.0</v>
      </c>
      <c r="F4843" s="25" t="n">
        <v>22.23</v>
      </c>
      <c r="G4843" s="25" t="n">
        <f>TRUNC(TRUNC(E4843,8)*F4843,2)</f>
        <v>22.23</v>
      </c>
    </row>
    <row r="4844" customHeight="1" ht="29">
      <c r="A4844" s="22" t="inlineStr">
        <is>
          <r>
            <t xml:space="preserve">00020078</t>
          </r>
        </is>
      </c>
      <c r="B4844" s="23" t="inlineStr">
        <is>
          <r>
            <t xml:space="preserve">PASTA LUBRIFICANTE PARA TUBOS E CONEXOES COM JUNTA ELASTICA, EMBALAGEM DE *400* GR (USO EM PVC, ACO, POLIETILENO E OUTROS)</t>
          </r>
        </is>
      </c>
      <c r="C4844" s="22" t="inlineStr">
        <is>
          <r>
            <t xml:space="preserve">SINAPI</t>
          </r>
        </is>
      </c>
      <c r="D4844" s="22" t="inlineStr">
        <is>
          <r>
            <t xml:space="preserve">UN</t>
          </r>
        </is>
      </c>
      <c r="E4844" s="24" t="n">
        <v>0.009</v>
      </c>
      <c r="F4844" s="25" t="n">
        <v>25.53</v>
      </c>
      <c r="G4844" s="25" t="n">
        <f>TRUNC(TRUNC(E4844,8)*F4844,2)</f>
        <v>0.22</v>
      </c>
    </row>
    <row r="4845" customHeight="1" ht="15">
      <c r="A4845" s="2" t="inlineStr"/>
      <c r="B4845" s="2" t="inlineStr"/>
      <c r="C4845" s="2" t="inlineStr"/>
      <c r="D4845" s="2" t="inlineStr"/>
      <c r="E4845" s="26" t="inlineStr">
        <is>
          <r>
            <t xml:space="preserve">TOTAL Material:</t>
          </r>
        </is>
      </c>
      <c r="F4845" s="26" t="inlineStr"/>
      <c r="G4845" s="27" t="n">
        <f>SUM(G4843:G4844)</f>
        <v>22.45</v>
      </c>
    </row>
    <row r="4846" customHeight="1" ht="15">
      <c r="A4846" s="20" t="inlineStr">
        <is>
          <r>
            <t xml:space="preserve">Mão de Obra com Encargos Complementares</t>
          </r>
        </is>
      </c>
      <c r="B4846" s="20" t="inlineStr"/>
      <c r="C4846" s="21" t="inlineStr">
        <is>
          <r>
            <t xml:space="preserve">FONTE</t>
          </r>
        </is>
      </c>
      <c r="D4846" s="21" t="inlineStr">
        <is>
          <r>
            <t xml:space="preserve">UNID</t>
          </r>
        </is>
      </c>
      <c r="E4846" s="21" t="inlineStr">
        <is>
          <r>
            <t xml:space="preserve">COEFICIENTE</t>
          </r>
        </is>
      </c>
      <c r="F4846" s="21" t="inlineStr">
        <is>
          <r>
            <t xml:space="preserve">PREÇO UNITÁRIO</t>
          </r>
        </is>
      </c>
      <c r="G4846" s="21" t="inlineStr">
        <is>
          <r>
            <t xml:space="preserve">TOTAL</t>
          </r>
        </is>
      </c>
    </row>
    <row r="4847" customHeight="1" ht="21">
      <c r="A4847" s="22" t="inlineStr">
        <is>
          <r>
            <t xml:space="preserve">88248</t>
          </r>
        </is>
      </c>
      <c r="B4847" s="23" t="inlineStr">
        <is>
          <r>
            <t xml:space="preserve">AUXILIAR DE ENCANADOR OU BOMBEIRO HIDRÁULICO COM ENCARGOS COMPLEMENTARES</t>
          </r>
        </is>
      </c>
      <c r="C4847" s="22" t="inlineStr">
        <is>
          <r>
            <t xml:space="preserve">SINAPI</t>
          </r>
        </is>
      </c>
      <c r="D4847" s="22" t="inlineStr">
        <is>
          <r>
            <t xml:space="preserve">H</t>
          </r>
        </is>
      </c>
      <c r="E4847" s="24" t="n">
        <v>0.413</v>
      </c>
      <c r="F4847" s="25" t="n">
        <v>24.23</v>
      </c>
      <c r="G4847" s="25" t="n">
        <f>TRUNC(TRUNC(E4847,8)*F4847,2)</f>
        <v>10.0</v>
      </c>
    </row>
    <row r="4848" customHeight="1" ht="21">
      <c r="A4848" s="22" t="inlineStr">
        <is>
          <r>
            <t xml:space="preserve">88267</t>
          </r>
        </is>
      </c>
      <c r="B4848" s="23" t="inlineStr">
        <is>
          <r>
            <t xml:space="preserve">ENCANADOR OU BOMBEIRO HIDRÁULICO COM ENCARGOS COMPLEMENTARES</t>
          </r>
        </is>
      </c>
      <c r="C4848" s="22" t="inlineStr">
        <is>
          <r>
            <t xml:space="preserve">SINAPI</t>
          </r>
        </is>
      </c>
      <c r="D4848" s="22" t="inlineStr">
        <is>
          <r>
            <t xml:space="preserve">H</t>
          </r>
        </is>
      </c>
      <c r="E4848" s="24" t="n">
        <v>0.413</v>
      </c>
      <c r="F4848" s="25" t="n">
        <v>29.86</v>
      </c>
      <c r="G4848" s="25" t="n">
        <f>TRUNC(TRUNC(E4848,8)*F4848,2)</f>
        <v>12.33</v>
      </c>
    </row>
    <row r="4849" customHeight="1" ht="18">
      <c r="A4849" s="2" t="inlineStr"/>
      <c r="B4849" s="2" t="inlineStr"/>
      <c r="C4849" s="2" t="inlineStr"/>
      <c r="D4849" s="2" t="inlineStr"/>
      <c r="E4849" s="26" t="inlineStr">
        <is>
          <r>
            <t xml:space="preserve">TOTAL Mão de Obra com Encargos Complementares:</t>
          </r>
        </is>
      </c>
      <c r="F4849" s="26" t="inlineStr"/>
      <c r="G4849" s="27" t="n">
        <f>SUM(G4847:G4848)</f>
        <v>22.33</v>
      </c>
    </row>
    <row r="4850" customHeight="1" ht="15">
      <c r="A4850" s="2" t="inlineStr"/>
      <c r="B4850" s="2" t="inlineStr"/>
      <c r="C4850" s="2" t="inlineStr"/>
      <c r="D4850" s="2" t="inlineStr"/>
      <c r="E4850" s="28" t="inlineStr">
        <is>
          <r>
            <t xml:space="preserve">VALOR:</t>
          </r>
        </is>
      </c>
      <c r="F4850" s="28" t="inlineStr"/>
      <c r="G4850" s="29" t="n">
        <f>ROUND(SUM(G4845,G4849),2)</f>
        <v>44.78</v>
      </c>
    </row>
    <row r="4851" customHeight="1" ht="15">
      <c r="A4851" s="2" t="inlineStr"/>
      <c r="B4851" s="2" t="inlineStr"/>
      <c r="C4851" s="2" t="inlineStr"/>
      <c r="D4851" s="2" t="inlineStr"/>
      <c r="E4851" s="28" t="inlineStr">
        <is>
          <r>
            <t xml:space="preserve">VALOR BDI (20.34%):</t>
          </r>
        </is>
      </c>
      <c r="F4851" s="28" t="inlineStr"/>
      <c r="G4851" s="29" t="n">
        <f>ROUND(G4850*(20.34/100),2)</f>
        <v>9.11</v>
      </c>
    </row>
    <row r="4852" customHeight="1" ht="15">
      <c r="A4852" s="2" t="inlineStr"/>
      <c r="B4852" s="2" t="inlineStr"/>
      <c r="C4852" s="2" t="inlineStr"/>
      <c r="D4852" s="2" t="inlineStr"/>
      <c r="E4852" s="28" t="inlineStr">
        <is>
          <r>
            <t xml:space="preserve">VALOR COM BDI:</t>
          </r>
        </is>
      </c>
      <c r="F4852" s="28" t="inlineStr"/>
      <c r="G4852" s="29" t="n">
        <f>G4851+G4850</f>
        <v>53.89</v>
      </c>
    </row>
    <row r="4853" customHeight="1" ht="10">
      <c r="A4853" s="2" t="inlineStr"/>
      <c r="B4853" s="2" t="inlineStr"/>
      <c r="C4853" s="2" t="inlineStr"/>
      <c r="D4853" s="2" t="inlineStr"/>
      <c r="E4853" s="18" t="inlineStr"/>
      <c r="F4853" s="18" t="inlineStr"/>
      <c r="G4853" s="18" t="inlineStr"/>
    </row>
    <row r="4854" customHeight="1" ht="20">
      <c r="A4854" s="19" t="inlineStr">
        <is>
          <r>
            <t xml:space="preserve">1.18.183. ​97430​ ACOPLAMENTO RÍGIDO EM AÇO, CONEXÃO RANHURADA, DN 50 (2"), INSTALADO EM PRUMADAS - FORNECIMENTO E INSTALAÇÃO. AF_10/2020​ (UN)</t>
          </r>
        </is>
      </c>
      <c r="B4854" s="19" t="inlineStr"/>
      <c r="C4854" s="19" t="inlineStr"/>
      <c r="D4854" s="19" t="inlineStr"/>
      <c r="E4854" s="19" t="inlineStr"/>
      <c r="F4854" s="19" t="inlineStr"/>
      <c r="G4854" s="19" t="inlineStr"/>
    </row>
    <row r="4855" customHeight="1" ht="15">
      <c r="A4855" s="20" t="inlineStr">
        <is>
          <r>
            <t xml:space="preserve">Material</t>
          </r>
        </is>
      </c>
      <c r="B4855" s="20" t="inlineStr"/>
      <c r="C4855" s="21" t="inlineStr">
        <is>
          <r>
            <t xml:space="preserve">FONTE</t>
          </r>
        </is>
      </c>
      <c r="D4855" s="21" t="inlineStr">
        <is>
          <r>
            <t xml:space="preserve">UNID</t>
          </r>
        </is>
      </c>
      <c r="E4855" s="21" t="inlineStr">
        <is>
          <r>
            <t xml:space="preserve">COEFICIENTE</t>
          </r>
        </is>
      </c>
      <c r="F4855" s="21" t="inlineStr">
        <is>
          <r>
            <t xml:space="preserve">PREÇO UNITÁRIO</t>
          </r>
        </is>
      </c>
      <c r="G4855" s="21" t="inlineStr">
        <is>
          <r>
            <t xml:space="preserve">TOTAL</t>
          </r>
        </is>
      </c>
    </row>
    <row r="4856" customHeight="1" ht="21">
      <c r="A4856" s="22" t="inlineStr">
        <is>
          <r>
            <t xml:space="preserve">00040410</t>
          </r>
        </is>
      </c>
      <c r="B4856" s="23" t="inlineStr">
        <is>
          <r>
            <t xml:space="preserve">ACOPLAMENTO RIGIDO EM FERRO FUNDIDO PARA SISTEMA DE TUBULACAO RANHURADA, DN 50 MM (2")</t>
          </r>
        </is>
      </c>
      <c r="C4856" s="22" t="inlineStr">
        <is>
          <r>
            <t xml:space="preserve">SINAPI</t>
          </r>
        </is>
      </c>
      <c r="D4856" s="22" t="inlineStr">
        <is>
          <r>
            <t xml:space="preserve">UN</t>
          </r>
        </is>
      </c>
      <c r="E4856" s="24" t="n">
        <v>1.0</v>
      </c>
      <c r="F4856" s="25" t="n">
        <v>20.49</v>
      </c>
      <c r="G4856" s="25" t="n">
        <f>TRUNC(TRUNC(E4856,8)*F4856,2)</f>
        <v>20.49</v>
      </c>
    </row>
    <row r="4857" customHeight="1" ht="29">
      <c r="A4857" s="22" t="inlineStr">
        <is>
          <r>
            <t xml:space="preserve">00020078</t>
          </r>
        </is>
      </c>
      <c r="B4857" s="23" t="inlineStr">
        <is>
          <r>
            <t xml:space="preserve">PASTA LUBRIFICANTE PARA TUBOS E CONEXOES COM JUNTA ELASTICA, EMBALAGEM DE *400* GR (USO EM PVC, ACO, POLIETILENO E OUTROS)</t>
          </r>
        </is>
      </c>
      <c r="C4857" s="22" t="inlineStr">
        <is>
          <r>
            <t xml:space="preserve">SINAPI</t>
          </r>
        </is>
      </c>
      <c r="D4857" s="22" t="inlineStr">
        <is>
          <r>
            <t xml:space="preserve">UN</t>
          </r>
        </is>
      </c>
      <c r="E4857" s="24" t="n">
        <v>0.0068</v>
      </c>
      <c r="F4857" s="25" t="n">
        <v>25.53</v>
      </c>
      <c r="G4857" s="25" t="n">
        <f>TRUNC(TRUNC(E4857,8)*F4857,2)</f>
        <v>0.17</v>
      </c>
    </row>
    <row r="4858" customHeight="1" ht="15">
      <c r="A4858" s="2" t="inlineStr"/>
      <c r="B4858" s="2" t="inlineStr"/>
      <c r="C4858" s="2" t="inlineStr"/>
      <c r="D4858" s="2" t="inlineStr"/>
      <c r="E4858" s="26" t="inlineStr">
        <is>
          <r>
            <t xml:space="preserve">TOTAL Material:</t>
          </r>
        </is>
      </c>
      <c r="F4858" s="26" t="inlineStr"/>
      <c r="G4858" s="27" t="n">
        <f>SUM(G4856:G4857)</f>
        <v>20.66</v>
      </c>
    </row>
    <row r="4859" customHeight="1" ht="15">
      <c r="A4859" s="20" t="inlineStr">
        <is>
          <r>
            <t xml:space="preserve">Mão de Obra com Encargos Complementares</t>
          </r>
        </is>
      </c>
      <c r="B4859" s="20" t="inlineStr"/>
      <c r="C4859" s="21" t="inlineStr">
        <is>
          <r>
            <t xml:space="preserve">FONTE</t>
          </r>
        </is>
      </c>
      <c r="D4859" s="21" t="inlineStr">
        <is>
          <r>
            <t xml:space="preserve">UNID</t>
          </r>
        </is>
      </c>
      <c r="E4859" s="21" t="inlineStr">
        <is>
          <r>
            <t xml:space="preserve">COEFICIENTE</t>
          </r>
        </is>
      </c>
      <c r="F4859" s="21" t="inlineStr">
        <is>
          <r>
            <t xml:space="preserve">PREÇO UNITÁRIO</t>
          </r>
        </is>
      </c>
      <c r="G4859" s="21" t="inlineStr">
        <is>
          <r>
            <t xml:space="preserve">TOTAL</t>
          </r>
        </is>
      </c>
    </row>
    <row r="4860" customHeight="1" ht="21">
      <c r="A4860" s="22" t="inlineStr">
        <is>
          <r>
            <t xml:space="preserve">88248</t>
          </r>
        </is>
      </c>
      <c r="B4860" s="23" t="inlineStr">
        <is>
          <r>
            <t xml:space="preserve">AUXILIAR DE ENCANADOR OU BOMBEIRO HIDRÁULICO COM ENCARGOS COMPLEMENTARES</t>
          </r>
        </is>
      </c>
      <c r="C4860" s="22" t="inlineStr">
        <is>
          <r>
            <t xml:space="preserve">SINAPI</t>
          </r>
        </is>
      </c>
      <c r="D4860" s="22" t="inlineStr">
        <is>
          <r>
            <t xml:space="preserve">H</t>
          </r>
        </is>
      </c>
      <c r="E4860" s="24" t="n">
        <v>0.358</v>
      </c>
      <c r="F4860" s="25" t="n">
        <v>24.23</v>
      </c>
      <c r="G4860" s="25" t="n">
        <f>TRUNC(TRUNC(E4860,8)*F4860,2)</f>
        <v>8.67</v>
      </c>
    </row>
    <row r="4861" customHeight="1" ht="21">
      <c r="A4861" s="22" t="inlineStr">
        <is>
          <r>
            <t xml:space="preserve">88267</t>
          </r>
        </is>
      </c>
      <c r="B4861" s="23" t="inlineStr">
        <is>
          <r>
            <t xml:space="preserve">ENCANADOR OU BOMBEIRO HIDRÁULICO COM ENCARGOS COMPLEMENTARES</t>
          </r>
        </is>
      </c>
      <c r="C4861" s="22" t="inlineStr">
        <is>
          <r>
            <t xml:space="preserve">SINAPI</t>
          </r>
        </is>
      </c>
      <c r="D4861" s="22" t="inlineStr">
        <is>
          <r>
            <t xml:space="preserve">H</t>
          </r>
        </is>
      </c>
      <c r="E4861" s="24" t="n">
        <v>0.358</v>
      </c>
      <c r="F4861" s="25" t="n">
        <v>29.86</v>
      </c>
      <c r="G4861" s="25" t="n">
        <f>TRUNC(TRUNC(E4861,8)*F4861,2)</f>
        <v>10.68</v>
      </c>
    </row>
    <row r="4862" customHeight="1" ht="18">
      <c r="A4862" s="2" t="inlineStr"/>
      <c r="B4862" s="2" t="inlineStr"/>
      <c r="C4862" s="2" t="inlineStr"/>
      <c r="D4862" s="2" t="inlineStr"/>
      <c r="E4862" s="26" t="inlineStr">
        <is>
          <r>
            <t xml:space="preserve">TOTAL Mão de Obra com Encargos Complementares:</t>
          </r>
        </is>
      </c>
      <c r="F4862" s="26" t="inlineStr"/>
      <c r="G4862" s="27" t="n">
        <f>SUM(G4860:G4861)</f>
        <v>19.35</v>
      </c>
    </row>
    <row r="4863" customHeight="1" ht="15">
      <c r="A4863" s="2" t="inlineStr"/>
      <c r="B4863" s="2" t="inlineStr"/>
      <c r="C4863" s="2" t="inlineStr"/>
      <c r="D4863" s="2" t="inlineStr"/>
      <c r="E4863" s="28" t="inlineStr">
        <is>
          <r>
            <t xml:space="preserve">VALOR:</t>
          </r>
        </is>
      </c>
      <c r="F4863" s="28" t="inlineStr"/>
      <c r="G4863" s="29" t="n">
        <f>ROUND(SUM(G4858,G4862),2)</f>
        <v>40.01</v>
      </c>
    </row>
    <row r="4864" customHeight="1" ht="15">
      <c r="A4864" s="2" t="inlineStr"/>
      <c r="B4864" s="2" t="inlineStr"/>
      <c r="C4864" s="2" t="inlineStr"/>
      <c r="D4864" s="2" t="inlineStr"/>
      <c r="E4864" s="28" t="inlineStr">
        <is>
          <r>
            <t xml:space="preserve">VALOR BDI (20.34%):</t>
          </r>
        </is>
      </c>
      <c r="F4864" s="28" t="inlineStr"/>
      <c r="G4864" s="29" t="n">
        <f>ROUND(G4863*(20.34/100),2)</f>
        <v>8.14</v>
      </c>
    </row>
    <row r="4865" customHeight="1" ht="15">
      <c r="A4865" s="2" t="inlineStr"/>
      <c r="B4865" s="2" t="inlineStr"/>
      <c r="C4865" s="2" t="inlineStr"/>
      <c r="D4865" s="2" t="inlineStr"/>
      <c r="E4865" s="28" t="inlineStr">
        <is>
          <r>
            <t xml:space="preserve">VALOR COM BDI:</t>
          </r>
        </is>
      </c>
      <c r="F4865" s="28" t="inlineStr"/>
      <c r="G4865" s="29" t="n">
        <f>G4864+G4863</f>
        <v>48.15</v>
      </c>
    </row>
    <row r="4866" customHeight="1" ht="10">
      <c r="A4866" s="2" t="inlineStr"/>
      <c r="B4866" s="2" t="inlineStr"/>
      <c r="C4866" s="2" t="inlineStr"/>
      <c r="D4866" s="2" t="inlineStr"/>
      <c r="E4866" s="18" t="inlineStr"/>
      <c r="F4866" s="18" t="inlineStr"/>
      <c r="G4866" s="18" t="inlineStr"/>
    </row>
    <row r="4867" customHeight="1" ht="20">
      <c r="A4867" s="19" t="inlineStr">
        <is>
          <r>
            <t xml:space="preserve">1.19.1. ​CPU2602​ BUCHA COM ARRUELA EM LIGA ESPECIAL ZAMAK P/ELETRODUTO 32MM, D = 1 1/4''​ (UN)</t>
          </r>
        </is>
      </c>
      <c r="B4867" s="19" t="inlineStr"/>
      <c r="C4867" s="19" t="inlineStr"/>
      <c r="D4867" s="19" t="inlineStr"/>
      <c r="E4867" s="19" t="inlineStr"/>
      <c r="F4867" s="19" t="inlineStr"/>
      <c r="G4867" s="19" t="inlineStr"/>
    </row>
    <row r="4868" customHeight="1" ht="15">
      <c r="A4868" s="20" t="inlineStr">
        <is>
          <r>
            <t xml:space="preserve">Material</t>
          </r>
        </is>
      </c>
      <c r="B4868" s="20" t="inlineStr"/>
      <c r="C4868" s="21" t="inlineStr">
        <is>
          <r>
            <t xml:space="preserve">FONTE</t>
          </r>
        </is>
      </c>
      <c r="D4868" s="21" t="inlineStr">
        <is>
          <r>
            <t xml:space="preserve">UNID</t>
          </r>
        </is>
      </c>
      <c r="E4868" s="21" t="inlineStr">
        <is>
          <r>
            <t xml:space="preserve">COEFICIENTE</t>
          </r>
        </is>
      </c>
      <c r="F4868" s="21" t="inlineStr">
        <is>
          <r>
            <t xml:space="preserve">PREÇO UNITÁRIO</t>
          </r>
        </is>
      </c>
      <c r="G4868" s="21" t="inlineStr">
        <is>
          <r>
            <t xml:space="preserve">TOTAL</t>
          </r>
        </is>
      </c>
    </row>
    <row r="4869" customHeight="1" ht="15">
      <c r="A4869" s="22" t="inlineStr">
        <is>
          <r>
            <t xml:space="preserve">I10366</t>
          </r>
        </is>
      </c>
      <c r="B4869" s="23" t="inlineStr">
        <is>
          <r>
            <t xml:space="preserve">Arruela em liga zamak p/eletroduto 32mm, d=1 1/4 "</t>
          </r>
        </is>
      </c>
      <c r="C4869" s="22" t="inlineStr">
        <is>
          <r>
            <t xml:space="preserve">ORSE</t>
          </r>
        </is>
      </c>
      <c r="D4869" s="22" t="inlineStr">
        <is>
          <r>
            <t xml:space="preserve">un</t>
          </r>
        </is>
      </c>
      <c r="E4869" s="24" t="n">
        <v>1.0</v>
      </c>
      <c r="F4869" s="25" t="n">
        <v>0.8</v>
      </c>
      <c r="G4869" s="25" t="n">
        <f>ROUND(ROUND(E4869,8)*F4869,2)</f>
        <v>0.8</v>
      </c>
    </row>
    <row r="4870" customHeight="1" ht="15">
      <c r="A4870" s="22" t="inlineStr">
        <is>
          <r>
            <t xml:space="preserve">I10364</t>
          </r>
        </is>
      </c>
      <c r="B4870" s="23" t="inlineStr">
        <is>
          <r>
            <t xml:space="preserve">Bucha em liga zamak para eletroduto 32mm, d=1 1/4"</t>
          </r>
        </is>
      </c>
      <c r="C4870" s="22" t="inlineStr">
        <is>
          <r>
            <t xml:space="preserve">ORSE</t>
          </r>
        </is>
      </c>
      <c r="D4870" s="22" t="inlineStr">
        <is>
          <r>
            <t xml:space="preserve">un</t>
          </r>
        </is>
      </c>
      <c r="E4870" s="24" t="n">
        <v>1.0</v>
      </c>
      <c r="F4870" s="25" t="n">
        <v>0.79</v>
      </c>
      <c r="G4870" s="25" t="n">
        <f>ROUND(ROUND(E4870,8)*F4870,2)</f>
        <v>0.79</v>
      </c>
    </row>
    <row r="4871" customHeight="1" ht="15">
      <c r="A4871" s="2" t="inlineStr"/>
      <c r="B4871" s="2" t="inlineStr"/>
      <c r="C4871" s="2" t="inlineStr"/>
      <c r="D4871" s="2" t="inlineStr"/>
      <c r="E4871" s="26" t="inlineStr">
        <is>
          <r>
            <t xml:space="preserve">TOTAL Material:</t>
          </r>
        </is>
      </c>
      <c r="F4871" s="26" t="inlineStr"/>
      <c r="G4871" s="27" t="n">
        <f>SUM(G4869:G4870)</f>
        <v>1.59</v>
      </c>
    </row>
    <row r="4872" customHeight="1" ht="15">
      <c r="A4872" s="20" t="inlineStr">
        <is>
          <r>
            <t xml:space="preserve">Mão de Obra com Encargos Complementares</t>
          </r>
        </is>
      </c>
      <c r="B4872" s="20" t="inlineStr"/>
      <c r="C4872" s="21" t="inlineStr">
        <is>
          <r>
            <t xml:space="preserve">FONTE</t>
          </r>
        </is>
      </c>
      <c r="D4872" s="21" t="inlineStr">
        <is>
          <r>
            <t xml:space="preserve">UNID</t>
          </r>
        </is>
      </c>
      <c r="E4872" s="21" t="inlineStr">
        <is>
          <r>
            <t xml:space="preserve">COEFICIENTE</t>
          </r>
        </is>
      </c>
      <c r="F4872" s="21" t="inlineStr">
        <is>
          <r>
            <t xml:space="preserve">PREÇO UNITÁRIO</t>
          </r>
        </is>
      </c>
      <c r="G4872" s="21" t="inlineStr">
        <is>
          <r>
            <t xml:space="preserve">TOTAL</t>
          </r>
        </is>
      </c>
    </row>
    <row r="4873" customHeight="1" ht="15">
      <c r="A4873" s="22" t="inlineStr">
        <is>
          <r>
            <t xml:space="preserve">88264</t>
          </r>
        </is>
      </c>
      <c r="B4873" s="23" t="inlineStr">
        <is>
          <r>
            <t xml:space="preserve">ELETRICISTA COM ENCARGOS COMPLEMENTARES</t>
          </r>
        </is>
      </c>
      <c r="C4873" s="22" t="inlineStr">
        <is>
          <r>
            <t xml:space="preserve">SINAPI</t>
          </r>
        </is>
      </c>
      <c r="D4873" s="22" t="inlineStr">
        <is>
          <r>
            <t xml:space="preserve">H</t>
          </r>
        </is>
      </c>
      <c r="E4873" s="24" t="n">
        <v>0.01</v>
      </c>
      <c r="F4873" s="25" t="n">
        <v>30.96</v>
      </c>
      <c r="G4873" s="25" t="n">
        <f>ROUND(ROUND(E4873,8)*F4873,2)</f>
        <v>0.31</v>
      </c>
    </row>
    <row r="4874" customHeight="1" ht="15">
      <c r="A4874" s="22" t="inlineStr">
        <is>
          <r>
            <t xml:space="preserve">88316</t>
          </r>
        </is>
      </c>
      <c r="B4874" s="23" t="inlineStr">
        <is>
          <r>
            <t xml:space="preserve">SERVENTE COM ENCARGOS COMPLEMENTARES</t>
          </r>
        </is>
      </c>
      <c r="C4874" s="22" t="inlineStr">
        <is>
          <r>
            <t xml:space="preserve">SINAPI</t>
          </r>
        </is>
      </c>
      <c r="D4874" s="22" t="inlineStr">
        <is>
          <r>
            <t xml:space="preserve">H</t>
          </r>
        </is>
      </c>
      <c r="E4874" s="24" t="n">
        <v>0.01</v>
      </c>
      <c r="F4874" s="25" t="n">
        <v>23.56</v>
      </c>
      <c r="G4874" s="25" t="n">
        <f>ROUND(ROUND(E4874,8)*F4874,2)</f>
        <v>0.24</v>
      </c>
    </row>
    <row r="4875" customHeight="1" ht="18">
      <c r="A4875" s="2" t="inlineStr"/>
      <c r="B4875" s="2" t="inlineStr"/>
      <c r="C4875" s="2" t="inlineStr"/>
      <c r="D4875" s="2" t="inlineStr"/>
      <c r="E4875" s="26" t="inlineStr">
        <is>
          <r>
            <t xml:space="preserve">TOTAL Mão de Obra com Encargos Complementares:</t>
          </r>
        </is>
      </c>
      <c r="F4875" s="26" t="inlineStr"/>
      <c r="G4875" s="27" t="n">
        <f>SUM(G4873:G4874)</f>
        <v>0.55</v>
      </c>
    </row>
    <row r="4876" customHeight="1" ht="15">
      <c r="A4876" s="2" t="inlineStr"/>
      <c r="B4876" s="2" t="inlineStr"/>
      <c r="C4876" s="2" t="inlineStr"/>
      <c r="D4876" s="2" t="inlineStr"/>
      <c r="E4876" s="28" t="inlineStr">
        <is>
          <r>
            <t xml:space="preserve">VALOR:</t>
          </r>
        </is>
      </c>
      <c r="F4876" s="28" t="inlineStr"/>
      <c r="G4876" s="29" t="n">
        <f>ROUND(SUM(G4871,G4875),2)</f>
        <v>2.14</v>
      </c>
    </row>
    <row r="4877" customHeight="1" ht="15">
      <c r="A4877" s="2" t="inlineStr"/>
      <c r="B4877" s="2" t="inlineStr"/>
      <c r="C4877" s="2" t="inlineStr"/>
      <c r="D4877" s="2" t="inlineStr"/>
      <c r="E4877" s="28" t="inlineStr">
        <is>
          <r>
            <t xml:space="preserve">VALOR BDI (20.34%):</t>
          </r>
        </is>
      </c>
      <c r="F4877" s="28" t="inlineStr"/>
      <c r="G4877" s="29" t="n">
        <f>ROUND(G4876*(20.34/100),2)</f>
        <v>0.44</v>
      </c>
    </row>
    <row r="4878" customHeight="1" ht="15">
      <c r="A4878" s="2" t="inlineStr"/>
      <c r="B4878" s="2" t="inlineStr"/>
      <c r="C4878" s="2" t="inlineStr"/>
      <c r="D4878" s="2" t="inlineStr"/>
      <c r="E4878" s="28" t="inlineStr">
        <is>
          <r>
            <t xml:space="preserve">VALOR COM BDI:</t>
          </r>
        </is>
      </c>
      <c r="F4878" s="28" t="inlineStr"/>
      <c r="G4878" s="29" t="n">
        <f>G4877+G4876</f>
        <v>2.58</v>
      </c>
    </row>
    <row r="4879" customHeight="1" ht="10">
      <c r="A4879" s="2" t="inlineStr"/>
      <c r="B4879" s="2" t="inlineStr"/>
      <c r="C4879" s="2" t="inlineStr"/>
      <c r="D4879" s="2" t="inlineStr"/>
      <c r="E4879" s="18" t="inlineStr"/>
      <c r="F4879" s="18" t="inlineStr"/>
      <c r="G4879" s="18" t="inlineStr"/>
    </row>
    <row r="4880" customHeight="1" ht="20">
      <c r="A4880" s="19" t="inlineStr">
        <is>
          <r>
            <t xml:space="preserve">1.19.2. ​91940​ CAIXA RETANGULAR 4" X 2" MÉDIA (1,30 M DO PISO), PVC, INSTALADA EM PAREDE - FORNECIMENTO E INSTALAÇÃO. AF_03/2023​ (UN)</t>
          </r>
        </is>
      </c>
      <c r="B4880" s="19" t="inlineStr"/>
      <c r="C4880" s="19" t="inlineStr"/>
      <c r="D4880" s="19" t="inlineStr"/>
      <c r="E4880" s="19" t="inlineStr"/>
      <c r="F4880" s="19" t="inlineStr"/>
      <c r="G4880" s="19" t="inlineStr"/>
    </row>
    <row r="4881" customHeight="1" ht="15">
      <c r="A4881" s="20" t="inlineStr">
        <is>
          <r>
            <t xml:space="preserve">Material</t>
          </r>
        </is>
      </c>
      <c r="B4881" s="20" t="inlineStr"/>
      <c r="C4881" s="21" t="inlineStr">
        <is>
          <r>
            <t xml:space="preserve">FONTE</t>
          </r>
        </is>
      </c>
      <c r="D4881" s="21" t="inlineStr">
        <is>
          <r>
            <t xml:space="preserve">UNID</t>
          </r>
        </is>
      </c>
      <c r="E4881" s="21" t="inlineStr">
        <is>
          <r>
            <t xml:space="preserve">COEFICIENTE</t>
          </r>
        </is>
      </c>
      <c r="F4881" s="21" t="inlineStr">
        <is>
          <r>
            <t xml:space="preserve">PREÇO UNITÁRIO</t>
          </r>
        </is>
      </c>
      <c r="G4881" s="21" t="inlineStr">
        <is>
          <r>
            <t xml:space="preserve">TOTAL</t>
          </r>
        </is>
      </c>
    </row>
    <row r="4882" customHeight="1" ht="21">
      <c r="A4882" s="22" t="inlineStr">
        <is>
          <r>
            <t xml:space="preserve">00001872</t>
          </r>
        </is>
      </c>
      <c r="B4882" s="23" t="inlineStr">
        <is>
          <r>
            <t xml:space="preserve">CAIXA DE PASSAGEM, EM PVC, DE 4" X 2", PARA ELETRODUTO FLEXIVEL CORRUGADO</t>
          </r>
        </is>
      </c>
      <c r="C4882" s="22" t="inlineStr">
        <is>
          <r>
            <t xml:space="preserve">SINAPI</t>
          </r>
        </is>
      </c>
      <c r="D4882" s="22" t="inlineStr">
        <is>
          <r>
            <t xml:space="preserve">UN</t>
          </r>
        </is>
      </c>
      <c r="E4882" s="24" t="n">
        <v>1.0</v>
      </c>
      <c r="F4882" s="25" t="n">
        <v>1.78</v>
      </c>
      <c r="G4882" s="25" t="n">
        <f>TRUNC(TRUNC(E4882,8)*F4882,2)</f>
        <v>1.78</v>
      </c>
    </row>
    <row r="4883" customHeight="1" ht="15">
      <c r="A4883" s="2" t="inlineStr"/>
      <c r="B4883" s="2" t="inlineStr"/>
      <c r="C4883" s="2" t="inlineStr"/>
      <c r="D4883" s="2" t="inlineStr"/>
      <c r="E4883" s="26" t="inlineStr">
        <is>
          <r>
            <t xml:space="preserve">TOTAL Material:</t>
          </r>
        </is>
      </c>
      <c r="F4883" s="26" t="inlineStr"/>
      <c r="G4883" s="27" t="n">
        <f>SUM(G4882:G4882)</f>
        <v>1.78</v>
      </c>
    </row>
    <row r="4884" customHeight="1" ht="15">
      <c r="A4884" s="20" t="inlineStr">
        <is>
          <r>
            <t xml:space="preserve">Mão de Obra com Encargos Complementares</t>
          </r>
        </is>
      </c>
      <c r="B4884" s="20" t="inlineStr"/>
      <c r="C4884" s="21" t="inlineStr">
        <is>
          <r>
            <t xml:space="preserve">FONTE</t>
          </r>
        </is>
      </c>
      <c r="D4884" s="21" t="inlineStr">
        <is>
          <r>
            <t xml:space="preserve">UNID</t>
          </r>
        </is>
      </c>
      <c r="E4884" s="21" t="inlineStr">
        <is>
          <r>
            <t xml:space="preserve">COEFICIENTE</t>
          </r>
        </is>
      </c>
      <c r="F4884" s="21" t="inlineStr">
        <is>
          <r>
            <t xml:space="preserve">PREÇO UNITÁRIO</t>
          </r>
        </is>
      </c>
      <c r="G4884" s="21" t="inlineStr">
        <is>
          <r>
            <t xml:space="preserve">TOTAL</t>
          </r>
        </is>
      </c>
    </row>
    <row r="4885" customHeight="1" ht="21">
      <c r="A4885" s="22" t="inlineStr">
        <is>
          <r>
            <t xml:space="preserve">88247</t>
          </r>
        </is>
      </c>
      <c r="B4885" s="23" t="inlineStr">
        <is>
          <r>
            <t xml:space="preserve">AUXILIAR DE ELETRICISTA COM ENCARGOS COMPLEMENTARES</t>
          </r>
        </is>
      </c>
      <c r="C4885" s="22" t="inlineStr">
        <is>
          <r>
            <t xml:space="preserve">SINAPI</t>
          </r>
        </is>
      </c>
      <c r="D4885" s="22" t="inlineStr">
        <is>
          <r>
            <t xml:space="preserve">H</t>
          </r>
        </is>
      </c>
      <c r="E4885" s="24" t="n">
        <v>0.291</v>
      </c>
      <c r="F4885" s="25" t="n">
        <v>25.22</v>
      </c>
      <c r="G4885" s="25" t="n">
        <f>TRUNC(TRUNC(E4885,8)*F4885,2)</f>
        <v>7.33</v>
      </c>
    </row>
    <row r="4886" customHeight="1" ht="15">
      <c r="A4886" s="22" t="inlineStr">
        <is>
          <r>
            <t xml:space="preserve">88264</t>
          </r>
        </is>
      </c>
      <c r="B4886" s="23" t="inlineStr">
        <is>
          <r>
            <t xml:space="preserve">ELETRICISTA COM ENCARGOS COMPLEMENTARES</t>
          </r>
        </is>
      </c>
      <c r="C4886" s="22" t="inlineStr">
        <is>
          <r>
            <t xml:space="preserve">SINAPI</t>
          </r>
        </is>
      </c>
      <c r="D4886" s="22" t="inlineStr">
        <is>
          <r>
            <t xml:space="preserve">H</t>
          </r>
        </is>
      </c>
      <c r="E4886" s="24" t="n">
        <v>0.291</v>
      </c>
      <c r="F4886" s="25" t="n">
        <v>30.96</v>
      </c>
      <c r="G4886" s="25" t="n">
        <f>TRUNC(TRUNC(E4886,8)*F4886,2)</f>
        <v>9.0</v>
      </c>
    </row>
    <row r="4887" customHeight="1" ht="18">
      <c r="A4887" s="2" t="inlineStr"/>
      <c r="B4887" s="2" t="inlineStr"/>
      <c r="C4887" s="2" t="inlineStr"/>
      <c r="D4887" s="2" t="inlineStr"/>
      <c r="E4887" s="26" t="inlineStr">
        <is>
          <r>
            <t xml:space="preserve">TOTAL Mão de Obra com Encargos Complementares:</t>
          </r>
        </is>
      </c>
      <c r="F4887" s="26" t="inlineStr"/>
      <c r="G4887" s="27" t="n">
        <f>SUM(G4885:G4886)</f>
        <v>16.33</v>
      </c>
    </row>
    <row r="4888" customHeight="1" ht="15">
      <c r="A4888" s="20" t="inlineStr">
        <is>
          <r>
            <t xml:space="preserve">Serviço</t>
          </r>
        </is>
      </c>
      <c r="B4888" s="20" t="inlineStr"/>
      <c r="C4888" s="21" t="inlineStr">
        <is>
          <r>
            <t xml:space="preserve">FONTE</t>
          </r>
        </is>
      </c>
      <c r="D4888" s="21" t="inlineStr">
        <is>
          <r>
            <t xml:space="preserve">UNID</t>
          </r>
        </is>
      </c>
      <c r="E4888" s="21" t="inlineStr">
        <is>
          <r>
            <t xml:space="preserve">COEFICIENTE</t>
          </r>
        </is>
      </c>
      <c r="F4888" s="21" t="inlineStr">
        <is>
          <r>
            <t xml:space="preserve">PREÇO UNITÁRIO</t>
          </r>
        </is>
      </c>
      <c r="G4888" s="21" t="inlineStr">
        <is>
          <r>
            <t xml:space="preserve">TOTAL</t>
          </r>
        </is>
      </c>
    </row>
    <row r="4889" customHeight="1" ht="21">
      <c r="A4889" s="22" t="inlineStr">
        <is>
          <r>
            <t xml:space="preserve">88629</t>
          </r>
        </is>
      </c>
      <c r="B4889" s="23" t="inlineStr">
        <is>
          <r>
            <t xml:space="preserve">ARGAMASSA TRAÇO 1:3 (EM VOLUME DE CIMENTO E AREIA MÉDIA ÚMIDA), PREPARO MANUAL. AF_08/2019</t>
          </r>
        </is>
      </c>
      <c r="C4889" s="22" t="inlineStr">
        <is>
          <r>
            <t xml:space="preserve">SINAPI</t>
          </r>
        </is>
      </c>
      <c r="D4889" s="22" t="inlineStr">
        <is>
          <r>
            <t xml:space="preserve">M3</t>
          </r>
        </is>
      </c>
      <c r="E4889" s="24" t="n">
        <v>9.0E-4</v>
      </c>
      <c r="F4889" s="25" t="n">
        <v>698.39</v>
      </c>
      <c r="G4889" s="25" t="n">
        <f>TRUNC(TRUNC(E4889,8)*F4889,2)</f>
        <v>0.62</v>
      </c>
    </row>
    <row r="4890" customHeight="1" ht="15">
      <c r="A4890" s="2" t="inlineStr"/>
      <c r="B4890" s="2" t="inlineStr"/>
      <c r="C4890" s="2" t="inlineStr"/>
      <c r="D4890" s="2" t="inlineStr"/>
      <c r="E4890" s="26" t="inlineStr">
        <is>
          <r>
            <t xml:space="preserve">TOTAL Serviço:</t>
          </r>
        </is>
      </c>
      <c r="F4890" s="26" t="inlineStr"/>
      <c r="G4890" s="27" t="n">
        <f>SUM(G4889:G4889)</f>
        <v>0.62</v>
      </c>
    </row>
    <row r="4891" customHeight="1" ht="15">
      <c r="A4891" s="2" t="inlineStr"/>
      <c r="B4891" s="2" t="inlineStr"/>
      <c r="C4891" s="2" t="inlineStr"/>
      <c r="D4891" s="2" t="inlineStr"/>
      <c r="E4891" s="28" t="inlineStr">
        <is>
          <r>
            <t xml:space="preserve">VALOR:</t>
          </r>
        </is>
      </c>
      <c r="F4891" s="28" t="inlineStr"/>
      <c r="G4891" s="29" t="n">
        <f>ROUND(SUM(G4883,G4887,G4890),2)</f>
        <v>18.73</v>
      </c>
    </row>
    <row r="4892" customHeight="1" ht="15">
      <c r="A4892" s="2" t="inlineStr"/>
      <c r="B4892" s="2" t="inlineStr"/>
      <c r="C4892" s="2" t="inlineStr"/>
      <c r="D4892" s="2" t="inlineStr"/>
      <c r="E4892" s="28" t="inlineStr">
        <is>
          <r>
            <t xml:space="preserve">VALOR BDI (20.34%):</t>
          </r>
        </is>
      </c>
      <c r="F4892" s="28" t="inlineStr"/>
      <c r="G4892" s="29" t="n">
        <f>ROUND(G4891*(20.34/100),2)</f>
        <v>3.81</v>
      </c>
    </row>
    <row r="4893" customHeight="1" ht="15">
      <c r="A4893" s="2" t="inlineStr"/>
      <c r="B4893" s="2" t="inlineStr"/>
      <c r="C4893" s="2" t="inlineStr"/>
      <c r="D4893" s="2" t="inlineStr"/>
      <c r="E4893" s="28" t="inlineStr">
        <is>
          <r>
            <t xml:space="preserve">VALOR COM BDI:</t>
          </r>
        </is>
      </c>
      <c r="F4893" s="28" t="inlineStr"/>
      <c r="G4893" s="29" t="n">
        <f>G4892+G4891</f>
        <v>22.54</v>
      </c>
    </row>
    <row r="4894" customHeight="1" ht="10">
      <c r="A4894" s="2" t="inlineStr"/>
      <c r="B4894" s="2" t="inlineStr"/>
      <c r="C4894" s="2" t="inlineStr"/>
      <c r="D4894" s="2" t="inlineStr"/>
      <c r="E4894" s="18" t="inlineStr"/>
      <c r="F4894" s="18" t="inlineStr"/>
      <c r="G4894" s="18" t="inlineStr"/>
    </row>
    <row r="4895" customHeight="1" ht="20">
      <c r="A4895" s="19" t="inlineStr">
        <is>
          <r>
            <t xml:space="preserve">1.19.3. ​91943​ CAIXA RETANGULAR 4" X 4" MÉDIA (1,30 M DO PISO), PVC, INSTALADA EM PAREDE - FORNECIMENTO E INSTALAÇÃO. AF_03/2023​ (UN)</t>
          </r>
        </is>
      </c>
      <c r="B4895" s="19" t="inlineStr"/>
      <c r="C4895" s="19" t="inlineStr"/>
      <c r="D4895" s="19" t="inlineStr"/>
      <c r="E4895" s="19" t="inlineStr"/>
      <c r="F4895" s="19" t="inlineStr"/>
      <c r="G4895" s="19" t="inlineStr"/>
    </row>
    <row r="4896" customHeight="1" ht="15">
      <c r="A4896" s="20" t="inlineStr">
        <is>
          <r>
            <t xml:space="preserve">Material</t>
          </r>
        </is>
      </c>
      <c r="B4896" s="20" t="inlineStr"/>
      <c r="C4896" s="21" t="inlineStr">
        <is>
          <r>
            <t xml:space="preserve">FONTE</t>
          </r>
        </is>
      </c>
      <c r="D4896" s="21" t="inlineStr">
        <is>
          <r>
            <t xml:space="preserve">UNID</t>
          </r>
        </is>
      </c>
      <c r="E4896" s="21" t="inlineStr">
        <is>
          <r>
            <t xml:space="preserve">COEFICIENTE</t>
          </r>
        </is>
      </c>
      <c r="F4896" s="21" t="inlineStr">
        <is>
          <r>
            <t xml:space="preserve">PREÇO UNITÁRIO</t>
          </r>
        </is>
      </c>
      <c r="G4896" s="21" t="inlineStr">
        <is>
          <r>
            <t xml:space="preserve">TOTAL</t>
          </r>
        </is>
      </c>
    </row>
    <row r="4897" customHeight="1" ht="21">
      <c r="A4897" s="22" t="inlineStr">
        <is>
          <r>
            <t xml:space="preserve">00001873</t>
          </r>
        </is>
      </c>
      <c r="B4897" s="23" t="inlineStr">
        <is>
          <r>
            <t xml:space="preserve">CAIXA DE PASSAGEM, EM PVC, DE 4" X 4", PARA ELETRODUTO FLEXIVEL CORRUGADO</t>
          </r>
        </is>
      </c>
      <c r="C4897" s="22" t="inlineStr">
        <is>
          <r>
            <t xml:space="preserve">SINAPI</t>
          </r>
        </is>
      </c>
      <c r="D4897" s="22" t="inlineStr">
        <is>
          <r>
            <t xml:space="preserve">UN</t>
          </r>
        </is>
      </c>
      <c r="E4897" s="24" t="n">
        <v>1.0</v>
      </c>
      <c r="F4897" s="25" t="n">
        <v>3.54</v>
      </c>
      <c r="G4897" s="25" t="n">
        <f>TRUNC(TRUNC(E4897,8)*F4897,2)</f>
        <v>3.54</v>
      </c>
    </row>
    <row r="4898" customHeight="1" ht="15">
      <c r="A4898" s="2" t="inlineStr"/>
      <c r="B4898" s="2" t="inlineStr"/>
      <c r="C4898" s="2" t="inlineStr"/>
      <c r="D4898" s="2" t="inlineStr"/>
      <c r="E4898" s="26" t="inlineStr">
        <is>
          <r>
            <t xml:space="preserve">TOTAL Material:</t>
          </r>
        </is>
      </c>
      <c r="F4898" s="26" t="inlineStr"/>
      <c r="G4898" s="27" t="n">
        <f>SUM(G4897:G4897)</f>
        <v>3.54</v>
      </c>
    </row>
    <row r="4899" customHeight="1" ht="15">
      <c r="A4899" s="20" t="inlineStr">
        <is>
          <r>
            <t xml:space="preserve">Mão de Obra com Encargos Complementares</t>
          </r>
        </is>
      </c>
      <c r="B4899" s="20" t="inlineStr"/>
      <c r="C4899" s="21" t="inlineStr">
        <is>
          <r>
            <t xml:space="preserve">FONTE</t>
          </r>
        </is>
      </c>
      <c r="D4899" s="21" t="inlineStr">
        <is>
          <r>
            <t xml:space="preserve">UNID</t>
          </r>
        </is>
      </c>
      <c r="E4899" s="21" t="inlineStr">
        <is>
          <r>
            <t xml:space="preserve">COEFICIENTE</t>
          </r>
        </is>
      </c>
      <c r="F4899" s="21" t="inlineStr">
        <is>
          <r>
            <t xml:space="preserve">PREÇO UNITÁRIO</t>
          </r>
        </is>
      </c>
      <c r="G4899" s="21" t="inlineStr">
        <is>
          <r>
            <t xml:space="preserve">TOTAL</t>
          </r>
        </is>
      </c>
    </row>
    <row r="4900" customHeight="1" ht="21">
      <c r="A4900" s="22" t="inlineStr">
        <is>
          <r>
            <t xml:space="preserve">88247</t>
          </r>
        </is>
      </c>
      <c r="B4900" s="23" t="inlineStr">
        <is>
          <r>
            <t xml:space="preserve">AUXILIAR DE ELETRICISTA COM ENCARGOS COMPLEMENTARES</t>
          </r>
        </is>
      </c>
      <c r="C4900" s="22" t="inlineStr">
        <is>
          <r>
            <t xml:space="preserve">SINAPI</t>
          </r>
        </is>
      </c>
      <c r="D4900" s="22" t="inlineStr">
        <is>
          <r>
            <t xml:space="preserve">H</t>
          </r>
        </is>
      </c>
      <c r="E4900" s="24" t="n">
        <v>0.301</v>
      </c>
      <c r="F4900" s="25" t="n">
        <v>25.22</v>
      </c>
      <c r="G4900" s="25" t="n">
        <f>TRUNC(TRUNC(E4900,8)*F4900,2)</f>
        <v>7.59</v>
      </c>
    </row>
    <row r="4901" customHeight="1" ht="15">
      <c r="A4901" s="22" t="inlineStr">
        <is>
          <r>
            <t xml:space="preserve">88264</t>
          </r>
        </is>
      </c>
      <c r="B4901" s="23" t="inlineStr">
        <is>
          <r>
            <t xml:space="preserve">ELETRICISTA COM ENCARGOS COMPLEMENTARES</t>
          </r>
        </is>
      </c>
      <c r="C4901" s="22" t="inlineStr">
        <is>
          <r>
            <t xml:space="preserve">SINAPI</t>
          </r>
        </is>
      </c>
      <c r="D4901" s="22" t="inlineStr">
        <is>
          <r>
            <t xml:space="preserve">H</t>
          </r>
        </is>
      </c>
      <c r="E4901" s="24" t="n">
        <v>0.301</v>
      </c>
      <c r="F4901" s="25" t="n">
        <v>30.96</v>
      </c>
      <c r="G4901" s="25" t="n">
        <f>TRUNC(TRUNC(E4901,8)*F4901,2)</f>
        <v>9.31</v>
      </c>
    </row>
    <row r="4902" customHeight="1" ht="18">
      <c r="A4902" s="2" t="inlineStr"/>
      <c r="B4902" s="2" t="inlineStr"/>
      <c r="C4902" s="2" t="inlineStr"/>
      <c r="D4902" s="2" t="inlineStr"/>
      <c r="E4902" s="26" t="inlineStr">
        <is>
          <r>
            <t xml:space="preserve">TOTAL Mão de Obra com Encargos Complementares:</t>
          </r>
        </is>
      </c>
      <c r="F4902" s="26" t="inlineStr"/>
      <c r="G4902" s="27" t="n">
        <f>SUM(G4900:G4901)</f>
        <v>16.9</v>
      </c>
    </row>
    <row r="4903" customHeight="1" ht="15">
      <c r="A4903" s="20" t="inlineStr">
        <is>
          <r>
            <t xml:space="preserve">Serviço</t>
          </r>
        </is>
      </c>
      <c r="B4903" s="20" t="inlineStr"/>
      <c r="C4903" s="21" t="inlineStr">
        <is>
          <r>
            <t xml:space="preserve">FONTE</t>
          </r>
        </is>
      </c>
      <c r="D4903" s="21" t="inlineStr">
        <is>
          <r>
            <t xml:space="preserve">UNID</t>
          </r>
        </is>
      </c>
      <c r="E4903" s="21" t="inlineStr">
        <is>
          <r>
            <t xml:space="preserve">COEFICIENTE</t>
          </r>
        </is>
      </c>
      <c r="F4903" s="21" t="inlineStr">
        <is>
          <r>
            <t xml:space="preserve">PREÇO UNITÁRIO</t>
          </r>
        </is>
      </c>
      <c r="G4903" s="21" t="inlineStr">
        <is>
          <r>
            <t xml:space="preserve">TOTAL</t>
          </r>
        </is>
      </c>
    </row>
    <row r="4904" customHeight="1" ht="21">
      <c r="A4904" s="22" t="inlineStr">
        <is>
          <r>
            <t xml:space="preserve">88629</t>
          </r>
        </is>
      </c>
      <c r="B4904" s="23" t="inlineStr">
        <is>
          <r>
            <t xml:space="preserve">ARGAMASSA TRAÇO 1:3 (EM VOLUME DE CIMENTO E AREIA MÉDIA ÚMIDA), PREPARO MANUAL. AF_08/2019</t>
          </r>
        </is>
      </c>
      <c r="C4904" s="22" t="inlineStr">
        <is>
          <r>
            <t xml:space="preserve">SINAPI</t>
          </r>
        </is>
      </c>
      <c r="D4904" s="22" t="inlineStr">
        <is>
          <r>
            <t xml:space="preserve">M3</t>
          </r>
        </is>
      </c>
      <c r="E4904" s="24" t="n">
        <v>0.0012</v>
      </c>
      <c r="F4904" s="25" t="n">
        <v>698.39</v>
      </c>
      <c r="G4904" s="25" t="n">
        <f>TRUNC(TRUNC(E4904,8)*F4904,2)</f>
        <v>0.83</v>
      </c>
    </row>
    <row r="4905" customHeight="1" ht="15">
      <c r="A4905" s="2" t="inlineStr"/>
      <c r="B4905" s="2" t="inlineStr"/>
      <c r="C4905" s="2" t="inlineStr"/>
      <c r="D4905" s="2" t="inlineStr"/>
      <c r="E4905" s="26" t="inlineStr">
        <is>
          <r>
            <t xml:space="preserve">TOTAL Serviço:</t>
          </r>
        </is>
      </c>
      <c r="F4905" s="26" t="inlineStr"/>
      <c r="G4905" s="27" t="n">
        <f>SUM(G4904:G4904)</f>
        <v>0.83</v>
      </c>
    </row>
    <row r="4906" customHeight="1" ht="15">
      <c r="A4906" s="2" t="inlineStr"/>
      <c r="B4906" s="2" t="inlineStr"/>
      <c r="C4906" s="2" t="inlineStr"/>
      <c r="D4906" s="2" t="inlineStr"/>
      <c r="E4906" s="28" t="inlineStr">
        <is>
          <r>
            <t xml:space="preserve">VALOR:</t>
          </r>
        </is>
      </c>
      <c r="F4906" s="28" t="inlineStr"/>
      <c r="G4906" s="29" t="n">
        <f>ROUND(SUM(G4898,G4902,G4905),2)</f>
        <v>21.27</v>
      </c>
    </row>
    <row r="4907" customHeight="1" ht="15">
      <c r="A4907" s="2" t="inlineStr"/>
      <c r="B4907" s="2" t="inlineStr"/>
      <c r="C4907" s="2" t="inlineStr"/>
      <c r="D4907" s="2" t="inlineStr"/>
      <c r="E4907" s="28" t="inlineStr">
        <is>
          <r>
            <t xml:space="preserve">VALOR BDI (20.34%):</t>
          </r>
        </is>
      </c>
      <c r="F4907" s="28" t="inlineStr"/>
      <c r="G4907" s="29" t="n">
        <f>ROUND(G4906*(20.34/100),2)</f>
        <v>4.33</v>
      </c>
    </row>
    <row r="4908" customHeight="1" ht="15">
      <c r="A4908" s="2" t="inlineStr"/>
      <c r="B4908" s="2" t="inlineStr"/>
      <c r="C4908" s="2" t="inlineStr"/>
      <c r="D4908" s="2" t="inlineStr"/>
      <c r="E4908" s="28" t="inlineStr">
        <is>
          <r>
            <t xml:space="preserve">VALOR COM BDI:</t>
          </r>
        </is>
      </c>
      <c r="F4908" s="28" t="inlineStr"/>
      <c r="G4908" s="29" t="n">
        <f>G4907+G4906</f>
        <v>25.6</v>
      </c>
    </row>
    <row r="4909" customHeight="1" ht="10">
      <c r="A4909" s="2" t="inlineStr"/>
      <c r="B4909" s="2" t="inlineStr"/>
      <c r="C4909" s="2" t="inlineStr"/>
      <c r="D4909" s="2" t="inlineStr"/>
      <c r="E4909" s="18" t="inlineStr"/>
      <c r="F4909" s="18" t="inlineStr"/>
      <c r="G4909" s="18" t="inlineStr"/>
    </row>
    <row r="4910" customHeight="1" ht="20">
      <c r="A4910" s="19" t="inlineStr">
        <is>
          <r>
            <t xml:space="preserve">1.19.4. ​91937​ CAIXA OCTOGONAL 3" X 3", PVC, INSTALADA EM LAJE - FORNECIMENTO E INSTALAÇÃO. AF_03/2023​ (UN)</t>
          </r>
        </is>
      </c>
      <c r="B4910" s="19" t="inlineStr"/>
      <c r="C4910" s="19" t="inlineStr"/>
      <c r="D4910" s="19" t="inlineStr"/>
      <c r="E4910" s="19" t="inlineStr"/>
      <c r="F4910" s="19" t="inlineStr"/>
      <c r="G4910" s="19" t="inlineStr"/>
    </row>
    <row r="4911" customHeight="1" ht="15">
      <c r="A4911" s="20" t="inlineStr">
        <is>
          <r>
            <t xml:space="preserve">Material</t>
          </r>
        </is>
      </c>
      <c r="B4911" s="20" t="inlineStr"/>
      <c r="C4911" s="21" t="inlineStr">
        <is>
          <r>
            <t xml:space="preserve">FONTE</t>
          </r>
        </is>
      </c>
      <c r="D4911" s="21" t="inlineStr">
        <is>
          <r>
            <t xml:space="preserve">UNID</t>
          </r>
        </is>
      </c>
      <c r="E4911" s="21" t="inlineStr">
        <is>
          <r>
            <t xml:space="preserve">COEFICIENTE</t>
          </r>
        </is>
      </c>
      <c r="F4911" s="21" t="inlineStr">
        <is>
          <r>
            <t xml:space="preserve">PREÇO UNITÁRIO</t>
          </r>
        </is>
      </c>
      <c r="G4911" s="21" t="inlineStr">
        <is>
          <r>
            <t xml:space="preserve">TOTAL</t>
          </r>
        </is>
      </c>
    </row>
    <row r="4912" customHeight="1" ht="21">
      <c r="A4912" s="22" t="inlineStr">
        <is>
          <r>
            <t xml:space="preserve">00001871</t>
          </r>
        </is>
      </c>
      <c r="B4912" s="23" t="inlineStr">
        <is>
          <r>
            <t xml:space="preserve">CAIXA OCTOGONAL DE FUNDO MOVEL, EM PVC, DE 3" X 3", PARA ELETRODUTO FLEXIVEL CORRUGADO</t>
          </r>
        </is>
      </c>
      <c r="C4912" s="22" t="inlineStr">
        <is>
          <r>
            <t xml:space="preserve">SINAPI</t>
          </r>
        </is>
      </c>
      <c r="D4912" s="22" t="inlineStr">
        <is>
          <r>
            <t xml:space="preserve">UN</t>
          </r>
        </is>
      </c>
      <c r="E4912" s="24" t="n">
        <v>1.0</v>
      </c>
      <c r="F4912" s="25" t="n">
        <v>3.19</v>
      </c>
      <c r="G4912" s="25" t="n">
        <f>TRUNC(TRUNC(E4912,8)*F4912,2)</f>
        <v>3.19</v>
      </c>
    </row>
    <row r="4913" customHeight="1" ht="15">
      <c r="A4913" s="2" t="inlineStr"/>
      <c r="B4913" s="2" t="inlineStr"/>
      <c r="C4913" s="2" t="inlineStr"/>
      <c r="D4913" s="2" t="inlineStr"/>
      <c r="E4913" s="26" t="inlineStr">
        <is>
          <r>
            <t xml:space="preserve">TOTAL Material:</t>
          </r>
        </is>
      </c>
      <c r="F4913" s="26" t="inlineStr"/>
      <c r="G4913" s="27" t="n">
        <f>SUM(G4912:G4912)</f>
        <v>3.19</v>
      </c>
    </row>
    <row r="4914" customHeight="1" ht="15">
      <c r="A4914" s="20" t="inlineStr">
        <is>
          <r>
            <t xml:space="preserve">Mão de Obra com Encargos Complementares</t>
          </r>
        </is>
      </c>
      <c r="B4914" s="20" t="inlineStr"/>
      <c r="C4914" s="21" t="inlineStr">
        <is>
          <r>
            <t xml:space="preserve">FONTE</t>
          </r>
        </is>
      </c>
      <c r="D4914" s="21" t="inlineStr">
        <is>
          <r>
            <t xml:space="preserve">UNID</t>
          </r>
        </is>
      </c>
      <c r="E4914" s="21" t="inlineStr">
        <is>
          <r>
            <t xml:space="preserve">COEFICIENTE</t>
          </r>
        </is>
      </c>
      <c r="F4914" s="21" t="inlineStr">
        <is>
          <r>
            <t xml:space="preserve">PREÇO UNITÁRIO</t>
          </r>
        </is>
      </c>
      <c r="G4914" s="21" t="inlineStr">
        <is>
          <r>
            <t xml:space="preserve">TOTAL</t>
          </r>
        </is>
      </c>
    </row>
    <row r="4915" customHeight="1" ht="21">
      <c r="A4915" s="22" t="inlineStr">
        <is>
          <r>
            <t xml:space="preserve">88247</t>
          </r>
        </is>
      </c>
      <c r="B4915" s="23" t="inlineStr">
        <is>
          <r>
            <t xml:space="preserve">AUXILIAR DE ELETRICISTA COM ENCARGOS COMPLEMENTARES</t>
          </r>
        </is>
      </c>
      <c r="C4915" s="22" t="inlineStr">
        <is>
          <r>
            <t xml:space="preserve">SINAPI</t>
          </r>
        </is>
      </c>
      <c r="D4915" s="22" t="inlineStr">
        <is>
          <r>
            <t xml:space="preserve">H</t>
          </r>
        </is>
      </c>
      <c r="E4915" s="24" t="n">
        <v>0.222</v>
      </c>
      <c r="F4915" s="25" t="n">
        <v>25.22</v>
      </c>
      <c r="G4915" s="25" t="n">
        <f>TRUNC(TRUNC(E4915,8)*F4915,2)</f>
        <v>5.59</v>
      </c>
    </row>
    <row r="4916" customHeight="1" ht="15">
      <c r="A4916" s="22" t="inlineStr">
        <is>
          <r>
            <t xml:space="preserve">88264</t>
          </r>
        </is>
      </c>
      <c r="B4916" s="23" t="inlineStr">
        <is>
          <r>
            <t xml:space="preserve">ELETRICISTA COM ENCARGOS COMPLEMENTARES</t>
          </r>
        </is>
      </c>
      <c r="C4916" s="22" t="inlineStr">
        <is>
          <r>
            <t xml:space="preserve">SINAPI</t>
          </r>
        </is>
      </c>
      <c r="D4916" s="22" t="inlineStr">
        <is>
          <r>
            <t xml:space="preserve">H</t>
          </r>
        </is>
      </c>
      <c r="E4916" s="24" t="n">
        <v>0.222</v>
      </c>
      <c r="F4916" s="25" t="n">
        <v>30.96</v>
      </c>
      <c r="G4916" s="25" t="n">
        <f>TRUNC(TRUNC(E4916,8)*F4916,2)</f>
        <v>6.87</v>
      </c>
    </row>
    <row r="4917" customHeight="1" ht="18">
      <c r="A4917" s="2" t="inlineStr"/>
      <c r="B4917" s="2" t="inlineStr"/>
      <c r="C4917" s="2" t="inlineStr"/>
      <c r="D4917" s="2" t="inlineStr"/>
      <c r="E4917" s="26" t="inlineStr">
        <is>
          <r>
            <t xml:space="preserve">TOTAL Mão de Obra com Encargos Complementares:</t>
          </r>
        </is>
      </c>
      <c r="F4917" s="26" t="inlineStr"/>
      <c r="G4917" s="27" t="n">
        <f>SUM(G4915:G4916)</f>
        <v>12.46</v>
      </c>
    </row>
    <row r="4918" customHeight="1" ht="15">
      <c r="A4918" s="2" t="inlineStr"/>
      <c r="B4918" s="2" t="inlineStr"/>
      <c r="C4918" s="2" t="inlineStr"/>
      <c r="D4918" s="2" t="inlineStr"/>
      <c r="E4918" s="28" t="inlineStr">
        <is>
          <r>
            <t xml:space="preserve">VALOR:</t>
          </r>
        </is>
      </c>
      <c r="F4918" s="28" t="inlineStr"/>
      <c r="G4918" s="29" t="n">
        <f>ROUND(SUM(G4913,G4917),2)</f>
        <v>15.65</v>
      </c>
    </row>
    <row r="4919" customHeight="1" ht="15">
      <c r="A4919" s="2" t="inlineStr"/>
      <c r="B4919" s="2" t="inlineStr"/>
      <c r="C4919" s="2" t="inlineStr"/>
      <c r="D4919" s="2" t="inlineStr"/>
      <c r="E4919" s="28" t="inlineStr">
        <is>
          <r>
            <t xml:space="preserve">VALOR BDI (20.34%):</t>
          </r>
        </is>
      </c>
      <c r="F4919" s="28" t="inlineStr"/>
      <c r="G4919" s="29" t="n">
        <f>ROUND(G4918*(20.34/100),2)</f>
        <v>3.18</v>
      </c>
    </row>
    <row r="4920" customHeight="1" ht="15">
      <c r="A4920" s="2" t="inlineStr"/>
      <c r="B4920" s="2" t="inlineStr"/>
      <c r="C4920" s="2" t="inlineStr"/>
      <c r="D4920" s="2" t="inlineStr"/>
      <c r="E4920" s="28" t="inlineStr">
        <is>
          <r>
            <t xml:space="preserve">VALOR COM BDI:</t>
          </r>
        </is>
      </c>
      <c r="F4920" s="28" t="inlineStr"/>
      <c r="G4920" s="29" t="n">
        <f>G4919+G4918</f>
        <v>18.83</v>
      </c>
    </row>
    <row r="4921" customHeight="1" ht="10">
      <c r="A4921" s="2" t="inlineStr"/>
      <c r="B4921" s="2" t="inlineStr"/>
      <c r="C4921" s="2" t="inlineStr"/>
      <c r="D4921" s="2" t="inlineStr"/>
      <c r="E4921" s="18" t="inlineStr"/>
      <c r="F4921" s="18" t="inlineStr"/>
      <c r="G4921" s="18" t="inlineStr"/>
    </row>
    <row r="4922" customHeight="1" ht="20">
      <c r="A4922" s="19" t="inlineStr">
        <is>
          <r>
            <t xml:space="preserve">1.19.5. ​92868​ CAIXA RETANGULAR 4" X 2" MÉDIA (1,30 M DO PISO), METÁLICA, INSTALADA EM PAREDE - FORNECIMENTO E INSTALAÇÃO. AF_03/2023​ (UN)</t>
          </r>
        </is>
      </c>
      <c r="B4922" s="19" t="inlineStr"/>
      <c r="C4922" s="19" t="inlineStr"/>
      <c r="D4922" s="19" t="inlineStr"/>
      <c r="E4922" s="19" t="inlineStr"/>
      <c r="F4922" s="19" t="inlineStr"/>
      <c r="G4922" s="19" t="inlineStr"/>
    </row>
    <row r="4923" customHeight="1" ht="15">
      <c r="A4923" s="20" t="inlineStr">
        <is>
          <r>
            <t xml:space="preserve">Material</t>
          </r>
        </is>
      </c>
      <c r="B4923" s="20" t="inlineStr"/>
      <c r="C4923" s="21" t="inlineStr">
        <is>
          <r>
            <t xml:space="preserve">FONTE</t>
          </r>
        </is>
      </c>
      <c r="D4923" s="21" t="inlineStr">
        <is>
          <r>
            <t xml:space="preserve">UNID</t>
          </r>
        </is>
      </c>
      <c r="E4923" s="21" t="inlineStr">
        <is>
          <r>
            <t xml:space="preserve">COEFICIENTE</t>
          </r>
        </is>
      </c>
      <c r="F4923" s="21" t="inlineStr">
        <is>
          <r>
            <t xml:space="preserve">PREÇO UNITÁRIO</t>
          </r>
        </is>
      </c>
      <c r="G4923" s="21" t="inlineStr">
        <is>
          <r>
            <t xml:space="preserve">TOTAL</t>
          </r>
        </is>
      </c>
    </row>
    <row r="4924" customHeight="1" ht="15">
      <c r="A4924" s="22" t="inlineStr">
        <is>
          <r>
            <t xml:space="preserve">00002556</t>
          </r>
        </is>
      </c>
      <c r="B4924" s="23" t="inlineStr">
        <is>
          <r>
            <t xml:space="preserve">CAIXA DE LUZ "4 X 2" EM ACO ESMALTADA</t>
          </r>
        </is>
      </c>
      <c r="C4924" s="22" t="inlineStr">
        <is>
          <r>
            <t xml:space="preserve">SINAPI</t>
          </r>
        </is>
      </c>
      <c r="D4924" s="22" t="inlineStr">
        <is>
          <r>
            <t xml:space="preserve">UN</t>
          </r>
        </is>
      </c>
      <c r="E4924" s="24" t="n">
        <v>1.0</v>
      </c>
      <c r="F4924" s="25" t="n">
        <v>1.31</v>
      </c>
      <c r="G4924" s="25" t="n">
        <f>TRUNC(TRUNC(E4924,8)*F4924,2)</f>
        <v>1.31</v>
      </c>
    </row>
    <row r="4925" customHeight="1" ht="15">
      <c r="A4925" s="2" t="inlineStr"/>
      <c r="B4925" s="2" t="inlineStr"/>
      <c r="C4925" s="2" t="inlineStr"/>
      <c r="D4925" s="2" t="inlineStr"/>
      <c r="E4925" s="26" t="inlineStr">
        <is>
          <r>
            <t xml:space="preserve">TOTAL Material:</t>
          </r>
        </is>
      </c>
      <c r="F4925" s="26" t="inlineStr"/>
      <c r="G4925" s="27" t="n">
        <f>SUM(G4924:G4924)</f>
        <v>1.31</v>
      </c>
    </row>
    <row r="4926" customHeight="1" ht="15">
      <c r="A4926" s="20" t="inlineStr">
        <is>
          <r>
            <t xml:space="preserve">Mão de Obra com Encargos Complementares</t>
          </r>
        </is>
      </c>
      <c r="B4926" s="20" t="inlineStr"/>
      <c r="C4926" s="21" t="inlineStr">
        <is>
          <r>
            <t xml:space="preserve">FONTE</t>
          </r>
        </is>
      </c>
      <c r="D4926" s="21" t="inlineStr">
        <is>
          <r>
            <t xml:space="preserve">UNID</t>
          </r>
        </is>
      </c>
      <c r="E4926" s="21" t="inlineStr">
        <is>
          <r>
            <t xml:space="preserve">COEFICIENTE</t>
          </r>
        </is>
      </c>
      <c r="F4926" s="21" t="inlineStr">
        <is>
          <r>
            <t xml:space="preserve">PREÇO UNITÁRIO</t>
          </r>
        </is>
      </c>
      <c r="G4926" s="21" t="inlineStr">
        <is>
          <r>
            <t xml:space="preserve">TOTAL</t>
          </r>
        </is>
      </c>
    </row>
    <row r="4927" customHeight="1" ht="21">
      <c r="A4927" s="22" t="inlineStr">
        <is>
          <r>
            <t xml:space="preserve">88247</t>
          </r>
        </is>
      </c>
      <c r="B4927" s="23" t="inlineStr">
        <is>
          <r>
            <t xml:space="preserve">AUXILIAR DE ELETRICISTA COM ENCARGOS COMPLEMENTARES</t>
          </r>
        </is>
      </c>
      <c r="C4927" s="22" t="inlineStr">
        <is>
          <r>
            <t xml:space="preserve">SINAPI</t>
          </r>
        </is>
      </c>
      <c r="D4927" s="22" t="inlineStr">
        <is>
          <r>
            <t xml:space="preserve">H</t>
          </r>
        </is>
      </c>
      <c r="E4927" s="24" t="n">
        <v>0.291</v>
      </c>
      <c r="F4927" s="25" t="n">
        <v>25.22</v>
      </c>
      <c r="G4927" s="25" t="n">
        <f>TRUNC(TRUNC(E4927,8)*F4927,2)</f>
        <v>7.33</v>
      </c>
    </row>
    <row r="4928" customHeight="1" ht="15">
      <c r="A4928" s="22" t="inlineStr">
        <is>
          <r>
            <t xml:space="preserve">88264</t>
          </r>
        </is>
      </c>
      <c r="B4928" s="23" t="inlineStr">
        <is>
          <r>
            <t xml:space="preserve">ELETRICISTA COM ENCARGOS COMPLEMENTARES</t>
          </r>
        </is>
      </c>
      <c r="C4928" s="22" t="inlineStr">
        <is>
          <r>
            <t xml:space="preserve">SINAPI</t>
          </r>
        </is>
      </c>
      <c r="D4928" s="22" t="inlineStr">
        <is>
          <r>
            <t xml:space="preserve">H</t>
          </r>
        </is>
      </c>
      <c r="E4928" s="24" t="n">
        <v>0.291</v>
      </c>
      <c r="F4928" s="25" t="n">
        <v>30.96</v>
      </c>
      <c r="G4928" s="25" t="n">
        <f>TRUNC(TRUNC(E4928,8)*F4928,2)</f>
        <v>9.0</v>
      </c>
    </row>
    <row r="4929" customHeight="1" ht="18">
      <c r="A4929" s="2" t="inlineStr"/>
      <c r="B4929" s="2" t="inlineStr"/>
      <c r="C4929" s="2" t="inlineStr"/>
      <c r="D4929" s="2" t="inlineStr"/>
      <c r="E4929" s="26" t="inlineStr">
        <is>
          <r>
            <t xml:space="preserve">TOTAL Mão de Obra com Encargos Complementares:</t>
          </r>
        </is>
      </c>
      <c r="F4929" s="26" t="inlineStr"/>
      <c r="G4929" s="27" t="n">
        <f>SUM(G4927:G4928)</f>
        <v>16.33</v>
      </c>
    </row>
    <row r="4930" customHeight="1" ht="15">
      <c r="A4930" s="20" t="inlineStr">
        <is>
          <r>
            <t xml:space="preserve">Serviço</t>
          </r>
        </is>
      </c>
      <c r="B4930" s="20" t="inlineStr"/>
      <c r="C4930" s="21" t="inlineStr">
        <is>
          <r>
            <t xml:space="preserve">FONTE</t>
          </r>
        </is>
      </c>
      <c r="D4930" s="21" t="inlineStr">
        <is>
          <r>
            <t xml:space="preserve">UNID</t>
          </r>
        </is>
      </c>
      <c r="E4930" s="21" t="inlineStr">
        <is>
          <r>
            <t xml:space="preserve">COEFICIENTE</t>
          </r>
        </is>
      </c>
      <c r="F4930" s="21" t="inlineStr">
        <is>
          <r>
            <t xml:space="preserve">PREÇO UNITÁRIO</t>
          </r>
        </is>
      </c>
      <c r="G4930" s="21" t="inlineStr">
        <is>
          <r>
            <t xml:space="preserve">TOTAL</t>
          </r>
        </is>
      </c>
    </row>
    <row r="4931" customHeight="1" ht="21">
      <c r="A4931" s="22" t="inlineStr">
        <is>
          <r>
            <t xml:space="preserve">88629</t>
          </r>
        </is>
      </c>
      <c r="B4931" s="23" t="inlineStr">
        <is>
          <r>
            <t xml:space="preserve">ARGAMASSA TRAÇO 1:3 (EM VOLUME DE CIMENTO E AREIA MÉDIA ÚMIDA), PREPARO MANUAL. AF_08/2019</t>
          </r>
        </is>
      </c>
      <c r="C4931" s="22" t="inlineStr">
        <is>
          <r>
            <t xml:space="preserve">SINAPI</t>
          </r>
        </is>
      </c>
      <c r="D4931" s="22" t="inlineStr">
        <is>
          <r>
            <t xml:space="preserve">M3</t>
          </r>
        </is>
      </c>
      <c r="E4931" s="24" t="n">
        <v>9.0E-4</v>
      </c>
      <c r="F4931" s="25" t="n">
        <v>698.39</v>
      </c>
      <c r="G4931" s="25" t="n">
        <f>TRUNC(TRUNC(E4931,8)*F4931,2)</f>
        <v>0.62</v>
      </c>
    </row>
    <row r="4932" customHeight="1" ht="15">
      <c r="A4932" s="2" t="inlineStr"/>
      <c r="B4932" s="2" t="inlineStr"/>
      <c r="C4932" s="2" t="inlineStr"/>
      <c r="D4932" s="2" t="inlineStr"/>
      <c r="E4932" s="26" t="inlineStr">
        <is>
          <r>
            <t xml:space="preserve">TOTAL Serviço:</t>
          </r>
        </is>
      </c>
      <c r="F4932" s="26" t="inlineStr"/>
      <c r="G4932" s="27" t="n">
        <f>SUM(G4931:G4931)</f>
        <v>0.62</v>
      </c>
    </row>
    <row r="4933" customHeight="1" ht="15">
      <c r="A4933" s="2" t="inlineStr"/>
      <c r="B4933" s="2" t="inlineStr"/>
      <c r="C4933" s="2" t="inlineStr"/>
      <c r="D4933" s="2" t="inlineStr"/>
      <c r="E4933" s="28" t="inlineStr">
        <is>
          <r>
            <t xml:space="preserve">VALOR:</t>
          </r>
        </is>
      </c>
      <c r="F4933" s="28" t="inlineStr"/>
      <c r="G4933" s="29" t="n">
        <f>ROUND(SUM(G4925,G4929,G4932),2)</f>
        <v>18.26</v>
      </c>
    </row>
    <row r="4934" customHeight="1" ht="15">
      <c r="A4934" s="2" t="inlineStr"/>
      <c r="B4934" s="2" t="inlineStr"/>
      <c r="C4934" s="2" t="inlineStr"/>
      <c r="D4934" s="2" t="inlineStr"/>
      <c r="E4934" s="28" t="inlineStr">
        <is>
          <r>
            <t xml:space="preserve">VALOR BDI (20.34%):</t>
          </r>
        </is>
      </c>
      <c r="F4934" s="28" t="inlineStr"/>
      <c r="G4934" s="29" t="n">
        <f>ROUND(G4933*(20.34/100),2)</f>
        <v>3.71</v>
      </c>
    </row>
    <row r="4935" customHeight="1" ht="15">
      <c r="A4935" s="2" t="inlineStr"/>
      <c r="B4935" s="2" t="inlineStr"/>
      <c r="C4935" s="2" t="inlineStr"/>
      <c r="D4935" s="2" t="inlineStr"/>
      <c r="E4935" s="28" t="inlineStr">
        <is>
          <r>
            <t xml:space="preserve">VALOR COM BDI:</t>
          </r>
        </is>
      </c>
      <c r="F4935" s="28" t="inlineStr"/>
      <c r="G4935" s="29" t="n">
        <f>G4934+G4933</f>
        <v>21.97</v>
      </c>
    </row>
    <row r="4936" customHeight="1" ht="10">
      <c r="A4936" s="2" t="inlineStr"/>
      <c r="B4936" s="2" t="inlineStr"/>
      <c r="C4936" s="2" t="inlineStr"/>
      <c r="D4936" s="2" t="inlineStr"/>
      <c r="E4936" s="18" t="inlineStr"/>
      <c r="F4936" s="18" t="inlineStr"/>
      <c r="G4936" s="18" t="inlineStr"/>
    </row>
    <row r="4937" customHeight="1" ht="20">
      <c r="A4937" s="19" t="inlineStr">
        <is>
          <r>
            <t xml:space="preserve">1.19.6. ​91920​ CURVA 90 GRAUS PARA ELETRODUTO, PVC, ROSCÁVEL, DN 40 MM (1 1/4"), PARA CIRCUITOS TERMINAIS, INSTALADA EM PAREDE - FORNECIMENTO E INSTALAÇÃO. AF_03/2023​ (UN)</t>
          </r>
        </is>
      </c>
      <c r="B4937" s="19" t="inlineStr"/>
      <c r="C4937" s="19" t="inlineStr"/>
      <c r="D4937" s="19" t="inlineStr"/>
      <c r="E4937" s="19" t="inlineStr"/>
      <c r="F4937" s="19" t="inlineStr"/>
      <c r="G4937" s="19" t="inlineStr"/>
    </row>
    <row r="4938" customHeight="1" ht="15">
      <c r="A4938" s="20" t="inlineStr">
        <is>
          <r>
            <t xml:space="preserve">Material</t>
          </r>
        </is>
      </c>
      <c r="B4938" s="20" t="inlineStr"/>
      <c r="C4938" s="21" t="inlineStr">
        <is>
          <r>
            <t xml:space="preserve">FONTE</t>
          </r>
        </is>
      </c>
      <c r="D4938" s="21" t="inlineStr">
        <is>
          <r>
            <t xml:space="preserve">UNID</t>
          </r>
        </is>
      </c>
      <c r="E4938" s="21" t="inlineStr">
        <is>
          <r>
            <t xml:space="preserve">COEFICIENTE</t>
          </r>
        </is>
      </c>
      <c r="F4938" s="21" t="inlineStr">
        <is>
          <r>
            <t xml:space="preserve">PREÇO UNITÁRIO</t>
          </r>
        </is>
      </c>
      <c r="G4938" s="21" t="inlineStr">
        <is>
          <r>
            <t xml:space="preserve">TOTAL</t>
          </r>
        </is>
      </c>
    </row>
    <row r="4939" customHeight="1" ht="21">
      <c r="A4939" s="22" t="inlineStr">
        <is>
          <r>
            <t xml:space="preserve">00001874</t>
          </r>
        </is>
      </c>
      <c r="B4939" s="23" t="inlineStr">
        <is>
          <r>
            <t xml:space="preserve">CURVA 90 GRAUS, LONGA, DE PVC RIGIDO ROSCAVEL, DE 1 1/4", PARA ELETRODUTO</t>
          </r>
        </is>
      </c>
      <c r="C4939" s="22" t="inlineStr">
        <is>
          <r>
            <t xml:space="preserve">SINAPI</t>
          </r>
        </is>
      </c>
      <c r="D4939" s="22" t="inlineStr">
        <is>
          <r>
            <t xml:space="preserve">UN</t>
          </r>
        </is>
      </c>
      <c r="E4939" s="24" t="n">
        <v>1.0</v>
      </c>
      <c r="F4939" s="25" t="n">
        <v>3.53</v>
      </c>
      <c r="G4939" s="25" t="n">
        <f>TRUNC(TRUNC(E4939,8)*F4939,2)</f>
        <v>3.53</v>
      </c>
    </row>
    <row r="4940" customHeight="1" ht="15">
      <c r="A4940" s="2" t="inlineStr"/>
      <c r="B4940" s="2" t="inlineStr"/>
      <c r="C4940" s="2" t="inlineStr"/>
      <c r="D4940" s="2" t="inlineStr"/>
      <c r="E4940" s="26" t="inlineStr">
        <is>
          <r>
            <t xml:space="preserve">TOTAL Material:</t>
          </r>
        </is>
      </c>
      <c r="F4940" s="26" t="inlineStr"/>
      <c r="G4940" s="27" t="n">
        <f>SUM(G4939:G4939)</f>
        <v>3.53</v>
      </c>
    </row>
    <row r="4941" customHeight="1" ht="15">
      <c r="A4941" s="20" t="inlineStr">
        <is>
          <r>
            <t xml:space="preserve">Mão de Obra com Encargos Complementares</t>
          </r>
        </is>
      </c>
      <c r="B4941" s="20" t="inlineStr"/>
      <c r="C4941" s="21" t="inlineStr">
        <is>
          <r>
            <t xml:space="preserve">FONTE</t>
          </r>
        </is>
      </c>
      <c r="D4941" s="21" t="inlineStr">
        <is>
          <r>
            <t xml:space="preserve">UNID</t>
          </r>
        </is>
      </c>
      <c r="E4941" s="21" t="inlineStr">
        <is>
          <r>
            <t xml:space="preserve">COEFICIENTE</t>
          </r>
        </is>
      </c>
      <c r="F4941" s="21" t="inlineStr">
        <is>
          <r>
            <t xml:space="preserve">PREÇO UNITÁRIO</t>
          </r>
        </is>
      </c>
      <c r="G4941" s="21" t="inlineStr">
        <is>
          <r>
            <t xml:space="preserve">TOTAL</t>
          </r>
        </is>
      </c>
    </row>
    <row r="4942" customHeight="1" ht="21">
      <c r="A4942" s="22" t="inlineStr">
        <is>
          <r>
            <t xml:space="preserve">88247</t>
          </r>
        </is>
      </c>
      <c r="B4942" s="23" t="inlineStr">
        <is>
          <r>
            <t xml:space="preserve">AUXILIAR DE ELETRICISTA COM ENCARGOS COMPLEMENTARES</t>
          </r>
        </is>
      </c>
      <c r="C4942" s="22" t="inlineStr">
        <is>
          <r>
            <t xml:space="preserve">SINAPI</t>
          </r>
        </is>
      </c>
      <c r="D4942" s="22" t="inlineStr">
        <is>
          <r>
            <t xml:space="preserve">H</t>
          </r>
        </is>
      </c>
      <c r="E4942" s="24" t="n">
        <v>0.365</v>
      </c>
      <c r="F4942" s="25" t="n">
        <v>25.22</v>
      </c>
      <c r="G4942" s="25" t="n">
        <f>TRUNC(TRUNC(E4942,8)*F4942,2)</f>
        <v>9.2</v>
      </c>
    </row>
    <row r="4943" customHeight="1" ht="15">
      <c r="A4943" s="22" t="inlineStr">
        <is>
          <r>
            <t xml:space="preserve">88264</t>
          </r>
        </is>
      </c>
      <c r="B4943" s="23" t="inlineStr">
        <is>
          <r>
            <t xml:space="preserve">ELETRICISTA COM ENCARGOS COMPLEMENTARES</t>
          </r>
        </is>
      </c>
      <c r="C4943" s="22" t="inlineStr">
        <is>
          <r>
            <t xml:space="preserve">SINAPI</t>
          </r>
        </is>
      </c>
      <c r="D4943" s="22" t="inlineStr">
        <is>
          <r>
            <t xml:space="preserve">H</t>
          </r>
        </is>
      </c>
      <c r="E4943" s="24" t="n">
        <v>0.365</v>
      </c>
      <c r="F4943" s="25" t="n">
        <v>30.96</v>
      </c>
      <c r="G4943" s="25" t="n">
        <f>TRUNC(TRUNC(E4943,8)*F4943,2)</f>
        <v>11.3</v>
      </c>
    </row>
    <row r="4944" customHeight="1" ht="18">
      <c r="A4944" s="2" t="inlineStr"/>
      <c r="B4944" s="2" t="inlineStr"/>
      <c r="C4944" s="2" t="inlineStr"/>
      <c r="D4944" s="2" t="inlineStr"/>
      <c r="E4944" s="26" t="inlineStr">
        <is>
          <r>
            <t xml:space="preserve">TOTAL Mão de Obra com Encargos Complementares:</t>
          </r>
        </is>
      </c>
      <c r="F4944" s="26" t="inlineStr"/>
      <c r="G4944" s="27" t="n">
        <f>SUM(G4942:G4943)</f>
        <v>20.5</v>
      </c>
    </row>
    <row r="4945" customHeight="1" ht="15">
      <c r="A4945" s="2" t="inlineStr"/>
      <c r="B4945" s="2" t="inlineStr"/>
      <c r="C4945" s="2" t="inlineStr"/>
      <c r="D4945" s="2" t="inlineStr"/>
      <c r="E4945" s="28" t="inlineStr">
        <is>
          <r>
            <t xml:space="preserve">VALOR:</t>
          </r>
        </is>
      </c>
      <c r="F4945" s="28" t="inlineStr"/>
      <c r="G4945" s="29" t="n">
        <f>ROUND(SUM(G4940,G4944),2)</f>
        <v>24.03</v>
      </c>
    </row>
    <row r="4946" customHeight="1" ht="15">
      <c r="A4946" s="2" t="inlineStr"/>
      <c r="B4946" s="2" t="inlineStr"/>
      <c r="C4946" s="2" t="inlineStr"/>
      <c r="D4946" s="2" t="inlineStr"/>
      <c r="E4946" s="28" t="inlineStr">
        <is>
          <r>
            <t xml:space="preserve">VALOR BDI (20.34%):</t>
          </r>
        </is>
      </c>
      <c r="F4946" s="28" t="inlineStr"/>
      <c r="G4946" s="29" t="n">
        <f>ROUND(G4945*(20.34/100),2)</f>
        <v>4.89</v>
      </c>
    </row>
    <row r="4947" customHeight="1" ht="15">
      <c r="A4947" s="2" t="inlineStr"/>
      <c r="B4947" s="2" t="inlineStr"/>
      <c r="C4947" s="2" t="inlineStr"/>
      <c r="D4947" s="2" t="inlineStr"/>
      <c r="E4947" s="28" t="inlineStr">
        <is>
          <r>
            <t xml:space="preserve">VALOR COM BDI:</t>
          </r>
        </is>
      </c>
      <c r="F4947" s="28" t="inlineStr"/>
      <c r="G4947" s="29" t="n">
        <f>G4946+G4945</f>
        <v>28.92</v>
      </c>
    </row>
    <row r="4948" customHeight="1" ht="10">
      <c r="A4948" s="2" t="inlineStr"/>
      <c r="B4948" s="2" t="inlineStr"/>
      <c r="C4948" s="2" t="inlineStr"/>
      <c r="D4948" s="2" t="inlineStr"/>
      <c r="E4948" s="18" t="inlineStr"/>
      <c r="F4948" s="18" t="inlineStr"/>
      <c r="G4948" s="18" t="inlineStr"/>
    </row>
    <row r="4949" customHeight="1" ht="20">
      <c r="A4949" s="19" t="inlineStr">
        <is>
          <r>
            <t xml:space="preserve">1.19.7. ​CPU2604​ LEITOS - PORCA E ARRUELA 3/8''​ (UN)</t>
          </r>
        </is>
      </c>
      <c r="B4949" s="19" t="inlineStr"/>
      <c r="C4949" s="19" t="inlineStr"/>
      <c r="D4949" s="19" t="inlineStr"/>
      <c r="E4949" s="19" t="inlineStr"/>
      <c r="F4949" s="19" t="inlineStr"/>
      <c r="G4949" s="19" t="inlineStr"/>
    </row>
    <row r="4950" customHeight="1" ht="15">
      <c r="A4950" s="20" t="inlineStr">
        <is>
          <r>
            <t xml:space="preserve">Material</t>
          </r>
        </is>
      </c>
      <c r="B4950" s="20" t="inlineStr"/>
      <c r="C4950" s="21" t="inlineStr">
        <is>
          <r>
            <t xml:space="preserve">FONTE</t>
          </r>
        </is>
      </c>
      <c r="D4950" s="21" t="inlineStr">
        <is>
          <r>
            <t xml:space="preserve">UNID</t>
          </r>
        </is>
      </c>
      <c r="E4950" s="21" t="inlineStr">
        <is>
          <r>
            <t xml:space="preserve">COEFICIENTE</t>
          </r>
        </is>
      </c>
      <c r="F4950" s="21" t="inlineStr">
        <is>
          <r>
            <t xml:space="preserve">PREÇO UNITÁRIO</t>
          </r>
        </is>
      </c>
      <c r="G4950" s="21" t="inlineStr">
        <is>
          <r>
            <t xml:space="preserve">TOTAL</t>
          </r>
        </is>
      </c>
    </row>
    <row r="4951" customHeight="1" ht="15">
      <c r="A4951" s="22" t="inlineStr">
        <is>
          <r>
            <t xml:space="preserve">I11072</t>
          </r>
        </is>
      </c>
      <c r="B4951" s="23" t="inlineStr">
        <is>
          <r>
            <t xml:space="preserve">Arruela lisa de 3/8"</t>
          </r>
        </is>
      </c>
      <c r="C4951" s="22" t="inlineStr">
        <is>
          <r>
            <t xml:space="preserve">ORSE</t>
          </r>
        </is>
      </c>
      <c r="D4951" s="22" t="inlineStr">
        <is>
          <r>
            <t xml:space="preserve">un</t>
          </r>
        </is>
      </c>
      <c r="E4951" s="24" t="n">
        <v>1.0</v>
      </c>
      <c r="F4951" s="25" t="n">
        <v>0.12</v>
      </c>
      <c r="G4951" s="25" t="n">
        <f>ROUND(ROUND(E4951,8)*F4951,2)</f>
        <v>0.12</v>
      </c>
    </row>
    <row r="4952" customHeight="1" ht="15">
      <c r="A4952" s="22" t="inlineStr">
        <is>
          <r>
            <t xml:space="preserve">00004342</t>
          </r>
        </is>
      </c>
      <c r="B4952" s="23" t="inlineStr">
        <is>
          <r>
            <t xml:space="preserve">PORCA ZINCADA, SEXTAVADA, DIAMETRO 3/8"</t>
          </r>
        </is>
      </c>
      <c r="C4952" s="22" t="inlineStr">
        <is>
          <r>
            <t xml:space="preserve">SINAPI</t>
          </r>
        </is>
      </c>
      <c r="D4952" s="22" t="inlineStr">
        <is>
          <r>
            <t xml:space="preserve">UN</t>
          </r>
        </is>
      </c>
      <c r="E4952" s="24" t="n">
        <v>1.0</v>
      </c>
      <c r="F4952" s="25" t="n">
        <v>0.31</v>
      </c>
      <c r="G4952" s="25" t="n">
        <f>ROUND(ROUND(E4952,8)*F4952,2)</f>
        <v>0.31</v>
      </c>
    </row>
    <row r="4953" customHeight="1" ht="15">
      <c r="A4953" s="2" t="inlineStr"/>
      <c r="B4953" s="2" t="inlineStr"/>
      <c r="C4953" s="2" t="inlineStr"/>
      <c r="D4953" s="2" t="inlineStr"/>
      <c r="E4953" s="26" t="inlineStr">
        <is>
          <r>
            <t xml:space="preserve">TOTAL Material:</t>
          </r>
        </is>
      </c>
      <c r="F4953" s="26" t="inlineStr"/>
      <c r="G4953" s="27" t="n">
        <f>SUM(G4951:G4952)</f>
        <v>0.43</v>
      </c>
    </row>
    <row r="4954" customHeight="1" ht="15">
      <c r="A4954" s="20" t="inlineStr">
        <is>
          <r>
            <t xml:space="preserve">Mão de Obra com Encargos Complementares</t>
          </r>
        </is>
      </c>
      <c r="B4954" s="20" t="inlineStr"/>
      <c r="C4954" s="21" t="inlineStr">
        <is>
          <r>
            <t xml:space="preserve">FONTE</t>
          </r>
        </is>
      </c>
      <c r="D4954" s="21" t="inlineStr">
        <is>
          <r>
            <t xml:space="preserve">UNID</t>
          </r>
        </is>
      </c>
      <c r="E4954" s="21" t="inlineStr">
        <is>
          <r>
            <t xml:space="preserve">COEFICIENTE</t>
          </r>
        </is>
      </c>
      <c r="F4954" s="21" t="inlineStr">
        <is>
          <r>
            <t xml:space="preserve">PREÇO UNITÁRIO</t>
          </r>
        </is>
      </c>
      <c r="G4954" s="21" t="inlineStr">
        <is>
          <r>
            <t xml:space="preserve">TOTAL</t>
          </r>
        </is>
      </c>
    </row>
    <row r="4955" customHeight="1" ht="21">
      <c r="A4955" s="22" t="inlineStr">
        <is>
          <r>
            <t xml:space="preserve">88247</t>
          </r>
        </is>
      </c>
      <c r="B4955" s="23" t="inlineStr">
        <is>
          <r>
            <t xml:space="preserve">AUXILIAR DE ELETRICISTA COM ENCARGOS COMPLEMENTARES</t>
          </r>
        </is>
      </c>
      <c r="C4955" s="22" t="inlineStr">
        <is>
          <r>
            <t xml:space="preserve">SINAPI</t>
          </r>
        </is>
      </c>
      <c r="D4955" s="22" t="inlineStr">
        <is>
          <r>
            <t xml:space="preserve">H</t>
          </r>
        </is>
      </c>
      <c r="E4955" s="24" t="n">
        <v>0.109</v>
      </c>
      <c r="F4955" s="25" t="n">
        <v>25.22</v>
      </c>
      <c r="G4955" s="25" t="n">
        <f>ROUND(ROUND(E4955,8)*F4955,2)</f>
        <v>2.75</v>
      </c>
    </row>
    <row r="4956" customHeight="1" ht="15">
      <c r="A4956" s="22" t="inlineStr">
        <is>
          <r>
            <t xml:space="preserve">88264</t>
          </r>
        </is>
      </c>
      <c r="B4956" s="23" t="inlineStr">
        <is>
          <r>
            <t xml:space="preserve">ELETRICISTA COM ENCARGOS COMPLEMENTARES</t>
          </r>
        </is>
      </c>
      <c r="C4956" s="22" t="inlineStr">
        <is>
          <r>
            <t xml:space="preserve">SINAPI</t>
          </r>
        </is>
      </c>
      <c r="D4956" s="22" t="inlineStr">
        <is>
          <r>
            <t xml:space="preserve">H</t>
          </r>
        </is>
      </c>
      <c r="E4956" s="24" t="n">
        <v>0.109</v>
      </c>
      <c r="F4956" s="25" t="n">
        <v>30.96</v>
      </c>
      <c r="G4956" s="25" t="n">
        <f>ROUND(ROUND(E4956,8)*F4956,2)</f>
        <v>3.37</v>
      </c>
    </row>
    <row r="4957" customHeight="1" ht="18">
      <c r="A4957" s="2" t="inlineStr"/>
      <c r="B4957" s="2" t="inlineStr"/>
      <c r="C4957" s="2" t="inlineStr"/>
      <c r="D4957" s="2" t="inlineStr"/>
      <c r="E4957" s="26" t="inlineStr">
        <is>
          <r>
            <t xml:space="preserve">TOTAL Mão de Obra com Encargos Complementares:</t>
          </r>
        </is>
      </c>
      <c r="F4957" s="26" t="inlineStr"/>
      <c r="G4957" s="27" t="n">
        <f>SUM(G4955:G4956)</f>
        <v>6.12</v>
      </c>
    </row>
    <row r="4958" customHeight="1" ht="15">
      <c r="A4958" s="2" t="inlineStr"/>
      <c r="B4958" s="2" t="inlineStr"/>
      <c r="C4958" s="2" t="inlineStr"/>
      <c r="D4958" s="2" t="inlineStr"/>
      <c r="E4958" s="28" t="inlineStr">
        <is>
          <r>
            <t xml:space="preserve">VALOR:</t>
          </r>
        </is>
      </c>
      <c r="F4958" s="28" t="inlineStr"/>
      <c r="G4958" s="29" t="n">
        <f>ROUND(SUM(G4953,G4957),2)</f>
        <v>6.55</v>
      </c>
    </row>
    <row r="4959" customHeight="1" ht="15">
      <c r="A4959" s="2" t="inlineStr"/>
      <c r="B4959" s="2" t="inlineStr"/>
      <c r="C4959" s="2" t="inlineStr"/>
      <c r="D4959" s="2" t="inlineStr"/>
      <c r="E4959" s="28" t="inlineStr">
        <is>
          <r>
            <t xml:space="preserve">VALOR BDI (20.34%):</t>
          </r>
        </is>
      </c>
      <c r="F4959" s="28" t="inlineStr"/>
      <c r="G4959" s="29" t="n">
        <f>ROUND(G4958*(20.34/100),2)</f>
        <v>1.33</v>
      </c>
    </row>
    <row r="4960" customHeight="1" ht="15">
      <c r="A4960" s="2" t="inlineStr"/>
      <c r="B4960" s="2" t="inlineStr"/>
      <c r="C4960" s="2" t="inlineStr"/>
      <c r="D4960" s="2" t="inlineStr"/>
      <c r="E4960" s="28" t="inlineStr">
        <is>
          <r>
            <t xml:space="preserve">VALOR COM BDI:</t>
          </r>
        </is>
      </c>
      <c r="F4960" s="28" t="inlineStr"/>
      <c r="G4960" s="29" t="n">
        <f>G4959+G4958</f>
        <v>7.88</v>
      </c>
    </row>
    <row r="4961" customHeight="1" ht="10">
      <c r="A4961" s="2" t="inlineStr"/>
      <c r="B4961" s="2" t="inlineStr"/>
      <c r="C4961" s="2" t="inlineStr"/>
      <c r="D4961" s="2" t="inlineStr"/>
      <c r="E4961" s="18" t="inlineStr"/>
      <c r="F4961" s="18" t="inlineStr"/>
      <c r="G4961" s="18" t="inlineStr"/>
    </row>
    <row r="4962" customHeight="1" ht="20">
      <c r="A4962" s="19" t="inlineStr">
        <is>
          <r>
            <t xml:space="preserve">1.19.8. ​CPU2859​ FORNECIMENTO E INSTALAÇÃO DE BUCHA DE NYLON S10​ (UN)</t>
          </r>
        </is>
      </c>
      <c r="B4962" s="19" t="inlineStr"/>
      <c r="C4962" s="19" t="inlineStr"/>
      <c r="D4962" s="19" t="inlineStr"/>
      <c r="E4962" s="19" t="inlineStr"/>
      <c r="F4962" s="19" t="inlineStr"/>
      <c r="G4962" s="19" t="inlineStr"/>
    </row>
    <row r="4963" customHeight="1" ht="15">
      <c r="A4963" s="20" t="inlineStr">
        <is>
          <r>
            <t xml:space="preserve">Material</t>
          </r>
        </is>
      </c>
      <c r="B4963" s="20" t="inlineStr"/>
      <c r="C4963" s="21" t="inlineStr">
        <is>
          <r>
            <t xml:space="preserve">FONTE</t>
          </r>
        </is>
      </c>
      <c r="D4963" s="21" t="inlineStr">
        <is>
          <r>
            <t xml:space="preserve">UNID</t>
          </r>
        </is>
      </c>
      <c r="E4963" s="21" t="inlineStr">
        <is>
          <r>
            <t xml:space="preserve">COEFICIENTE</t>
          </r>
        </is>
      </c>
      <c r="F4963" s="21" t="inlineStr">
        <is>
          <r>
            <t xml:space="preserve">PREÇO UNITÁRIO</t>
          </r>
        </is>
      </c>
      <c r="G4963" s="21" t="inlineStr">
        <is>
          <r>
            <t xml:space="preserve">TOTAL</t>
          </r>
        </is>
      </c>
    </row>
    <row r="4964" customHeight="1" ht="15">
      <c r="A4964" s="22" t="inlineStr">
        <is>
          <r>
            <t xml:space="preserve">00004374</t>
          </r>
        </is>
      </c>
      <c r="B4964" s="23" t="inlineStr">
        <is>
          <r>
            <t xml:space="preserve">BUCHA DE NYLON SEM ABA S10</t>
          </r>
        </is>
      </c>
      <c r="C4964" s="22" t="inlineStr">
        <is>
          <r>
            <t xml:space="preserve">SINAPI</t>
          </r>
        </is>
      </c>
      <c r="D4964" s="22" t="inlineStr">
        <is>
          <r>
            <t xml:space="preserve">UN</t>
          </r>
        </is>
      </c>
      <c r="E4964" s="24" t="n">
        <v>1.0</v>
      </c>
      <c r="F4964" s="25" t="n">
        <v>0.51</v>
      </c>
      <c r="G4964" s="25" t="n">
        <f>ROUND(ROUND(E4964,8)*F4964,2)</f>
        <v>0.51</v>
      </c>
    </row>
    <row r="4965" customHeight="1" ht="15">
      <c r="A4965" s="2" t="inlineStr"/>
      <c r="B4965" s="2" t="inlineStr"/>
      <c r="C4965" s="2" t="inlineStr"/>
      <c r="D4965" s="2" t="inlineStr"/>
      <c r="E4965" s="26" t="inlineStr">
        <is>
          <r>
            <t xml:space="preserve">TOTAL Material:</t>
          </r>
        </is>
      </c>
      <c r="F4965" s="26" t="inlineStr"/>
      <c r="G4965" s="27" t="n">
        <f>SUM(G4964:G4964)</f>
        <v>0.51</v>
      </c>
    </row>
    <row r="4966" customHeight="1" ht="15">
      <c r="A4966" s="20" t="inlineStr">
        <is>
          <r>
            <t xml:space="preserve">Mão de Obra com Encargos Complementares</t>
          </r>
        </is>
      </c>
      <c r="B4966" s="20" t="inlineStr"/>
      <c r="C4966" s="21" t="inlineStr">
        <is>
          <r>
            <t xml:space="preserve">FONTE</t>
          </r>
        </is>
      </c>
      <c r="D4966" s="21" t="inlineStr">
        <is>
          <r>
            <t xml:space="preserve">UNID</t>
          </r>
        </is>
      </c>
      <c r="E4966" s="21" t="inlineStr">
        <is>
          <r>
            <t xml:space="preserve">COEFICIENTE</t>
          </r>
        </is>
      </c>
      <c r="F4966" s="21" t="inlineStr">
        <is>
          <r>
            <t xml:space="preserve">PREÇO UNITÁRIO</t>
          </r>
        </is>
      </c>
      <c r="G4966" s="21" t="inlineStr">
        <is>
          <r>
            <t xml:space="preserve">TOTAL</t>
          </r>
        </is>
      </c>
    </row>
    <row r="4967" customHeight="1" ht="15">
      <c r="A4967" s="22" t="inlineStr">
        <is>
          <r>
            <t xml:space="preserve">88264</t>
          </r>
        </is>
      </c>
      <c r="B4967" s="23" t="inlineStr">
        <is>
          <r>
            <t xml:space="preserve">ELETRICISTA COM ENCARGOS COMPLEMENTARES</t>
          </r>
        </is>
      </c>
      <c r="C4967" s="22" t="inlineStr">
        <is>
          <r>
            <t xml:space="preserve">SINAPI</t>
          </r>
        </is>
      </c>
      <c r="D4967" s="22" t="inlineStr">
        <is>
          <r>
            <t xml:space="preserve">H</t>
          </r>
        </is>
      </c>
      <c r="E4967" s="24" t="n">
        <v>0.1</v>
      </c>
      <c r="F4967" s="25" t="n">
        <v>30.96</v>
      </c>
      <c r="G4967" s="25" t="n">
        <f>ROUND(ROUND(E4967,8)*F4967,2)</f>
        <v>3.1</v>
      </c>
    </row>
    <row r="4968" customHeight="1" ht="15">
      <c r="A4968" s="22" t="inlineStr">
        <is>
          <r>
            <t xml:space="preserve">88316</t>
          </r>
        </is>
      </c>
      <c r="B4968" s="23" t="inlineStr">
        <is>
          <r>
            <t xml:space="preserve">SERVENTE COM ENCARGOS COMPLEMENTARES</t>
          </r>
        </is>
      </c>
      <c r="C4968" s="22" t="inlineStr">
        <is>
          <r>
            <t xml:space="preserve">SINAPI</t>
          </r>
        </is>
      </c>
      <c r="D4968" s="22" t="inlineStr">
        <is>
          <r>
            <t xml:space="preserve">H</t>
          </r>
        </is>
      </c>
      <c r="E4968" s="24" t="n">
        <v>0.1</v>
      </c>
      <c r="F4968" s="25" t="n">
        <v>23.56</v>
      </c>
      <c r="G4968" s="25" t="n">
        <f>ROUND(ROUND(E4968,8)*F4968,2)</f>
        <v>2.36</v>
      </c>
    </row>
    <row r="4969" customHeight="1" ht="18">
      <c r="A4969" s="2" t="inlineStr"/>
      <c r="B4969" s="2" t="inlineStr"/>
      <c r="C4969" s="2" t="inlineStr"/>
      <c r="D4969" s="2" t="inlineStr"/>
      <c r="E4969" s="26" t="inlineStr">
        <is>
          <r>
            <t xml:space="preserve">TOTAL Mão de Obra com Encargos Complementares:</t>
          </r>
        </is>
      </c>
      <c r="F4969" s="26" t="inlineStr"/>
      <c r="G4969" s="27" t="n">
        <f>SUM(G4967:G4968)</f>
        <v>5.46</v>
      </c>
    </row>
    <row r="4970" customHeight="1" ht="15">
      <c r="A4970" s="2" t="inlineStr"/>
      <c r="B4970" s="2" t="inlineStr"/>
      <c r="C4970" s="2" t="inlineStr"/>
      <c r="D4970" s="2" t="inlineStr"/>
      <c r="E4970" s="28" t="inlineStr">
        <is>
          <r>
            <t xml:space="preserve">VALOR:</t>
          </r>
        </is>
      </c>
      <c r="F4970" s="28" t="inlineStr"/>
      <c r="G4970" s="29" t="n">
        <f>ROUND(SUM(G4965,G4969),2)</f>
        <v>5.97</v>
      </c>
    </row>
    <row r="4971" customHeight="1" ht="15">
      <c r="A4971" s="2" t="inlineStr"/>
      <c r="B4971" s="2" t="inlineStr"/>
      <c r="C4971" s="2" t="inlineStr"/>
      <c r="D4971" s="2" t="inlineStr"/>
      <c r="E4971" s="28" t="inlineStr">
        <is>
          <r>
            <t xml:space="preserve">VALOR BDI (20.34%):</t>
          </r>
        </is>
      </c>
      <c r="F4971" s="28" t="inlineStr"/>
      <c r="G4971" s="29" t="n">
        <f>ROUND(G4970*(20.34/100),2)</f>
        <v>1.21</v>
      </c>
    </row>
    <row r="4972" customHeight="1" ht="15">
      <c r="A4972" s="2" t="inlineStr"/>
      <c r="B4972" s="2" t="inlineStr"/>
      <c r="C4972" s="2" t="inlineStr"/>
      <c r="D4972" s="2" t="inlineStr"/>
      <c r="E4972" s="28" t="inlineStr">
        <is>
          <r>
            <t xml:space="preserve">VALOR COM BDI:</t>
          </r>
        </is>
      </c>
      <c r="F4972" s="28" t="inlineStr"/>
      <c r="G4972" s="29" t="n">
        <f>G4971+G4970</f>
        <v>7.18</v>
      </c>
    </row>
    <row r="4973" customHeight="1" ht="10">
      <c r="A4973" s="2" t="inlineStr"/>
      <c r="B4973" s="2" t="inlineStr"/>
      <c r="C4973" s="2" t="inlineStr"/>
      <c r="D4973" s="2" t="inlineStr"/>
      <c r="E4973" s="18" t="inlineStr"/>
      <c r="F4973" s="18" t="inlineStr"/>
      <c r="G4973" s="18" t="inlineStr"/>
    </row>
    <row r="4974" customHeight="1" ht="20">
      <c r="A4974" s="19" t="inlineStr">
        <is>
          <r>
            <t xml:space="preserve">1.19.9. ​CPU3329​ BRAÇADEIRA METÁLICA TIPO ''U'' DIAM. 1.1/2''​ (UN)</t>
          </r>
        </is>
      </c>
      <c r="B4974" s="19" t="inlineStr"/>
      <c r="C4974" s="19" t="inlineStr"/>
      <c r="D4974" s="19" t="inlineStr"/>
      <c r="E4974" s="19" t="inlineStr"/>
      <c r="F4974" s="19" t="inlineStr"/>
      <c r="G4974" s="19" t="inlineStr"/>
    </row>
    <row r="4975" customHeight="1" ht="15">
      <c r="A4975" s="20" t="inlineStr">
        <is>
          <r>
            <t xml:space="preserve">Material</t>
          </r>
        </is>
      </c>
      <c r="B4975" s="20" t="inlineStr"/>
      <c r="C4975" s="21" t="inlineStr">
        <is>
          <r>
            <t xml:space="preserve">FONTE</t>
          </r>
        </is>
      </c>
      <c r="D4975" s="21" t="inlineStr">
        <is>
          <r>
            <t xml:space="preserve">UNID</t>
          </r>
        </is>
      </c>
      <c r="E4975" s="21" t="inlineStr">
        <is>
          <r>
            <t xml:space="preserve">COEFICIENTE</t>
          </r>
        </is>
      </c>
      <c r="F4975" s="21" t="inlineStr">
        <is>
          <r>
            <t xml:space="preserve">PREÇO UNITÁRIO</t>
          </r>
        </is>
      </c>
      <c r="G4975" s="21" t="inlineStr">
        <is>
          <r>
            <t xml:space="preserve">TOTAL</t>
          </r>
        </is>
      </c>
    </row>
    <row r="4976" customHeight="1" ht="21">
      <c r="A4976" s="22" t="inlineStr">
        <is>
          <r>
            <t xml:space="preserve">00039141</t>
          </r>
        </is>
      </c>
      <c r="B4976" s="23" t="inlineStr">
        <is>
          <r>
            <t xml:space="preserve">ABRACADEIRA EM ACO PARA AMARRACAO DE ELETRODUTOS, TIPO U SIMPLES, COM 1 1/2"</t>
          </r>
        </is>
      </c>
      <c r="C4976" s="22" t="inlineStr">
        <is>
          <r>
            <t xml:space="preserve">SINAPI</t>
          </r>
        </is>
      </c>
      <c r="D4976" s="22" t="inlineStr">
        <is>
          <r>
            <t xml:space="preserve">UN</t>
          </r>
        </is>
      </c>
      <c r="E4976" s="24" t="n">
        <v>1.0</v>
      </c>
      <c r="F4976" s="25" t="n">
        <v>3.0</v>
      </c>
      <c r="G4976" s="25" t="n">
        <f>ROUND(ROUND(E4976,8)*F4976,2)</f>
        <v>3.0</v>
      </c>
    </row>
    <row r="4977" customHeight="1" ht="15">
      <c r="A4977" s="2" t="inlineStr"/>
      <c r="B4977" s="2" t="inlineStr"/>
      <c r="C4977" s="2" t="inlineStr"/>
      <c r="D4977" s="2" t="inlineStr"/>
      <c r="E4977" s="26" t="inlineStr">
        <is>
          <r>
            <t xml:space="preserve">TOTAL Material:</t>
          </r>
        </is>
      </c>
      <c r="F4977" s="26" t="inlineStr"/>
      <c r="G4977" s="27" t="n">
        <f>SUM(G4976:G4976)</f>
        <v>3.0</v>
      </c>
    </row>
    <row r="4978" customHeight="1" ht="15">
      <c r="A4978" s="20" t="inlineStr">
        <is>
          <r>
            <t xml:space="preserve">Mão de Obra</t>
          </r>
        </is>
      </c>
      <c r="B4978" s="20" t="inlineStr"/>
      <c r="C4978" s="21" t="inlineStr">
        <is>
          <r>
            <t xml:space="preserve">FONTE</t>
          </r>
        </is>
      </c>
      <c r="D4978" s="21" t="inlineStr">
        <is>
          <r>
            <t xml:space="preserve">UNID</t>
          </r>
        </is>
      </c>
      <c r="E4978" s="21" t="inlineStr">
        <is>
          <r>
            <t xml:space="preserve">COEFICIENTE</t>
          </r>
        </is>
      </c>
      <c r="F4978" s="21" t="inlineStr">
        <is>
          <r>
            <t xml:space="preserve">PREÇO UNITÁRIO</t>
          </r>
        </is>
      </c>
      <c r="G4978" s="21" t="inlineStr">
        <is>
          <r>
            <t xml:space="preserve">TOTAL</t>
          </r>
        </is>
      </c>
    </row>
    <row r="4979" customHeight="1" ht="15">
      <c r="A4979" s="22" t="inlineStr">
        <is>
          <r>
            <t xml:space="preserve">I0042</t>
          </r>
        </is>
      </c>
      <c r="B4979" s="23" t="inlineStr">
        <is>
          <r>
            <t xml:space="preserve">AJUDANTE DE ELETRICISTA</t>
          </r>
        </is>
      </c>
      <c r="C4979" s="22" t="inlineStr">
        <is>
          <r>
            <t xml:space="preserve">SEINFRA</t>
          </r>
        </is>
      </c>
      <c r="D4979" s="22" t="inlineStr">
        <is>
          <r>
            <t xml:space="preserve">H</t>
          </r>
        </is>
      </c>
      <c r="E4979" s="24" t="n">
        <v>0.3</v>
      </c>
      <c r="F4979" s="25" t="n">
        <v>21.1</v>
      </c>
      <c r="G4979" s="25" t="n">
        <f>ROUND(ROUND(E4979,8)*F4979,2)</f>
        <v>6.33</v>
      </c>
    </row>
    <row r="4980" customHeight="1" ht="15">
      <c r="A4980" s="2" t="inlineStr"/>
      <c r="B4980" s="2" t="inlineStr"/>
      <c r="C4980" s="2" t="inlineStr"/>
      <c r="D4980" s="2" t="inlineStr"/>
      <c r="E4980" s="26" t="inlineStr">
        <is>
          <r>
            <t xml:space="preserve">TOTAL Mão de Obra:</t>
          </r>
        </is>
      </c>
      <c r="F4980" s="26" t="inlineStr"/>
      <c r="G4980" s="27" t="n">
        <f>SUM(G4979:G4979)</f>
        <v>6.33</v>
      </c>
    </row>
    <row r="4981" customHeight="1" ht="15">
      <c r="A4981" s="2" t="inlineStr"/>
      <c r="B4981" s="2" t="inlineStr"/>
      <c r="C4981" s="2" t="inlineStr"/>
      <c r="D4981" s="2" t="inlineStr"/>
      <c r="E4981" s="28" t="inlineStr">
        <is>
          <r>
            <t xml:space="preserve">VALOR:</t>
          </r>
        </is>
      </c>
      <c r="F4981" s="28" t="inlineStr"/>
      <c r="G4981" s="29" t="n">
        <f>ROUND(SUM(G4977,G4980),2)</f>
        <v>9.33</v>
      </c>
    </row>
    <row r="4982" customHeight="1" ht="15">
      <c r="A4982" s="2" t="inlineStr"/>
      <c r="B4982" s="2" t="inlineStr"/>
      <c r="C4982" s="2" t="inlineStr"/>
      <c r="D4982" s="2" t="inlineStr"/>
      <c r="E4982" s="28" t="inlineStr">
        <is>
          <r>
            <t xml:space="preserve">VALOR BDI (20.34%):</t>
          </r>
        </is>
      </c>
      <c r="F4982" s="28" t="inlineStr"/>
      <c r="G4982" s="29" t="n">
        <f>ROUND(G4981*(20.34/100),2)</f>
        <v>1.9</v>
      </c>
    </row>
    <row r="4983" customHeight="1" ht="15">
      <c r="A4983" s="2" t="inlineStr"/>
      <c r="B4983" s="2" t="inlineStr"/>
      <c r="C4983" s="2" t="inlineStr"/>
      <c r="D4983" s="2" t="inlineStr"/>
      <c r="E4983" s="28" t="inlineStr">
        <is>
          <r>
            <t xml:space="preserve">VALOR COM BDI:</t>
          </r>
        </is>
      </c>
      <c r="F4983" s="28" t="inlineStr"/>
      <c r="G4983" s="29" t="n">
        <f>G4982+G4981</f>
        <v>11.23</v>
      </c>
    </row>
    <row r="4984" customHeight="1" ht="10">
      <c r="A4984" s="2" t="inlineStr"/>
      <c r="B4984" s="2" t="inlineStr"/>
      <c r="C4984" s="2" t="inlineStr"/>
      <c r="D4984" s="2" t="inlineStr"/>
      <c r="E4984" s="18" t="inlineStr"/>
      <c r="F4984" s="18" t="inlineStr"/>
      <c r="G4984" s="18" t="inlineStr"/>
    </row>
    <row r="4985" customHeight="1" ht="20">
      <c r="A4985" s="19" t="inlineStr">
        <is>
          <r>
            <t xml:space="preserve">1.19.10. ​CPU2605​ CHUMBADOR CB 3/8''X2.1/2'' + PARAFUSO​ (UN)</t>
          </r>
        </is>
      </c>
      <c r="B4985" s="19" t="inlineStr"/>
      <c r="C4985" s="19" t="inlineStr"/>
      <c r="D4985" s="19" t="inlineStr"/>
      <c r="E4985" s="19" t="inlineStr"/>
      <c r="F4985" s="19" t="inlineStr"/>
      <c r="G4985" s="19" t="inlineStr"/>
    </row>
    <row r="4986" customHeight="1" ht="15">
      <c r="A4986" s="20" t="inlineStr">
        <is>
          <r>
            <t xml:space="preserve">Serviço</t>
          </r>
        </is>
      </c>
      <c r="B4986" s="20" t="inlineStr"/>
      <c r="C4986" s="21" t="inlineStr">
        <is>
          <r>
            <t xml:space="preserve">FONTE</t>
          </r>
        </is>
      </c>
      <c r="D4986" s="21" t="inlineStr">
        <is>
          <r>
            <t xml:space="preserve">UNID</t>
          </r>
        </is>
      </c>
      <c r="E4986" s="21" t="inlineStr">
        <is>
          <r>
            <t xml:space="preserve">COEFICIENTE</t>
          </r>
        </is>
      </c>
      <c r="F4986" s="21" t="inlineStr">
        <is>
          <r>
            <t xml:space="preserve">PREÇO UNITÁRIO</t>
          </r>
        </is>
      </c>
      <c r="G4986" s="21" t="inlineStr">
        <is>
          <r>
            <t xml:space="preserve">TOTAL</t>
          </r>
        </is>
      </c>
    </row>
    <row r="4987" customHeight="1" ht="15">
      <c r="A4987" s="22" t="inlineStr">
        <is>
          <r>
            <t xml:space="preserve">S04190</t>
          </r>
        </is>
      </c>
      <c r="B4987" s="23" t="inlineStr">
        <is>
          <r>
            <t xml:space="preserve">Chumbador parabolt inox 3/8" x 5", fornecimento</t>
          </r>
        </is>
      </c>
      <c r="C4987" s="22" t="inlineStr">
        <is>
          <r>
            <t xml:space="preserve">ORSE</t>
          </r>
        </is>
      </c>
      <c r="D4987" s="22" t="inlineStr">
        <is>
          <r>
            <t xml:space="preserve">un</t>
          </r>
        </is>
      </c>
      <c r="E4987" s="24" t="n">
        <v>1.0</v>
      </c>
      <c r="F4987" s="25" t="n">
        <v>3.57</v>
      </c>
      <c r="G4987" s="25" t="n">
        <f>ROUND(ROUND(E4987,8)*F4987,2)</f>
        <v>3.57</v>
      </c>
    </row>
    <row r="4988" customHeight="1" ht="15">
      <c r="A4988" s="2" t="inlineStr"/>
      <c r="B4988" s="2" t="inlineStr"/>
      <c r="C4988" s="2" t="inlineStr"/>
      <c r="D4988" s="2" t="inlineStr"/>
      <c r="E4988" s="26" t="inlineStr">
        <is>
          <r>
            <t xml:space="preserve">TOTAL Serviço:</t>
          </r>
        </is>
      </c>
      <c r="F4988" s="26" t="inlineStr"/>
      <c r="G4988" s="27" t="n">
        <f>SUM(G4987:G4987)</f>
        <v>3.57</v>
      </c>
    </row>
    <row r="4989" customHeight="1" ht="15">
      <c r="A4989" s="2" t="inlineStr"/>
      <c r="B4989" s="2" t="inlineStr"/>
      <c r="C4989" s="2" t="inlineStr"/>
      <c r="D4989" s="2" t="inlineStr"/>
      <c r="E4989" s="28" t="inlineStr">
        <is>
          <r>
            <t xml:space="preserve">VALOR:</t>
          </r>
        </is>
      </c>
      <c r="F4989" s="28" t="inlineStr"/>
      <c r="G4989" s="29" t="n">
        <f>ROUND(SUM(G4988),2)</f>
        <v>3.57</v>
      </c>
    </row>
    <row r="4990" customHeight="1" ht="15">
      <c r="A4990" s="2" t="inlineStr"/>
      <c r="B4990" s="2" t="inlineStr"/>
      <c r="C4990" s="2" t="inlineStr"/>
      <c r="D4990" s="2" t="inlineStr"/>
      <c r="E4990" s="28" t="inlineStr">
        <is>
          <r>
            <t xml:space="preserve">VALOR BDI (20.34%):</t>
          </r>
        </is>
      </c>
      <c r="F4990" s="28" t="inlineStr"/>
      <c r="G4990" s="29" t="n">
        <f>ROUND(G4989*(20.34/100),2)</f>
        <v>0.73</v>
      </c>
    </row>
    <row r="4991" customHeight="1" ht="15">
      <c r="A4991" s="2" t="inlineStr"/>
      <c r="B4991" s="2" t="inlineStr"/>
      <c r="C4991" s="2" t="inlineStr"/>
      <c r="D4991" s="2" t="inlineStr"/>
      <c r="E4991" s="28" t="inlineStr">
        <is>
          <r>
            <t xml:space="preserve">VALOR COM BDI:</t>
          </r>
        </is>
      </c>
      <c r="F4991" s="28" t="inlineStr"/>
      <c r="G4991" s="29" t="n">
        <f>G4990+G4989</f>
        <v>4.3</v>
      </c>
    </row>
    <row r="4992" customHeight="1" ht="10">
      <c r="A4992" s="2" t="inlineStr"/>
      <c r="B4992" s="2" t="inlineStr"/>
      <c r="C4992" s="2" t="inlineStr"/>
      <c r="D4992" s="2" t="inlineStr"/>
      <c r="E4992" s="18" t="inlineStr"/>
      <c r="F4992" s="18" t="inlineStr"/>
      <c r="G4992" s="18" t="inlineStr"/>
    </row>
    <row r="4993" customHeight="1" ht="20">
      <c r="A4993" s="19" t="inlineStr">
        <is>
          <r>
            <t xml:space="preserve">1.19.11. ​CPU2860​ FORNECIMENTO E INSTALAÇÃO DE PARAFUSO CABEÇA LENTILHA 5/16'' X 1/2''​ (UN)</t>
          </r>
        </is>
      </c>
      <c r="B4993" s="19" t="inlineStr"/>
      <c r="C4993" s="19" t="inlineStr"/>
      <c r="D4993" s="19" t="inlineStr"/>
      <c r="E4993" s="19" t="inlineStr"/>
      <c r="F4993" s="19" t="inlineStr"/>
      <c r="G4993" s="19" t="inlineStr"/>
    </row>
    <row r="4994" customHeight="1" ht="15">
      <c r="A4994" s="20" t="inlineStr">
        <is>
          <r>
            <t xml:space="preserve">Material</t>
          </r>
        </is>
      </c>
      <c r="B4994" s="20" t="inlineStr"/>
      <c r="C4994" s="21" t="inlineStr">
        <is>
          <r>
            <t xml:space="preserve">FONTE</t>
          </r>
        </is>
      </c>
      <c r="D4994" s="21" t="inlineStr">
        <is>
          <r>
            <t xml:space="preserve">UNID</t>
          </r>
        </is>
      </c>
      <c r="E4994" s="21" t="inlineStr">
        <is>
          <r>
            <t xml:space="preserve">COEFICIENTE</t>
          </r>
        </is>
      </c>
      <c r="F4994" s="21" t="inlineStr">
        <is>
          <r>
            <t xml:space="preserve">PREÇO UNITÁRIO</t>
          </r>
        </is>
      </c>
      <c r="G4994" s="21" t="inlineStr">
        <is>
          <r>
            <t xml:space="preserve">TOTAL</t>
          </r>
        </is>
      </c>
    </row>
    <row r="4995" customHeight="1" ht="15">
      <c r="A4995" s="22" t="inlineStr">
        <is>
          <r>
            <t xml:space="preserve">I04417</t>
          </r>
        </is>
      </c>
      <c r="B4995" s="23" t="inlineStr">
        <is>
          <r>
            <t xml:space="preserve">Parafuso cabeça lentilha 5/16"</t>
          </r>
        </is>
      </c>
      <c r="C4995" s="22" t="inlineStr">
        <is>
          <r>
            <t xml:space="preserve">ORSE</t>
          </r>
        </is>
      </c>
      <c r="D4995" s="22" t="inlineStr">
        <is>
          <r>
            <t xml:space="preserve">un</t>
          </r>
        </is>
      </c>
      <c r="E4995" s="24" t="n">
        <v>1.0</v>
      </c>
      <c r="F4995" s="25" t="n">
        <v>0.4</v>
      </c>
      <c r="G4995" s="25" t="n">
        <f>ROUND(ROUND(E4995,8)*F4995,2)</f>
        <v>0.4</v>
      </c>
    </row>
    <row r="4996" customHeight="1" ht="15">
      <c r="A4996" s="2" t="inlineStr"/>
      <c r="B4996" s="2" t="inlineStr"/>
      <c r="C4996" s="2" t="inlineStr"/>
      <c r="D4996" s="2" t="inlineStr"/>
      <c r="E4996" s="26" t="inlineStr">
        <is>
          <r>
            <t xml:space="preserve">TOTAL Material:</t>
          </r>
        </is>
      </c>
      <c r="F4996" s="26" t="inlineStr"/>
      <c r="G4996" s="27" t="n">
        <f>SUM(G4995:G4995)</f>
        <v>0.4</v>
      </c>
    </row>
    <row r="4997" customHeight="1" ht="15">
      <c r="A4997" s="20" t="inlineStr">
        <is>
          <r>
            <t xml:space="preserve">Mão de Obra com Encargos Complementares</t>
          </r>
        </is>
      </c>
      <c r="B4997" s="20" t="inlineStr"/>
      <c r="C4997" s="21" t="inlineStr">
        <is>
          <r>
            <t xml:space="preserve">FONTE</t>
          </r>
        </is>
      </c>
      <c r="D4997" s="21" t="inlineStr">
        <is>
          <r>
            <t xml:space="preserve">UNID</t>
          </r>
        </is>
      </c>
      <c r="E4997" s="21" t="inlineStr">
        <is>
          <r>
            <t xml:space="preserve">COEFICIENTE</t>
          </r>
        </is>
      </c>
      <c r="F4997" s="21" t="inlineStr">
        <is>
          <r>
            <t xml:space="preserve">PREÇO UNITÁRIO</t>
          </r>
        </is>
      </c>
      <c r="G4997" s="21" t="inlineStr">
        <is>
          <r>
            <t xml:space="preserve">TOTAL</t>
          </r>
        </is>
      </c>
    </row>
    <row r="4998" customHeight="1" ht="15">
      <c r="A4998" s="22" t="inlineStr">
        <is>
          <r>
            <t xml:space="preserve">88264</t>
          </r>
        </is>
      </c>
      <c r="B4998" s="23" t="inlineStr">
        <is>
          <r>
            <t xml:space="preserve">ELETRICISTA COM ENCARGOS COMPLEMENTARES</t>
          </r>
        </is>
      </c>
      <c r="C4998" s="22" t="inlineStr">
        <is>
          <r>
            <t xml:space="preserve">SINAPI</t>
          </r>
        </is>
      </c>
      <c r="D4998" s="22" t="inlineStr">
        <is>
          <r>
            <t xml:space="preserve">H</t>
          </r>
        </is>
      </c>
      <c r="E4998" s="24" t="n">
        <v>0.1</v>
      </c>
      <c r="F4998" s="25" t="n">
        <v>30.96</v>
      </c>
      <c r="G4998" s="25" t="n">
        <f>ROUND(ROUND(E4998,8)*F4998,2)</f>
        <v>3.1</v>
      </c>
    </row>
    <row r="4999" customHeight="1" ht="15">
      <c r="A4999" s="22" t="inlineStr">
        <is>
          <r>
            <t xml:space="preserve">88316</t>
          </r>
        </is>
      </c>
      <c r="B4999" s="23" t="inlineStr">
        <is>
          <r>
            <t xml:space="preserve">SERVENTE COM ENCARGOS COMPLEMENTARES</t>
          </r>
        </is>
      </c>
      <c r="C4999" s="22" t="inlineStr">
        <is>
          <r>
            <t xml:space="preserve">SINAPI</t>
          </r>
        </is>
      </c>
      <c r="D4999" s="22" t="inlineStr">
        <is>
          <r>
            <t xml:space="preserve">H</t>
          </r>
        </is>
      </c>
      <c r="E4999" s="24" t="n">
        <v>0.1</v>
      </c>
      <c r="F4999" s="25" t="n">
        <v>23.56</v>
      </c>
      <c r="G4999" s="25" t="n">
        <f>ROUND(ROUND(E4999,8)*F4999,2)</f>
        <v>2.36</v>
      </c>
    </row>
    <row r="5000" customHeight="1" ht="18">
      <c r="A5000" s="2" t="inlineStr"/>
      <c r="B5000" s="2" t="inlineStr"/>
      <c r="C5000" s="2" t="inlineStr"/>
      <c r="D5000" s="2" t="inlineStr"/>
      <c r="E5000" s="26" t="inlineStr">
        <is>
          <r>
            <t xml:space="preserve">TOTAL Mão de Obra com Encargos Complementares:</t>
          </r>
        </is>
      </c>
      <c r="F5000" s="26" t="inlineStr"/>
      <c r="G5000" s="27" t="n">
        <f>SUM(G4998:G4999)</f>
        <v>5.46</v>
      </c>
    </row>
    <row r="5001" customHeight="1" ht="15">
      <c r="A5001" s="2" t="inlineStr"/>
      <c r="B5001" s="2" t="inlineStr"/>
      <c r="C5001" s="2" t="inlineStr"/>
      <c r="D5001" s="2" t="inlineStr"/>
      <c r="E5001" s="28" t="inlineStr">
        <is>
          <r>
            <t xml:space="preserve">VALOR:</t>
          </r>
        </is>
      </c>
      <c r="F5001" s="28" t="inlineStr"/>
      <c r="G5001" s="29" t="n">
        <f>ROUND(SUM(G4996,G5000),2)</f>
        <v>5.86</v>
      </c>
    </row>
    <row r="5002" customHeight="1" ht="15">
      <c r="A5002" s="2" t="inlineStr"/>
      <c r="B5002" s="2" t="inlineStr"/>
      <c r="C5002" s="2" t="inlineStr"/>
      <c r="D5002" s="2" t="inlineStr"/>
      <c r="E5002" s="28" t="inlineStr">
        <is>
          <r>
            <t xml:space="preserve">VALOR BDI (20.34%):</t>
          </r>
        </is>
      </c>
      <c r="F5002" s="28" t="inlineStr"/>
      <c r="G5002" s="29" t="n">
        <f>ROUND(G5001*(20.34/100),2)</f>
        <v>1.19</v>
      </c>
    </row>
    <row r="5003" customHeight="1" ht="15">
      <c r="A5003" s="2" t="inlineStr"/>
      <c r="B5003" s="2" t="inlineStr"/>
      <c r="C5003" s="2" t="inlineStr"/>
      <c r="D5003" s="2" t="inlineStr"/>
      <c r="E5003" s="28" t="inlineStr">
        <is>
          <r>
            <t xml:space="preserve">VALOR COM BDI:</t>
          </r>
        </is>
      </c>
      <c r="F5003" s="28" t="inlineStr"/>
      <c r="G5003" s="29" t="n">
        <f>G5002+G5001</f>
        <v>7.05</v>
      </c>
    </row>
    <row r="5004" customHeight="1" ht="10">
      <c r="A5004" s="2" t="inlineStr"/>
      <c r="B5004" s="2" t="inlineStr"/>
      <c r="C5004" s="2" t="inlineStr"/>
      <c r="D5004" s="2" t="inlineStr"/>
      <c r="E5004" s="18" t="inlineStr"/>
      <c r="F5004" s="18" t="inlineStr"/>
      <c r="G5004" s="18" t="inlineStr"/>
    </row>
    <row r="5005" customHeight="1" ht="20">
      <c r="A5005" s="19" t="inlineStr">
        <is>
          <r>
            <t xml:space="preserve">1.19.12. ​CPU2606​ PARAFUSO LENTILHA 42X13MM COM PORCA E ARRUELA​ (UN)</t>
          </r>
        </is>
      </c>
      <c r="B5005" s="19" t="inlineStr"/>
      <c r="C5005" s="19" t="inlineStr"/>
      <c r="D5005" s="19" t="inlineStr"/>
      <c r="E5005" s="19" t="inlineStr"/>
      <c r="F5005" s="19" t="inlineStr"/>
      <c r="G5005" s="19" t="inlineStr"/>
    </row>
    <row r="5006" customHeight="1" ht="15">
      <c r="A5006" s="20" t="inlineStr">
        <is>
          <r>
            <t xml:space="preserve">Material</t>
          </r>
        </is>
      </c>
      <c r="B5006" s="20" t="inlineStr"/>
      <c r="C5006" s="21" t="inlineStr">
        <is>
          <r>
            <t xml:space="preserve">FONTE</t>
          </r>
        </is>
      </c>
      <c r="D5006" s="21" t="inlineStr">
        <is>
          <r>
            <t xml:space="preserve">UNID</t>
          </r>
        </is>
      </c>
      <c r="E5006" s="21" t="inlineStr">
        <is>
          <r>
            <t xml:space="preserve">COEFICIENTE</t>
          </r>
        </is>
      </c>
      <c r="F5006" s="21" t="inlineStr">
        <is>
          <r>
            <t xml:space="preserve">PREÇO UNITÁRIO</t>
          </r>
        </is>
      </c>
      <c r="G5006" s="21" t="inlineStr">
        <is>
          <r>
            <t xml:space="preserve">TOTAL</t>
          </r>
        </is>
      </c>
    </row>
    <row r="5007" customHeight="1" ht="15">
      <c r="A5007" s="22" t="inlineStr">
        <is>
          <r>
            <t xml:space="preserve">I9567</t>
          </r>
        </is>
      </c>
      <c r="B5007" s="23" t="inlineStr">
        <is>
          <r>
            <t xml:space="preserve">ARRUELA LISA 3/8" AÇO CARBONO</t>
          </r>
        </is>
      </c>
      <c r="C5007" s="22" t="inlineStr">
        <is>
          <r>
            <t xml:space="preserve">SEINFRA</t>
          </r>
        </is>
      </c>
      <c r="D5007" s="22" t="inlineStr">
        <is>
          <r>
            <t xml:space="preserve">UN</t>
          </r>
        </is>
      </c>
      <c r="E5007" s="24" t="n">
        <v>1.0</v>
      </c>
      <c r="F5007" s="25" t="n">
        <v>0.07</v>
      </c>
      <c r="G5007" s="25" t="n">
        <f>ROUND(ROUND(E5007,8)*F5007,2)</f>
        <v>0.07</v>
      </c>
    </row>
    <row r="5008" customHeight="1" ht="15">
      <c r="A5008" s="22" t="inlineStr">
        <is>
          <r>
            <t xml:space="preserve">00004342</t>
          </r>
        </is>
      </c>
      <c r="B5008" s="23" t="inlineStr">
        <is>
          <r>
            <t xml:space="preserve">PORCA ZINCADA, SEXTAVADA, DIAMETRO 3/8"</t>
          </r>
        </is>
      </c>
      <c r="C5008" s="22" t="inlineStr">
        <is>
          <r>
            <t xml:space="preserve">SINAPI</t>
          </r>
        </is>
      </c>
      <c r="D5008" s="22" t="inlineStr">
        <is>
          <r>
            <t xml:space="preserve">UN</t>
          </r>
        </is>
      </c>
      <c r="E5008" s="24" t="n">
        <v>1.0</v>
      </c>
      <c r="F5008" s="25" t="n">
        <v>0.31</v>
      </c>
      <c r="G5008" s="25" t="n">
        <f>ROUND(ROUND(E5008,8)*F5008,2)</f>
        <v>0.31</v>
      </c>
    </row>
    <row r="5009" customHeight="1" ht="15">
      <c r="A5009" s="2" t="inlineStr"/>
      <c r="B5009" s="2" t="inlineStr"/>
      <c r="C5009" s="2" t="inlineStr"/>
      <c r="D5009" s="2" t="inlineStr"/>
      <c r="E5009" s="26" t="inlineStr">
        <is>
          <r>
            <t xml:space="preserve">TOTAL Material:</t>
          </r>
        </is>
      </c>
      <c r="F5009" s="26" t="inlineStr"/>
      <c r="G5009" s="27" t="n">
        <f>SUM(G5007:G5008)</f>
        <v>0.38</v>
      </c>
    </row>
    <row r="5010" customHeight="1" ht="15">
      <c r="A5010" s="20" t="inlineStr">
        <is>
          <r>
            <t xml:space="preserve">Mão de Obra com Encargos Complementares</t>
          </r>
        </is>
      </c>
      <c r="B5010" s="20" t="inlineStr"/>
      <c r="C5010" s="21" t="inlineStr">
        <is>
          <r>
            <t xml:space="preserve">FONTE</t>
          </r>
        </is>
      </c>
      <c r="D5010" s="21" t="inlineStr">
        <is>
          <r>
            <t xml:space="preserve">UNID</t>
          </r>
        </is>
      </c>
      <c r="E5010" s="21" t="inlineStr">
        <is>
          <r>
            <t xml:space="preserve">COEFICIENTE</t>
          </r>
        </is>
      </c>
      <c r="F5010" s="21" t="inlineStr">
        <is>
          <r>
            <t xml:space="preserve">PREÇO UNITÁRIO</t>
          </r>
        </is>
      </c>
      <c r="G5010" s="21" t="inlineStr">
        <is>
          <r>
            <t xml:space="preserve">TOTAL</t>
          </r>
        </is>
      </c>
    </row>
    <row r="5011" customHeight="1" ht="21">
      <c r="A5011" s="22" t="inlineStr">
        <is>
          <r>
            <t xml:space="preserve">88247</t>
          </r>
        </is>
      </c>
      <c r="B5011" s="23" t="inlineStr">
        <is>
          <r>
            <t xml:space="preserve">AUXILIAR DE ELETRICISTA COM ENCARGOS COMPLEMENTARES</t>
          </r>
        </is>
      </c>
      <c r="C5011" s="22" t="inlineStr">
        <is>
          <r>
            <t xml:space="preserve">SINAPI</t>
          </r>
        </is>
      </c>
      <c r="D5011" s="22" t="inlineStr">
        <is>
          <r>
            <t xml:space="preserve">H</t>
          </r>
        </is>
      </c>
      <c r="E5011" s="24" t="n">
        <v>0.013</v>
      </c>
      <c r="F5011" s="25" t="n">
        <v>25.22</v>
      </c>
      <c r="G5011" s="25" t="n">
        <f>ROUND(ROUND(E5011,8)*F5011,2)</f>
        <v>0.33</v>
      </c>
    </row>
    <row r="5012" customHeight="1" ht="15">
      <c r="A5012" s="22" t="inlineStr">
        <is>
          <r>
            <t xml:space="preserve">88264</t>
          </r>
        </is>
      </c>
      <c r="B5012" s="23" t="inlineStr">
        <is>
          <r>
            <t xml:space="preserve">ELETRICISTA COM ENCARGOS COMPLEMENTARES</t>
          </r>
        </is>
      </c>
      <c r="C5012" s="22" t="inlineStr">
        <is>
          <r>
            <t xml:space="preserve">SINAPI</t>
          </r>
        </is>
      </c>
      <c r="D5012" s="22" t="inlineStr">
        <is>
          <r>
            <t xml:space="preserve">H</t>
          </r>
        </is>
      </c>
      <c r="E5012" s="24" t="n">
        <v>0.013</v>
      </c>
      <c r="F5012" s="25" t="n">
        <v>30.96</v>
      </c>
      <c r="G5012" s="25" t="n">
        <f>ROUND(ROUND(E5012,8)*F5012,2)</f>
        <v>0.4</v>
      </c>
    </row>
    <row r="5013" customHeight="1" ht="18">
      <c r="A5013" s="2" t="inlineStr"/>
      <c r="B5013" s="2" t="inlineStr"/>
      <c r="C5013" s="2" t="inlineStr"/>
      <c r="D5013" s="2" t="inlineStr"/>
      <c r="E5013" s="26" t="inlineStr">
        <is>
          <r>
            <t xml:space="preserve">TOTAL Mão de Obra com Encargos Complementares:</t>
          </r>
        </is>
      </c>
      <c r="F5013" s="26" t="inlineStr"/>
      <c r="G5013" s="27" t="n">
        <f>SUM(G5011:G5012)</f>
        <v>0.73</v>
      </c>
    </row>
    <row r="5014" customHeight="1" ht="15">
      <c r="A5014" s="2" t="inlineStr"/>
      <c r="B5014" s="2" t="inlineStr"/>
      <c r="C5014" s="2" t="inlineStr"/>
      <c r="D5014" s="2" t="inlineStr"/>
      <c r="E5014" s="28" t="inlineStr">
        <is>
          <r>
            <t xml:space="preserve">VALOR:</t>
          </r>
        </is>
      </c>
      <c r="F5014" s="28" t="inlineStr"/>
      <c r="G5014" s="29" t="n">
        <f>ROUND(SUM(G5009,G5013),2)</f>
        <v>1.11</v>
      </c>
    </row>
    <row r="5015" customHeight="1" ht="15">
      <c r="A5015" s="2" t="inlineStr"/>
      <c r="B5015" s="2" t="inlineStr"/>
      <c r="C5015" s="2" t="inlineStr"/>
      <c r="D5015" s="2" t="inlineStr"/>
      <c r="E5015" s="28" t="inlineStr">
        <is>
          <r>
            <t xml:space="preserve">VALOR BDI (20.34%):</t>
          </r>
        </is>
      </c>
      <c r="F5015" s="28" t="inlineStr"/>
      <c r="G5015" s="29" t="n">
        <f>ROUND(G5014*(20.34/100),2)</f>
        <v>0.23</v>
      </c>
    </row>
    <row r="5016" customHeight="1" ht="15">
      <c r="A5016" s="2" t="inlineStr"/>
      <c r="B5016" s="2" t="inlineStr"/>
      <c r="C5016" s="2" t="inlineStr"/>
      <c r="D5016" s="2" t="inlineStr"/>
      <c r="E5016" s="28" t="inlineStr">
        <is>
          <r>
            <t xml:space="preserve">VALOR COM BDI:</t>
          </r>
        </is>
      </c>
      <c r="F5016" s="28" t="inlineStr"/>
      <c r="G5016" s="29" t="n">
        <f>G5015+G5014</f>
        <v>1.34</v>
      </c>
    </row>
    <row r="5017" customHeight="1" ht="10">
      <c r="A5017" s="2" t="inlineStr"/>
      <c r="B5017" s="2" t="inlineStr"/>
      <c r="C5017" s="2" t="inlineStr"/>
      <c r="D5017" s="2" t="inlineStr"/>
      <c r="E5017" s="18" t="inlineStr"/>
      <c r="F5017" s="18" t="inlineStr"/>
      <c r="G5017" s="18" t="inlineStr"/>
    </row>
    <row r="5018" customHeight="1" ht="20">
      <c r="A5018" s="19" t="inlineStr">
        <is>
          <r>
            <t xml:space="preserve">1.19.13. ​CPU2607​ SUPORTE PARA FIXAÇÃO FITA ALUMÍNIO OU CABO COBRE NU​ (UN)</t>
          </r>
        </is>
      </c>
      <c r="B5018" s="19" t="inlineStr"/>
      <c r="C5018" s="19" t="inlineStr"/>
      <c r="D5018" s="19" t="inlineStr"/>
      <c r="E5018" s="19" t="inlineStr"/>
      <c r="F5018" s="19" t="inlineStr"/>
      <c r="G5018" s="19" t="inlineStr"/>
    </row>
    <row r="5019" customHeight="1" ht="15">
      <c r="A5019" s="20" t="inlineStr">
        <is>
          <r>
            <t xml:space="preserve">Serviço</t>
          </r>
        </is>
      </c>
      <c r="B5019" s="20" t="inlineStr"/>
      <c r="C5019" s="21" t="inlineStr">
        <is>
          <r>
            <t xml:space="preserve">FONTE</t>
          </r>
        </is>
      </c>
      <c r="D5019" s="21" t="inlineStr">
        <is>
          <r>
            <t xml:space="preserve">UNID</t>
          </r>
        </is>
      </c>
      <c r="E5019" s="21" t="inlineStr">
        <is>
          <r>
            <t xml:space="preserve">COEFICIENTE</t>
          </r>
        </is>
      </c>
      <c r="F5019" s="21" t="inlineStr">
        <is>
          <r>
            <t xml:space="preserve">PREÇO UNITÁRIO</t>
          </r>
        </is>
      </c>
      <c r="G5019" s="21" t="inlineStr">
        <is>
          <r>
            <t xml:space="preserve">TOTAL</t>
          </r>
        </is>
      </c>
    </row>
    <row r="5020" customHeight="1" ht="29">
      <c r="A5020" s="22" t="inlineStr">
        <is>
          <r>
            <t xml:space="preserve">98463</t>
          </r>
        </is>
      </c>
      <c r="B5020" s="23" t="inlineStr">
        <is>
          <r>
            <t xml:space="preserve">SUPORTE ISOLADOR PARA FIXAÇÃO DA CORDOALHA DE COBRE EM ALVENARIA OU CONCRETO - FORNECIMENTO E INSTALAÇÃO. AF_08/2023</t>
          </r>
        </is>
      </c>
      <c r="C5020" s="22" t="inlineStr">
        <is>
          <r>
            <t xml:space="preserve">SINAPI</t>
          </r>
        </is>
      </c>
      <c r="D5020" s="22" t="inlineStr">
        <is>
          <r>
            <t xml:space="preserve">UN</t>
          </r>
        </is>
      </c>
      <c r="E5020" s="24" t="n">
        <v>1.0</v>
      </c>
      <c r="F5020" s="25" t="n">
        <v>27.69</v>
      </c>
      <c r="G5020" s="25" t="n">
        <f>ROUND(ROUND(E5020,8)*F5020,2)</f>
        <v>27.69</v>
      </c>
    </row>
    <row r="5021" customHeight="1" ht="15">
      <c r="A5021" s="2" t="inlineStr"/>
      <c r="B5021" s="2" t="inlineStr"/>
      <c r="C5021" s="2" t="inlineStr"/>
      <c r="D5021" s="2" t="inlineStr"/>
      <c r="E5021" s="26" t="inlineStr">
        <is>
          <r>
            <t xml:space="preserve">TOTAL Serviço:</t>
          </r>
        </is>
      </c>
      <c r="F5021" s="26" t="inlineStr"/>
      <c r="G5021" s="27" t="n">
        <f>SUM(G5020:G5020)</f>
        <v>27.69</v>
      </c>
    </row>
    <row r="5022" customHeight="1" ht="15">
      <c r="A5022" s="2" t="inlineStr"/>
      <c r="B5022" s="2" t="inlineStr"/>
      <c r="C5022" s="2" t="inlineStr"/>
      <c r="D5022" s="2" t="inlineStr"/>
      <c r="E5022" s="28" t="inlineStr">
        <is>
          <r>
            <t xml:space="preserve">VALOR:</t>
          </r>
        </is>
      </c>
      <c r="F5022" s="28" t="inlineStr"/>
      <c r="G5022" s="29" t="n">
        <f>ROUND(SUM(G5021),2)</f>
        <v>27.69</v>
      </c>
    </row>
    <row r="5023" customHeight="1" ht="15">
      <c r="A5023" s="2" t="inlineStr"/>
      <c r="B5023" s="2" t="inlineStr"/>
      <c r="C5023" s="2" t="inlineStr"/>
      <c r="D5023" s="2" t="inlineStr"/>
      <c r="E5023" s="28" t="inlineStr">
        <is>
          <r>
            <t xml:space="preserve">VALOR BDI (20.34%):</t>
          </r>
        </is>
      </c>
      <c r="F5023" s="28" t="inlineStr"/>
      <c r="G5023" s="29" t="n">
        <f>ROUND(G5022*(20.34/100),2)</f>
        <v>5.63</v>
      </c>
    </row>
    <row r="5024" customHeight="1" ht="15">
      <c r="A5024" s="2" t="inlineStr"/>
      <c r="B5024" s="2" t="inlineStr"/>
      <c r="C5024" s="2" t="inlineStr"/>
      <c r="D5024" s="2" t="inlineStr"/>
      <c r="E5024" s="28" t="inlineStr">
        <is>
          <r>
            <t xml:space="preserve">VALOR COM BDI:</t>
          </r>
        </is>
      </c>
      <c r="F5024" s="28" t="inlineStr"/>
      <c r="G5024" s="29" t="n">
        <f>G5023+G5022</f>
        <v>33.32</v>
      </c>
    </row>
    <row r="5025" customHeight="1" ht="10">
      <c r="A5025" s="2" t="inlineStr"/>
      <c r="B5025" s="2" t="inlineStr"/>
      <c r="C5025" s="2" t="inlineStr"/>
      <c r="D5025" s="2" t="inlineStr"/>
      <c r="E5025" s="18" t="inlineStr"/>
      <c r="F5025" s="18" t="inlineStr"/>
      <c r="G5025" s="18" t="inlineStr"/>
    </row>
    <row r="5026" customHeight="1" ht="20">
      <c r="A5026" s="19" t="inlineStr">
        <is>
          <r>
            <t xml:space="preserve">1.19.14. ​CPU2608​ VERGALHAO AÇO GALV C/OM ROSCA TOTAL PARA PERFILADO 1/4''​ (M)</t>
          </r>
        </is>
      </c>
      <c r="B5026" s="19" t="inlineStr"/>
      <c r="C5026" s="19" t="inlineStr"/>
      <c r="D5026" s="19" t="inlineStr"/>
      <c r="E5026" s="19" t="inlineStr"/>
      <c r="F5026" s="19" t="inlineStr"/>
      <c r="G5026" s="19" t="inlineStr"/>
    </row>
    <row r="5027" customHeight="1" ht="15">
      <c r="A5027" s="20" t="inlineStr">
        <is>
          <r>
            <t xml:space="preserve">Material</t>
          </r>
        </is>
      </c>
      <c r="B5027" s="20" t="inlineStr"/>
      <c r="C5027" s="21" t="inlineStr">
        <is>
          <r>
            <t xml:space="preserve">FONTE</t>
          </r>
        </is>
      </c>
      <c r="D5027" s="21" t="inlineStr">
        <is>
          <r>
            <t xml:space="preserve">UNID</t>
          </r>
        </is>
      </c>
      <c r="E5027" s="21" t="inlineStr">
        <is>
          <r>
            <t xml:space="preserve">COEFICIENTE</t>
          </r>
        </is>
      </c>
      <c r="F5027" s="21" t="inlineStr">
        <is>
          <r>
            <t xml:space="preserve">PREÇO UNITÁRIO</t>
          </r>
        </is>
      </c>
      <c r="G5027" s="21" t="inlineStr">
        <is>
          <r>
            <t xml:space="preserve">TOTAL</t>
          </r>
        </is>
      </c>
    </row>
    <row r="5028" customHeight="1" ht="15">
      <c r="A5028" s="22" t="inlineStr">
        <is>
          <r>
            <t xml:space="preserve">00039996</t>
          </r>
        </is>
      </c>
      <c r="B5028" s="23" t="inlineStr">
        <is>
          <r>
            <t xml:space="preserve">VERGALHAO ZINCADO ROSCA TOTAL, 1/4" (6,3 MM)</t>
          </r>
        </is>
      </c>
      <c r="C5028" s="22" t="inlineStr">
        <is>
          <r>
            <t xml:space="preserve">SINAPI</t>
          </r>
        </is>
      </c>
      <c r="D5028" s="22" t="inlineStr">
        <is>
          <r>
            <t xml:space="preserve">M</t>
          </r>
        </is>
      </c>
      <c r="E5028" s="24" t="n">
        <v>1.0</v>
      </c>
      <c r="F5028" s="25" t="n">
        <v>5.26</v>
      </c>
      <c r="G5028" s="25" t="n">
        <f>ROUND(ROUND(E5028,8)*F5028,2)</f>
        <v>5.26</v>
      </c>
    </row>
    <row r="5029" customHeight="1" ht="15">
      <c r="A5029" s="2" t="inlineStr"/>
      <c r="B5029" s="2" t="inlineStr"/>
      <c r="C5029" s="2" t="inlineStr"/>
      <c r="D5029" s="2" t="inlineStr"/>
      <c r="E5029" s="26" t="inlineStr">
        <is>
          <r>
            <t xml:space="preserve">TOTAL Material:</t>
          </r>
        </is>
      </c>
      <c r="F5029" s="26" t="inlineStr"/>
      <c r="G5029" s="27" t="n">
        <f>SUM(G5028:G5028)</f>
        <v>5.26</v>
      </c>
    </row>
    <row r="5030" customHeight="1" ht="15">
      <c r="A5030" s="20" t="inlineStr">
        <is>
          <r>
            <t xml:space="preserve">Mão de Obra com Encargos Complementares</t>
          </r>
        </is>
      </c>
      <c r="B5030" s="20" t="inlineStr"/>
      <c r="C5030" s="21" t="inlineStr">
        <is>
          <r>
            <t xml:space="preserve">FONTE</t>
          </r>
        </is>
      </c>
      <c r="D5030" s="21" t="inlineStr">
        <is>
          <r>
            <t xml:space="preserve">UNID</t>
          </r>
        </is>
      </c>
      <c r="E5030" s="21" t="inlineStr">
        <is>
          <r>
            <t xml:space="preserve">COEFICIENTE</t>
          </r>
        </is>
      </c>
      <c r="F5030" s="21" t="inlineStr">
        <is>
          <r>
            <t xml:space="preserve">PREÇO UNITÁRIO</t>
          </r>
        </is>
      </c>
      <c r="G5030" s="21" t="inlineStr">
        <is>
          <r>
            <t xml:space="preserve">TOTAL</t>
          </r>
        </is>
      </c>
    </row>
    <row r="5031" customHeight="1" ht="21">
      <c r="A5031" s="22" t="inlineStr">
        <is>
          <r>
            <t xml:space="preserve">88247</t>
          </r>
        </is>
      </c>
      <c r="B5031" s="23" t="inlineStr">
        <is>
          <r>
            <t xml:space="preserve">AUXILIAR DE ELETRICISTA COM ENCARGOS COMPLEMENTARES</t>
          </r>
        </is>
      </c>
      <c r="C5031" s="22" t="inlineStr">
        <is>
          <r>
            <t xml:space="preserve">SINAPI</t>
          </r>
        </is>
      </c>
      <c r="D5031" s="22" t="inlineStr">
        <is>
          <r>
            <t xml:space="preserve">H</t>
          </r>
        </is>
      </c>
      <c r="E5031" s="24" t="n">
        <v>0.309</v>
      </c>
      <c r="F5031" s="25" t="n">
        <v>25.22</v>
      </c>
      <c r="G5031" s="25" t="n">
        <f>ROUND(ROUND(E5031,8)*F5031,2)</f>
        <v>7.79</v>
      </c>
    </row>
    <row r="5032" customHeight="1" ht="15">
      <c r="A5032" s="22" t="inlineStr">
        <is>
          <r>
            <t xml:space="preserve">88264</t>
          </r>
        </is>
      </c>
      <c r="B5032" s="23" t="inlineStr">
        <is>
          <r>
            <t xml:space="preserve">ELETRICISTA COM ENCARGOS COMPLEMENTARES</t>
          </r>
        </is>
      </c>
      <c r="C5032" s="22" t="inlineStr">
        <is>
          <r>
            <t xml:space="preserve">SINAPI</t>
          </r>
        </is>
      </c>
      <c r="D5032" s="22" t="inlineStr">
        <is>
          <r>
            <t xml:space="preserve">H</t>
          </r>
        </is>
      </c>
      <c r="E5032" s="24" t="n">
        <v>0.309</v>
      </c>
      <c r="F5032" s="25" t="n">
        <v>30.96</v>
      </c>
      <c r="G5032" s="25" t="n">
        <f>ROUND(ROUND(E5032,8)*F5032,2)</f>
        <v>9.57</v>
      </c>
    </row>
    <row r="5033" customHeight="1" ht="18">
      <c r="A5033" s="2" t="inlineStr"/>
      <c r="B5033" s="2" t="inlineStr"/>
      <c r="C5033" s="2" t="inlineStr"/>
      <c r="D5033" s="2" t="inlineStr"/>
      <c r="E5033" s="26" t="inlineStr">
        <is>
          <r>
            <t xml:space="preserve">TOTAL Mão de Obra com Encargos Complementares:</t>
          </r>
        </is>
      </c>
      <c r="F5033" s="26" t="inlineStr"/>
      <c r="G5033" s="27" t="n">
        <f>SUM(G5031:G5032)</f>
        <v>17.36</v>
      </c>
    </row>
    <row r="5034" customHeight="1" ht="15">
      <c r="A5034" s="2" t="inlineStr"/>
      <c r="B5034" s="2" t="inlineStr"/>
      <c r="C5034" s="2" t="inlineStr"/>
      <c r="D5034" s="2" t="inlineStr"/>
      <c r="E5034" s="28" t="inlineStr">
        <is>
          <r>
            <t xml:space="preserve">VALOR:</t>
          </r>
        </is>
      </c>
      <c r="F5034" s="28" t="inlineStr"/>
      <c r="G5034" s="29" t="n">
        <f>ROUND(SUM(G5029,G5033),2)</f>
        <v>22.62</v>
      </c>
    </row>
    <row r="5035" customHeight="1" ht="15">
      <c r="A5035" s="2" t="inlineStr"/>
      <c r="B5035" s="2" t="inlineStr"/>
      <c r="C5035" s="2" t="inlineStr"/>
      <c r="D5035" s="2" t="inlineStr"/>
      <c r="E5035" s="28" t="inlineStr">
        <is>
          <r>
            <t xml:space="preserve">VALOR BDI (20.34%):</t>
          </r>
        </is>
      </c>
      <c r="F5035" s="28" t="inlineStr"/>
      <c r="G5035" s="29" t="n">
        <f>ROUND(G5034*(20.34/100),2)</f>
        <v>4.6</v>
      </c>
    </row>
    <row r="5036" customHeight="1" ht="15">
      <c r="A5036" s="2" t="inlineStr"/>
      <c r="B5036" s="2" t="inlineStr"/>
      <c r="C5036" s="2" t="inlineStr"/>
      <c r="D5036" s="2" t="inlineStr"/>
      <c r="E5036" s="28" t="inlineStr">
        <is>
          <r>
            <t xml:space="preserve">VALOR COM BDI:</t>
          </r>
        </is>
      </c>
      <c r="F5036" s="28" t="inlineStr"/>
      <c r="G5036" s="29" t="n">
        <f>G5035+G5034</f>
        <v>27.22</v>
      </c>
    </row>
    <row r="5037" customHeight="1" ht="10">
      <c r="A5037" s="2" t="inlineStr"/>
      <c r="B5037" s="2" t="inlineStr"/>
      <c r="C5037" s="2" t="inlineStr"/>
      <c r="D5037" s="2" t="inlineStr"/>
      <c r="E5037" s="18" t="inlineStr"/>
      <c r="F5037" s="18" t="inlineStr"/>
      <c r="G5037" s="18" t="inlineStr"/>
    </row>
    <row r="5038" customHeight="1" ht="20">
      <c r="A5038" s="19" t="inlineStr">
        <is>
          <r>
            <t xml:space="preserve">1.19.15. ​91933​ CABO DE COBRE FLEXÍVEL ISOLADO, 10 MM², ANTI-CHAMA 0,6/1,0 KV, PARA CIRCUITOS TERMINAIS - FORNECIMENTO E INSTALAÇÃO. AF_03/2023​ (M)</t>
          </r>
        </is>
      </c>
      <c r="B5038" s="19" t="inlineStr"/>
      <c r="C5038" s="19" t="inlineStr"/>
      <c r="D5038" s="19" t="inlineStr"/>
      <c r="E5038" s="19" t="inlineStr"/>
      <c r="F5038" s="19" t="inlineStr"/>
      <c r="G5038" s="19" t="inlineStr"/>
    </row>
    <row r="5039" customHeight="1" ht="15">
      <c r="A5039" s="20" t="inlineStr">
        <is>
          <r>
            <t xml:space="preserve">Material</t>
          </r>
        </is>
      </c>
      <c r="B5039" s="20" t="inlineStr"/>
      <c r="C5039" s="21" t="inlineStr">
        <is>
          <r>
            <t xml:space="preserve">FONTE</t>
          </r>
        </is>
      </c>
      <c r="D5039" s="21" t="inlineStr">
        <is>
          <r>
            <t xml:space="preserve">UNID</t>
          </r>
        </is>
      </c>
      <c r="E5039" s="21" t="inlineStr">
        <is>
          <r>
            <t xml:space="preserve">COEFICIENTE</t>
          </r>
        </is>
      </c>
      <c r="F5039" s="21" t="inlineStr">
        <is>
          <r>
            <t xml:space="preserve">PREÇO UNITÁRIO</t>
          </r>
        </is>
      </c>
      <c r="G5039" s="21" t="inlineStr">
        <is>
          <r>
            <t xml:space="preserve">TOTAL</t>
          </r>
        </is>
      </c>
    </row>
    <row r="5040" customHeight="1" ht="38">
      <c r="A5040" s="22" t="inlineStr">
        <is>
          <r>
            <t xml:space="preserve">00001020</t>
          </r>
        </is>
      </c>
      <c r="B5040" s="23" t="inlineStr">
        <is>
          <r>
            <t xml:space="preserve">CABO DE COBRE, FLEXIVEL, CLASSE 4 OU 5, ISOLACAO EM PVC/A, ANTICHAMA BWF-B, COBERTURA PVC-ST1, ANTICHAMA BWF-B, 1 CONDUTOR, 0,6/1 KV, SECAO NOMINAL 10 MM2</t>
          </r>
        </is>
      </c>
      <c r="C5040" s="22" t="inlineStr">
        <is>
          <r>
            <t xml:space="preserve">SINAPI</t>
          </r>
        </is>
      </c>
      <c r="D5040" s="22" t="inlineStr">
        <is>
          <r>
            <t xml:space="preserve">M</t>
          </r>
        </is>
      </c>
      <c r="E5040" s="24" t="n">
        <v>1.2434</v>
      </c>
      <c r="F5040" s="25" t="n">
        <v>10.82</v>
      </c>
      <c r="G5040" s="25" t="n">
        <f>TRUNC(TRUNC(E5040,8)*F5040,2)</f>
        <v>13.45</v>
      </c>
    </row>
    <row r="5041" customHeight="1" ht="21">
      <c r="A5041" s="22" t="inlineStr">
        <is>
          <r>
            <t xml:space="preserve">00021127</t>
          </r>
        </is>
      </c>
      <c r="B5041" s="23" t="inlineStr">
        <is>
          <r>
            <t xml:space="preserve">FITA ISOLANTE ADESIVA ANTICHAMA, USO ATE 750 V, EM ROLO DE 19 MM X 5 M</t>
          </r>
        </is>
      </c>
      <c r="C5041" s="22" t="inlineStr">
        <is>
          <r>
            <t xml:space="preserve">SINAPI</t>
          </r>
        </is>
      </c>
      <c r="D5041" s="22" t="inlineStr">
        <is>
          <r>
            <t xml:space="preserve">UN</t>
          </r>
        </is>
      </c>
      <c r="E5041" s="24" t="n">
        <v>0.0094</v>
      </c>
      <c r="F5041" s="25" t="n">
        <v>3.78</v>
      </c>
      <c r="G5041" s="25" t="n">
        <f>TRUNC(TRUNC(E5041,8)*F5041,2)</f>
        <v>0.03</v>
      </c>
    </row>
    <row r="5042" customHeight="1" ht="15">
      <c r="A5042" s="2" t="inlineStr"/>
      <c r="B5042" s="2" t="inlineStr"/>
      <c r="C5042" s="2" t="inlineStr"/>
      <c r="D5042" s="2" t="inlineStr"/>
      <c r="E5042" s="26" t="inlineStr">
        <is>
          <r>
            <t xml:space="preserve">TOTAL Material:</t>
          </r>
        </is>
      </c>
      <c r="F5042" s="26" t="inlineStr"/>
      <c r="G5042" s="27" t="n">
        <f>SUM(G5040:G5041)</f>
        <v>13.48</v>
      </c>
    </row>
    <row r="5043" customHeight="1" ht="15">
      <c r="A5043" s="20" t="inlineStr">
        <is>
          <r>
            <t xml:space="preserve">Mão de Obra com Encargos Complementares</t>
          </r>
        </is>
      </c>
      <c r="B5043" s="20" t="inlineStr"/>
      <c r="C5043" s="21" t="inlineStr">
        <is>
          <r>
            <t xml:space="preserve">FONTE</t>
          </r>
        </is>
      </c>
      <c r="D5043" s="21" t="inlineStr">
        <is>
          <r>
            <t xml:space="preserve">UNID</t>
          </r>
        </is>
      </c>
      <c r="E5043" s="21" t="inlineStr">
        <is>
          <r>
            <t xml:space="preserve">COEFICIENTE</t>
          </r>
        </is>
      </c>
      <c r="F5043" s="21" t="inlineStr">
        <is>
          <r>
            <t xml:space="preserve">PREÇO UNITÁRIO</t>
          </r>
        </is>
      </c>
      <c r="G5043" s="21" t="inlineStr">
        <is>
          <r>
            <t xml:space="preserve">TOTAL</t>
          </r>
        </is>
      </c>
    </row>
    <row r="5044" customHeight="1" ht="21">
      <c r="A5044" s="22" t="inlineStr">
        <is>
          <r>
            <t xml:space="preserve">88247</t>
          </r>
        </is>
      </c>
      <c r="B5044" s="23" t="inlineStr">
        <is>
          <r>
            <t xml:space="preserve">AUXILIAR DE ELETRICISTA COM ENCARGOS COMPLEMENTARES</t>
          </r>
        </is>
      </c>
      <c r="C5044" s="22" t="inlineStr">
        <is>
          <r>
            <t xml:space="preserve">SINAPI</t>
          </r>
        </is>
      </c>
      <c r="D5044" s="22" t="inlineStr">
        <is>
          <r>
            <t xml:space="preserve">H</t>
          </r>
        </is>
      </c>
      <c r="E5044" s="24" t="n">
        <v>0.076</v>
      </c>
      <c r="F5044" s="25" t="n">
        <v>25.22</v>
      </c>
      <c r="G5044" s="25" t="n">
        <f>TRUNC(TRUNC(E5044,8)*F5044,2)</f>
        <v>1.91</v>
      </c>
    </row>
    <row r="5045" customHeight="1" ht="15">
      <c r="A5045" s="22" t="inlineStr">
        <is>
          <r>
            <t xml:space="preserve">88264</t>
          </r>
        </is>
      </c>
      <c r="B5045" s="23" t="inlineStr">
        <is>
          <r>
            <t xml:space="preserve">ELETRICISTA COM ENCARGOS COMPLEMENTARES</t>
          </r>
        </is>
      </c>
      <c r="C5045" s="22" t="inlineStr">
        <is>
          <r>
            <t xml:space="preserve">SINAPI</t>
          </r>
        </is>
      </c>
      <c r="D5045" s="22" t="inlineStr">
        <is>
          <r>
            <t xml:space="preserve">H</t>
          </r>
        </is>
      </c>
      <c r="E5045" s="24" t="n">
        <v>0.076</v>
      </c>
      <c r="F5045" s="25" t="n">
        <v>30.96</v>
      </c>
      <c r="G5045" s="25" t="n">
        <f>TRUNC(TRUNC(E5045,8)*F5045,2)</f>
        <v>2.35</v>
      </c>
    </row>
    <row r="5046" customHeight="1" ht="18">
      <c r="A5046" s="2" t="inlineStr"/>
      <c r="B5046" s="2" t="inlineStr"/>
      <c r="C5046" s="2" t="inlineStr"/>
      <c r="D5046" s="2" t="inlineStr"/>
      <c r="E5046" s="26" t="inlineStr">
        <is>
          <r>
            <t xml:space="preserve">TOTAL Mão de Obra com Encargos Complementares:</t>
          </r>
        </is>
      </c>
      <c r="F5046" s="26" t="inlineStr"/>
      <c r="G5046" s="27" t="n">
        <f>SUM(G5044:G5045)</f>
        <v>4.26</v>
      </c>
    </row>
    <row r="5047" customHeight="1" ht="15">
      <c r="A5047" s="2" t="inlineStr"/>
      <c r="B5047" s="2" t="inlineStr"/>
      <c r="C5047" s="2" t="inlineStr"/>
      <c r="D5047" s="2" t="inlineStr"/>
      <c r="E5047" s="28" t="inlineStr">
        <is>
          <r>
            <t xml:space="preserve">VALOR:</t>
          </r>
        </is>
      </c>
      <c r="F5047" s="28" t="inlineStr"/>
      <c r="G5047" s="29" t="n">
        <f>ROUND(SUM(G5042,G5046),2)</f>
        <v>17.74</v>
      </c>
    </row>
    <row r="5048" customHeight="1" ht="15">
      <c r="A5048" s="2" t="inlineStr"/>
      <c r="B5048" s="2" t="inlineStr"/>
      <c r="C5048" s="2" t="inlineStr"/>
      <c r="D5048" s="2" t="inlineStr"/>
      <c r="E5048" s="28" t="inlineStr">
        <is>
          <r>
            <t xml:space="preserve">VALOR BDI (20.34%):</t>
          </r>
        </is>
      </c>
      <c r="F5048" s="28" t="inlineStr"/>
      <c r="G5048" s="29" t="n">
        <f>ROUND(G5047*(20.34/100),2)</f>
        <v>3.61</v>
      </c>
    </row>
    <row r="5049" customHeight="1" ht="15">
      <c r="A5049" s="2" t="inlineStr"/>
      <c r="B5049" s="2" t="inlineStr"/>
      <c r="C5049" s="2" t="inlineStr"/>
      <c r="D5049" s="2" t="inlineStr"/>
      <c r="E5049" s="28" t="inlineStr">
        <is>
          <r>
            <t xml:space="preserve">VALOR COM BDI:</t>
          </r>
        </is>
      </c>
      <c r="F5049" s="28" t="inlineStr"/>
      <c r="G5049" s="29" t="n">
        <f>G5048+G5047</f>
        <v>21.35</v>
      </c>
    </row>
    <row r="5050" customHeight="1" ht="10">
      <c r="A5050" s="2" t="inlineStr"/>
      <c r="B5050" s="2" t="inlineStr"/>
      <c r="C5050" s="2" t="inlineStr"/>
      <c r="D5050" s="2" t="inlineStr"/>
      <c r="E5050" s="18" t="inlineStr"/>
      <c r="F5050" s="18" t="inlineStr"/>
      <c r="G5050" s="18" t="inlineStr"/>
    </row>
    <row r="5051" customHeight="1" ht="20">
      <c r="A5051" s="19" t="inlineStr">
        <is>
          <r>
            <t xml:space="preserve">1.19.16. ​92994​ CABO DE COBRE FLEXÍVEL ISOLADO, 120 MM², ANTI-CHAMA 0,6/1,0 KV, PARA REDE ENTERRADA DE DISTRIBUIÇÃO DE ENERGIA ELÉTRICA - FORNECIMENTO E INSTALAÇÃO. AF_12/2021​ (M)</t>
          </r>
        </is>
      </c>
      <c r="B5051" s="19" t="inlineStr"/>
      <c r="C5051" s="19" t="inlineStr"/>
      <c r="D5051" s="19" t="inlineStr"/>
      <c r="E5051" s="19" t="inlineStr"/>
      <c r="F5051" s="19" t="inlineStr"/>
      <c r="G5051" s="19" t="inlineStr"/>
    </row>
    <row r="5052" customHeight="1" ht="15">
      <c r="A5052" s="20" t="inlineStr">
        <is>
          <r>
            <t xml:space="preserve">Material</t>
          </r>
        </is>
      </c>
      <c r="B5052" s="20" t="inlineStr"/>
      <c r="C5052" s="21" t="inlineStr">
        <is>
          <r>
            <t xml:space="preserve">FONTE</t>
          </r>
        </is>
      </c>
      <c r="D5052" s="21" t="inlineStr">
        <is>
          <r>
            <t xml:space="preserve">UNID</t>
          </r>
        </is>
      </c>
      <c r="E5052" s="21" t="inlineStr">
        <is>
          <r>
            <t xml:space="preserve">COEFICIENTE</t>
          </r>
        </is>
      </c>
      <c r="F5052" s="21" t="inlineStr">
        <is>
          <r>
            <t xml:space="preserve">PREÇO UNITÁRIO</t>
          </r>
        </is>
      </c>
      <c r="G5052" s="21" t="inlineStr">
        <is>
          <r>
            <t xml:space="preserve">TOTAL</t>
          </r>
        </is>
      </c>
    </row>
    <row r="5053" customHeight="1" ht="38">
      <c r="A5053" s="22" t="inlineStr">
        <is>
          <r>
            <t xml:space="preserve">00001017</t>
          </r>
        </is>
      </c>
      <c r="B5053" s="23" t="inlineStr">
        <is>
          <r>
            <t xml:space="preserve">CABO DE COBRE, FLEXIVEL, CLASSE 4 OU 5, ISOLACAO EM PVC/A, ANTICHAMA BWF-B, COBERTURA PVC-ST1, ANTICHAMA BWF-B, 1 CONDUTOR, 0,6/1 KV, SECAO NOMINAL 120 MM2</t>
          </r>
        </is>
      </c>
      <c r="C5053" s="22" t="inlineStr">
        <is>
          <r>
            <t xml:space="preserve">SINAPI</t>
          </r>
        </is>
      </c>
      <c r="D5053" s="22" t="inlineStr">
        <is>
          <r>
            <t xml:space="preserve">M</t>
          </r>
        </is>
      </c>
      <c r="E5053" s="24" t="n">
        <v>1.015</v>
      </c>
      <c r="F5053" s="25" t="n">
        <v>132.59</v>
      </c>
      <c r="G5053" s="25" t="n">
        <f>TRUNC(TRUNC(E5053,8)*F5053,2)</f>
        <v>134.57</v>
      </c>
    </row>
    <row r="5054" customHeight="1" ht="21">
      <c r="A5054" s="22" t="inlineStr">
        <is>
          <r>
            <t xml:space="preserve">00021127</t>
          </r>
        </is>
      </c>
      <c r="B5054" s="23" t="inlineStr">
        <is>
          <r>
            <t xml:space="preserve">FITA ISOLANTE ADESIVA ANTICHAMA, USO ATE 750 V, EM ROLO DE 19 MM X 5 M</t>
          </r>
        </is>
      </c>
      <c r="C5054" s="22" t="inlineStr">
        <is>
          <r>
            <t xml:space="preserve">SINAPI</t>
          </r>
        </is>
      </c>
      <c r="D5054" s="22" t="inlineStr">
        <is>
          <r>
            <t xml:space="preserve">UN</t>
          </r>
        </is>
      </c>
      <c r="E5054" s="24" t="n">
        <v>0.009</v>
      </c>
      <c r="F5054" s="25" t="n">
        <v>3.78</v>
      </c>
      <c r="G5054" s="25" t="n">
        <f>TRUNC(TRUNC(E5054,8)*F5054,2)</f>
        <v>0.03</v>
      </c>
    </row>
    <row r="5055" customHeight="1" ht="15">
      <c r="A5055" s="2" t="inlineStr"/>
      <c r="B5055" s="2" t="inlineStr"/>
      <c r="C5055" s="2" t="inlineStr"/>
      <c r="D5055" s="2" t="inlineStr"/>
      <c r="E5055" s="26" t="inlineStr">
        <is>
          <r>
            <t xml:space="preserve">TOTAL Material:</t>
          </r>
        </is>
      </c>
      <c r="F5055" s="26" t="inlineStr"/>
      <c r="G5055" s="27" t="n">
        <f>SUM(G5053:G5054)</f>
        <v>134.6</v>
      </c>
    </row>
    <row r="5056" customHeight="1" ht="15">
      <c r="A5056" s="20" t="inlineStr">
        <is>
          <r>
            <t xml:space="preserve">Mão de Obra com Encargos Complementares</t>
          </r>
        </is>
      </c>
      <c r="B5056" s="20" t="inlineStr"/>
      <c r="C5056" s="21" t="inlineStr">
        <is>
          <r>
            <t xml:space="preserve">FONTE</t>
          </r>
        </is>
      </c>
      <c r="D5056" s="21" t="inlineStr">
        <is>
          <r>
            <t xml:space="preserve">UNID</t>
          </r>
        </is>
      </c>
      <c r="E5056" s="21" t="inlineStr">
        <is>
          <r>
            <t xml:space="preserve">COEFICIENTE</t>
          </r>
        </is>
      </c>
      <c r="F5056" s="21" t="inlineStr">
        <is>
          <r>
            <t xml:space="preserve">PREÇO UNITÁRIO</t>
          </r>
        </is>
      </c>
      <c r="G5056" s="21" t="inlineStr">
        <is>
          <r>
            <t xml:space="preserve">TOTAL</t>
          </r>
        </is>
      </c>
    </row>
    <row r="5057" customHeight="1" ht="21">
      <c r="A5057" s="22" t="inlineStr">
        <is>
          <r>
            <t xml:space="preserve">88247</t>
          </r>
        </is>
      </c>
      <c r="B5057" s="23" t="inlineStr">
        <is>
          <r>
            <t xml:space="preserve">AUXILIAR DE ELETRICISTA COM ENCARGOS COMPLEMENTARES</t>
          </r>
        </is>
      </c>
      <c r="C5057" s="22" t="inlineStr">
        <is>
          <r>
            <t xml:space="preserve">SINAPI</t>
          </r>
        </is>
      </c>
      <c r="D5057" s="22" t="inlineStr">
        <is>
          <r>
            <t xml:space="preserve">H</t>
          </r>
        </is>
      </c>
      <c r="E5057" s="24" t="n">
        <v>0.145</v>
      </c>
      <c r="F5057" s="25" t="n">
        <v>25.22</v>
      </c>
      <c r="G5057" s="25" t="n">
        <f>TRUNC(TRUNC(E5057,8)*F5057,2)</f>
        <v>3.65</v>
      </c>
    </row>
    <row r="5058" customHeight="1" ht="15">
      <c r="A5058" s="22" t="inlineStr">
        <is>
          <r>
            <t xml:space="preserve">88264</t>
          </r>
        </is>
      </c>
      <c r="B5058" s="23" t="inlineStr">
        <is>
          <r>
            <t xml:space="preserve">ELETRICISTA COM ENCARGOS COMPLEMENTARES</t>
          </r>
        </is>
      </c>
      <c r="C5058" s="22" t="inlineStr">
        <is>
          <r>
            <t xml:space="preserve">SINAPI</t>
          </r>
        </is>
      </c>
      <c r="D5058" s="22" t="inlineStr">
        <is>
          <r>
            <t xml:space="preserve">H</t>
          </r>
        </is>
      </c>
      <c r="E5058" s="24" t="n">
        <v>0.145</v>
      </c>
      <c r="F5058" s="25" t="n">
        <v>30.96</v>
      </c>
      <c r="G5058" s="25" t="n">
        <f>TRUNC(TRUNC(E5058,8)*F5058,2)</f>
        <v>4.48</v>
      </c>
    </row>
    <row r="5059" customHeight="1" ht="18">
      <c r="A5059" s="2" t="inlineStr"/>
      <c r="B5059" s="2" t="inlineStr"/>
      <c r="C5059" s="2" t="inlineStr"/>
      <c r="D5059" s="2" t="inlineStr"/>
      <c r="E5059" s="26" t="inlineStr">
        <is>
          <r>
            <t xml:space="preserve">TOTAL Mão de Obra com Encargos Complementares:</t>
          </r>
        </is>
      </c>
      <c r="F5059" s="26" t="inlineStr"/>
      <c r="G5059" s="27" t="n">
        <f>SUM(G5057:G5058)</f>
        <v>8.13</v>
      </c>
    </row>
    <row r="5060" customHeight="1" ht="15">
      <c r="A5060" s="2" t="inlineStr"/>
      <c r="B5060" s="2" t="inlineStr"/>
      <c r="C5060" s="2" t="inlineStr"/>
      <c r="D5060" s="2" t="inlineStr"/>
      <c r="E5060" s="28" t="inlineStr">
        <is>
          <r>
            <t xml:space="preserve">VALOR:</t>
          </r>
        </is>
      </c>
      <c r="F5060" s="28" t="inlineStr"/>
      <c r="G5060" s="29" t="n">
        <f>ROUND(SUM(G5055,G5059),2)</f>
        <v>142.73</v>
      </c>
    </row>
    <row r="5061" customHeight="1" ht="15">
      <c r="A5061" s="2" t="inlineStr"/>
      <c r="B5061" s="2" t="inlineStr"/>
      <c r="C5061" s="2" t="inlineStr"/>
      <c r="D5061" s="2" t="inlineStr"/>
      <c r="E5061" s="28" t="inlineStr">
        <is>
          <r>
            <t xml:space="preserve">VALOR BDI (20.34%):</t>
          </r>
        </is>
      </c>
      <c r="F5061" s="28" t="inlineStr"/>
      <c r="G5061" s="29" t="n">
        <f>ROUND(G5060*(20.34/100),2)</f>
        <v>29.03</v>
      </c>
    </row>
    <row r="5062" customHeight="1" ht="15">
      <c r="A5062" s="2" t="inlineStr"/>
      <c r="B5062" s="2" t="inlineStr"/>
      <c r="C5062" s="2" t="inlineStr"/>
      <c r="D5062" s="2" t="inlineStr"/>
      <c r="E5062" s="28" t="inlineStr">
        <is>
          <r>
            <t xml:space="preserve">VALOR COM BDI:</t>
          </r>
        </is>
      </c>
      <c r="F5062" s="28" t="inlineStr"/>
      <c r="G5062" s="29" t="n">
        <f>G5061+G5060</f>
        <v>171.76</v>
      </c>
    </row>
    <row r="5063" customHeight="1" ht="10">
      <c r="A5063" s="2" t="inlineStr"/>
      <c r="B5063" s="2" t="inlineStr"/>
      <c r="C5063" s="2" t="inlineStr"/>
      <c r="D5063" s="2" t="inlineStr"/>
      <c r="E5063" s="18" t="inlineStr"/>
      <c r="F5063" s="18" t="inlineStr"/>
      <c r="G5063" s="18" t="inlineStr"/>
    </row>
    <row r="5064" customHeight="1" ht="20">
      <c r="A5064" s="19" t="inlineStr">
        <is>
          <r>
            <t xml:space="preserve">1.19.17. ​91935​ CABO DE COBRE FLEXÍVEL ISOLADO, 16 MM², ANTI-CHAMA 0,6/1,0 KV, PARA CIRCUITOS TERMINAIS - FORNECIMENTO E INSTALAÇÃO. AF_03/2023​ (M)</t>
          </r>
        </is>
      </c>
      <c r="B5064" s="19" t="inlineStr"/>
      <c r="C5064" s="19" t="inlineStr"/>
      <c r="D5064" s="19" t="inlineStr"/>
      <c r="E5064" s="19" t="inlineStr"/>
      <c r="F5064" s="19" t="inlineStr"/>
      <c r="G5064" s="19" t="inlineStr"/>
    </row>
    <row r="5065" customHeight="1" ht="15">
      <c r="A5065" s="20" t="inlineStr">
        <is>
          <r>
            <t xml:space="preserve">Material</t>
          </r>
        </is>
      </c>
      <c r="B5065" s="20" t="inlineStr"/>
      <c r="C5065" s="21" t="inlineStr">
        <is>
          <r>
            <t xml:space="preserve">FONTE</t>
          </r>
        </is>
      </c>
      <c r="D5065" s="21" t="inlineStr">
        <is>
          <r>
            <t xml:space="preserve">UNID</t>
          </r>
        </is>
      </c>
      <c r="E5065" s="21" t="inlineStr">
        <is>
          <r>
            <t xml:space="preserve">COEFICIENTE</t>
          </r>
        </is>
      </c>
      <c r="F5065" s="21" t="inlineStr">
        <is>
          <r>
            <t xml:space="preserve">PREÇO UNITÁRIO</t>
          </r>
        </is>
      </c>
      <c r="G5065" s="21" t="inlineStr">
        <is>
          <r>
            <t xml:space="preserve">TOTAL</t>
          </r>
        </is>
      </c>
    </row>
    <row r="5066" customHeight="1" ht="38">
      <c r="A5066" s="22" t="inlineStr">
        <is>
          <r>
            <t xml:space="preserve">00000995</t>
          </r>
        </is>
      </c>
      <c r="B5066" s="23" t="inlineStr">
        <is>
          <r>
            <t xml:space="preserve">CABO DE COBRE, FLEXIVEL, CLASSE 4 OU 5, ISOLACAO EM PVC/A, ANTICHAMA BWF-B, COBERTURA PVC-ST1, ANTICHAMA BWF-B, 1 CONDUTOR, 0,6/1 KV, SECAO NOMINAL 16 MM2</t>
          </r>
        </is>
      </c>
      <c r="C5066" s="22" t="inlineStr">
        <is>
          <r>
            <t xml:space="preserve">SINAPI</t>
          </r>
        </is>
      </c>
      <c r="D5066" s="22" t="inlineStr">
        <is>
          <r>
            <t xml:space="preserve">M</t>
          </r>
        </is>
      </c>
      <c r="E5066" s="24" t="n">
        <v>1.2434</v>
      </c>
      <c r="F5066" s="25" t="n">
        <v>17.23</v>
      </c>
      <c r="G5066" s="25" t="n">
        <f>TRUNC(TRUNC(E5066,8)*F5066,2)</f>
        <v>21.42</v>
      </c>
    </row>
    <row r="5067" customHeight="1" ht="21">
      <c r="A5067" s="22" t="inlineStr">
        <is>
          <r>
            <t xml:space="preserve">00021127</t>
          </r>
        </is>
      </c>
      <c r="B5067" s="23" t="inlineStr">
        <is>
          <r>
            <t xml:space="preserve">FITA ISOLANTE ADESIVA ANTICHAMA, USO ATE 750 V, EM ROLO DE 19 MM X 5 M</t>
          </r>
        </is>
      </c>
      <c r="C5067" s="22" t="inlineStr">
        <is>
          <r>
            <t xml:space="preserve">SINAPI</t>
          </r>
        </is>
      </c>
      <c r="D5067" s="22" t="inlineStr">
        <is>
          <r>
            <t xml:space="preserve">UN</t>
          </r>
        </is>
      </c>
      <c r="E5067" s="24" t="n">
        <v>0.0094</v>
      </c>
      <c r="F5067" s="25" t="n">
        <v>3.78</v>
      </c>
      <c r="G5067" s="25" t="n">
        <f>TRUNC(TRUNC(E5067,8)*F5067,2)</f>
        <v>0.03</v>
      </c>
    </row>
    <row r="5068" customHeight="1" ht="15">
      <c r="A5068" s="2" t="inlineStr"/>
      <c r="B5068" s="2" t="inlineStr"/>
      <c r="C5068" s="2" t="inlineStr"/>
      <c r="D5068" s="2" t="inlineStr"/>
      <c r="E5068" s="26" t="inlineStr">
        <is>
          <r>
            <t xml:space="preserve">TOTAL Material:</t>
          </r>
        </is>
      </c>
      <c r="F5068" s="26" t="inlineStr"/>
      <c r="G5068" s="27" t="n">
        <f>SUM(G5066:G5067)</f>
        <v>21.45</v>
      </c>
    </row>
    <row r="5069" customHeight="1" ht="15">
      <c r="A5069" s="20" t="inlineStr">
        <is>
          <r>
            <t xml:space="preserve">Mão de Obra com Encargos Complementares</t>
          </r>
        </is>
      </c>
      <c r="B5069" s="20" t="inlineStr"/>
      <c r="C5069" s="21" t="inlineStr">
        <is>
          <r>
            <t xml:space="preserve">FONTE</t>
          </r>
        </is>
      </c>
      <c r="D5069" s="21" t="inlineStr">
        <is>
          <r>
            <t xml:space="preserve">UNID</t>
          </r>
        </is>
      </c>
      <c r="E5069" s="21" t="inlineStr">
        <is>
          <r>
            <t xml:space="preserve">COEFICIENTE</t>
          </r>
        </is>
      </c>
      <c r="F5069" s="21" t="inlineStr">
        <is>
          <r>
            <t xml:space="preserve">PREÇO UNITÁRIO</t>
          </r>
        </is>
      </c>
      <c r="G5069" s="21" t="inlineStr">
        <is>
          <r>
            <t xml:space="preserve">TOTAL</t>
          </r>
        </is>
      </c>
    </row>
    <row r="5070" customHeight="1" ht="21">
      <c r="A5070" s="22" t="inlineStr">
        <is>
          <r>
            <t xml:space="preserve">88247</t>
          </r>
        </is>
      </c>
      <c r="B5070" s="23" t="inlineStr">
        <is>
          <r>
            <t xml:space="preserve">AUXILIAR DE ELETRICISTA COM ENCARGOS COMPLEMENTARES</t>
          </r>
        </is>
      </c>
      <c r="C5070" s="22" t="inlineStr">
        <is>
          <r>
            <t xml:space="preserve">SINAPI</t>
          </r>
        </is>
      </c>
      <c r="D5070" s="22" t="inlineStr">
        <is>
          <r>
            <t xml:space="preserve">H</t>
          </r>
        </is>
      </c>
      <c r="E5070" s="24" t="n">
        <v>0.114</v>
      </c>
      <c r="F5070" s="25" t="n">
        <v>25.22</v>
      </c>
      <c r="G5070" s="25" t="n">
        <f>TRUNC(TRUNC(E5070,8)*F5070,2)</f>
        <v>2.87</v>
      </c>
    </row>
    <row r="5071" customHeight="1" ht="15">
      <c r="A5071" s="22" t="inlineStr">
        <is>
          <r>
            <t xml:space="preserve">88264</t>
          </r>
        </is>
      </c>
      <c r="B5071" s="23" t="inlineStr">
        <is>
          <r>
            <t xml:space="preserve">ELETRICISTA COM ENCARGOS COMPLEMENTARES</t>
          </r>
        </is>
      </c>
      <c r="C5071" s="22" t="inlineStr">
        <is>
          <r>
            <t xml:space="preserve">SINAPI</t>
          </r>
        </is>
      </c>
      <c r="D5071" s="22" t="inlineStr">
        <is>
          <r>
            <t xml:space="preserve">H</t>
          </r>
        </is>
      </c>
      <c r="E5071" s="24" t="n">
        <v>0.114</v>
      </c>
      <c r="F5071" s="25" t="n">
        <v>30.96</v>
      </c>
      <c r="G5071" s="25" t="n">
        <f>TRUNC(TRUNC(E5071,8)*F5071,2)</f>
        <v>3.52</v>
      </c>
    </row>
    <row r="5072" customHeight="1" ht="18">
      <c r="A5072" s="2" t="inlineStr"/>
      <c r="B5072" s="2" t="inlineStr"/>
      <c r="C5072" s="2" t="inlineStr"/>
      <c r="D5072" s="2" t="inlineStr"/>
      <c r="E5072" s="26" t="inlineStr">
        <is>
          <r>
            <t xml:space="preserve">TOTAL Mão de Obra com Encargos Complementares:</t>
          </r>
        </is>
      </c>
      <c r="F5072" s="26" t="inlineStr"/>
      <c r="G5072" s="27" t="n">
        <f>SUM(G5070:G5071)</f>
        <v>6.39</v>
      </c>
    </row>
    <row r="5073" customHeight="1" ht="15">
      <c r="A5073" s="2" t="inlineStr"/>
      <c r="B5073" s="2" t="inlineStr"/>
      <c r="C5073" s="2" t="inlineStr"/>
      <c r="D5073" s="2" t="inlineStr"/>
      <c r="E5073" s="28" t="inlineStr">
        <is>
          <r>
            <t xml:space="preserve">VALOR:</t>
          </r>
        </is>
      </c>
      <c r="F5073" s="28" t="inlineStr"/>
      <c r="G5073" s="29" t="n">
        <f>ROUND(SUM(G5068,G5072),2)</f>
        <v>27.84</v>
      </c>
    </row>
    <row r="5074" customHeight="1" ht="15">
      <c r="A5074" s="2" t="inlineStr"/>
      <c r="B5074" s="2" t="inlineStr"/>
      <c r="C5074" s="2" t="inlineStr"/>
      <c r="D5074" s="2" t="inlineStr"/>
      <c r="E5074" s="28" t="inlineStr">
        <is>
          <r>
            <t xml:space="preserve">VALOR BDI (20.34%):</t>
          </r>
        </is>
      </c>
      <c r="F5074" s="28" t="inlineStr"/>
      <c r="G5074" s="29" t="n">
        <f>ROUND(G5073*(20.34/100),2)</f>
        <v>5.66</v>
      </c>
    </row>
    <row r="5075" customHeight="1" ht="15">
      <c r="A5075" s="2" t="inlineStr"/>
      <c r="B5075" s="2" t="inlineStr"/>
      <c r="C5075" s="2" t="inlineStr"/>
      <c r="D5075" s="2" t="inlineStr"/>
      <c r="E5075" s="28" t="inlineStr">
        <is>
          <r>
            <t xml:space="preserve">VALOR COM BDI:</t>
          </r>
        </is>
      </c>
      <c r="F5075" s="28" t="inlineStr"/>
      <c r="G5075" s="29" t="n">
        <f>G5074+G5073</f>
        <v>33.5</v>
      </c>
    </row>
    <row r="5076" customHeight="1" ht="10">
      <c r="A5076" s="2" t="inlineStr"/>
      <c r="B5076" s="2" t="inlineStr"/>
      <c r="C5076" s="2" t="inlineStr"/>
      <c r="D5076" s="2" t="inlineStr"/>
      <c r="E5076" s="18" t="inlineStr"/>
      <c r="F5076" s="18" t="inlineStr"/>
      <c r="G5076" s="18" t="inlineStr"/>
    </row>
    <row r="5077" customHeight="1" ht="20">
      <c r="A5077" s="19" t="inlineStr">
        <is>
          <r>
            <t xml:space="preserve">1.19.18. ​93000​ CABO DE COBRE FLEXÍVEL ISOLADO, 240 MM², ANTI-CHAMA 0,6/1,0 KV, PARA REDE ENTERRADA DE DISTRIBUIÇÃO DE ENERGIA ELÉTRICA - FORNECIMENTO E INSTALAÇÃO. AF_12/2021​ (M)</t>
          </r>
        </is>
      </c>
      <c r="B5077" s="19" t="inlineStr"/>
      <c r="C5077" s="19" t="inlineStr"/>
      <c r="D5077" s="19" t="inlineStr"/>
      <c r="E5077" s="19" t="inlineStr"/>
      <c r="F5077" s="19" t="inlineStr"/>
      <c r="G5077" s="19" t="inlineStr"/>
    </row>
    <row r="5078" customHeight="1" ht="15">
      <c r="A5078" s="20" t="inlineStr">
        <is>
          <r>
            <t xml:space="preserve">Material</t>
          </r>
        </is>
      </c>
      <c r="B5078" s="20" t="inlineStr"/>
      <c r="C5078" s="21" t="inlineStr">
        <is>
          <r>
            <t xml:space="preserve">FONTE</t>
          </r>
        </is>
      </c>
      <c r="D5078" s="21" t="inlineStr">
        <is>
          <r>
            <t xml:space="preserve">UNID</t>
          </r>
        </is>
      </c>
      <c r="E5078" s="21" t="inlineStr">
        <is>
          <r>
            <t xml:space="preserve">COEFICIENTE</t>
          </r>
        </is>
      </c>
      <c r="F5078" s="21" t="inlineStr">
        <is>
          <r>
            <t xml:space="preserve">PREÇO UNITÁRIO</t>
          </r>
        </is>
      </c>
      <c r="G5078" s="21" t="inlineStr">
        <is>
          <r>
            <t xml:space="preserve">TOTAL</t>
          </r>
        </is>
      </c>
    </row>
    <row r="5079" customHeight="1" ht="38">
      <c r="A5079" s="22" t="inlineStr">
        <is>
          <r>
            <t xml:space="preserve">00001015</t>
          </r>
        </is>
      </c>
      <c r="B5079" s="23" t="inlineStr">
        <is>
          <r>
            <t xml:space="preserve">CABO DE COBRE, FLEXIVEL, CLASSE 4 OU 5, ISOLACAO EM PVC/A, ANTICHAMA BWF-B, COBERTURA PVC-ST1, ANTICHAMA BWF-B, 1 CONDUTOR, 0,6/1 KV, SECAO NOMINAL 240 MM2</t>
          </r>
        </is>
      </c>
      <c r="C5079" s="22" t="inlineStr">
        <is>
          <r>
            <t xml:space="preserve">SINAPI</t>
          </r>
        </is>
      </c>
      <c r="D5079" s="22" t="inlineStr">
        <is>
          <r>
            <t xml:space="preserve">M</t>
          </r>
        </is>
      </c>
      <c r="E5079" s="24" t="n">
        <v>1.015</v>
      </c>
      <c r="F5079" s="25" t="n">
        <v>262.19</v>
      </c>
      <c r="G5079" s="25" t="n">
        <f>TRUNC(TRUNC(E5079,8)*F5079,2)</f>
        <v>266.12</v>
      </c>
    </row>
    <row r="5080" customHeight="1" ht="21">
      <c r="A5080" s="22" t="inlineStr">
        <is>
          <r>
            <t xml:space="preserve">00021127</t>
          </r>
        </is>
      </c>
      <c r="B5080" s="23" t="inlineStr">
        <is>
          <r>
            <t xml:space="preserve">FITA ISOLANTE ADESIVA ANTICHAMA, USO ATE 750 V, EM ROLO DE 19 MM X 5 M</t>
          </r>
        </is>
      </c>
      <c r="C5080" s="22" t="inlineStr">
        <is>
          <r>
            <t xml:space="preserve">SINAPI</t>
          </r>
        </is>
      </c>
      <c r="D5080" s="22" t="inlineStr">
        <is>
          <r>
            <t xml:space="preserve">UN</t>
          </r>
        </is>
      </c>
      <c r="E5080" s="24" t="n">
        <v>0.009</v>
      </c>
      <c r="F5080" s="25" t="n">
        <v>3.78</v>
      </c>
      <c r="G5080" s="25" t="n">
        <f>TRUNC(TRUNC(E5080,8)*F5080,2)</f>
        <v>0.03</v>
      </c>
    </row>
    <row r="5081" customHeight="1" ht="15">
      <c r="A5081" s="2" t="inlineStr"/>
      <c r="B5081" s="2" t="inlineStr"/>
      <c r="C5081" s="2" t="inlineStr"/>
      <c r="D5081" s="2" t="inlineStr"/>
      <c r="E5081" s="26" t="inlineStr">
        <is>
          <r>
            <t xml:space="preserve">TOTAL Material:</t>
          </r>
        </is>
      </c>
      <c r="F5081" s="26" t="inlineStr"/>
      <c r="G5081" s="27" t="n">
        <f>SUM(G5079:G5080)</f>
        <v>266.15</v>
      </c>
    </row>
    <row r="5082" customHeight="1" ht="15">
      <c r="A5082" s="20" t="inlineStr">
        <is>
          <r>
            <t xml:space="preserve">Mão de Obra com Encargos Complementares</t>
          </r>
        </is>
      </c>
      <c r="B5082" s="20" t="inlineStr"/>
      <c r="C5082" s="21" t="inlineStr">
        <is>
          <r>
            <t xml:space="preserve">FONTE</t>
          </r>
        </is>
      </c>
      <c r="D5082" s="21" t="inlineStr">
        <is>
          <r>
            <t xml:space="preserve">UNID</t>
          </r>
        </is>
      </c>
      <c r="E5082" s="21" t="inlineStr">
        <is>
          <r>
            <t xml:space="preserve">COEFICIENTE</t>
          </r>
        </is>
      </c>
      <c r="F5082" s="21" t="inlineStr">
        <is>
          <r>
            <t xml:space="preserve">PREÇO UNITÁRIO</t>
          </r>
        </is>
      </c>
      <c r="G5082" s="21" t="inlineStr">
        <is>
          <r>
            <t xml:space="preserve">TOTAL</t>
          </r>
        </is>
      </c>
    </row>
    <row r="5083" customHeight="1" ht="21">
      <c r="A5083" s="22" t="inlineStr">
        <is>
          <r>
            <t xml:space="preserve">88247</t>
          </r>
        </is>
      </c>
      <c r="B5083" s="23" t="inlineStr">
        <is>
          <r>
            <t xml:space="preserve">AUXILIAR DE ELETRICISTA COM ENCARGOS COMPLEMENTARES</t>
          </r>
        </is>
      </c>
      <c r="C5083" s="22" t="inlineStr">
        <is>
          <r>
            <t xml:space="preserve">SINAPI</t>
          </r>
        </is>
      </c>
      <c r="D5083" s="22" t="inlineStr">
        <is>
          <r>
            <t xml:space="preserve">H</t>
          </r>
        </is>
      </c>
      <c r="E5083" s="24" t="n">
        <v>0.2512</v>
      </c>
      <c r="F5083" s="25" t="n">
        <v>25.22</v>
      </c>
      <c r="G5083" s="25" t="n">
        <f>TRUNC(TRUNC(E5083,8)*F5083,2)</f>
        <v>6.33</v>
      </c>
    </row>
    <row r="5084" customHeight="1" ht="15">
      <c r="A5084" s="22" t="inlineStr">
        <is>
          <r>
            <t xml:space="preserve">88264</t>
          </r>
        </is>
      </c>
      <c r="B5084" s="23" t="inlineStr">
        <is>
          <r>
            <t xml:space="preserve">ELETRICISTA COM ENCARGOS COMPLEMENTARES</t>
          </r>
        </is>
      </c>
      <c r="C5084" s="22" t="inlineStr">
        <is>
          <r>
            <t xml:space="preserve">SINAPI</t>
          </r>
        </is>
      </c>
      <c r="D5084" s="22" t="inlineStr">
        <is>
          <r>
            <t xml:space="preserve">H</t>
          </r>
        </is>
      </c>
      <c r="E5084" s="24" t="n">
        <v>0.2512</v>
      </c>
      <c r="F5084" s="25" t="n">
        <v>30.96</v>
      </c>
      <c r="G5084" s="25" t="n">
        <f>TRUNC(TRUNC(E5084,8)*F5084,2)</f>
        <v>7.77</v>
      </c>
    </row>
    <row r="5085" customHeight="1" ht="18">
      <c r="A5085" s="2" t="inlineStr"/>
      <c r="B5085" s="2" t="inlineStr"/>
      <c r="C5085" s="2" t="inlineStr"/>
      <c r="D5085" s="2" t="inlineStr"/>
      <c r="E5085" s="26" t="inlineStr">
        <is>
          <r>
            <t xml:space="preserve">TOTAL Mão de Obra com Encargos Complementares:</t>
          </r>
        </is>
      </c>
      <c r="F5085" s="26" t="inlineStr"/>
      <c r="G5085" s="27" t="n">
        <f>SUM(G5083:G5084)</f>
        <v>14.1</v>
      </c>
    </row>
    <row r="5086" customHeight="1" ht="15">
      <c r="A5086" s="2" t="inlineStr"/>
      <c r="B5086" s="2" t="inlineStr"/>
      <c r="C5086" s="2" t="inlineStr"/>
      <c r="D5086" s="2" t="inlineStr"/>
      <c r="E5086" s="28" t="inlineStr">
        <is>
          <r>
            <t xml:space="preserve">VALOR:</t>
          </r>
        </is>
      </c>
      <c r="F5086" s="28" t="inlineStr"/>
      <c r="G5086" s="29" t="n">
        <f>ROUND(SUM(G5081,G5085),2)</f>
        <v>280.25</v>
      </c>
    </row>
    <row r="5087" customHeight="1" ht="15">
      <c r="A5087" s="2" t="inlineStr"/>
      <c r="B5087" s="2" t="inlineStr"/>
      <c r="C5087" s="2" t="inlineStr"/>
      <c r="D5087" s="2" t="inlineStr"/>
      <c r="E5087" s="28" t="inlineStr">
        <is>
          <r>
            <t xml:space="preserve">VALOR BDI (20.34%):</t>
          </r>
        </is>
      </c>
      <c r="F5087" s="28" t="inlineStr"/>
      <c r="G5087" s="29" t="n">
        <f>ROUND(G5086*(20.34/100),2)</f>
        <v>57.0</v>
      </c>
    </row>
    <row r="5088" customHeight="1" ht="15">
      <c r="A5088" s="2" t="inlineStr"/>
      <c r="B5088" s="2" t="inlineStr"/>
      <c r="C5088" s="2" t="inlineStr"/>
      <c r="D5088" s="2" t="inlineStr"/>
      <c r="E5088" s="28" t="inlineStr">
        <is>
          <r>
            <t xml:space="preserve">VALOR COM BDI:</t>
          </r>
        </is>
      </c>
      <c r="F5088" s="28" t="inlineStr"/>
      <c r="G5088" s="29" t="n">
        <f>G5087+G5086</f>
        <v>337.25</v>
      </c>
    </row>
    <row r="5089" customHeight="1" ht="10">
      <c r="A5089" s="2" t="inlineStr"/>
      <c r="B5089" s="2" t="inlineStr"/>
      <c r="C5089" s="2" t="inlineStr"/>
      <c r="D5089" s="2" t="inlineStr"/>
      <c r="E5089" s="18" t="inlineStr"/>
      <c r="F5089" s="18" t="inlineStr"/>
      <c r="G5089" s="18" t="inlineStr"/>
    </row>
    <row r="5090" customHeight="1" ht="20">
      <c r="A5090" s="19" t="inlineStr">
        <is>
          <r>
            <t xml:space="preserve">1.19.19. ​92984​ CABO DE COBRE FLEXÍVEL ISOLADO, 25 MM², ANTI-CHAMA 0,6/1,0 KV, PARA REDE ENTERRADA DE DISTRIBUIÇÃO DE ENERGIA ELÉTRICA - FORNECIMENTO E INSTALAÇÃO. AF_12/2021​ (M)</t>
          </r>
        </is>
      </c>
      <c r="B5090" s="19" t="inlineStr"/>
      <c r="C5090" s="19" t="inlineStr"/>
      <c r="D5090" s="19" t="inlineStr"/>
      <c r="E5090" s="19" t="inlineStr"/>
      <c r="F5090" s="19" t="inlineStr"/>
      <c r="G5090" s="19" t="inlineStr"/>
    </row>
    <row r="5091" customHeight="1" ht="15">
      <c r="A5091" s="20" t="inlineStr">
        <is>
          <r>
            <t xml:space="preserve">Material</t>
          </r>
        </is>
      </c>
      <c r="B5091" s="20" t="inlineStr"/>
      <c r="C5091" s="21" t="inlineStr">
        <is>
          <r>
            <t xml:space="preserve">FONTE</t>
          </r>
        </is>
      </c>
      <c r="D5091" s="21" t="inlineStr">
        <is>
          <r>
            <t xml:space="preserve">UNID</t>
          </r>
        </is>
      </c>
      <c r="E5091" s="21" t="inlineStr">
        <is>
          <r>
            <t xml:space="preserve">COEFICIENTE</t>
          </r>
        </is>
      </c>
      <c r="F5091" s="21" t="inlineStr">
        <is>
          <r>
            <t xml:space="preserve">PREÇO UNITÁRIO</t>
          </r>
        </is>
      </c>
      <c r="G5091" s="21" t="inlineStr">
        <is>
          <r>
            <t xml:space="preserve">TOTAL</t>
          </r>
        </is>
      </c>
    </row>
    <row r="5092" customHeight="1" ht="38">
      <c r="A5092" s="22" t="inlineStr">
        <is>
          <r>
            <t xml:space="preserve">00000996</t>
          </r>
        </is>
      </c>
      <c r="B5092" s="23" t="inlineStr">
        <is>
          <r>
            <t xml:space="preserve">CABO DE COBRE, FLEXIVEL, CLASSE 4 OU 5, ISOLACAO EM PVC/A, ANTICHAMA BWF-B, COBERTURA PVC-ST1, ANTICHAMA BWF-B, 1 CONDUTOR, 0,6/1 KV, SECAO NOMINAL 25 MM2</t>
          </r>
        </is>
      </c>
      <c r="C5092" s="22" t="inlineStr">
        <is>
          <r>
            <t xml:space="preserve">SINAPI</t>
          </r>
        </is>
      </c>
      <c r="D5092" s="22" t="inlineStr">
        <is>
          <r>
            <t xml:space="preserve">M</t>
          </r>
        </is>
      </c>
      <c r="E5092" s="24" t="n">
        <v>1.015</v>
      </c>
      <c r="F5092" s="25" t="n">
        <v>26.71</v>
      </c>
      <c r="G5092" s="25" t="n">
        <f>TRUNC(TRUNC(E5092,8)*F5092,2)</f>
        <v>27.11</v>
      </c>
    </row>
    <row r="5093" customHeight="1" ht="21">
      <c r="A5093" s="22" t="inlineStr">
        <is>
          <r>
            <t xml:space="preserve">00021127</t>
          </r>
        </is>
      </c>
      <c r="B5093" s="23" t="inlineStr">
        <is>
          <r>
            <t xml:space="preserve">FITA ISOLANTE ADESIVA ANTICHAMA, USO ATE 750 V, EM ROLO DE 19 MM X 5 M</t>
          </r>
        </is>
      </c>
      <c r="C5093" s="22" t="inlineStr">
        <is>
          <r>
            <t xml:space="preserve">SINAPI</t>
          </r>
        </is>
      </c>
      <c r="D5093" s="22" t="inlineStr">
        <is>
          <r>
            <t xml:space="preserve">UN</t>
          </r>
        </is>
      </c>
      <c r="E5093" s="24" t="n">
        <v>0.009</v>
      </c>
      <c r="F5093" s="25" t="n">
        <v>3.78</v>
      </c>
      <c r="G5093" s="25" t="n">
        <f>TRUNC(TRUNC(E5093,8)*F5093,2)</f>
        <v>0.03</v>
      </c>
    </row>
    <row r="5094" customHeight="1" ht="15">
      <c r="A5094" s="2" t="inlineStr"/>
      <c r="B5094" s="2" t="inlineStr"/>
      <c r="C5094" s="2" t="inlineStr"/>
      <c r="D5094" s="2" t="inlineStr"/>
      <c r="E5094" s="26" t="inlineStr">
        <is>
          <r>
            <t xml:space="preserve">TOTAL Material:</t>
          </r>
        </is>
      </c>
      <c r="F5094" s="26" t="inlineStr"/>
      <c r="G5094" s="27" t="n">
        <f>SUM(G5092:G5093)</f>
        <v>27.14</v>
      </c>
    </row>
    <row r="5095" customHeight="1" ht="15">
      <c r="A5095" s="20" t="inlineStr">
        <is>
          <r>
            <t xml:space="preserve">Mão de Obra com Encargos Complementares</t>
          </r>
        </is>
      </c>
      <c r="B5095" s="20" t="inlineStr"/>
      <c r="C5095" s="21" t="inlineStr">
        <is>
          <r>
            <t xml:space="preserve">FONTE</t>
          </r>
        </is>
      </c>
      <c r="D5095" s="21" t="inlineStr">
        <is>
          <r>
            <t xml:space="preserve">UNID</t>
          </r>
        </is>
      </c>
      <c r="E5095" s="21" t="inlineStr">
        <is>
          <r>
            <t xml:space="preserve">COEFICIENTE</t>
          </r>
        </is>
      </c>
      <c r="F5095" s="21" t="inlineStr">
        <is>
          <r>
            <t xml:space="preserve">PREÇO UNITÁRIO</t>
          </r>
        </is>
      </c>
      <c r="G5095" s="21" t="inlineStr">
        <is>
          <r>
            <t xml:space="preserve">TOTAL</t>
          </r>
        </is>
      </c>
    </row>
    <row r="5096" customHeight="1" ht="21">
      <c r="A5096" s="22" t="inlineStr">
        <is>
          <r>
            <t xml:space="preserve">88247</t>
          </r>
        </is>
      </c>
      <c r="B5096" s="23" t="inlineStr">
        <is>
          <r>
            <t xml:space="preserve">AUXILIAR DE ELETRICISTA COM ENCARGOS COMPLEMENTARES</t>
          </r>
        </is>
      </c>
      <c r="C5096" s="22" t="inlineStr">
        <is>
          <r>
            <t xml:space="preserve">SINAPI</t>
          </r>
        </is>
      </c>
      <c r="D5096" s="22" t="inlineStr">
        <is>
          <r>
            <t xml:space="preserve">H</t>
          </r>
        </is>
      </c>
      <c r="E5096" s="24" t="n">
        <v>0.0608</v>
      </c>
      <c r="F5096" s="25" t="n">
        <v>25.22</v>
      </c>
      <c r="G5096" s="25" t="n">
        <f>TRUNC(TRUNC(E5096,8)*F5096,2)</f>
        <v>1.53</v>
      </c>
    </row>
    <row r="5097" customHeight="1" ht="15">
      <c r="A5097" s="22" t="inlineStr">
        <is>
          <r>
            <t xml:space="preserve">88264</t>
          </r>
        </is>
      </c>
      <c r="B5097" s="23" t="inlineStr">
        <is>
          <r>
            <t xml:space="preserve">ELETRICISTA COM ENCARGOS COMPLEMENTARES</t>
          </r>
        </is>
      </c>
      <c r="C5097" s="22" t="inlineStr">
        <is>
          <r>
            <t xml:space="preserve">SINAPI</t>
          </r>
        </is>
      </c>
      <c r="D5097" s="22" t="inlineStr">
        <is>
          <r>
            <t xml:space="preserve">H</t>
          </r>
        </is>
      </c>
      <c r="E5097" s="24" t="n">
        <v>0.0608</v>
      </c>
      <c r="F5097" s="25" t="n">
        <v>30.96</v>
      </c>
      <c r="G5097" s="25" t="n">
        <f>TRUNC(TRUNC(E5097,8)*F5097,2)</f>
        <v>1.88</v>
      </c>
    </row>
    <row r="5098" customHeight="1" ht="18">
      <c r="A5098" s="2" t="inlineStr"/>
      <c r="B5098" s="2" t="inlineStr"/>
      <c r="C5098" s="2" t="inlineStr"/>
      <c r="D5098" s="2" t="inlineStr"/>
      <c r="E5098" s="26" t="inlineStr">
        <is>
          <r>
            <t xml:space="preserve">TOTAL Mão de Obra com Encargos Complementares:</t>
          </r>
        </is>
      </c>
      <c r="F5098" s="26" t="inlineStr"/>
      <c r="G5098" s="27" t="n">
        <f>SUM(G5096:G5097)</f>
        <v>3.41</v>
      </c>
    </row>
    <row r="5099" customHeight="1" ht="15">
      <c r="A5099" s="2" t="inlineStr"/>
      <c r="B5099" s="2" t="inlineStr"/>
      <c r="C5099" s="2" t="inlineStr"/>
      <c r="D5099" s="2" t="inlineStr"/>
      <c r="E5099" s="28" t="inlineStr">
        <is>
          <r>
            <t xml:space="preserve">VALOR:</t>
          </r>
        </is>
      </c>
      <c r="F5099" s="28" t="inlineStr"/>
      <c r="G5099" s="29" t="n">
        <f>ROUND(SUM(G5094,G5098),2)</f>
        <v>30.55</v>
      </c>
    </row>
    <row r="5100" customHeight="1" ht="15">
      <c r="A5100" s="2" t="inlineStr"/>
      <c r="B5100" s="2" t="inlineStr"/>
      <c r="C5100" s="2" t="inlineStr"/>
      <c r="D5100" s="2" t="inlineStr"/>
      <c r="E5100" s="28" t="inlineStr">
        <is>
          <r>
            <t xml:space="preserve">VALOR BDI (20.34%):</t>
          </r>
        </is>
      </c>
      <c r="F5100" s="28" t="inlineStr"/>
      <c r="G5100" s="29" t="n">
        <f>ROUND(G5099*(20.34/100),2)</f>
        <v>6.21</v>
      </c>
    </row>
    <row r="5101" customHeight="1" ht="15">
      <c r="A5101" s="2" t="inlineStr"/>
      <c r="B5101" s="2" t="inlineStr"/>
      <c r="C5101" s="2" t="inlineStr"/>
      <c r="D5101" s="2" t="inlineStr"/>
      <c r="E5101" s="28" t="inlineStr">
        <is>
          <r>
            <t xml:space="preserve">VALOR COM BDI:</t>
          </r>
        </is>
      </c>
      <c r="F5101" s="28" t="inlineStr"/>
      <c r="G5101" s="29" t="n">
        <f>G5100+G5099</f>
        <v>36.76</v>
      </c>
    </row>
    <row r="5102" customHeight="1" ht="10">
      <c r="A5102" s="2" t="inlineStr"/>
      <c r="B5102" s="2" t="inlineStr"/>
      <c r="C5102" s="2" t="inlineStr"/>
      <c r="D5102" s="2" t="inlineStr"/>
      <c r="E5102" s="18" t="inlineStr"/>
      <c r="F5102" s="18" t="inlineStr"/>
      <c r="G5102" s="18" t="inlineStr"/>
    </row>
    <row r="5103" customHeight="1" ht="20">
      <c r="A5103" s="19" t="inlineStr">
        <is>
          <r>
            <t xml:space="preserve">1.19.20. ​92986​ CABO DE COBRE FLEXÍVEL ISOLADO, 35 MM², ANTI-CHAMA 0,6/1,0 KV, PARA REDE ENTERRADA DE DISTRIBUIÇÃO DE ENERGIA ELÉTRICA - FORNECIMENTO E INSTALAÇÃO. AF_12/2021​ (M)</t>
          </r>
        </is>
      </c>
      <c r="B5103" s="19" t="inlineStr"/>
      <c r="C5103" s="19" t="inlineStr"/>
      <c r="D5103" s="19" t="inlineStr"/>
      <c r="E5103" s="19" t="inlineStr"/>
      <c r="F5103" s="19" t="inlineStr"/>
      <c r="G5103" s="19" t="inlineStr"/>
    </row>
    <row r="5104" customHeight="1" ht="15">
      <c r="A5104" s="20" t="inlineStr">
        <is>
          <r>
            <t xml:space="preserve">Material</t>
          </r>
        </is>
      </c>
      <c r="B5104" s="20" t="inlineStr"/>
      <c r="C5104" s="21" t="inlineStr">
        <is>
          <r>
            <t xml:space="preserve">FONTE</t>
          </r>
        </is>
      </c>
      <c r="D5104" s="21" t="inlineStr">
        <is>
          <r>
            <t xml:space="preserve">UNID</t>
          </r>
        </is>
      </c>
      <c r="E5104" s="21" t="inlineStr">
        <is>
          <r>
            <t xml:space="preserve">COEFICIENTE</t>
          </r>
        </is>
      </c>
      <c r="F5104" s="21" t="inlineStr">
        <is>
          <r>
            <t xml:space="preserve">PREÇO UNITÁRIO</t>
          </r>
        </is>
      </c>
      <c r="G5104" s="21" t="inlineStr">
        <is>
          <r>
            <t xml:space="preserve">TOTAL</t>
          </r>
        </is>
      </c>
    </row>
    <row r="5105" customHeight="1" ht="38">
      <c r="A5105" s="22" t="inlineStr">
        <is>
          <r>
            <t xml:space="preserve">00001019</t>
          </r>
        </is>
      </c>
      <c r="B5105" s="23" t="inlineStr">
        <is>
          <r>
            <t xml:space="preserve">CABO DE COBRE, FLEXIVEL, CLASSE 4 OU 5, ISOLACAO EM PVC/A, ANTICHAMA BWF-B, COBERTURA PVC-ST1, ANTICHAMA BWF-B, 1 CONDUTOR, 0,6/1 KV, SECAO NOMINAL 35 MM2</t>
          </r>
        </is>
      </c>
      <c r="C5105" s="22" t="inlineStr">
        <is>
          <r>
            <t xml:space="preserve">SINAPI</t>
          </r>
        </is>
      </c>
      <c r="D5105" s="22" t="inlineStr">
        <is>
          <r>
            <t xml:space="preserve">M</t>
          </r>
        </is>
      </c>
      <c r="E5105" s="24" t="n">
        <v>1.015</v>
      </c>
      <c r="F5105" s="25" t="n">
        <v>37.75</v>
      </c>
      <c r="G5105" s="25" t="n">
        <f>TRUNC(TRUNC(E5105,8)*F5105,2)</f>
        <v>38.31</v>
      </c>
    </row>
    <row r="5106" customHeight="1" ht="21">
      <c r="A5106" s="22" t="inlineStr">
        <is>
          <r>
            <t xml:space="preserve">00021127</t>
          </r>
        </is>
      </c>
      <c r="B5106" s="23" t="inlineStr">
        <is>
          <r>
            <t xml:space="preserve">FITA ISOLANTE ADESIVA ANTICHAMA, USO ATE 750 V, EM ROLO DE 19 MM X 5 M</t>
          </r>
        </is>
      </c>
      <c r="C5106" s="22" t="inlineStr">
        <is>
          <r>
            <t xml:space="preserve">SINAPI</t>
          </r>
        </is>
      </c>
      <c r="D5106" s="22" t="inlineStr">
        <is>
          <r>
            <t xml:space="preserve">UN</t>
          </r>
        </is>
      </c>
      <c r="E5106" s="24" t="n">
        <v>0.009</v>
      </c>
      <c r="F5106" s="25" t="n">
        <v>3.78</v>
      </c>
      <c r="G5106" s="25" t="n">
        <f>TRUNC(TRUNC(E5106,8)*F5106,2)</f>
        <v>0.03</v>
      </c>
    </row>
    <row r="5107" customHeight="1" ht="15">
      <c r="A5107" s="2" t="inlineStr"/>
      <c r="B5107" s="2" t="inlineStr"/>
      <c r="C5107" s="2" t="inlineStr"/>
      <c r="D5107" s="2" t="inlineStr"/>
      <c r="E5107" s="26" t="inlineStr">
        <is>
          <r>
            <t xml:space="preserve">TOTAL Material:</t>
          </r>
        </is>
      </c>
      <c r="F5107" s="26" t="inlineStr"/>
      <c r="G5107" s="27" t="n">
        <f>SUM(G5105:G5106)</f>
        <v>38.34</v>
      </c>
    </row>
    <row r="5108" customHeight="1" ht="15">
      <c r="A5108" s="20" t="inlineStr">
        <is>
          <r>
            <t xml:space="preserve">Mão de Obra com Encargos Complementares</t>
          </r>
        </is>
      </c>
      <c r="B5108" s="20" t="inlineStr"/>
      <c r="C5108" s="21" t="inlineStr">
        <is>
          <r>
            <t xml:space="preserve">FONTE</t>
          </r>
        </is>
      </c>
      <c r="D5108" s="21" t="inlineStr">
        <is>
          <r>
            <t xml:space="preserve">UNID</t>
          </r>
        </is>
      </c>
      <c r="E5108" s="21" t="inlineStr">
        <is>
          <r>
            <t xml:space="preserve">COEFICIENTE</t>
          </r>
        </is>
      </c>
      <c r="F5108" s="21" t="inlineStr">
        <is>
          <r>
            <t xml:space="preserve">PREÇO UNITÁRIO</t>
          </r>
        </is>
      </c>
      <c r="G5108" s="21" t="inlineStr">
        <is>
          <r>
            <t xml:space="preserve">TOTAL</t>
          </r>
        </is>
      </c>
    </row>
    <row r="5109" customHeight="1" ht="21">
      <c r="A5109" s="22" t="inlineStr">
        <is>
          <r>
            <t xml:space="preserve">88247</t>
          </r>
        </is>
      </c>
      <c r="B5109" s="23" t="inlineStr">
        <is>
          <r>
            <t xml:space="preserve">AUXILIAR DE ELETRICISTA COM ENCARGOS COMPLEMENTARES</t>
          </r>
        </is>
      </c>
      <c r="C5109" s="22" t="inlineStr">
        <is>
          <r>
            <t xml:space="preserve">SINAPI</t>
          </r>
        </is>
      </c>
      <c r="D5109" s="22" t="inlineStr">
        <is>
          <r>
            <t xml:space="preserve">H</t>
          </r>
        </is>
      </c>
      <c r="E5109" s="24" t="n">
        <v>0.0697</v>
      </c>
      <c r="F5109" s="25" t="n">
        <v>25.22</v>
      </c>
      <c r="G5109" s="25" t="n">
        <f>TRUNC(TRUNC(E5109,8)*F5109,2)</f>
        <v>1.75</v>
      </c>
    </row>
    <row r="5110" customHeight="1" ht="15">
      <c r="A5110" s="22" t="inlineStr">
        <is>
          <r>
            <t xml:space="preserve">88264</t>
          </r>
        </is>
      </c>
      <c r="B5110" s="23" t="inlineStr">
        <is>
          <r>
            <t xml:space="preserve">ELETRICISTA COM ENCARGOS COMPLEMENTARES</t>
          </r>
        </is>
      </c>
      <c r="C5110" s="22" t="inlineStr">
        <is>
          <r>
            <t xml:space="preserve">SINAPI</t>
          </r>
        </is>
      </c>
      <c r="D5110" s="22" t="inlineStr">
        <is>
          <r>
            <t xml:space="preserve">H</t>
          </r>
        </is>
      </c>
      <c r="E5110" s="24" t="n">
        <v>0.0697</v>
      </c>
      <c r="F5110" s="25" t="n">
        <v>30.96</v>
      </c>
      <c r="G5110" s="25" t="n">
        <f>TRUNC(TRUNC(E5110,8)*F5110,2)</f>
        <v>2.15</v>
      </c>
    </row>
    <row r="5111" customHeight="1" ht="18">
      <c r="A5111" s="2" t="inlineStr"/>
      <c r="B5111" s="2" t="inlineStr"/>
      <c r="C5111" s="2" t="inlineStr"/>
      <c r="D5111" s="2" t="inlineStr"/>
      <c r="E5111" s="26" t="inlineStr">
        <is>
          <r>
            <t xml:space="preserve">TOTAL Mão de Obra com Encargos Complementares:</t>
          </r>
        </is>
      </c>
      <c r="F5111" s="26" t="inlineStr"/>
      <c r="G5111" s="27" t="n">
        <f>SUM(G5109:G5110)</f>
        <v>3.9</v>
      </c>
    </row>
    <row r="5112" customHeight="1" ht="15">
      <c r="A5112" s="2" t="inlineStr"/>
      <c r="B5112" s="2" t="inlineStr"/>
      <c r="C5112" s="2" t="inlineStr"/>
      <c r="D5112" s="2" t="inlineStr"/>
      <c r="E5112" s="28" t="inlineStr">
        <is>
          <r>
            <t xml:space="preserve">VALOR:</t>
          </r>
        </is>
      </c>
      <c r="F5112" s="28" t="inlineStr"/>
      <c r="G5112" s="29" t="n">
        <f>ROUND(SUM(G5107,G5111),2)</f>
        <v>42.24</v>
      </c>
    </row>
    <row r="5113" customHeight="1" ht="15">
      <c r="A5113" s="2" t="inlineStr"/>
      <c r="B5113" s="2" t="inlineStr"/>
      <c r="C5113" s="2" t="inlineStr"/>
      <c r="D5113" s="2" t="inlineStr"/>
      <c r="E5113" s="28" t="inlineStr">
        <is>
          <r>
            <t xml:space="preserve">VALOR BDI (20.34%):</t>
          </r>
        </is>
      </c>
      <c r="F5113" s="28" t="inlineStr"/>
      <c r="G5113" s="29" t="n">
        <f>ROUND(G5112*(20.34/100),2)</f>
        <v>8.59</v>
      </c>
    </row>
    <row r="5114" customHeight="1" ht="15">
      <c r="A5114" s="2" t="inlineStr"/>
      <c r="B5114" s="2" t="inlineStr"/>
      <c r="C5114" s="2" t="inlineStr"/>
      <c r="D5114" s="2" t="inlineStr"/>
      <c r="E5114" s="28" t="inlineStr">
        <is>
          <r>
            <t xml:space="preserve">VALOR COM BDI:</t>
          </r>
        </is>
      </c>
      <c r="F5114" s="28" t="inlineStr"/>
      <c r="G5114" s="29" t="n">
        <f>G5113+G5112</f>
        <v>50.83</v>
      </c>
    </row>
    <row r="5115" customHeight="1" ht="10">
      <c r="A5115" s="2" t="inlineStr"/>
      <c r="B5115" s="2" t="inlineStr"/>
      <c r="C5115" s="2" t="inlineStr"/>
      <c r="D5115" s="2" t="inlineStr"/>
      <c r="E5115" s="18" t="inlineStr"/>
      <c r="F5115" s="18" t="inlineStr"/>
      <c r="G5115" s="18" t="inlineStr"/>
    </row>
    <row r="5116" customHeight="1" ht="20">
      <c r="A5116" s="19" t="inlineStr">
        <is>
          <r>
            <t xml:space="preserve">1.19.21. ​92988​ CABO DE COBRE FLEXÍVEL ISOLADO, 50 MM², ANTI-CHAMA 0,6/1,0 KV, PARA REDE ENTERRADA DE DISTRIBUIÇÃO DE ENERGIA ELÉTRICA - FORNECIMENTO E INSTALAÇÃO. AF_12/2021​ (M)</t>
          </r>
        </is>
      </c>
      <c r="B5116" s="19" t="inlineStr"/>
      <c r="C5116" s="19" t="inlineStr"/>
      <c r="D5116" s="19" t="inlineStr"/>
      <c r="E5116" s="19" t="inlineStr"/>
      <c r="F5116" s="19" t="inlineStr"/>
      <c r="G5116" s="19" t="inlineStr"/>
    </row>
    <row r="5117" customHeight="1" ht="15">
      <c r="A5117" s="20" t="inlineStr">
        <is>
          <r>
            <t xml:space="preserve">Material</t>
          </r>
        </is>
      </c>
      <c r="B5117" s="20" t="inlineStr"/>
      <c r="C5117" s="21" t="inlineStr">
        <is>
          <r>
            <t xml:space="preserve">FONTE</t>
          </r>
        </is>
      </c>
      <c r="D5117" s="21" t="inlineStr">
        <is>
          <r>
            <t xml:space="preserve">UNID</t>
          </r>
        </is>
      </c>
      <c r="E5117" s="21" t="inlineStr">
        <is>
          <r>
            <t xml:space="preserve">COEFICIENTE</t>
          </r>
        </is>
      </c>
      <c r="F5117" s="21" t="inlineStr">
        <is>
          <r>
            <t xml:space="preserve">PREÇO UNITÁRIO</t>
          </r>
        </is>
      </c>
      <c r="G5117" s="21" t="inlineStr">
        <is>
          <r>
            <t xml:space="preserve">TOTAL</t>
          </r>
        </is>
      </c>
    </row>
    <row r="5118" customHeight="1" ht="38">
      <c r="A5118" s="22" t="inlineStr">
        <is>
          <r>
            <t xml:space="preserve">00001018</t>
          </r>
        </is>
      </c>
      <c r="B5118" s="23" t="inlineStr">
        <is>
          <r>
            <t xml:space="preserve">CABO DE COBRE, FLEXIVEL, CLASSE 4 OU 5, ISOLACAO EM PVC/A, ANTICHAMA BWF-B, COBERTURA PVC-ST1, ANTICHAMA BWF-B, 1 CONDUTOR, 0,6/1 KV, SECAO NOMINAL 50 MM2</t>
          </r>
        </is>
      </c>
      <c r="C5118" s="22" t="inlineStr">
        <is>
          <r>
            <t xml:space="preserve">SINAPI</t>
          </r>
        </is>
      </c>
      <c r="D5118" s="22" t="inlineStr">
        <is>
          <r>
            <t xml:space="preserve">M</t>
          </r>
        </is>
      </c>
      <c r="E5118" s="24" t="n">
        <v>1.015</v>
      </c>
      <c r="F5118" s="25" t="n">
        <v>55.82</v>
      </c>
      <c r="G5118" s="25" t="n">
        <f>TRUNC(TRUNC(E5118,8)*F5118,2)</f>
        <v>56.65</v>
      </c>
    </row>
    <row r="5119" customHeight="1" ht="21">
      <c r="A5119" s="22" t="inlineStr">
        <is>
          <r>
            <t xml:space="preserve">00021127</t>
          </r>
        </is>
      </c>
      <c r="B5119" s="23" t="inlineStr">
        <is>
          <r>
            <t xml:space="preserve">FITA ISOLANTE ADESIVA ANTICHAMA, USO ATE 750 V, EM ROLO DE 19 MM X 5 M</t>
          </r>
        </is>
      </c>
      <c r="C5119" s="22" t="inlineStr">
        <is>
          <r>
            <t xml:space="preserve">SINAPI</t>
          </r>
        </is>
      </c>
      <c r="D5119" s="22" t="inlineStr">
        <is>
          <r>
            <t xml:space="preserve">UN</t>
          </r>
        </is>
      </c>
      <c r="E5119" s="24" t="n">
        <v>0.009</v>
      </c>
      <c r="F5119" s="25" t="n">
        <v>3.78</v>
      </c>
      <c r="G5119" s="25" t="n">
        <f>TRUNC(TRUNC(E5119,8)*F5119,2)</f>
        <v>0.03</v>
      </c>
    </row>
    <row r="5120" customHeight="1" ht="15">
      <c r="A5120" s="2" t="inlineStr"/>
      <c r="B5120" s="2" t="inlineStr"/>
      <c r="C5120" s="2" t="inlineStr"/>
      <c r="D5120" s="2" t="inlineStr"/>
      <c r="E5120" s="26" t="inlineStr">
        <is>
          <r>
            <t xml:space="preserve">TOTAL Material:</t>
          </r>
        </is>
      </c>
      <c r="F5120" s="26" t="inlineStr"/>
      <c r="G5120" s="27" t="n">
        <f>SUM(G5118:G5119)</f>
        <v>56.68</v>
      </c>
    </row>
    <row r="5121" customHeight="1" ht="15">
      <c r="A5121" s="20" t="inlineStr">
        <is>
          <r>
            <t xml:space="preserve">Mão de Obra com Encargos Complementares</t>
          </r>
        </is>
      </c>
      <c r="B5121" s="20" t="inlineStr"/>
      <c r="C5121" s="21" t="inlineStr">
        <is>
          <r>
            <t xml:space="preserve">FONTE</t>
          </r>
        </is>
      </c>
      <c r="D5121" s="21" t="inlineStr">
        <is>
          <r>
            <t xml:space="preserve">UNID</t>
          </r>
        </is>
      </c>
      <c r="E5121" s="21" t="inlineStr">
        <is>
          <r>
            <t xml:space="preserve">COEFICIENTE</t>
          </r>
        </is>
      </c>
      <c r="F5121" s="21" t="inlineStr">
        <is>
          <r>
            <t xml:space="preserve">PREÇO UNITÁRIO</t>
          </r>
        </is>
      </c>
      <c r="G5121" s="21" t="inlineStr">
        <is>
          <r>
            <t xml:space="preserve">TOTAL</t>
          </r>
        </is>
      </c>
    </row>
    <row r="5122" customHeight="1" ht="21">
      <c r="A5122" s="22" t="inlineStr">
        <is>
          <r>
            <t xml:space="preserve">88247</t>
          </r>
        </is>
      </c>
      <c r="B5122" s="23" t="inlineStr">
        <is>
          <r>
            <t xml:space="preserve">AUXILIAR DE ELETRICISTA COM ENCARGOS COMPLEMENTARES</t>
          </r>
        </is>
      </c>
      <c r="C5122" s="22" t="inlineStr">
        <is>
          <r>
            <t xml:space="preserve">SINAPI</t>
          </r>
        </is>
      </c>
      <c r="D5122" s="22" t="inlineStr">
        <is>
          <r>
            <t xml:space="preserve">H</t>
          </r>
        </is>
      </c>
      <c r="E5122" s="24" t="n">
        <v>0.083</v>
      </c>
      <c r="F5122" s="25" t="n">
        <v>25.22</v>
      </c>
      <c r="G5122" s="25" t="n">
        <f>TRUNC(TRUNC(E5122,8)*F5122,2)</f>
        <v>2.09</v>
      </c>
    </row>
    <row r="5123" customHeight="1" ht="15">
      <c r="A5123" s="22" t="inlineStr">
        <is>
          <r>
            <t xml:space="preserve">88264</t>
          </r>
        </is>
      </c>
      <c r="B5123" s="23" t="inlineStr">
        <is>
          <r>
            <t xml:space="preserve">ELETRICISTA COM ENCARGOS COMPLEMENTARES</t>
          </r>
        </is>
      </c>
      <c r="C5123" s="22" t="inlineStr">
        <is>
          <r>
            <t xml:space="preserve">SINAPI</t>
          </r>
        </is>
      </c>
      <c r="D5123" s="22" t="inlineStr">
        <is>
          <r>
            <t xml:space="preserve">H</t>
          </r>
        </is>
      </c>
      <c r="E5123" s="24" t="n">
        <v>0.083</v>
      </c>
      <c r="F5123" s="25" t="n">
        <v>30.96</v>
      </c>
      <c r="G5123" s="25" t="n">
        <f>TRUNC(TRUNC(E5123,8)*F5123,2)</f>
        <v>2.56</v>
      </c>
    </row>
    <row r="5124" customHeight="1" ht="18">
      <c r="A5124" s="2" t="inlineStr"/>
      <c r="B5124" s="2" t="inlineStr"/>
      <c r="C5124" s="2" t="inlineStr"/>
      <c r="D5124" s="2" t="inlineStr"/>
      <c r="E5124" s="26" t="inlineStr">
        <is>
          <r>
            <t xml:space="preserve">TOTAL Mão de Obra com Encargos Complementares:</t>
          </r>
        </is>
      </c>
      <c r="F5124" s="26" t="inlineStr"/>
      <c r="G5124" s="27" t="n">
        <f>SUM(G5122:G5123)</f>
        <v>4.65</v>
      </c>
    </row>
    <row r="5125" customHeight="1" ht="15">
      <c r="A5125" s="2" t="inlineStr"/>
      <c r="B5125" s="2" t="inlineStr"/>
      <c r="C5125" s="2" t="inlineStr"/>
      <c r="D5125" s="2" t="inlineStr"/>
      <c r="E5125" s="28" t="inlineStr">
        <is>
          <r>
            <t xml:space="preserve">VALOR:</t>
          </r>
        </is>
      </c>
      <c r="F5125" s="28" t="inlineStr"/>
      <c r="G5125" s="29" t="n">
        <f>ROUND(SUM(G5120,G5124),2)</f>
        <v>61.33</v>
      </c>
    </row>
    <row r="5126" customHeight="1" ht="15">
      <c r="A5126" s="2" t="inlineStr"/>
      <c r="B5126" s="2" t="inlineStr"/>
      <c r="C5126" s="2" t="inlineStr"/>
      <c r="D5126" s="2" t="inlineStr"/>
      <c r="E5126" s="28" t="inlineStr">
        <is>
          <r>
            <t xml:space="preserve">VALOR BDI (20.34%):</t>
          </r>
        </is>
      </c>
      <c r="F5126" s="28" t="inlineStr"/>
      <c r="G5126" s="29" t="n">
        <f>ROUND(G5125*(20.34/100),2)</f>
        <v>12.47</v>
      </c>
    </row>
    <row r="5127" customHeight="1" ht="15">
      <c r="A5127" s="2" t="inlineStr"/>
      <c r="B5127" s="2" t="inlineStr"/>
      <c r="C5127" s="2" t="inlineStr"/>
      <c r="D5127" s="2" t="inlineStr"/>
      <c r="E5127" s="28" t="inlineStr">
        <is>
          <r>
            <t xml:space="preserve">VALOR COM BDI:</t>
          </r>
        </is>
      </c>
      <c r="F5127" s="28" t="inlineStr"/>
      <c r="G5127" s="29" t="n">
        <f>G5126+G5125</f>
        <v>73.8</v>
      </c>
    </row>
    <row r="5128" customHeight="1" ht="10">
      <c r="A5128" s="2" t="inlineStr"/>
      <c r="B5128" s="2" t="inlineStr"/>
      <c r="C5128" s="2" t="inlineStr"/>
      <c r="D5128" s="2" t="inlineStr"/>
      <c r="E5128" s="18" t="inlineStr"/>
      <c r="F5128" s="18" t="inlineStr"/>
      <c r="G5128" s="18" t="inlineStr"/>
    </row>
    <row r="5129" customHeight="1" ht="20">
      <c r="A5129" s="19" t="inlineStr">
        <is>
          <r>
            <t xml:space="preserve">1.19.22. ​92990​ CABO DE COBRE FLEXÍVEL ISOLADO, 70 MM², ANTI-CHAMA 0,6/1,0 KV, PARA REDE ENTERRADA DE DISTRIBUIÇÃO DE ENERGIA ELÉTRICA - FORNECIMENTO E INSTALAÇÃO. AF_12/2021​ (M)</t>
          </r>
        </is>
      </c>
      <c r="B5129" s="19" t="inlineStr"/>
      <c r="C5129" s="19" t="inlineStr"/>
      <c r="D5129" s="19" t="inlineStr"/>
      <c r="E5129" s="19" t="inlineStr"/>
      <c r="F5129" s="19" t="inlineStr"/>
      <c r="G5129" s="19" t="inlineStr"/>
    </row>
    <row r="5130" customHeight="1" ht="15">
      <c r="A5130" s="20" t="inlineStr">
        <is>
          <r>
            <t xml:space="preserve">Material</t>
          </r>
        </is>
      </c>
      <c r="B5130" s="20" t="inlineStr"/>
      <c r="C5130" s="21" t="inlineStr">
        <is>
          <r>
            <t xml:space="preserve">FONTE</t>
          </r>
        </is>
      </c>
      <c r="D5130" s="21" t="inlineStr">
        <is>
          <r>
            <t xml:space="preserve">UNID</t>
          </r>
        </is>
      </c>
      <c r="E5130" s="21" t="inlineStr">
        <is>
          <r>
            <t xml:space="preserve">COEFICIENTE</t>
          </r>
        </is>
      </c>
      <c r="F5130" s="21" t="inlineStr">
        <is>
          <r>
            <t xml:space="preserve">PREÇO UNITÁRIO</t>
          </r>
        </is>
      </c>
      <c r="G5130" s="21" t="inlineStr">
        <is>
          <r>
            <t xml:space="preserve">TOTAL</t>
          </r>
        </is>
      </c>
    </row>
    <row r="5131" customHeight="1" ht="38">
      <c r="A5131" s="22" t="inlineStr">
        <is>
          <r>
            <t xml:space="preserve">00000977</t>
          </r>
        </is>
      </c>
      <c r="B5131" s="23" t="inlineStr">
        <is>
          <r>
            <t xml:space="preserve">CABO DE COBRE, FLEXIVEL, CLASSE 4 OU 5, ISOLACAO EM PVC/A, ANTICHAMA BWF-B, COBERTURA PVC-ST1, ANTICHAMA BWF-B, 1 CONDUTOR, 0,6/1 KV, SECAO NOMINAL 70 MM2</t>
          </r>
        </is>
      </c>
      <c r="C5131" s="22" t="inlineStr">
        <is>
          <r>
            <t xml:space="preserve">SINAPI</t>
          </r>
        </is>
      </c>
      <c r="D5131" s="22" t="inlineStr">
        <is>
          <r>
            <t xml:space="preserve">M</t>
          </r>
        </is>
      </c>
      <c r="E5131" s="24" t="n">
        <v>1.015</v>
      </c>
      <c r="F5131" s="25" t="n">
        <v>78.09</v>
      </c>
      <c r="G5131" s="25" t="n">
        <f>TRUNC(TRUNC(E5131,8)*F5131,2)</f>
        <v>79.26</v>
      </c>
    </row>
    <row r="5132" customHeight="1" ht="21">
      <c r="A5132" s="22" t="inlineStr">
        <is>
          <r>
            <t xml:space="preserve">00021127</t>
          </r>
        </is>
      </c>
      <c r="B5132" s="23" t="inlineStr">
        <is>
          <r>
            <t xml:space="preserve">FITA ISOLANTE ADESIVA ANTICHAMA, USO ATE 750 V, EM ROLO DE 19 MM X 5 M</t>
          </r>
        </is>
      </c>
      <c r="C5132" s="22" t="inlineStr">
        <is>
          <r>
            <t xml:space="preserve">SINAPI</t>
          </r>
        </is>
      </c>
      <c r="D5132" s="22" t="inlineStr">
        <is>
          <r>
            <t xml:space="preserve">UN</t>
          </r>
        </is>
      </c>
      <c r="E5132" s="24" t="n">
        <v>0.009</v>
      </c>
      <c r="F5132" s="25" t="n">
        <v>3.78</v>
      </c>
      <c r="G5132" s="25" t="n">
        <f>TRUNC(TRUNC(E5132,8)*F5132,2)</f>
        <v>0.03</v>
      </c>
    </row>
    <row r="5133" customHeight="1" ht="15">
      <c r="A5133" s="2" t="inlineStr"/>
      <c r="B5133" s="2" t="inlineStr"/>
      <c r="C5133" s="2" t="inlineStr"/>
      <c r="D5133" s="2" t="inlineStr"/>
      <c r="E5133" s="26" t="inlineStr">
        <is>
          <r>
            <t xml:space="preserve">TOTAL Material:</t>
          </r>
        </is>
      </c>
      <c r="F5133" s="26" t="inlineStr"/>
      <c r="G5133" s="27" t="n">
        <f>SUM(G5131:G5132)</f>
        <v>79.29</v>
      </c>
    </row>
    <row r="5134" customHeight="1" ht="15">
      <c r="A5134" s="20" t="inlineStr">
        <is>
          <r>
            <t xml:space="preserve">Mão de Obra com Encargos Complementares</t>
          </r>
        </is>
      </c>
      <c r="B5134" s="20" t="inlineStr"/>
      <c r="C5134" s="21" t="inlineStr">
        <is>
          <r>
            <t xml:space="preserve">FONTE</t>
          </r>
        </is>
      </c>
      <c r="D5134" s="21" t="inlineStr">
        <is>
          <r>
            <t xml:space="preserve">UNID</t>
          </r>
        </is>
      </c>
      <c r="E5134" s="21" t="inlineStr">
        <is>
          <r>
            <t xml:space="preserve">COEFICIENTE</t>
          </r>
        </is>
      </c>
      <c r="F5134" s="21" t="inlineStr">
        <is>
          <r>
            <t xml:space="preserve">PREÇO UNITÁRIO</t>
          </r>
        </is>
      </c>
      <c r="G5134" s="21" t="inlineStr">
        <is>
          <r>
            <t xml:space="preserve">TOTAL</t>
          </r>
        </is>
      </c>
    </row>
    <row r="5135" customHeight="1" ht="21">
      <c r="A5135" s="22" t="inlineStr">
        <is>
          <r>
            <t xml:space="preserve">88247</t>
          </r>
        </is>
      </c>
      <c r="B5135" s="23" t="inlineStr">
        <is>
          <r>
            <t xml:space="preserve">AUXILIAR DE ELETRICISTA COM ENCARGOS COMPLEMENTARES</t>
          </r>
        </is>
      </c>
      <c r="C5135" s="22" t="inlineStr">
        <is>
          <r>
            <t xml:space="preserve">SINAPI</t>
          </r>
        </is>
      </c>
      <c r="D5135" s="22" t="inlineStr">
        <is>
          <r>
            <t xml:space="preserve">H</t>
          </r>
        </is>
      </c>
      <c r="E5135" s="24" t="n">
        <v>0.1007</v>
      </c>
      <c r="F5135" s="25" t="n">
        <v>25.22</v>
      </c>
      <c r="G5135" s="25" t="n">
        <f>TRUNC(TRUNC(E5135,8)*F5135,2)</f>
        <v>2.53</v>
      </c>
    </row>
    <row r="5136" customHeight="1" ht="15">
      <c r="A5136" s="22" t="inlineStr">
        <is>
          <r>
            <t xml:space="preserve">88264</t>
          </r>
        </is>
      </c>
      <c r="B5136" s="23" t="inlineStr">
        <is>
          <r>
            <t xml:space="preserve">ELETRICISTA COM ENCARGOS COMPLEMENTARES</t>
          </r>
        </is>
      </c>
      <c r="C5136" s="22" t="inlineStr">
        <is>
          <r>
            <t xml:space="preserve">SINAPI</t>
          </r>
        </is>
      </c>
      <c r="D5136" s="22" t="inlineStr">
        <is>
          <r>
            <t xml:space="preserve">H</t>
          </r>
        </is>
      </c>
      <c r="E5136" s="24" t="n">
        <v>0.1007</v>
      </c>
      <c r="F5136" s="25" t="n">
        <v>30.96</v>
      </c>
      <c r="G5136" s="25" t="n">
        <f>TRUNC(TRUNC(E5136,8)*F5136,2)</f>
        <v>3.11</v>
      </c>
    </row>
    <row r="5137" customHeight="1" ht="18">
      <c r="A5137" s="2" t="inlineStr"/>
      <c r="B5137" s="2" t="inlineStr"/>
      <c r="C5137" s="2" t="inlineStr"/>
      <c r="D5137" s="2" t="inlineStr"/>
      <c r="E5137" s="26" t="inlineStr">
        <is>
          <r>
            <t xml:space="preserve">TOTAL Mão de Obra com Encargos Complementares:</t>
          </r>
        </is>
      </c>
      <c r="F5137" s="26" t="inlineStr"/>
      <c r="G5137" s="27" t="n">
        <f>SUM(G5135:G5136)</f>
        <v>5.64</v>
      </c>
    </row>
    <row r="5138" customHeight="1" ht="15">
      <c r="A5138" s="2" t="inlineStr"/>
      <c r="B5138" s="2" t="inlineStr"/>
      <c r="C5138" s="2" t="inlineStr"/>
      <c r="D5138" s="2" t="inlineStr"/>
      <c r="E5138" s="28" t="inlineStr">
        <is>
          <r>
            <t xml:space="preserve">VALOR:</t>
          </r>
        </is>
      </c>
      <c r="F5138" s="28" t="inlineStr"/>
      <c r="G5138" s="29" t="n">
        <f>ROUND(SUM(G5133,G5137),2)</f>
        <v>84.93</v>
      </c>
    </row>
    <row r="5139" customHeight="1" ht="15">
      <c r="A5139" s="2" t="inlineStr"/>
      <c r="B5139" s="2" t="inlineStr"/>
      <c r="C5139" s="2" t="inlineStr"/>
      <c r="D5139" s="2" t="inlineStr"/>
      <c r="E5139" s="28" t="inlineStr">
        <is>
          <r>
            <t xml:space="preserve">VALOR BDI (20.34%):</t>
          </r>
        </is>
      </c>
      <c r="F5139" s="28" t="inlineStr"/>
      <c r="G5139" s="29" t="n">
        <f>ROUND(G5138*(20.34/100),2)</f>
        <v>17.27</v>
      </c>
    </row>
    <row r="5140" customHeight="1" ht="15">
      <c r="A5140" s="2" t="inlineStr"/>
      <c r="B5140" s="2" t="inlineStr"/>
      <c r="C5140" s="2" t="inlineStr"/>
      <c r="D5140" s="2" t="inlineStr"/>
      <c r="E5140" s="28" t="inlineStr">
        <is>
          <r>
            <t xml:space="preserve">VALOR COM BDI:</t>
          </r>
        </is>
      </c>
      <c r="F5140" s="28" t="inlineStr"/>
      <c r="G5140" s="29" t="n">
        <f>G5139+G5138</f>
        <v>102.2</v>
      </c>
    </row>
    <row r="5141" customHeight="1" ht="10">
      <c r="A5141" s="2" t="inlineStr"/>
      <c r="B5141" s="2" t="inlineStr"/>
      <c r="C5141" s="2" t="inlineStr"/>
      <c r="D5141" s="2" t="inlineStr"/>
      <c r="E5141" s="18" t="inlineStr"/>
      <c r="F5141" s="18" t="inlineStr"/>
      <c r="G5141" s="18" t="inlineStr"/>
    </row>
    <row r="5142" customHeight="1" ht="20">
      <c r="A5142" s="19" t="inlineStr">
        <is>
          <r>
            <t xml:space="preserve">1.19.23. ​92998​ CABO DE COBRE FLEXÍVEL ISOLADO, 185 MM², ANTI-CHAMA 0,6/1,0 KV, PARA REDE ENTERRADA DE DISTRIBUIÇÃO DE ENERGIA ELÉTRICA - FORNECIMENTO E INSTALAÇÃO. AF_12/2021​ (M)</t>
          </r>
        </is>
      </c>
      <c r="B5142" s="19" t="inlineStr"/>
      <c r="C5142" s="19" t="inlineStr"/>
      <c r="D5142" s="19" t="inlineStr"/>
      <c r="E5142" s="19" t="inlineStr"/>
      <c r="F5142" s="19" t="inlineStr"/>
      <c r="G5142" s="19" t="inlineStr"/>
    </row>
    <row r="5143" customHeight="1" ht="15">
      <c r="A5143" s="20" t="inlineStr">
        <is>
          <r>
            <t xml:space="preserve">Material</t>
          </r>
        </is>
      </c>
      <c r="B5143" s="20" t="inlineStr"/>
      <c r="C5143" s="21" t="inlineStr">
        <is>
          <r>
            <t xml:space="preserve">FONTE</t>
          </r>
        </is>
      </c>
      <c r="D5143" s="21" t="inlineStr">
        <is>
          <r>
            <t xml:space="preserve">UNID</t>
          </r>
        </is>
      </c>
      <c r="E5143" s="21" t="inlineStr">
        <is>
          <r>
            <t xml:space="preserve">COEFICIENTE</t>
          </r>
        </is>
      </c>
      <c r="F5143" s="21" t="inlineStr">
        <is>
          <r>
            <t xml:space="preserve">PREÇO UNITÁRIO</t>
          </r>
        </is>
      </c>
      <c r="G5143" s="21" t="inlineStr">
        <is>
          <r>
            <t xml:space="preserve">TOTAL</t>
          </r>
        </is>
      </c>
    </row>
    <row r="5144" customHeight="1" ht="38">
      <c r="A5144" s="22" t="inlineStr">
        <is>
          <r>
            <t xml:space="preserve">00001000</t>
          </r>
        </is>
      </c>
      <c r="B5144" s="23" t="inlineStr">
        <is>
          <r>
            <t xml:space="preserve">CABO DE COBRE, FLEXIVEL, CLASSE 4 OU 5, ISOLACAO EM PVC/A, ANTICHAMA BWF-B, COBERTURA PVC-ST1, ANTICHAMA BWF-B, 1 CONDUTOR, 0,6/1 KV, SECAO NOMINAL 185 MM2</t>
          </r>
        </is>
      </c>
      <c r="C5144" s="22" t="inlineStr">
        <is>
          <r>
            <t xml:space="preserve">SINAPI</t>
          </r>
        </is>
      </c>
      <c r="D5144" s="22" t="inlineStr">
        <is>
          <r>
            <t xml:space="preserve">M</t>
          </r>
        </is>
      </c>
      <c r="E5144" s="24" t="n">
        <v>1.015</v>
      </c>
      <c r="F5144" s="25" t="n">
        <v>197.31</v>
      </c>
      <c r="G5144" s="25" t="n">
        <f>TRUNC(TRUNC(E5144,8)*F5144,2)</f>
        <v>200.26</v>
      </c>
    </row>
    <row r="5145" customHeight="1" ht="21">
      <c r="A5145" s="22" t="inlineStr">
        <is>
          <r>
            <t xml:space="preserve">00021127</t>
          </r>
        </is>
      </c>
      <c r="B5145" s="23" t="inlineStr">
        <is>
          <r>
            <t xml:space="preserve">FITA ISOLANTE ADESIVA ANTICHAMA, USO ATE 750 V, EM ROLO DE 19 MM X 5 M</t>
          </r>
        </is>
      </c>
      <c r="C5145" s="22" t="inlineStr">
        <is>
          <r>
            <t xml:space="preserve">SINAPI</t>
          </r>
        </is>
      </c>
      <c r="D5145" s="22" t="inlineStr">
        <is>
          <r>
            <t xml:space="preserve">UN</t>
          </r>
        </is>
      </c>
      <c r="E5145" s="24" t="n">
        <v>0.009</v>
      </c>
      <c r="F5145" s="25" t="n">
        <v>3.78</v>
      </c>
      <c r="G5145" s="25" t="n">
        <f>TRUNC(TRUNC(E5145,8)*F5145,2)</f>
        <v>0.03</v>
      </c>
    </row>
    <row r="5146" customHeight="1" ht="15">
      <c r="A5146" s="2" t="inlineStr"/>
      <c r="B5146" s="2" t="inlineStr"/>
      <c r="C5146" s="2" t="inlineStr"/>
      <c r="D5146" s="2" t="inlineStr"/>
      <c r="E5146" s="26" t="inlineStr">
        <is>
          <r>
            <t xml:space="preserve">TOTAL Material:</t>
          </r>
        </is>
      </c>
      <c r="F5146" s="26" t="inlineStr"/>
      <c r="G5146" s="27" t="n">
        <f>SUM(G5144:G5145)</f>
        <v>200.29</v>
      </c>
    </row>
    <row r="5147" customHeight="1" ht="15">
      <c r="A5147" s="20" t="inlineStr">
        <is>
          <r>
            <t xml:space="preserve">Mão de Obra com Encargos Complementares</t>
          </r>
        </is>
      </c>
      <c r="B5147" s="20" t="inlineStr"/>
      <c r="C5147" s="21" t="inlineStr">
        <is>
          <r>
            <t xml:space="preserve">FONTE</t>
          </r>
        </is>
      </c>
      <c r="D5147" s="21" t="inlineStr">
        <is>
          <r>
            <t xml:space="preserve">UNID</t>
          </r>
        </is>
      </c>
      <c r="E5147" s="21" t="inlineStr">
        <is>
          <r>
            <t xml:space="preserve">COEFICIENTE</t>
          </r>
        </is>
      </c>
      <c r="F5147" s="21" t="inlineStr">
        <is>
          <r>
            <t xml:space="preserve">PREÇO UNITÁRIO</t>
          </r>
        </is>
      </c>
      <c r="G5147" s="21" t="inlineStr">
        <is>
          <r>
            <t xml:space="preserve">TOTAL</t>
          </r>
        </is>
      </c>
    </row>
    <row r="5148" customHeight="1" ht="21">
      <c r="A5148" s="22" t="inlineStr">
        <is>
          <r>
            <t xml:space="preserve">88247</t>
          </r>
        </is>
      </c>
      <c r="B5148" s="23" t="inlineStr">
        <is>
          <r>
            <t xml:space="preserve">AUXILIAR DE ELETRICISTA COM ENCARGOS COMPLEMENTARES</t>
          </r>
        </is>
      </c>
      <c r="C5148" s="22" t="inlineStr">
        <is>
          <r>
            <t xml:space="preserve">SINAPI</t>
          </r>
        </is>
      </c>
      <c r="D5148" s="22" t="inlineStr">
        <is>
          <r>
            <t xml:space="preserve">H</t>
          </r>
        </is>
      </c>
      <c r="E5148" s="24" t="n">
        <v>0.2025</v>
      </c>
      <c r="F5148" s="25" t="n">
        <v>25.22</v>
      </c>
      <c r="G5148" s="25" t="n">
        <f>TRUNC(TRUNC(E5148,8)*F5148,2)</f>
        <v>5.1</v>
      </c>
    </row>
    <row r="5149" customHeight="1" ht="15">
      <c r="A5149" s="22" t="inlineStr">
        <is>
          <r>
            <t xml:space="preserve">88264</t>
          </r>
        </is>
      </c>
      <c r="B5149" s="23" t="inlineStr">
        <is>
          <r>
            <t xml:space="preserve">ELETRICISTA COM ENCARGOS COMPLEMENTARES</t>
          </r>
        </is>
      </c>
      <c r="C5149" s="22" t="inlineStr">
        <is>
          <r>
            <t xml:space="preserve">SINAPI</t>
          </r>
        </is>
      </c>
      <c r="D5149" s="22" t="inlineStr">
        <is>
          <r>
            <t xml:space="preserve">H</t>
          </r>
        </is>
      </c>
      <c r="E5149" s="24" t="n">
        <v>0.2025</v>
      </c>
      <c r="F5149" s="25" t="n">
        <v>30.96</v>
      </c>
      <c r="G5149" s="25" t="n">
        <f>TRUNC(TRUNC(E5149,8)*F5149,2)</f>
        <v>6.26</v>
      </c>
    </row>
    <row r="5150" customHeight="1" ht="18">
      <c r="A5150" s="2" t="inlineStr"/>
      <c r="B5150" s="2" t="inlineStr"/>
      <c r="C5150" s="2" t="inlineStr"/>
      <c r="D5150" s="2" t="inlineStr"/>
      <c r="E5150" s="26" t="inlineStr">
        <is>
          <r>
            <t xml:space="preserve">TOTAL Mão de Obra com Encargos Complementares:</t>
          </r>
        </is>
      </c>
      <c r="F5150" s="26" t="inlineStr"/>
      <c r="G5150" s="27" t="n">
        <f>SUM(G5148:G5149)</f>
        <v>11.36</v>
      </c>
    </row>
    <row r="5151" customHeight="1" ht="15">
      <c r="A5151" s="2" t="inlineStr"/>
      <c r="B5151" s="2" t="inlineStr"/>
      <c r="C5151" s="2" t="inlineStr"/>
      <c r="D5151" s="2" t="inlineStr"/>
      <c r="E5151" s="28" t="inlineStr">
        <is>
          <r>
            <t xml:space="preserve">VALOR:</t>
          </r>
        </is>
      </c>
      <c r="F5151" s="28" t="inlineStr"/>
      <c r="G5151" s="29" t="n">
        <f>ROUND(SUM(G5146,G5150),2)</f>
        <v>211.65</v>
      </c>
    </row>
    <row r="5152" customHeight="1" ht="15">
      <c r="A5152" s="2" t="inlineStr"/>
      <c r="B5152" s="2" t="inlineStr"/>
      <c r="C5152" s="2" t="inlineStr"/>
      <c r="D5152" s="2" t="inlineStr"/>
      <c r="E5152" s="28" t="inlineStr">
        <is>
          <r>
            <t xml:space="preserve">VALOR BDI (20.34%):</t>
          </r>
        </is>
      </c>
      <c r="F5152" s="28" t="inlineStr"/>
      <c r="G5152" s="29" t="n">
        <f>ROUND(G5151*(20.34/100),2)</f>
        <v>43.05</v>
      </c>
    </row>
    <row r="5153" customHeight="1" ht="15">
      <c r="A5153" s="2" t="inlineStr"/>
      <c r="B5153" s="2" t="inlineStr"/>
      <c r="C5153" s="2" t="inlineStr"/>
      <c r="D5153" s="2" t="inlineStr"/>
      <c r="E5153" s="28" t="inlineStr">
        <is>
          <r>
            <t xml:space="preserve">VALOR COM BDI:</t>
          </r>
        </is>
      </c>
      <c r="F5153" s="28" t="inlineStr"/>
      <c r="G5153" s="29" t="n">
        <f>G5152+G5151</f>
        <v>254.7</v>
      </c>
    </row>
    <row r="5154" customHeight="1" ht="10">
      <c r="A5154" s="2" t="inlineStr"/>
      <c r="B5154" s="2" t="inlineStr"/>
      <c r="C5154" s="2" t="inlineStr"/>
      <c r="D5154" s="2" t="inlineStr"/>
      <c r="E5154" s="18" t="inlineStr"/>
      <c r="F5154" s="18" t="inlineStr"/>
      <c r="G5154" s="18" t="inlineStr"/>
    </row>
    <row r="5155" customHeight="1" ht="20">
      <c r="A5155" s="19" t="inlineStr">
        <is>
          <r>
            <t xml:space="preserve">1.19.24. ​92992​ CABO DE COBRE FLEXÍVEL ISOLADO, 95 MM², ANTI-CHAMA 0,6/1,0 KV, PARA REDE ENTERRADA DE DISTRIBUIÇÃO DE ENERGIA ELÉTRICA - FORNECIMENTO E INSTALAÇÃO. AF_12/2021​ (M)</t>
          </r>
        </is>
      </c>
      <c r="B5155" s="19" t="inlineStr"/>
      <c r="C5155" s="19" t="inlineStr"/>
      <c r="D5155" s="19" t="inlineStr"/>
      <c r="E5155" s="19" t="inlineStr"/>
      <c r="F5155" s="19" t="inlineStr"/>
      <c r="G5155" s="19" t="inlineStr"/>
    </row>
    <row r="5156" customHeight="1" ht="15">
      <c r="A5156" s="20" t="inlineStr">
        <is>
          <r>
            <t xml:space="preserve">Material</t>
          </r>
        </is>
      </c>
      <c r="B5156" s="20" t="inlineStr"/>
      <c r="C5156" s="21" t="inlineStr">
        <is>
          <r>
            <t xml:space="preserve">FONTE</t>
          </r>
        </is>
      </c>
      <c r="D5156" s="21" t="inlineStr">
        <is>
          <r>
            <t xml:space="preserve">UNID</t>
          </r>
        </is>
      </c>
      <c r="E5156" s="21" t="inlineStr">
        <is>
          <r>
            <t xml:space="preserve">COEFICIENTE</t>
          </r>
        </is>
      </c>
      <c r="F5156" s="21" t="inlineStr">
        <is>
          <r>
            <t xml:space="preserve">PREÇO UNITÁRIO</t>
          </r>
        </is>
      </c>
      <c r="G5156" s="21" t="inlineStr">
        <is>
          <r>
            <t xml:space="preserve">TOTAL</t>
          </r>
        </is>
      </c>
    </row>
    <row r="5157" customHeight="1" ht="38">
      <c r="A5157" s="22" t="inlineStr">
        <is>
          <r>
            <t xml:space="preserve">00000998</t>
          </r>
        </is>
      </c>
      <c r="B5157" s="23" t="inlineStr">
        <is>
          <r>
            <t xml:space="preserve">CABO DE COBRE, FLEXIVEL, CLASSE 4 OU 5, ISOLACAO EM PVC/A, ANTICHAMA BWF-B, COBERTURA PVC-ST1, ANTICHAMA BWF-B, 1 CONDUTOR, 0,6/1 KV, SECAO NOMINAL 95 MM2</t>
          </r>
        </is>
      </c>
      <c r="C5157" s="22" t="inlineStr">
        <is>
          <r>
            <t xml:space="preserve">SINAPI</t>
          </r>
        </is>
      </c>
      <c r="D5157" s="22" t="inlineStr">
        <is>
          <r>
            <t xml:space="preserve">M</t>
          </r>
        </is>
      </c>
      <c r="E5157" s="24" t="n">
        <v>1.015</v>
      </c>
      <c r="F5157" s="25" t="n">
        <v>101.39</v>
      </c>
      <c r="G5157" s="25" t="n">
        <f>TRUNC(TRUNC(E5157,8)*F5157,2)</f>
        <v>102.91</v>
      </c>
    </row>
    <row r="5158" customHeight="1" ht="21">
      <c r="A5158" s="22" t="inlineStr">
        <is>
          <r>
            <t xml:space="preserve">00021127</t>
          </r>
        </is>
      </c>
      <c r="B5158" s="23" t="inlineStr">
        <is>
          <r>
            <t xml:space="preserve">FITA ISOLANTE ADESIVA ANTICHAMA, USO ATE 750 V, EM ROLO DE 19 MM X 5 M</t>
          </r>
        </is>
      </c>
      <c r="C5158" s="22" t="inlineStr">
        <is>
          <r>
            <t xml:space="preserve">SINAPI</t>
          </r>
        </is>
      </c>
      <c r="D5158" s="22" t="inlineStr">
        <is>
          <r>
            <t xml:space="preserve">UN</t>
          </r>
        </is>
      </c>
      <c r="E5158" s="24" t="n">
        <v>0.009</v>
      </c>
      <c r="F5158" s="25" t="n">
        <v>3.78</v>
      </c>
      <c r="G5158" s="25" t="n">
        <f>TRUNC(TRUNC(E5158,8)*F5158,2)</f>
        <v>0.03</v>
      </c>
    </row>
    <row r="5159" customHeight="1" ht="15">
      <c r="A5159" s="2" t="inlineStr"/>
      <c r="B5159" s="2" t="inlineStr"/>
      <c r="C5159" s="2" t="inlineStr"/>
      <c r="D5159" s="2" t="inlineStr"/>
      <c r="E5159" s="26" t="inlineStr">
        <is>
          <r>
            <t xml:space="preserve">TOTAL Material:</t>
          </r>
        </is>
      </c>
      <c r="F5159" s="26" t="inlineStr"/>
      <c r="G5159" s="27" t="n">
        <f>SUM(G5157:G5158)</f>
        <v>102.94</v>
      </c>
    </row>
    <row r="5160" customHeight="1" ht="15">
      <c r="A5160" s="20" t="inlineStr">
        <is>
          <r>
            <t xml:space="preserve">Mão de Obra com Encargos Complementares</t>
          </r>
        </is>
      </c>
      <c r="B5160" s="20" t="inlineStr"/>
      <c r="C5160" s="21" t="inlineStr">
        <is>
          <r>
            <t xml:space="preserve">FONTE</t>
          </r>
        </is>
      </c>
      <c r="D5160" s="21" t="inlineStr">
        <is>
          <r>
            <t xml:space="preserve">UNID</t>
          </r>
        </is>
      </c>
      <c r="E5160" s="21" t="inlineStr">
        <is>
          <r>
            <t xml:space="preserve">COEFICIENTE</t>
          </r>
        </is>
      </c>
      <c r="F5160" s="21" t="inlineStr">
        <is>
          <r>
            <t xml:space="preserve">PREÇO UNITÁRIO</t>
          </r>
        </is>
      </c>
      <c r="G5160" s="21" t="inlineStr">
        <is>
          <r>
            <t xml:space="preserve">TOTAL</t>
          </r>
        </is>
      </c>
    </row>
    <row r="5161" customHeight="1" ht="21">
      <c r="A5161" s="22" t="inlineStr">
        <is>
          <r>
            <t xml:space="preserve">88247</t>
          </r>
        </is>
      </c>
      <c r="B5161" s="23" t="inlineStr">
        <is>
          <r>
            <t xml:space="preserve">AUXILIAR DE ELETRICISTA COM ENCARGOS COMPLEMENTARES</t>
          </r>
        </is>
      </c>
      <c r="C5161" s="22" t="inlineStr">
        <is>
          <r>
            <t xml:space="preserve">SINAPI</t>
          </r>
        </is>
      </c>
      <c r="D5161" s="22" t="inlineStr">
        <is>
          <r>
            <t xml:space="preserve">H</t>
          </r>
        </is>
      </c>
      <c r="E5161" s="24" t="n">
        <v>0.1228</v>
      </c>
      <c r="F5161" s="25" t="n">
        <v>25.22</v>
      </c>
      <c r="G5161" s="25" t="n">
        <f>TRUNC(TRUNC(E5161,8)*F5161,2)</f>
        <v>3.09</v>
      </c>
    </row>
    <row r="5162" customHeight="1" ht="15">
      <c r="A5162" s="22" t="inlineStr">
        <is>
          <r>
            <t xml:space="preserve">88264</t>
          </r>
        </is>
      </c>
      <c r="B5162" s="23" t="inlineStr">
        <is>
          <r>
            <t xml:space="preserve">ELETRICISTA COM ENCARGOS COMPLEMENTARES</t>
          </r>
        </is>
      </c>
      <c r="C5162" s="22" t="inlineStr">
        <is>
          <r>
            <t xml:space="preserve">SINAPI</t>
          </r>
        </is>
      </c>
      <c r="D5162" s="22" t="inlineStr">
        <is>
          <r>
            <t xml:space="preserve">H</t>
          </r>
        </is>
      </c>
      <c r="E5162" s="24" t="n">
        <v>0.1228</v>
      </c>
      <c r="F5162" s="25" t="n">
        <v>30.96</v>
      </c>
      <c r="G5162" s="25" t="n">
        <f>TRUNC(TRUNC(E5162,8)*F5162,2)</f>
        <v>3.8</v>
      </c>
    </row>
    <row r="5163" customHeight="1" ht="18">
      <c r="A5163" s="2" t="inlineStr"/>
      <c r="B5163" s="2" t="inlineStr"/>
      <c r="C5163" s="2" t="inlineStr"/>
      <c r="D5163" s="2" t="inlineStr"/>
      <c r="E5163" s="26" t="inlineStr">
        <is>
          <r>
            <t xml:space="preserve">TOTAL Mão de Obra com Encargos Complementares:</t>
          </r>
        </is>
      </c>
      <c r="F5163" s="26" t="inlineStr"/>
      <c r="G5163" s="27" t="n">
        <f>SUM(G5161:G5162)</f>
        <v>6.89</v>
      </c>
    </row>
    <row r="5164" customHeight="1" ht="15">
      <c r="A5164" s="2" t="inlineStr"/>
      <c r="B5164" s="2" t="inlineStr"/>
      <c r="C5164" s="2" t="inlineStr"/>
      <c r="D5164" s="2" t="inlineStr"/>
      <c r="E5164" s="28" t="inlineStr">
        <is>
          <r>
            <t xml:space="preserve">VALOR:</t>
          </r>
        </is>
      </c>
      <c r="F5164" s="28" t="inlineStr"/>
      <c r="G5164" s="29" t="n">
        <f>ROUND(SUM(G5159,G5163),2)</f>
        <v>109.83</v>
      </c>
    </row>
    <row r="5165" customHeight="1" ht="15">
      <c r="A5165" s="2" t="inlineStr"/>
      <c r="B5165" s="2" t="inlineStr"/>
      <c r="C5165" s="2" t="inlineStr"/>
      <c r="D5165" s="2" t="inlineStr"/>
      <c r="E5165" s="28" t="inlineStr">
        <is>
          <r>
            <t xml:space="preserve">VALOR BDI (20.34%):</t>
          </r>
        </is>
      </c>
      <c r="F5165" s="28" t="inlineStr"/>
      <c r="G5165" s="29" t="n">
        <f>ROUND(G5164*(20.34/100),2)</f>
        <v>22.34</v>
      </c>
    </row>
    <row r="5166" customHeight="1" ht="15">
      <c r="A5166" s="2" t="inlineStr"/>
      <c r="B5166" s="2" t="inlineStr"/>
      <c r="C5166" s="2" t="inlineStr"/>
      <c r="D5166" s="2" t="inlineStr"/>
      <c r="E5166" s="28" t="inlineStr">
        <is>
          <r>
            <t xml:space="preserve">VALOR COM BDI:</t>
          </r>
        </is>
      </c>
      <c r="F5166" s="28" t="inlineStr"/>
      <c r="G5166" s="29" t="n">
        <f>G5165+G5164</f>
        <v>132.17</v>
      </c>
    </row>
    <row r="5167" customHeight="1" ht="10">
      <c r="A5167" s="2" t="inlineStr"/>
      <c r="B5167" s="2" t="inlineStr"/>
      <c r="C5167" s="2" t="inlineStr"/>
      <c r="D5167" s="2" t="inlineStr"/>
      <c r="E5167" s="18" t="inlineStr"/>
      <c r="F5167" s="18" t="inlineStr"/>
      <c r="G5167" s="18" t="inlineStr"/>
    </row>
    <row r="5168" customHeight="1" ht="20">
      <c r="A5168" s="19" t="inlineStr">
        <is>
          <r>
            <t xml:space="preserve">1.19.25. ​91924​ CABO DE COBRE FLEXÍVEL ISOLADO, 1,5 MM², ANTI-CHAMA 450/750 V, PARA CIRCUITOS TERMINAIS - FORNECIMENTO E INSTALAÇÃO. AF_03/2023​ (M)</t>
          </r>
        </is>
      </c>
      <c r="B5168" s="19" t="inlineStr"/>
      <c r="C5168" s="19" t="inlineStr"/>
      <c r="D5168" s="19" t="inlineStr"/>
      <c r="E5168" s="19" t="inlineStr"/>
      <c r="F5168" s="19" t="inlineStr"/>
      <c r="G5168" s="19" t="inlineStr"/>
    </row>
    <row r="5169" customHeight="1" ht="15">
      <c r="A5169" s="20" t="inlineStr">
        <is>
          <r>
            <t xml:space="preserve">Material</t>
          </r>
        </is>
      </c>
      <c r="B5169" s="20" t="inlineStr"/>
      <c r="C5169" s="21" t="inlineStr">
        <is>
          <r>
            <t xml:space="preserve">FONTE</t>
          </r>
        </is>
      </c>
      <c r="D5169" s="21" t="inlineStr">
        <is>
          <r>
            <t xml:space="preserve">UNID</t>
          </r>
        </is>
      </c>
      <c r="E5169" s="21" t="inlineStr">
        <is>
          <r>
            <t xml:space="preserve">COEFICIENTE</t>
          </r>
        </is>
      </c>
      <c r="F5169" s="21" t="inlineStr">
        <is>
          <r>
            <t xml:space="preserve">PREÇO UNITÁRIO</t>
          </r>
        </is>
      </c>
      <c r="G5169" s="21" t="inlineStr">
        <is>
          <r>
            <t xml:space="preserve">TOTAL</t>
          </r>
        </is>
      </c>
    </row>
    <row r="5170" customHeight="1" ht="29">
      <c r="A5170" s="22" t="inlineStr">
        <is>
          <r>
            <t xml:space="preserve">00001013</t>
          </r>
        </is>
      </c>
      <c r="B5170" s="23" t="inlineStr">
        <is>
          <r>
            <t xml:space="preserve">CABO DE COBRE, FLEXIVEL, CLASSE 4 OU 5, ISOLACAO EM PVC/A, ANTICHAMA BWF-B, 1 CONDUTOR, 450/750 V, SECAO NOMINAL 1,5 MM2</t>
          </r>
        </is>
      </c>
      <c r="C5170" s="22" t="inlineStr">
        <is>
          <r>
            <t xml:space="preserve">SINAPI</t>
          </r>
        </is>
      </c>
      <c r="D5170" s="22" t="inlineStr">
        <is>
          <r>
            <t xml:space="preserve">M</t>
          </r>
        </is>
      </c>
      <c r="E5170" s="24" t="n">
        <v>1.2434</v>
      </c>
      <c r="F5170" s="25" t="n">
        <v>1.57</v>
      </c>
      <c r="G5170" s="25" t="n">
        <f>TRUNC(TRUNC(E5170,8)*F5170,2)</f>
        <v>1.95</v>
      </c>
    </row>
    <row r="5171" customHeight="1" ht="21">
      <c r="A5171" s="22" t="inlineStr">
        <is>
          <r>
            <t xml:space="preserve">00021127</t>
          </r>
        </is>
      </c>
      <c r="B5171" s="23" t="inlineStr">
        <is>
          <r>
            <t xml:space="preserve">FITA ISOLANTE ADESIVA ANTICHAMA, USO ATE 750 V, EM ROLO DE 19 MM X 5 M</t>
          </r>
        </is>
      </c>
      <c r="C5171" s="22" t="inlineStr">
        <is>
          <r>
            <t xml:space="preserve">SINAPI</t>
          </r>
        </is>
      </c>
      <c r="D5171" s="22" t="inlineStr">
        <is>
          <r>
            <t xml:space="preserve">UN</t>
          </r>
        </is>
      </c>
      <c r="E5171" s="24" t="n">
        <v>0.0094</v>
      </c>
      <c r="F5171" s="25" t="n">
        <v>3.78</v>
      </c>
      <c r="G5171" s="25" t="n">
        <f>TRUNC(TRUNC(E5171,8)*F5171,2)</f>
        <v>0.03</v>
      </c>
    </row>
    <row r="5172" customHeight="1" ht="15">
      <c r="A5172" s="2" t="inlineStr"/>
      <c r="B5172" s="2" t="inlineStr"/>
      <c r="C5172" s="2" t="inlineStr"/>
      <c r="D5172" s="2" t="inlineStr"/>
      <c r="E5172" s="26" t="inlineStr">
        <is>
          <r>
            <t xml:space="preserve">TOTAL Material:</t>
          </r>
        </is>
      </c>
      <c r="F5172" s="26" t="inlineStr"/>
      <c r="G5172" s="27" t="n">
        <f>SUM(G5170:G5171)</f>
        <v>1.98</v>
      </c>
    </row>
    <row r="5173" customHeight="1" ht="15">
      <c r="A5173" s="20" t="inlineStr">
        <is>
          <r>
            <t xml:space="preserve">Mão de Obra com Encargos Complementares</t>
          </r>
        </is>
      </c>
      <c r="B5173" s="20" t="inlineStr"/>
      <c r="C5173" s="21" t="inlineStr">
        <is>
          <r>
            <t xml:space="preserve">FONTE</t>
          </r>
        </is>
      </c>
      <c r="D5173" s="21" t="inlineStr">
        <is>
          <r>
            <t xml:space="preserve">UNID</t>
          </r>
        </is>
      </c>
      <c r="E5173" s="21" t="inlineStr">
        <is>
          <r>
            <t xml:space="preserve">COEFICIENTE</t>
          </r>
        </is>
      </c>
      <c r="F5173" s="21" t="inlineStr">
        <is>
          <r>
            <t xml:space="preserve">PREÇO UNITÁRIO</t>
          </r>
        </is>
      </c>
      <c r="G5173" s="21" t="inlineStr">
        <is>
          <r>
            <t xml:space="preserve">TOTAL</t>
          </r>
        </is>
      </c>
    </row>
    <row r="5174" customHeight="1" ht="21">
      <c r="A5174" s="22" t="inlineStr">
        <is>
          <r>
            <t xml:space="preserve">88247</t>
          </r>
        </is>
      </c>
      <c r="B5174" s="23" t="inlineStr">
        <is>
          <r>
            <t xml:space="preserve">AUXILIAR DE ELETRICISTA COM ENCARGOS COMPLEMENTARES</t>
          </r>
        </is>
      </c>
      <c r="C5174" s="22" t="inlineStr">
        <is>
          <r>
            <t xml:space="preserve">SINAPI</t>
          </r>
        </is>
      </c>
      <c r="D5174" s="22" t="inlineStr">
        <is>
          <r>
            <t xml:space="preserve">H</t>
          </r>
        </is>
      </c>
      <c r="E5174" s="24" t="n">
        <v>0.023</v>
      </c>
      <c r="F5174" s="25" t="n">
        <v>25.22</v>
      </c>
      <c r="G5174" s="25" t="n">
        <f>TRUNC(TRUNC(E5174,8)*F5174,2)</f>
        <v>0.58</v>
      </c>
    </row>
    <row r="5175" customHeight="1" ht="15">
      <c r="A5175" s="22" t="inlineStr">
        <is>
          <r>
            <t xml:space="preserve">88264</t>
          </r>
        </is>
      </c>
      <c r="B5175" s="23" t="inlineStr">
        <is>
          <r>
            <t xml:space="preserve">ELETRICISTA COM ENCARGOS COMPLEMENTARES</t>
          </r>
        </is>
      </c>
      <c r="C5175" s="22" t="inlineStr">
        <is>
          <r>
            <t xml:space="preserve">SINAPI</t>
          </r>
        </is>
      </c>
      <c r="D5175" s="22" t="inlineStr">
        <is>
          <r>
            <t xml:space="preserve">H</t>
          </r>
        </is>
      </c>
      <c r="E5175" s="24" t="n">
        <v>0.023</v>
      </c>
      <c r="F5175" s="25" t="n">
        <v>30.96</v>
      </c>
      <c r="G5175" s="25" t="n">
        <f>TRUNC(TRUNC(E5175,8)*F5175,2)</f>
        <v>0.71</v>
      </c>
    </row>
    <row r="5176" customHeight="1" ht="18">
      <c r="A5176" s="2" t="inlineStr"/>
      <c r="B5176" s="2" t="inlineStr"/>
      <c r="C5176" s="2" t="inlineStr"/>
      <c r="D5176" s="2" t="inlineStr"/>
      <c r="E5176" s="26" t="inlineStr">
        <is>
          <r>
            <t xml:space="preserve">TOTAL Mão de Obra com Encargos Complementares:</t>
          </r>
        </is>
      </c>
      <c r="F5176" s="26" t="inlineStr"/>
      <c r="G5176" s="27" t="n">
        <f>SUM(G5174:G5175)</f>
        <v>1.29</v>
      </c>
    </row>
    <row r="5177" customHeight="1" ht="15">
      <c r="A5177" s="2" t="inlineStr"/>
      <c r="B5177" s="2" t="inlineStr"/>
      <c r="C5177" s="2" t="inlineStr"/>
      <c r="D5177" s="2" t="inlineStr"/>
      <c r="E5177" s="28" t="inlineStr">
        <is>
          <r>
            <t xml:space="preserve">VALOR:</t>
          </r>
        </is>
      </c>
      <c r="F5177" s="28" t="inlineStr"/>
      <c r="G5177" s="29" t="n">
        <f>ROUND(SUM(G5172,G5176),2)</f>
        <v>3.27</v>
      </c>
    </row>
    <row r="5178" customHeight="1" ht="15">
      <c r="A5178" s="2" t="inlineStr"/>
      <c r="B5178" s="2" t="inlineStr"/>
      <c r="C5178" s="2" t="inlineStr"/>
      <c r="D5178" s="2" t="inlineStr"/>
      <c r="E5178" s="28" t="inlineStr">
        <is>
          <r>
            <t xml:space="preserve">VALOR BDI (20.34%):</t>
          </r>
        </is>
      </c>
      <c r="F5178" s="28" t="inlineStr"/>
      <c r="G5178" s="29" t="n">
        <f>ROUND(G5177*(20.34/100),2)</f>
        <v>0.67</v>
      </c>
    </row>
    <row r="5179" customHeight="1" ht="15">
      <c r="A5179" s="2" t="inlineStr"/>
      <c r="B5179" s="2" t="inlineStr"/>
      <c r="C5179" s="2" t="inlineStr"/>
      <c r="D5179" s="2" t="inlineStr"/>
      <c r="E5179" s="28" t="inlineStr">
        <is>
          <r>
            <t xml:space="preserve">VALOR COM BDI:</t>
          </r>
        </is>
      </c>
      <c r="F5179" s="28" t="inlineStr"/>
      <c r="G5179" s="29" t="n">
        <f>G5178+G5177</f>
        <v>3.94</v>
      </c>
    </row>
    <row r="5180" customHeight="1" ht="10">
      <c r="A5180" s="2" t="inlineStr"/>
      <c r="B5180" s="2" t="inlineStr"/>
      <c r="C5180" s="2" t="inlineStr"/>
      <c r="D5180" s="2" t="inlineStr"/>
      <c r="E5180" s="18" t="inlineStr"/>
      <c r="F5180" s="18" t="inlineStr"/>
      <c r="G5180" s="18" t="inlineStr"/>
    </row>
    <row r="5181" customHeight="1" ht="20">
      <c r="A5181" s="19" t="inlineStr">
        <is>
          <r>
            <t xml:space="preserve">1.19.26. ​91926​ CABO DE COBRE FLEXÍVEL ISOLADO, 2,5 MM², ANTI-CHAMA 450/750 V, PARA CIRCUITOS TERMINAIS - FORNECIMENTO E INSTALAÇÃO. AF_03/2023​ (M)</t>
          </r>
        </is>
      </c>
      <c r="B5181" s="19" t="inlineStr"/>
      <c r="C5181" s="19" t="inlineStr"/>
      <c r="D5181" s="19" t="inlineStr"/>
      <c r="E5181" s="19" t="inlineStr"/>
      <c r="F5181" s="19" t="inlineStr"/>
      <c r="G5181" s="19" t="inlineStr"/>
    </row>
    <row r="5182" customHeight="1" ht="15">
      <c r="A5182" s="20" t="inlineStr">
        <is>
          <r>
            <t xml:space="preserve">Material</t>
          </r>
        </is>
      </c>
      <c r="B5182" s="20" t="inlineStr"/>
      <c r="C5182" s="21" t="inlineStr">
        <is>
          <r>
            <t xml:space="preserve">FONTE</t>
          </r>
        </is>
      </c>
      <c r="D5182" s="21" t="inlineStr">
        <is>
          <r>
            <t xml:space="preserve">UNID</t>
          </r>
        </is>
      </c>
      <c r="E5182" s="21" t="inlineStr">
        <is>
          <r>
            <t xml:space="preserve">COEFICIENTE</t>
          </r>
        </is>
      </c>
      <c r="F5182" s="21" t="inlineStr">
        <is>
          <r>
            <t xml:space="preserve">PREÇO UNITÁRIO</t>
          </r>
        </is>
      </c>
      <c r="G5182" s="21" t="inlineStr">
        <is>
          <r>
            <t xml:space="preserve">TOTAL</t>
          </r>
        </is>
      </c>
    </row>
    <row r="5183" customHeight="1" ht="29">
      <c r="A5183" s="22" t="inlineStr">
        <is>
          <r>
            <t xml:space="preserve">00001014</t>
          </r>
        </is>
      </c>
      <c r="B5183" s="23" t="inlineStr">
        <is>
          <r>
            <t xml:space="preserve">CABO DE COBRE, FLEXIVEL, CLASSE 4 OU 5, ISOLACAO EM PVC/A, ANTICHAMA BWF-B, 1 CONDUTOR, 450/750 V, SECAO NOMINAL 2,5 MM2</t>
          </r>
        </is>
      </c>
      <c r="C5183" s="22" t="inlineStr">
        <is>
          <r>
            <t xml:space="preserve">SINAPI</t>
          </r>
        </is>
      </c>
      <c r="D5183" s="22" t="inlineStr">
        <is>
          <r>
            <t xml:space="preserve">M</t>
          </r>
        </is>
      </c>
      <c r="E5183" s="24" t="n">
        <v>1.2434</v>
      </c>
      <c r="F5183" s="25" t="n">
        <v>2.49</v>
      </c>
      <c r="G5183" s="25" t="n">
        <f>TRUNC(TRUNC(E5183,8)*F5183,2)</f>
        <v>3.09</v>
      </c>
    </row>
    <row r="5184" customHeight="1" ht="21">
      <c r="A5184" s="22" t="inlineStr">
        <is>
          <r>
            <t xml:space="preserve">00021127</t>
          </r>
        </is>
      </c>
      <c r="B5184" s="23" t="inlineStr">
        <is>
          <r>
            <t xml:space="preserve">FITA ISOLANTE ADESIVA ANTICHAMA, USO ATE 750 V, EM ROLO DE 19 MM X 5 M</t>
          </r>
        </is>
      </c>
      <c r="C5184" s="22" t="inlineStr">
        <is>
          <r>
            <t xml:space="preserve">SINAPI</t>
          </r>
        </is>
      </c>
      <c r="D5184" s="22" t="inlineStr">
        <is>
          <r>
            <t xml:space="preserve">UN</t>
          </r>
        </is>
      </c>
      <c r="E5184" s="24" t="n">
        <v>0.0094</v>
      </c>
      <c r="F5184" s="25" t="n">
        <v>3.78</v>
      </c>
      <c r="G5184" s="25" t="n">
        <f>TRUNC(TRUNC(E5184,8)*F5184,2)</f>
        <v>0.03</v>
      </c>
    </row>
    <row r="5185" customHeight="1" ht="15">
      <c r="A5185" s="2" t="inlineStr"/>
      <c r="B5185" s="2" t="inlineStr"/>
      <c r="C5185" s="2" t="inlineStr"/>
      <c r="D5185" s="2" t="inlineStr"/>
      <c r="E5185" s="26" t="inlineStr">
        <is>
          <r>
            <t xml:space="preserve">TOTAL Material:</t>
          </r>
        </is>
      </c>
      <c r="F5185" s="26" t="inlineStr"/>
      <c r="G5185" s="27" t="n">
        <f>SUM(G5183:G5184)</f>
        <v>3.12</v>
      </c>
    </row>
    <row r="5186" customHeight="1" ht="15">
      <c r="A5186" s="20" t="inlineStr">
        <is>
          <r>
            <t xml:space="preserve">Mão de Obra com Encargos Complementares</t>
          </r>
        </is>
      </c>
      <c r="B5186" s="20" t="inlineStr"/>
      <c r="C5186" s="21" t="inlineStr">
        <is>
          <r>
            <t xml:space="preserve">FONTE</t>
          </r>
        </is>
      </c>
      <c r="D5186" s="21" t="inlineStr">
        <is>
          <r>
            <t xml:space="preserve">UNID</t>
          </r>
        </is>
      </c>
      <c r="E5186" s="21" t="inlineStr">
        <is>
          <r>
            <t xml:space="preserve">COEFICIENTE</t>
          </r>
        </is>
      </c>
      <c r="F5186" s="21" t="inlineStr">
        <is>
          <r>
            <t xml:space="preserve">PREÇO UNITÁRIO</t>
          </r>
        </is>
      </c>
      <c r="G5186" s="21" t="inlineStr">
        <is>
          <r>
            <t xml:space="preserve">TOTAL</t>
          </r>
        </is>
      </c>
    </row>
    <row r="5187" customHeight="1" ht="21">
      <c r="A5187" s="22" t="inlineStr">
        <is>
          <r>
            <t xml:space="preserve">88247</t>
          </r>
        </is>
      </c>
      <c r="B5187" s="23" t="inlineStr">
        <is>
          <r>
            <t xml:space="preserve">AUXILIAR DE ELETRICISTA COM ENCARGOS COMPLEMENTARES</t>
          </r>
        </is>
      </c>
      <c r="C5187" s="22" t="inlineStr">
        <is>
          <r>
            <t xml:space="preserve">SINAPI</t>
          </r>
        </is>
      </c>
      <c r="D5187" s="22" t="inlineStr">
        <is>
          <r>
            <t xml:space="preserve">H</t>
          </r>
        </is>
      </c>
      <c r="E5187" s="24" t="n">
        <v>0.029</v>
      </c>
      <c r="F5187" s="25" t="n">
        <v>25.22</v>
      </c>
      <c r="G5187" s="25" t="n">
        <f>TRUNC(TRUNC(E5187,8)*F5187,2)</f>
        <v>0.73</v>
      </c>
    </row>
    <row r="5188" customHeight="1" ht="15">
      <c r="A5188" s="22" t="inlineStr">
        <is>
          <r>
            <t xml:space="preserve">88264</t>
          </r>
        </is>
      </c>
      <c r="B5188" s="23" t="inlineStr">
        <is>
          <r>
            <t xml:space="preserve">ELETRICISTA COM ENCARGOS COMPLEMENTARES</t>
          </r>
        </is>
      </c>
      <c r="C5188" s="22" t="inlineStr">
        <is>
          <r>
            <t xml:space="preserve">SINAPI</t>
          </r>
        </is>
      </c>
      <c r="D5188" s="22" t="inlineStr">
        <is>
          <r>
            <t xml:space="preserve">H</t>
          </r>
        </is>
      </c>
      <c r="E5188" s="24" t="n">
        <v>0.029</v>
      </c>
      <c r="F5188" s="25" t="n">
        <v>30.96</v>
      </c>
      <c r="G5188" s="25" t="n">
        <f>TRUNC(TRUNC(E5188,8)*F5188,2)</f>
        <v>0.89</v>
      </c>
    </row>
    <row r="5189" customHeight="1" ht="18">
      <c r="A5189" s="2" t="inlineStr"/>
      <c r="B5189" s="2" t="inlineStr"/>
      <c r="C5189" s="2" t="inlineStr"/>
      <c r="D5189" s="2" t="inlineStr"/>
      <c r="E5189" s="26" t="inlineStr">
        <is>
          <r>
            <t xml:space="preserve">TOTAL Mão de Obra com Encargos Complementares:</t>
          </r>
        </is>
      </c>
      <c r="F5189" s="26" t="inlineStr"/>
      <c r="G5189" s="27" t="n">
        <f>SUM(G5187:G5188)</f>
        <v>1.62</v>
      </c>
    </row>
    <row r="5190" customHeight="1" ht="15">
      <c r="A5190" s="2" t="inlineStr"/>
      <c r="B5190" s="2" t="inlineStr"/>
      <c r="C5190" s="2" t="inlineStr"/>
      <c r="D5190" s="2" t="inlineStr"/>
      <c r="E5190" s="28" t="inlineStr">
        <is>
          <r>
            <t xml:space="preserve">VALOR:</t>
          </r>
        </is>
      </c>
      <c r="F5190" s="28" t="inlineStr"/>
      <c r="G5190" s="29" t="n">
        <f>ROUND(SUM(G5185,G5189),2)</f>
        <v>4.74</v>
      </c>
    </row>
    <row r="5191" customHeight="1" ht="15">
      <c r="A5191" s="2" t="inlineStr"/>
      <c r="B5191" s="2" t="inlineStr"/>
      <c r="C5191" s="2" t="inlineStr"/>
      <c r="D5191" s="2" t="inlineStr"/>
      <c r="E5191" s="28" t="inlineStr">
        <is>
          <r>
            <t xml:space="preserve">VALOR BDI (20.34%):</t>
          </r>
        </is>
      </c>
      <c r="F5191" s="28" t="inlineStr"/>
      <c r="G5191" s="29" t="n">
        <f>ROUND(G5190*(20.34/100),2)</f>
        <v>0.96</v>
      </c>
    </row>
    <row r="5192" customHeight="1" ht="15">
      <c r="A5192" s="2" t="inlineStr"/>
      <c r="B5192" s="2" t="inlineStr"/>
      <c r="C5192" s="2" t="inlineStr"/>
      <c r="D5192" s="2" t="inlineStr"/>
      <c r="E5192" s="28" t="inlineStr">
        <is>
          <r>
            <t xml:space="preserve">VALOR COM BDI:</t>
          </r>
        </is>
      </c>
      <c r="F5192" s="28" t="inlineStr"/>
      <c r="G5192" s="29" t="n">
        <f>G5191+G5190</f>
        <v>5.7</v>
      </c>
    </row>
    <row r="5193" customHeight="1" ht="10">
      <c r="A5193" s="2" t="inlineStr"/>
      <c r="B5193" s="2" t="inlineStr"/>
      <c r="C5193" s="2" t="inlineStr"/>
      <c r="D5193" s="2" t="inlineStr"/>
      <c r="E5193" s="18" t="inlineStr"/>
      <c r="F5193" s="18" t="inlineStr"/>
      <c r="G5193" s="18" t="inlineStr"/>
    </row>
    <row r="5194" customHeight="1" ht="20">
      <c r="A5194" s="19" t="inlineStr">
        <is>
          <r>
            <t xml:space="preserve">1.19.27. ​91928​ CABO DE COBRE FLEXÍVEL ISOLADO, 4 MM², ANTI-CHAMA 450/750 V, PARA CIRCUITOS TERMINAIS - FORNECIMENTO E INSTALAÇÃO. AF_03/2023​ (M)</t>
          </r>
        </is>
      </c>
      <c r="B5194" s="19" t="inlineStr"/>
      <c r="C5194" s="19" t="inlineStr"/>
      <c r="D5194" s="19" t="inlineStr"/>
      <c r="E5194" s="19" t="inlineStr"/>
      <c r="F5194" s="19" t="inlineStr"/>
      <c r="G5194" s="19" t="inlineStr"/>
    </row>
    <row r="5195" customHeight="1" ht="15">
      <c r="A5195" s="20" t="inlineStr">
        <is>
          <r>
            <t xml:space="preserve">Material</t>
          </r>
        </is>
      </c>
      <c r="B5195" s="20" t="inlineStr"/>
      <c r="C5195" s="21" t="inlineStr">
        <is>
          <r>
            <t xml:space="preserve">FONTE</t>
          </r>
        </is>
      </c>
      <c r="D5195" s="21" t="inlineStr">
        <is>
          <r>
            <t xml:space="preserve">UNID</t>
          </r>
        </is>
      </c>
      <c r="E5195" s="21" t="inlineStr">
        <is>
          <r>
            <t xml:space="preserve">COEFICIENTE</t>
          </r>
        </is>
      </c>
      <c r="F5195" s="21" t="inlineStr">
        <is>
          <r>
            <t xml:space="preserve">PREÇO UNITÁRIO</t>
          </r>
        </is>
      </c>
      <c r="G5195" s="21" t="inlineStr">
        <is>
          <r>
            <t xml:space="preserve">TOTAL</t>
          </r>
        </is>
      </c>
    </row>
    <row r="5196" customHeight="1" ht="29">
      <c r="A5196" s="22" t="inlineStr">
        <is>
          <r>
            <t xml:space="preserve">00000981</t>
          </r>
        </is>
      </c>
      <c r="B5196" s="23" t="inlineStr">
        <is>
          <r>
            <t xml:space="preserve">CABO DE COBRE, FLEXIVEL, CLASSE 4 OU 5, ISOLACAO EM PVC/A, ANTICHAMA BWF-B, 1 CONDUTOR, 450/750 V, SECAO NOMINAL 4 MM2</t>
          </r>
        </is>
      </c>
      <c r="C5196" s="22" t="inlineStr">
        <is>
          <r>
            <t xml:space="preserve">SINAPI</t>
          </r>
        </is>
      </c>
      <c r="D5196" s="22" t="inlineStr">
        <is>
          <r>
            <t xml:space="preserve">M</t>
          </r>
        </is>
      </c>
      <c r="E5196" s="24" t="n">
        <v>1.2434</v>
      </c>
      <c r="F5196" s="25" t="n">
        <v>4.13</v>
      </c>
      <c r="G5196" s="25" t="n">
        <f>TRUNC(TRUNC(E5196,8)*F5196,2)</f>
        <v>5.13</v>
      </c>
    </row>
    <row r="5197" customHeight="1" ht="21">
      <c r="A5197" s="22" t="inlineStr">
        <is>
          <r>
            <t xml:space="preserve">00021127</t>
          </r>
        </is>
      </c>
      <c r="B5197" s="23" t="inlineStr">
        <is>
          <r>
            <t xml:space="preserve">FITA ISOLANTE ADESIVA ANTICHAMA, USO ATE 750 V, EM ROLO DE 19 MM X 5 M</t>
          </r>
        </is>
      </c>
      <c r="C5197" s="22" t="inlineStr">
        <is>
          <r>
            <t xml:space="preserve">SINAPI</t>
          </r>
        </is>
      </c>
      <c r="D5197" s="22" t="inlineStr">
        <is>
          <r>
            <t xml:space="preserve">UN</t>
          </r>
        </is>
      </c>
      <c r="E5197" s="24" t="n">
        <v>0.0094</v>
      </c>
      <c r="F5197" s="25" t="n">
        <v>3.78</v>
      </c>
      <c r="G5197" s="25" t="n">
        <f>TRUNC(TRUNC(E5197,8)*F5197,2)</f>
        <v>0.03</v>
      </c>
    </row>
    <row r="5198" customHeight="1" ht="15">
      <c r="A5198" s="2" t="inlineStr"/>
      <c r="B5198" s="2" t="inlineStr"/>
      <c r="C5198" s="2" t="inlineStr"/>
      <c r="D5198" s="2" t="inlineStr"/>
      <c r="E5198" s="26" t="inlineStr">
        <is>
          <r>
            <t xml:space="preserve">TOTAL Material:</t>
          </r>
        </is>
      </c>
      <c r="F5198" s="26" t="inlineStr"/>
      <c r="G5198" s="27" t="n">
        <f>SUM(G5196:G5197)</f>
        <v>5.16</v>
      </c>
    </row>
    <row r="5199" customHeight="1" ht="15">
      <c r="A5199" s="20" t="inlineStr">
        <is>
          <r>
            <t xml:space="preserve">Mão de Obra com Encargos Complementares</t>
          </r>
        </is>
      </c>
      <c r="B5199" s="20" t="inlineStr"/>
      <c r="C5199" s="21" t="inlineStr">
        <is>
          <r>
            <t xml:space="preserve">FONTE</t>
          </r>
        </is>
      </c>
      <c r="D5199" s="21" t="inlineStr">
        <is>
          <r>
            <t xml:space="preserve">UNID</t>
          </r>
        </is>
      </c>
      <c r="E5199" s="21" t="inlineStr">
        <is>
          <r>
            <t xml:space="preserve">COEFICIENTE</t>
          </r>
        </is>
      </c>
      <c r="F5199" s="21" t="inlineStr">
        <is>
          <r>
            <t xml:space="preserve">PREÇO UNITÁRIO</t>
          </r>
        </is>
      </c>
      <c r="G5199" s="21" t="inlineStr">
        <is>
          <r>
            <t xml:space="preserve">TOTAL</t>
          </r>
        </is>
      </c>
    </row>
    <row r="5200" customHeight="1" ht="21">
      <c r="A5200" s="22" t="inlineStr">
        <is>
          <r>
            <t xml:space="preserve">88247</t>
          </r>
        </is>
      </c>
      <c r="B5200" s="23" t="inlineStr">
        <is>
          <r>
            <t xml:space="preserve">AUXILIAR DE ELETRICISTA COM ENCARGOS COMPLEMENTARES</t>
          </r>
        </is>
      </c>
      <c r="C5200" s="22" t="inlineStr">
        <is>
          <r>
            <t xml:space="preserve">SINAPI</t>
          </r>
        </is>
      </c>
      <c r="D5200" s="22" t="inlineStr">
        <is>
          <r>
            <t xml:space="preserve">H</t>
          </r>
        </is>
      </c>
      <c r="E5200" s="24" t="n">
        <v>0.039</v>
      </c>
      <c r="F5200" s="25" t="n">
        <v>25.22</v>
      </c>
      <c r="G5200" s="25" t="n">
        <f>TRUNC(TRUNC(E5200,8)*F5200,2)</f>
        <v>0.98</v>
      </c>
    </row>
    <row r="5201" customHeight="1" ht="15">
      <c r="A5201" s="22" t="inlineStr">
        <is>
          <r>
            <t xml:space="preserve">88264</t>
          </r>
        </is>
      </c>
      <c r="B5201" s="23" t="inlineStr">
        <is>
          <r>
            <t xml:space="preserve">ELETRICISTA COM ENCARGOS COMPLEMENTARES</t>
          </r>
        </is>
      </c>
      <c r="C5201" s="22" t="inlineStr">
        <is>
          <r>
            <t xml:space="preserve">SINAPI</t>
          </r>
        </is>
      </c>
      <c r="D5201" s="22" t="inlineStr">
        <is>
          <r>
            <t xml:space="preserve">H</t>
          </r>
        </is>
      </c>
      <c r="E5201" s="24" t="n">
        <v>0.039</v>
      </c>
      <c r="F5201" s="25" t="n">
        <v>30.96</v>
      </c>
      <c r="G5201" s="25" t="n">
        <f>TRUNC(TRUNC(E5201,8)*F5201,2)</f>
        <v>1.2</v>
      </c>
    </row>
    <row r="5202" customHeight="1" ht="18">
      <c r="A5202" s="2" t="inlineStr"/>
      <c r="B5202" s="2" t="inlineStr"/>
      <c r="C5202" s="2" t="inlineStr"/>
      <c r="D5202" s="2" t="inlineStr"/>
      <c r="E5202" s="26" t="inlineStr">
        <is>
          <r>
            <t xml:space="preserve">TOTAL Mão de Obra com Encargos Complementares:</t>
          </r>
        </is>
      </c>
      <c r="F5202" s="26" t="inlineStr"/>
      <c r="G5202" s="27" t="n">
        <f>SUM(G5200:G5201)</f>
        <v>2.18</v>
      </c>
    </row>
    <row r="5203" customHeight="1" ht="15">
      <c r="A5203" s="2" t="inlineStr"/>
      <c r="B5203" s="2" t="inlineStr"/>
      <c r="C5203" s="2" t="inlineStr"/>
      <c r="D5203" s="2" t="inlineStr"/>
      <c r="E5203" s="28" t="inlineStr">
        <is>
          <r>
            <t xml:space="preserve">VALOR:</t>
          </r>
        </is>
      </c>
      <c r="F5203" s="28" t="inlineStr"/>
      <c r="G5203" s="29" t="n">
        <f>ROUND(SUM(G5198,G5202),2)</f>
        <v>7.34</v>
      </c>
    </row>
    <row r="5204" customHeight="1" ht="15">
      <c r="A5204" s="2" t="inlineStr"/>
      <c r="B5204" s="2" t="inlineStr"/>
      <c r="C5204" s="2" t="inlineStr"/>
      <c r="D5204" s="2" t="inlineStr"/>
      <c r="E5204" s="28" t="inlineStr">
        <is>
          <r>
            <t xml:space="preserve">VALOR BDI (20.34%):</t>
          </r>
        </is>
      </c>
      <c r="F5204" s="28" t="inlineStr"/>
      <c r="G5204" s="29" t="n">
        <f>ROUND(G5203*(20.34/100),2)</f>
        <v>1.49</v>
      </c>
    </row>
    <row r="5205" customHeight="1" ht="15">
      <c r="A5205" s="2" t="inlineStr"/>
      <c r="B5205" s="2" t="inlineStr"/>
      <c r="C5205" s="2" t="inlineStr"/>
      <c r="D5205" s="2" t="inlineStr"/>
      <c r="E5205" s="28" t="inlineStr">
        <is>
          <r>
            <t xml:space="preserve">VALOR COM BDI:</t>
          </r>
        </is>
      </c>
      <c r="F5205" s="28" t="inlineStr"/>
      <c r="G5205" s="29" t="n">
        <f>G5204+G5203</f>
        <v>8.83</v>
      </c>
    </row>
    <row r="5206" customHeight="1" ht="10">
      <c r="A5206" s="2" t="inlineStr"/>
      <c r="B5206" s="2" t="inlineStr"/>
      <c r="C5206" s="2" t="inlineStr"/>
      <c r="D5206" s="2" t="inlineStr"/>
      <c r="E5206" s="18" t="inlineStr"/>
      <c r="F5206" s="18" t="inlineStr"/>
      <c r="G5206" s="18" t="inlineStr"/>
    </row>
    <row r="5207" customHeight="1" ht="20">
      <c r="A5207" s="19" t="inlineStr">
        <is>
          <r>
            <t xml:space="preserve">1.19.28. ​91930​ CABO DE COBRE FLEXÍVEL ISOLADO, 6 MM², ANTI-CHAMA 450/750 V, PARA CIRCUITOS TERMINAIS - FORNECIMENTO E INSTALAÇÃO. AF_03/2023​ (M)</t>
          </r>
        </is>
      </c>
      <c r="B5207" s="19" t="inlineStr"/>
      <c r="C5207" s="19" t="inlineStr"/>
      <c r="D5207" s="19" t="inlineStr"/>
      <c r="E5207" s="19" t="inlineStr"/>
      <c r="F5207" s="19" t="inlineStr"/>
      <c r="G5207" s="19" t="inlineStr"/>
    </row>
    <row r="5208" customHeight="1" ht="15">
      <c r="A5208" s="20" t="inlineStr">
        <is>
          <r>
            <t xml:space="preserve">Material</t>
          </r>
        </is>
      </c>
      <c r="B5208" s="20" t="inlineStr"/>
      <c r="C5208" s="21" t="inlineStr">
        <is>
          <r>
            <t xml:space="preserve">FONTE</t>
          </r>
        </is>
      </c>
      <c r="D5208" s="21" t="inlineStr">
        <is>
          <r>
            <t xml:space="preserve">UNID</t>
          </r>
        </is>
      </c>
      <c r="E5208" s="21" t="inlineStr">
        <is>
          <r>
            <t xml:space="preserve">COEFICIENTE</t>
          </r>
        </is>
      </c>
      <c r="F5208" s="21" t="inlineStr">
        <is>
          <r>
            <t xml:space="preserve">PREÇO UNITÁRIO</t>
          </r>
        </is>
      </c>
      <c r="G5208" s="21" t="inlineStr">
        <is>
          <r>
            <t xml:space="preserve">TOTAL</t>
          </r>
        </is>
      </c>
    </row>
    <row r="5209" customHeight="1" ht="29">
      <c r="A5209" s="22" t="inlineStr">
        <is>
          <r>
            <t xml:space="preserve">00000982</t>
          </r>
        </is>
      </c>
      <c r="B5209" s="23" t="inlineStr">
        <is>
          <r>
            <t xml:space="preserve">CABO DE COBRE, FLEXIVEL, CLASSE 4 OU 5, ISOLACAO EM PVC/A, ANTICHAMA BWF-B, 1 CONDUTOR, 450/750 V, SECAO NOMINAL 6 MM2</t>
          </r>
        </is>
      </c>
      <c r="C5209" s="22" t="inlineStr">
        <is>
          <r>
            <t xml:space="preserve">SINAPI</t>
          </r>
        </is>
      </c>
      <c r="D5209" s="22" t="inlineStr">
        <is>
          <r>
            <t xml:space="preserve">M</t>
          </r>
        </is>
      </c>
      <c r="E5209" s="24" t="n">
        <v>1.2434</v>
      </c>
      <c r="F5209" s="25" t="n">
        <v>5.94</v>
      </c>
      <c r="G5209" s="25" t="n">
        <f>TRUNC(TRUNC(E5209,8)*F5209,2)</f>
        <v>7.38</v>
      </c>
    </row>
    <row r="5210" customHeight="1" ht="21">
      <c r="A5210" s="22" t="inlineStr">
        <is>
          <r>
            <t xml:space="preserve">00021127</t>
          </r>
        </is>
      </c>
      <c r="B5210" s="23" t="inlineStr">
        <is>
          <r>
            <t xml:space="preserve">FITA ISOLANTE ADESIVA ANTICHAMA, USO ATE 750 V, EM ROLO DE 19 MM X 5 M</t>
          </r>
        </is>
      </c>
      <c r="C5210" s="22" t="inlineStr">
        <is>
          <r>
            <t xml:space="preserve">SINAPI</t>
          </r>
        </is>
      </c>
      <c r="D5210" s="22" t="inlineStr">
        <is>
          <r>
            <t xml:space="preserve">UN</t>
          </r>
        </is>
      </c>
      <c r="E5210" s="24" t="n">
        <v>0.0094</v>
      </c>
      <c r="F5210" s="25" t="n">
        <v>3.78</v>
      </c>
      <c r="G5210" s="25" t="n">
        <f>TRUNC(TRUNC(E5210,8)*F5210,2)</f>
        <v>0.03</v>
      </c>
    </row>
    <row r="5211" customHeight="1" ht="15">
      <c r="A5211" s="2" t="inlineStr"/>
      <c r="B5211" s="2" t="inlineStr"/>
      <c r="C5211" s="2" t="inlineStr"/>
      <c r="D5211" s="2" t="inlineStr"/>
      <c r="E5211" s="26" t="inlineStr">
        <is>
          <r>
            <t xml:space="preserve">TOTAL Material:</t>
          </r>
        </is>
      </c>
      <c r="F5211" s="26" t="inlineStr"/>
      <c r="G5211" s="27" t="n">
        <f>SUM(G5209:G5210)</f>
        <v>7.41</v>
      </c>
    </row>
    <row r="5212" customHeight="1" ht="15">
      <c r="A5212" s="20" t="inlineStr">
        <is>
          <r>
            <t xml:space="preserve">Mão de Obra com Encargos Complementares</t>
          </r>
        </is>
      </c>
      <c r="B5212" s="20" t="inlineStr"/>
      <c r="C5212" s="21" t="inlineStr">
        <is>
          <r>
            <t xml:space="preserve">FONTE</t>
          </r>
        </is>
      </c>
      <c r="D5212" s="21" t="inlineStr">
        <is>
          <r>
            <t xml:space="preserve">UNID</t>
          </r>
        </is>
      </c>
      <c r="E5212" s="21" t="inlineStr">
        <is>
          <r>
            <t xml:space="preserve">COEFICIENTE</t>
          </r>
        </is>
      </c>
      <c r="F5212" s="21" t="inlineStr">
        <is>
          <r>
            <t xml:space="preserve">PREÇO UNITÁRIO</t>
          </r>
        </is>
      </c>
      <c r="G5212" s="21" t="inlineStr">
        <is>
          <r>
            <t xml:space="preserve">TOTAL</t>
          </r>
        </is>
      </c>
    </row>
    <row r="5213" customHeight="1" ht="21">
      <c r="A5213" s="22" t="inlineStr">
        <is>
          <r>
            <t xml:space="preserve">88247</t>
          </r>
        </is>
      </c>
      <c r="B5213" s="23" t="inlineStr">
        <is>
          <r>
            <t xml:space="preserve">AUXILIAR DE ELETRICISTA COM ENCARGOS COMPLEMENTARES</t>
          </r>
        </is>
      </c>
      <c r="C5213" s="22" t="inlineStr">
        <is>
          <r>
            <t xml:space="preserve">SINAPI</t>
          </r>
        </is>
      </c>
      <c r="D5213" s="22" t="inlineStr">
        <is>
          <r>
            <t xml:space="preserve">H</t>
          </r>
        </is>
      </c>
      <c r="E5213" s="24" t="n">
        <v>0.051</v>
      </c>
      <c r="F5213" s="25" t="n">
        <v>25.22</v>
      </c>
      <c r="G5213" s="25" t="n">
        <f>TRUNC(TRUNC(E5213,8)*F5213,2)</f>
        <v>1.28</v>
      </c>
    </row>
    <row r="5214" customHeight="1" ht="15">
      <c r="A5214" s="22" t="inlineStr">
        <is>
          <r>
            <t xml:space="preserve">88264</t>
          </r>
        </is>
      </c>
      <c r="B5214" s="23" t="inlineStr">
        <is>
          <r>
            <t xml:space="preserve">ELETRICISTA COM ENCARGOS COMPLEMENTARES</t>
          </r>
        </is>
      </c>
      <c r="C5214" s="22" t="inlineStr">
        <is>
          <r>
            <t xml:space="preserve">SINAPI</t>
          </r>
        </is>
      </c>
      <c r="D5214" s="22" t="inlineStr">
        <is>
          <r>
            <t xml:space="preserve">H</t>
          </r>
        </is>
      </c>
      <c r="E5214" s="24" t="n">
        <v>0.051</v>
      </c>
      <c r="F5214" s="25" t="n">
        <v>30.96</v>
      </c>
      <c r="G5214" s="25" t="n">
        <f>TRUNC(TRUNC(E5214,8)*F5214,2)</f>
        <v>1.57</v>
      </c>
    </row>
    <row r="5215" customHeight="1" ht="18">
      <c r="A5215" s="2" t="inlineStr"/>
      <c r="B5215" s="2" t="inlineStr"/>
      <c r="C5215" s="2" t="inlineStr"/>
      <c r="D5215" s="2" t="inlineStr"/>
      <c r="E5215" s="26" t="inlineStr">
        <is>
          <r>
            <t xml:space="preserve">TOTAL Mão de Obra com Encargos Complementares:</t>
          </r>
        </is>
      </c>
      <c r="F5215" s="26" t="inlineStr"/>
      <c r="G5215" s="27" t="n">
        <f>SUM(G5213:G5214)</f>
        <v>2.85</v>
      </c>
    </row>
    <row r="5216" customHeight="1" ht="15">
      <c r="A5216" s="2" t="inlineStr"/>
      <c r="B5216" s="2" t="inlineStr"/>
      <c r="C5216" s="2" t="inlineStr"/>
      <c r="D5216" s="2" t="inlineStr"/>
      <c r="E5216" s="28" t="inlineStr">
        <is>
          <r>
            <t xml:space="preserve">VALOR:</t>
          </r>
        </is>
      </c>
      <c r="F5216" s="28" t="inlineStr"/>
      <c r="G5216" s="29" t="n">
        <f>ROUND(SUM(G5211,G5215),2)</f>
        <v>10.26</v>
      </c>
    </row>
    <row r="5217" customHeight="1" ht="15">
      <c r="A5217" s="2" t="inlineStr"/>
      <c r="B5217" s="2" t="inlineStr"/>
      <c r="C5217" s="2" t="inlineStr"/>
      <c r="D5217" s="2" t="inlineStr"/>
      <c r="E5217" s="28" t="inlineStr">
        <is>
          <r>
            <t xml:space="preserve">VALOR BDI (20.34%):</t>
          </r>
        </is>
      </c>
      <c r="F5217" s="28" t="inlineStr"/>
      <c r="G5217" s="29" t="n">
        <f>ROUND(G5216*(20.34/100),2)</f>
        <v>2.09</v>
      </c>
    </row>
    <row r="5218" customHeight="1" ht="15">
      <c r="A5218" s="2" t="inlineStr"/>
      <c r="B5218" s="2" t="inlineStr"/>
      <c r="C5218" s="2" t="inlineStr"/>
      <c r="D5218" s="2" t="inlineStr"/>
      <c r="E5218" s="28" t="inlineStr">
        <is>
          <r>
            <t xml:space="preserve">VALOR COM BDI:</t>
          </r>
        </is>
      </c>
      <c r="F5218" s="28" t="inlineStr"/>
      <c r="G5218" s="29" t="n">
        <f>G5217+G5216</f>
        <v>12.35</v>
      </c>
    </row>
    <row r="5219" customHeight="1" ht="10">
      <c r="A5219" s="2" t="inlineStr"/>
      <c r="B5219" s="2" t="inlineStr"/>
      <c r="C5219" s="2" t="inlineStr"/>
      <c r="D5219" s="2" t="inlineStr"/>
      <c r="E5219" s="18" t="inlineStr"/>
      <c r="F5219" s="18" t="inlineStr"/>
      <c r="G5219" s="18" t="inlineStr"/>
    </row>
    <row r="5220" customHeight="1" ht="20">
      <c r="A5220" s="19" t="inlineStr">
        <is>
          <r>
            <t xml:space="preserve">1.19.29. ​91932​ CABO DE COBRE FLEXÍVEL ISOLADO, 10 MM², ANTI-CHAMA 450/750 V, PARA CIRCUITOS TERMINAIS - FORNECIMENTO E INSTALAÇÃO. AF_03/2023​ (M)</t>
          </r>
        </is>
      </c>
      <c r="B5220" s="19" t="inlineStr"/>
      <c r="C5220" s="19" t="inlineStr"/>
      <c r="D5220" s="19" t="inlineStr"/>
      <c r="E5220" s="19" t="inlineStr"/>
      <c r="F5220" s="19" t="inlineStr"/>
      <c r="G5220" s="19" t="inlineStr"/>
    </row>
    <row r="5221" customHeight="1" ht="15">
      <c r="A5221" s="20" t="inlineStr">
        <is>
          <r>
            <t xml:space="preserve">Material</t>
          </r>
        </is>
      </c>
      <c r="B5221" s="20" t="inlineStr"/>
      <c r="C5221" s="21" t="inlineStr">
        <is>
          <r>
            <t xml:space="preserve">FONTE</t>
          </r>
        </is>
      </c>
      <c r="D5221" s="21" t="inlineStr">
        <is>
          <r>
            <t xml:space="preserve">UNID</t>
          </r>
        </is>
      </c>
      <c r="E5221" s="21" t="inlineStr">
        <is>
          <r>
            <t xml:space="preserve">COEFICIENTE</t>
          </r>
        </is>
      </c>
      <c r="F5221" s="21" t="inlineStr">
        <is>
          <r>
            <t xml:space="preserve">PREÇO UNITÁRIO</t>
          </r>
        </is>
      </c>
      <c r="G5221" s="21" t="inlineStr">
        <is>
          <r>
            <t xml:space="preserve">TOTAL</t>
          </r>
        </is>
      </c>
    </row>
    <row r="5222" customHeight="1" ht="29">
      <c r="A5222" s="22" t="inlineStr">
        <is>
          <r>
            <t xml:space="preserve">00000980</t>
          </r>
        </is>
      </c>
      <c r="B5222" s="23" t="inlineStr">
        <is>
          <r>
            <t xml:space="preserve">CABO DE COBRE, FLEXIVEL, CLASSE 4 OU 5, ISOLACAO EM PVC/A, ANTICHAMA BWF-B, 1 CONDUTOR, 450/750 V, SECAO NOMINAL 10 MM2</t>
          </r>
        </is>
      </c>
      <c r="C5222" s="22" t="inlineStr">
        <is>
          <r>
            <t xml:space="preserve">SINAPI</t>
          </r>
        </is>
      </c>
      <c r="D5222" s="22" t="inlineStr">
        <is>
          <r>
            <t xml:space="preserve">M</t>
          </r>
        </is>
      </c>
      <c r="E5222" s="24" t="n">
        <v>1.2434</v>
      </c>
      <c r="F5222" s="25" t="n">
        <v>11.35</v>
      </c>
      <c r="G5222" s="25" t="n">
        <f>TRUNC(TRUNC(E5222,8)*F5222,2)</f>
        <v>14.11</v>
      </c>
    </row>
    <row r="5223" customHeight="1" ht="21">
      <c r="A5223" s="22" t="inlineStr">
        <is>
          <r>
            <t xml:space="preserve">00021127</t>
          </r>
        </is>
      </c>
      <c r="B5223" s="23" t="inlineStr">
        <is>
          <r>
            <t xml:space="preserve">FITA ISOLANTE ADESIVA ANTICHAMA, USO ATE 750 V, EM ROLO DE 19 MM X 5 M</t>
          </r>
        </is>
      </c>
      <c r="C5223" s="22" t="inlineStr">
        <is>
          <r>
            <t xml:space="preserve">SINAPI</t>
          </r>
        </is>
      </c>
      <c r="D5223" s="22" t="inlineStr">
        <is>
          <r>
            <t xml:space="preserve">UN</t>
          </r>
        </is>
      </c>
      <c r="E5223" s="24" t="n">
        <v>0.0094</v>
      </c>
      <c r="F5223" s="25" t="n">
        <v>3.78</v>
      </c>
      <c r="G5223" s="25" t="n">
        <f>TRUNC(TRUNC(E5223,8)*F5223,2)</f>
        <v>0.03</v>
      </c>
    </row>
    <row r="5224" customHeight="1" ht="15">
      <c r="A5224" s="2" t="inlineStr"/>
      <c r="B5224" s="2" t="inlineStr"/>
      <c r="C5224" s="2" t="inlineStr"/>
      <c r="D5224" s="2" t="inlineStr"/>
      <c r="E5224" s="26" t="inlineStr">
        <is>
          <r>
            <t xml:space="preserve">TOTAL Material:</t>
          </r>
        </is>
      </c>
      <c r="F5224" s="26" t="inlineStr"/>
      <c r="G5224" s="27" t="n">
        <f>SUM(G5222:G5223)</f>
        <v>14.14</v>
      </c>
    </row>
    <row r="5225" customHeight="1" ht="15">
      <c r="A5225" s="20" t="inlineStr">
        <is>
          <r>
            <t xml:space="preserve">Mão de Obra com Encargos Complementares</t>
          </r>
        </is>
      </c>
      <c r="B5225" s="20" t="inlineStr"/>
      <c r="C5225" s="21" t="inlineStr">
        <is>
          <r>
            <t xml:space="preserve">FONTE</t>
          </r>
        </is>
      </c>
      <c r="D5225" s="21" t="inlineStr">
        <is>
          <r>
            <t xml:space="preserve">UNID</t>
          </r>
        </is>
      </c>
      <c r="E5225" s="21" t="inlineStr">
        <is>
          <r>
            <t xml:space="preserve">COEFICIENTE</t>
          </r>
        </is>
      </c>
      <c r="F5225" s="21" t="inlineStr">
        <is>
          <r>
            <t xml:space="preserve">PREÇO UNITÁRIO</t>
          </r>
        </is>
      </c>
      <c r="G5225" s="21" t="inlineStr">
        <is>
          <r>
            <t xml:space="preserve">TOTAL</t>
          </r>
        </is>
      </c>
    </row>
    <row r="5226" customHeight="1" ht="21">
      <c r="A5226" s="22" t="inlineStr">
        <is>
          <r>
            <t xml:space="preserve">88247</t>
          </r>
        </is>
      </c>
      <c r="B5226" s="23" t="inlineStr">
        <is>
          <r>
            <t xml:space="preserve">AUXILIAR DE ELETRICISTA COM ENCARGOS COMPLEMENTARES</t>
          </r>
        </is>
      </c>
      <c r="C5226" s="22" t="inlineStr">
        <is>
          <r>
            <t xml:space="preserve">SINAPI</t>
          </r>
        </is>
      </c>
      <c r="D5226" s="22" t="inlineStr">
        <is>
          <r>
            <t xml:space="preserve">H</t>
          </r>
        </is>
      </c>
      <c r="E5226" s="24" t="n">
        <v>0.076</v>
      </c>
      <c r="F5226" s="25" t="n">
        <v>25.22</v>
      </c>
      <c r="G5226" s="25" t="n">
        <f>TRUNC(TRUNC(E5226,8)*F5226,2)</f>
        <v>1.91</v>
      </c>
    </row>
    <row r="5227" customHeight="1" ht="15">
      <c r="A5227" s="22" t="inlineStr">
        <is>
          <r>
            <t xml:space="preserve">88264</t>
          </r>
        </is>
      </c>
      <c r="B5227" s="23" t="inlineStr">
        <is>
          <r>
            <t xml:space="preserve">ELETRICISTA COM ENCARGOS COMPLEMENTARES</t>
          </r>
        </is>
      </c>
      <c r="C5227" s="22" t="inlineStr">
        <is>
          <r>
            <t xml:space="preserve">SINAPI</t>
          </r>
        </is>
      </c>
      <c r="D5227" s="22" t="inlineStr">
        <is>
          <r>
            <t xml:space="preserve">H</t>
          </r>
        </is>
      </c>
      <c r="E5227" s="24" t="n">
        <v>0.076</v>
      </c>
      <c r="F5227" s="25" t="n">
        <v>30.96</v>
      </c>
      <c r="G5227" s="25" t="n">
        <f>TRUNC(TRUNC(E5227,8)*F5227,2)</f>
        <v>2.35</v>
      </c>
    </row>
    <row r="5228" customHeight="1" ht="18">
      <c r="A5228" s="2" t="inlineStr"/>
      <c r="B5228" s="2" t="inlineStr"/>
      <c r="C5228" s="2" t="inlineStr"/>
      <c r="D5228" s="2" t="inlineStr"/>
      <c r="E5228" s="26" t="inlineStr">
        <is>
          <r>
            <t xml:space="preserve">TOTAL Mão de Obra com Encargos Complementares:</t>
          </r>
        </is>
      </c>
      <c r="F5228" s="26" t="inlineStr"/>
      <c r="G5228" s="27" t="n">
        <f>SUM(G5226:G5227)</f>
        <v>4.26</v>
      </c>
    </row>
    <row r="5229" customHeight="1" ht="15">
      <c r="A5229" s="2" t="inlineStr"/>
      <c r="B5229" s="2" t="inlineStr"/>
      <c r="C5229" s="2" t="inlineStr"/>
      <c r="D5229" s="2" t="inlineStr"/>
      <c r="E5229" s="28" t="inlineStr">
        <is>
          <r>
            <t xml:space="preserve">VALOR:</t>
          </r>
        </is>
      </c>
      <c r="F5229" s="28" t="inlineStr"/>
      <c r="G5229" s="29" t="n">
        <f>ROUND(SUM(G5224,G5228),2)</f>
        <v>18.4</v>
      </c>
    </row>
    <row r="5230" customHeight="1" ht="15">
      <c r="A5230" s="2" t="inlineStr"/>
      <c r="B5230" s="2" t="inlineStr"/>
      <c r="C5230" s="2" t="inlineStr"/>
      <c r="D5230" s="2" t="inlineStr"/>
      <c r="E5230" s="28" t="inlineStr">
        <is>
          <r>
            <t xml:space="preserve">VALOR BDI (20.34%):</t>
          </r>
        </is>
      </c>
      <c r="F5230" s="28" t="inlineStr"/>
      <c r="G5230" s="29" t="n">
        <f>ROUND(G5229*(20.34/100),2)</f>
        <v>3.74</v>
      </c>
    </row>
    <row r="5231" customHeight="1" ht="15">
      <c r="A5231" s="2" t="inlineStr"/>
      <c r="B5231" s="2" t="inlineStr"/>
      <c r="C5231" s="2" t="inlineStr"/>
      <c r="D5231" s="2" t="inlineStr"/>
      <c r="E5231" s="28" t="inlineStr">
        <is>
          <r>
            <t xml:space="preserve">VALOR COM BDI:</t>
          </r>
        </is>
      </c>
      <c r="F5231" s="28" t="inlineStr"/>
      <c r="G5231" s="29" t="n">
        <f>G5230+G5229</f>
        <v>22.14</v>
      </c>
    </row>
    <row r="5232" customHeight="1" ht="10">
      <c r="A5232" s="2" t="inlineStr"/>
      <c r="B5232" s="2" t="inlineStr"/>
      <c r="C5232" s="2" t="inlineStr"/>
      <c r="D5232" s="2" t="inlineStr"/>
      <c r="E5232" s="18" t="inlineStr"/>
      <c r="F5232" s="18" t="inlineStr"/>
      <c r="G5232" s="18" t="inlineStr"/>
    </row>
    <row r="5233" customHeight="1" ht="20">
      <c r="A5233" s="19" t="inlineStr">
        <is>
          <r>
            <t xml:space="preserve">1.19.30. ​CPU2611​ CAIXA DE PASSAGEM DE AÇO C/ TAMPA APARAFUSADA 302X302X120​ (UN)</t>
          </r>
        </is>
      </c>
      <c r="B5233" s="19" t="inlineStr"/>
      <c r="C5233" s="19" t="inlineStr"/>
      <c r="D5233" s="19" t="inlineStr"/>
      <c r="E5233" s="19" t="inlineStr"/>
      <c r="F5233" s="19" t="inlineStr"/>
      <c r="G5233" s="19" t="inlineStr"/>
    </row>
    <row r="5234" customHeight="1" ht="15">
      <c r="A5234" s="20" t="inlineStr">
        <is>
          <r>
            <t xml:space="preserve">Serviço</t>
          </r>
        </is>
      </c>
      <c r="B5234" s="20" t="inlineStr"/>
      <c r="C5234" s="21" t="inlineStr">
        <is>
          <r>
            <t xml:space="preserve">FONTE</t>
          </r>
        </is>
      </c>
      <c r="D5234" s="21" t="inlineStr">
        <is>
          <r>
            <t xml:space="preserve">UNID</t>
          </r>
        </is>
      </c>
      <c r="E5234" s="21" t="inlineStr">
        <is>
          <r>
            <t xml:space="preserve">COEFICIENTE</t>
          </r>
        </is>
      </c>
      <c r="F5234" s="21" t="inlineStr">
        <is>
          <r>
            <t xml:space="preserve">PREÇO UNITÁRIO</t>
          </r>
        </is>
      </c>
      <c r="G5234" s="21" t="inlineStr">
        <is>
          <r>
            <t xml:space="preserve">TOTAL</t>
          </r>
        </is>
      </c>
    </row>
    <row r="5235" customHeight="1" ht="21">
      <c r="A5235" s="22" t="inlineStr">
        <is>
          <r>
            <t xml:space="preserve">S00666</t>
          </r>
        </is>
      </c>
      <c r="B5235" s="23" t="inlineStr">
        <is>
          <r>
            <t xml:space="preserve">Caixa de passagem 30x30cm em chapa de aço galvanizado - fornecimento</t>
          </r>
        </is>
      </c>
      <c r="C5235" s="22" t="inlineStr">
        <is>
          <r>
            <t xml:space="preserve">ORSE</t>
          </r>
        </is>
      </c>
      <c r="D5235" s="22" t="inlineStr">
        <is>
          <r>
            <t xml:space="preserve">un</t>
          </r>
        </is>
      </c>
      <c r="E5235" s="24" t="n">
        <v>1.0</v>
      </c>
      <c r="F5235" s="25" t="n">
        <v>92.0</v>
      </c>
      <c r="G5235" s="25" t="n">
        <f>ROUND(ROUND(E5235,8)*F5235,2)</f>
        <v>92.0</v>
      </c>
    </row>
    <row r="5236" customHeight="1" ht="15">
      <c r="A5236" s="2" t="inlineStr"/>
      <c r="B5236" s="2" t="inlineStr"/>
      <c r="C5236" s="2" t="inlineStr"/>
      <c r="D5236" s="2" t="inlineStr"/>
      <c r="E5236" s="26" t="inlineStr">
        <is>
          <r>
            <t xml:space="preserve">TOTAL Serviço:</t>
          </r>
        </is>
      </c>
      <c r="F5236" s="26" t="inlineStr"/>
      <c r="G5236" s="27" t="n">
        <f>SUM(G5235:G5235)</f>
        <v>92.0</v>
      </c>
    </row>
    <row r="5237" customHeight="1" ht="15">
      <c r="A5237" s="2" t="inlineStr"/>
      <c r="B5237" s="2" t="inlineStr"/>
      <c r="C5237" s="2" t="inlineStr"/>
      <c r="D5237" s="2" t="inlineStr"/>
      <c r="E5237" s="28" t="inlineStr">
        <is>
          <r>
            <t xml:space="preserve">VALOR:</t>
          </r>
        </is>
      </c>
      <c r="F5237" s="28" t="inlineStr"/>
      <c r="G5237" s="29" t="n">
        <f>ROUND(SUM(G5236),2)</f>
        <v>92.0</v>
      </c>
    </row>
    <row r="5238" customHeight="1" ht="15">
      <c r="A5238" s="2" t="inlineStr"/>
      <c r="B5238" s="2" t="inlineStr"/>
      <c r="C5238" s="2" t="inlineStr"/>
      <c r="D5238" s="2" t="inlineStr"/>
      <c r="E5238" s="28" t="inlineStr">
        <is>
          <r>
            <t xml:space="preserve">VALOR BDI (20.34%):</t>
          </r>
        </is>
      </c>
      <c r="F5238" s="28" t="inlineStr"/>
      <c r="G5238" s="29" t="n">
        <f>ROUND(G5237*(20.34/100),2)</f>
        <v>18.71</v>
      </c>
    </row>
    <row r="5239" customHeight="1" ht="15">
      <c r="A5239" s="2" t="inlineStr"/>
      <c r="B5239" s="2" t="inlineStr"/>
      <c r="C5239" s="2" t="inlineStr"/>
      <c r="D5239" s="2" t="inlineStr"/>
      <c r="E5239" s="28" t="inlineStr">
        <is>
          <r>
            <t xml:space="preserve">VALOR COM BDI:</t>
          </r>
        </is>
      </c>
      <c r="F5239" s="28" t="inlineStr"/>
      <c r="G5239" s="29" t="n">
        <f>G5238+G5237</f>
        <v>110.71</v>
      </c>
    </row>
    <row r="5240" customHeight="1" ht="10">
      <c r="A5240" s="2" t="inlineStr"/>
      <c r="B5240" s="2" t="inlineStr"/>
      <c r="C5240" s="2" t="inlineStr"/>
      <c r="D5240" s="2" t="inlineStr"/>
      <c r="E5240" s="18" t="inlineStr"/>
      <c r="F5240" s="18" t="inlineStr"/>
      <c r="G5240" s="18" t="inlineStr"/>
    </row>
    <row r="5241" customHeight="1" ht="20">
      <c r="A5241" s="19" t="inlineStr">
        <is>
          <r>
            <t xml:space="preserve">1.19.31. ​91983​ DIMMER ROTATIVO (1 MÓDULO), 220V/600W, INCLUINDO SUPORTE E PLACA - FORNECIMENTO E INSTALAÇÃO. AF_03/2023​ (UN)</t>
          </r>
        </is>
      </c>
      <c r="B5241" s="19" t="inlineStr"/>
      <c r="C5241" s="19" t="inlineStr"/>
      <c r="D5241" s="19" t="inlineStr"/>
      <c r="E5241" s="19" t="inlineStr"/>
      <c r="F5241" s="19" t="inlineStr"/>
      <c r="G5241" s="19" t="inlineStr"/>
    </row>
    <row r="5242" customHeight="1" ht="15">
      <c r="A5242" s="20" t="inlineStr">
        <is>
          <r>
            <t xml:space="preserve">Serviço</t>
          </r>
        </is>
      </c>
      <c r="B5242" s="20" t="inlineStr"/>
      <c r="C5242" s="21" t="inlineStr">
        <is>
          <r>
            <t xml:space="preserve">FONTE</t>
          </r>
        </is>
      </c>
      <c r="D5242" s="21" t="inlineStr">
        <is>
          <r>
            <t xml:space="preserve">UNID</t>
          </r>
        </is>
      </c>
      <c r="E5242" s="21" t="inlineStr">
        <is>
          <r>
            <t xml:space="preserve">COEFICIENTE</t>
          </r>
        </is>
      </c>
      <c r="F5242" s="21" t="inlineStr">
        <is>
          <r>
            <t xml:space="preserve">PREÇO UNITÁRIO</t>
          </r>
        </is>
      </c>
      <c r="G5242" s="21" t="inlineStr">
        <is>
          <r>
            <t xml:space="preserve">TOTAL</t>
          </r>
        </is>
      </c>
    </row>
    <row r="5243" customHeight="1" ht="29">
      <c r="A5243" s="22" t="inlineStr">
        <is>
          <r>
            <t xml:space="preserve">91982</t>
          </r>
        </is>
      </c>
      <c r="B5243" s="23" t="inlineStr">
        <is>
          <r>
            <t xml:space="preserve">DIMMER ROTATIVO (1 MÓDULO), 220V/600W, SEM SUPORTE E SEM PLACA - FORNECIMENTO E INSTALAÇÃO. AF_03/2023</t>
          </r>
        </is>
      </c>
      <c r="C5243" s="22" t="inlineStr">
        <is>
          <r>
            <t xml:space="preserve">SINAPI</t>
          </r>
        </is>
      </c>
      <c r="D5243" s="22" t="inlineStr">
        <is>
          <r>
            <t xml:space="preserve">UN</t>
          </r>
        </is>
      </c>
      <c r="E5243" s="24" t="n">
        <v>1.0</v>
      </c>
      <c r="F5243" s="25" t="n">
        <v>88.77</v>
      </c>
      <c r="G5243" s="25" t="n">
        <f>TRUNC(TRUNC(E5243,8)*F5243,2)</f>
        <v>88.77</v>
      </c>
    </row>
    <row r="5244" customHeight="1" ht="29">
      <c r="A5244" s="22" t="inlineStr">
        <is>
          <r>
            <t xml:space="preserve">91946</t>
          </r>
        </is>
      </c>
      <c r="B5244" s="23" t="inlineStr">
        <is>
          <r>
            <t xml:space="preserve">SUPORTE PARAFUSADO COM PLACA DE ENCAIXE 4" X 2" MÉDIO (1,30 M DO PISO) PARA PONTO ELÉTRICO - FORNECIMENTO E INSTALAÇÃO. AF_03/2023</t>
          </r>
        </is>
      </c>
      <c r="C5244" s="22" t="inlineStr">
        <is>
          <r>
            <t xml:space="preserve">SINAPI</t>
          </r>
        </is>
      </c>
      <c r="D5244" s="22" t="inlineStr">
        <is>
          <r>
            <t xml:space="preserve">UN</t>
          </r>
        </is>
      </c>
      <c r="E5244" s="24" t="n">
        <v>1.0</v>
      </c>
      <c r="F5244" s="25" t="n">
        <v>11.55</v>
      </c>
      <c r="G5244" s="25" t="n">
        <f>TRUNC(TRUNC(E5244,8)*F5244,2)</f>
        <v>11.55</v>
      </c>
    </row>
    <row r="5245" customHeight="1" ht="15">
      <c r="A5245" s="2" t="inlineStr"/>
      <c r="B5245" s="2" t="inlineStr"/>
      <c r="C5245" s="2" t="inlineStr"/>
      <c r="D5245" s="2" t="inlineStr"/>
      <c r="E5245" s="26" t="inlineStr">
        <is>
          <r>
            <t xml:space="preserve">TOTAL Serviço:</t>
          </r>
        </is>
      </c>
      <c r="F5245" s="26" t="inlineStr"/>
      <c r="G5245" s="27" t="n">
        <f>SUM(G5243:G5244)</f>
        <v>100.32</v>
      </c>
    </row>
    <row r="5246" customHeight="1" ht="15">
      <c r="A5246" s="2" t="inlineStr"/>
      <c r="B5246" s="2" t="inlineStr"/>
      <c r="C5246" s="2" t="inlineStr"/>
      <c r="D5246" s="2" t="inlineStr"/>
      <c r="E5246" s="28" t="inlineStr">
        <is>
          <r>
            <t xml:space="preserve">VALOR:</t>
          </r>
        </is>
      </c>
      <c r="F5246" s="28" t="inlineStr"/>
      <c r="G5246" s="29" t="n">
        <f>ROUND(SUM(G5245),2)</f>
        <v>100.32</v>
      </c>
    </row>
    <row r="5247" customHeight="1" ht="15">
      <c r="A5247" s="2" t="inlineStr"/>
      <c r="B5247" s="2" t="inlineStr"/>
      <c r="C5247" s="2" t="inlineStr"/>
      <c r="D5247" s="2" t="inlineStr"/>
      <c r="E5247" s="28" t="inlineStr">
        <is>
          <r>
            <t xml:space="preserve">VALOR BDI (20.34%):</t>
          </r>
        </is>
      </c>
      <c r="F5247" s="28" t="inlineStr"/>
      <c r="G5247" s="29" t="n">
        <f>ROUND(G5246*(20.34/100),2)</f>
        <v>20.41</v>
      </c>
    </row>
    <row r="5248" customHeight="1" ht="15">
      <c r="A5248" s="2" t="inlineStr"/>
      <c r="B5248" s="2" t="inlineStr"/>
      <c r="C5248" s="2" t="inlineStr"/>
      <c r="D5248" s="2" t="inlineStr"/>
      <c r="E5248" s="28" t="inlineStr">
        <is>
          <r>
            <t xml:space="preserve">VALOR COM BDI:</t>
          </r>
        </is>
      </c>
      <c r="F5248" s="28" t="inlineStr"/>
      <c r="G5248" s="29" t="n">
        <f>G5247+G5246</f>
        <v>120.73</v>
      </c>
    </row>
    <row r="5249" customHeight="1" ht="10">
      <c r="A5249" s="2" t="inlineStr"/>
      <c r="B5249" s="2" t="inlineStr"/>
      <c r="C5249" s="2" t="inlineStr"/>
      <c r="D5249" s="2" t="inlineStr"/>
      <c r="E5249" s="18" t="inlineStr"/>
      <c r="F5249" s="18" t="inlineStr"/>
      <c r="G5249" s="18" t="inlineStr"/>
    </row>
    <row r="5250" customHeight="1" ht="20">
      <c r="A5250" s="19" t="inlineStr">
        <is>
          <r>
            <t xml:space="preserve">1.19.32. ​91963​ INTERRUPTOR SIMPLES (1 MÓDULO) COM INTERRUPTOR PARALELO (2 MÓDULOS), 10A/250V, INCLUINDO SUPORTE E PLACA - FORNECIMENTO E INSTALAÇÃO. AF_03/2023​ (UN)</t>
          </r>
        </is>
      </c>
      <c r="B5250" s="19" t="inlineStr"/>
      <c r="C5250" s="19" t="inlineStr"/>
      <c r="D5250" s="19" t="inlineStr"/>
      <c r="E5250" s="19" t="inlineStr"/>
      <c r="F5250" s="19" t="inlineStr"/>
      <c r="G5250" s="19" t="inlineStr"/>
    </row>
    <row r="5251" customHeight="1" ht="15">
      <c r="A5251" s="20" t="inlineStr">
        <is>
          <r>
            <t xml:space="preserve">Serviço</t>
          </r>
        </is>
      </c>
      <c r="B5251" s="20" t="inlineStr"/>
      <c r="C5251" s="21" t="inlineStr">
        <is>
          <r>
            <t xml:space="preserve">FONTE</t>
          </r>
        </is>
      </c>
      <c r="D5251" s="21" t="inlineStr">
        <is>
          <r>
            <t xml:space="preserve">UNID</t>
          </r>
        </is>
      </c>
      <c r="E5251" s="21" t="inlineStr">
        <is>
          <r>
            <t xml:space="preserve">COEFICIENTE</t>
          </r>
        </is>
      </c>
      <c r="F5251" s="21" t="inlineStr">
        <is>
          <r>
            <t xml:space="preserve">PREÇO UNITÁRIO</t>
          </r>
        </is>
      </c>
      <c r="G5251" s="21" t="inlineStr">
        <is>
          <r>
            <t xml:space="preserve">TOTAL</t>
          </r>
        </is>
      </c>
    </row>
    <row r="5252" customHeight="1" ht="29">
      <c r="A5252" s="22" t="inlineStr">
        <is>
          <r>
            <t xml:space="preserve">91962</t>
          </r>
        </is>
      </c>
      <c r="B5252" s="23" t="inlineStr">
        <is>
          <r>
            <t xml:space="preserve">INTERRUPTOR SIMPLES (1 MÓDULO) COM INTERRUPTOR PARALELO (2 MÓDULOS), 10A/250V, SEM SUPORTE E SEM PLACA - FORNECIMENTO E INSTALAÇÃO. AF_03/2023</t>
          </r>
        </is>
      </c>
      <c r="C5252" s="22" t="inlineStr">
        <is>
          <r>
            <t xml:space="preserve">SINAPI</t>
          </r>
        </is>
      </c>
      <c r="D5252" s="22" t="inlineStr">
        <is>
          <r>
            <t xml:space="preserve">UN</t>
          </r>
        </is>
      </c>
      <c r="E5252" s="24" t="n">
        <v>1.0</v>
      </c>
      <c r="F5252" s="25" t="n">
        <v>66.14</v>
      </c>
      <c r="G5252" s="25" t="n">
        <f>TRUNC(TRUNC(E5252,8)*F5252,2)</f>
        <v>66.14</v>
      </c>
    </row>
    <row r="5253" customHeight="1" ht="29">
      <c r="A5253" s="22" t="inlineStr">
        <is>
          <r>
            <t xml:space="preserve">91946</t>
          </r>
        </is>
      </c>
      <c r="B5253" s="23" t="inlineStr">
        <is>
          <r>
            <t xml:space="preserve">SUPORTE PARAFUSADO COM PLACA DE ENCAIXE 4" X 2" MÉDIO (1,30 M DO PISO) PARA PONTO ELÉTRICO - FORNECIMENTO E INSTALAÇÃO. AF_03/2023</t>
          </r>
        </is>
      </c>
      <c r="C5253" s="22" t="inlineStr">
        <is>
          <r>
            <t xml:space="preserve">SINAPI</t>
          </r>
        </is>
      </c>
      <c r="D5253" s="22" t="inlineStr">
        <is>
          <r>
            <t xml:space="preserve">UN</t>
          </r>
        </is>
      </c>
      <c r="E5253" s="24" t="n">
        <v>1.0</v>
      </c>
      <c r="F5253" s="25" t="n">
        <v>11.55</v>
      </c>
      <c r="G5253" s="25" t="n">
        <f>TRUNC(TRUNC(E5253,8)*F5253,2)</f>
        <v>11.55</v>
      </c>
    </row>
    <row r="5254" customHeight="1" ht="15">
      <c r="A5254" s="2" t="inlineStr"/>
      <c r="B5254" s="2" t="inlineStr"/>
      <c r="C5254" s="2" t="inlineStr"/>
      <c r="D5254" s="2" t="inlineStr"/>
      <c r="E5254" s="26" t="inlineStr">
        <is>
          <r>
            <t xml:space="preserve">TOTAL Serviço:</t>
          </r>
        </is>
      </c>
      <c r="F5254" s="26" t="inlineStr"/>
      <c r="G5254" s="27" t="n">
        <f>SUM(G5252:G5253)</f>
        <v>77.69</v>
      </c>
    </row>
    <row r="5255" customHeight="1" ht="15">
      <c r="A5255" s="2" t="inlineStr"/>
      <c r="B5255" s="2" t="inlineStr"/>
      <c r="C5255" s="2" t="inlineStr"/>
      <c r="D5255" s="2" t="inlineStr"/>
      <c r="E5255" s="28" t="inlineStr">
        <is>
          <r>
            <t xml:space="preserve">VALOR:</t>
          </r>
        </is>
      </c>
      <c r="F5255" s="28" t="inlineStr"/>
      <c r="G5255" s="29" t="n">
        <f>ROUND(SUM(G5254),2)</f>
        <v>77.69</v>
      </c>
    </row>
    <row r="5256" customHeight="1" ht="15">
      <c r="A5256" s="2" t="inlineStr"/>
      <c r="B5256" s="2" t="inlineStr"/>
      <c r="C5256" s="2" t="inlineStr"/>
      <c r="D5256" s="2" t="inlineStr"/>
      <c r="E5256" s="28" t="inlineStr">
        <is>
          <r>
            <t xml:space="preserve">VALOR BDI (20.34%):</t>
          </r>
        </is>
      </c>
      <c r="F5256" s="28" t="inlineStr"/>
      <c r="G5256" s="29" t="n">
        <f>ROUND(G5255*(20.34/100),2)</f>
        <v>15.8</v>
      </c>
    </row>
    <row r="5257" customHeight="1" ht="15">
      <c r="A5257" s="2" t="inlineStr"/>
      <c r="B5257" s="2" t="inlineStr"/>
      <c r="C5257" s="2" t="inlineStr"/>
      <c r="D5257" s="2" t="inlineStr"/>
      <c r="E5257" s="28" t="inlineStr">
        <is>
          <r>
            <t xml:space="preserve">VALOR COM BDI:</t>
          </r>
        </is>
      </c>
      <c r="F5257" s="28" t="inlineStr"/>
      <c r="G5257" s="29" t="n">
        <f>G5256+G5255</f>
        <v>93.49</v>
      </c>
    </row>
    <row r="5258" customHeight="1" ht="10">
      <c r="A5258" s="2" t="inlineStr"/>
      <c r="B5258" s="2" t="inlineStr"/>
      <c r="C5258" s="2" t="inlineStr"/>
      <c r="D5258" s="2" t="inlineStr"/>
      <c r="E5258" s="18" t="inlineStr"/>
      <c r="F5258" s="18" t="inlineStr"/>
      <c r="G5258" s="18" t="inlineStr"/>
    </row>
    <row r="5259" customHeight="1" ht="20">
      <c r="A5259" s="19" t="inlineStr">
        <is>
          <r>
            <t xml:space="preserve">1.19.33. ​91965​ INTERRUPTOR SIMPLES (2 MÓDULOS) COM INTERRUPTOR PARALELO (1 MÓDULO), 10A/250V, INCLUINDO SUPORTE E PLACA - FORNECIMENTO E INSTALAÇÃO. AF_03/2023​ (UN)</t>
          </r>
        </is>
      </c>
      <c r="B5259" s="19" t="inlineStr"/>
      <c r="C5259" s="19" t="inlineStr"/>
      <c r="D5259" s="19" t="inlineStr"/>
      <c r="E5259" s="19" t="inlineStr"/>
      <c r="F5259" s="19" t="inlineStr"/>
      <c r="G5259" s="19" t="inlineStr"/>
    </row>
    <row r="5260" customHeight="1" ht="15">
      <c r="A5260" s="20" t="inlineStr">
        <is>
          <r>
            <t xml:space="preserve">Serviço</t>
          </r>
        </is>
      </c>
      <c r="B5260" s="20" t="inlineStr"/>
      <c r="C5260" s="21" t="inlineStr">
        <is>
          <r>
            <t xml:space="preserve">FONTE</t>
          </r>
        </is>
      </c>
      <c r="D5260" s="21" t="inlineStr">
        <is>
          <r>
            <t xml:space="preserve">UNID</t>
          </r>
        </is>
      </c>
      <c r="E5260" s="21" t="inlineStr">
        <is>
          <r>
            <t xml:space="preserve">COEFICIENTE</t>
          </r>
        </is>
      </c>
      <c r="F5260" s="21" t="inlineStr">
        <is>
          <r>
            <t xml:space="preserve">PREÇO UNITÁRIO</t>
          </r>
        </is>
      </c>
      <c r="G5260" s="21" t="inlineStr">
        <is>
          <r>
            <t xml:space="preserve">TOTAL</t>
          </r>
        </is>
      </c>
    </row>
    <row r="5261" customHeight="1" ht="29">
      <c r="A5261" s="22" t="inlineStr">
        <is>
          <r>
            <t xml:space="preserve">91964</t>
          </r>
        </is>
      </c>
      <c r="B5261" s="23" t="inlineStr">
        <is>
          <r>
            <t xml:space="preserve">INTERRUPTOR SIMPLES (2 MÓDULOS) COM INTERRUPTOR PARALELO (1 MÓDULO), 10A/250V, SEM SUPORTE E SEM PLACA - FORNECIMENTO E INSTALAÇÃO. AF_03/2023</t>
          </r>
        </is>
      </c>
      <c r="C5261" s="22" t="inlineStr">
        <is>
          <r>
            <t xml:space="preserve">SINAPI</t>
          </r>
        </is>
      </c>
      <c r="D5261" s="22" t="inlineStr">
        <is>
          <r>
            <t xml:space="preserve">UN</t>
          </r>
        </is>
      </c>
      <c r="E5261" s="24" t="n">
        <v>1.0</v>
      </c>
      <c r="F5261" s="25" t="n">
        <v>59.3</v>
      </c>
      <c r="G5261" s="25" t="n">
        <f>TRUNC(TRUNC(E5261,8)*F5261,2)</f>
        <v>59.3</v>
      </c>
    </row>
    <row r="5262" customHeight="1" ht="29">
      <c r="A5262" s="22" t="inlineStr">
        <is>
          <r>
            <t xml:space="preserve">91946</t>
          </r>
        </is>
      </c>
      <c r="B5262" s="23" t="inlineStr">
        <is>
          <r>
            <t xml:space="preserve">SUPORTE PARAFUSADO COM PLACA DE ENCAIXE 4" X 2" MÉDIO (1,30 M DO PISO) PARA PONTO ELÉTRICO - FORNECIMENTO E INSTALAÇÃO. AF_03/2023</t>
          </r>
        </is>
      </c>
      <c r="C5262" s="22" t="inlineStr">
        <is>
          <r>
            <t xml:space="preserve">SINAPI</t>
          </r>
        </is>
      </c>
      <c r="D5262" s="22" t="inlineStr">
        <is>
          <r>
            <t xml:space="preserve">UN</t>
          </r>
        </is>
      </c>
      <c r="E5262" s="24" t="n">
        <v>1.0</v>
      </c>
      <c r="F5262" s="25" t="n">
        <v>11.55</v>
      </c>
      <c r="G5262" s="25" t="n">
        <f>TRUNC(TRUNC(E5262,8)*F5262,2)</f>
        <v>11.55</v>
      </c>
    </row>
    <row r="5263" customHeight="1" ht="15">
      <c r="A5263" s="2" t="inlineStr"/>
      <c r="B5263" s="2" t="inlineStr"/>
      <c r="C5263" s="2" t="inlineStr"/>
      <c r="D5263" s="2" t="inlineStr"/>
      <c r="E5263" s="26" t="inlineStr">
        <is>
          <r>
            <t xml:space="preserve">TOTAL Serviço:</t>
          </r>
        </is>
      </c>
      <c r="F5263" s="26" t="inlineStr"/>
      <c r="G5263" s="27" t="n">
        <f>SUM(G5261:G5262)</f>
        <v>70.85</v>
      </c>
    </row>
    <row r="5264" customHeight="1" ht="15">
      <c r="A5264" s="2" t="inlineStr"/>
      <c r="B5264" s="2" t="inlineStr"/>
      <c r="C5264" s="2" t="inlineStr"/>
      <c r="D5264" s="2" t="inlineStr"/>
      <c r="E5264" s="28" t="inlineStr">
        <is>
          <r>
            <t xml:space="preserve">VALOR:</t>
          </r>
        </is>
      </c>
      <c r="F5264" s="28" t="inlineStr"/>
      <c r="G5264" s="29" t="n">
        <f>ROUND(SUM(G5263),2)</f>
        <v>70.85</v>
      </c>
    </row>
    <row r="5265" customHeight="1" ht="15">
      <c r="A5265" s="2" t="inlineStr"/>
      <c r="B5265" s="2" t="inlineStr"/>
      <c r="C5265" s="2" t="inlineStr"/>
      <c r="D5265" s="2" t="inlineStr"/>
      <c r="E5265" s="28" t="inlineStr">
        <is>
          <r>
            <t xml:space="preserve">VALOR BDI (20.34%):</t>
          </r>
        </is>
      </c>
      <c r="F5265" s="28" t="inlineStr"/>
      <c r="G5265" s="29" t="n">
        <f>ROUND(G5264*(20.34/100),2)</f>
        <v>14.41</v>
      </c>
    </row>
    <row r="5266" customHeight="1" ht="15">
      <c r="A5266" s="2" t="inlineStr"/>
      <c r="B5266" s="2" t="inlineStr"/>
      <c r="C5266" s="2" t="inlineStr"/>
      <c r="D5266" s="2" t="inlineStr"/>
      <c r="E5266" s="28" t="inlineStr">
        <is>
          <r>
            <t xml:space="preserve">VALOR COM BDI:</t>
          </r>
        </is>
      </c>
      <c r="F5266" s="28" t="inlineStr"/>
      <c r="G5266" s="29" t="n">
        <f>G5265+G5264</f>
        <v>85.26</v>
      </c>
    </row>
    <row r="5267" customHeight="1" ht="10">
      <c r="A5267" s="2" t="inlineStr"/>
      <c r="B5267" s="2" t="inlineStr"/>
      <c r="C5267" s="2" t="inlineStr"/>
      <c r="D5267" s="2" t="inlineStr"/>
      <c r="E5267" s="18" t="inlineStr"/>
      <c r="F5267" s="18" t="inlineStr"/>
      <c r="G5267" s="18" t="inlineStr"/>
    </row>
    <row r="5268" customHeight="1" ht="20">
      <c r="A5268" s="19" t="inlineStr">
        <is>
          <r>
            <t xml:space="preserve">1.19.34. ​91961​ INTERRUPTOR PARALELO (2 MÓDULOS), 10A/250V, INCLUINDO SUPORTE E PLACA - FORNECIMENTO E INSTALAÇÃO. AF_03/2023​ (UN)</t>
          </r>
        </is>
      </c>
      <c r="B5268" s="19" t="inlineStr"/>
      <c r="C5268" s="19" t="inlineStr"/>
      <c r="D5268" s="19" t="inlineStr"/>
      <c r="E5268" s="19" t="inlineStr"/>
      <c r="F5268" s="19" t="inlineStr"/>
      <c r="G5268" s="19" t="inlineStr"/>
    </row>
    <row r="5269" customHeight="1" ht="15">
      <c r="A5269" s="20" t="inlineStr">
        <is>
          <r>
            <t xml:space="preserve">Serviço</t>
          </r>
        </is>
      </c>
      <c r="B5269" s="20" t="inlineStr"/>
      <c r="C5269" s="21" t="inlineStr">
        <is>
          <r>
            <t xml:space="preserve">FONTE</t>
          </r>
        </is>
      </c>
      <c r="D5269" s="21" t="inlineStr">
        <is>
          <r>
            <t xml:space="preserve">UNID</t>
          </r>
        </is>
      </c>
      <c r="E5269" s="21" t="inlineStr">
        <is>
          <r>
            <t xml:space="preserve">COEFICIENTE</t>
          </r>
        </is>
      </c>
      <c r="F5269" s="21" t="inlineStr">
        <is>
          <r>
            <t xml:space="preserve">PREÇO UNITÁRIO</t>
          </r>
        </is>
      </c>
      <c r="G5269" s="21" t="inlineStr">
        <is>
          <r>
            <t xml:space="preserve">TOTAL</t>
          </r>
        </is>
      </c>
    </row>
    <row r="5270" customHeight="1" ht="29">
      <c r="A5270" s="22" t="inlineStr">
        <is>
          <r>
            <t xml:space="preserve">91960</t>
          </r>
        </is>
      </c>
      <c r="B5270" s="23" t="inlineStr">
        <is>
          <r>
            <t xml:space="preserve">INTERRUPTOR PARALELO (2 MÓDULOS), 10A/250V, SEM SUPORTE E SEM PLACA - FORNECIMENTO E INSTALAÇÃO. AF_03/2023</t>
          </r>
        </is>
      </c>
      <c r="C5270" s="22" t="inlineStr">
        <is>
          <r>
            <t xml:space="preserve">SINAPI</t>
          </r>
        </is>
      </c>
      <c r="D5270" s="22" t="inlineStr">
        <is>
          <r>
            <t xml:space="preserve">UN</t>
          </r>
        </is>
      </c>
      <c r="E5270" s="24" t="n">
        <v>1.0</v>
      </c>
      <c r="F5270" s="25" t="n">
        <v>49.84</v>
      </c>
      <c r="G5270" s="25" t="n">
        <f>TRUNC(TRUNC(E5270,8)*F5270,2)</f>
        <v>49.84</v>
      </c>
    </row>
    <row r="5271" customHeight="1" ht="29">
      <c r="A5271" s="22" t="inlineStr">
        <is>
          <r>
            <t xml:space="preserve">91946</t>
          </r>
        </is>
      </c>
      <c r="B5271" s="23" t="inlineStr">
        <is>
          <r>
            <t xml:space="preserve">SUPORTE PARAFUSADO COM PLACA DE ENCAIXE 4" X 2" MÉDIO (1,30 M DO PISO) PARA PONTO ELÉTRICO - FORNECIMENTO E INSTALAÇÃO. AF_03/2023</t>
          </r>
        </is>
      </c>
      <c r="C5271" s="22" t="inlineStr">
        <is>
          <r>
            <t xml:space="preserve">SINAPI</t>
          </r>
        </is>
      </c>
      <c r="D5271" s="22" t="inlineStr">
        <is>
          <r>
            <t xml:space="preserve">UN</t>
          </r>
        </is>
      </c>
      <c r="E5271" s="24" t="n">
        <v>1.0</v>
      </c>
      <c r="F5271" s="25" t="n">
        <v>11.55</v>
      </c>
      <c r="G5271" s="25" t="n">
        <f>TRUNC(TRUNC(E5271,8)*F5271,2)</f>
        <v>11.55</v>
      </c>
    </row>
    <row r="5272" customHeight="1" ht="15">
      <c r="A5272" s="2" t="inlineStr"/>
      <c r="B5272" s="2" t="inlineStr"/>
      <c r="C5272" s="2" t="inlineStr"/>
      <c r="D5272" s="2" t="inlineStr"/>
      <c r="E5272" s="26" t="inlineStr">
        <is>
          <r>
            <t xml:space="preserve">TOTAL Serviço:</t>
          </r>
        </is>
      </c>
      <c r="F5272" s="26" t="inlineStr"/>
      <c r="G5272" s="27" t="n">
        <f>SUM(G5270:G5271)</f>
        <v>61.39</v>
      </c>
    </row>
    <row r="5273" customHeight="1" ht="15">
      <c r="A5273" s="2" t="inlineStr"/>
      <c r="B5273" s="2" t="inlineStr"/>
      <c r="C5273" s="2" t="inlineStr"/>
      <c r="D5273" s="2" t="inlineStr"/>
      <c r="E5273" s="28" t="inlineStr">
        <is>
          <r>
            <t xml:space="preserve">VALOR:</t>
          </r>
        </is>
      </c>
      <c r="F5273" s="28" t="inlineStr"/>
      <c r="G5273" s="29" t="n">
        <f>ROUND(SUM(G5272),2)</f>
        <v>61.39</v>
      </c>
    </row>
    <row r="5274" customHeight="1" ht="15">
      <c r="A5274" s="2" t="inlineStr"/>
      <c r="B5274" s="2" t="inlineStr"/>
      <c r="C5274" s="2" t="inlineStr"/>
      <c r="D5274" s="2" t="inlineStr"/>
      <c r="E5274" s="28" t="inlineStr">
        <is>
          <r>
            <t xml:space="preserve">VALOR BDI (20.34%):</t>
          </r>
        </is>
      </c>
      <c r="F5274" s="28" t="inlineStr"/>
      <c r="G5274" s="29" t="n">
        <f>ROUND(G5273*(20.34/100),2)</f>
        <v>12.49</v>
      </c>
    </row>
    <row r="5275" customHeight="1" ht="15">
      <c r="A5275" s="2" t="inlineStr"/>
      <c r="B5275" s="2" t="inlineStr"/>
      <c r="C5275" s="2" t="inlineStr"/>
      <c r="D5275" s="2" t="inlineStr"/>
      <c r="E5275" s="28" t="inlineStr">
        <is>
          <r>
            <t xml:space="preserve">VALOR COM BDI:</t>
          </r>
        </is>
      </c>
      <c r="F5275" s="28" t="inlineStr"/>
      <c r="G5275" s="29" t="n">
        <f>G5274+G5273</f>
        <v>73.88</v>
      </c>
    </row>
    <row r="5276" customHeight="1" ht="10">
      <c r="A5276" s="2" t="inlineStr"/>
      <c r="B5276" s="2" t="inlineStr"/>
      <c r="C5276" s="2" t="inlineStr"/>
      <c r="D5276" s="2" t="inlineStr"/>
      <c r="E5276" s="18" t="inlineStr"/>
      <c r="F5276" s="18" t="inlineStr"/>
      <c r="G5276" s="18" t="inlineStr"/>
    </row>
    <row r="5277" customHeight="1" ht="20">
      <c r="A5277" s="19" t="inlineStr">
        <is>
          <r>
            <t xml:space="preserve">1.19.35. ​91979​ INTERRUPTOR INTERMEDIÁRIO (1 MÓDULO), 10A/250V, INCLUINDO SUPORTE E PLACA - FORNECIMENTO E INSTALAÇÃO. AF_03/2023​ (UN)</t>
          </r>
        </is>
      </c>
      <c r="B5277" s="19" t="inlineStr"/>
      <c r="C5277" s="19" t="inlineStr"/>
      <c r="D5277" s="19" t="inlineStr"/>
      <c r="E5277" s="19" t="inlineStr"/>
      <c r="F5277" s="19" t="inlineStr"/>
      <c r="G5277" s="19" t="inlineStr"/>
    </row>
    <row r="5278" customHeight="1" ht="15">
      <c r="A5278" s="20" t="inlineStr">
        <is>
          <r>
            <t xml:space="preserve">Serviço</t>
          </r>
        </is>
      </c>
      <c r="B5278" s="20" t="inlineStr"/>
      <c r="C5278" s="21" t="inlineStr">
        <is>
          <r>
            <t xml:space="preserve">FONTE</t>
          </r>
        </is>
      </c>
      <c r="D5278" s="21" t="inlineStr">
        <is>
          <r>
            <t xml:space="preserve">UNID</t>
          </r>
        </is>
      </c>
      <c r="E5278" s="21" t="inlineStr">
        <is>
          <r>
            <t xml:space="preserve">COEFICIENTE</t>
          </r>
        </is>
      </c>
      <c r="F5278" s="21" t="inlineStr">
        <is>
          <r>
            <t xml:space="preserve">PREÇO UNITÁRIO</t>
          </r>
        </is>
      </c>
      <c r="G5278" s="21" t="inlineStr">
        <is>
          <r>
            <t xml:space="preserve">TOTAL</t>
          </r>
        </is>
      </c>
    </row>
    <row r="5279" customHeight="1" ht="29">
      <c r="A5279" s="22" t="inlineStr">
        <is>
          <r>
            <t xml:space="preserve">91978</t>
          </r>
        </is>
      </c>
      <c r="B5279" s="23" t="inlineStr">
        <is>
          <r>
            <t xml:space="preserve">INTERRUPTOR INTERMEDIÁRIO (1 MÓDULO), 10A/250V, SEM SUPORTE E SEM PLACA - FORNECIMENTO E INSTALAÇÃO. AF_03/2023</t>
          </r>
        </is>
      </c>
      <c r="C5279" s="22" t="inlineStr">
        <is>
          <r>
            <t xml:space="preserve">SINAPI</t>
          </r>
        </is>
      </c>
      <c r="D5279" s="22" t="inlineStr">
        <is>
          <r>
            <t xml:space="preserve">UN</t>
          </r>
        </is>
      </c>
      <c r="E5279" s="24" t="n">
        <v>1.0</v>
      </c>
      <c r="F5279" s="25" t="n">
        <v>41.39</v>
      </c>
      <c r="G5279" s="25" t="n">
        <f>TRUNC(TRUNC(E5279,8)*F5279,2)</f>
        <v>41.39</v>
      </c>
    </row>
    <row r="5280" customHeight="1" ht="29">
      <c r="A5280" s="22" t="inlineStr">
        <is>
          <r>
            <t xml:space="preserve">91946</t>
          </r>
        </is>
      </c>
      <c r="B5280" s="23" t="inlineStr">
        <is>
          <r>
            <t xml:space="preserve">SUPORTE PARAFUSADO COM PLACA DE ENCAIXE 4" X 2" MÉDIO (1,30 M DO PISO) PARA PONTO ELÉTRICO - FORNECIMENTO E INSTALAÇÃO. AF_03/2023</t>
          </r>
        </is>
      </c>
      <c r="C5280" s="22" t="inlineStr">
        <is>
          <r>
            <t xml:space="preserve">SINAPI</t>
          </r>
        </is>
      </c>
      <c r="D5280" s="22" t="inlineStr">
        <is>
          <r>
            <t xml:space="preserve">UN</t>
          </r>
        </is>
      </c>
      <c r="E5280" s="24" t="n">
        <v>1.0</v>
      </c>
      <c r="F5280" s="25" t="n">
        <v>11.55</v>
      </c>
      <c r="G5280" s="25" t="n">
        <f>TRUNC(TRUNC(E5280,8)*F5280,2)</f>
        <v>11.55</v>
      </c>
    </row>
    <row r="5281" customHeight="1" ht="15">
      <c r="A5281" s="2" t="inlineStr"/>
      <c r="B5281" s="2" t="inlineStr"/>
      <c r="C5281" s="2" t="inlineStr"/>
      <c r="D5281" s="2" t="inlineStr"/>
      <c r="E5281" s="26" t="inlineStr">
        <is>
          <r>
            <t xml:space="preserve">TOTAL Serviço:</t>
          </r>
        </is>
      </c>
      <c r="F5281" s="26" t="inlineStr"/>
      <c r="G5281" s="27" t="n">
        <f>SUM(G5279:G5280)</f>
        <v>52.94</v>
      </c>
    </row>
    <row r="5282" customHeight="1" ht="15">
      <c r="A5282" s="2" t="inlineStr"/>
      <c r="B5282" s="2" t="inlineStr"/>
      <c r="C5282" s="2" t="inlineStr"/>
      <c r="D5282" s="2" t="inlineStr"/>
      <c r="E5282" s="28" t="inlineStr">
        <is>
          <r>
            <t xml:space="preserve">VALOR:</t>
          </r>
        </is>
      </c>
      <c r="F5282" s="28" t="inlineStr"/>
      <c r="G5282" s="29" t="n">
        <f>ROUND(SUM(G5281),2)</f>
        <v>52.94</v>
      </c>
    </row>
    <row r="5283" customHeight="1" ht="15">
      <c r="A5283" s="2" t="inlineStr"/>
      <c r="B5283" s="2" t="inlineStr"/>
      <c r="C5283" s="2" t="inlineStr"/>
      <c r="D5283" s="2" t="inlineStr"/>
      <c r="E5283" s="28" t="inlineStr">
        <is>
          <r>
            <t xml:space="preserve">VALOR BDI (20.34%):</t>
          </r>
        </is>
      </c>
      <c r="F5283" s="28" t="inlineStr"/>
      <c r="G5283" s="29" t="n">
        <f>ROUND(G5282*(20.34/100),2)</f>
        <v>10.77</v>
      </c>
    </row>
    <row r="5284" customHeight="1" ht="15">
      <c r="A5284" s="2" t="inlineStr"/>
      <c r="B5284" s="2" t="inlineStr"/>
      <c r="C5284" s="2" t="inlineStr"/>
      <c r="D5284" s="2" t="inlineStr"/>
      <c r="E5284" s="28" t="inlineStr">
        <is>
          <r>
            <t xml:space="preserve">VALOR COM BDI:</t>
          </r>
        </is>
      </c>
      <c r="F5284" s="28" t="inlineStr"/>
      <c r="G5284" s="29" t="n">
        <f>G5283+G5282</f>
        <v>63.71</v>
      </c>
    </row>
    <row r="5285" customHeight="1" ht="10">
      <c r="A5285" s="2" t="inlineStr"/>
      <c r="B5285" s="2" t="inlineStr"/>
      <c r="C5285" s="2" t="inlineStr"/>
      <c r="D5285" s="2" t="inlineStr"/>
      <c r="E5285" s="18" t="inlineStr"/>
      <c r="F5285" s="18" t="inlineStr"/>
      <c r="G5285" s="18" t="inlineStr"/>
    </row>
    <row r="5286" customHeight="1" ht="20">
      <c r="A5286" s="19" t="inlineStr">
        <is>
          <r>
            <t xml:space="preserve">1.19.36. ​91955​ INTERRUPTOR PARALELO (1 MÓDULO), 10A/250V, INCLUINDO SUPORTE E PLACA - FORNECIMENTO E INSTALAÇÃO. AF_03/2023​ (UN)</t>
          </r>
        </is>
      </c>
      <c r="B5286" s="19" t="inlineStr"/>
      <c r="C5286" s="19" t="inlineStr"/>
      <c r="D5286" s="19" t="inlineStr"/>
      <c r="E5286" s="19" t="inlineStr"/>
      <c r="F5286" s="19" t="inlineStr"/>
      <c r="G5286" s="19" t="inlineStr"/>
    </row>
    <row r="5287" customHeight="1" ht="15">
      <c r="A5287" s="20" t="inlineStr">
        <is>
          <r>
            <t xml:space="preserve">Serviço</t>
          </r>
        </is>
      </c>
      <c r="B5287" s="20" t="inlineStr"/>
      <c r="C5287" s="21" t="inlineStr">
        <is>
          <r>
            <t xml:space="preserve">FONTE</t>
          </r>
        </is>
      </c>
      <c r="D5287" s="21" t="inlineStr">
        <is>
          <r>
            <t xml:space="preserve">UNID</t>
          </r>
        </is>
      </c>
      <c r="E5287" s="21" t="inlineStr">
        <is>
          <r>
            <t xml:space="preserve">COEFICIENTE</t>
          </r>
        </is>
      </c>
      <c r="F5287" s="21" t="inlineStr">
        <is>
          <r>
            <t xml:space="preserve">PREÇO UNITÁRIO</t>
          </r>
        </is>
      </c>
      <c r="G5287" s="21" t="inlineStr">
        <is>
          <r>
            <t xml:space="preserve">TOTAL</t>
          </r>
        </is>
      </c>
    </row>
    <row r="5288" customHeight="1" ht="29">
      <c r="A5288" s="22" t="inlineStr">
        <is>
          <r>
            <t xml:space="preserve">91954</t>
          </r>
        </is>
      </c>
      <c r="B5288" s="23" t="inlineStr">
        <is>
          <r>
            <t xml:space="preserve">INTERRUPTOR PARALELO (1 MÓDULO), 10A/250V, SEM SUPORTE E SEM PLACA - FORNECIMENTO E INSTALAÇÃO. AF_03/2023</t>
          </r>
        </is>
      </c>
      <c r="C5288" s="22" t="inlineStr">
        <is>
          <r>
            <t xml:space="preserve">SINAPI</t>
          </r>
        </is>
      </c>
      <c r="D5288" s="22" t="inlineStr">
        <is>
          <r>
            <t xml:space="preserve">UN</t>
          </r>
        </is>
      </c>
      <c r="E5288" s="24" t="n">
        <v>1.0</v>
      </c>
      <c r="F5288" s="25" t="n">
        <v>26.66</v>
      </c>
      <c r="G5288" s="25" t="n">
        <f>TRUNC(TRUNC(E5288,8)*F5288,2)</f>
        <v>26.66</v>
      </c>
    </row>
    <row r="5289" customHeight="1" ht="29">
      <c r="A5289" s="22" t="inlineStr">
        <is>
          <r>
            <t xml:space="preserve">91946</t>
          </r>
        </is>
      </c>
      <c r="B5289" s="23" t="inlineStr">
        <is>
          <r>
            <t xml:space="preserve">SUPORTE PARAFUSADO COM PLACA DE ENCAIXE 4" X 2" MÉDIO (1,30 M DO PISO) PARA PONTO ELÉTRICO - FORNECIMENTO E INSTALAÇÃO. AF_03/2023</t>
          </r>
        </is>
      </c>
      <c r="C5289" s="22" t="inlineStr">
        <is>
          <r>
            <t xml:space="preserve">SINAPI</t>
          </r>
        </is>
      </c>
      <c r="D5289" s="22" t="inlineStr">
        <is>
          <r>
            <t xml:space="preserve">UN</t>
          </r>
        </is>
      </c>
      <c r="E5289" s="24" t="n">
        <v>1.0</v>
      </c>
      <c r="F5289" s="25" t="n">
        <v>11.55</v>
      </c>
      <c r="G5289" s="25" t="n">
        <f>TRUNC(TRUNC(E5289,8)*F5289,2)</f>
        <v>11.55</v>
      </c>
    </row>
    <row r="5290" customHeight="1" ht="15">
      <c r="A5290" s="2" t="inlineStr"/>
      <c r="B5290" s="2" t="inlineStr"/>
      <c r="C5290" s="2" t="inlineStr"/>
      <c r="D5290" s="2" t="inlineStr"/>
      <c r="E5290" s="26" t="inlineStr">
        <is>
          <r>
            <t xml:space="preserve">TOTAL Serviço:</t>
          </r>
        </is>
      </c>
      <c r="F5290" s="26" t="inlineStr"/>
      <c r="G5290" s="27" t="n">
        <f>SUM(G5288:G5289)</f>
        <v>38.21</v>
      </c>
    </row>
    <row r="5291" customHeight="1" ht="15">
      <c r="A5291" s="2" t="inlineStr"/>
      <c r="B5291" s="2" t="inlineStr"/>
      <c r="C5291" s="2" t="inlineStr"/>
      <c r="D5291" s="2" t="inlineStr"/>
      <c r="E5291" s="28" t="inlineStr">
        <is>
          <r>
            <t xml:space="preserve">VALOR:</t>
          </r>
        </is>
      </c>
      <c r="F5291" s="28" t="inlineStr"/>
      <c r="G5291" s="29" t="n">
        <f>ROUND(SUM(G5290),2)</f>
        <v>38.21</v>
      </c>
    </row>
    <row r="5292" customHeight="1" ht="15">
      <c r="A5292" s="2" t="inlineStr"/>
      <c r="B5292" s="2" t="inlineStr"/>
      <c r="C5292" s="2" t="inlineStr"/>
      <c r="D5292" s="2" t="inlineStr"/>
      <c r="E5292" s="28" t="inlineStr">
        <is>
          <r>
            <t xml:space="preserve">VALOR BDI (20.34%):</t>
          </r>
        </is>
      </c>
      <c r="F5292" s="28" t="inlineStr"/>
      <c r="G5292" s="29" t="n">
        <f>ROUND(G5291*(20.34/100),2)</f>
        <v>7.77</v>
      </c>
    </row>
    <row r="5293" customHeight="1" ht="15">
      <c r="A5293" s="2" t="inlineStr"/>
      <c r="B5293" s="2" t="inlineStr"/>
      <c r="C5293" s="2" t="inlineStr"/>
      <c r="D5293" s="2" t="inlineStr"/>
      <c r="E5293" s="28" t="inlineStr">
        <is>
          <r>
            <t xml:space="preserve">VALOR COM BDI:</t>
          </r>
        </is>
      </c>
      <c r="F5293" s="28" t="inlineStr"/>
      <c r="G5293" s="29" t="n">
        <f>G5292+G5291</f>
        <v>45.98</v>
      </c>
    </row>
    <row r="5294" customHeight="1" ht="10">
      <c r="A5294" s="2" t="inlineStr"/>
      <c r="B5294" s="2" t="inlineStr"/>
      <c r="C5294" s="2" t="inlineStr"/>
      <c r="D5294" s="2" t="inlineStr"/>
      <c r="E5294" s="18" t="inlineStr"/>
      <c r="F5294" s="18" t="inlineStr"/>
      <c r="G5294" s="18" t="inlineStr"/>
    </row>
    <row r="5295" customHeight="1" ht="20">
      <c r="A5295" s="19" t="inlineStr">
        <is>
          <r>
            <t xml:space="preserve">1.19.37. ​91969​ INTERRUPTOR PARALELO (3 MÓDULOS), 10A/250V, INCLUINDO SUPORTE E PLACA - FORNECIMENTO E INSTALAÇÃO. AF_03/2023​ (UN)</t>
          </r>
        </is>
      </c>
      <c r="B5295" s="19" t="inlineStr"/>
      <c r="C5295" s="19" t="inlineStr"/>
      <c r="D5295" s="19" t="inlineStr"/>
      <c r="E5295" s="19" t="inlineStr"/>
      <c r="F5295" s="19" t="inlineStr"/>
      <c r="G5295" s="19" t="inlineStr"/>
    </row>
    <row r="5296" customHeight="1" ht="15">
      <c r="A5296" s="20" t="inlineStr">
        <is>
          <r>
            <t xml:space="preserve">Serviço</t>
          </r>
        </is>
      </c>
      <c r="B5296" s="20" t="inlineStr"/>
      <c r="C5296" s="21" t="inlineStr">
        <is>
          <r>
            <t xml:space="preserve">FONTE</t>
          </r>
        </is>
      </c>
      <c r="D5296" s="21" t="inlineStr">
        <is>
          <r>
            <t xml:space="preserve">UNID</t>
          </r>
        </is>
      </c>
      <c r="E5296" s="21" t="inlineStr">
        <is>
          <r>
            <t xml:space="preserve">COEFICIENTE</t>
          </r>
        </is>
      </c>
      <c r="F5296" s="21" t="inlineStr">
        <is>
          <r>
            <t xml:space="preserve">PREÇO UNITÁRIO</t>
          </r>
        </is>
      </c>
      <c r="G5296" s="21" t="inlineStr">
        <is>
          <r>
            <t xml:space="preserve">TOTAL</t>
          </r>
        </is>
      </c>
    </row>
    <row r="5297" customHeight="1" ht="29">
      <c r="A5297" s="22" t="inlineStr">
        <is>
          <r>
            <t xml:space="preserve">91968</t>
          </r>
        </is>
      </c>
      <c r="B5297" s="23" t="inlineStr">
        <is>
          <r>
            <t xml:space="preserve">INTERRUPTOR PARALELO (3 MÓDULOS), 10A/250V, SEM SUPORTE E SEM PLACA - FORNECIMENTO E INSTALAÇÃO. AF_03/2023</t>
          </r>
        </is>
      </c>
      <c r="C5297" s="22" t="inlineStr">
        <is>
          <r>
            <t xml:space="preserve">SINAPI</t>
          </r>
        </is>
      </c>
      <c r="D5297" s="22" t="inlineStr">
        <is>
          <r>
            <t xml:space="preserve">UN</t>
          </r>
        </is>
      </c>
      <c r="E5297" s="24" t="n">
        <v>1.0</v>
      </c>
      <c r="F5297" s="25" t="n">
        <v>72.98</v>
      </c>
      <c r="G5297" s="25" t="n">
        <f>TRUNC(TRUNC(E5297,8)*F5297,2)</f>
        <v>72.98</v>
      </c>
    </row>
    <row r="5298" customHeight="1" ht="29">
      <c r="A5298" s="22" t="inlineStr">
        <is>
          <r>
            <t xml:space="preserve">91946</t>
          </r>
        </is>
      </c>
      <c r="B5298" s="23" t="inlineStr">
        <is>
          <r>
            <t xml:space="preserve">SUPORTE PARAFUSADO COM PLACA DE ENCAIXE 4" X 2" MÉDIO (1,30 M DO PISO) PARA PONTO ELÉTRICO - FORNECIMENTO E INSTALAÇÃO. AF_03/2023</t>
          </r>
        </is>
      </c>
      <c r="C5298" s="22" t="inlineStr">
        <is>
          <r>
            <t xml:space="preserve">SINAPI</t>
          </r>
        </is>
      </c>
      <c r="D5298" s="22" t="inlineStr">
        <is>
          <r>
            <t xml:space="preserve">UN</t>
          </r>
        </is>
      </c>
      <c r="E5298" s="24" t="n">
        <v>1.0</v>
      </c>
      <c r="F5298" s="25" t="n">
        <v>11.55</v>
      </c>
      <c r="G5298" s="25" t="n">
        <f>TRUNC(TRUNC(E5298,8)*F5298,2)</f>
        <v>11.55</v>
      </c>
    </row>
    <row r="5299" customHeight="1" ht="15">
      <c r="A5299" s="2" t="inlineStr"/>
      <c r="B5299" s="2" t="inlineStr"/>
      <c r="C5299" s="2" t="inlineStr"/>
      <c r="D5299" s="2" t="inlineStr"/>
      <c r="E5299" s="26" t="inlineStr">
        <is>
          <r>
            <t xml:space="preserve">TOTAL Serviço:</t>
          </r>
        </is>
      </c>
      <c r="F5299" s="26" t="inlineStr"/>
      <c r="G5299" s="27" t="n">
        <f>SUM(G5297:G5298)</f>
        <v>84.53</v>
      </c>
    </row>
    <row r="5300" customHeight="1" ht="15">
      <c r="A5300" s="2" t="inlineStr"/>
      <c r="B5300" s="2" t="inlineStr"/>
      <c r="C5300" s="2" t="inlineStr"/>
      <c r="D5300" s="2" t="inlineStr"/>
      <c r="E5300" s="28" t="inlineStr">
        <is>
          <r>
            <t xml:space="preserve">VALOR:</t>
          </r>
        </is>
      </c>
      <c r="F5300" s="28" t="inlineStr"/>
      <c r="G5300" s="29" t="n">
        <f>ROUND(SUM(G5299),2)</f>
        <v>84.53</v>
      </c>
    </row>
    <row r="5301" customHeight="1" ht="15">
      <c r="A5301" s="2" t="inlineStr"/>
      <c r="B5301" s="2" t="inlineStr"/>
      <c r="C5301" s="2" t="inlineStr"/>
      <c r="D5301" s="2" t="inlineStr"/>
      <c r="E5301" s="28" t="inlineStr">
        <is>
          <r>
            <t xml:space="preserve">VALOR BDI (20.34%):</t>
          </r>
        </is>
      </c>
      <c r="F5301" s="28" t="inlineStr"/>
      <c r="G5301" s="29" t="n">
        <f>ROUND(G5300*(20.34/100),2)</f>
        <v>17.19</v>
      </c>
    </row>
    <row r="5302" customHeight="1" ht="15">
      <c r="A5302" s="2" t="inlineStr"/>
      <c r="B5302" s="2" t="inlineStr"/>
      <c r="C5302" s="2" t="inlineStr"/>
      <c r="D5302" s="2" t="inlineStr"/>
      <c r="E5302" s="28" t="inlineStr">
        <is>
          <r>
            <t xml:space="preserve">VALOR COM BDI:</t>
          </r>
        </is>
      </c>
      <c r="F5302" s="28" t="inlineStr"/>
      <c r="G5302" s="29" t="n">
        <f>G5301+G5300</f>
        <v>101.72</v>
      </c>
    </row>
    <row r="5303" customHeight="1" ht="10">
      <c r="A5303" s="2" t="inlineStr"/>
      <c r="B5303" s="2" t="inlineStr"/>
      <c r="C5303" s="2" t="inlineStr"/>
      <c r="D5303" s="2" t="inlineStr"/>
      <c r="E5303" s="18" t="inlineStr"/>
      <c r="F5303" s="18" t="inlineStr"/>
      <c r="G5303" s="18" t="inlineStr"/>
    </row>
    <row r="5304" customHeight="1" ht="20">
      <c r="A5304" s="19" t="inlineStr">
        <is>
          <r>
            <t xml:space="preserve">1.19.38. ​91953​ INTERRUPTOR SIMPLES (1 MÓDULO), 10A/250V, INCLUINDO SUPORTE E PLACA - FORNECIMENTO E INSTALAÇÃO. AF_03/2023​ (UN)</t>
          </r>
        </is>
      </c>
      <c r="B5304" s="19" t="inlineStr"/>
      <c r="C5304" s="19" t="inlineStr"/>
      <c r="D5304" s="19" t="inlineStr"/>
      <c r="E5304" s="19" t="inlineStr"/>
      <c r="F5304" s="19" t="inlineStr"/>
      <c r="G5304" s="19" t="inlineStr"/>
    </row>
    <row r="5305" customHeight="1" ht="15">
      <c r="A5305" s="20" t="inlineStr">
        <is>
          <r>
            <t xml:space="preserve">Serviço</t>
          </r>
        </is>
      </c>
      <c r="B5305" s="20" t="inlineStr"/>
      <c r="C5305" s="21" t="inlineStr">
        <is>
          <r>
            <t xml:space="preserve">FONTE</t>
          </r>
        </is>
      </c>
      <c r="D5305" s="21" t="inlineStr">
        <is>
          <r>
            <t xml:space="preserve">UNID</t>
          </r>
        </is>
      </c>
      <c r="E5305" s="21" t="inlineStr">
        <is>
          <r>
            <t xml:space="preserve">COEFICIENTE</t>
          </r>
        </is>
      </c>
      <c r="F5305" s="21" t="inlineStr">
        <is>
          <r>
            <t xml:space="preserve">PREÇO UNITÁRIO</t>
          </r>
        </is>
      </c>
      <c r="G5305" s="21" t="inlineStr">
        <is>
          <r>
            <t xml:space="preserve">TOTAL</t>
          </r>
        </is>
      </c>
    </row>
    <row r="5306" customHeight="1" ht="29">
      <c r="A5306" s="22" t="inlineStr">
        <is>
          <r>
            <t xml:space="preserve">91952</t>
          </r>
        </is>
      </c>
      <c r="B5306" s="23" t="inlineStr">
        <is>
          <r>
            <t xml:space="preserve">INTERRUPTOR SIMPLES (1 MÓDULO), 10A/250V, SEM SUPORTE E SEM PLACA - FORNECIMENTO E INSTALAÇÃO. AF_03/2023</t>
          </r>
        </is>
      </c>
      <c r="C5306" s="22" t="inlineStr">
        <is>
          <r>
            <t xml:space="preserve">SINAPI</t>
          </r>
        </is>
      </c>
      <c r="D5306" s="22" t="inlineStr">
        <is>
          <r>
            <t xml:space="preserve">UN</t>
          </r>
        </is>
      </c>
      <c r="E5306" s="24" t="n">
        <v>1.0</v>
      </c>
      <c r="F5306" s="25" t="n">
        <v>19.83</v>
      </c>
      <c r="G5306" s="25" t="n">
        <f>TRUNC(TRUNC(E5306,8)*F5306,2)</f>
        <v>19.83</v>
      </c>
    </row>
    <row r="5307" customHeight="1" ht="29">
      <c r="A5307" s="22" t="inlineStr">
        <is>
          <r>
            <t xml:space="preserve">91946</t>
          </r>
        </is>
      </c>
      <c r="B5307" s="23" t="inlineStr">
        <is>
          <r>
            <t xml:space="preserve">SUPORTE PARAFUSADO COM PLACA DE ENCAIXE 4" X 2" MÉDIO (1,30 M DO PISO) PARA PONTO ELÉTRICO - FORNECIMENTO E INSTALAÇÃO. AF_03/2023</t>
          </r>
        </is>
      </c>
      <c r="C5307" s="22" t="inlineStr">
        <is>
          <r>
            <t xml:space="preserve">SINAPI</t>
          </r>
        </is>
      </c>
      <c r="D5307" s="22" t="inlineStr">
        <is>
          <r>
            <t xml:space="preserve">UN</t>
          </r>
        </is>
      </c>
      <c r="E5307" s="24" t="n">
        <v>1.0</v>
      </c>
      <c r="F5307" s="25" t="n">
        <v>11.55</v>
      </c>
      <c r="G5307" s="25" t="n">
        <f>TRUNC(TRUNC(E5307,8)*F5307,2)</f>
        <v>11.55</v>
      </c>
    </row>
    <row r="5308" customHeight="1" ht="15">
      <c r="A5308" s="2" t="inlineStr"/>
      <c r="B5308" s="2" t="inlineStr"/>
      <c r="C5308" s="2" t="inlineStr"/>
      <c r="D5308" s="2" t="inlineStr"/>
      <c r="E5308" s="26" t="inlineStr">
        <is>
          <r>
            <t xml:space="preserve">TOTAL Serviço:</t>
          </r>
        </is>
      </c>
      <c r="F5308" s="26" t="inlineStr"/>
      <c r="G5308" s="27" t="n">
        <f>SUM(G5306:G5307)</f>
        <v>31.38</v>
      </c>
    </row>
    <row r="5309" customHeight="1" ht="15">
      <c r="A5309" s="2" t="inlineStr"/>
      <c r="B5309" s="2" t="inlineStr"/>
      <c r="C5309" s="2" t="inlineStr"/>
      <c r="D5309" s="2" t="inlineStr"/>
      <c r="E5309" s="28" t="inlineStr">
        <is>
          <r>
            <t xml:space="preserve">VALOR:</t>
          </r>
        </is>
      </c>
      <c r="F5309" s="28" t="inlineStr"/>
      <c r="G5309" s="29" t="n">
        <f>ROUND(SUM(G5308),2)</f>
        <v>31.38</v>
      </c>
    </row>
    <row r="5310" customHeight="1" ht="15">
      <c r="A5310" s="2" t="inlineStr"/>
      <c r="B5310" s="2" t="inlineStr"/>
      <c r="C5310" s="2" t="inlineStr"/>
      <c r="D5310" s="2" t="inlineStr"/>
      <c r="E5310" s="28" t="inlineStr">
        <is>
          <r>
            <t xml:space="preserve">VALOR BDI (20.34%):</t>
          </r>
        </is>
      </c>
      <c r="F5310" s="28" t="inlineStr"/>
      <c r="G5310" s="29" t="n">
        <f>ROUND(G5309*(20.34/100),2)</f>
        <v>6.38</v>
      </c>
    </row>
    <row r="5311" customHeight="1" ht="15">
      <c r="A5311" s="2" t="inlineStr"/>
      <c r="B5311" s="2" t="inlineStr"/>
      <c r="C5311" s="2" t="inlineStr"/>
      <c r="D5311" s="2" t="inlineStr"/>
      <c r="E5311" s="28" t="inlineStr">
        <is>
          <r>
            <t xml:space="preserve">VALOR COM BDI:</t>
          </r>
        </is>
      </c>
      <c r="F5311" s="28" t="inlineStr"/>
      <c r="G5311" s="29" t="n">
        <f>G5310+G5309</f>
        <v>37.76</v>
      </c>
    </row>
    <row r="5312" customHeight="1" ht="10">
      <c r="A5312" s="2" t="inlineStr"/>
      <c r="B5312" s="2" t="inlineStr"/>
      <c r="C5312" s="2" t="inlineStr"/>
      <c r="D5312" s="2" t="inlineStr"/>
      <c r="E5312" s="18" t="inlineStr"/>
      <c r="F5312" s="18" t="inlineStr"/>
      <c r="G5312" s="18" t="inlineStr"/>
    </row>
    <row r="5313" customHeight="1" ht="20">
      <c r="A5313" s="19" t="inlineStr">
        <is>
          <r>
            <t xml:space="preserve">1.19.39. ​CPU2613​ PLACA COM UM FURO IMPERIA BRANCO IRIEL P/ SAÍDA CABO DE SOM​ (UN)</t>
          </r>
        </is>
      </c>
      <c r="B5313" s="19" t="inlineStr"/>
      <c r="C5313" s="19" t="inlineStr"/>
      <c r="D5313" s="19" t="inlineStr"/>
      <c r="E5313" s="19" t="inlineStr"/>
      <c r="F5313" s="19" t="inlineStr"/>
      <c r="G5313" s="19" t="inlineStr"/>
    </row>
    <row r="5314" customHeight="1" ht="15">
      <c r="A5314" s="20" t="inlineStr">
        <is>
          <r>
            <t xml:space="preserve">Serviço</t>
          </r>
        </is>
      </c>
      <c r="B5314" s="20" t="inlineStr"/>
      <c r="C5314" s="21" t="inlineStr">
        <is>
          <r>
            <t xml:space="preserve">FONTE</t>
          </r>
        </is>
      </c>
      <c r="D5314" s="21" t="inlineStr">
        <is>
          <r>
            <t xml:space="preserve">UNID</t>
          </r>
        </is>
      </c>
      <c r="E5314" s="21" t="inlineStr">
        <is>
          <r>
            <t xml:space="preserve">COEFICIENTE</t>
          </r>
        </is>
      </c>
      <c r="F5314" s="21" t="inlineStr">
        <is>
          <r>
            <t xml:space="preserve">PREÇO UNITÁRIO</t>
          </r>
        </is>
      </c>
      <c r="G5314" s="21" t="inlineStr">
        <is>
          <r>
            <t xml:space="preserve">TOTAL</t>
          </r>
        </is>
      </c>
    </row>
    <row r="5315" customHeight="1" ht="15">
      <c r="A5315" s="22" t="inlineStr">
        <is>
          <r>
            <t xml:space="preserve">S09517</t>
          </r>
        </is>
      </c>
      <c r="B5315" s="23" t="inlineStr">
        <is>
          <r>
            <t xml:space="preserve">Placa 4"x2" com furo</t>
          </r>
        </is>
      </c>
      <c r="C5315" s="22" t="inlineStr">
        <is>
          <r>
            <t xml:space="preserve">ORSE</t>
          </r>
        </is>
      </c>
      <c r="D5315" s="22" t="inlineStr">
        <is>
          <r>
            <t xml:space="preserve">un</t>
          </r>
        </is>
      </c>
      <c r="E5315" s="24" t="n">
        <v>1.0</v>
      </c>
      <c r="F5315" s="25" t="n">
        <v>5.15</v>
      </c>
      <c r="G5315" s="25" t="n">
        <f>ROUND(ROUND(E5315,8)*F5315,2)</f>
        <v>5.15</v>
      </c>
    </row>
    <row r="5316" customHeight="1" ht="15">
      <c r="A5316" s="2" t="inlineStr"/>
      <c r="B5316" s="2" t="inlineStr"/>
      <c r="C5316" s="2" t="inlineStr"/>
      <c r="D5316" s="2" t="inlineStr"/>
      <c r="E5316" s="26" t="inlineStr">
        <is>
          <r>
            <t xml:space="preserve">TOTAL Serviço:</t>
          </r>
        </is>
      </c>
      <c r="F5316" s="26" t="inlineStr"/>
      <c r="G5316" s="27" t="n">
        <f>SUM(G5315:G5315)</f>
        <v>5.15</v>
      </c>
    </row>
    <row r="5317" customHeight="1" ht="15">
      <c r="A5317" s="2" t="inlineStr"/>
      <c r="B5317" s="2" t="inlineStr"/>
      <c r="C5317" s="2" t="inlineStr"/>
      <c r="D5317" s="2" t="inlineStr"/>
      <c r="E5317" s="28" t="inlineStr">
        <is>
          <r>
            <t xml:space="preserve">VALOR:</t>
          </r>
        </is>
      </c>
      <c r="F5317" s="28" t="inlineStr"/>
      <c r="G5317" s="29" t="n">
        <f>ROUND(SUM(G5316),2)</f>
        <v>5.15</v>
      </c>
    </row>
    <row r="5318" customHeight="1" ht="15">
      <c r="A5318" s="2" t="inlineStr"/>
      <c r="B5318" s="2" t="inlineStr"/>
      <c r="C5318" s="2" t="inlineStr"/>
      <c r="D5318" s="2" t="inlineStr"/>
      <c r="E5318" s="28" t="inlineStr">
        <is>
          <r>
            <t xml:space="preserve">VALOR BDI (20.34%):</t>
          </r>
        </is>
      </c>
      <c r="F5318" s="28" t="inlineStr"/>
      <c r="G5318" s="29" t="n">
        <f>ROUND(G5317*(20.34/100),2)</f>
        <v>1.05</v>
      </c>
    </row>
    <row r="5319" customHeight="1" ht="15">
      <c r="A5319" s="2" t="inlineStr"/>
      <c r="B5319" s="2" t="inlineStr"/>
      <c r="C5319" s="2" t="inlineStr"/>
      <c r="D5319" s="2" t="inlineStr"/>
      <c r="E5319" s="28" t="inlineStr">
        <is>
          <r>
            <t xml:space="preserve">VALOR COM BDI:</t>
          </r>
        </is>
      </c>
      <c r="F5319" s="28" t="inlineStr"/>
      <c r="G5319" s="29" t="n">
        <f>G5318+G5317</f>
        <v>6.2</v>
      </c>
    </row>
    <row r="5320" customHeight="1" ht="10">
      <c r="A5320" s="2" t="inlineStr"/>
      <c r="B5320" s="2" t="inlineStr"/>
      <c r="C5320" s="2" t="inlineStr"/>
      <c r="D5320" s="2" t="inlineStr"/>
      <c r="E5320" s="18" t="inlineStr"/>
      <c r="F5320" s="18" t="inlineStr"/>
      <c r="G5320" s="18" t="inlineStr"/>
    </row>
    <row r="5321" customHeight="1" ht="20">
      <c r="A5321" s="19" t="inlineStr">
        <is>
          <r>
            <t xml:space="preserve">1.19.40. ​CPU2614​ PLACA (ESPELHO) 1 POSTO HORIZONTAL 4X2 PIAL PLUS​ (UN)</t>
          </r>
        </is>
      </c>
      <c r="B5321" s="19" t="inlineStr"/>
      <c r="C5321" s="19" t="inlineStr"/>
      <c r="D5321" s="19" t="inlineStr"/>
      <c r="E5321" s="19" t="inlineStr"/>
      <c r="F5321" s="19" t="inlineStr"/>
      <c r="G5321" s="19" t="inlineStr"/>
    </row>
    <row r="5322" customHeight="1" ht="15">
      <c r="A5322" s="20" t="inlineStr">
        <is>
          <r>
            <t xml:space="preserve">Material</t>
          </r>
        </is>
      </c>
      <c r="B5322" s="20" t="inlineStr"/>
      <c r="C5322" s="21" t="inlineStr">
        <is>
          <r>
            <t xml:space="preserve">FONTE</t>
          </r>
        </is>
      </c>
      <c r="D5322" s="21" t="inlineStr">
        <is>
          <r>
            <t xml:space="preserve">UNID</t>
          </r>
        </is>
      </c>
      <c r="E5322" s="21" t="inlineStr">
        <is>
          <r>
            <t xml:space="preserve">COEFICIENTE</t>
          </r>
        </is>
      </c>
      <c r="F5322" s="21" t="inlineStr">
        <is>
          <r>
            <t xml:space="preserve">PREÇO UNITÁRIO</t>
          </r>
        </is>
      </c>
      <c r="G5322" s="21" t="inlineStr">
        <is>
          <r>
            <t xml:space="preserve">TOTAL</t>
          </r>
        </is>
      </c>
    </row>
    <row r="5323" customHeight="1" ht="21">
      <c r="A5323" s="22" t="inlineStr">
        <is>
          <r>
            <t xml:space="preserve">00038092</t>
          </r>
        </is>
      </c>
      <c r="B5323" s="23" t="inlineStr">
        <is>
          <r>
            <t xml:space="preserve">ESPELHO / PLACA DE 1 POSTO 4" X 2", PARA INSTALACAO DE TOMADAS E INTERRUPTORES</t>
          </r>
        </is>
      </c>
      <c r="C5323" s="22" t="inlineStr">
        <is>
          <r>
            <t xml:space="preserve">SINAPI</t>
          </r>
        </is>
      </c>
      <c r="D5323" s="22" t="inlineStr">
        <is>
          <r>
            <t xml:space="preserve">UN</t>
          </r>
        </is>
      </c>
      <c r="E5323" s="24" t="n">
        <v>1.0</v>
      </c>
      <c r="F5323" s="25" t="n">
        <v>2.27</v>
      </c>
      <c r="G5323" s="25" t="n">
        <f>ROUND(ROUND(E5323,8)*F5323,2)</f>
        <v>2.27</v>
      </c>
    </row>
    <row r="5324" customHeight="1" ht="15">
      <c r="A5324" s="2" t="inlineStr"/>
      <c r="B5324" s="2" t="inlineStr"/>
      <c r="C5324" s="2" t="inlineStr"/>
      <c r="D5324" s="2" t="inlineStr"/>
      <c r="E5324" s="26" t="inlineStr">
        <is>
          <r>
            <t xml:space="preserve">TOTAL Material:</t>
          </r>
        </is>
      </c>
      <c r="F5324" s="26" t="inlineStr"/>
      <c r="G5324" s="27" t="n">
        <f>SUM(G5323:G5323)</f>
        <v>2.27</v>
      </c>
    </row>
    <row r="5325" customHeight="1" ht="15">
      <c r="A5325" s="20" t="inlineStr">
        <is>
          <r>
            <t xml:space="preserve">Mão de Obra com Encargos Complementares</t>
          </r>
        </is>
      </c>
      <c r="B5325" s="20" t="inlineStr"/>
      <c r="C5325" s="21" t="inlineStr">
        <is>
          <r>
            <t xml:space="preserve">FONTE</t>
          </r>
        </is>
      </c>
      <c r="D5325" s="21" t="inlineStr">
        <is>
          <r>
            <t xml:space="preserve">UNID</t>
          </r>
        </is>
      </c>
      <c r="E5325" s="21" t="inlineStr">
        <is>
          <r>
            <t xml:space="preserve">COEFICIENTE</t>
          </r>
        </is>
      </c>
      <c r="F5325" s="21" t="inlineStr">
        <is>
          <r>
            <t xml:space="preserve">PREÇO UNITÁRIO</t>
          </r>
        </is>
      </c>
      <c r="G5325" s="21" t="inlineStr">
        <is>
          <r>
            <t xml:space="preserve">TOTAL</t>
          </r>
        </is>
      </c>
    </row>
    <row r="5326" customHeight="1" ht="21">
      <c r="A5326" s="22" t="inlineStr">
        <is>
          <r>
            <t xml:space="preserve">88247</t>
          </r>
        </is>
      </c>
      <c r="B5326" s="23" t="inlineStr">
        <is>
          <r>
            <t xml:space="preserve">AUXILIAR DE ELETRICISTA COM ENCARGOS COMPLEMENTARES</t>
          </r>
        </is>
      </c>
      <c r="C5326" s="22" t="inlineStr">
        <is>
          <r>
            <t xml:space="preserve">SINAPI</t>
          </r>
        </is>
      </c>
      <c r="D5326" s="22" t="inlineStr">
        <is>
          <r>
            <t xml:space="preserve">H</t>
          </r>
        </is>
      </c>
      <c r="E5326" s="24" t="n">
        <v>0.049</v>
      </c>
      <c r="F5326" s="25" t="n">
        <v>25.22</v>
      </c>
      <c r="G5326" s="25" t="n">
        <f>ROUND(ROUND(E5326,8)*F5326,2)</f>
        <v>1.24</v>
      </c>
    </row>
    <row r="5327" customHeight="1" ht="15">
      <c r="A5327" s="22" t="inlineStr">
        <is>
          <r>
            <t xml:space="preserve">88264</t>
          </r>
        </is>
      </c>
      <c r="B5327" s="23" t="inlineStr">
        <is>
          <r>
            <t xml:space="preserve">ELETRICISTA COM ENCARGOS COMPLEMENTARES</t>
          </r>
        </is>
      </c>
      <c r="C5327" s="22" t="inlineStr">
        <is>
          <r>
            <t xml:space="preserve">SINAPI</t>
          </r>
        </is>
      </c>
      <c r="D5327" s="22" t="inlineStr">
        <is>
          <r>
            <t xml:space="preserve">H</t>
          </r>
        </is>
      </c>
      <c r="E5327" s="24" t="n">
        <v>0.049</v>
      </c>
      <c r="F5327" s="25" t="n">
        <v>30.96</v>
      </c>
      <c r="G5327" s="25" t="n">
        <f>ROUND(ROUND(E5327,8)*F5327,2)</f>
        <v>1.52</v>
      </c>
    </row>
    <row r="5328" customHeight="1" ht="18">
      <c r="A5328" s="2" t="inlineStr"/>
      <c r="B5328" s="2" t="inlineStr"/>
      <c r="C5328" s="2" t="inlineStr"/>
      <c r="D5328" s="2" t="inlineStr"/>
      <c r="E5328" s="26" t="inlineStr">
        <is>
          <r>
            <t xml:space="preserve">TOTAL Mão de Obra com Encargos Complementares:</t>
          </r>
        </is>
      </c>
      <c r="F5328" s="26" t="inlineStr"/>
      <c r="G5328" s="27" t="n">
        <f>SUM(G5326:G5327)</f>
        <v>2.76</v>
      </c>
    </row>
    <row r="5329" customHeight="1" ht="15">
      <c r="A5329" s="2" t="inlineStr"/>
      <c r="B5329" s="2" t="inlineStr"/>
      <c r="C5329" s="2" t="inlineStr"/>
      <c r="D5329" s="2" t="inlineStr"/>
      <c r="E5329" s="28" t="inlineStr">
        <is>
          <r>
            <t xml:space="preserve">VALOR:</t>
          </r>
        </is>
      </c>
      <c r="F5329" s="28" t="inlineStr"/>
      <c r="G5329" s="29" t="n">
        <f>ROUND(SUM(G5324,G5328),2)</f>
        <v>5.03</v>
      </c>
    </row>
    <row r="5330" customHeight="1" ht="15">
      <c r="A5330" s="2" t="inlineStr"/>
      <c r="B5330" s="2" t="inlineStr"/>
      <c r="C5330" s="2" t="inlineStr"/>
      <c r="D5330" s="2" t="inlineStr"/>
      <c r="E5330" s="28" t="inlineStr">
        <is>
          <r>
            <t xml:space="preserve">VALOR BDI (20.34%):</t>
          </r>
        </is>
      </c>
      <c r="F5330" s="28" t="inlineStr"/>
      <c r="G5330" s="29" t="n">
        <f>ROUND(G5329*(20.34/100),2)</f>
        <v>1.02</v>
      </c>
    </row>
    <row r="5331" customHeight="1" ht="15">
      <c r="A5331" s="2" t="inlineStr"/>
      <c r="B5331" s="2" t="inlineStr"/>
      <c r="C5331" s="2" t="inlineStr"/>
      <c r="D5331" s="2" t="inlineStr"/>
      <c r="E5331" s="28" t="inlineStr">
        <is>
          <r>
            <t xml:space="preserve">VALOR COM BDI:</t>
          </r>
        </is>
      </c>
      <c r="F5331" s="28" t="inlineStr"/>
      <c r="G5331" s="29" t="n">
        <f>G5330+G5329</f>
        <v>6.05</v>
      </c>
    </row>
    <row r="5332" customHeight="1" ht="10">
      <c r="A5332" s="2" t="inlineStr"/>
      <c r="B5332" s="2" t="inlineStr"/>
      <c r="C5332" s="2" t="inlineStr"/>
      <c r="D5332" s="2" t="inlineStr"/>
      <c r="E5332" s="18" t="inlineStr"/>
      <c r="F5332" s="18" t="inlineStr"/>
      <c r="G5332" s="18" t="inlineStr"/>
    </row>
    <row r="5333" customHeight="1" ht="20">
      <c r="A5333" s="19" t="inlineStr">
        <is>
          <r>
            <t xml:space="preserve">1.19.41. ​CPU3330​ PLACA PLÁSTICA DE 2 POSTOS DLT (REF. 6487 31 PIAL LEGRAND OU SIMILAR)​ (UN)</t>
          </r>
        </is>
      </c>
      <c r="B5333" s="19" t="inlineStr"/>
      <c r="C5333" s="19" t="inlineStr"/>
      <c r="D5333" s="19" t="inlineStr"/>
      <c r="E5333" s="19" t="inlineStr"/>
      <c r="F5333" s="19" t="inlineStr"/>
      <c r="G5333" s="19" t="inlineStr"/>
    </row>
    <row r="5334" customHeight="1" ht="15">
      <c r="A5334" s="20" t="inlineStr">
        <is>
          <r>
            <t xml:space="preserve">Material</t>
          </r>
        </is>
      </c>
      <c r="B5334" s="20" t="inlineStr"/>
      <c r="C5334" s="21" t="inlineStr">
        <is>
          <r>
            <t xml:space="preserve">FONTE</t>
          </r>
        </is>
      </c>
      <c r="D5334" s="21" t="inlineStr">
        <is>
          <r>
            <t xml:space="preserve">UNID</t>
          </r>
        </is>
      </c>
      <c r="E5334" s="21" t="inlineStr">
        <is>
          <r>
            <t xml:space="preserve">COEFICIENTE</t>
          </r>
        </is>
      </c>
      <c r="F5334" s="21" t="inlineStr">
        <is>
          <r>
            <t xml:space="preserve">PREÇO UNITÁRIO</t>
          </r>
        </is>
      </c>
      <c r="G5334" s="21" t="inlineStr">
        <is>
          <r>
            <t xml:space="preserve">TOTAL</t>
          </r>
        </is>
      </c>
    </row>
    <row r="5335" customHeight="1" ht="21">
      <c r="A5335" s="22" t="inlineStr">
        <is>
          <r>
            <t xml:space="preserve">I01778</t>
          </r>
        </is>
      </c>
      <c r="B5335" s="23" t="inlineStr">
        <is>
          <r>
            <t xml:space="preserve">Placa plástica de 02 postos dlp (ref. 6487 31 pial legrand ou similar)</t>
          </r>
        </is>
      </c>
      <c r="C5335" s="22" t="inlineStr">
        <is>
          <r>
            <t xml:space="preserve">ORSE</t>
          </r>
        </is>
      </c>
      <c r="D5335" s="22" t="inlineStr">
        <is>
          <r>
            <t xml:space="preserve">un</t>
          </r>
        </is>
      </c>
      <c r="E5335" s="24" t="n">
        <v>1.0</v>
      </c>
      <c r="F5335" s="25" t="n">
        <v>5.0</v>
      </c>
      <c r="G5335" s="25" t="n">
        <f>ROUND(ROUND(E5335,8)*F5335,2)</f>
        <v>5.0</v>
      </c>
    </row>
    <row r="5336" customHeight="1" ht="15">
      <c r="A5336" s="2" t="inlineStr"/>
      <c r="B5336" s="2" t="inlineStr"/>
      <c r="C5336" s="2" t="inlineStr"/>
      <c r="D5336" s="2" t="inlineStr"/>
      <c r="E5336" s="26" t="inlineStr">
        <is>
          <r>
            <t xml:space="preserve">TOTAL Material:</t>
          </r>
        </is>
      </c>
      <c r="F5336" s="26" t="inlineStr"/>
      <c r="G5336" s="27" t="n">
        <f>SUM(G5335:G5335)</f>
        <v>5.0</v>
      </c>
    </row>
    <row r="5337" customHeight="1" ht="15">
      <c r="A5337" s="20" t="inlineStr">
        <is>
          <r>
            <t xml:space="preserve">Mão de Obra com Encargos Complementares</t>
          </r>
        </is>
      </c>
      <c r="B5337" s="20" t="inlineStr"/>
      <c r="C5337" s="21" t="inlineStr">
        <is>
          <r>
            <t xml:space="preserve">FONTE</t>
          </r>
        </is>
      </c>
      <c r="D5337" s="21" t="inlineStr">
        <is>
          <r>
            <t xml:space="preserve">UNID</t>
          </r>
        </is>
      </c>
      <c r="E5337" s="21" t="inlineStr">
        <is>
          <r>
            <t xml:space="preserve">COEFICIENTE</t>
          </r>
        </is>
      </c>
      <c r="F5337" s="21" t="inlineStr">
        <is>
          <r>
            <t xml:space="preserve">PREÇO UNITÁRIO</t>
          </r>
        </is>
      </c>
      <c r="G5337" s="21" t="inlineStr">
        <is>
          <r>
            <t xml:space="preserve">TOTAL</t>
          </r>
        </is>
      </c>
    </row>
    <row r="5338" customHeight="1" ht="15">
      <c r="A5338" s="22" t="inlineStr">
        <is>
          <r>
            <t xml:space="preserve">88264</t>
          </r>
        </is>
      </c>
      <c r="B5338" s="23" t="inlineStr">
        <is>
          <r>
            <t xml:space="preserve">ELETRICISTA COM ENCARGOS COMPLEMENTARES</t>
          </r>
        </is>
      </c>
      <c r="C5338" s="22" t="inlineStr">
        <is>
          <r>
            <t xml:space="preserve">SINAPI</t>
          </r>
        </is>
      </c>
      <c r="D5338" s="22" t="inlineStr">
        <is>
          <r>
            <t xml:space="preserve">H</t>
          </r>
        </is>
      </c>
      <c r="E5338" s="24" t="n">
        <v>0.08</v>
      </c>
      <c r="F5338" s="25" t="n">
        <v>30.96</v>
      </c>
      <c r="G5338" s="25" t="n">
        <f>ROUND(ROUND(E5338,8)*F5338,2)</f>
        <v>2.48</v>
      </c>
    </row>
    <row r="5339" customHeight="1" ht="15">
      <c r="A5339" s="22" t="inlineStr">
        <is>
          <r>
            <t xml:space="preserve">88316</t>
          </r>
        </is>
      </c>
      <c r="B5339" s="23" t="inlineStr">
        <is>
          <r>
            <t xml:space="preserve">SERVENTE COM ENCARGOS COMPLEMENTARES</t>
          </r>
        </is>
      </c>
      <c r="C5339" s="22" t="inlineStr">
        <is>
          <r>
            <t xml:space="preserve">SINAPI</t>
          </r>
        </is>
      </c>
      <c r="D5339" s="22" t="inlineStr">
        <is>
          <r>
            <t xml:space="preserve">H</t>
          </r>
        </is>
      </c>
      <c r="E5339" s="24" t="n">
        <v>0.08</v>
      </c>
      <c r="F5339" s="25" t="n">
        <v>23.56</v>
      </c>
      <c r="G5339" s="25" t="n">
        <f>ROUND(ROUND(E5339,8)*F5339,2)</f>
        <v>1.88</v>
      </c>
    </row>
    <row r="5340" customHeight="1" ht="18">
      <c r="A5340" s="2" t="inlineStr"/>
      <c r="B5340" s="2" t="inlineStr"/>
      <c r="C5340" s="2" t="inlineStr"/>
      <c r="D5340" s="2" t="inlineStr"/>
      <c r="E5340" s="26" t="inlineStr">
        <is>
          <r>
            <t xml:space="preserve">TOTAL Mão de Obra com Encargos Complementares:</t>
          </r>
        </is>
      </c>
      <c r="F5340" s="26" t="inlineStr"/>
      <c r="G5340" s="27" t="n">
        <f>SUM(G5338:G5339)</f>
        <v>4.36</v>
      </c>
    </row>
    <row r="5341" customHeight="1" ht="15">
      <c r="A5341" s="2" t="inlineStr"/>
      <c r="B5341" s="2" t="inlineStr"/>
      <c r="C5341" s="2" t="inlineStr"/>
      <c r="D5341" s="2" t="inlineStr"/>
      <c r="E5341" s="28" t="inlineStr">
        <is>
          <r>
            <t xml:space="preserve">VALOR:</t>
          </r>
        </is>
      </c>
      <c r="F5341" s="28" t="inlineStr"/>
      <c r="G5341" s="29" t="n">
        <f>ROUND(SUM(G5336,G5340),2)</f>
        <v>9.36</v>
      </c>
    </row>
    <row r="5342" customHeight="1" ht="15">
      <c r="A5342" s="2" t="inlineStr"/>
      <c r="B5342" s="2" t="inlineStr"/>
      <c r="C5342" s="2" t="inlineStr"/>
      <c r="D5342" s="2" t="inlineStr"/>
      <c r="E5342" s="28" t="inlineStr">
        <is>
          <r>
            <t xml:space="preserve">VALOR BDI (20.34%):</t>
          </r>
        </is>
      </c>
      <c r="F5342" s="28" t="inlineStr"/>
      <c r="G5342" s="29" t="n">
        <f>ROUND(G5341*(20.34/100),2)</f>
        <v>1.9</v>
      </c>
    </row>
    <row r="5343" customHeight="1" ht="15">
      <c r="A5343" s="2" t="inlineStr"/>
      <c r="B5343" s="2" t="inlineStr"/>
      <c r="C5343" s="2" t="inlineStr"/>
      <c r="D5343" s="2" t="inlineStr"/>
      <c r="E5343" s="28" t="inlineStr">
        <is>
          <r>
            <t xml:space="preserve">VALOR COM BDI:</t>
          </r>
        </is>
      </c>
      <c r="F5343" s="28" t="inlineStr"/>
      <c r="G5343" s="29" t="n">
        <f>G5342+G5341</f>
        <v>11.26</v>
      </c>
    </row>
    <row r="5344" customHeight="1" ht="10">
      <c r="A5344" s="2" t="inlineStr"/>
      <c r="B5344" s="2" t="inlineStr"/>
      <c r="C5344" s="2" t="inlineStr"/>
      <c r="D5344" s="2" t="inlineStr"/>
      <c r="E5344" s="18" t="inlineStr"/>
      <c r="F5344" s="18" t="inlineStr"/>
      <c r="G5344" s="18" t="inlineStr"/>
    </row>
    <row r="5345" customHeight="1" ht="20">
      <c r="A5345" s="19" t="inlineStr">
        <is>
          <r>
            <t xml:space="preserve">1.19.42. ​91996​ TOMADA MÉDIA DE EMBUTIR (1 MÓDULO), 2P+T 10 A, INCLUINDO SUPORTE E PLACA - FORNECIMENTO E INSTALAÇÃO. AF_03/2023​ (UN)</t>
          </r>
        </is>
      </c>
      <c r="B5345" s="19" t="inlineStr"/>
      <c r="C5345" s="19" t="inlineStr"/>
      <c r="D5345" s="19" t="inlineStr"/>
      <c r="E5345" s="19" t="inlineStr"/>
      <c r="F5345" s="19" t="inlineStr"/>
      <c r="G5345" s="19" t="inlineStr"/>
    </row>
    <row r="5346" customHeight="1" ht="15">
      <c r="A5346" s="20" t="inlineStr">
        <is>
          <r>
            <t xml:space="preserve">Serviço</t>
          </r>
        </is>
      </c>
      <c r="B5346" s="20" t="inlineStr"/>
      <c r="C5346" s="21" t="inlineStr">
        <is>
          <r>
            <t xml:space="preserve">FONTE</t>
          </r>
        </is>
      </c>
      <c r="D5346" s="21" t="inlineStr">
        <is>
          <r>
            <t xml:space="preserve">UNID</t>
          </r>
        </is>
      </c>
      <c r="E5346" s="21" t="inlineStr">
        <is>
          <r>
            <t xml:space="preserve">COEFICIENTE</t>
          </r>
        </is>
      </c>
      <c r="F5346" s="21" t="inlineStr">
        <is>
          <r>
            <t xml:space="preserve">PREÇO UNITÁRIO</t>
          </r>
        </is>
      </c>
      <c r="G5346" s="21" t="inlineStr">
        <is>
          <r>
            <t xml:space="preserve">TOTAL</t>
          </r>
        </is>
      </c>
    </row>
    <row r="5347" customHeight="1" ht="29">
      <c r="A5347" s="22" t="inlineStr">
        <is>
          <r>
            <t xml:space="preserve">91946</t>
          </r>
        </is>
      </c>
      <c r="B5347" s="23" t="inlineStr">
        <is>
          <r>
            <t xml:space="preserve">SUPORTE PARAFUSADO COM PLACA DE ENCAIXE 4" X 2" MÉDIO (1,30 M DO PISO) PARA PONTO ELÉTRICO - FORNECIMENTO E INSTALAÇÃO. AF_03/2023</t>
          </r>
        </is>
      </c>
      <c r="C5347" s="22" t="inlineStr">
        <is>
          <r>
            <t xml:space="preserve">SINAPI</t>
          </r>
        </is>
      </c>
      <c r="D5347" s="22" t="inlineStr">
        <is>
          <r>
            <t xml:space="preserve">UN</t>
          </r>
        </is>
      </c>
      <c r="E5347" s="24" t="n">
        <v>1.0</v>
      </c>
      <c r="F5347" s="25" t="n">
        <v>11.55</v>
      </c>
      <c r="G5347" s="25" t="n">
        <f>TRUNC(TRUNC(E5347,8)*F5347,2)</f>
        <v>11.55</v>
      </c>
    </row>
    <row r="5348" customHeight="1" ht="29">
      <c r="A5348" s="22" t="inlineStr">
        <is>
          <r>
            <t xml:space="preserve">91994</t>
          </r>
        </is>
      </c>
      <c r="B5348" s="23" t="inlineStr">
        <is>
          <r>
            <t xml:space="preserve">TOMADA MÉDIA DE EMBUTIR (1 MÓDULO), 2P+T 10 A, SEM SUPORTE E SEM PLACA - FORNECIMENTO E INSTALAÇÃO. AF_03/2023</t>
          </r>
        </is>
      </c>
      <c r="C5348" s="22" t="inlineStr">
        <is>
          <r>
            <t xml:space="preserve">SINAPI</t>
          </r>
        </is>
      </c>
      <c r="D5348" s="22" t="inlineStr">
        <is>
          <r>
            <t xml:space="preserve">UN</t>
          </r>
        </is>
      </c>
      <c r="E5348" s="24" t="n">
        <v>1.0</v>
      </c>
      <c r="F5348" s="25" t="n">
        <v>25.54</v>
      </c>
      <c r="G5348" s="25" t="n">
        <f>TRUNC(TRUNC(E5348,8)*F5348,2)</f>
        <v>25.54</v>
      </c>
    </row>
    <row r="5349" customHeight="1" ht="15">
      <c r="A5349" s="2" t="inlineStr"/>
      <c r="B5349" s="2" t="inlineStr"/>
      <c r="C5349" s="2" t="inlineStr"/>
      <c r="D5349" s="2" t="inlineStr"/>
      <c r="E5349" s="26" t="inlineStr">
        <is>
          <r>
            <t xml:space="preserve">TOTAL Serviço:</t>
          </r>
        </is>
      </c>
      <c r="F5349" s="26" t="inlineStr"/>
      <c r="G5349" s="27" t="n">
        <f>SUM(G5347:G5348)</f>
        <v>37.09</v>
      </c>
    </row>
    <row r="5350" customHeight="1" ht="15">
      <c r="A5350" s="2" t="inlineStr"/>
      <c r="B5350" s="2" t="inlineStr"/>
      <c r="C5350" s="2" t="inlineStr"/>
      <c r="D5350" s="2" t="inlineStr"/>
      <c r="E5350" s="28" t="inlineStr">
        <is>
          <r>
            <t xml:space="preserve">VALOR:</t>
          </r>
        </is>
      </c>
      <c r="F5350" s="28" t="inlineStr"/>
      <c r="G5350" s="29" t="n">
        <f>ROUND(SUM(G5349),2)</f>
        <v>37.09</v>
      </c>
    </row>
    <row r="5351" customHeight="1" ht="15">
      <c r="A5351" s="2" t="inlineStr"/>
      <c r="B5351" s="2" t="inlineStr"/>
      <c r="C5351" s="2" t="inlineStr"/>
      <c r="D5351" s="2" t="inlineStr"/>
      <c r="E5351" s="28" t="inlineStr">
        <is>
          <r>
            <t xml:space="preserve">VALOR BDI (20.34%):</t>
          </r>
        </is>
      </c>
      <c r="F5351" s="28" t="inlineStr"/>
      <c r="G5351" s="29" t="n">
        <f>ROUND(G5350*(20.34/100),2)</f>
        <v>7.54</v>
      </c>
    </row>
    <row r="5352" customHeight="1" ht="15">
      <c r="A5352" s="2" t="inlineStr"/>
      <c r="B5352" s="2" t="inlineStr"/>
      <c r="C5352" s="2" t="inlineStr"/>
      <c r="D5352" s="2" t="inlineStr"/>
      <c r="E5352" s="28" t="inlineStr">
        <is>
          <r>
            <t xml:space="preserve">VALOR COM BDI:</t>
          </r>
        </is>
      </c>
      <c r="F5352" s="28" t="inlineStr"/>
      <c r="G5352" s="29" t="n">
        <f>G5351+G5350</f>
        <v>44.63</v>
      </c>
    </row>
    <row r="5353" customHeight="1" ht="10">
      <c r="A5353" s="2" t="inlineStr"/>
      <c r="B5353" s="2" t="inlineStr"/>
      <c r="C5353" s="2" t="inlineStr"/>
      <c r="D5353" s="2" t="inlineStr"/>
      <c r="E5353" s="18" t="inlineStr"/>
      <c r="F5353" s="18" t="inlineStr"/>
      <c r="G5353" s="18" t="inlineStr"/>
    </row>
    <row r="5354" customHeight="1" ht="20">
      <c r="A5354" s="19" t="inlineStr">
        <is>
          <r>
            <t xml:space="preserve">1.19.43. ​91973​ INTERRUPTOR SIMPLES (2 MÓDULOS) COM INTERRUPTOR PARALELO (2 MÓDULOS), 10A/250V, INCLUINDO SUPORTE E PLACA - FORNECIMENTO E INSTALAÇÃO. AF_03/2023​ (UN)</t>
          </r>
        </is>
      </c>
      <c r="B5354" s="19" t="inlineStr"/>
      <c r="C5354" s="19" t="inlineStr"/>
      <c r="D5354" s="19" t="inlineStr"/>
      <c r="E5354" s="19" t="inlineStr"/>
      <c r="F5354" s="19" t="inlineStr"/>
      <c r="G5354" s="19" t="inlineStr"/>
    </row>
    <row r="5355" customHeight="1" ht="15">
      <c r="A5355" s="20" t="inlineStr">
        <is>
          <r>
            <t xml:space="preserve">Serviço</t>
          </r>
        </is>
      </c>
      <c r="B5355" s="20" t="inlineStr"/>
      <c r="C5355" s="21" t="inlineStr">
        <is>
          <r>
            <t xml:space="preserve">FONTE</t>
          </r>
        </is>
      </c>
      <c r="D5355" s="21" t="inlineStr">
        <is>
          <r>
            <t xml:space="preserve">UNID</t>
          </r>
        </is>
      </c>
      <c r="E5355" s="21" t="inlineStr">
        <is>
          <r>
            <t xml:space="preserve">COEFICIENTE</t>
          </r>
        </is>
      </c>
      <c r="F5355" s="21" t="inlineStr">
        <is>
          <r>
            <t xml:space="preserve">PREÇO UNITÁRIO</t>
          </r>
        </is>
      </c>
      <c r="G5355" s="21" t="inlineStr">
        <is>
          <r>
            <t xml:space="preserve">TOTAL</t>
          </r>
        </is>
      </c>
    </row>
    <row r="5356" customHeight="1" ht="29">
      <c r="A5356" s="22" t="inlineStr">
        <is>
          <r>
            <t xml:space="preserve">91972</t>
          </r>
        </is>
      </c>
      <c r="B5356" s="23" t="inlineStr">
        <is>
          <r>
            <t xml:space="preserve">INTERRUPTOR SIMPLES (2 MÓDULOS) COM INTERRUPTOR PARALELO (2 MÓDULOS), 10A/250V, SEM SUPORTE E SEM PLACA - FORNECIMENTO E INSTALAÇÃO. AF_03/2023</t>
          </r>
        </is>
      </c>
      <c r="C5356" s="22" t="inlineStr">
        <is>
          <r>
            <t xml:space="preserve">SINAPI</t>
          </r>
        </is>
      </c>
      <c r="D5356" s="22" t="inlineStr">
        <is>
          <r>
            <t xml:space="preserve">UN</t>
          </r>
        </is>
      </c>
      <c r="E5356" s="24" t="n">
        <v>1.0</v>
      </c>
      <c r="F5356" s="25" t="n">
        <v>82.94</v>
      </c>
      <c r="G5356" s="25" t="n">
        <f>TRUNC(TRUNC(E5356,8)*F5356,2)</f>
        <v>82.94</v>
      </c>
    </row>
    <row r="5357" customHeight="1" ht="29">
      <c r="A5357" s="22" t="inlineStr">
        <is>
          <r>
            <t xml:space="preserve">91950</t>
          </r>
        </is>
      </c>
      <c r="B5357" s="23" t="inlineStr">
        <is>
          <r>
            <t xml:space="preserve">SUPORTE PARAFUSADO COM PLACA DE ENCAIXE 4" X 4" MÉDIO (1,30 M DO PISO) PARA PONTO ELÉTRICO - FORNECIMENTO E INSTALAÇÃO. AF_03/2023</t>
          </r>
        </is>
      </c>
      <c r="C5357" s="22" t="inlineStr">
        <is>
          <r>
            <t xml:space="preserve">SINAPI</t>
          </r>
        </is>
      </c>
      <c r="D5357" s="22" t="inlineStr">
        <is>
          <r>
            <t xml:space="preserve">UN</t>
          </r>
        </is>
      </c>
      <c r="E5357" s="24" t="n">
        <v>1.0</v>
      </c>
      <c r="F5357" s="25" t="n">
        <v>16.72</v>
      </c>
      <c r="G5357" s="25" t="n">
        <f>TRUNC(TRUNC(E5357,8)*F5357,2)</f>
        <v>16.72</v>
      </c>
    </row>
    <row r="5358" customHeight="1" ht="15">
      <c r="A5358" s="2" t="inlineStr"/>
      <c r="B5358" s="2" t="inlineStr"/>
      <c r="C5358" s="2" t="inlineStr"/>
      <c r="D5358" s="2" t="inlineStr"/>
      <c r="E5358" s="26" t="inlineStr">
        <is>
          <r>
            <t xml:space="preserve">TOTAL Serviço:</t>
          </r>
        </is>
      </c>
      <c r="F5358" s="26" t="inlineStr"/>
      <c r="G5358" s="27" t="n">
        <f>SUM(G5356:G5357)</f>
        <v>99.66</v>
      </c>
    </row>
    <row r="5359" customHeight="1" ht="15">
      <c r="A5359" s="2" t="inlineStr"/>
      <c r="B5359" s="2" t="inlineStr"/>
      <c r="C5359" s="2" t="inlineStr"/>
      <c r="D5359" s="2" t="inlineStr"/>
      <c r="E5359" s="28" t="inlineStr">
        <is>
          <r>
            <t xml:space="preserve">VALOR:</t>
          </r>
        </is>
      </c>
      <c r="F5359" s="28" t="inlineStr"/>
      <c r="G5359" s="29" t="n">
        <f>ROUND(SUM(G5358),2)</f>
        <v>99.66</v>
      </c>
    </row>
    <row r="5360" customHeight="1" ht="15">
      <c r="A5360" s="2" t="inlineStr"/>
      <c r="B5360" s="2" t="inlineStr"/>
      <c r="C5360" s="2" t="inlineStr"/>
      <c r="D5360" s="2" t="inlineStr"/>
      <c r="E5360" s="28" t="inlineStr">
        <is>
          <r>
            <t xml:space="preserve">VALOR BDI (20.34%):</t>
          </r>
        </is>
      </c>
      <c r="F5360" s="28" t="inlineStr"/>
      <c r="G5360" s="29" t="n">
        <f>ROUND(G5359*(20.34/100),2)</f>
        <v>20.27</v>
      </c>
    </row>
    <row r="5361" customHeight="1" ht="15">
      <c r="A5361" s="2" t="inlineStr"/>
      <c r="B5361" s="2" t="inlineStr"/>
      <c r="C5361" s="2" t="inlineStr"/>
      <c r="D5361" s="2" t="inlineStr"/>
      <c r="E5361" s="28" t="inlineStr">
        <is>
          <r>
            <t xml:space="preserve">VALOR COM BDI:</t>
          </r>
        </is>
      </c>
      <c r="F5361" s="28" t="inlineStr"/>
      <c r="G5361" s="29" t="n">
        <f>G5360+G5359</f>
        <v>119.93</v>
      </c>
    </row>
    <row r="5362" customHeight="1" ht="10">
      <c r="A5362" s="2" t="inlineStr"/>
      <c r="B5362" s="2" t="inlineStr"/>
      <c r="C5362" s="2" t="inlineStr"/>
      <c r="D5362" s="2" t="inlineStr"/>
      <c r="E5362" s="18" t="inlineStr"/>
      <c r="F5362" s="18" t="inlineStr"/>
      <c r="G5362" s="18" t="inlineStr"/>
    </row>
    <row r="5363" customHeight="1" ht="20">
      <c r="A5363" s="19" t="inlineStr">
        <is>
          <r>
            <t xml:space="preserve">1.19.44. ​CPU3331​ PLACA PIAL 10X10CM 4 MODULOS​ (UN)</t>
          </r>
        </is>
      </c>
      <c r="B5363" s="19" t="inlineStr"/>
      <c r="C5363" s="19" t="inlineStr"/>
      <c r="D5363" s="19" t="inlineStr"/>
      <c r="E5363" s="19" t="inlineStr"/>
      <c r="F5363" s="19" t="inlineStr"/>
      <c r="G5363" s="19" t="inlineStr"/>
    </row>
    <row r="5364" customHeight="1" ht="15">
      <c r="A5364" s="20" t="inlineStr">
        <is>
          <r>
            <t xml:space="preserve">Material</t>
          </r>
        </is>
      </c>
      <c r="B5364" s="20" t="inlineStr"/>
      <c r="C5364" s="21" t="inlineStr">
        <is>
          <r>
            <t xml:space="preserve">FONTE</t>
          </r>
        </is>
      </c>
      <c r="D5364" s="21" t="inlineStr">
        <is>
          <r>
            <t xml:space="preserve">UNID</t>
          </r>
        </is>
      </c>
      <c r="E5364" s="21" t="inlineStr">
        <is>
          <r>
            <t xml:space="preserve">COEFICIENTE</t>
          </r>
        </is>
      </c>
      <c r="F5364" s="21" t="inlineStr">
        <is>
          <r>
            <t xml:space="preserve">PREÇO UNITÁRIO</t>
          </r>
        </is>
      </c>
      <c r="G5364" s="21" t="inlineStr">
        <is>
          <r>
            <t xml:space="preserve">TOTAL</t>
          </r>
        </is>
      </c>
    </row>
    <row r="5365" customHeight="1" ht="21">
      <c r="A5365" s="22" t="inlineStr">
        <is>
          <r>
            <t xml:space="preserve">00038097</t>
          </r>
        </is>
      </c>
      <c r="B5365" s="23" t="inlineStr">
        <is>
          <r>
            <t xml:space="preserve">ESPELHO / PLACA DE 4 POSTOS 4" X 4", PARA INSTALACAO DE TOMADAS E INTERRUPTORES</t>
          </r>
        </is>
      </c>
      <c r="C5365" s="22" t="inlineStr">
        <is>
          <r>
            <t xml:space="preserve">SINAPI</t>
          </r>
        </is>
      </c>
      <c r="D5365" s="22" t="inlineStr">
        <is>
          <r>
            <t xml:space="preserve">UN</t>
          </r>
        </is>
      </c>
      <c r="E5365" s="24" t="n">
        <v>1.0</v>
      </c>
      <c r="F5365" s="25" t="n">
        <v>5.85</v>
      </c>
      <c r="G5365" s="25" t="n">
        <f>ROUND(ROUND(E5365,8)*F5365,2)</f>
        <v>5.85</v>
      </c>
    </row>
    <row r="5366" customHeight="1" ht="15">
      <c r="A5366" s="2" t="inlineStr"/>
      <c r="B5366" s="2" t="inlineStr"/>
      <c r="C5366" s="2" t="inlineStr"/>
      <c r="D5366" s="2" t="inlineStr"/>
      <c r="E5366" s="26" t="inlineStr">
        <is>
          <r>
            <t xml:space="preserve">TOTAL Material:</t>
          </r>
        </is>
      </c>
      <c r="F5366" s="26" t="inlineStr"/>
      <c r="G5366" s="27" t="n">
        <f>SUM(G5365:G5365)</f>
        <v>5.85</v>
      </c>
    </row>
    <row r="5367" customHeight="1" ht="15">
      <c r="A5367" s="20" t="inlineStr">
        <is>
          <r>
            <t xml:space="preserve">Mão de Obra com Encargos Complementares</t>
          </r>
        </is>
      </c>
      <c r="B5367" s="20" t="inlineStr"/>
      <c r="C5367" s="21" t="inlineStr">
        <is>
          <r>
            <t xml:space="preserve">FONTE</t>
          </r>
        </is>
      </c>
      <c r="D5367" s="21" t="inlineStr">
        <is>
          <r>
            <t xml:space="preserve">UNID</t>
          </r>
        </is>
      </c>
      <c r="E5367" s="21" t="inlineStr">
        <is>
          <r>
            <t xml:space="preserve">COEFICIENTE</t>
          </r>
        </is>
      </c>
      <c r="F5367" s="21" t="inlineStr">
        <is>
          <r>
            <t xml:space="preserve">PREÇO UNITÁRIO</t>
          </r>
        </is>
      </c>
      <c r="G5367" s="21" t="inlineStr">
        <is>
          <r>
            <t xml:space="preserve">TOTAL</t>
          </r>
        </is>
      </c>
    </row>
    <row r="5368" customHeight="1" ht="21">
      <c r="A5368" s="22" t="inlineStr">
        <is>
          <r>
            <t xml:space="preserve">88247</t>
          </r>
        </is>
      </c>
      <c r="B5368" s="23" t="inlineStr">
        <is>
          <r>
            <t xml:space="preserve">AUXILIAR DE ELETRICISTA COM ENCARGOS COMPLEMENTARES</t>
          </r>
        </is>
      </c>
      <c r="C5368" s="22" t="inlineStr">
        <is>
          <r>
            <t xml:space="preserve">SINAPI</t>
          </r>
        </is>
      </c>
      <c r="D5368" s="22" t="inlineStr">
        <is>
          <r>
            <t xml:space="preserve">H</t>
          </r>
        </is>
      </c>
      <c r="E5368" s="24" t="n">
        <v>0.049</v>
      </c>
      <c r="F5368" s="25" t="n">
        <v>25.22</v>
      </c>
      <c r="G5368" s="25" t="n">
        <f>ROUND(ROUND(E5368,8)*F5368,2)</f>
        <v>1.24</v>
      </c>
    </row>
    <row r="5369" customHeight="1" ht="15">
      <c r="A5369" s="22" t="inlineStr">
        <is>
          <r>
            <t xml:space="preserve">88264</t>
          </r>
        </is>
      </c>
      <c r="B5369" s="23" t="inlineStr">
        <is>
          <r>
            <t xml:space="preserve">ELETRICISTA COM ENCARGOS COMPLEMENTARES</t>
          </r>
        </is>
      </c>
      <c r="C5369" s="22" t="inlineStr">
        <is>
          <r>
            <t xml:space="preserve">SINAPI</t>
          </r>
        </is>
      </c>
      <c r="D5369" s="22" t="inlineStr">
        <is>
          <r>
            <t xml:space="preserve">H</t>
          </r>
        </is>
      </c>
      <c r="E5369" s="24" t="n">
        <v>0.049</v>
      </c>
      <c r="F5369" s="25" t="n">
        <v>30.96</v>
      </c>
      <c r="G5369" s="25" t="n">
        <f>ROUND(ROUND(E5369,8)*F5369,2)</f>
        <v>1.52</v>
      </c>
    </row>
    <row r="5370" customHeight="1" ht="18">
      <c r="A5370" s="2" t="inlineStr"/>
      <c r="B5370" s="2" t="inlineStr"/>
      <c r="C5370" s="2" t="inlineStr"/>
      <c r="D5370" s="2" t="inlineStr"/>
      <c r="E5370" s="26" t="inlineStr">
        <is>
          <r>
            <t xml:space="preserve">TOTAL Mão de Obra com Encargos Complementares:</t>
          </r>
        </is>
      </c>
      <c r="F5370" s="26" t="inlineStr"/>
      <c r="G5370" s="27" t="n">
        <f>SUM(G5368:G5369)</f>
        <v>2.76</v>
      </c>
    </row>
    <row r="5371" customHeight="1" ht="15">
      <c r="A5371" s="2" t="inlineStr"/>
      <c r="B5371" s="2" t="inlineStr"/>
      <c r="C5371" s="2" t="inlineStr"/>
      <c r="D5371" s="2" t="inlineStr"/>
      <c r="E5371" s="28" t="inlineStr">
        <is>
          <r>
            <t xml:space="preserve">VALOR:</t>
          </r>
        </is>
      </c>
      <c r="F5371" s="28" t="inlineStr"/>
      <c r="G5371" s="29" t="n">
        <f>ROUND(SUM(G5366,G5370),2)</f>
        <v>8.61</v>
      </c>
    </row>
    <row r="5372" customHeight="1" ht="15">
      <c r="A5372" s="2" t="inlineStr"/>
      <c r="B5372" s="2" t="inlineStr"/>
      <c r="C5372" s="2" t="inlineStr"/>
      <c r="D5372" s="2" t="inlineStr"/>
      <c r="E5372" s="28" t="inlineStr">
        <is>
          <r>
            <t xml:space="preserve">VALOR BDI (20.34%):</t>
          </r>
        </is>
      </c>
      <c r="F5372" s="28" t="inlineStr"/>
      <c r="G5372" s="29" t="n">
        <f>ROUND(G5371*(20.34/100),2)</f>
        <v>1.75</v>
      </c>
    </row>
    <row r="5373" customHeight="1" ht="15">
      <c r="A5373" s="2" t="inlineStr"/>
      <c r="B5373" s="2" t="inlineStr"/>
      <c r="C5373" s="2" t="inlineStr"/>
      <c r="D5373" s="2" t="inlineStr"/>
      <c r="E5373" s="28" t="inlineStr">
        <is>
          <r>
            <t xml:space="preserve">VALOR COM BDI:</t>
          </r>
        </is>
      </c>
      <c r="F5373" s="28" t="inlineStr"/>
      <c r="G5373" s="29" t="n">
        <f>G5372+G5371</f>
        <v>10.36</v>
      </c>
    </row>
    <row r="5374" customHeight="1" ht="10">
      <c r="A5374" s="2" t="inlineStr"/>
      <c r="B5374" s="2" t="inlineStr"/>
      <c r="C5374" s="2" t="inlineStr"/>
      <c r="D5374" s="2" t="inlineStr"/>
      <c r="E5374" s="18" t="inlineStr"/>
      <c r="F5374" s="18" t="inlineStr"/>
      <c r="G5374" s="18" t="inlineStr"/>
    </row>
    <row r="5375" customHeight="1" ht="20">
      <c r="A5375" s="19" t="inlineStr">
        <is>
          <r>
            <t xml:space="preserve">1.19.45. ​CPU3332​ MICROVENTILADOR VENTOKIT MODELO NM 280​ (UN)</t>
          </r>
        </is>
      </c>
      <c r="B5375" s="19" t="inlineStr"/>
      <c r="C5375" s="19" t="inlineStr"/>
      <c r="D5375" s="19" t="inlineStr"/>
      <c r="E5375" s="19" t="inlineStr"/>
      <c r="F5375" s="19" t="inlineStr"/>
      <c r="G5375" s="19" t="inlineStr"/>
    </row>
    <row r="5376" customHeight="1" ht="15">
      <c r="A5376" s="20" t="inlineStr">
        <is>
          <r>
            <t xml:space="preserve">Material</t>
          </r>
        </is>
      </c>
      <c r="B5376" s="20" t="inlineStr"/>
      <c r="C5376" s="21" t="inlineStr">
        <is>
          <r>
            <t xml:space="preserve">FONTE</t>
          </r>
        </is>
      </c>
      <c r="D5376" s="21" t="inlineStr">
        <is>
          <r>
            <t xml:space="preserve">UNID</t>
          </r>
        </is>
      </c>
      <c r="E5376" s="21" t="inlineStr">
        <is>
          <r>
            <t xml:space="preserve">COEFICIENTE</t>
          </r>
        </is>
      </c>
      <c r="F5376" s="21" t="inlineStr">
        <is>
          <r>
            <t xml:space="preserve">PREÇO UNITÁRIO</t>
          </r>
        </is>
      </c>
      <c r="G5376" s="21" t="inlineStr">
        <is>
          <r>
            <t xml:space="preserve">TOTAL</t>
          </r>
        </is>
      </c>
    </row>
    <row r="5377" customHeight="1" ht="15">
      <c r="A5377" s="22" t="inlineStr">
        <is>
          <r>
            <t xml:space="preserve">I1143</t>
          </r>
        </is>
      </c>
      <c r="B5377" s="23" t="inlineStr">
        <is>
          <r>
            <t xml:space="preserve">EXAUSTOR ELETRICO DOMICILIAR</t>
          </r>
        </is>
      </c>
      <c r="C5377" s="22" t="inlineStr">
        <is>
          <r>
            <t xml:space="preserve">SEINFRA</t>
          </r>
        </is>
      </c>
      <c r="D5377" s="22" t="inlineStr">
        <is>
          <r>
            <t xml:space="preserve">UN</t>
          </r>
        </is>
      </c>
      <c r="E5377" s="24" t="n">
        <v>1.0</v>
      </c>
      <c r="F5377" s="25" t="n">
        <v>222.46</v>
      </c>
      <c r="G5377" s="25" t="n">
        <f>ROUND(ROUND(E5377,8)*F5377,2)</f>
        <v>222.46</v>
      </c>
    </row>
    <row r="5378" customHeight="1" ht="15">
      <c r="A5378" s="2" t="inlineStr"/>
      <c r="B5378" s="2" t="inlineStr"/>
      <c r="C5378" s="2" t="inlineStr"/>
      <c r="D5378" s="2" t="inlineStr"/>
      <c r="E5378" s="26" t="inlineStr">
        <is>
          <r>
            <t xml:space="preserve">TOTAL Material:</t>
          </r>
        </is>
      </c>
      <c r="F5378" s="26" t="inlineStr"/>
      <c r="G5378" s="27" t="n">
        <f>SUM(G5377:G5377)</f>
        <v>222.46</v>
      </c>
    </row>
    <row r="5379" customHeight="1" ht="15">
      <c r="A5379" s="20" t="inlineStr">
        <is>
          <r>
            <t xml:space="preserve">Mão de Obra</t>
          </r>
        </is>
      </c>
      <c r="B5379" s="20" t="inlineStr"/>
      <c r="C5379" s="21" t="inlineStr">
        <is>
          <r>
            <t xml:space="preserve">FONTE</t>
          </r>
        </is>
      </c>
      <c r="D5379" s="21" t="inlineStr">
        <is>
          <r>
            <t xml:space="preserve">UNID</t>
          </r>
        </is>
      </c>
      <c r="E5379" s="21" t="inlineStr">
        <is>
          <r>
            <t xml:space="preserve">COEFICIENTE</t>
          </r>
        </is>
      </c>
      <c r="F5379" s="21" t="inlineStr">
        <is>
          <r>
            <t xml:space="preserve">PREÇO UNITÁRIO</t>
          </r>
        </is>
      </c>
      <c r="G5379" s="21" t="inlineStr">
        <is>
          <r>
            <t xml:space="preserve">TOTAL</t>
          </r>
        </is>
      </c>
    </row>
    <row r="5380" customHeight="1" ht="15">
      <c r="A5380" s="22" t="inlineStr">
        <is>
          <r>
            <t xml:space="preserve">I0042</t>
          </r>
        </is>
      </c>
      <c r="B5380" s="23" t="inlineStr">
        <is>
          <r>
            <t xml:space="preserve">AJUDANTE DE ELETRICISTA</t>
          </r>
        </is>
      </c>
      <c r="C5380" s="22" t="inlineStr">
        <is>
          <r>
            <t xml:space="preserve">SEINFRA</t>
          </r>
        </is>
      </c>
      <c r="D5380" s="22" t="inlineStr">
        <is>
          <r>
            <t xml:space="preserve">H</t>
          </r>
        </is>
      </c>
      <c r="E5380" s="24" t="n">
        <v>0.8</v>
      </c>
      <c r="F5380" s="25" t="n">
        <v>21.1</v>
      </c>
      <c r="G5380" s="25" t="n">
        <f>ROUND(ROUND(E5380,8)*F5380,2)</f>
        <v>16.88</v>
      </c>
    </row>
    <row r="5381" customHeight="1" ht="15">
      <c r="A5381" s="22" t="inlineStr">
        <is>
          <r>
            <t xml:space="preserve">I2312</t>
          </r>
        </is>
      </c>
      <c r="B5381" s="23" t="inlineStr">
        <is>
          <r>
            <t xml:space="preserve">ELETRICISTA</t>
          </r>
        </is>
      </c>
      <c r="C5381" s="22" t="inlineStr">
        <is>
          <r>
            <t xml:space="preserve">SEINFRA</t>
          </r>
        </is>
      </c>
      <c r="D5381" s="22" t="inlineStr">
        <is>
          <r>
            <t xml:space="preserve">H</t>
          </r>
        </is>
      </c>
      <c r="E5381" s="24" t="n">
        <v>0.8</v>
      </c>
      <c r="F5381" s="25" t="n">
        <v>26.85</v>
      </c>
      <c r="G5381" s="25" t="n">
        <f>ROUND(ROUND(E5381,8)*F5381,2)</f>
        <v>21.48</v>
      </c>
    </row>
    <row r="5382" customHeight="1" ht="15">
      <c r="A5382" s="2" t="inlineStr"/>
      <c r="B5382" s="2" t="inlineStr"/>
      <c r="C5382" s="2" t="inlineStr"/>
      <c r="D5382" s="2" t="inlineStr"/>
      <c r="E5382" s="26" t="inlineStr">
        <is>
          <r>
            <t xml:space="preserve">TOTAL Mão de Obra:</t>
          </r>
        </is>
      </c>
      <c r="F5382" s="26" t="inlineStr"/>
      <c r="G5382" s="27" t="n">
        <f>SUM(G5380:G5381)</f>
        <v>38.36</v>
      </c>
    </row>
    <row r="5383" customHeight="1" ht="15">
      <c r="A5383" s="2" t="inlineStr"/>
      <c r="B5383" s="2" t="inlineStr"/>
      <c r="C5383" s="2" t="inlineStr"/>
      <c r="D5383" s="2" t="inlineStr"/>
      <c r="E5383" s="28" t="inlineStr">
        <is>
          <r>
            <t xml:space="preserve">VALOR:</t>
          </r>
        </is>
      </c>
      <c r="F5383" s="28" t="inlineStr"/>
      <c r="G5383" s="29" t="n">
        <f>ROUND(SUM(G5378,G5382),2)</f>
        <v>260.82</v>
      </c>
    </row>
    <row r="5384" customHeight="1" ht="15">
      <c r="A5384" s="2" t="inlineStr"/>
      <c r="B5384" s="2" t="inlineStr"/>
      <c r="C5384" s="2" t="inlineStr"/>
      <c r="D5384" s="2" t="inlineStr"/>
      <c r="E5384" s="28" t="inlineStr">
        <is>
          <r>
            <t xml:space="preserve">VALOR BDI (20.34%):</t>
          </r>
        </is>
      </c>
      <c r="F5384" s="28" t="inlineStr"/>
      <c r="G5384" s="29" t="n">
        <f>ROUND(G5383*(20.34/100),2)</f>
        <v>53.05</v>
      </c>
    </row>
    <row r="5385" customHeight="1" ht="15">
      <c r="A5385" s="2" t="inlineStr"/>
      <c r="B5385" s="2" t="inlineStr"/>
      <c r="C5385" s="2" t="inlineStr"/>
      <c r="D5385" s="2" t="inlineStr"/>
      <c r="E5385" s="28" t="inlineStr">
        <is>
          <r>
            <t xml:space="preserve">VALOR COM BDI:</t>
          </r>
        </is>
      </c>
      <c r="F5385" s="28" t="inlineStr"/>
      <c r="G5385" s="29" t="n">
        <f>G5384+G5383</f>
        <v>313.87</v>
      </c>
    </row>
    <row r="5386" customHeight="1" ht="10">
      <c r="A5386" s="2" t="inlineStr"/>
      <c r="B5386" s="2" t="inlineStr"/>
      <c r="C5386" s="2" t="inlineStr"/>
      <c r="D5386" s="2" t="inlineStr"/>
      <c r="E5386" s="18" t="inlineStr"/>
      <c r="F5386" s="18" t="inlineStr"/>
      <c r="G5386" s="18" t="inlineStr"/>
    </row>
    <row r="5387" customHeight="1" ht="20">
      <c r="A5387" s="19" t="inlineStr">
        <is>
          <r>
            <t xml:space="preserve">1.19.46. ​92028​ INTERRUPTOR PARALELO (1 MÓDULO) COM 1 TOMADA DE EMBUTIR 2P+T 10 A, SEM SUPORTE E SEM PLACA - FORNECIMENTO E INSTALAÇÃO. AF_03/2023​ (UN)</t>
          </r>
        </is>
      </c>
      <c r="B5387" s="19" t="inlineStr"/>
      <c r="C5387" s="19" t="inlineStr"/>
      <c r="D5387" s="19" t="inlineStr"/>
      <c r="E5387" s="19" t="inlineStr"/>
      <c r="F5387" s="19" t="inlineStr"/>
      <c r="G5387" s="19" t="inlineStr"/>
    </row>
    <row r="5388" customHeight="1" ht="15">
      <c r="A5388" s="20" t="inlineStr">
        <is>
          <r>
            <t xml:space="preserve">Material</t>
          </r>
        </is>
      </c>
      <c r="B5388" s="20" t="inlineStr"/>
      <c r="C5388" s="21" t="inlineStr">
        <is>
          <r>
            <t xml:space="preserve">FONTE</t>
          </r>
        </is>
      </c>
      <c r="D5388" s="21" t="inlineStr">
        <is>
          <r>
            <t xml:space="preserve">UNID</t>
          </r>
        </is>
      </c>
      <c r="E5388" s="21" t="inlineStr">
        <is>
          <r>
            <t xml:space="preserve">COEFICIENTE</t>
          </r>
        </is>
      </c>
      <c r="F5388" s="21" t="inlineStr">
        <is>
          <r>
            <t xml:space="preserve">PREÇO UNITÁRIO</t>
          </r>
        </is>
      </c>
      <c r="G5388" s="21" t="inlineStr">
        <is>
          <r>
            <t xml:space="preserve">TOTAL</t>
          </r>
        </is>
      </c>
    </row>
    <row r="5389" customHeight="1" ht="15">
      <c r="A5389" s="22" t="inlineStr">
        <is>
          <r>
            <t xml:space="preserve">00038113</t>
          </r>
        </is>
      </c>
      <c r="B5389" s="23" t="inlineStr">
        <is>
          <r>
            <t xml:space="preserve">INTERRUPTOR PARALELO 10A, 250V (APENAS MODULO)</t>
          </r>
        </is>
      </c>
      <c r="C5389" s="22" t="inlineStr">
        <is>
          <r>
            <t xml:space="preserve">SINAPI</t>
          </r>
        </is>
      </c>
      <c r="D5389" s="22" t="inlineStr">
        <is>
          <r>
            <t xml:space="preserve">UN</t>
          </r>
        </is>
      </c>
      <c r="E5389" s="24" t="n">
        <v>1.0</v>
      </c>
      <c r="F5389" s="25" t="n">
        <v>8.86</v>
      </c>
      <c r="G5389" s="25" t="n">
        <f>TRUNC(TRUNC(E5389,8)*F5389,2)</f>
        <v>8.86</v>
      </c>
    </row>
    <row r="5390" customHeight="1" ht="15">
      <c r="A5390" s="22" t="inlineStr">
        <is>
          <r>
            <t xml:space="preserve">00038101</t>
          </r>
        </is>
      </c>
      <c r="B5390" s="23" t="inlineStr">
        <is>
          <r>
            <t xml:space="preserve">TOMADA 2P+T 10A, 250V (APENAS MODULO)</t>
          </r>
        </is>
      </c>
      <c r="C5390" s="22" t="inlineStr">
        <is>
          <r>
            <t xml:space="preserve">SINAPI</t>
          </r>
        </is>
      </c>
      <c r="D5390" s="22" t="inlineStr">
        <is>
          <r>
            <t xml:space="preserve">UN</t>
          </r>
        </is>
      </c>
      <c r="E5390" s="24" t="n">
        <v>1.0</v>
      </c>
      <c r="F5390" s="25" t="n">
        <v>7.74</v>
      </c>
      <c r="G5390" s="25" t="n">
        <f>TRUNC(TRUNC(E5390,8)*F5390,2)</f>
        <v>7.74</v>
      </c>
    </row>
    <row r="5391" customHeight="1" ht="15">
      <c r="A5391" s="2" t="inlineStr"/>
      <c r="B5391" s="2" t="inlineStr"/>
      <c r="C5391" s="2" t="inlineStr"/>
      <c r="D5391" s="2" t="inlineStr"/>
      <c r="E5391" s="26" t="inlineStr">
        <is>
          <r>
            <t xml:space="preserve">TOTAL Material:</t>
          </r>
        </is>
      </c>
      <c r="F5391" s="26" t="inlineStr"/>
      <c r="G5391" s="27" t="n">
        <f>SUM(G5389:G5390)</f>
        <v>16.6</v>
      </c>
    </row>
    <row r="5392" customHeight="1" ht="15">
      <c r="A5392" s="20" t="inlineStr">
        <is>
          <r>
            <t xml:space="preserve">Mão de Obra com Encargos Complementares</t>
          </r>
        </is>
      </c>
      <c r="B5392" s="20" t="inlineStr"/>
      <c r="C5392" s="21" t="inlineStr">
        <is>
          <r>
            <t xml:space="preserve">FONTE</t>
          </r>
        </is>
      </c>
      <c r="D5392" s="21" t="inlineStr">
        <is>
          <r>
            <t xml:space="preserve">UNID</t>
          </r>
        </is>
      </c>
      <c r="E5392" s="21" t="inlineStr">
        <is>
          <r>
            <t xml:space="preserve">COEFICIENTE</t>
          </r>
        </is>
      </c>
      <c r="F5392" s="21" t="inlineStr">
        <is>
          <r>
            <t xml:space="preserve">PREÇO UNITÁRIO</t>
          </r>
        </is>
      </c>
      <c r="G5392" s="21" t="inlineStr">
        <is>
          <r>
            <t xml:space="preserve">TOTAL</t>
          </r>
        </is>
      </c>
    </row>
    <row r="5393" customHeight="1" ht="21">
      <c r="A5393" s="22" t="inlineStr">
        <is>
          <r>
            <t xml:space="preserve">88247</t>
          </r>
        </is>
      </c>
      <c r="B5393" s="23" t="inlineStr">
        <is>
          <r>
            <t xml:space="preserve">AUXILIAR DE ELETRICISTA COM ENCARGOS COMPLEMENTARES</t>
          </r>
        </is>
      </c>
      <c r="C5393" s="22" t="inlineStr">
        <is>
          <r>
            <t xml:space="preserve">SINAPI</t>
          </r>
        </is>
      </c>
      <c r="D5393" s="22" t="inlineStr">
        <is>
          <r>
            <t xml:space="preserve">H</t>
          </r>
        </is>
      </c>
      <c r="E5393" s="24" t="n">
        <v>0.572</v>
      </c>
      <c r="F5393" s="25" t="n">
        <v>25.22</v>
      </c>
      <c r="G5393" s="25" t="n">
        <f>TRUNC(TRUNC(E5393,8)*F5393,2)</f>
        <v>14.42</v>
      </c>
    </row>
    <row r="5394" customHeight="1" ht="15">
      <c r="A5394" s="22" t="inlineStr">
        <is>
          <r>
            <t xml:space="preserve">88264</t>
          </r>
        </is>
      </c>
      <c r="B5394" s="23" t="inlineStr">
        <is>
          <r>
            <t xml:space="preserve">ELETRICISTA COM ENCARGOS COMPLEMENTARES</t>
          </r>
        </is>
      </c>
      <c r="C5394" s="22" t="inlineStr">
        <is>
          <r>
            <t xml:space="preserve">SINAPI</t>
          </r>
        </is>
      </c>
      <c r="D5394" s="22" t="inlineStr">
        <is>
          <r>
            <t xml:space="preserve">H</t>
          </r>
        </is>
      </c>
      <c r="E5394" s="24" t="n">
        <v>0.572</v>
      </c>
      <c r="F5394" s="25" t="n">
        <v>30.96</v>
      </c>
      <c r="G5394" s="25" t="n">
        <f>TRUNC(TRUNC(E5394,8)*F5394,2)</f>
        <v>17.7</v>
      </c>
    </row>
    <row r="5395" customHeight="1" ht="18">
      <c r="A5395" s="2" t="inlineStr"/>
      <c r="B5395" s="2" t="inlineStr"/>
      <c r="C5395" s="2" t="inlineStr"/>
      <c r="D5395" s="2" t="inlineStr"/>
      <c r="E5395" s="26" t="inlineStr">
        <is>
          <r>
            <t xml:space="preserve">TOTAL Mão de Obra com Encargos Complementares:</t>
          </r>
        </is>
      </c>
      <c r="F5395" s="26" t="inlineStr"/>
      <c r="G5395" s="27" t="n">
        <f>SUM(G5393:G5394)</f>
        <v>32.12</v>
      </c>
    </row>
    <row r="5396" customHeight="1" ht="15">
      <c r="A5396" s="2" t="inlineStr"/>
      <c r="B5396" s="2" t="inlineStr"/>
      <c r="C5396" s="2" t="inlineStr"/>
      <c r="D5396" s="2" t="inlineStr"/>
      <c r="E5396" s="28" t="inlineStr">
        <is>
          <r>
            <t xml:space="preserve">VALOR:</t>
          </r>
        </is>
      </c>
      <c r="F5396" s="28" t="inlineStr"/>
      <c r="G5396" s="29" t="n">
        <f>ROUND(SUM(G5391,G5395),2)</f>
        <v>48.72</v>
      </c>
    </row>
    <row r="5397" customHeight="1" ht="15">
      <c r="A5397" s="2" t="inlineStr"/>
      <c r="B5397" s="2" t="inlineStr"/>
      <c r="C5397" s="2" t="inlineStr"/>
      <c r="D5397" s="2" t="inlineStr"/>
      <c r="E5397" s="28" t="inlineStr">
        <is>
          <r>
            <t xml:space="preserve">VALOR BDI (20.34%):</t>
          </r>
        </is>
      </c>
      <c r="F5397" s="28" t="inlineStr"/>
      <c r="G5397" s="29" t="n">
        <f>ROUND(G5396*(20.34/100),2)</f>
        <v>9.91</v>
      </c>
    </row>
    <row r="5398" customHeight="1" ht="15">
      <c r="A5398" s="2" t="inlineStr"/>
      <c r="B5398" s="2" t="inlineStr"/>
      <c r="C5398" s="2" t="inlineStr"/>
      <c r="D5398" s="2" t="inlineStr"/>
      <c r="E5398" s="28" t="inlineStr">
        <is>
          <r>
            <t xml:space="preserve">VALOR COM BDI:</t>
          </r>
        </is>
      </c>
      <c r="F5398" s="28" t="inlineStr"/>
      <c r="G5398" s="29" t="n">
        <f>G5397+G5396</f>
        <v>58.63</v>
      </c>
    </row>
    <row r="5399" customHeight="1" ht="10">
      <c r="A5399" s="2" t="inlineStr"/>
      <c r="B5399" s="2" t="inlineStr"/>
      <c r="C5399" s="2" t="inlineStr"/>
      <c r="D5399" s="2" t="inlineStr"/>
      <c r="E5399" s="18" t="inlineStr"/>
      <c r="F5399" s="18" t="inlineStr"/>
      <c r="G5399" s="18" t="inlineStr"/>
    </row>
    <row r="5400" customHeight="1" ht="20">
      <c r="A5400" s="19" t="inlineStr">
        <is>
          <r>
            <t xml:space="preserve">1.19.47. ​92022​ INTERRUPTOR SIMPLES (1 MÓDULO) COM 1 TOMADA DE EMBUTIR 2P+T 10 A, SEM SUPORTE E SEM PLACA - FORNECIMENTO E INSTALAÇÃO. AF_03/2023​ (UN)</t>
          </r>
        </is>
      </c>
      <c r="B5400" s="19" t="inlineStr"/>
      <c r="C5400" s="19" t="inlineStr"/>
      <c r="D5400" s="19" t="inlineStr"/>
      <c r="E5400" s="19" t="inlineStr"/>
      <c r="F5400" s="19" t="inlineStr"/>
      <c r="G5400" s="19" t="inlineStr"/>
    </row>
    <row r="5401" customHeight="1" ht="15">
      <c r="A5401" s="20" t="inlineStr">
        <is>
          <r>
            <t xml:space="preserve">Material</t>
          </r>
        </is>
      </c>
      <c r="B5401" s="20" t="inlineStr"/>
      <c r="C5401" s="21" t="inlineStr">
        <is>
          <r>
            <t xml:space="preserve">FONTE</t>
          </r>
        </is>
      </c>
      <c r="D5401" s="21" t="inlineStr">
        <is>
          <r>
            <t xml:space="preserve">UNID</t>
          </r>
        </is>
      </c>
      <c r="E5401" s="21" t="inlineStr">
        <is>
          <r>
            <t xml:space="preserve">COEFICIENTE</t>
          </r>
        </is>
      </c>
      <c r="F5401" s="21" t="inlineStr">
        <is>
          <r>
            <t xml:space="preserve">PREÇO UNITÁRIO</t>
          </r>
        </is>
      </c>
      <c r="G5401" s="21" t="inlineStr">
        <is>
          <r>
            <t xml:space="preserve">TOTAL</t>
          </r>
        </is>
      </c>
    </row>
    <row r="5402" customHeight="1" ht="15">
      <c r="A5402" s="22" t="inlineStr">
        <is>
          <r>
            <t xml:space="preserve">00038112</t>
          </r>
        </is>
      </c>
      <c r="B5402" s="23" t="inlineStr">
        <is>
          <r>
            <t xml:space="preserve">INTERRUPTOR SIMPLES 10A, 250V (APENAS MODULO)</t>
          </r>
        </is>
      </c>
      <c r="C5402" s="22" t="inlineStr">
        <is>
          <r>
            <t xml:space="preserve">SINAPI</t>
          </r>
        </is>
      </c>
      <c r="D5402" s="22" t="inlineStr">
        <is>
          <r>
            <t xml:space="preserve">UN</t>
          </r>
        </is>
      </c>
      <c r="E5402" s="24" t="n">
        <v>1.0</v>
      </c>
      <c r="F5402" s="25" t="n">
        <v>6.8</v>
      </c>
      <c r="G5402" s="25" t="n">
        <f>TRUNC(TRUNC(E5402,8)*F5402,2)</f>
        <v>6.8</v>
      </c>
    </row>
    <row r="5403" customHeight="1" ht="15">
      <c r="A5403" s="22" t="inlineStr">
        <is>
          <r>
            <t xml:space="preserve">00038101</t>
          </r>
        </is>
      </c>
      <c r="B5403" s="23" t="inlineStr">
        <is>
          <r>
            <t xml:space="preserve">TOMADA 2P+T 10A, 250V (APENAS MODULO)</t>
          </r>
        </is>
      </c>
      <c r="C5403" s="22" t="inlineStr">
        <is>
          <r>
            <t xml:space="preserve">SINAPI</t>
          </r>
        </is>
      </c>
      <c r="D5403" s="22" t="inlineStr">
        <is>
          <r>
            <t xml:space="preserve">UN</t>
          </r>
        </is>
      </c>
      <c r="E5403" s="24" t="n">
        <v>1.0</v>
      </c>
      <c r="F5403" s="25" t="n">
        <v>7.74</v>
      </c>
      <c r="G5403" s="25" t="n">
        <f>TRUNC(TRUNC(E5403,8)*F5403,2)</f>
        <v>7.74</v>
      </c>
    </row>
    <row r="5404" customHeight="1" ht="15">
      <c r="A5404" s="2" t="inlineStr"/>
      <c r="B5404" s="2" t="inlineStr"/>
      <c r="C5404" s="2" t="inlineStr"/>
      <c r="D5404" s="2" t="inlineStr"/>
      <c r="E5404" s="26" t="inlineStr">
        <is>
          <r>
            <t xml:space="preserve">TOTAL Material:</t>
          </r>
        </is>
      </c>
      <c r="F5404" s="26" t="inlineStr"/>
      <c r="G5404" s="27" t="n">
        <f>SUM(G5402:G5403)</f>
        <v>14.54</v>
      </c>
    </row>
    <row r="5405" customHeight="1" ht="15">
      <c r="A5405" s="20" t="inlineStr">
        <is>
          <r>
            <t xml:space="preserve">Mão de Obra com Encargos Complementares</t>
          </r>
        </is>
      </c>
      <c r="B5405" s="20" t="inlineStr"/>
      <c r="C5405" s="21" t="inlineStr">
        <is>
          <r>
            <t xml:space="preserve">FONTE</t>
          </r>
        </is>
      </c>
      <c r="D5405" s="21" t="inlineStr">
        <is>
          <r>
            <t xml:space="preserve">UNID</t>
          </r>
        </is>
      </c>
      <c r="E5405" s="21" t="inlineStr">
        <is>
          <r>
            <t xml:space="preserve">COEFICIENTE</t>
          </r>
        </is>
      </c>
      <c r="F5405" s="21" t="inlineStr">
        <is>
          <r>
            <t xml:space="preserve">PREÇO UNITÁRIO</t>
          </r>
        </is>
      </c>
      <c r="G5405" s="21" t="inlineStr">
        <is>
          <r>
            <t xml:space="preserve">TOTAL</t>
          </r>
        </is>
      </c>
    </row>
    <row r="5406" customHeight="1" ht="21">
      <c r="A5406" s="22" t="inlineStr">
        <is>
          <r>
            <t xml:space="preserve">88247</t>
          </r>
        </is>
      </c>
      <c r="B5406" s="23" t="inlineStr">
        <is>
          <r>
            <t xml:space="preserve">AUXILIAR DE ELETRICISTA COM ENCARGOS COMPLEMENTARES</t>
          </r>
        </is>
      </c>
      <c r="C5406" s="22" t="inlineStr">
        <is>
          <r>
            <t xml:space="preserve">SINAPI</t>
          </r>
        </is>
      </c>
      <c r="D5406" s="22" t="inlineStr">
        <is>
          <r>
            <t xml:space="preserve">H</t>
          </r>
        </is>
      </c>
      <c r="E5406" s="24" t="n">
        <v>0.486</v>
      </c>
      <c r="F5406" s="25" t="n">
        <v>25.22</v>
      </c>
      <c r="G5406" s="25" t="n">
        <f>TRUNC(TRUNC(E5406,8)*F5406,2)</f>
        <v>12.25</v>
      </c>
    </row>
    <row r="5407" customHeight="1" ht="15">
      <c r="A5407" s="22" t="inlineStr">
        <is>
          <r>
            <t xml:space="preserve">88264</t>
          </r>
        </is>
      </c>
      <c r="B5407" s="23" t="inlineStr">
        <is>
          <r>
            <t xml:space="preserve">ELETRICISTA COM ENCARGOS COMPLEMENTARES</t>
          </r>
        </is>
      </c>
      <c r="C5407" s="22" t="inlineStr">
        <is>
          <r>
            <t xml:space="preserve">SINAPI</t>
          </r>
        </is>
      </c>
      <c r="D5407" s="22" t="inlineStr">
        <is>
          <r>
            <t xml:space="preserve">H</t>
          </r>
        </is>
      </c>
      <c r="E5407" s="24" t="n">
        <v>0.486</v>
      </c>
      <c r="F5407" s="25" t="n">
        <v>30.96</v>
      </c>
      <c r="G5407" s="25" t="n">
        <f>TRUNC(TRUNC(E5407,8)*F5407,2)</f>
        <v>15.04</v>
      </c>
    </row>
    <row r="5408" customHeight="1" ht="18">
      <c r="A5408" s="2" t="inlineStr"/>
      <c r="B5408" s="2" t="inlineStr"/>
      <c r="C5408" s="2" t="inlineStr"/>
      <c r="D5408" s="2" t="inlineStr"/>
      <c r="E5408" s="26" t="inlineStr">
        <is>
          <r>
            <t xml:space="preserve">TOTAL Mão de Obra com Encargos Complementares:</t>
          </r>
        </is>
      </c>
      <c r="F5408" s="26" t="inlineStr"/>
      <c r="G5408" s="27" t="n">
        <f>SUM(G5406:G5407)</f>
        <v>27.29</v>
      </c>
    </row>
    <row r="5409" customHeight="1" ht="15">
      <c r="A5409" s="2" t="inlineStr"/>
      <c r="B5409" s="2" t="inlineStr"/>
      <c r="C5409" s="2" t="inlineStr"/>
      <c r="D5409" s="2" t="inlineStr"/>
      <c r="E5409" s="28" t="inlineStr">
        <is>
          <r>
            <t xml:space="preserve">VALOR:</t>
          </r>
        </is>
      </c>
      <c r="F5409" s="28" t="inlineStr"/>
      <c r="G5409" s="29" t="n">
        <f>ROUND(SUM(G5404,G5408),2)</f>
        <v>41.83</v>
      </c>
    </row>
    <row r="5410" customHeight="1" ht="15">
      <c r="A5410" s="2" t="inlineStr"/>
      <c r="B5410" s="2" t="inlineStr"/>
      <c r="C5410" s="2" t="inlineStr"/>
      <c r="D5410" s="2" t="inlineStr"/>
      <c r="E5410" s="28" t="inlineStr">
        <is>
          <r>
            <t xml:space="preserve">VALOR BDI (20.34%):</t>
          </r>
        </is>
      </c>
      <c r="F5410" s="28" t="inlineStr"/>
      <c r="G5410" s="29" t="n">
        <f>ROUND(G5409*(20.34/100),2)</f>
        <v>8.51</v>
      </c>
    </row>
    <row r="5411" customHeight="1" ht="15">
      <c r="A5411" s="2" t="inlineStr"/>
      <c r="B5411" s="2" t="inlineStr"/>
      <c r="C5411" s="2" t="inlineStr"/>
      <c r="D5411" s="2" t="inlineStr"/>
      <c r="E5411" s="28" t="inlineStr">
        <is>
          <r>
            <t xml:space="preserve">VALOR COM BDI:</t>
          </r>
        </is>
      </c>
      <c r="F5411" s="28" t="inlineStr"/>
      <c r="G5411" s="29" t="n">
        <f>G5410+G5409</f>
        <v>50.34</v>
      </c>
    </row>
    <row r="5412" customHeight="1" ht="10">
      <c r="A5412" s="2" t="inlineStr"/>
      <c r="B5412" s="2" t="inlineStr"/>
      <c r="C5412" s="2" t="inlineStr"/>
      <c r="D5412" s="2" t="inlineStr"/>
      <c r="E5412" s="18" t="inlineStr"/>
      <c r="F5412" s="18" t="inlineStr"/>
      <c r="G5412" s="18" t="inlineStr"/>
    </row>
    <row r="5413" customHeight="1" ht="20">
      <c r="A5413" s="19" t="inlineStr">
        <is>
          <r>
            <t xml:space="preserve">1.19.48. ​92026​ INTERRUPTOR SIMPLES (2 MÓDULOS) COM 1 TOMADA DE EMBUTIR 2P+T 10 A, SEM SUPORTE E SEM PLACA - FORNECIMENTO E INSTALAÇÃO. AF_03/2023​ (UN)</t>
          </r>
        </is>
      </c>
      <c r="B5413" s="19" t="inlineStr"/>
      <c r="C5413" s="19" t="inlineStr"/>
      <c r="D5413" s="19" t="inlineStr"/>
      <c r="E5413" s="19" t="inlineStr"/>
      <c r="F5413" s="19" t="inlineStr"/>
      <c r="G5413" s="19" t="inlineStr"/>
    </row>
    <row r="5414" customHeight="1" ht="15">
      <c r="A5414" s="20" t="inlineStr">
        <is>
          <r>
            <t xml:space="preserve">Material</t>
          </r>
        </is>
      </c>
      <c r="B5414" s="20" t="inlineStr"/>
      <c r="C5414" s="21" t="inlineStr">
        <is>
          <r>
            <t xml:space="preserve">FONTE</t>
          </r>
        </is>
      </c>
      <c r="D5414" s="21" t="inlineStr">
        <is>
          <r>
            <t xml:space="preserve">UNID</t>
          </r>
        </is>
      </c>
      <c r="E5414" s="21" t="inlineStr">
        <is>
          <r>
            <t xml:space="preserve">COEFICIENTE</t>
          </r>
        </is>
      </c>
      <c r="F5414" s="21" t="inlineStr">
        <is>
          <r>
            <t xml:space="preserve">PREÇO UNITÁRIO</t>
          </r>
        </is>
      </c>
      <c r="G5414" s="21" t="inlineStr">
        <is>
          <r>
            <t xml:space="preserve">TOTAL</t>
          </r>
        </is>
      </c>
    </row>
    <row r="5415" customHeight="1" ht="15">
      <c r="A5415" s="22" t="inlineStr">
        <is>
          <r>
            <t xml:space="preserve">00038112</t>
          </r>
        </is>
      </c>
      <c r="B5415" s="23" t="inlineStr">
        <is>
          <r>
            <t xml:space="preserve">INTERRUPTOR SIMPLES 10A, 250V (APENAS MODULO)</t>
          </r>
        </is>
      </c>
      <c r="C5415" s="22" t="inlineStr">
        <is>
          <r>
            <t xml:space="preserve">SINAPI</t>
          </r>
        </is>
      </c>
      <c r="D5415" s="22" t="inlineStr">
        <is>
          <r>
            <t xml:space="preserve">UN</t>
          </r>
        </is>
      </c>
      <c r="E5415" s="24" t="n">
        <v>2.0</v>
      </c>
      <c r="F5415" s="25" t="n">
        <v>6.8</v>
      </c>
      <c r="G5415" s="25" t="n">
        <f>TRUNC(TRUNC(E5415,8)*F5415,2)</f>
        <v>13.6</v>
      </c>
    </row>
    <row r="5416" customHeight="1" ht="15">
      <c r="A5416" s="22" t="inlineStr">
        <is>
          <r>
            <t xml:space="preserve">00038101</t>
          </r>
        </is>
      </c>
      <c r="B5416" s="23" t="inlineStr">
        <is>
          <r>
            <t xml:space="preserve">TOMADA 2P+T 10A, 250V (APENAS MODULO)</t>
          </r>
        </is>
      </c>
      <c r="C5416" s="22" t="inlineStr">
        <is>
          <r>
            <t xml:space="preserve">SINAPI</t>
          </r>
        </is>
      </c>
      <c r="D5416" s="22" t="inlineStr">
        <is>
          <r>
            <t xml:space="preserve">UN</t>
          </r>
        </is>
      </c>
      <c r="E5416" s="24" t="n">
        <v>1.0</v>
      </c>
      <c r="F5416" s="25" t="n">
        <v>7.74</v>
      </c>
      <c r="G5416" s="25" t="n">
        <f>TRUNC(TRUNC(E5416,8)*F5416,2)</f>
        <v>7.74</v>
      </c>
    </row>
    <row r="5417" customHeight="1" ht="15">
      <c r="A5417" s="2" t="inlineStr"/>
      <c r="B5417" s="2" t="inlineStr"/>
      <c r="C5417" s="2" t="inlineStr"/>
      <c r="D5417" s="2" t="inlineStr"/>
      <c r="E5417" s="26" t="inlineStr">
        <is>
          <r>
            <t xml:space="preserve">TOTAL Material:</t>
          </r>
        </is>
      </c>
      <c r="F5417" s="26" t="inlineStr"/>
      <c r="G5417" s="27" t="n">
        <f>SUM(G5415:G5416)</f>
        <v>21.34</v>
      </c>
    </row>
    <row r="5418" customHeight="1" ht="15">
      <c r="A5418" s="20" t="inlineStr">
        <is>
          <r>
            <t xml:space="preserve">Mão de Obra com Encargos Complementares</t>
          </r>
        </is>
      </c>
      <c r="B5418" s="20" t="inlineStr"/>
      <c r="C5418" s="21" t="inlineStr">
        <is>
          <r>
            <t xml:space="preserve">FONTE</t>
          </r>
        </is>
      </c>
      <c r="D5418" s="21" t="inlineStr">
        <is>
          <r>
            <t xml:space="preserve">UNID</t>
          </r>
        </is>
      </c>
      <c r="E5418" s="21" t="inlineStr">
        <is>
          <r>
            <t xml:space="preserve">COEFICIENTE</t>
          </r>
        </is>
      </c>
      <c r="F5418" s="21" t="inlineStr">
        <is>
          <r>
            <t xml:space="preserve">PREÇO UNITÁRIO</t>
          </r>
        </is>
      </c>
      <c r="G5418" s="21" t="inlineStr">
        <is>
          <r>
            <t xml:space="preserve">TOTAL</t>
          </r>
        </is>
      </c>
    </row>
    <row r="5419" customHeight="1" ht="21">
      <c r="A5419" s="22" t="inlineStr">
        <is>
          <r>
            <t xml:space="preserve">88247</t>
          </r>
        </is>
      </c>
      <c r="B5419" s="23" t="inlineStr">
        <is>
          <r>
            <t xml:space="preserve">AUXILIAR DE ELETRICISTA COM ENCARGOS COMPLEMENTARES</t>
          </r>
        </is>
      </c>
      <c r="C5419" s="22" t="inlineStr">
        <is>
          <r>
            <t xml:space="preserve">SINAPI</t>
          </r>
        </is>
      </c>
      <c r="D5419" s="22" t="inlineStr">
        <is>
          <r>
            <t xml:space="preserve">H</t>
          </r>
        </is>
      </c>
      <c r="E5419" s="24" t="n">
        <v>0.656</v>
      </c>
      <c r="F5419" s="25" t="n">
        <v>25.22</v>
      </c>
      <c r="G5419" s="25" t="n">
        <f>TRUNC(TRUNC(E5419,8)*F5419,2)</f>
        <v>16.54</v>
      </c>
    </row>
    <row r="5420" customHeight="1" ht="15">
      <c r="A5420" s="22" t="inlineStr">
        <is>
          <r>
            <t xml:space="preserve">88264</t>
          </r>
        </is>
      </c>
      <c r="B5420" s="23" t="inlineStr">
        <is>
          <r>
            <t xml:space="preserve">ELETRICISTA COM ENCARGOS COMPLEMENTARES</t>
          </r>
        </is>
      </c>
      <c r="C5420" s="22" t="inlineStr">
        <is>
          <r>
            <t xml:space="preserve">SINAPI</t>
          </r>
        </is>
      </c>
      <c r="D5420" s="22" t="inlineStr">
        <is>
          <r>
            <t xml:space="preserve">H</t>
          </r>
        </is>
      </c>
      <c r="E5420" s="24" t="n">
        <v>0.656</v>
      </c>
      <c r="F5420" s="25" t="n">
        <v>30.96</v>
      </c>
      <c r="G5420" s="25" t="n">
        <f>TRUNC(TRUNC(E5420,8)*F5420,2)</f>
        <v>20.3</v>
      </c>
    </row>
    <row r="5421" customHeight="1" ht="18">
      <c r="A5421" s="2" t="inlineStr"/>
      <c r="B5421" s="2" t="inlineStr"/>
      <c r="C5421" s="2" t="inlineStr"/>
      <c r="D5421" s="2" t="inlineStr"/>
      <c r="E5421" s="26" t="inlineStr">
        <is>
          <r>
            <t xml:space="preserve">TOTAL Mão de Obra com Encargos Complementares:</t>
          </r>
        </is>
      </c>
      <c r="F5421" s="26" t="inlineStr"/>
      <c r="G5421" s="27" t="n">
        <f>SUM(G5419:G5420)</f>
        <v>36.84</v>
      </c>
    </row>
    <row r="5422" customHeight="1" ht="15">
      <c r="A5422" s="2" t="inlineStr"/>
      <c r="B5422" s="2" t="inlineStr"/>
      <c r="C5422" s="2" t="inlineStr"/>
      <c r="D5422" s="2" t="inlineStr"/>
      <c r="E5422" s="28" t="inlineStr">
        <is>
          <r>
            <t xml:space="preserve">VALOR:</t>
          </r>
        </is>
      </c>
      <c r="F5422" s="28" t="inlineStr"/>
      <c r="G5422" s="29" t="n">
        <f>ROUND(SUM(G5417,G5421),2)</f>
        <v>58.18</v>
      </c>
    </row>
    <row r="5423" customHeight="1" ht="15">
      <c r="A5423" s="2" t="inlineStr"/>
      <c r="B5423" s="2" t="inlineStr"/>
      <c r="C5423" s="2" t="inlineStr"/>
      <c r="D5423" s="2" t="inlineStr"/>
      <c r="E5423" s="28" t="inlineStr">
        <is>
          <r>
            <t xml:space="preserve">VALOR BDI (20.34%):</t>
          </r>
        </is>
      </c>
      <c r="F5423" s="28" t="inlineStr"/>
      <c r="G5423" s="29" t="n">
        <f>ROUND(G5422*(20.34/100),2)</f>
        <v>11.83</v>
      </c>
    </row>
    <row r="5424" customHeight="1" ht="15">
      <c r="A5424" s="2" t="inlineStr"/>
      <c r="B5424" s="2" t="inlineStr"/>
      <c r="C5424" s="2" t="inlineStr"/>
      <c r="D5424" s="2" t="inlineStr"/>
      <c r="E5424" s="28" t="inlineStr">
        <is>
          <r>
            <t xml:space="preserve">VALOR COM BDI:</t>
          </r>
        </is>
      </c>
      <c r="F5424" s="28" t="inlineStr"/>
      <c r="G5424" s="29" t="n">
        <f>G5423+G5422</f>
        <v>70.01</v>
      </c>
    </row>
    <row r="5425" customHeight="1" ht="10">
      <c r="A5425" s="2" t="inlineStr"/>
      <c r="B5425" s="2" t="inlineStr"/>
      <c r="C5425" s="2" t="inlineStr"/>
      <c r="D5425" s="2" t="inlineStr"/>
      <c r="E5425" s="18" t="inlineStr"/>
      <c r="F5425" s="18" t="inlineStr"/>
      <c r="G5425" s="18" t="inlineStr"/>
    </row>
    <row r="5426" customHeight="1" ht="20">
      <c r="A5426" s="19" t="inlineStr">
        <is>
          <r>
            <t xml:space="preserve">1.19.49. ​92002​ TOMADA MÉDIA DE EMBUTIR (2 MÓDULOS), 2P+T 10 A, SEM SUPORTE E SEM PLACA - FORNECIMENTO E INSTALAÇÃO. AF_03/2023​ (UN)</t>
          </r>
        </is>
      </c>
      <c r="B5426" s="19" t="inlineStr"/>
      <c r="C5426" s="19" t="inlineStr"/>
      <c r="D5426" s="19" t="inlineStr"/>
      <c r="E5426" s="19" t="inlineStr"/>
      <c r="F5426" s="19" t="inlineStr"/>
      <c r="G5426" s="19" t="inlineStr"/>
    </row>
    <row r="5427" customHeight="1" ht="15">
      <c r="A5427" s="20" t="inlineStr">
        <is>
          <r>
            <t xml:space="preserve">Material</t>
          </r>
        </is>
      </c>
      <c r="B5427" s="20" t="inlineStr"/>
      <c r="C5427" s="21" t="inlineStr">
        <is>
          <r>
            <t xml:space="preserve">FONTE</t>
          </r>
        </is>
      </c>
      <c r="D5427" s="21" t="inlineStr">
        <is>
          <r>
            <t xml:space="preserve">UNID</t>
          </r>
        </is>
      </c>
      <c r="E5427" s="21" t="inlineStr">
        <is>
          <r>
            <t xml:space="preserve">COEFICIENTE</t>
          </r>
        </is>
      </c>
      <c r="F5427" s="21" t="inlineStr">
        <is>
          <r>
            <t xml:space="preserve">PREÇO UNITÁRIO</t>
          </r>
        </is>
      </c>
      <c r="G5427" s="21" t="inlineStr">
        <is>
          <r>
            <t xml:space="preserve">TOTAL</t>
          </r>
        </is>
      </c>
    </row>
    <row r="5428" customHeight="1" ht="15">
      <c r="A5428" s="22" t="inlineStr">
        <is>
          <r>
            <t xml:space="preserve">00038101</t>
          </r>
        </is>
      </c>
      <c r="B5428" s="23" t="inlineStr">
        <is>
          <r>
            <t xml:space="preserve">TOMADA 2P+T 10A, 250V (APENAS MODULO)</t>
          </r>
        </is>
      </c>
      <c r="C5428" s="22" t="inlineStr">
        <is>
          <r>
            <t xml:space="preserve">SINAPI</t>
          </r>
        </is>
      </c>
      <c r="D5428" s="22" t="inlineStr">
        <is>
          <r>
            <t xml:space="preserve">UN</t>
          </r>
        </is>
      </c>
      <c r="E5428" s="24" t="n">
        <v>2.0</v>
      </c>
      <c r="F5428" s="25" t="n">
        <v>7.74</v>
      </c>
      <c r="G5428" s="25" t="n">
        <f>TRUNC(TRUNC(E5428,8)*F5428,2)</f>
        <v>15.48</v>
      </c>
    </row>
    <row r="5429" customHeight="1" ht="15">
      <c r="A5429" s="2" t="inlineStr"/>
      <c r="B5429" s="2" t="inlineStr"/>
      <c r="C5429" s="2" t="inlineStr"/>
      <c r="D5429" s="2" t="inlineStr"/>
      <c r="E5429" s="26" t="inlineStr">
        <is>
          <r>
            <t xml:space="preserve">TOTAL Material:</t>
          </r>
        </is>
      </c>
      <c r="F5429" s="26" t="inlineStr"/>
      <c r="G5429" s="27" t="n">
        <f>SUM(G5428:G5428)</f>
        <v>15.48</v>
      </c>
    </row>
    <row r="5430" customHeight="1" ht="15">
      <c r="A5430" s="20" t="inlineStr">
        <is>
          <r>
            <t xml:space="preserve">Mão de Obra com Encargos Complementares</t>
          </r>
        </is>
      </c>
      <c r="B5430" s="20" t="inlineStr"/>
      <c r="C5430" s="21" t="inlineStr">
        <is>
          <r>
            <t xml:space="preserve">FONTE</t>
          </r>
        </is>
      </c>
      <c r="D5430" s="21" t="inlineStr">
        <is>
          <r>
            <t xml:space="preserve">UNID</t>
          </r>
        </is>
      </c>
      <c r="E5430" s="21" t="inlineStr">
        <is>
          <r>
            <t xml:space="preserve">COEFICIENTE</t>
          </r>
        </is>
      </c>
      <c r="F5430" s="21" t="inlineStr">
        <is>
          <r>
            <t xml:space="preserve">PREÇO UNITÁRIO</t>
          </r>
        </is>
      </c>
      <c r="G5430" s="21" t="inlineStr">
        <is>
          <r>
            <t xml:space="preserve">TOTAL</t>
          </r>
        </is>
      </c>
    </row>
    <row r="5431" customHeight="1" ht="21">
      <c r="A5431" s="22" t="inlineStr">
        <is>
          <r>
            <t xml:space="preserve">88247</t>
          </r>
        </is>
      </c>
      <c r="B5431" s="23" t="inlineStr">
        <is>
          <r>
            <t xml:space="preserve">AUXILIAR DE ELETRICISTA COM ENCARGOS COMPLEMENTARES</t>
          </r>
        </is>
      </c>
      <c r="C5431" s="22" t="inlineStr">
        <is>
          <r>
            <t xml:space="preserve">SINAPI</t>
          </r>
        </is>
      </c>
      <c r="D5431" s="22" t="inlineStr">
        <is>
          <r>
            <t xml:space="preserve">H</t>
          </r>
        </is>
      </c>
      <c r="E5431" s="24" t="n">
        <v>0.572</v>
      </c>
      <c r="F5431" s="25" t="n">
        <v>25.22</v>
      </c>
      <c r="G5431" s="25" t="n">
        <f>TRUNC(TRUNC(E5431,8)*F5431,2)</f>
        <v>14.42</v>
      </c>
    </row>
    <row r="5432" customHeight="1" ht="15">
      <c r="A5432" s="22" t="inlineStr">
        <is>
          <r>
            <t xml:space="preserve">88264</t>
          </r>
        </is>
      </c>
      <c r="B5432" s="23" t="inlineStr">
        <is>
          <r>
            <t xml:space="preserve">ELETRICISTA COM ENCARGOS COMPLEMENTARES</t>
          </r>
        </is>
      </c>
      <c r="C5432" s="22" t="inlineStr">
        <is>
          <r>
            <t xml:space="preserve">SINAPI</t>
          </r>
        </is>
      </c>
      <c r="D5432" s="22" t="inlineStr">
        <is>
          <r>
            <t xml:space="preserve">H</t>
          </r>
        </is>
      </c>
      <c r="E5432" s="24" t="n">
        <v>0.572</v>
      </c>
      <c r="F5432" s="25" t="n">
        <v>30.96</v>
      </c>
      <c r="G5432" s="25" t="n">
        <f>TRUNC(TRUNC(E5432,8)*F5432,2)</f>
        <v>17.7</v>
      </c>
    </row>
    <row r="5433" customHeight="1" ht="18">
      <c r="A5433" s="2" t="inlineStr"/>
      <c r="B5433" s="2" t="inlineStr"/>
      <c r="C5433" s="2" t="inlineStr"/>
      <c r="D5433" s="2" t="inlineStr"/>
      <c r="E5433" s="26" t="inlineStr">
        <is>
          <r>
            <t xml:space="preserve">TOTAL Mão de Obra com Encargos Complementares:</t>
          </r>
        </is>
      </c>
      <c r="F5433" s="26" t="inlineStr"/>
      <c r="G5433" s="27" t="n">
        <f>SUM(G5431:G5432)</f>
        <v>32.12</v>
      </c>
    </row>
    <row r="5434" customHeight="1" ht="15">
      <c r="A5434" s="2" t="inlineStr"/>
      <c r="B5434" s="2" t="inlineStr"/>
      <c r="C5434" s="2" t="inlineStr"/>
      <c r="D5434" s="2" t="inlineStr"/>
      <c r="E5434" s="28" t="inlineStr">
        <is>
          <r>
            <t xml:space="preserve">VALOR:</t>
          </r>
        </is>
      </c>
      <c r="F5434" s="28" t="inlineStr"/>
      <c r="G5434" s="29" t="n">
        <f>ROUND(SUM(G5429,G5433),2)</f>
        <v>47.6</v>
      </c>
    </row>
    <row r="5435" customHeight="1" ht="15">
      <c r="A5435" s="2" t="inlineStr"/>
      <c r="B5435" s="2" t="inlineStr"/>
      <c r="C5435" s="2" t="inlineStr"/>
      <c r="D5435" s="2" t="inlineStr"/>
      <c r="E5435" s="28" t="inlineStr">
        <is>
          <r>
            <t xml:space="preserve">VALOR BDI (20.34%):</t>
          </r>
        </is>
      </c>
      <c r="F5435" s="28" t="inlineStr"/>
      <c r="G5435" s="29" t="n">
        <f>ROUND(G5434*(20.34/100),2)</f>
        <v>9.68</v>
      </c>
    </row>
    <row r="5436" customHeight="1" ht="15">
      <c r="A5436" s="2" t="inlineStr"/>
      <c r="B5436" s="2" t="inlineStr"/>
      <c r="C5436" s="2" t="inlineStr"/>
      <c r="D5436" s="2" t="inlineStr"/>
      <c r="E5436" s="28" t="inlineStr">
        <is>
          <r>
            <t xml:space="preserve">VALOR COM BDI:</t>
          </r>
        </is>
      </c>
      <c r="F5436" s="28" t="inlineStr"/>
      <c r="G5436" s="29" t="n">
        <f>G5435+G5434</f>
        <v>57.28</v>
      </c>
    </row>
    <row r="5437" customHeight="1" ht="10">
      <c r="A5437" s="2" t="inlineStr"/>
      <c r="B5437" s="2" t="inlineStr"/>
      <c r="C5437" s="2" t="inlineStr"/>
      <c r="D5437" s="2" t="inlineStr"/>
      <c r="E5437" s="18" t="inlineStr"/>
      <c r="F5437" s="18" t="inlineStr"/>
      <c r="G5437" s="18" t="inlineStr"/>
    </row>
    <row r="5438" customHeight="1" ht="20">
      <c r="A5438" s="19" t="inlineStr">
        <is>
          <r>
            <t xml:space="preserve">1.19.50. ​92003​ TOMADA MÉDIA DE EMBUTIR (2 MÓDULOS), 2P+T 20 A, SEM SUPORTE E SEM PLACA - FORNECIMENTO E INSTALAÇÃO. AF_03/2023​ (UN)</t>
          </r>
        </is>
      </c>
      <c r="B5438" s="19" t="inlineStr"/>
      <c r="C5438" s="19" t="inlineStr"/>
      <c r="D5438" s="19" t="inlineStr"/>
      <c r="E5438" s="19" t="inlineStr"/>
      <c r="F5438" s="19" t="inlineStr"/>
      <c r="G5438" s="19" t="inlineStr"/>
    </row>
    <row r="5439" customHeight="1" ht="15">
      <c r="A5439" s="20" t="inlineStr">
        <is>
          <r>
            <t xml:space="preserve">Material</t>
          </r>
        </is>
      </c>
      <c r="B5439" s="20" t="inlineStr"/>
      <c r="C5439" s="21" t="inlineStr">
        <is>
          <r>
            <t xml:space="preserve">FONTE</t>
          </r>
        </is>
      </c>
      <c r="D5439" s="21" t="inlineStr">
        <is>
          <r>
            <t xml:space="preserve">UNID</t>
          </r>
        </is>
      </c>
      <c r="E5439" s="21" t="inlineStr">
        <is>
          <r>
            <t xml:space="preserve">COEFICIENTE</t>
          </r>
        </is>
      </c>
      <c r="F5439" s="21" t="inlineStr">
        <is>
          <r>
            <t xml:space="preserve">PREÇO UNITÁRIO</t>
          </r>
        </is>
      </c>
      <c r="G5439" s="21" t="inlineStr">
        <is>
          <r>
            <t xml:space="preserve">TOTAL</t>
          </r>
        </is>
      </c>
    </row>
    <row r="5440" customHeight="1" ht="15">
      <c r="A5440" s="22" t="inlineStr">
        <is>
          <r>
            <t xml:space="preserve">00038102</t>
          </r>
        </is>
      </c>
      <c r="B5440" s="23" t="inlineStr">
        <is>
          <r>
            <t xml:space="preserve">TOMADA 2P+T 20A, 250V (APENAS MODULO)</t>
          </r>
        </is>
      </c>
      <c r="C5440" s="22" t="inlineStr">
        <is>
          <r>
            <t xml:space="preserve">SINAPI</t>
          </r>
        </is>
      </c>
      <c r="D5440" s="22" t="inlineStr">
        <is>
          <r>
            <t xml:space="preserve">UN</t>
          </r>
        </is>
      </c>
      <c r="E5440" s="24" t="n">
        <v>2.0</v>
      </c>
      <c r="F5440" s="25" t="n">
        <v>9.91</v>
      </c>
      <c r="G5440" s="25" t="n">
        <f>TRUNC(TRUNC(E5440,8)*F5440,2)</f>
        <v>19.82</v>
      </c>
    </row>
    <row r="5441" customHeight="1" ht="15">
      <c r="A5441" s="2" t="inlineStr"/>
      <c r="B5441" s="2" t="inlineStr"/>
      <c r="C5441" s="2" t="inlineStr"/>
      <c r="D5441" s="2" t="inlineStr"/>
      <c r="E5441" s="26" t="inlineStr">
        <is>
          <r>
            <t xml:space="preserve">TOTAL Material:</t>
          </r>
        </is>
      </c>
      <c r="F5441" s="26" t="inlineStr"/>
      <c r="G5441" s="27" t="n">
        <f>SUM(G5440:G5440)</f>
        <v>19.82</v>
      </c>
    </row>
    <row r="5442" customHeight="1" ht="15">
      <c r="A5442" s="20" t="inlineStr">
        <is>
          <r>
            <t xml:space="preserve">Mão de Obra com Encargos Complementares</t>
          </r>
        </is>
      </c>
      <c r="B5442" s="20" t="inlineStr"/>
      <c r="C5442" s="21" t="inlineStr">
        <is>
          <r>
            <t xml:space="preserve">FONTE</t>
          </r>
        </is>
      </c>
      <c r="D5442" s="21" t="inlineStr">
        <is>
          <r>
            <t xml:space="preserve">UNID</t>
          </r>
        </is>
      </c>
      <c r="E5442" s="21" t="inlineStr">
        <is>
          <r>
            <t xml:space="preserve">COEFICIENTE</t>
          </r>
        </is>
      </c>
      <c r="F5442" s="21" t="inlineStr">
        <is>
          <r>
            <t xml:space="preserve">PREÇO UNITÁRIO</t>
          </r>
        </is>
      </c>
      <c r="G5442" s="21" t="inlineStr">
        <is>
          <r>
            <t xml:space="preserve">TOTAL</t>
          </r>
        </is>
      </c>
    </row>
    <row r="5443" customHeight="1" ht="21">
      <c r="A5443" s="22" t="inlineStr">
        <is>
          <r>
            <t xml:space="preserve">88247</t>
          </r>
        </is>
      </c>
      <c r="B5443" s="23" t="inlineStr">
        <is>
          <r>
            <t xml:space="preserve">AUXILIAR DE ELETRICISTA COM ENCARGOS COMPLEMENTARES</t>
          </r>
        </is>
      </c>
      <c r="C5443" s="22" t="inlineStr">
        <is>
          <r>
            <t xml:space="preserve">SINAPI</t>
          </r>
        </is>
      </c>
      <c r="D5443" s="22" t="inlineStr">
        <is>
          <r>
            <t xml:space="preserve">H</t>
          </r>
        </is>
      </c>
      <c r="E5443" s="24" t="n">
        <v>0.572</v>
      </c>
      <c r="F5443" s="25" t="n">
        <v>25.22</v>
      </c>
      <c r="G5443" s="25" t="n">
        <f>TRUNC(TRUNC(E5443,8)*F5443,2)</f>
        <v>14.42</v>
      </c>
    </row>
    <row r="5444" customHeight="1" ht="15">
      <c r="A5444" s="22" t="inlineStr">
        <is>
          <r>
            <t xml:space="preserve">88264</t>
          </r>
        </is>
      </c>
      <c r="B5444" s="23" t="inlineStr">
        <is>
          <r>
            <t xml:space="preserve">ELETRICISTA COM ENCARGOS COMPLEMENTARES</t>
          </r>
        </is>
      </c>
      <c r="C5444" s="22" t="inlineStr">
        <is>
          <r>
            <t xml:space="preserve">SINAPI</t>
          </r>
        </is>
      </c>
      <c r="D5444" s="22" t="inlineStr">
        <is>
          <r>
            <t xml:space="preserve">H</t>
          </r>
        </is>
      </c>
      <c r="E5444" s="24" t="n">
        <v>0.572</v>
      </c>
      <c r="F5444" s="25" t="n">
        <v>30.96</v>
      </c>
      <c r="G5444" s="25" t="n">
        <f>TRUNC(TRUNC(E5444,8)*F5444,2)</f>
        <v>17.7</v>
      </c>
    </row>
    <row r="5445" customHeight="1" ht="18">
      <c r="A5445" s="2" t="inlineStr"/>
      <c r="B5445" s="2" t="inlineStr"/>
      <c r="C5445" s="2" t="inlineStr"/>
      <c r="D5445" s="2" t="inlineStr"/>
      <c r="E5445" s="26" t="inlineStr">
        <is>
          <r>
            <t xml:space="preserve">TOTAL Mão de Obra com Encargos Complementares:</t>
          </r>
        </is>
      </c>
      <c r="F5445" s="26" t="inlineStr"/>
      <c r="G5445" s="27" t="n">
        <f>SUM(G5443:G5444)</f>
        <v>32.12</v>
      </c>
    </row>
    <row r="5446" customHeight="1" ht="15">
      <c r="A5446" s="2" t="inlineStr"/>
      <c r="B5446" s="2" t="inlineStr"/>
      <c r="C5446" s="2" t="inlineStr"/>
      <c r="D5446" s="2" t="inlineStr"/>
      <c r="E5446" s="28" t="inlineStr">
        <is>
          <r>
            <t xml:space="preserve">VALOR:</t>
          </r>
        </is>
      </c>
      <c r="F5446" s="28" t="inlineStr"/>
      <c r="G5446" s="29" t="n">
        <f>ROUND(SUM(G5441,G5445),2)</f>
        <v>51.94</v>
      </c>
    </row>
    <row r="5447" customHeight="1" ht="15">
      <c r="A5447" s="2" t="inlineStr"/>
      <c r="B5447" s="2" t="inlineStr"/>
      <c r="C5447" s="2" t="inlineStr"/>
      <c r="D5447" s="2" t="inlineStr"/>
      <c r="E5447" s="28" t="inlineStr">
        <is>
          <r>
            <t xml:space="preserve">VALOR BDI (20.34%):</t>
          </r>
        </is>
      </c>
      <c r="F5447" s="28" t="inlineStr"/>
      <c r="G5447" s="29" t="n">
        <f>ROUND(G5446*(20.34/100),2)</f>
        <v>10.56</v>
      </c>
    </row>
    <row r="5448" customHeight="1" ht="15">
      <c r="A5448" s="2" t="inlineStr"/>
      <c r="B5448" s="2" t="inlineStr"/>
      <c r="C5448" s="2" t="inlineStr"/>
      <c r="D5448" s="2" t="inlineStr"/>
      <c r="E5448" s="28" t="inlineStr">
        <is>
          <r>
            <t xml:space="preserve">VALOR COM BDI:</t>
          </r>
        </is>
      </c>
      <c r="F5448" s="28" t="inlineStr"/>
      <c r="G5448" s="29" t="n">
        <f>G5447+G5446</f>
        <v>62.5</v>
      </c>
    </row>
    <row r="5449" customHeight="1" ht="10">
      <c r="A5449" s="2" t="inlineStr"/>
      <c r="B5449" s="2" t="inlineStr"/>
      <c r="C5449" s="2" t="inlineStr"/>
      <c r="D5449" s="2" t="inlineStr"/>
      <c r="E5449" s="18" t="inlineStr"/>
      <c r="F5449" s="18" t="inlineStr"/>
      <c r="G5449" s="18" t="inlineStr"/>
    </row>
    <row r="5450" customHeight="1" ht="20">
      <c r="A5450" s="19" t="inlineStr">
        <is>
          <r>
            <t xml:space="preserve">1.19.51. ​92018​ TOMADA BAIXA DE EMBUTIR (4 MÓDULOS), 2P+T 10 A, SEM SUPORTE E SEM PLACA - FORNECIMENTO E INSTALAÇÃO. AF_03/2023​ (UN)</t>
          </r>
        </is>
      </c>
      <c r="B5450" s="19" t="inlineStr"/>
      <c r="C5450" s="19" t="inlineStr"/>
      <c r="D5450" s="19" t="inlineStr"/>
      <c r="E5450" s="19" t="inlineStr"/>
      <c r="F5450" s="19" t="inlineStr"/>
      <c r="G5450" s="19" t="inlineStr"/>
    </row>
    <row r="5451" customHeight="1" ht="15">
      <c r="A5451" s="20" t="inlineStr">
        <is>
          <r>
            <t xml:space="preserve">Material</t>
          </r>
        </is>
      </c>
      <c r="B5451" s="20" t="inlineStr"/>
      <c r="C5451" s="21" t="inlineStr">
        <is>
          <r>
            <t xml:space="preserve">FONTE</t>
          </r>
        </is>
      </c>
      <c r="D5451" s="21" t="inlineStr">
        <is>
          <r>
            <t xml:space="preserve">UNID</t>
          </r>
        </is>
      </c>
      <c r="E5451" s="21" t="inlineStr">
        <is>
          <r>
            <t xml:space="preserve">COEFICIENTE</t>
          </r>
        </is>
      </c>
      <c r="F5451" s="21" t="inlineStr">
        <is>
          <r>
            <t xml:space="preserve">PREÇO UNITÁRIO</t>
          </r>
        </is>
      </c>
      <c r="G5451" s="21" t="inlineStr">
        <is>
          <r>
            <t xml:space="preserve">TOTAL</t>
          </r>
        </is>
      </c>
    </row>
    <row r="5452" customHeight="1" ht="15">
      <c r="A5452" s="22" t="inlineStr">
        <is>
          <r>
            <t xml:space="preserve">00038101</t>
          </r>
        </is>
      </c>
      <c r="B5452" s="23" t="inlineStr">
        <is>
          <r>
            <t xml:space="preserve">TOMADA 2P+T 10A, 250V (APENAS MODULO)</t>
          </r>
        </is>
      </c>
      <c r="C5452" s="22" t="inlineStr">
        <is>
          <r>
            <t xml:space="preserve">SINAPI</t>
          </r>
        </is>
      </c>
      <c r="D5452" s="22" t="inlineStr">
        <is>
          <r>
            <t xml:space="preserve">UN</t>
          </r>
        </is>
      </c>
      <c r="E5452" s="24" t="n">
        <v>4.0</v>
      </c>
      <c r="F5452" s="25" t="n">
        <v>7.74</v>
      </c>
      <c r="G5452" s="25" t="n">
        <f>TRUNC(TRUNC(E5452,8)*F5452,2)</f>
        <v>30.96</v>
      </c>
    </row>
    <row r="5453" customHeight="1" ht="15">
      <c r="A5453" s="2" t="inlineStr"/>
      <c r="B5453" s="2" t="inlineStr"/>
      <c r="C5453" s="2" t="inlineStr"/>
      <c r="D5453" s="2" t="inlineStr"/>
      <c r="E5453" s="26" t="inlineStr">
        <is>
          <r>
            <t xml:space="preserve">TOTAL Material:</t>
          </r>
        </is>
      </c>
      <c r="F5453" s="26" t="inlineStr"/>
      <c r="G5453" s="27" t="n">
        <f>SUM(G5452:G5452)</f>
        <v>30.96</v>
      </c>
    </row>
    <row r="5454" customHeight="1" ht="15">
      <c r="A5454" s="20" t="inlineStr">
        <is>
          <r>
            <t xml:space="preserve">Mão de Obra com Encargos Complementares</t>
          </r>
        </is>
      </c>
      <c r="B5454" s="20" t="inlineStr"/>
      <c r="C5454" s="21" t="inlineStr">
        <is>
          <r>
            <t xml:space="preserve">FONTE</t>
          </r>
        </is>
      </c>
      <c r="D5454" s="21" t="inlineStr">
        <is>
          <r>
            <t xml:space="preserve">UNID</t>
          </r>
        </is>
      </c>
      <c r="E5454" s="21" t="inlineStr">
        <is>
          <r>
            <t xml:space="preserve">COEFICIENTE</t>
          </r>
        </is>
      </c>
      <c r="F5454" s="21" t="inlineStr">
        <is>
          <r>
            <t xml:space="preserve">PREÇO UNITÁRIO</t>
          </r>
        </is>
      </c>
      <c r="G5454" s="21" t="inlineStr">
        <is>
          <r>
            <t xml:space="preserve">TOTAL</t>
          </r>
        </is>
      </c>
    </row>
    <row r="5455" customHeight="1" ht="21">
      <c r="A5455" s="22" t="inlineStr">
        <is>
          <r>
            <t xml:space="preserve">88247</t>
          </r>
        </is>
      </c>
      <c r="B5455" s="23" t="inlineStr">
        <is>
          <r>
            <t xml:space="preserve">AUXILIAR DE ELETRICISTA COM ENCARGOS COMPLEMENTARES</t>
          </r>
        </is>
      </c>
      <c r="C5455" s="22" t="inlineStr">
        <is>
          <r>
            <t xml:space="preserve">SINAPI</t>
          </r>
        </is>
      </c>
      <c r="D5455" s="22" t="inlineStr">
        <is>
          <r>
            <t xml:space="preserve">H</t>
          </r>
        </is>
      </c>
      <c r="E5455" s="24" t="n">
        <v>0.79</v>
      </c>
      <c r="F5455" s="25" t="n">
        <v>25.22</v>
      </c>
      <c r="G5455" s="25" t="n">
        <f>TRUNC(TRUNC(E5455,8)*F5455,2)</f>
        <v>19.92</v>
      </c>
    </row>
    <row r="5456" customHeight="1" ht="15">
      <c r="A5456" s="22" t="inlineStr">
        <is>
          <r>
            <t xml:space="preserve">88264</t>
          </r>
        </is>
      </c>
      <c r="B5456" s="23" t="inlineStr">
        <is>
          <r>
            <t xml:space="preserve">ELETRICISTA COM ENCARGOS COMPLEMENTARES</t>
          </r>
        </is>
      </c>
      <c r="C5456" s="22" t="inlineStr">
        <is>
          <r>
            <t xml:space="preserve">SINAPI</t>
          </r>
        </is>
      </c>
      <c r="D5456" s="22" t="inlineStr">
        <is>
          <r>
            <t xml:space="preserve">H</t>
          </r>
        </is>
      </c>
      <c r="E5456" s="24" t="n">
        <v>0.79</v>
      </c>
      <c r="F5456" s="25" t="n">
        <v>30.96</v>
      </c>
      <c r="G5456" s="25" t="n">
        <f>TRUNC(TRUNC(E5456,8)*F5456,2)</f>
        <v>24.45</v>
      </c>
    </row>
    <row r="5457" customHeight="1" ht="18">
      <c r="A5457" s="2" t="inlineStr"/>
      <c r="B5457" s="2" t="inlineStr"/>
      <c r="C5457" s="2" t="inlineStr"/>
      <c r="D5457" s="2" t="inlineStr"/>
      <c r="E5457" s="26" t="inlineStr">
        <is>
          <r>
            <t xml:space="preserve">TOTAL Mão de Obra com Encargos Complementares:</t>
          </r>
        </is>
      </c>
      <c r="F5457" s="26" t="inlineStr"/>
      <c r="G5457" s="27" t="n">
        <f>SUM(G5455:G5456)</f>
        <v>44.37</v>
      </c>
    </row>
    <row r="5458" customHeight="1" ht="15">
      <c r="A5458" s="2" t="inlineStr"/>
      <c r="B5458" s="2" t="inlineStr"/>
      <c r="C5458" s="2" t="inlineStr"/>
      <c r="D5458" s="2" t="inlineStr"/>
      <c r="E5458" s="28" t="inlineStr">
        <is>
          <r>
            <t xml:space="preserve">VALOR:</t>
          </r>
        </is>
      </c>
      <c r="F5458" s="28" t="inlineStr"/>
      <c r="G5458" s="29" t="n">
        <f>ROUND(SUM(G5453,G5457),2)</f>
        <v>75.33</v>
      </c>
    </row>
    <row r="5459" customHeight="1" ht="15">
      <c r="A5459" s="2" t="inlineStr"/>
      <c r="B5459" s="2" t="inlineStr"/>
      <c r="C5459" s="2" t="inlineStr"/>
      <c r="D5459" s="2" t="inlineStr"/>
      <c r="E5459" s="28" t="inlineStr">
        <is>
          <r>
            <t xml:space="preserve">VALOR BDI (20.34%):</t>
          </r>
        </is>
      </c>
      <c r="F5459" s="28" t="inlineStr"/>
      <c r="G5459" s="29" t="n">
        <f>ROUND(G5458*(20.34/100),2)</f>
        <v>15.32</v>
      </c>
    </row>
    <row r="5460" customHeight="1" ht="15">
      <c r="A5460" s="2" t="inlineStr"/>
      <c r="B5460" s="2" t="inlineStr"/>
      <c r="C5460" s="2" t="inlineStr"/>
      <c r="D5460" s="2" t="inlineStr"/>
      <c r="E5460" s="28" t="inlineStr">
        <is>
          <r>
            <t xml:space="preserve">VALOR COM BDI:</t>
          </r>
        </is>
      </c>
      <c r="F5460" s="28" t="inlineStr"/>
      <c r="G5460" s="29" t="n">
        <f>G5459+G5458</f>
        <v>90.65</v>
      </c>
    </row>
    <row r="5461" customHeight="1" ht="10">
      <c r="A5461" s="2" t="inlineStr"/>
      <c r="B5461" s="2" t="inlineStr"/>
      <c r="C5461" s="2" t="inlineStr"/>
      <c r="D5461" s="2" t="inlineStr"/>
      <c r="E5461" s="18" t="inlineStr"/>
      <c r="F5461" s="18" t="inlineStr"/>
      <c r="G5461" s="18" t="inlineStr"/>
    </row>
    <row r="5462" customHeight="1" ht="20">
      <c r="A5462" s="19" t="inlineStr">
        <is>
          <r>
            <t xml:space="preserve">1.19.52. ​91994​ TOMADA MÉDIA DE EMBUTIR (1 MÓDULO), 2P+T 10 A, SEM SUPORTE E SEM PLACA - FORNECIMENTO E INSTALAÇÃO. AF_03/2023​ (UN)</t>
          </r>
        </is>
      </c>
      <c r="B5462" s="19" t="inlineStr"/>
      <c r="C5462" s="19" t="inlineStr"/>
      <c r="D5462" s="19" t="inlineStr"/>
      <c r="E5462" s="19" t="inlineStr"/>
      <c r="F5462" s="19" t="inlineStr"/>
      <c r="G5462" s="19" t="inlineStr"/>
    </row>
    <row r="5463" customHeight="1" ht="15">
      <c r="A5463" s="20" t="inlineStr">
        <is>
          <r>
            <t xml:space="preserve">Material</t>
          </r>
        </is>
      </c>
      <c r="B5463" s="20" t="inlineStr"/>
      <c r="C5463" s="21" t="inlineStr">
        <is>
          <r>
            <t xml:space="preserve">FONTE</t>
          </r>
        </is>
      </c>
      <c r="D5463" s="21" t="inlineStr">
        <is>
          <r>
            <t xml:space="preserve">UNID</t>
          </r>
        </is>
      </c>
      <c r="E5463" s="21" t="inlineStr">
        <is>
          <r>
            <t xml:space="preserve">COEFICIENTE</t>
          </r>
        </is>
      </c>
      <c r="F5463" s="21" t="inlineStr">
        <is>
          <r>
            <t xml:space="preserve">PREÇO UNITÁRIO</t>
          </r>
        </is>
      </c>
      <c r="G5463" s="21" t="inlineStr">
        <is>
          <r>
            <t xml:space="preserve">TOTAL</t>
          </r>
        </is>
      </c>
    </row>
    <row r="5464" customHeight="1" ht="15">
      <c r="A5464" s="22" t="inlineStr">
        <is>
          <r>
            <t xml:space="preserve">00038101</t>
          </r>
        </is>
      </c>
      <c r="B5464" s="23" t="inlineStr">
        <is>
          <r>
            <t xml:space="preserve">TOMADA 2P+T 10A, 250V (APENAS MODULO)</t>
          </r>
        </is>
      </c>
      <c r="C5464" s="22" t="inlineStr">
        <is>
          <r>
            <t xml:space="preserve">SINAPI</t>
          </r>
        </is>
      </c>
      <c r="D5464" s="22" t="inlineStr">
        <is>
          <r>
            <t xml:space="preserve">UN</t>
          </r>
        </is>
      </c>
      <c r="E5464" s="24" t="n">
        <v>1.0</v>
      </c>
      <c r="F5464" s="25" t="n">
        <v>7.74</v>
      </c>
      <c r="G5464" s="25" t="n">
        <f>TRUNC(TRUNC(E5464,8)*F5464,2)</f>
        <v>7.74</v>
      </c>
    </row>
    <row r="5465" customHeight="1" ht="15">
      <c r="A5465" s="2" t="inlineStr"/>
      <c r="B5465" s="2" t="inlineStr"/>
      <c r="C5465" s="2" t="inlineStr"/>
      <c r="D5465" s="2" t="inlineStr"/>
      <c r="E5465" s="26" t="inlineStr">
        <is>
          <r>
            <t xml:space="preserve">TOTAL Material:</t>
          </r>
        </is>
      </c>
      <c r="F5465" s="26" t="inlineStr"/>
      <c r="G5465" s="27" t="n">
        <f>SUM(G5464:G5464)</f>
        <v>7.74</v>
      </c>
    </row>
    <row r="5466" customHeight="1" ht="15">
      <c r="A5466" s="20" t="inlineStr">
        <is>
          <r>
            <t xml:space="preserve">Mão de Obra com Encargos Complementares</t>
          </r>
        </is>
      </c>
      <c r="B5466" s="20" t="inlineStr"/>
      <c r="C5466" s="21" t="inlineStr">
        <is>
          <r>
            <t xml:space="preserve">FONTE</t>
          </r>
        </is>
      </c>
      <c r="D5466" s="21" t="inlineStr">
        <is>
          <r>
            <t xml:space="preserve">UNID</t>
          </r>
        </is>
      </c>
      <c r="E5466" s="21" t="inlineStr">
        <is>
          <r>
            <t xml:space="preserve">COEFICIENTE</t>
          </r>
        </is>
      </c>
      <c r="F5466" s="21" t="inlineStr">
        <is>
          <r>
            <t xml:space="preserve">PREÇO UNITÁRIO</t>
          </r>
        </is>
      </c>
      <c r="G5466" s="21" t="inlineStr">
        <is>
          <r>
            <t xml:space="preserve">TOTAL</t>
          </r>
        </is>
      </c>
    </row>
    <row r="5467" customHeight="1" ht="21">
      <c r="A5467" s="22" t="inlineStr">
        <is>
          <r>
            <t xml:space="preserve">88247</t>
          </r>
        </is>
      </c>
      <c r="B5467" s="23" t="inlineStr">
        <is>
          <r>
            <t xml:space="preserve">AUXILIAR DE ELETRICISTA COM ENCARGOS COMPLEMENTARES</t>
          </r>
        </is>
      </c>
      <c r="C5467" s="22" t="inlineStr">
        <is>
          <r>
            <t xml:space="preserve">SINAPI</t>
          </r>
        </is>
      </c>
      <c r="D5467" s="22" t="inlineStr">
        <is>
          <r>
            <t xml:space="preserve">H</t>
          </r>
        </is>
      </c>
      <c r="E5467" s="24" t="n">
        <v>0.317</v>
      </c>
      <c r="F5467" s="25" t="n">
        <v>25.22</v>
      </c>
      <c r="G5467" s="25" t="n">
        <f>TRUNC(TRUNC(E5467,8)*F5467,2)</f>
        <v>7.99</v>
      </c>
    </row>
    <row r="5468" customHeight="1" ht="15">
      <c r="A5468" s="22" t="inlineStr">
        <is>
          <r>
            <t xml:space="preserve">88264</t>
          </r>
        </is>
      </c>
      <c r="B5468" s="23" t="inlineStr">
        <is>
          <r>
            <t xml:space="preserve">ELETRICISTA COM ENCARGOS COMPLEMENTARES</t>
          </r>
        </is>
      </c>
      <c r="C5468" s="22" t="inlineStr">
        <is>
          <r>
            <t xml:space="preserve">SINAPI</t>
          </r>
        </is>
      </c>
      <c r="D5468" s="22" t="inlineStr">
        <is>
          <r>
            <t xml:space="preserve">H</t>
          </r>
        </is>
      </c>
      <c r="E5468" s="24" t="n">
        <v>0.317</v>
      </c>
      <c r="F5468" s="25" t="n">
        <v>30.96</v>
      </c>
      <c r="G5468" s="25" t="n">
        <f>TRUNC(TRUNC(E5468,8)*F5468,2)</f>
        <v>9.81</v>
      </c>
    </row>
    <row r="5469" customHeight="1" ht="18">
      <c r="A5469" s="2" t="inlineStr"/>
      <c r="B5469" s="2" t="inlineStr"/>
      <c r="C5469" s="2" t="inlineStr"/>
      <c r="D5469" s="2" t="inlineStr"/>
      <c r="E5469" s="26" t="inlineStr">
        <is>
          <r>
            <t xml:space="preserve">TOTAL Mão de Obra com Encargos Complementares:</t>
          </r>
        </is>
      </c>
      <c r="F5469" s="26" t="inlineStr"/>
      <c r="G5469" s="27" t="n">
        <f>SUM(G5467:G5468)</f>
        <v>17.8</v>
      </c>
    </row>
    <row r="5470" customHeight="1" ht="15">
      <c r="A5470" s="2" t="inlineStr"/>
      <c r="B5470" s="2" t="inlineStr"/>
      <c r="C5470" s="2" t="inlineStr"/>
      <c r="D5470" s="2" t="inlineStr"/>
      <c r="E5470" s="28" t="inlineStr">
        <is>
          <r>
            <t xml:space="preserve">VALOR:</t>
          </r>
        </is>
      </c>
      <c r="F5470" s="28" t="inlineStr"/>
      <c r="G5470" s="29" t="n">
        <f>ROUND(SUM(G5465,G5469),2)</f>
        <v>25.54</v>
      </c>
    </row>
    <row r="5471" customHeight="1" ht="15">
      <c r="A5471" s="2" t="inlineStr"/>
      <c r="B5471" s="2" t="inlineStr"/>
      <c r="C5471" s="2" t="inlineStr"/>
      <c r="D5471" s="2" t="inlineStr"/>
      <c r="E5471" s="28" t="inlineStr">
        <is>
          <r>
            <t xml:space="preserve">VALOR BDI (20.34%):</t>
          </r>
        </is>
      </c>
      <c r="F5471" s="28" t="inlineStr"/>
      <c r="G5471" s="29" t="n">
        <f>ROUND(G5470*(20.34/100),2)</f>
        <v>5.19</v>
      </c>
    </row>
    <row r="5472" customHeight="1" ht="15">
      <c r="A5472" s="2" t="inlineStr"/>
      <c r="B5472" s="2" t="inlineStr"/>
      <c r="C5472" s="2" t="inlineStr"/>
      <c r="D5472" s="2" t="inlineStr"/>
      <c r="E5472" s="28" t="inlineStr">
        <is>
          <r>
            <t xml:space="preserve">VALOR COM BDI:</t>
          </r>
        </is>
      </c>
      <c r="F5472" s="28" t="inlineStr"/>
      <c r="G5472" s="29" t="n">
        <f>G5471+G5470</f>
        <v>30.73</v>
      </c>
    </row>
    <row r="5473" customHeight="1" ht="10">
      <c r="A5473" s="2" t="inlineStr"/>
      <c r="B5473" s="2" t="inlineStr"/>
      <c r="C5473" s="2" t="inlineStr"/>
      <c r="D5473" s="2" t="inlineStr"/>
      <c r="E5473" s="18" t="inlineStr"/>
      <c r="F5473" s="18" t="inlineStr"/>
      <c r="G5473" s="18" t="inlineStr"/>
    </row>
    <row r="5474" customHeight="1" ht="20">
      <c r="A5474" s="19" t="inlineStr">
        <is>
          <r>
            <t xml:space="preserve">1.19.53. ​91995​ TOMADA MÉDIA DE EMBUTIR (1 MÓDULO), 2P+T 20 A, SEM SUPORTE E SEM PLACA - FORNECIMENTO E INSTALAÇÃO. AF_03/2023​ (UN)</t>
          </r>
        </is>
      </c>
      <c r="B5474" s="19" t="inlineStr"/>
      <c r="C5474" s="19" t="inlineStr"/>
      <c r="D5474" s="19" t="inlineStr"/>
      <c r="E5474" s="19" t="inlineStr"/>
      <c r="F5474" s="19" t="inlineStr"/>
      <c r="G5474" s="19" t="inlineStr"/>
    </row>
    <row r="5475" customHeight="1" ht="15">
      <c r="A5475" s="20" t="inlineStr">
        <is>
          <r>
            <t xml:space="preserve">Material</t>
          </r>
        </is>
      </c>
      <c r="B5475" s="20" t="inlineStr"/>
      <c r="C5475" s="21" t="inlineStr">
        <is>
          <r>
            <t xml:space="preserve">FONTE</t>
          </r>
        </is>
      </c>
      <c r="D5475" s="21" t="inlineStr">
        <is>
          <r>
            <t xml:space="preserve">UNID</t>
          </r>
        </is>
      </c>
      <c r="E5475" s="21" t="inlineStr">
        <is>
          <r>
            <t xml:space="preserve">COEFICIENTE</t>
          </r>
        </is>
      </c>
      <c r="F5475" s="21" t="inlineStr">
        <is>
          <r>
            <t xml:space="preserve">PREÇO UNITÁRIO</t>
          </r>
        </is>
      </c>
      <c r="G5475" s="21" t="inlineStr">
        <is>
          <r>
            <t xml:space="preserve">TOTAL</t>
          </r>
        </is>
      </c>
    </row>
    <row r="5476" customHeight="1" ht="15">
      <c r="A5476" s="22" t="inlineStr">
        <is>
          <r>
            <t xml:space="preserve">00038102</t>
          </r>
        </is>
      </c>
      <c r="B5476" s="23" t="inlineStr">
        <is>
          <r>
            <t xml:space="preserve">TOMADA 2P+T 20A, 250V (APENAS MODULO)</t>
          </r>
        </is>
      </c>
      <c r="C5476" s="22" t="inlineStr">
        <is>
          <r>
            <t xml:space="preserve">SINAPI</t>
          </r>
        </is>
      </c>
      <c r="D5476" s="22" t="inlineStr">
        <is>
          <r>
            <t xml:space="preserve">UN</t>
          </r>
        </is>
      </c>
      <c r="E5476" s="24" t="n">
        <v>1.0</v>
      </c>
      <c r="F5476" s="25" t="n">
        <v>9.91</v>
      </c>
      <c r="G5476" s="25" t="n">
        <f>TRUNC(TRUNC(E5476,8)*F5476,2)</f>
        <v>9.91</v>
      </c>
    </row>
    <row r="5477" customHeight="1" ht="15">
      <c r="A5477" s="2" t="inlineStr"/>
      <c r="B5477" s="2" t="inlineStr"/>
      <c r="C5477" s="2" t="inlineStr"/>
      <c r="D5477" s="2" t="inlineStr"/>
      <c r="E5477" s="26" t="inlineStr">
        <is>
          <r>
            <t xml:space="preserve">TOTAL Material:</t>
          </r>
        </is>
      </c>
      <c r="F5477" s="26" t="inlineStr"/>
      <c r="G5477" s="27" t="n">
        <f>SUM(G5476:G5476)</f>
        <v>9.91</v>
      </c>
    </row>
    <row r="5478" customHeight="1" ht="15">
      <c r="A5478" s="20" t="inlineStr">
        <is>
          <r>
            <t xml:space="preserve">Mão de Obra com Encargos Complementares</t>
          </r>
        </is>
      </c>
      <c r="B5478" s="20" t="inlineStr"/>
      <c r="C5478" s="21" t="inlineStr">
        <is>
          <r>
            <t xml:space="preserve">FONTE</t>
          </r>
        </is>
      </c>
      <c r="D5478" s="21" t="inlineStr">
        <is>
          <r>
            <t xml:space="preserve">UNID</t>
          </r>
        </is>
      </c>
      <c r="E5478" s="21" t="inlineStr">
        <is>
          <r>
            <t xml:space="preserve">COEFICIENTE</t>
          </r>
        </is>
      </c>
      <c r="F5478" s="21" t="inlineStr">
        <is>
          <r>
            <t xml:space="preserve">PREÇO UNITÁRIO</t>
          </r>
        </is>
      </c>
      <c r="G5478" s="21" t="inlineStr">
        <is>
          <r>
            <t xml:space="preserve">TOTAL</t>
          </r>
        </is>
      </c>
    </row>
    <row r="5479" customHeight="1" ht="21">
      <c r="A5479" s="22" t="inlineStr">
        <is>
          <r>
            <t xml:space="preserve">88247</t>
          </r>
        </is>
      </c>
      <c r="B5479" s="23" t="inlineStr">
        <is>
          <r>
            <t xml:space="preserve">AUXILIAR DE ELETRICISTA COM ENCARGOS COMPLEMENTARES</t>
          </r>
        </is>
      </c>
      <c r="C5479" s="22" t="inlineStr">
        <is>
          <r>
            <t xml:space="preserve">SINAPI</t>
          </r>
        </is>
      </c>
      <c r="D5479" s="22" t="inlineStr">
        <is>
          <r>
            <t xml:space="preserve">H</t>
          </r>
        </is>
      </c>
      <c r="E5479" s="24" t="n">
        <v>0.317</v>
      </c>
      <c r="F5479" s="25" t="n">
        <v>25.22</v>
      </c>
      <c r="G5479" s="25" t="n">
        <f>TRUNC(TRUNC(E5479,8)*F5479,2)</f>
        <v>7.99</v>
      </c>
    </row>
    <row r="5480" customHeight="1" ht="15">
      <c r="A5480" s="22" t="inlineStr">
        <is>
          <r>
            <t xml:space="preserve">88264</t>
          </r>
        </is>
      </c>
      <c r="B5480" s="23" t="inlineStr">
        <is>
          <r>
            <t xml:space="preserve">ELETRICISTA COM ENCARGOS COMPLEMENTARES</t>
          </r>
        </is>
      </c>
      <c r="C5480" s="22" t="inlineStr">
        <is>
          <r>
            <t xml:space="preserve">SINAPI</t>
          </r>
        </is>
      </c>
      <c r="D5480" s="22" t="inlineStr">
        <is>
          <r>
            <t xml:space="preserve">H</t>
          </r>
        </is>
      </c>
      <c r="E5480" s="24" t="n">
        <v>0.317</v>
      </c>
      <c r="F5480" s="25" t="n">
        <v>30.96</v>
      </c>
      <c r="G5480" s="25" t="n">
        <f>TRUNC(TRUNC(E5480,8)*F5480,2)</f>
        <v>9.81</v>
      </c>
    </row>
    <row r="5481" customHeight="1" ht="18">
      <c r="A5481" s="2" t="inlineStr"/>
      <c r="B5481" s="2" t="inlineStr"/>
      <c r="C5481" s="2" t="inlineStr"/>
      <c r="D5481" s="2" t="inlineStr"/>
      <c r="E5481" s="26" t="inlineStr">
        <is>
          <r>
            <t xml:space="preserve">TOTAL Mão de Obra com Encargos Complementares:</t>
          </r>
        </is>
      </c>
      <c r="F5481" s="26" t="inlineStr"/>
      <c r="G5481" s="27" t="n">
        <f>SUM(G5479:G5480)</f>
        <v>17.8</v>
      </c>
    </row>
    <row r="5482" customHeight="1" ht="15">
      <c r="A5482" s="2" t="inlineStr"/>
      <c r="B5482" s="2" t="inlineStr"/>
      <c r="C5482" s="2" t="inlineStr"/>
      <c r="D5482" s="2" t="inlineStr"/>
      <c r="E5482" s="28" t="inlineStr">
        <is>
          <r>
            <t xml:space="preserve">VALOR:</t>
          </r>
        </is>
      </c>
      <c r="F5482" s="28" t="inlineStr"/>
      <c r="G5482" s="29" t="n">
        <f>ROUND(SUM(G5477,G5481),2)</f>
        <v>27.71</v>
      </c>
    </row>
    <row r="5483" customHeight="1" ht="15">
      <c r="A5483" s="2" t="inlineStr"/>
      <c r="B5483" s="2" t="inlineStr"/>
      <c r="C5483" s="2" t="inlineStr"/>
      <c r="D5483" s="2" t="inlineStr"/>
      <c r="E5483" s="28" t="inlineStr">
        <is>
          <r>
            <t xml:space="preserve">VALOR BDI (20.34%):</t>
          </r>
        </is>
      </c>
      <c r="F5483" s="28" t="inlineStr"/>
      <c r="G5483" s="29" t="n">
        <f>ROUND(G5482*(20.34/100),2)</f>
        <v>5.64</v>
      </c>
    </row>
    <row r="5484" customHeight="1" ht="15">
      <c r="A5484" s="2" t="inlineStr"/>
      <c r="B5484" s="2" t="inlineStr"/>
      <c r="C5484" s="2" t="inlineStr"/>
      <c r="D5484" s="2" t="inlineStr"/>
      <c r="E5484" s="28" t="inlineStr">
        <is>
          <r>
            <t xml:space="preserve">VALOR COM BDI:</t>
          </r>
        </is>
      </c>
      <c r="F5484" s="28" t="inlineStr"/>
      <c r="G5484" s="29" t="n">
        <f>G5483+G5482</f>
        <v>33.35</v>
      </c>
    </row>
    <row r="5485" customHeight="1" ht="10">
      <c r="A5485" s="2" t="inlineStr"/>
      <c r="B5485" s="2" t="inlineStr"/>
      <c r="C5485" s="2" t="inlineStr"/>
      <c r="D5485" s="2" t="inlineStr"/>
      <c r="E5485" s="18" t="inlineStr"/>
      <c r="F5485" s="18" t="inlineStr"/>
      <c r="G5485" s="18" t="inlineStr"/>
    </row>
    <row r="5486" customHeight="1" ht="20">
      <c r="A5486" s="19" t="inlineStr">
        <is>
          <r>
            <t xml:space="preserve">1.19.54. ​101632​ RELÉ FOTOELÉTRICO PARA COMANDO DE ILUMINAÇÃO EXTERNA 1000 W - FORNECIMENTO E INSTALAÇÃO. AF_02/2025​ (UN)</t>
          </r>
        </is>
      </c>
      <c r="B5486" s="19" t="inlineStr"/>
      <c r="C5486" s="19" t="inlineStr"/>
      <c r="D5486" s="19" t="inlineStr"/>
      <c r="E5486" s="19" t="inlineStr"/>
      <c r="F5486" s="19" t="inlineStr"/>
      <c r="G5486" s="19" t="inlineStr"/>
    </row>
    <row r="5487" customHeight="1" ht="15">
      <c r="A5487" s="20" t="inlineStr">
        <is>
          <r>
            <t xml:space="preserve">Material</t>
          </r>
        </is>
      </c>
      <c r="B5487" s="20" t="inlineStr"/>
      <c r="C5487" s="21" t="inlineStr">
        <is>
          <r>
            <t xml:space="preserve">FONTE</t>
          </r>
        </is>
      </c>
      <c r="D5487" s="21" t="inlineStr">
        <is>
          <r>
            <t xml:space="preserve">UNID</t>
          </r>
        </is>
      </c>
      <c r="E5487" s="21" t="inlineStr">
        <is>
          <r>
            <t xml:space="preserve">COEFICIENTE</t>
          </r>
        </is>
      </c>
      <c r="F5487" s="21" t="inlineStr">
        <is>
          <r>
            <t xml:space="preserve">PREÇO UNITÁRIO</t>
          </r>
        </is>
      </c>
      <c r="G5487" s="21" t="inlineStr">
        <is>
          <r>
            <t xml:space="preserve">TOTAL</t>
          </r>
        </is>
      </c>
    </row>
    <row r="5488" customHeight="1" ht="21">
      <c r="A5488" s="22" t="inlineStr">
        <is>
          <r>
            <t xml:space="preserve">00021127</t>
          </r>
        </is>
      </c>
      <c r="B5488" s="23" t="inlineStr">
        <is>
          <r>
            <t xml:space="preserve">FITA ISOLANTE ADESIVA ANTICHAMA, USO ATE 750 V, EM ROLO DE 19 MM X 5 M</t>
          </r>
        </is>
      </c>
      <c r="C5488" s="22" t="inlineStr">
        <is>
          <r>
            <t xml:space="preserve">SINAPI</t>
          </r>
        </is>
      </c>
      <c r="D5488" s="22" t="inlineStr">
        <is>
          <r>
            <t xml:space="preserve">UN</t>
          </r>
        </is>
      </c>
      <c r="E5488" s="24" t="n">
        <v>0.021</v>
      </c>
      <c r="F5488" s="25" t="n">
        <v>3.78</v>
      </c>
      <c r="G5488" s="25" t="n">
        <f>TRUNC(TRUNC(E5488,8)*F5488,2)</f>
        <v>0.07</v>
      </c>
    </row>
    <row r="5489" customHeight="1" ht="21">
      <c r="A5489" s="22" t="inlineStr">
        <is>
          <r>
            <t xml:space="preserve">00002510</t>
          </r>
        </is>
      </c>
      <c r="B5489" s="23" t="inlineStr">
        <is>
          <r>
            <t xml:space="preserve">RELE FOTOELETRICO INTERNO E EXTERNO BIVOLT 1000 W, DE CONECTOR, SEM BASE</t>
          </r>
        </is>
      </c>
      <c r="C5489" s="22" t="inlineStr">
        <is>
          <r>
            <t xml:space="preserve">SINAPI</t>
          </r>
        </is>
      </c>
      <c r="D5489" s="22" t="inlineStr">
        <is>
          <r>
            <t xml:space="preserve">UN</t>
          </r>
        </is>
      </c>
      <c r="E5489" s="24" t="n">
        <v>1.0</v>
      </c>
      <c r="F5489" s="25" t="n">
        <v>32.48</v>
      </c>
      <c r="G5489" s="25" t="n">
        <f>TRUNC(TRUNC(E5489,8)*F5489,2)</f>
        <v>32.48</v>
      </c>
    </row>
    <row r="5490" customHeight="1" ht="15">
      <c r="A5490" s="2" t="inlineStr"/>
      <c r="B5490" s="2" t="inlineStr"/>
      <c r="C5490" s="2" t="inlineStr"/>
      <c r="D5490" s="2" t="inlineStr"/>
      <c r="E5490" s="26" t="inlineStr">
        <is>
          <r>
            <t xml:space="preserve">TOTAL Material:</t>
          </r>
        </is>
      </c>
      <c r="F5490" s="26" t="inlineStr"/>
      <c r="G5490" s="27" t="n">
        <f>SUM(G5488:G5489)</f>
        <v>32.55</v>
      </c>
    </row>
    <row r="5491" customHeight="1" ht="15">
      <c r="A5491" s="20" t="inlineStr">
        <is>
          <r>
            <t xml:space="preserve">Mão de Obra com Encargos Complementares</t>
          </r>
        </is>
      </c>
      <c r="B5491" s="20" t="inlineStr"/>
      <c r="C5491" s="21" t="inlineStr">
        <is>
          <r>
            <t xml:space="preserve">FONTE</t>
          </r>
        </is>
      </c>
      <c r="D5491" s="21" t="inlineStr">
        <is>
          <r>
            <t xml:space="preserve">UNID</t>
          </r>
        </is>
      </c>
      <c r="E5491" s="21" t="inlineStr">
        <is>
          <r>
            <t xml:space="preserve">COEFICIENTE</t>
          </r>
        </is>
      </c>
      <c r="F5491" s="21" t="inlineStr">
        <is>
          <r>
            <t xml:space="preserve">PREÇO UNITÁRIO</t>
          </r>
        </is>
      </c>
      <c r="G5491" s="21" t="inlineStr">
        <is>
          <r>
            <t xml:space="preserve">TOTAL</t>
          </r>
        </is>
      </c>
    </row>
    <row r="5492" customHeight="1" ht="21">
      <c r="A5492" s="22" t="inlineStr">
        <is>
          <r>
            <t xml:space="preserve">88247</t>
          </r>
        </is>
      </c>
      <c r="B5492" s="23" t="inlineStr">
        <is>
          <r>
            <t xml:space="preserve">AUXILIAR DE ELETRICISTA COM ENCARGOS COMPLEMENTARES</t>
          </r>
        </is>
      </c>
      <c r="C5492" s="22" t="inlineStr">
        <is>
          <r>
            <t xml:space="preserve">SINAPI</t>
          </r>
        </is>
      </c>
      <c r="D5492" s="22" t="inlineStr">
        <is>
          <r>
            <t xml:space="preserve">H</t>
          </r>
        </is>
      </c>
      <c r="E5492" s="24" t="n">
        <v>0.0146</v>
      </c>
      <c r="F5492" s="25" t="n">
        <v>25.22</v>
      </c>
      <c r="G5492" s="25" t="n">
        <f>TRUNC(TRUNC(E5492,8)*F5492,2)</f>
        <v>0.36</v>
      </c>
    </row>
    <row r="5493" customHeight="1" ht="15">
      <c r="A5493" s="22" t="inlineStr">
        <is>
          <r>
            <t xml:space="preserve">88264</t>
          </r>
        </is>
      </c>
      <c r="B5493" s="23" t="inlineStr">
        <is>
          <r>
            <t xml:space="preserve">ELETRICISTA COM ENCARGOS COMPLEMENTARES</t>
          </r>
        </is>
      </c>
      <c r="C5493" s="22" t="inlineStr">
        <is>
          <r>
            <t xml:space="preserve">SINAPI</t>
          </r>
        </is>
      </c>
      <c r="D5493" s="22" t="inlineStr">
        <is>
          <r>
            <t xml:space="preserve">H</t>
          </r>
        </is>
      </c>
      <c r="E5493" s="24" t="n">
        <v>0.0146</v>
      </c>
      <c r="F5493" s="25" t="n">
        <v>30.96</v>
      </c>
      <c r="G5493" s="25" t="n">
        <f>TRUNC(TRUNC(E5493,8)*F5493,2)</f>
        <v>0.45</v>
      </c>
    </row>
    <row r="5494" customHeight="1" ht="18">
      <c r="A5494" s="2" t="inlineStr"/>
      <c r="B5494" s="2" t="inlineStr"/>
      <c r="C5494" s="2" t="inlineStr"/>
      <c r="D5494" s="2" t="inlineStr"/>
      <c r="E5494" s="26" t="inlineStr">
        <is>
          <r>
            <t xml:space="preserve">TOTAL Mão de Obra com Encargos Complementares:</t>
          </r>
        </is>
      </c>
      <c r="F5494" s="26" t="inlineStr"/>
      <c r="G5494" s="27" t="n">
        <f>SUM(G5492:G5493)</f>
        <v>0.81</v>
      </c>
    </row>
    <row r="5495" customHeight="1" ht="15">
      <c r="A5495" s="2" t="inlineStr"/>
      <c r="B5495" s="2" t="inlineStr"/>
      <c r="C5495" s="2" t="inlineStr"/>
      <c r="D5495" s="2" t="inlineStr"/>
      <c r="E5495" s="28" t="inlineStr">
        <is>
          <r>
            <t xml:space="preserve">VALOR:</t>
          </r>
        </is>
      </c>
      <c r="F5495" s="28" t="inlineStr"/>
      <c r="G5495" s="29" t="n">
        <f>ROUND(SUM(G5490,G5494),2)</f>
        <v>33.36</v>
      </c>
    </row>
    <row r="5496" customHeight="1" ht="15">
      <c r="A5496" s="2" t="inlineStr"/>
      <c r="B5496" s="2" t="inlineStr"/>
      <c r="C5496" s="2" t="inlineStr"/>
      <c r="D5496" s="2" t="inlineStr"/>
      <c r="E5496" s="28" t="inlineStr">
        <is>
          <r>
            <t xml:space="preserve">VALOR BDI (20.34%):</t>
          </r>
        </is>
      </c>
      <c r="F5496" s="28" t="inlineStr"/>
      <c r="G5496" s="29" t="n">
        <f>ROUND(G5495*(20.34/100),2)</f>
        <v>6.79</v>
      </c>
    </row>
    <row r="5497" customHeight="1" ht="15">
      <c r="A5497" s="2" t="inlineStr"/>
      <c r="B5497" s="2" t="inlineStr"/>
      <c r="C5497" s="2" t="inlineStr"/>
      <c r="D5497" s="2" t="inlineStr"/>
      <c r="E5497" s="28" t="inlineStr">
        <is>
          <r>
            <t xml:space="preserve">VALOR COM BDI:</t>
          </r>
        </is>
      </c>
      <c r="F5497" s="28" t="inlineStr"/>
      <c r="G5497" s="29" t="n">
        <f>G5496+G5495</f>
        <v>40.15</v>
      </c>
    </row>
    <row r="5498" customHeight="1" ht="10">
      <c r="A5498" s="2" t="inlineStr"/>
      <c r="B5498" s="2" t="inlineStr"/>
      <c r="C5498" s="2" t="inlineStr"/>
      <c r="D5498" s="2" t="inlineStr"/>
      <c r="E5498" s="18" t="inlineStr"/>
      <c r="F5498" s="18" t="inlineStr"/>
      <c r="G5498" s="18" t="inlineStr"/>
    </row>
    <row r="5499" customHeight="1" ht="20">
      <c r="A5499" s="19" t="inlineStr">
        <is>
          <r>
            <t xml:space="preserve">1.19.55. ​CPU2616​ RELÉ DE TEMPO ELETRÔNICO DE 3 ATÉ 30S - 220V - 50/60HZ​ (UN)</t>
          </r>
        </is>
      </c>
      <c r="B5499" s="19" t="inlineStr"/>
      <c r="C5499" s="19" t="inlineStr"/>
      <c r="D5499" s="19" t="inlineStr"/>
      <c r="E5499" s="19" t="inlineStr"/>
      <c r="F5499" s="19" t="inlineStr"/>
      <c r="G5499" s="19" t="inlineStr"/>
    </row>
    <row r="5500" customHeight="1" ht="15">
      <c r="A5500" s="20" t="inlineStr">
        <is>
          <r>
            <t xml:space="preserve">Material</t>
          </r>
        </is>
      </c>
      <c r="B5500" s="20" t="inlineStr"/>
      <c r="C5500" s="21" t="inlineStr">
        <is>
          <r>
            <t xml:space="preserve">FONTE</t>
          </r>
        </is>
      </c>
      <c r="D5500" s="21" t="inlineStr">
        <is>
          <r>
            <t xml:space="preserve">UNID</t>
          </r>
        </is>
      </c>
      <c r="E5500" s="21" t="inlineStr">
        <is>
          <r>
            <t xml:space="preserve">COEFICIENTE</t>
          </r>
        </is>
      </c>
      <c r="F5500" s="21" t="inlineStr">
        <is>
          <r>
            <t xml:space="preserve">PREÇO UNITÁRIO</t>
          </r>
        </is>
      </c>
      <c r="G5500" s="21" t="inlineStr">
        <is>
          <r>
            <t xml:space="preserve">TOTAL</t>
          </r>
        </is>
      </c>
    </row>
    <row r="5501" customHeight="1" ht="15">
      <c r="A5501" s="22" t="inlineStr">
        <is>
          <r>
            <t xml:space="preserve">I03016</t>
          </r>
        </is>
      </c>
      <c r="B5501" s="23" t="inlineStr">
        <is>
          <r>
            <t xml:space="preserve">Relé de tempo 7PV00 20s 220V</t>
          </r>
        </is>
      </c>
      <c r="C5501" s="22" t="inlineStr">
        <is>
          <r>
            <t xml:space="preserve">ORSE</t>
          </r>
        </is>
      </c>
      <c r="D5501" s="22" t="inlineStr">
        <is>
          <r>
            <t xml:space="preserve">un</t>
          </r>
        </is>
      </c>
      <c r="E5501" s="24" t="n">
        <v>1.0</v>
      </c>
      <c r="F5501" s="25" t="n">
        <v>68.9</v>
      </c>
      <c r="G5501" s="25" t="n">
        <f>ROUND(ROUND(E5501,8)*F5501,2)</f>
        <v>68.9</v>
      </c>
    </row>
    <row r="5502" customHeight="1" ht="15">
      <c r="A5502" s="2" t="inlineStr"/>
      <c r="B5502" s="2" t="inlineStr"/>
      <c r="C5502" s="2" t="inlineStr"/>
      <c r="D5502" s="2" t="inlineStr"/>
      <c r="E5502" s="26" t="inlineStr">
        <is>
          <r>
            <t xml:space="preserve">TOTAL Material:</t>
          </r>
        </is>
      </c>
      <c r="F5502" s="26" t="inlineStr"/>
      <c r="G5502" s="27" t="n">
        <f>SUM(G5501:G5501)</f>
        <v>68.9</v>
      </c>
    </row>
    <row r="5503" customHeight="1" ht="15">
      <c r="A5503" s="20" t="inlineStr">
        <is>
          <r>
            <t xml:space="preserve">Mão de Obra com Encargos Complementares</t>
          </r>
        </is>
      </c>
      <c r="B5503" s="20" t="inlineStr"/>
      <c r="C5503" s="21" t="inlineStr">
        <is>
          <r>
            <t xml:space="preserve">FONTE</t>
          </r>
        </is>
      </c>
      <c r="D5503" s="21" t="inlineStr">
        <is>
          <r>
            <t xml:space="preserve">UNID</t>
          </r>
        </is>
      </c>
      <c r="E5503" s="21" t="inlineStr">
        <is>
          <r>
            <t xml:space="preserve">COEFICIENTE</t>
          </r>
        </is>
      </c>
      <c r="F5503" s="21" t="inlineStr">
        <is>
          <r>
            <t xml:space="preserve">PREÇO UNITÁRIO</t>
          </r>
        </is>
      </c>
      <c r="G5503" s="21" t="inlineStr">
        <is>
          <r>
            <t xml:space="preserve">TOTAL</t>
          </r>
        </is>
      </c>
    </row>
    <row r="5504" customHeight="1" ht="21">
      <c r="A5504" s="22" t="inlineStr">
        <is>
          <r>
            <t xml:space="preserve">88247</t>
          </r>
        </is>
      </c>
      <c r="B5504" s="23" t="inlineStr">
        <is>
          <r>
            <t xml:space="preserve">AUXILIAR DE ELETRICISTA COM ENCARGOS COMPLEMENTARES</t>
          </r>
        </is>
      </c>
      <c r="C5504" s="22" t="inlineStr">
        <is>
          <r>
            <t xml:space="preserve">SINAPI</t>
          </r>
        </is>
      </c>
      <c r="D5504" s="22" t="inlineStr">
        <is>
          <r>
            <t xml:space="preserve">H</t>
          </r>
        </is>
      </c>
      <c r="E5504" s="24" t="n">
        <v>1.0</v>
      </c>
      <c r="F5504" s="25" t="n">
        <v>25.22</v>
      </c>
      <c r="G5504" s="25" t="n">
        <f>ROUND(ROUND(E5504,8)*F5504,2)</f>
        <v>25.22</v>
      </c>
    </row>
    <row r="5505" customHeight="1" ht="15">
      <c r="A5505" s="22" t="inlineStr">
        <is>
          <r>
            <t xml:space="preserve">88264</t>
          </r>
        </is>
      </c>
      <c r="B5505" s="23" t="inlineStr">
        <is>
          <r>
            <t xml:space="preserve">ELETRICISTA COM ENCARGOS COMPLEMENTARES</t>
          </r>
        </is>
      </c>
      <c r="C5505" s="22" t="inlineStr">
        <is>
          <r>
            <t xml:space="preserve">SINAPI</t>
          </r>
        </is>
      </c>
      <c r="D5505" s="22" t="inlineStr">
        <is>
          <r>
            <t xml:space="preserve">H</t>
          </r>
        </is>
      </c>
      <c r="E5505" s="24" t="n">
        <v>1.0</v>
      </c>
      <c r="F5505" s="25" t="n">
        <v>30.96</v>
      </c>
      <c r="G5505" s="25" t="n">
        <f>ROUND(ROUND(E5505,8)*F5505,2)</f>
        <v>30.96</v>
      </c>
    </row>
    <row r="5506" customHeight="1" ht="18">
      <c r="A5506" s="2" t="inlineStr"/>
      <c r="B5506" s="2" t="inlineStr"/>
      <c r="C5506" s="2" t="inlineStr"/>
      <c r="D5506" s="2" t="inlineStr"/>
      <c r="E5506" s="26" t="inlineStr">
        <is>
          <r>
            <t xml:space="preserve">TOTAL Mão de Obra com Encargos Complementares:</t>
          </r>
        </is>
      </c>
      <c r="F5506" s="26" t="inlineStr"/>
      <c r="G5506" s="27" t="n">
        <f>SUM(G5504:G5505)</f>
        <v>56.18</v>
      </c>
    </row>
    <row r="5507" customHeight="1" ht="15">
      <c r="A5507" s="2" t="inlineStr"/>
      <c r="B5507" s="2" t="inlineStr"/>
      <c r="C5507" s="2" t="inlineStr"/>
      <c r="D5507" s="2" t="inlineStr"/>
      <c r="E5507" s="28" t="inlineStr">
        <is>
          <r>
            <t xml:space="preserve">VALOR:</t>
          </r>
        </is>
      </c>
      <c r="F5507" s="28" t="inlineStr"/>
      <c r="G5507" s="29" t="n">
        <f>ROUND(SUM(G5502,G5506),2)</f>
        <v>125.08</v>
      </c>
    </row>
    <row r="5508" customHeight="1" ht="15">
      <c r="A5508" s="2" t="inlineStr"/>
      <c r="B5508" s="2" t="inlineStr"/>
      <c r="C5508" s="2" t="inlineStr"/>
      <c r="D5508" s="2" t="inlineStr"/>
      <c r="E5508" s="28" t="inlineStr">
        <is>
          <r>
            <t xml:space="preserve">VALOR BDI (20.34%):</t>
          </r>
        </is>
      </c>
      <c r="F5508" s="28" t="inlineStr"/>
      <c r="G5508" s="29" t="n">
        <f>ROUND(G5507*(20.34/100),2)</f>
        <v>25.44</v>
      </c>
    </row>
    <row r="5509" customHeight="1" ht="15">
      <c r="A5509" s="2" t="inlineStr"/>
      <c r="B5509" s="2" t="inlineStr"/>
      <c r="C5509" s="2" t="inlineStr"/>
      <c r="D5509" s="2" t="inlineStr"/>
      <c r="E5509" s="28" t="inlineStr">
        <is>
          <r>
            <t xml:space="preserve">VALOR COM BDI:</t>
          </r>
        </is>
      </c>
      <c r="F5509" s="28" t="inlineStr"/>
      <c r="G5509" s="29" t="n">
        <f>G5508+G5507</f>
        <v>150.52</v>
      </c>
    </row>
    <row r="5510" customHeight="1" ht="10">
      <c r="A5510" s="2" t="inlineStr"/>
      <c r="B5510" s="2" t="inlineStr"/>
      <c r="C5510" s="2" t="inlineStr"/>
      <c r="D5510" s="2" t="inlineStr"/>
      <c r="E5510" s="18" t="inlineStr"/>
      <c r="F5510" s="18" t="inlineStr"/>
      <c r="G5510" s="18" t="inlineStr"/>
    </row>
    <row r="5511" customHeight="1" ht="20">
      <c r="A5511" s="19" t="inlineStr">
        <is>
          <r>
            <t xml:space="preserve">1.19.56. ​93662​ DISJUNTOR BIPOLAR TIPO DIN, CORRENTE NOMINAL DE 20A - FORNECIMENTO E INSTALAÇÃO. AF_07/2025​ (UN)</t>
          </r>
        </is>
      </c>
      <c r="B5511" s="19" t="inlineStr"/>
      <c r="C5511" s="19" t="inlineStr"/>
      <c r="D5511" s="19" t="inlineStr"/>
      <c r="E5511" s="19" t="inlineStr"/>
      <c r="F5511" s="19" t="inlineStr"/>
      <c r="G5511" s="19" t="inlineStr"/>
    </row>
    <row r="5512" customHeight="1" ht="15">
      <c r="A5512" s="20" t="inlineStr">
        <is>
          <r>
            <t xml:space="preserve">Material</t>
          </r>
        </is>
      </c>
      <c r="B5512" s="20" t="inlineStr"/>
      <c r="C5512" s="21" t="inlineStr">
        <is>
          <r>
            <t xml:space="preserve">FONTE</t>
          </r>
        </is>
      </c>
      <c r="D5512" s="21" t="inlineStr">
        <is>
          <r>
            <t xml:space="preserve">UNID</t>
          </r>
        </is>
      </c>
      <c r="E5512" s="21" t="inlineStr">
        <is>
          <r>
            <t xml:space="preserve">COEFICIENTE</t>
          </r>
        </is>
      </c>
      <c r="F5512" s="21" t="inlineStr">
        <is>
          <r>
            <t xml:space="preserve">PREÇO UNITÁRIO</t>
          </r>
        </is>
      </c>
      <c r="G5512" s="21" t="inlineStr">
        <is>
          <r>
            <t xml:space="preserve">TOTAL</t>
          </r>
        </is>
      </c>
    </row>
    <row r="5513" customHeight="1" ht="21">
      <c r="A5513" s="22" t="inlineStr">
        <is>
          <r>
            <t xml:space="preserve">00034616</t>
          </r>
        </is>
      </c>
      <c r="B5513" s="23" t="inlineStr">
        <is>
          <r>
            <t xml:space="preserve">DISJUNTOR TERMOMAGNETICO PARA TRILHO DIN (IEC), BIPOLAR, 6 - 32 A</t>
          </r>
        </is>
      </c>
      <c r="C5513" s="22" t="inlineStr">
        <is>
          <r>
            <t xml:space="preserve">SINAPI</t>
          </r>
        </is>
      </c>
      <c r="D5513" s="22" t="inlineStr">
        <is>
          <r>
            <t xml:space="preserve">UN</t>
          </r>
        </is>
      </c>
      <c r="E5513" s="24" t="n">
        <v>1.0</v>
      </c>
      <c r="F5513" s="25" t="n">
        <v>53.11</v>
      </c>
      <c r="G5513" s="25" t="n">
        <f>TRUNC(TRUNC(E5513,8)*F5513,2)</f>
        <v>53.11</v>
      </c>
    </row>
    <row r="5514" customHeight="1" ht="29">
      <c r="A5514" s="22" t="inlineStr">
        <is>
          <r>
            <t xml:space="preserve">00001571</t>
          </r>
        </is>
      </c>
      <c r="B5514" s="23" t="inlineStr">
        <is>
          <r>
            <t xml:space="preserve">TERMINAL A COMPRESSAO EM COBRE ESTANHADO PARA CABO 4 MM2, 1 FURO E 1 COMPRESSAO, PARA PARAFUSO DE FIXACAO M5</t>
          </r>
        </is>
      </c>
      <c r="C5514" s="22" t="inlineStr">
        <is>
          <r>
            <t xml:space="preserve">SINAPI</t>
          </r>
        </is>
      </c>
      <c r="D5514" s="22" t="inlineStr">
        <is>
          <r>
            <t xml:space="preserve">UN</t>
          </r>
        </is>
      </c>
      <c r="E5514" s="24" t="n">
        <v>2.0</v>
      </c>
      <c r="F5514" s="25" t="n">
        <v>1.37</v>
      </c>
      <c r="G5514" s="25" t="n">
        <f>TRUNC(TRUNC(E5514,8)*F5514,2)</f>
        <v>2.74</v>
      </c>
    </row>
    <row r="5515" customHeight="1" ht="15">
      <c r="A5515" s="2" t="inlineStr"/>
      <c r="B5515" s="2" t="inlineStr"/>
      <c r="C5515" s="2" t="inlineStr"/>
      <c r="D5515" s="2" t="inlineStr"/>
      <c r="E5515" s="26" t="inlineStr">
        <is>
          <r>
            <t xml:space="preserve">TOTAL Material:</t>
          </r>
        </is>
      </c>
      <c r="F5515" s="26" t="inlineStr"/>
      <c r="G5515" s="27" t="n">
        <f>SUM(G5513:G5514)</f>
        <v>55.85</v>
      </c>
    </row>
    <row r="5516" customHeight="1" ht="15">
      <c r="A5516" s="20" t="inlineStr">
        <is>
          <r>
            <t xml:space="preserve">Mão de Obra com Encargos Complementares</t>
          </r>
        </is>
      </c>
      <c r="B5516" s="20" t="inlineStr"/>
      <c r="C5516" s="21" t="inlineStr">
        <is>
          <r>
            <t xml:space="preserve">FONTE</t>
          </r>
        </is>
      </c>
      <c r="D5516" s="21" t="inlineStr">
        <is>
          <r>
            <t xml:space="preserve">UNID</t>
          </r>
        </is>
      </c>
      <c r="E5516" s="21" t="inlineStr">
        <is>
          <r>
            <t xml:space="preserve">COEFICIENTE</t>
          </r>
        </is>
      </c>
      <c r="F5516" s="21" t="inlineStr">
        <is>
          <r>
            <t xml:space="preserve">PREÇO UNITÁRIO</t>
          </r>
        </is>
      </c>
      <c r="G5516" s="21" t="inlineStr">
        <is>
          <r>
            <t xml:space="preserve">TOTAL</t>
          </r>
        </is>
      </c>
    </row>
    <row r="5517" customHeight="1" ht="21">
      <c r="A5517" s="22" t="inlineStr">
        <is>
          <r>
            <t xml:space="preserve">88247</t>
          </r>
        </is>
      </c>
      <c r="B5517" s="23" t="inlineStr">
        <is>
          <r>
            <t xml:space="preserve">AUXILIAR DE ELETRICISTA COM ENCARGOS COMPLEMENTARES</t>
          </r>
        </is>
      </c>
      <c r="C5517" s="22" t="inlineStr">
        <is>
          <r>
            <t xml:space="preserve">SINAPI</t>
          </r>
        </is>
      </c>
      <c r="D5517" s="22" t="inlineStr">
        <is>
          <r>
            <t xml:space="preserve">H</t>
          </r>
        </is>
      </c>
      <c r="E5517" s="24" t="n">
        <v>0.093685</v>
      </c>
      <c r="F5517" s="25" t="n">
        <v>25.22</v>
      </c>
      <c r="G5517" s="25" t="n">
        <f>TRUNC(TRUNC(E5517,8)*F5517,2)</f>
        <v>2.36</v>
      </c>
    </row>
    <row r="5518" customHeight="1" ht="15">
      <c r="A5518" s="22" t="inlineStr">
        <is>
          <r>
            <t xml:space="preserve">88264</t>
          </r>
        </is>
      </c>
      <c r="B5518" s="23" t="inlineStr">
        <is>
          <r>
            <t xml:space="preserve">ELETRICISTA COM ENCARGOS COMPLEMENTARES</t>
          </r>
        </is>
      </c>
      <c r="C5518" s="22" t="inlineStr">
        <is>
          <r>
            <t xml:space="preserve">SINAPI</t>
          </r>
        </is>
      </c>
      <c r="D5518" s="22" t="inlineStr">
        <is>
          <r>
            <t xml:space="preserve">H</t>
          </r>
        </is>
      </c>
      <c r="E5518" s="24" t="n">
        <v>0.093685</v>
      </c>
      <c r="F5518" s="25" t="n">
        <v>30.96</v>
      </c>
      <c r="G5518" s="25" t="n">
        <f>TRUNC(TRUNC(E5518,8)*F5518,2)</f>
        <v>2.9</v>
      </c>
    </row>
    <row r="5519" customHeight="1" ht="18">
      <c r="A5519" s="2" t="inlineStr"/>
      <c r="B5519" s="2" t="inlineStr"/>
      <c r="C5519" s="2" t="inlineStr"/>
      <c r="D5519" s="2" t="inlineStr"/>
      <c r="E5519" s="26" t="inlineStr">
        <is>
          <r>
            <t xml:space="preserve">TOTAL Mão de Obra com Encargos Complementares:</t>
          </r>
        </is>
      </c>
      <c r="F5519" s="26" t="inlineStr"/>
      <c r="G5519" s="27" t="n">
        <f>SUM(G5517:G5518)</f>
        <v>5.26</v>
      </c>
    </row>
    <row r="5520" customHeight="1" ht="15">
      <c r="A5520" s="2" t="inlineStr"/>
      <c r="B5520" s="2" t="inlineStr"/>
      <c r="C5520" s="2" t="inlineStr"/>
      <c r="D5520" s="2" t="inlineStr"/>
      <c r="E5520" s="28" t="inlineStr">
        <is>
          <r>
            <t xml:space="preserve">VALOR:</t>
          </r>
        </is>
      </c>
      <c r="F5520" s="28" t="inlineStr"/>
      <c r="G5520" s="29" t="n">
        <f>ROUND(SUM(G5515,G5519),2)</f>
        <v>61.11</v>
      </c>
    </row>
    <row r="5521" customHeight="1" ht="15">
      <c r="A5521" s="2" t="inlineStr"/>
      <c r="B5521" s="2" t="inlineStr"/>
      <c r="C5521" s="2" t="inlineStr"/>
      <c r="D5521" s="2" t="inlineStr"/>
      <c r="E5521" s="28" t="inlineStr">
        <is>
          <r>
            <t xml:space="preserve">VALOR BDI (20.34%):</t>
          </r>
        </is>
      </c>
      <c r="F5521" s="28" t="inlineStr"/>
      <c r="G5521" s="29" t="n">
        <f>ROUND(G5520*(20.34/100),2)</f>
        <v>12.43</v>
      </c>
    </row>
    <row r="5522" customHeight="1" ht="15">
      <c r="A5522" s="2" t="inlineStr"/>
      <c r="B5522" s="2" t="inlineStr"/>
      <c r="C5522" s="2" t="inlineStr"/>
      <c r="D5522" s="2" t="inlineStr"/>
      <c r="E5522" s="28" t="inlineStr">
        <is>
          <r>
            <t xml:space="preserve">VALOR COM BDI:</t>
          </r>
        </is>
      </c>
      <c r="F5522" s="28" t="inlineStr"/>
      <c r="G5522" s="29" t="n">
        <f>G5521+G5520</f>
        <v>73.54</v>
      </c>
    </row>
    <row r="5523" customHeight="1" ht="10">
      <c r="A5523" s="2" t="inlineStr"/>
      <c r="B5523" s="2" t="inlineStr"/>
      <c r="C5523" s="2" t="inlineStr"/>
      <c r="D5523" s="2" t="inlineStr"/>
      <c r="E5523" s="18" t="inlineStr"/>
      <c r="F5523" s="18" t="inlineStr"/>
      <c r="G5523" s="18" t="inlineStr"/>
    </row>
    <row r="5524" customHeight="1" ht="20">
      <c r="A5524" s="19" t="inlineStr">
        <is>
          <r>
            <t xml:space="preserve">1.19.57. ​93663​ DISJUNTOR BIPOLAR TIPO DIN, CORRENTE NOMINAL DE 25A - FORNECIMENTO E INSTALAÇÃO. AF_07/2025​ (UN)</t>
          </r>
        </is>
      </c>
      <c r="B5524" s="19" t="inlineStr"/>
      <c r="C5524" s="19" t="inlineStr"/>
      <c r="D5524" s="19" t="inlineStr"/>
      <c r="E5524" s="19" t="inlineStr"/>
      <c r="F5524" s="19" t="inlineStr"/>
      <c r="G5524" s="19" t="inlineStr"/>
    </row>
    <row r="5525" customHeight="1" ht="15">
      <c r="A5525" s="20" t="inlineStr">
        <is>
          <r>
            <t xml:space="preserve">Material</t>
          </r>
        </is>
      </c>
      <c r="B5525" s="20" t="inlineStr"/>
      <c r="C5525" s="21" t="inlineStr">
        <is>
          <r>
            <t xml:space="preserve">FONTE</t>
          </r>
        </is>
      </c>
      <c r="D5525" s="21" t="inlineStr">
        <is>
          <r>
            <t xml:space="preserve">UNID</t>
          </r>
        </is>
      </c>
      <c r="E5525" s="21" t="inlineStr">
        <is>
          <r>
            <t xml:space="preserve">COEFICIENTE</t>
          </r>
        </is>
      </c>
      <c r="F5525" s="21" t="inlineStr">
        <is>
          <r>
            <t xml:space="preserve">PREÇO UNITÁRIO</t>
          </r>
        </is>
      </c>
      <c r="G5525" s="21" t="inlineStr">
        <is>
          <r>
            <t xml:space="preserve">TOTAL</t>
          </r>
        </is>
      </c>
    </row>
    <row r="5526" customHeight="1" ht="21">
      <c r="A5526" s="22" t="inlineStr">
        <is>
          <r>
            <t xml:space="preserve">00034616</t>
          </r>
        </is>
      </c>
      <c r="B5526" s="23" t="inlineStr">
        <is>
          <r>
            <t xml:space="preserve">DISJUNTOR TERMOMAGNETICO PARA TRILHO DIN (IEC), BIPOLAR, 6 - 32 A</t>
          </r>
        </is>
      </c>
      <c r="C5526" s="22" t="inlineStr">
        <is>
          <r>
            <t xml:space="preserve">SINAPI</t>
          </r>
        </is>
      </c>
      <c r="D5526" s="22" t="inlineStr">
        <is>
          <r>
            <t xml:space="preserve">UN</t>
          </r>
        </is>
      </c>
      <c r="E5526" s="24" t="n">
        <v>1.0</v>
      </c>
      <c r="F5526" s="25" t="n">
        <v>53.11</v>
      </c>
      <c r="G5526" s="25" t="n">
        <f>TRUNC(TRUNC(E5526,8)*F5526,2)</f>
        <v>53.11</v>
      </c>
    </row>
    <row r="5527" customHeight="1" ht="29">
      <c r="A5527" s="22" t="inlineStr">
        <is>
          <r>
            <t xml:space="preserve">00001571</t>
          </r>
        </is>
      </c>
      <c r="B5527" s="23" t="inlineStr">
        <is>
          <r>
            <t xml:space="preserve">TERMINAL A COMPRESSAO EM COBRE ESTANHADO PARA CABO 4 MM2, 1 FURO E 1 COMPRESSAO, PARA PARAFUSO DE FIXACAO M5</t>
          </r>
        </is>
      </c>
      <c r="C5527" s="22" t="inlineStr">
        <is>
          <r>
            <t xml:space="preserve">SINAPI</t>
          </r>
        </is>
      </c>
      <c r="D5527" s="22" t="inlineStr">
        <is>
          <r>
            <t xml:space="preserve">UN</t>
          </r>
        </is>
      </c>
      <c r="E5527" s="24" t="n">
        <v>2.0</v>
      </c>
      <c r="F5527" s="25" t="n">
        <v>1.37</v>
      </c>
      <c r="G5527" s="25" t="n">
        <f>TRUNC(TRUNC(E5527,8)*F5527,2)</f>
        <v>2.74</v>
      </c>
    </row>
    <row r="5528" customHeight="1" ht="15">
      <c r="A5528" s="2" t="inlineStr"/>
      <c r="B5528" s="2" t="inlineStr"/>
      <c r="C5528" s="2" t="inlineStr"/>
      <c r="D5528" s="2" t="inlineStr"/>
      <c r="E5528" s="26" t="inlineStr">
        <is>
          <r>
            <t xml:space="preserve">TOTAL Material:</t>
          </r>
        </is>
      </c>
      <c r="F5528" s="26" t="inlineStr"/>
      <c r="G5528" s="27" t="n">
        <f>SUM(G5526:G5527)</f>
        <v>55.85</v>
      </c>
    </row>
    <row r="5529" customHeight="1" ht="15">
      <c r="A5529" s="20" t="inlineStr">
        <is>
          <r>
            <t xml:space="preserve">Mão de Obra com Encargos Complementares</t>
          </r>
        </is>
      </c>
      <c r="B5529" s="20" t="inlineStr"/>
      <c r="C5529" s="21" t="inlineStr">
        <is>
          <r>
            <t xml:space="preserve">FONTE</t>
          </r>
        </is>
      </c>
      <c r="D5529" s="21" t="inlineStr">
        <is>
          <r>
            <t xml:space="preserve">UNID</t>
          </r>
        </is>
      </c>
      <c r="E5529" s="21" t="inlineStr">
        <is>
          <r>
            <t xml:space="preserve">COEFICIENTE</t>
          </r>
        </is>
      </c>
      <c r="F5529" s="21" t="inlineStr">
        <is>
          <r>
            <t xml:space="preserve">PREÇO UNITÁRIO</t>
          </r>
        </is>
      </c>
      <c r="G5529" s="21" t="inlineStr">
        <is>
          <r>
            <t xml:space="preserve">TOTAL</t>
          </r>
        </is>
      </c>
    </row>
    <row r="5530" customHeight="1" ht="21">
      <c r="A5530" s="22" t="inlineStr">
        <is>
          <r>
            <t xml:space="preserve">88247</t>
          </r>
        </is>
      </c>
      <c r="B5530" s="23" t="inlineStr">
        <is>
          <r>
            <t xml:space="preserve">AUXILIAR DE ELETRICISTA COM ENCARGOS COMPLEMENTARES</t>
          </r>
        </is>
      </c>
      <c r="C5530" s="22" t="inlineStr">
        <is>
          <r>
            <t xml:space="preserve">SINAPI</t>
          </r>
        </is>
      </c>
      <c r="D5530" s="22" t="inlineStr">
        <is>
          <r>
            <t xml:space="preserve">H</t>
          </r>
        </is>
      </c>
      <c r="E5530" s="24" t="n">
        <v>0.127928</v>
      </c>
      <c r="F5530" s="25" t="n">
        <v>25.22</v>
      </c>
      <c r="G5530" s="25" t="n">
        <f>TRUNC(TRUNC(E5530,8)*F5530,2)</f>
        <v>3.22</v>
      </c>
    </row>
    <row r="5531" customHeight="1" ht="15">
      <c r="A5531" s="22" t="inlineStr">
        <is>
          <r>
            <t xml:space="preserve">88264</t>
          </r>
        </is>
      </c>
      <c r="B5531" s="23" t="inlineStr">
        <is>
          <r>
            <t xml:space="preserve">ELETRICISTA COM ENCARGOS COMPLEMENTARES</t>
          </r>
        </is>
      </c>
      <c r="C5531" s="22" t="inlineStr">
        <is>
          <r>
            <t xml:space="preserve">SINAPI</t>
          </r>
        </is>
      </c>
      <c r="D5531" s="22" t="inlineStr">
        <is>
          <r>
            <t xml:space="preserve">H</t>
          </r>
        </is>
      </c>
      <c r="E5531" s="24" t="n">
        <v>0.127928</v>
      </c>
      <c r="F5531" s="25" t="n">
        <v>30.96</v>
      </c>
      <c r="G5531" s="25" t="n">
        <f>TRUNC(TRUNC(E5531,8)*F5531,2)</f>
        <v>3.96</v>
      </c>
    </row>
    <row r="5532" customHeight="1" ht="18">
      <c r="A5532" s="2" t="inlineStr"/>
      <c r="B5532" s="2" t="inlineStr"/>
      <c r="C5532" s="2" t="inlineStr"/>
      <c r="D5532" s="2" t="inlineStr"/>
      <c r="E5532" s="26" t="inlineStr">
        <is>
          <r>
            <t xml:space="preserve">TOTAL Mão de Obra com Encargos Complementares:</t>
          </r>
        </is>
      </c>
      <c r="F5532" s="26" t="inlineStr"/>
      <c r="G5532" s="27" t="n">
        <f>SUM(G5530:G5531)</f>
        <v>7.18</v>
      </c>
    </row>
    <row r="5533" customHeight="1" ht="15">
      <c r="A5533" s="2" t="inlineStr"/>
      <c r="B5533" s="2" t="inlineStr"/>
      <c r="C5533" s="2" t="inlineStr"/>
      <c r="D5533" s="2" t="inlineStr"/>
      <c r="E5533" s="28" t="inlineStr">
        <is>
          <r>
            <t xml:space="preserve">VALOR:</t>
          </r>
        </is>
      </c>
      <c r="F5533" s="28" t="inlineStr"/>
      <c r="G5533" s="29" t="n">
        <f>ROUND(SUM(G5528,G5532),2)</f>
        <v>63.03</v>
      </c>
    </row>
    <row r="5534" customHeight="1" ht="15">
      <c r="A5534" s="2" t="inlineStr"/>
      <c r="B5534" s="2" t="inlineStr"/>
      <c r="C5534" s="2" t="inlineStr"/>
      <c r="D5534" s="2" t="inlineStr"/>
      <c r="E5534" s="28" t="inlineStr">
        <is>
          <r>
            <t xml:space="preserve">VALOR BDI (20.34%):</t>
          </r>
        </is>
      </c>
      <c r="F5534" s="28" t="inlineStr"/>
      <c r="G5534" s="29" t="n">
        <f>ROUND(G5533*(20.34/100),2)</f>
        <v>12.82</v>
      </c>
    </row>
    <row r="5535" customHeight="1" ht="15">
      <c r="A5535" s="2" t="inlineStr"/>
      <c r="B5535" s="2" t="inlineStr"/>
      <c r="C5535" s="2" t="inlineStr"/>
      <c r="D5535" s="2" t="inlineStr"/>
      <c r="E5535" s="28" t="inlineStr">
        <is>
          <r>
            <t xml:space="preserve">VALOR COM BDI:</t>
          </r>
        </is>
      </c>
      <c r="F5535" s="28" t="inlineStr"/>
      <c r="G5535" s="29" t="n">
        <f>G5534+G5533</f>
        <v>75.85</v>
      </c>
    </row>
    <row r="5536" customHeight="1" ht="10">
      <c r="A5536" s="2" t="inlineStr"/>
      <c r="B5536" s="2" t="inlineStr"/>
      <c r="C5536" s="2" t="inlineStr"/>
      <c r="D5536" s="2" t="inlineStr"/>
      <c r="E5536" s="18" t="inlineStr"/>
      <c r="F5536" s="18" t="inlineStr"/>
      <c r="G5536" s="18" t="inlineStr"/>
    </row>
    <row r="5537" customHeight="1" ht="20">
      <c r="A5537" s="19" t="inlineStr">
        <is>
          <r>
            <t xml:space="preserve">1.19.58. ​93664​ DISJUNTOR BIPOLAR TIPO DIN, CORRENTE NOMINAL DE 32A - FORNECIMENTO E INSTALAÇÃO. AF_07/2025​ (UN)</t>
          </r>
        </is>
      </c>
      <c r="B5537" s="19" t="inlineStr"/>
      <c r="C5537" s="19" t="inlineStr"/>
      <c r="D5537" s="19" t="inlineStr"/>
      <c r="E5537" s="19" t="inlineStr"/>
      <c r="F5537" s="19" t="inlineStr"/>
      <c r="G5537" s="19" t="inlineStr"/>
    </row>
    <row r="5538" customHeight="1" ht="15">
      <c r="A5538" s="20" t="inlineStr">
        <is>
          <r>
            <t xml:space="preserve">Material</t>
          </r>
        </is>
      </c>
      <c r="B5538" s="20" t="inlineStr"/>
      <c r="C5538" s="21" t="inlineStr">
        <is>
          <r>
            <t xml:space="preserve">FONTE</t>
          </r>
        </is>
      </c>
      <c r="D5538" s="21" t="inlineStr">
        <is>
          <r>
            <t xml:space="preserve">UNID</t>
          </r>
        </is>
      </c>
      <c r="E5538" s="21" t="inlineStr">
        <is>
          <r>
            <t xml:space="preserve">COEFICIENTE</t>
          </r>
        </is>
      </c>
      <c r="F5538" s="21" t="inlineStr">
        <is>
          <r>
            <t xml:space="preserve">PREÇO UNITÁRIO</t>
          </r>
        </is>
      </c>
      <c r="G5538" s="21" t="inlineStr">
        <is>
          <r>
            <t xml:space="preserve">TOTAL</t>
          </r>
        </is>
      </c>
    </row>
    <row r="5539" customHeight="1" ht="21">
      <c r="A5539" s="22" t="inlineStr">
        <is>
          <r>
            <t xml:space="preserve">00034616</t>
          </r>
        </is>
      </c>
      <c r="B5539" s="23" t="inlineStr">
        <is>
          <r>
            <t xml:space="preserve">DISJUNTOR TERMOMAGNETICO PARA TRILHO DIN (IEC), BIPOLAR, 6 - 32 A</t>
          </r>
        </is>
      </c>
      <c r="C5539" s="22" t="inlineStr">
        <is>
          <r>
            <t xml:space="preserve">SINAPI</t>
          </r>
        </is>
      </c>
      <c r="D5539" s="22" t="inlineStr">
        <is>
          <r>
            <t xml:space="preserve">UN</t>
          </r>
        </is>
      </c>
      <c r="E5539" s="24" t="n">
        <v>1.0</v>
      </c>
      <c r="F5539" s="25" t="n">
        <v>53.11</v>
      </c>
      <c r="G5539" s="25" t="n">
        <f>TRUNC(TRUNC(E5539,8)*F5539,2)</f>
        <v>53.11</v>
      </c>
    </row>
    <row r="5540" customHeight="1" ht="29">
      <c r="A5540" s="22" t="inlineStr">
        <is>
          <r>
            <t xml:space="preserve">00001573</t>
          </r>
        </is>
      </c>
      <c r="B5540" s="23" t="inlineStr">
        <is>
          <r>
            <t xml:space="preserve">TERMINAL A COMPRESSAO EM COBRE ESTANHADO PARA CABO 6 MM2, 1 FURO E 1 COMPRESSAO, PARA PARAFUSO DE FIXACAO M6</t>
          </r>
        </is>
      </c>
      <c r="C5540" s="22" t="inlineStr">
        <is>
          <r>
            <t xml:space="preserve">SINAPI</t>
          </r>
        </is>
      </c>
      <c r="D5540" s="22" t="inlineStr">
        <is>
          <r>
            <t xml:space="preserve">UN</t>
          </r>
        </is>
      </c>
      <c r="E5540" s="24" t="n">
        <v>2.0</v>
      </c>
      <c r="F5540" s="25" t="n">
        <v>1.64</v>
      </c>
      <c r="G5540" s="25" t="n">
        <f>TRUNC(TRUNC(E5540,8)*F5540,2)</f>
        <v>3.28</v>
      </c>
    </row>
    <row r="5541" customHeight="1" ht="15">
      <c r="A5541" s="2" t="inlineStr"/>
      <c r="B5541" s="2" t="inlineStr"/>
      <c r="C5541" s="2" t="inlineStr"/>
      <c r="D5541" s="2" t="inlineStr"/>
      <c r="E5541" s="26" t="inlineStr">
        <is>
          <r>
            <t xml:space="preserve">TOTAL Material:</t>
          </r>
        </is>
      </c>
      <c r="F5541" s="26" t="inlineStr"/>
      <c r="G5541" s="27" t="n">
        <f>SUM(G5539:G5540)</f>
        <v>56.39</v>
      </c>
    </row>
    <row r="5542" customHeight="1" ht="15">
      <c r="A5542" s="20" t="inlineStr">
        <is>
          <r>
            <t xml:space="preserve">Mão de Obra com Encargos Complementares</t>
          </r>
        </is>
      </c>
      <c r="B5542" s="20" t="inlineStr"/>
      <c r="C5542" s="21" t="inlineStr">
        <is>
          <r>
            <t xml:space="preserve">FONTE</t>
          </r>
        </is>
      </c>
      <c r="D5542" s="21" t="inlineStr">
        <is>
          <r>
            <t xml:space="preserve">UNID</t>
          </r>
        </is>
      </c>
      <c r="E5542" s="21" t="inlineStr">
        <is>
          <r>
            <t xml:space="preserve">COEFICIENTE</t>
          </r>
        </is>
      </c>
      <c r="F5542" s="21" t="inlineStr">
        <is>
          <r>
            <t xml:space="preserve">PREÇO UNITÁRIO</t>
          </r>
        </is>
      </c>
      <c r="G5542" s="21" t="inlineStr">
        <is>
          <r>
            <t xml:space="preserve">TOTAL</t>
          </r>
        </is>
      </c>
    </row>
    <row r="5543" customHeight="1" ht="21">
      <c r="A5543" s="22" t="inlineStr">
        <is>
          <r>
            <t xml:space="preserve">88247</t>
          </r>
        </is>
      </c>
      <c r="B5543" s="23" t="inlineStr">
        <is>
          <r>
            <t xml:space="preserve">AUXILIAR DE ELETRICISTA COM ENCARGOS COMPLEMENTARES</t>
          </r>
        </is>
      </c>
      <c r="C5543" s="22" t="inlineStr">
        <is>
          <r>
            <t xml:space="preserve">SINAPI</t>
          </r>
        </is>
      </c>
      <c r="D5543" s="22" t="inlineStr">
        <is>
          <r>
            <t xml:space="preserve">H</t>
          </r>
        </is>
      </c>
      <c r="E5543" s="24" t="n">
        <v>0.173585</v>
      </c>
      <c r="F5543" s="25" t="n">
        <v>25.22</v>
      </c>
      <c r="G5543" s="25" t="n">
        <f>TRUNC(TRUNC(E5543,8)*F5543,2)</f>
        <v>4.37</v>
      </c>
    </row>
    <row r="5544" customHeight="1" ht="15">
      <c r="A5544" s="22" t="inlineStr">
        <is>
          <r>
            <t xml:space="preserve">88264</t>
          </r>
        </is>
      </c>
      <c r="B5544" s="23" t="inlineStr">
        <is>
          <r>
            <t xml:space="preserve">ELETRICISTA COM ENCARGOS COMPLEMENTARES</t>
          </r>
        </is>
      </c>
      <c r="C5544" s="22" t="inlineStr">
        <is>
          <r>
            <t xml:space="preserve">SINAPI</t>
          </r>
        </is>
      </c>
      <c r="D5544" s="22" t="inlineStr">
        <is>
          <r>
            <t xml:space="preserve">H</t>
          </r>
        </is>
      </c>
      <c r="E5544" s="24" t="n">
        <v>0.173585</v>
      </c>
      <c r="F5544" s="25" t="n">
        <v>30.96</v>
      </c>
      <c r="G5544" s="25" t="n">
        <f>TRUNC(TRUNC(E5544,8)*F5544,2)</f>
        <v>5.37</v>
      </c>
    </row>
    <row r="5545" customHeight="1" ht="18">
      <c r="A5545" s="2" t="inlineStr"/>
      <c r="B5545" s="2" t="inlineStr"/>
      <c r="C5545" s="2" t="inlineStr"/>
      <c r="D5545" s="2" t="inlineStr"/>
      <c r="E5545" s="26" t="inlineStr">
        <is>
          <r>
            <t xml:space="preserve">TOTAL Mão de Obra com Encargos Complementares:</t>
          </r>
        </is>
      </c>
      <c r="F5545" s="26" t="inlineStr"/>
      <c r="G5545" s="27" t="n">
        <f>SUM(G5543:G5544)</f>
        <v>9.74</v>
      </c>
    </row>
    <row r="5546" customHeight="1" ht="15">
      <c r="A5546" s="2" t="inlineStr"/>
      <c r="B5546" s="2" t="inlineStr"/>
      <c r="C5546" s="2" t="inlineStr"/>
      <c r="D5546" s="2" t="inlineStr"/>
      <c r="E5546" s="28" t="inlineStr">
        <is>
          <r>
            <t xml:space="preserve">VALOR:</t>
          </r>
        </is>
      </c>
      <c r="F5546" s="28" t="inlineStr"/>
      <c r="G5546" s="29" t="n">
        <f>ROUND(SUM(G5541,G5545),2)</f>
        <v>66.13</v>
      </c>
    </row>
    <row r="5547" customHeight="1" ht="15">
      <c r="A5547" s="2" t="inlineStr"/>
      <c r="B5547" s="2" t="inlineStr"/>
      <c r="C5547" s="2" t="inlineStr"/>
      <c r="D5547" s="2" t="inlineStr"/>
      <c r="E5547" s="28" t="inlineStr">
        <is>
          <r>
            <t xml:space="preserve">VALOR BDI (20.34%):</t>
          </r>
        </is>
      </c>
      <c r="F5547" s="28" t="inlineStr"/>
      <c r="G5547" s="29" t="n">
        <f>ROUND(G5546*(20.34/100),2)</f>
        <v>13.45</v>
      </c>
    </row>
    <row r="5548" customHeight="1" ht="15">
      <c r="A5548" s="2" t="inlineStr"/>
      <c r="B5548" s="2" t="inlineStr"/>
      <c r="C5548" s="2" t="inlineStr"/>
      <c r="D5548" s="2" t="inlineStr"/>
      <c r="E5548" s="28" t="inlineStr">
        <is>
          <r>
            <t xml:space="preserve">VALOR COM BDI:</t>
          </r>
        </is>
      </c>
      <c r="F5548" s="28" t="inlineStr"/>
      <c r="G5548" s="29" t="n">
        <f>G5547+G5546</f>
        <v>79.58</v>
      </c>
    </row>
    <row r="5549" customHeight="1" ht="10">
      <c r="A5549" s="2" t="inlineStr"/>
      <c r="B5549" s="2" t="inlineStr"/>
      <c r="C5549" s="2" t="inlineStr"/>
      <c r="D5549" s="2" t="inlineStr"/>
      <c r="E5549" s="18" t="inlineStr"/>
      <c r="F5549" s="18" t="inlineStr"/>
      <c r="G5549" s="18" t="inlineStr"/>
    </row>
    <row r="5550" customHeight="1" ht="20">
      <c r="A5550" s="19" t="inlineStr">
        <is>
          <r>
            <t xml:space="preserve">1.19.59. ​93665​ DISJUNTOR BIPOLAR TIPO DIN, CORRENTE NOMINAL DE 40A - FORNECIMENTO E INSTALAÇÃO. AF_07/2025​ (UN)</t>
          </r>
        </is>
      </c>
      <c r="B5550" s="19" t="inlineStr"/>
      <c r="C5550" s="19" t="inlineStr"/>
      <c r="D5550" s="19" t="inlineStr"/>
      <c r="E5550" s="19" t="inlineStr"/>
      <c r="F5550" s="19" t="inlineStr"/>
      <c r="G5550" s="19" t="inlineStr"/>
    </row>
    <row r="5551" customHeight="1" ht="15">
      <c r="A5551" s="20" t="inlineStr">
        <is>
          <r>
            <t xml:space="preserve">Material</t>
          </r>
        </is>
      </c>
      <c r="B5551" s="20" t="inlineStr"/>
      <c r="C5551" s="21" t="inlineStr">
        <is>
          <r>
            <t xml:space="preserve">FONTE</t>
          </r>
        </is>
      </c>
      <c r="D5551" s="21" t="inlineStr">
        <is>
          <r>
            <t xml:space="preserve">UNID</t>
          </r>
        </is>
      </c>
      <c r="E5551" s="21" t="inlineStr">
        <is>
          <r>
            <t xml:space="preserve">COEFICIENTE</t>
          </r>
        </is>
      </c>
      <c r="F5551" s="21" t="inlineStr">
        <is>
          <r>
            <t xml:space="preserve">PREÇO UNITÁRIO</t>
          </r>
        </is>
      </c>
      <c r="G5551" s="21" t="inlineStr">
        <is>
          <r>
            <t xml:space="preserve">TOTAL</t>
          </r>
        </is>
      </c>
    </row>
    <row r="5552" customHeight="1" ht="21">
      <c r="A5552" s="22" t="inlineStr">
        <is>
          <r>
            <t xml:space="preserve">00034623</t>
          </r>
        </is>
      </c>
      <c r="B5552" s="23" t="inlineStr">
        <is>
          <r>
            <t xml:space="preserve">DISJUNTOR TERMOMAGNETICO PARA TRILHO DIN (IEC), BIPOLAR, 40 - 50 A</t>
          </r>
        </is>
      </c>
      <c r="C5552" s="22" t="inlineStr">
        <is>
          <r>
            <t xml:space="preserve">SINAPI</t>
          </r>
        </is>
      </c>
      <c r="D5552" s="22" t="inlineStr">
        <is>
          <r>
            <t xml:space="preserve">UN</t>
          </r>
        </is>
      </c>
      <c r="E5552" s="24" t="n">
        <v>1.0</v>
      </c>
      <c r="F5552" s="25" t="n">
        <v>52.29</v>
      </c>
      <c r="G5552" s="25" t="n">
        <f>TRUNC(TRUNC(E5552,8)*F5552,2)</f>
        <v>52.29</v>
      </c>
    </row>
    <row r="5553" customHeight="1" ht="29">
      <c r="A5553" s="22" t="inlineStr">
        <is>
          <r>
            <t xml:space="preserve">00001574</t>
          </r>
        </is>
      </c>
      <c r="B5553" s="23" t="inlineStr">
        <is>
          <r>
            <t xml:space="preserve">TERMINAL A COMPRESSAO EM COBRE ESTANHADO PARA CABO 10 MM2, 1 FURO E 1 COMPRESSAO, PARA PARAFUSO DE FIXACAO M6</t>
          </r>
        </is>
      </c>
      <c r="C5553" s="22" t="inlineStr">
        <is>
          <r>
            <t xml:space="preserve">SINAPI</t>
          </r>
        </is>
      </c>
      <c r="D5553" s="22" t="inlineStr">
        <is>
          <r>
            <t xml:space="preserve">UN</t>
          </r>
        </is>
      </c>
      <c r="E5553" s="24" t="n">
        <v>2.0</v>
      </c>
      <c r="F5553" s="25" t="n">
        <v>1.77</v>
      </c>
      <c r="G5553" s="25" t="n">
        <f>TRUNC(TRUNC(E5553,8)*F5553,2)</f>
        <v>3.54</v>
      </c>
    </row>
    <row r="5554" customHeight="1" ht="15">
      <c r="A5554" s="2" t="inlineStr"/>
      <c r="B5554" s="2" t="inlineStr"/>
      <c r="C5554" s="2" t="inlineStr"/>
      <c r="D5554" s="2" t="inlineStr"/>
      <c r="E5554" s="26" t="inlineStr">
        <is>
          <r>
            <t xml:space="preserve">TOTAL Material:</t>
          </r>
        </is>
      </c>
      <c r="F5554" s="26" t="inlineStr"/>
      <c r="G5554" s="27" t="n">
        <f>SUM(G5552:G5553)</f>
        <v>55.83</v>
      </c>
    </row>
    <row r="5555" customHeight="1" ht="15">
      <c r="A5555" s="20" t="inlineStr">
        <is>
          <r>
            <t xml:space="preserve">Mão de Obra com Encargos Complementares</t>
          </r>
        </is>
      </c>
      <c r="B5555" s="20" t="inlineStr"/>
      <c r="C5555" s="21" t="inlineStr">
        <is>
          <r>
            <t xml:space="preserve">FONTE</t>
          </r>
        </is>
      </c>
      <c r="D5555" s="21" t="inlineStr">
        <is>
          <r>
            <t xml:space="preserve">UNID</t>
          </r>
        </is>
      </c>
      <c r="E5555" s="21" t="inlineStr">
        <is>
          <r>
            <t xml:space="preserve">COEFICIENTE</t>
          </r>
        </is>
      </c>
      <c r="F5555" s="21" t="inlineStr">
        <is>
          <r>
            <t xml:space="preserve">PREÇO UNITÁRIO</t>
          </r>
        </is>
      </c>
      <c r="G5555" s="21" t="inlineStr">
        <is>
          <r>
            <t xml:space="preserve">TOTAL</t>
          </r>
        </is>
      </c>
    </row>
    <row r="5556" customHeight="1" ht="21">
      <c r="A5556" s="22" t="inlineStr">
        <is>
          <r>
            <t xml:space="preserve">88247</t>
          </r>
        </is>
      </c>
      <c r="B5556" s="23" t="inlineStr">
        <is>
          <r>
            <t xml:space="preserve">AUXILIAR DE ELETRICISTA COM ENCARGOS COMPLEMENTARES</t>
          </r>
        </is>
      </c>
      <c r="C5556" s="22" t="inlineStr">
        <is>
          <r>
            <t xml:space="preserve">SINAPI</t>
          </r>
        </is>
      </c>
      <c r="D5556" s="22" t="inlineStr">
        <is>
          <r>
            <t xml:space="preserve">H</t>
          </r>
        </is>
      </c>
      <c r="E5556" s="24" t="n">
        <v>0.254279</v>
      </c>
      <c r="F5556" s="25" t="n">
        <v>25.22</v>
      </c>
      <c r="G5556" s="25" t="n">
        <f>TRUNC(TRUNC(E5556,8)*F5556,2)</f>
        <v>6.41</v>
      </c>
    </row>
    <row r="5557" customHeight="1" ht="15">
      <c r="A5557" s="22" t="inlineStr">
        <is>
          <r>
            <t xml:space="preserve">88264</t>
          </r>
        </is>
      </c>
      <c r="B5557" s="23" t="inlineStr">
        <is>
          <r>
            <t xml:space="preserve">ELETRICISTA COM ENCARGOS COMPLEMENTARES</t>
          </r>
        </is>
      </c>
      <c r="C5557" s="22" t="inlineStr">
        <is>
          <r>
            <t xml:space="preserve">SINAPI</t>
          </r>
        </is>
      </c>
      <c r="D5557" s="22" t="inlineStr">
        <is>
          <r>
            <t xml:space="preserve">H</t>
          </r>
        </is>
      </c>
      <c r="E5557" s="24" t="n">
        <v>0.254279</v>
      </c>
      <c r="F5557" s="25" t="n">
        <v>30.96</v>
      </c>
      <c r="G5557" s="25" t="n">
        <f>TRUNC(TRUNC(E5557,8)*F5557,2)</f>
        <v>7.87</v>
      </c>
    </row>
    <row r="5558" customHeight="1" ht="18">
      <c r="A5558" s="2" t="inlineStr"/>
      <c r="B5558" s="2" t="inlineStr"/>
      <c r="C5558" s="2" t="inlineStr"/>
      <c r="D5558" s="2" t="inlineStr"/>
      <c r="E5558" s="26" t="inlineStr">
        <is>
          <r>
            <t xml:space="preserve">TOTAL Mão de Obra com Encargos Complementares:</t>
          </r>
        </is>
      </c>
      <c r="F5558" s="26" t="inlineStr"/>
      <c r="G5558" s="27" t="n">
        <f>SUM(G5556:G5557)</f>
        <v>14.28</v>
      </c>
    </row>
    <row r="5559" customHeight="1" ht="15">
      <c r="A5559" s="2" t="inlineStr"/>
      <c r="B5559" s="2" t="inlineStr"/>
      <c r="C5559" s="2" t="inlineStr"/>
      <c r="D5559" s="2" t="inlineStr"/>
      <c r="E5559" s="28" t="inlineStr">
        <is>
          <r>
            <t xml:space="preserve">VALOR:</t>
          </r>
        </is>
      </c>
      <c r="F5559" s="28" t="inlineStr"/>
      <c r="G5559" s="29" t="n">
        <f>ROUND(SUM(G5554,G5558),2)</f>
        <v>70.11</v>
      </c>
    </row>
    <row r="5560" customHeight="1" ht="15">
      <c r="A5560" s="2" t="inlineStr"/>
      <c r="B5560" s="2" t="inlineStr"/>
      <c r="C5560" s="2" t="inlineStr"/>
      <c r="D5560" s="2" t="inlineStr"/>
      <c r="E5560" s="28" t="inlineStr">
        <is>
          <r>
            <t xml:space="preserve">VALOR BDI (20.34%):</t>
          </r>
        </is>
      </c>
      <c r="F5560" s="28" t="inlineStr"/>
      <c r="G5560" s="29" t="n">
        <f>ROUND(G5559*(20.34/100),2)</f>
        <v>14.26</v>
      </c>
    </row>
    <row r="5561" customHeight="1" ht="15">
      <c r="A5561" s="2" t="inlineStr"/>
      <c r="B5561" s="2" t="inlineStr"/>
      <c r="C5561" s="2" t="inlineStr"/>
      <c r="D5561" s="2" t="inlineStr"/>
      <c r="E5561" s="28" t="inlineStr">
        <is>
          <r>
            <t xml:space="preserve">VALOR COM BDI:</t>
          </r>
        </is>
      </c>
      <c r="F5561" s="28" t="inlineStr"/>
      <c r="G5561" s="29" t="n">
        <f>G5560+G5559</f>
        <v>84.37</v>
      </c>
    </row>
    <row r="5562" customHeight="1" ht="10">
      <c r="A5562" s="2" t="inlineStr"/>
      <c r="B5562" s="2" t="inlineStr"/>
      <c r="C5562" s="2" t="inlineStr"/>
      <c r="D5562" s="2" t="inlineStr"/>
      <c r="E5562" s="18" t="inlineStr"/>
      <c r="F5562" s="18" t="inlineStr"/>
      <c r="G5562" s="18" t="inlineStr"/>
    </row>
    <row r="5563" customHeight="1" ht="20">
      <c r="A5563" s="19" t="inlineStr">
        <is>
          <r>
            <t xml:space="preserve">1.19.60. ​93667​ DISJUNTOR TRIPOLAR TIPO DIN, CORRENTE NOMINAL DE 10A - FORNECIMENTO E INSTALAÇÃO. AF_07/2025​ (UN)</t>
          </r>
        </is>
      </c>
      <c r="B5563" s="19" t="inlineStr"/>
      <c r="C5563" s="19" t="inlineStr"/>
      <c r="D5563" s="19" t="inlineStr"/>
      <c r="E5563" s="19" t="inlineStr"/>
      <c r="F5563" s="19" t="inlineStr"/>
      <c r="G5563" s="19" t="inlineStr"/>
    </row>
    <row r="5564" customHeight="1" ht="15">
      <c r="A5564" s="20" t="inlineStr">
        <is>
          <r>
            <t xml:space="preserve">Material</t>
          </r>
        </is>
      </c>
      <c r="B5564" s="20" t="inlineStr"/>
      <c r="C5564" s="21" t="inlineStr">
        <is>
          <r>
            <t xml:space="preserve">FONTE</t>
          </r>
        </is>
      </c>
      <c r="D5564" s="21" t="inlineStr">
        <is>
          <r>
            <t xml:space="preserve">UNID</t>
          </r>
        </is>
      </c>
      <c r="E5564" s="21" t="inlineStr">
        <is>
          <r>
            <t xml:space="preserve">COEFICIENTE</t>
          </r>
        </is>
      </c>
      <c r="F5564" s="21" t="inlineStr">
        <is>
          <r>
            <t xml:space="preserve">PREÇO UNITÁRIO</t>
          </r>
        </is>
      </c>
      <c r="G5564" s="21" t="inlineStr">
        <is>
          <r>
            <t xml:space="preserve">TOTAL</t>
          </r>
        </is>
      </c>
    </row>
    <row r="5565" customHeight="1" ht="21">
      <c r="A5565" s="22" t="inlineStr">
        <is>
          <r>
            <t xml:space="preserve">00034709</t>
          </r>
        </is>
      </c>
      <c r="B5565" s="23" t="inlineStr">
        <is>
          <r>
            <t xml:space="preserve">DISJUNTOR TERMOMAGNETICO PARA TRILHO DIN (IEC), TRIPOLAR, 10 - 50 A</t>
          </r>
        </is>
      </c>
      <c r="C5565" s="22" t="inlineStr">
        <is>
          <r>
            <t xml:space="preserve">SINAPI</t>
          </r>
        </is>
      </c>
      <c r="D5565" s="22" t="inlineStr">
        <is>
          <r>
            <t xml:space="preserve">UN</t>
          </r>
        </is>
      </c>
      <c r="E5565" s="24" t="n">
        <v>1.0</v>
      </c>
      <c r="F5565" s="25" t="n">
        <v>65.07</v>
      </c>
      <c r="G5565" s="25" t="n">
        <f>TRUNC(TRUNC(E5565,8)*F5565,2)</f>
        <v>65.07</v>
      </c>
    </row>
    <row r="5566" customHeight="1" ht="29">
      <c r="A5566" s="22" t="inlineStr">
        <is>
          <r>
            <t xml:space="preserve">00001570</t>
          </r>
        </is>
      </c>
      <c r="B5566" s="23" t="inlineStr">
        <is>
          <r>
            <t xml:space="preserve">TERMINAL A COMPRESSAO EM COBRE ESTANHADO PARA CABO 2,5 MM2, 1 FURO E 1 COMPRESSAO, PARA PARAFUSO DE FIXACAO M5</t>
          </r>
        </is>
      </c>
      <c r="C5566" s="22" t="inlineStr">
        <is>
          <r>
            <t xml:space="preserve">SINAPI</t>
          </r>
        </is>
      </c>
      <c r="D5566" s="22" t="inlineStr">
        <is>
          <r>
            <t xml:space="preserve">UN</t>
          </r>
        </is>
      </c>
      <c r="E5566" s="24" t="n">
        <v>3.0</v>
      </c>
      <c r="F5566" s="25" t="n">
        <v>1.05</v>
      </c>
      <c r="G5566" s="25" t="n">
        <f>TRUNC(TRUNC(E5566,8)*F5566,2)</f>
        <v>3.15</v>
      </c>
    </row>
    <row r="5567" customHeight="1" ht="15">
      <c r="A5567" s="2" t="inlineStr"/>
      <c r="B5567" s="2" t="inlineStr"/>
      <c r="C5567" s="2" t="inlineStr"/>
      <c r="D5567" s="2" t="inlineStr"/>
      <c r="E5567" s="26" t="inlineStr">
        <is>
          <r>
            <t xml:space="preserve">TOTAL Material:</t>
          </r>
        </is>
      </c>
      <c r="F5567" s="26" t="inlineStr"/>
      <c r="G5567" s="27" t="n">
        <f>SUM(G5565:G5566)</f>
        <v>68.22</v>
      </c>
    </row>
    <row r="5568" customHeight="1" ht="15">
      <c r="A5568" s="20" t="inlineStr">
        <is>
          <r>
            <t xml:space="preserve">Mão de Obra com Encargos Complementares</t>
          </r>
        </is>
      </c>
      <c r="B5568" s="20" t="inlineStr"/>
      <c r="C5568" s="21" t="inlineStr">
        <is>
          <r>
            <t xml:space="preserve">FONTE</t>
          </r>
        </is>
      </c>
      <c r="D5568" s="21" t="inlineStr">
        <is>
          <r>
            <t xml:space="preserve">UNID</t>
          </r>
        </is>
      </c>
      <c r="E5568" s="21" t="inlineStr">
        <is>
          <r>
            <t xml:space="preserve">COEFICIENTE</t>
          </r>
        </is>
      </c>
      <c r="F5568" s="21" t="inlineStr">
        <is>
          <r>
            <t xml:space="preserve">PREÇO UNITÁRIO</t>
          </r>
        </is>
      </c>
      <c r="G5568" s="21" t="inlineStr">
        <is>
          <r>
            <t xml:space="preserve">TOTAL</t>
          </r>
        </is>
      </c>
    </row>
    <row r="5569" customHeight="1" ht="21">
      <c r="A5569" s="22" t="inlineStr">
        <is>
          <r>
            <t xml:space="preserve">88247</t>
          </r>
        </is>
      </c>
      <c r="B5569" s="23" t="inlineStr">
        <is>
          <r>
            <t xml:space="preserve">AUXILIAR DE ELETRICISTA COM ENCARGOS COMPLEMENTARES</t>
          </r>
        </is>
      </c>
      <c r="C5569" s="22" t="inlineStr">
        <is>
          <r>
            <t xml:space="preserve">SINAPI</t>
          </r>
        </is>
      </c>
      <c r="D5569" s="22" t="inlineStr">
        <is>
          <r>
            <t xml:space="preserve">H</t>
          </r>
        </is>
      </c>
      <c r="E5569" s="24" t="n">
        <v>0.106285</v>
      </c>
      <c r="F5569" s="25" t="n">
        <v>25.22</v>
      </c>
      <c r="G5569" s="25" t="n">
        <f>TRUNC(TRUNC(E5569,8)*F5569,2)</f>
        <v>2.68</v>
      </c>
    </row>
    <row r="5570" customHeight="1" ht="15">
      <c r="A5570" s="22" t="inlineStr">
        <is>
          <r>
            <t xml:space="preserve">88264</t>
          </r>
        </is>
      </c>
      <c r="B5570" s="23" t="inlineStr">
        <is>
          <r>
            <t xml:space="preserve">ELETRICISTA COM ENCARGOS COMPLEMENTARES</t>
          </r>
        </is>
      </c>
      <c r="C5570" s="22" t="inlineStr">
        <is>
          <r>
            <t xml:space="preserve">SINAPI</t>
          </r>
        </is>
      </c>
      <c r="D5570" s="22" t="inlineStr">
        <is>
          <r>
            <t xml:space="preserve">H</t>
          </r>
        </is>
      </c>
      <c r="E5570" s="24" t="n">
        <v>0.106285</v>
      </c>
      <c r="F5570" s="25" t="n">
        <v>30.96</v>
      </c>
      <c r="G5570" s="25" t="n">
        <f>TRUNC(TRUNC(E5570,8)*F5570,2)</f>
        <v>3.29</v>
      </c>
    </row>
    <row r="5571" customHeight="1" ht="18">
      <c r="A5571" s="2" t="inlineStr"/>
      <c r="B5571" s="2" t="inlineStr"/>
      <c r="C5571" s="2" t="inlineStr"/>
      <c r="D5571" s="2" t="inlineStr"/>
      <c r="E5571" s="26" t="inlineStr">
        <is>
          <r>
            <t xml:space="preserve">TOTAL Mão de Obra com Encargos Complementares:</t>
          </r>
        </is>
      </c>
      <c r="F5571" s="26" t="inlineStr"/>
      <c r="G5571" s="27" t="n">
        <f>SUM(G5569:G5570)</f>
        <v>5.97</v>
      </c>
    </row>
    <row r="5572" customHeight="1" ht="15">
      <c r="A5572" s="2" t="inlineStr"/>
      <c r="B5572" s="2" t="inlineStr"/>
      <c r="C5572" s="2" t="inlineStr"/>
      <c r="D5572" s="2" t="inlineStr"/>
      <c r="E5572" s="28" t="inlineStr">
        <is>
          <r>
            <t xml:space="preserve">VALOR:</t>
          </r>
        </is>
      </c>
      <c r="F5572" s="28" t="inlineStr"/>
      <c r="G5572" s="29" t="n">
        <f>ROUND(SUM(G5567,G5571),2)</f>
        <v>74.19</v>
      </c>
    </row>
    <row r="5573" customHeight="1" ht="15">
      <c r="A5573" s="2" t="inlineStr"/>
      <c r="B5573" s="2" t="inlineStr"/>
      <c r="C5573" s="2" t="inlineStr"/>
      <c r="D5573" s="2" t="inlineStr"/>
      <c r="E5573" s="28" t="inlineStr">
        <is>
          <r>
            <t xml:space="preserve">VALOR BDI (20.34%):</t>
          </r>
        </is>
      </c>
      <c r="F5573" s="28" t="inlineStr"/>
      <c r="G5573" s="29" t="n">
        <f>ROUND(G5572*(20.34/100),2)</f>
        <v>15.09</v>
      </c>
    </row>
    <row r="5574" customHeight="1" ht="15">
      <c r="A5574" s="2" t="inlineStr"/>
      <c r="B5574" s="2" t="inlineStr"/>
      <c r="C5574" s="2" t="inlineStr"/>
      <c r="D5574" s="2" t="inlineStr"/>
      <c r="E5574" s="28" t="inlineStr">
        <is>
          <r>
            <t xml:space="preserve">VALOR COM BDI:</t>
          </r>
        </is>
      </c>
      <c r="F5574" s="28" t="inlineStr"/>
      <c r="G5574" s="29" t="n">
        <f>G5573+G5572</f>
        <v>89.28</v>
      </c>
    </row>
    <row r="5575" customHeight="1" ht="10">
      <c r="A5575" s="2" t="inlineStr"/>
      <c r="B5575" s="2" t="inlineStr"/>
      <c r="C5575" s="2" t="inlineStr"/>
      <c r="D5575" s="2" t="inlineStr"/>
      <c r="E5575" s="18" t="inlineStr"/>
      <c r="F5575" s="18" t="inlineStr"/>
      <c r="G5575" s="18" t="inlineStr"/>
    </row>
    <row r="5576" customHeight="1" ht="20">
      <c r="A5576" s="19" t="inlineStr">
        <is>
          <r>
            <t xml:space="preserve">1.19.61. ​CPU2693​ DISJUNTOR DIN TRIPOLAR 100A CURVA C STECK​ (UN)</t>
          </r>
        </is>
      </c>
      <c r="B5576" s="19" t="inlineStr"/>
      <c r="C5576" s="19" t="inlineStr"/>
      <c r="D5576" s="19" t="inlineStr"/>
      <c r="E5576" s="19" t="inlineStr"/>
      <c r="F5576" s="19" t="inlineStr"/>
      <c r="G5576" s="19" t="inlineStr"/>
    </row>
    <row r="5577" customHeight="1" ht="15">
      <c r="A5577" s="20" t="inlineStr">
        <is>
          <r>
            <t xml:space="preserve">Serviço</t>
          </r>
        </is>
      </c>
      <c r="B5577" s="20" t="inlineStr"/>
      <c r="C5577" s="21" t="inlineStr">
        <is>
          <r>
            <t xml:space="preserve">FONTE</t>
          </r>
        </is>
      </c>
      <c r="D5577" s="21" t="inlineStr">
        <is>
          <r>
            <t xml:space="preserve">UNID</t>
          </r>
        </is>
      </c>
      <c r="E5577" s="21" t="inlineStr">
        <is>
          <r>
            <t xml:space="preserve">COEFICIENTE</t>
          </r>
        </is>
      </c>
      <c r="F5577" s="21" t="inlineStr">
        <is>
          <r>
            <t xml:space="preserve">PREÇO UNITÁRIO</t>
          </r>
        </is>
      </c>
      <c r="G5577" s="21" t="inlineStr">
        <is>
          <r>
            <t xml:space="preserve">TOTAL</t>
          </r>
        </is>
      </c>
    </row>
    <row r="5578" customHeight="1" ht="15">
      <c r="A5578" s="22" t="inlineStr">
        <is>
          <r>
            <t xml:space="preserve">C1117</t>
          </r>
        </is>
      </c>
      <c r="B5578" s="23" t="inlineStr">
        <is>
          <r>
            <t xml:space="preserve">DISJUNTOR TRIPOLAR EM QUADRO DE DISTRIBUIÇÃO 100A</t>
          </r>
        </is>
      </c>
      <c r="C5578" s="22" t="inlineStr">
        <is>
          <r>
            <t xml:space="preserve">SEINFRA</t>
          </r>
        </is>
      </c>
      <c r="D5578" s="22" t="inlineStr">
        <is>
          <r>
            <t xml:space="preserve">UN</t>
          </r>
        </is>
      </c>
      <c r="E5578" s="24" t="n">
        <v>1.0</v>
      </c>
      <c r="F5578" s="25" t="n">
        <v>148.04</v>
      </c>
      <c r="G5578" s="25" t="n">
        <f>ROUND(ROUND(E5578,8)*F5578,2)</f>
        <v>148.04</v>
      </c>
    </row>
    <row r="5579" customHeight="1" ht="15">
      <c r="A5579" s="2" t="inlineStr"/>
      <c r="B5579" s="2" t="inlineStr"/>
      <c r="C5579" s="2" t="inlineStr"/>
      <c r="D5579" s="2" t="inlineStr"/>
      <c r="E5579" s="26" t="inlineStr">
        <is>
          <r>
            <t xml:space="preserve">TOTAL Serviço:</t>
          </r>
        </is>
      </c>
      <c r="F5579" s="26" t="inlineStr"/>
      <c r="G5579" s="27" t="n">
        <f>SUM(G5578:G5578)</f>
        <v>148.04</v>
      </c>
    </row>
    <row r="5580" customHeight="1" ht="15">
      <c r="A5580" s="2" t="inlineStr"/>
      <c r="B5580" s="2" t="inlineStr"/>
      <c r="C5580" s="2" t="inlineStr"/>
      <c r="D5580" s="2" t="inlineStr"/>
      <c r="E5580" s="28" t="inlineStr">
        <is>
          <r>
            <t xml:space="preserve">VALOR:</t>
          </r>
        </is>
      </c>
      <c r="F5580" s="28" t="inlineStr"/>
      <c r="G5580" s="29" t="n">
        <f>ROUND(SUM(G5579),2)</f>
        <v>148.04</v>
      </c>
    </row>
    <row r="5581" customHeight="1" ht="15">
      <c r="A5581" s="2" t="inlineStr"/>
      <c r="B5581" s="2" t="inlineStr"/>
      <c r="C5581" s="2" t="inlineStr"/>
      <c r="D5581" s="2" t="inlineStr"/>
      <c r="E5581" s="28" t="inlineStr">
        <is>
          <r>
            <t xml:space="preserve">VALOR BDI (20.34%):</t>
          </r>
        </is>
      </c>
      <c r="F5581" s="28" t="inlineStr"/>
      <c r="G5581" s="29" t="n">
        <f>ROUND(G5580*(20.34/100),2)</f>
        <v>30.11</v>
      </c>
    </row>
    <row r="5582" customHeight="1" ht="15">
      <c r="A5582" s="2" t="inlineStr"/>
      <c r="B5582" s="2" t="inlineStr"/>
      <c r="C5582" s="2" t="inlineStr"/>
      <c r="D5582" s="2" t="inlineStr"/>
      <c r="E5582" s="28" t="inlineStr">
        <is>
          <r>
            <t xml:space="preserve">VALOR COM BDI:</t>
          </r>
        </is>
      </c>
      <c r="F5582" s="28" t="inlineStr"/>
      <c r="G5582" s="29" t="n">
        <f>G5581+G5580</f>
        <v>178.15</v>
      </c>
    </row>
    <row r="5583" customHeight="1" ht="10">
      <c r="A5583" s="2" t="inlineStr"/>
      <c r="B5583" s="2" t="inlineStr"/>
      <c r="C5583" s="2" t="inlineStr"/>
      <c r="D5583" s="2" t="inlineStr"/>
      <c r="E5583" s="18" t="inlineStr"/>
      <c r="F5583" s="18" t="inlineStr"/>
      <c r="G5583" s="18" t="inlineStr"/>
    </row>
    <row r="5584" customHeight="1" ht="20">
      <c r="A5584" s="19" t="inlineStr">
        <is>
          <r>
            <t xml:space="preserve">1.19.62. ​101895​ DISJUNTOR TERMOMAGNÉTICO TRIPOLAR, CORRENTE NOMINAL DE 125A - FORNECIMENTO E INSTALAÇÃO. AF_07/2025​ (UN)</t>
          </r>
        </is>
      </c>
      <c r="B5584" s="19" t="inlineStr"/>
      <c r="C5584" s="19" t="inlineStr"/>
      <c r="D5584" s="19" t="inlineStr"/>
      <c r="E5584" s="19" t="inlineStr"/>
      <c r="F5584" s="19" t="inlineStr"/>
      <c r="G5584" s="19" t="inlineStr"/>
    </row>
    <row r="5585" customHeight="1" ht="15">
      <c r="A5585" s="20" t="inlineStr">
        <is>
          <r>
            <t xml:space="preserve">Material</t>
          </r>
        </is>
      </c>
      <c r="B5585" s="20" t="inlineStr"/>
      <c r="C5585" s="21" t="inlineStr">
        <is>
          <r>
            <t xml:space="preserve">FONTE</t>
          </r>
        </is>
      </c>
      <c r="D5585" s="21" t="inlineStr">
        <is>
          <r>
            <t xml:space="preserve">UNID</t>
          </r>
        </is>
      </c>
      <c r="E5585" s="21" t="inlineStr">
        <is>
          <r>
            <t xml:space="preserve">COEFICIENTE</t>
          </r>
        </is>
      </c>
      <c r="F5585" s="21" t="inlineStr">
        <is>
          <r>
            <t xml:space="preserve">PREÇO UNITÁRIO</t>
          </r>
        </is>
      </c>
      <c r="G5585" s="21" t="inlineStr">
        <is>
          <r>
            <t xml:space="preserve">TOTAL</t>
          </r>
        </is>
      </c>
    </row>
    <row r="5586" customHeight="1" ht="21">
      <c r="A5586" s="22" t="inlineStr">
        <is>
          <r>
            <t xml:space="preserve">00002391</t>
          </r>
        </is>
      </c>
      <c r="B5586" s="23" t="inlineStr">
        <is>
          <r>
            <t xml:space="preserve">DISJUNTOR TERMOMAGNETICO TRIPOLAR 125 A / 425 V / ICC - 25 KA</t>
          </r>
        </is>
      </c>
      <c r="C5586" s="22" t="inlineStr">
        <is>
          <r>
            <t xml:space="preserve">SINAPI</t>
          </r>
        </is>
      </c>
      <c r="D5586" s="22" t="inlineStr">
        <is>
          <r>
            <t xml:space="preserve">UN</t>
          </r>
        </is>
      </c>
      <c r="E5586" s="24" t="n">
        <v>1.0</v>
      </c>
      <c r="F5586" s="25" t="n">
        <v>354.93</v>
      </c>
      <c r="G5586" s="25" t="n">
        <f>TRUNC(TRUNC(E5586,8)*F5586,2)</f>
        <v>354.93</v>
      </c>
    </row>
    <row r="5587" customHeight="1" ht="29">
      <c r="A5587" s="22" t="inlineStr">
        <is>
          <r>
            <t xml:space="preserve">00001578</t>
          </r>
        </is>
      </c>
      <c r="B5587" s="23" t="inlineStr">
        <is>
          <r>
            <t xml:space="preserve">TERMINAL A COMPRESSAO EM COBRE ESTANHADO PARA CABO 50 MM2, 1 FURO E 1 COMPRESSAO, PARA PARAFUSO DE FIXACAO M8</t>
          </r>
        </is>
      </c>
      <c r="C5587" s="22" t="inlineStr">
        <is>
          <r>
            <t xml:space="preserve">SINAPI</t>
          </r>
        </is>
      </c>
      <c r="D5587" s="22" t="inlineStr">
        <is>
          <r>
            <t xml:space="preserve">UN</t>
          </r>
        </is>
      </c>
      <c r="E5587" s="24" t="n">
        <v>3.0</v>
      </c>
      <c r="F5587" s="25" t="n">
        <v>5.69</v>
      </c>
      <c r="G5587" s="25" t="n">
        <f>TRUNC(TRUNC(E5587,8)*F5587,2)</f>
        <v>17.07</v>
      </c>
    </row>
    <row r="5588" customHeight="1" ht="15">
      <c r="A5588" s="2" t="inlineStr"/>
      <c r="B5588" s="2" t="inlineStr"/>
      <c r="C5588" s="2" t="inlineStr"/>
      <c r="D5588" s="2" t="inlineStr"/>
      <c r="E5588" s="26" t="inlineStr">
        <is>
          <r>
            <t xml:space="preserve">TOTAL Material:</t>
          </r>
        </is>
      </c>
      <c r="F5588" s="26" t="inlineStr"/>
      <c r="G5588" s="27" t="n">
        <f>SUM(G5586:G5587)</f>
        <v>372.0</v>
      </c>
    </row>
    <row r="5589" customHeight="1" ht="15">
      <c r="A5589" s="20" t="inlineStr">
        <is>
          <r>
            <t xml:space="preserve">Mão de Obra com Encargos Complementares</t>
          </r>
        </is>
      </c>
      <c r="B5589" s="20" t="inlineStr"/>
      <c r="C5589" s="21" t="inlineStr">
        <is>
          <r>
            <t xml:space="preserve">FONTE</t>
          </r>
        </is>
      </c>
      <c r="D5589" s="21" t="inlineStr">
        <is>
          <r>
            <t xml:space="preserve">UNID</t>
          </r>
        </is>
      </c>
      <c r="E5589" s="21" t="inlineStr">
        <is>
          <r>
            <t xml:space="preserve">COEFICIENTE</t>
          </r>
        </is>
      </c>
      <c r="F5589" s="21" t="inlineStr">
        <is>
          <r>
            <t xml:space="preserve">PREÇO UNITÁRIO</t>
          </r>
        </is>
      </c>
      <c r="G5589" s="21" t="inlineStr">
        <is>
          <r>
            <t xml:space="preserve">TOTAL</t>
          </r>
        </is>
      </c>
    </row>
    <row r="5590" customHeight="1" ht="21">
      <c r="A5590" s="22" t="inlineStr">
        <is>
          <r>
            <t xml:space="preserve">88247</t>
          </r>
        </is>
      </c>
      <c r="B5590" s="23" t="inlineStr">
        <is>
          <r>
            <t xml:space="preserve">AUXILIAR DE ELETRICISTA COM ENCARGOS COMPLEMENTARES</t>
          </r>
        </is>
      </c>
      <c r="C5590" s="22" t="inlineStr">
        <is>
          <r>
            <t xml:space="preserve">SINAPI</t>
          </r>
        </is>
      </c>
      <c r="D5590" s="22" t="inlineStr">
        <is>
          <r>
            <t xml:space="preserve">H</t>
          </r>
        </is>
      </c>
      <c r="E5590" s="24" t="n">
        <v>1.222415</v>
      </c>
      <c r="F5590" s="25" t="n">
        <v>25.22</v>
      </c>
      <c r="G5590" s="25" t="n">
        <f>TRUNC(TRUNC(E5590,8)*F5590,2)</f>
        <v>30.82</v>
      </c>
    </row>
    <row r="5591" customHeight="1" ht="15">
      <c r="A5591" s="22" t="inlineStr">
        <is>
          <r>
            <t xml:space="preserve">88264</t>
          </r>
        </is>
      </c>
      <c r="B5591" s="23" t="inlineStr">
        <is>
          <r>
            <t xml:space="preserve">ELETRICISTA COM ENCARGOS COMPLEMENTARES</t>
          </r>
        </is>
      </c>
      <c r="C5591" s="22" t="inlineStr">
        <is>
          <r>
            <t xml:space="preserve">SINAPI</t>
          </r>
        </is>
      </c>
      <c r="D5591" s="22" t="inlineStr">
        <is>
          <r>
            <t xml:space="preserve">H</t>
          </r>
        </is>
      </c>
      <c r="E5591" s="24" t="n">
        <v>1.222415</v>
      </c>
      <c r="F5591" s="25" t="n">
        <v>30.96</v>
      </c>
      <c r="G5591" s="25" t="n">
        <f>TRUNC(TRUNC(E5591,8)*F5591,2)</f>
        <v>37.84</v>
      </c>
    </row>
    <row r="5592" customHeight="1" ht="18">
      <c r="A5592" s="2" t="inlineStr"/>
      <c r="B5592" s="2" t="inlineStr"/>
      <c r="C5592" s="2" t="inlineStr"/>
      <c r="D5592" s="2" t="inlineStr"/>
      <c r="E5592" s="26" t="inlineStr">
        <is>
          <r>
            <t xml:space="preserve">TOTAL Mão de Obra com Encargos Complementares:</t>
          </r>
        </is>
      </c>
      <c r="F5592" s="26" t="inlineStr"/>
      <c r="G5592" s="27" t="n">
        <f>SUM(G5590:G5591)</f>
        <v>68.66</v>
      </c>
    </row>
    <row r="5593" customHeight="1" ht="15">
      <c r="A5593" s="2" t="inlineStr"/>
      <c r="B5593" s="2" t="inlineStr"/>
      <c r="C5593" s="2" t="inlineStr"/>
      <c r="D5593" s="2" t="inlineStr"/>
      <c r="E5593" s="28" t="inlineStr">
        <is>
          <r>
            <t xml:space="preserve">VALOR:</t>
          </r>
        </is>
      </c>
      <c r="F5593" s="28" t="inlineStr"/>
      <c r="G5593" s="29" t="n">
        <f>ROUND(SUM(G5588,G5592),2)</f>
        <v>440.66</v>
      </c>
    </row>
    <row r="5594" customHeight="1" ht="15">
      <c r="A5594" s="2" t="inlineStr"/>
      <c r="B5594" s="2" t="inlineStr"/>
      <c r="C5594" s="2" t="inlineStr"/>
      <c r="D5594" s="2" t="inlineStr"/>
      <c r="E5594" s="28" t="inlineStr">
        <is>
          <r>
            <t xml:space="preserve">VALOR BDI (20.34%):</t>
          </r>
        </is>
      </c>
      <c r="F5594" s="28" t="inlineStr"/>
      <c r="G5594" s="29" t="n">
        <f>ROUND(G5593*(20.34/100),2)</f>
        <v>89.63</v>
      </c>
    </row>
    <row r="5595" customHeight="1" ht="15">
      <c r="A5595" s="2" t="inlineStr"/>
      <c r="B5595" s="2" t="inlineStr"/>
      <c r="C5595" s="2" t="inlineStr"/>
      <c r="D5595" s="2" t="inlineStr"/>
      <c r="E5595" s="28" t="inlineStr">
        <is>
          <r>
            <t xml:space="preserve">VALOR COM BDI:</t>
          </r>
        </is>
      </c>
      <c r="F5595" s="28" t="inlineStr"/>
      <c r="G5595" s="29" t="n">
        <f>G5594+G5593</f>
        <v>530.29</v>
      </c>
    </row>
    <row r="5596" customHeight="1" ht="10">
      <c r="A5596" s="2" t="inlineStr"/>
      <c r="B5596" s="2" t="inlineStr"/>
      <c r="C5596" s="2" t="inlineStr"/>
      <c r="D5596" s="2" t="inlineStr"/>
      <c r="E5596" s="18" t="inlineStr"/>
      <c r="F5596" s="18" t="inlineStr"/>
      <c r="G5596" s="18" t="inlineStr"/>
    </row>
    <row r="5597" customHeight="1" ht="20">
      <c r="A5597" s="19" t="inlineStr">
        <is>
          <r>
            <t xml:space="preserve">1.19.63. ​93669​ DISJUNTOR TRIPOLAR TIPO DIN, CORRENTE NOMINAL DE 20A - FORNECIMENTO E INSTALAÇÃO. AF_07/2025​ (UN)</t>
          </r>
        </is>
      </c>
      <c r="B5597" s="19" t="inlineStr"/>
      <c r="C5597" s="19" t="inlineStr"/>
      <c r="D5597" s="19" t="inlineStr"/>
      <c r="E5597" s="19" t="inlineStr"/>
      <c r="F5597" s="19" t="inlineStr"/>
      <c r="G5597" s="19" t="inlineStr"/>
    </row>
    <row r="5598" customHeight="1" ht="15">
      <c r="A5598" s="20" t="inlineStr">
        <is>
          <r>
            <t xml:space="preserve">Material</t>
          </r>
        </is>
      </c>
      <c r="B5598" s="20" t="inlineStr"/>
      <c r="C5598" s="21" t="inlineStr">
        <is>
          <r>
            <t xml:space="preserve">FONTE</t>
          </r>
        </is>
      </c>
      <c r="D5598" s="21" t="inlineStr">
        <is>
          <r>
            <t xml:space="preserve">UNID</t>
          </r>
        </is>
      </c>
      <c r="E5598" s="21" t="inlineStr">
        <is>
          <r>
            <t xml:space="preserve">COEFICIENTE</t>
          </r>
        </is>
      </c>
      <c r="F5598" s="21" t="inlineStr">
        <is>
          <r>
            <t xml:space="preserve">PREÇO UNITÁRIO</t>
          </r>
        </is>
      </c>
      <c r="G5598" s="21" t="inlineStr">
        <is>
          <r>
            <t xml:space="preserve">TOTAL</t>
          </r>
        </is>
      </c>
    </row>
    <row r="5599" customHeight="1" ht="21">
      <c r="A5599" s="22" t="inlineStr">
        <is>
          <r>
            <t xml:space="preserve">00034709</t>
          </r>
        </is>
      </c>
      <c r="B5599" s="23" t="inlineStr">
        <is>
          <r>
            <t xml:space="preserve">DISJUNTOR TERMOMAGNETICO PARA TRILHO DIN (IEC), TRIPOLAR, 10 - 50 A</t>
          </r>
        </is>
      </c>
      <c r="C5599" s="22" t="inlineStr">
        <is>
          <r>
            <t xml:space="preserve">SINAPI</t>
          </r>
        </is>
      </c>
      <c r="D5599" s="22" t="inlineStr">
        <is>
          <r>
            <t xml:space="preserve">UN</t>
          </r>
        </is>
      </c>
      <c r="E5599" s="24" t="n">
        <v>1.0</v>
      </c>
      <c r="F5599" s="25" t="n">
        <v>65.07</v>
      </c>
      <c r="G5599" s="25" t="n">
        <f>TRUNC(TRUNC(E5599,8)*F5599,2)</f>
        <v>65.07</v>
      </c>
    </row>
    <row r="5600" customHeight="1" ht="29">
      <c r="A5600" s="22" t="inlineStr">
        <is>
          <r>
            <t xml:space="preserve">00001571</t>
          </r>
        </is>
      </c>
      <c r="B5600" s="23" t="inlineStr">
        <is>
          <r>
            <t xml:space="preserve">TERMINAL A COMPRESSAO EM COBRE ESTANHADO PARA CABO 4 MM2, 1 FURO E 1 COMPRESSAO, PARA PARAFUSO DE FIXACAO M5</t>
          </r>
        </is>
      </c>
      <c r="C5600" s="22" t="inlineStr">
        <is>
          <r>
            <t xml:space="preserve">SINAPI</t>
          </r>
        </is>
      </c>
      <c r="D5600" s="22" t="inlineStr">
        <is>
          <r>
            <t xml:space="preserve">UN</t>
          </r>
        </is>
      </c>
      <c r="E5600" s="24" t="n">
        <v>3.0</v>
      </c>
      <c r="F5600" s="25" t="n">
        <v>1.37</v>
      </c>
      <c r="G5600" s="25" t="n">
        <f>TRUNC(TRUNC(E5600,8)*F5600,2)</f>
        <v>4.11</v>
      </c>
    </row>
    <row r="5601" customHeight="1" ht="15">
      <c r="A5601" s="2" t="inlineStr"/>
      <c r="B5601" s="2" t="inlineStr"/>
      <c r="C5601" s="2" t="inlineStr"/>
      <c r="D5601" s="2" t="inlineStr"/>
      <c r="E5601" s="26" t="inlineStr">
        <is>
          <r>
            <t xml:space="preserve">TOTAL Material:</t>
          </r>
        </is>
      </c>
      <c r="F5601" s="26" t="inlineStr"/>
      <c r="G5601" s="27" t="n">
        <f>SUM(G5599:G5600)</f>
        <v>69.18</v>
      </c>
    </row>
    <row r="5602" customHeight="1" ht="15">
      <c r="A5602" s="20" t="inlineStr">
        <is>
          <r>
            <t xml:space="preserve">Mão de Obra com Encargos Complementares</t>
          </r>
        </is>
      </c>
      <c r="B5602" s="20" t="inlineStr"/>
      <c r="C5602" s="21" t="inlineStr">
        <is>
          <r>
            <t xml:space="preserve">FONTE</t>
          </r>
        </is>
      </c>
      <c r="D5602" s="21" t="inlineStr">
        <is>
          <r>
            <t xml:space="preserve">UNID</t>
          </r>
        </is>
      </c>
      <c r="E5602" s="21" t="inlineStr">
        <is>
          <r>
            <t xml:space="preserve">COEFICIENTE</t>
          </r>
        </is>
      </c>
      <c r="F5602" s="21" t="inlineStr">
        <is>
          <r>
            <t xml:space="preserve">PREÇO UNITÁRIO</t>
          </r>
        </is>
      </c>
      <c r="G5602" s="21" t="inlineStr">
        <is>
          <r>
            <t xml:space="preserve">TOTAL</t>
          </r>
        </is>
      </c>
    </row>
    <row r="5603" customHeight="1" ht="21">
      <c r="A5603" s="22" t="inlineStr">
        <is>
          <r>
            <t xml:space="preserve">88247</t>
          </r>
        </is>
      </c>
      <c r="B5603" s="23" t="inlineStr">
        <is>
          <r>
            <t xml:space="preserve">AUXILIAR DE ELETRICISTA COM ENCARGOS COMPLEMENTARES</t>
          </r>
        </is>
      </c>
      <c r="C5603" s="22" t="inlineStr">
        <is>
          <r>
            <t xml:space="preserve">SINAPI</t>
          </r>
        </is>
      </c>
      <c r="D5603" s="22" t="inlineStr">
        <is>
          <r>
            <t xml:space="preserve">H</t>
          </r>
        </is>
      </c>
      <c r="E5603" s="24" t="n">
        <v>0.140528</v>
      </c>
      <c r="F5603" s="25" t="n">
        <v>25.22</v>
      </c>
      <c r="G5603" s="25" t="n">
        <f>TRUNC(TRUNC(E5603,8)*F5603,2)</f>
        <v>3.54</v>
      </c>
    </row>
    <row r="5604" customHeight="1" ht="15">
      <c r="A5604" s="22" t="inlineStr">
        <is>
          <r>
            <t xml:space="preserve">88264</t>
          </r>
        </is>
      </c>
      <c r="B5604" s="23" t="inlineStr">
        <is>
          <r>
            <t xml:space="preserve">ELETRICISTA COM ENCARGOS COMPLEMENTARES</t>
          </r>
        </is>
      </c>
      <c r="C5604" s="22" t="inlineStr">
        <is>
          <r>
            <t xml:space="preserve">SINAPI</t>
          </r>
        </is>
      </c>
      <c r="D5604" s="22" t="inlineStr">
        <is>
          <r>
            <t xml:space="preserve">H</t>
          </r>
        </is>
      </c>
      <c r="E5604" s="24" t="n">
        <v>0.140528</v>
      </c>
      <c r="F5604" s="25" t="n">
        <v>30.96</v>
      </c>
      <c r="G5604" s="25" t="n">
        <f>TRUNC(TRUNC(E5604,8)*F5604,2)</f>
        <v>4.35</v>
      </c>
    </row>
    <row r="5605" customHeight="1" ht="18">
      <c r="A5605" s="2" t="inlineStr"/>
      <c r="B5605" s="2" t="inlineStr"/>
      <c r="C5605" s="2" t="inlineStr"/>
      <c r="D5605" s="2" t="inlineStr"/>
      <c r="E5605" s="26" t="inlineStr">
        <is>
          <r>
            <t xml:space="preserve">TOTAL Mão de Obra com Encargos Complementares:</t>
          </r>
        </is>
      </c>
      <c r="F5605" s="26" t="inlineStr"/>
      <c r="G5605" s="27" t="n">
        <f>SUM(G5603:G5604)</f>
        <v>7.89</v>
      </c>
    </row>
    <row r="5606" customHeight="1" ht="15">
      <c r="A5606" s="2" t="inlineStr"/>
      <c r="B5606" s="2" t="inlineStr"/>
      <c r="C5606" s="2" t="inlineStr"/>
      <c r="D5606" s="2" t="inlineStr"/>
      <c r="E5606" s="28" t="inlineStr">
        <is>
          <r>
            <t xml:space="preserve">VALOR:</t>
          </r>
        </is>
      </c>
      <c r="F5606" s="28" t="inlineStr"/>
      <c r="G5606" s="29" t="n">
        <f>ROUND(SUM(G5601,G5605),2)</f>
        <v>77.07</v>
      </c>
    </row>
    <row r="5607" customHeight="1" ht="15">
      <c r="A5607" s="2" t="inlineStr"/>
      <c r="B5607" s="2" t="inlineStr"/>
      <c r="C5607" s="2" t="inlineStr"/>
      <c r="D5607" s="2" t="inlineStr"/>
      <c r="E5607" s="28" t="inlineStr">
        <is>
          <r>
            <t xml:space="preserve">VALOR BDI (20.34%):</t>
          </r>
        </is>
      </c>
      <c r="F5607" s="28" t="inlineStr"/>
      <c r="G5607" s="29" t="n">
        <f>ROUND(G5606*(20.34/100),2)</f>
        <v>15.68</v>
      </c>
    </row>
    <row r="5608" customHeight="1" ht="15">
      <c r="A5608" s="2" t="inlineStr"/>
      <c r="B5608" s="2" t="inlineStr"/>
      <c r="C5608" s="2" t="inlineStr"/>
      <c r="D5608" s="2" t="inlineStr"/>
      <c r="E5608" s="28" t="inlineStr">
        <is>
          <r>
            <t xml:space="preserve">VALOR COM BDI:</t>
          </r>
        </is>
      </c>
      <c r="F5608" s="28" t="inlineStr"/>
      <c r="G5608" s="29" t="n">
        <f>G5607+G5606</f>
        <v>92.75</v>
      </c>
    </row>
    <row r="5609" customHeight="1" ht="10">
      <c r="A5609" s="2" t="inlineStr"/>
      <c r="B5609" s="2" t="inlineStr"/>
      <c r="C5609" s="2" t="inlineStr"/>
      <c r="D5609" s="2" t="inlineStr"/>
      <c r="E5609" s="18" t="inlineStr"/>
      <c r="F5609" s="18" t="inlineStr"/>
      <c r="G5609" s="18" t="inlineStr"/>
    </row>
    <row r="5610" customHeight="1" ht="20">
      <c r="A5610" s="19" t="inlineStr">
        <is>
          <r>
            <t xml:space="preserve">1.19.64. ​93672​ DISJUNTOR TRIPOLAR TIPO DIN, CORRENTE NOMINAL DE 40A - FORNECIMENTO E INSTALAÇÃO. AF_07/2025​ (UN)</t>
          </r>
        </is>
      </c>
      <c r="B5610" s="19" t="inlineStr"/>
      <c r="C5610" s="19" t="inlineStr"/>
      <c r="D5610" s="19" t="inlineStr"/>
      <c r="E5610" s="19" t="inlineStr"/>
      <c r="F5610" s="19" t="inlineStr"/>
      <c r="G5610" s="19" t="inlineStr"/>
    </row>
    <row r="5611" customHeight="1" ht="15">
      <c r="A5611" s="20" t="inlineStr">
        <is>
          <r>
            <t xml:space="preserve">Material</t>
          </r>
        </is>
      </c>
      <c r="B5611" s="20" t="inlineStr"/>
      <c r="C5611" s="21" t="inlineStr">
        <is>
          <r>
            <t xml:space="preserve">FONTE</t>
          </r>
        </is>
      </c>
      <c r="D5611" s="21" t="inlineStr">
        <is>
          <r>
            <t xml:space="preserve">UNID</t>
          </r>
        </is>
      </c>
      <c r="E5611" s="21" t="inlineStr">
        <is>
          <r>
            <t xml:space="preserve">COEFICIENTE</t>
          </r>
        </is>
      </c>
      <c r="F5611" s="21" t="inlineStr">
        <is>
          <r>
            <t xml:space="preserve">PREÇO UNITÁRIO</t>
          </r>
        </is>
      </c>
      <c r="G5611" s="21" t="inlineStr">
        <is>
          <r>
            <t xml:space="preserve">TOTAL</t>
          </r>
        </is>
      </c>
    </row>
    <row r="5612" customHeight="1" ht="21">
      <c r="A5612" s="22" t="inlineStr">
        <is>
          <r>
            <t xml:space="preserve">00034709</t>
          </r>
        </is>
      </c>
      <c r="B5612" s="23" t="inlineStr">
        <is>
          <r>
            <t xml:space="preserve">DISJUNTOR TERMOMAGNETICO PARA TRILHO DIN (IEC), TRIPOLAR, 10 - 50 A</t>
          </r>
        </is>
      </c>
      <c r="C5612" s="22" t="inlineStr">
        <is>
          <r>
            <t xml:space="preserve">SINAPI</t>
          </r>
        </is>
      </c>
      <c r="D5612" s="22" t="inlineStr">
        <is>
          <r>
            <t xml:space="preserve">UN</t>
          </r>
        </is>
      </c>
      <c r="E5612" s="24" t="n">
        <v>1.0</v>
      </c>
      <c r="F5612" s="25" t="n">
        <v>65.07</v>
      </c>
      <c r="G5612" s="25" t="n">
        <f>TRUNC(TRUNC(E5612,8)*F5612,2)</f>
        <v>65.07</v>
      </c>
    </row>
    <row r="5613" customHeight="1" ht="29">
      <c r="A5613" s="22" t="inlineStr">
        <is>
          <r>
            <t xml:space="preserve">00001574</t>
          </r>
        </is>
      </c>
      <c r="B5613" s="23" t="inlineStr">
        <is>
          <r>
            <t xml:space="preserve">TERMINAL A COMPRESSAO EM COBRE ESTANHADO PARA CABO 10 MM2, 1 FURO E 1 COMPRESSAO, PARA PARAFUSO DE FIXACAO M6</t>
          </r>
        </is>
      </c>
      <c r="C5613" s="22" t="inlineStr">
        <is>
          <r>
            <t xml:space="preserve">SINAPI</t>
          </r>
        </is>
      </c>
      <c r="D5613" s="22" t="inlineStr">
        <is>
          <r>
            <t xml:space="preserve">UN</t>
          </r>
        </is>
      </c>
      <c r="E5613" s="24" t="n">
        <v>3.0</v>
      </c>
      <c r="F5613" s="25" t="n">
        <v>1.77</v>
      </c>
      <c r="G5613" s="25" t="n">
        <f>TRUNC(TRUNC(E5613,8)*F5613,2)</f>
        <v>5.31</v>
      </c>
    </row>
    <row r="5614" customHeight="1" ht="15">
      <c r="A5614" s="2" t="inlineStr"/>
      <c r="B5614" s="2" t="inlineStr"/>
      <c r="C5614" s="2" t="inlineStr"/>
      <c r="D5614" s="2" t="inlineStr"/>
      <c r="E5614" s="26" t="inlineStr">
        <is>
          <r>
            <t xml:space="preserve">TOTAL Material:</t>
          </r>
        </is>
      </c>
      <c r="F5614" s="26" t="inlineStr"/>
      <c r="G5614" s="27" t="n">
        <f>SUM(G5612:G5613)</f>
        <v>70.38</v>
      </c>
    </row>
    <row r="5615" customHeight="1" ht="15">
      <c r="A5615" s="20" t="inlineStr">
        <is>
          <r>
            <t xml:space="preserve">Mão de Obra com Encargos Complementares</t>
          </r>
        </is>
      </c>
      <c r="B5615" s="20" t="inlineStr"/>
      <c r="C5615" s="21" t="inlineStr">
        <is>
          <r>
            <t xml:space="preserve">FONTE</t>
          </r>
        </is>
      </c>
      <c r="D5615" s="21" t="inlineStr">
        <is>
          <r>
            <t xml:space="preserve">UNID</t>
          </r>
        </is>
      </c>
      <c r="E5615" s="21" t="inlineStr">
        <is>
          <r>
            <t xml:space="preserve">COEFICIENTE</t>
          </r>
        </is>
      </c>
      <c r="F5615" s="21" t="inlineStr">
        <is>
          <r>
            <t xml:space="preserve">PREÇO UNITÁRIO</t>
          </r>
        </is>
      </c>
      <c r="G5615" s="21" t="inlineStr">
        <is>
          <r>
            <t xml:space="preserve">TOTAL</t>
          </r>
        </is>
      </c>
    </row>
    <row r="5616" customHeight="1" ht="21">
      <c r="A5616" s="22" t="inlineStr">
        <is>
          <r>
            <t xml:space="preserve">88247</t>
          </r>
        </is>
      </c>
      <c r="B5616" s="23" t="inlineStr">
        <is>
          <r>
            <t xml:space="preserve">AUXILIAR DE ELETRICISTA COM ENCARGOS COMPLEMENTARES</t>
          </r>
        </is>
      </c>
      <c r="C5616" s="22" t="inlineStr">
        <is>
          <r>
            <t xml:space="preserve">SINAPI</t>
          </r>
        </is>
      </c>
      <c r="D5616" s="22" t="inlineStr">
        <is>
          <r>
            <t xml:space="preserve">H</t>
          </r>
        </is>
      </c>
      <c r="E5616" s="24" t="n">
        <v>0.381419</v>
      </c>
      <c r="F5616" s="25" t="n">
        <v>25.22</v>
      </c>
      <c r="G5616" s="25" t="n">
        <f>TRUNC(TRUNC(E5616,8)*F5616,2)</f>
        <v>9.61</v>
      </c>
    </row>
    <row r="5617" customHeight="1" ht="15">
      <c r="A5617" s="22" t="inlineStr">
        <is>
          <r>
            <t xml:space="preserve">88264</t>
          </r>
        </is>
      </c>
      <c r="B5617" s="23" t="inlineStr">
        <is>
          <r>
            <t xml:space="preserve">ELETRICISTA COM ENCARGOS COMPLEMENTARES</t>
          </r>
        </is>
      </c>
      <c r="C5617" s="22" t="inlineStr">
        <is>
          <r>
            <t xml:space="preserve">SINAPI</t>
          </r>
        </is>
      </c>
      <c r="D5617" s="22" t="inlineStr">
        <is>
          <r>
            <t xml:space="preserve">H</t>
          </r>
        </is>
      </c>
      <c r="E5617" s="24" t="n">
        <v>0.381419</v>
      </c>
      <c r="F5617" s="25" t="n">
        <v>30.96</v>
      </c>
      <c r="G5617" s="25" t="n">
        <f>TRUNC(TRUNC(E5617,8)*F5617,2)</f>
        <v>11.8</v>
      </c>
    </row>
    <row r="5618" customHeight="1" ht="18">
      <c r="A5618" s="2" t="inlineStr"/>
      <c r="B5618" s="2" t="inlineStr"/>
      <c r="C5618" s="2" t="inlineStr"/>
      <c r="D5618" s="2" t="inlineStr"/>
      <c r="E5618" s="26" t="inlineStr">
        <is>
          <r>
            <t xml:space="preserve">TOTAL Mão de Obra com Encargos Complementares:</t>
          </r>
        </is>
      </c>
      <c r="F5618" s="26" t="inlineStr"/>
      <c r="G5618" s="27" t="n">
        <f>SUM(G5616:G5617)</f>
        <v>21.41</v>
      </c>
    </row>
    <row r="5619" customHeight="1" ht="15">
      <c r="A5619" s="2" t="inlineStr"/>
      <c r="B5619" s="2" t="inlineStr"/>
      <c r="C5619" s="2" t="inlineStr"/>
      <c r="D5619" s="2" t="inlineStr"/>
      <c r="E5619" s="28" t="inlineStr">
        <is>
          <r>
            <t xml:space="preserve">VALOR:</t>
          </r>
        </is>
      </c>
      <c r="F5619" s="28" t="inlineStr"/>
      <c r="G5619" s="29" t="n">
        <f>ROUND(SUM(G5614,G5618),2)</f>
        <v>91.79</v>
      </c>
    </row>
    <row r="5620" customHeight="1" ht="15">
      <c r="A5620" s="2" t="inlineStr"/>
      <c r="B5620" s="2" t="inlineStr"/>
      <c r="C5620" s="2" t="inlineStr"/>
      <c r="D5620" s="2" t="inlineStr"/>
      <c r="E5620" s="28" t="inlineStr">
        <is>
          <r>
            <t xml:space="preserve">VALOR BDI (20.34%):</t>
          </r>
        </is>
      </c>
      <c r="F5620" s="28" t="inlineStr"/>
      <c r="G5620" s="29" t="n">
        <f>ROUND(G5619*(20.34/100),2)</f>
        <v>18.67</v>
      </c>
    </row>
    <row r="5621" customHeight="1" ht="15">
      <c r="A5621" s="2" t="inlineStr"/>
      <c r="B5621" s="2" t="inlineStr"/>
      <c r="C5621" s="2" t="inlineStr"/>
      <c r="D5621" s="2" t="inlineStr"/>
      <c r="E5621" s="28" t="inlineStr">
        <is>
          <r>
            <t xml:space="preserve">VALOR COM BDI:</t>
          </r>
        </is>
      </c>
      <c r="F5621" s="28" t="inlineStr"/>
      <c r="G5621" s="29" t="n">
        <f>G5620+G5619</f>
        <v>110.46</v>
      </c>
    </row>
    <row r="5622" customHeight="1" ht="10">
      <c r="A5622" s="2" t="inlineStr"/>
      <c r="B5622" s="2" t="inlineStr"/>
      <c r="C5622" s="2" t="inlineStr"/>
      <c r="D5622" s="2" t="inlineStr"/>
      <c r="E5622" s="18" t="inlineStr"/>
      <c r="F5622" s="18" t="inlineStr"/>
      <c r="G5622" s="18" t="inlineStr"/>
    </row>
    <row r="5623" customHeight="1" ht="20">
      <c r="A5623" s="19" t="inlineStr">
        <is>
          <r>
            <t xml:space="preserve">1.19.65. ​CPU2869​ DISJUNTOR TERMOMANÉTICO TRIPOLAR 63 A COM CAIXA MOLDADA 10 KA​ (UN)</t>
          </r>
        </is>
      </c>
      <c r="B5623" s="19" t="inlineStr"/>
      <c r="C5623" s="19" t="inlineStr"/>
      <c r="D5623" s="19" t="inlineStr"/>
      <c r="E5623" s="19" t="inlineStr"/>
      <c r="F5623" s="19" t="inlineStr"/>
      <c r="G5623" s="19" t="inlineStr"/>
    </row>
    <row r="5624" customHeight="1" ht="15">
      <c r="A5624" s="20" t="inlineStr">
        <is>
          <r>
            <t xml:space="preserve">Material</t>
          </r>
        </is>
      </c>
      <c r="B5624" s="20" t="inlineStr"/>
      <c r="C5624" s="21" t="inlineStr">
        <is>
          <r>
            <t xml:space="preserve">FONTE</t>
          </r>
        </is>
      </c>
      <c r="D5624" s="21" t="inlineStr">
        <is>
          <r>
            <t xml:space="preserve">UNID</t>
          </r>
        </is>
      </c>
      <c r="E5624" s="21" t="inlineStr">
        <is>
          <r>
            <t xml:space="preserve">COEFICIENTE</t>
          </r>
        </is>
      </c>
      <c r="F5624" s="21" t="inlineStr">
        <is>
          <r>
            <t xml:space="preserve">PREÇO UNITÁRIO</t>
          </r>
        </is>
      </c>
      <c r="G5624" s="21" t="inlineStr">
        <is>
          <r>
            <t xml:space="preserve">TOTAL</t>
          </r>
        </is>
      </c>
    </row>
    <row r="5625" customHeight="1" ht="21">
      <c r="A5625" s="22" t="inlineStr">
        <is>
          <r>
            <t xml:space="preserve">I10063</t>
          </r>
        </is>
      </c>
      <c r="B5625" s="23" t="inlineStr">
        <is>
          <r>
            <t xml:space="preserve">Disjuntor termomagnético tripolar 63 A com caixa moldada 10 kA</t>
          </r>
        </is>
      </c>
      <c r="C5625" s="22" t="inlineStr">
        <is>
          <r>
            <t xml:space="preserve">ORSE</t>
          </r>
        </is>
      </c>
      <c r="D5625" s="22" t="inlineStr">
        <is>
          <r>
            <t xml:space="preserve">un</t>
          </r>
        </is>
      </c>
      <c r="E5625" s="24" t="n">
        <v>1.0</v>
      </c>
      <c r="F5625" s="25" t="n">
        <v>607.0</v>
      </c>
      <c r="G5625" s="25" t="n">
        <f>ROUND(ROUND(E5625,8)*F5625,2)</f>
        <v>607.0</v>
      </c>
    </row>
    <row r="5626" customHeight="1" ht="15">
      <c r="A5626" s="2" t="inlineStr"/>
      <c r="B5626" s="2" t="inlineStr"/>
      <c r="C5626" s="2" t="inlineStr"/>
      <c r="D5626" s="2" t="inlineStr"/>
      <c r="E5626" s="26" t="inlineStr">
        <is>
          <r>
            <t xml:space="preserve">TOTAL Material:</t>
          </r>
        </is>
      </c>
      <c r="F5626" s="26" t="inlineStr"/>
      <c r="G5626" s="27" t="n">
        <f>SUM(G5625:G5625)</f>
        <v>607.0</v>
      </c>
    </row>
    <row r="5627" customHeight="1" ht="15">
      <c r="A5627" s="20" t="inlineStr">
        <is>
          <r>
            <t xml:space="preserve">Mão de Obra com Encargos Complementares</t>
          </r>
        </is>
      </c>
      <c r="B5627" s="20" t="inlineStr"/>
      <c r="C5627" s="21" t="inlineStr">
        <is>
          <r>
            <t xml:space="preserve">FONTE</t>
          </r>
        </is>
      </c>
      <c r="D5627" s="21" t="inlineStr">
        <is>
          <r>
            <t xml:space="preserve">UNID</t>
          </r>
        </is>
      </c>
      <c r="E5627" s="21" t="inlineStr">
        <is>
          <r>
            <t xml:space="preserve">COEFICIENTE</t>
          </r>
        </is>
      </c>
      <c r="F5627" s="21" t="inlineStr">
        <is>
          <r>
            <t xml:space="preserve">PREÇO UNITÁRIO</t>
          </r>
        </is>
      </c>
      <c r="G5627" s="21" t="inlineStr">
        <is>
          <r>
            <t xml:space="preserve">TOTAL</t>
          </r>
        </is>
      </c>
    </row>
    <row r="5628" customHeight="1" ht="15">
      <c r="A5628" s="22" t="inlineStr">
        <is>
          <r>
            <t xml:space="preserve">88264</t>
          </r>
        </is>
      </c>
      <c r="B5628" s="23" t="inlineStr">
        <is>
          <r>
            <t xml:space="preserve">ELETRICISTA COM ENCARGOS COMPLEMENTARES</t>
          </r>
        </is>
      </c>
      <c r="C5628" s="22" t="inlineStr">
        <is>
          <r>
            <t xml:space="preserve">SINAPI</t>
          </r>
        </is>
      </c>
      <c r="D5628" s="22" t="inlineStr">
        <is>
          <r>
            <t xml:space="preserve">H</t>
          </r>
        </is>
      </c>
      <c r="E5628" s="24" t="n">
        <v>0.6</v>
      </c>
      <c r="F5628" s="25" t="n">
        <v>30.96</v>
      </c>
      <c r="G5628" s="25" t="n">
        <f>ROUND(ROUND(E5628,8)*F5628,2)</f>
        <v>18.58</v>
      </c>
    </row>
    <row r="5629" customHeight="1" ht="15">
      <c r="A5629" s="22" t="inlineStr">
        <is>
          <r>
            <t xml:space="preserve">88316</t>
          </r>
        </is>
      </c>
      <c r="B5629" s="23" t="inlineStr">
        <is>
          <r>
            <t xml:space="preserve">SERVENTE COM ENCARGOS COMPLEMENTARES</t>
          </r>
        </is>
      </c>
      <c r="C5629" s="22" t="inlineStr">
        <is>
          <r>
            <t xml:space="preserve">SINAPI</t>
          </r>
        </is>
      </c>
      <c r="D5629" s="22" t="inlineStr">
        <is>
          <r>
            <t xml:space="preserve">H</t>
          </r>
        </is>
      </c>
      <c r="E5629" s="24" t="n">
        <v>0.6</v>
      </c>
      <c r="F5629" s="25" t="n">
        <v>23.56</v>
      </c>
      <c r="G5629" s="25" t="n">
        <f>ROUND(ROUND(E5629,8)*F5629,2)</f>
        <v>14.14</v>
      </c>
    </row>
    <row r="5630" customHeight="1" ht="18">
      <c r="A5630" s="2" t="inlineStr"/>
      <c r="B5630" s="2" t="inlineStr"/>
      <c r="C5630" s="2" t="inlineStr"/>
      <c r="D5630" s="2" t="inlineStr"/>
      <c r="E5630" s="26" t="inlineStr">
        <is>
          <r>
            <t xml:space="preserve">TOTAL Mão de Obra com Encargos Complementares:</t>
          </r>
        </is>
      </c>
      <c r="F5630" s="26" t="inlineStr"/>
      <c r="G5630" s="27" t="n">
        <f>SUM(G5628:G5629)</f>
        <v>32.72</v>
      </c>
    </row>
    <row r="5631" customHeight="1" ht="15">
      <c r="A5631" s="2" t="inlineStr"/>
      <c r="B5631" s="2" t="inlineStr"/>
      <c r="C5631" s="2" t="inlineStr"/>
      <c r="D5631" s="2" t="inlineStr"/>
      <c r="E5631" s="28" t="inlineStr">
        <is>
          <r>
            <t xml:space="preserve">VALOR:</t>
          </r>
        </is>
      </c>
      <c r="F5631" s="28" t="inlineStr"/>
      <c r="G5631" s="29" t="n">
        <f>ROUND(SUM(G5626,G5630),2)</f>
        <v>639.72</v>
      </c>
    </row>
    <row r="5632" customHeight="1" ht="15">
      <c r="A5632" s="2" t="inlineStr"/>
      <c r="B5632" s="2" t="inlineStr"/>
      <c r="C5632" s="2" t="inlineStr"/>
      <c r="D5632" s="2" t="inlineStr"/>
      <c r="E5632" s="28" t="inlineStr">
        <is>
          <r>
            <t xml:space="preserve">VALOR BDI (20.34%):</t>
          </r>
        </is>
      </c>
      <c r="F5632" s="28" t="inlineStr"/>
      <c r="G5632" s="29" t="n">
        <f>ROUND(G5631*(20.34/100),2)</f>
        <v>130.12</v>
      </c>
    </row>
    <row r="5633" customHeight="1" ht="15">
      <c r="A5633" s="2" t="inlineStr"/>
      <c r="B5633" s="2" t="inlineStr"/>
      <c r="C5633" s="2" t="inlineStr"/>
      <c r="D5633" s="2" t="inlineStr"/>
      <c r="E5633" s="28" t="inlineStr">
        <is>
          <r>
            <t xml:space="preserve">VALOR COM BDI:</t>
          </r>
        </is>
      </c>
      <c r="F5633" s="28" t="inlineStr"/>
      <c r="G5633" s="29" t="n">
        <f>G5632+G5631</f>
        <v>769.84</v>
      </c>
    </row>
    <row r="5634" customHeight="1" ht="10">
      <c r="A5634" s="2" t="inlineStr"/>
      <c r="B5634" s="2" t="inlineStr"/>
      <c r="C5634" s="2" t="inlineStr"/>
      <c r="D5634" s="2" t="inlineStr"/>
      <c r="E5634" s="18" t="inlineStr"/>
      <c r="F5634" s="18" t="inlineStr"/>
      <c r="G5634" s="18" t="inlineStr"/>
    </row>
    <row r="5635" customHeight="1" ht="20">
      <c r="A5635" s="19" t="inlineStr">
        <is>
          <r>
            <t xml:space="preserve">1.19.66. ​CPU3118​ DISJUNTOR TERMOMAGNÉTICO TRIPOLAR 70 A, PADRÃO DIN (EUROPEU - LINHA BRANCA), CURVA C, 10KA​ (UN)</t>
          </r>
        </is>
      </c>
      <c r="B5635" s="19" t="inlineStr"/>
      <c r="C5635" s="19" t="inlineStr"/>
      <c r="D5635" s="19" t="inlineStr"/>
      <c r="E5635" s="19" t="inlineStr"/>
      <c r="F5635" s="19" t="inlineStr"/>
      <c r="G5635" s="19" t="inlineStr"/>
    </row>
    <row r="5636" customHeight="1" ht="15">
      <c r="A5636" s="20" t="inlineStr">
        <is>
          <r>
            <t xml:space="preserve">Material</t>
          </r>
        </is>
      </c>
      <c r="B5636" s="20" t="inlineStr"/>
      <c r="C5636" s="21" t="inlineStr">
        <is>
          <r>
            <t xml:space="preserve">FONTE</t>
          </r>
        </is>
      </c>
      <c r="D5636" s="21" t="inlineStr">
        <is>
          <r>
            <t xml:space="preserve">UNID</t>
          </r>
        </is>
      </c>
      <c r="E5636" s="21" t="inlineStr">
        <is>
          <r>
            <t xml:space="preserve">COEFICIENTE</t>
          </r>
        </is>
      </c>
      <c r="F5636" s="21" t="inlineStr">
        <is>
          <r>
            <t xml:space="preserve">PREÇO UNITÁRIO</t>
          </r>
        </is>
      </c>
      <c r="G5636" s="21" t="inlineStr">
        <is>
          <r>
            <t xml:space="preserve">TOTAL</t>
          </r>
        </is>
      </c>
    </row>
    <row r="5637" customHeight="1" ht="29">
      <c r="A5637" s="22" t="inlineStr">
        <is>
          <r>
            <t xml:space="preserve">I12480</t>
          </r>
        </is>
      </c>
      <c r="B5637" s="23" t="inlineStr">
        <is>
          <r>
            <t xml:space="preserve">Disjuntor tripolar 70 A, padrão DIN ( linha branca ), curva de disparo C, corrente de interrupção 10KA, ref.: Siemens 5SX1 ou similar.</t>
          </r>
        </is>
      </c>
      <c r="C5637" s="22" t="inlineStr">
        <is>
          <r>
            <t xml:space="preserve">ORSE</t>
          </r>
        </is>
      </c>
      <c r="D5637" s="22" t="inlineStr">
        <is>
          <r>
            <t xml:space="preserve">un</t>
          </r>
        </is>
      </c>
      <c r="E5637" s="24" t="n">
        <v>1.0</v>
      </c>
      <c r="F5637" s="25" t="n">
        <v>123.0</v>
      </c>
      <c r="G5637" s="25" t="n">
        <f>ROUND(ROUND(E5637,8)*F5637,2)</f>
        <v>123.0</v>
      </c>
    </row>
    <row r="5638" customHeight="1" ht="15">
      <c r="A5638" s="2" t="inlineStr"/>
      <c r="B5638" s="2" t="inlineStr"/>
      <c r="C5638" s="2" t="inlineStr"/>
      <c r="D5638" s="2" t="inlineStr"/>
      <c r="E5638" s="26" t="inlineStr">
        <is>
          <r>
            <t xml:space="preserve">TOTAL Material:</t>
          </r>
        </is>
      </c>
      <c r="F5638" s="26" t="inlineStr"/>
      <c r="G5638" s="27" t="n">
        <f>SUM(G5637:G5637)</f>
        <v>123.0</v>
      </c>
    </row>
    <row r="5639" customHeight="1" ht="15">
      <c r="A5639" s="20" t="inlineStr">
        <is>
          <r>
            <t xml:space="preserve">Mão de Obra com Encargos Complementares</t>
          </r>
        </is>
      </c>
      <c r="B5639" s="20" t="inlineStr"/>
      <c r="C5639" s="21" t="inlineStr">
        <is>
          <r>
            <t xml:space="preserve">FONTE</t>
          </r>
        </is>
      </c>
      <c r="D5639" s="21" t="inlineStr">
        <is>
          <r>
            <t xml:space="preserve">UNID</t>
          </r>
        </is>
      </c>
      <c r="E5639" s="21" t="inlineStr">
        <is>
          <r>
            <t xml:space="preserve">COEFICIENTE</t>
          </r>
        </is>
      </c>
      <c r="F5639" s="21" t="inlineStr">
        <is>
          <r>
            <t xml:space="preserve">PREÇO UNITÁRIO</t>
          </r>
        </is>
      </c>
      <c r="G5639" s="21" t="inlineStr">
        <is>
          <r>
            <t xml:space="preserve">TOTAL</t>
          </r>
        </is>
      </c>
    </row>
    <row r="5640" customHeight="1" ht="15">
      <c r="A5640" s="22" t="inlineStr">
        <is>
          <r>
            <t xml:space="preserve">88264</t>
          </r>
        </is>
      </c>
      <c r="B5640" s="23" t="inlineStr">
        <is>
          <r>
            <t xml:space="preserve">ELETRICISTA COM ENCARGOS COMPLEMENTARES</t>
          </r>
        </is>
      </c>
      <c r="C5640" s="22" t="inlineStr">
        <is>
          <r>
            <t xml:space="preserve">SINAPI</t>
          </r>
        </is>
      </c>
      <c r="D5640" s="22" t="inlineStr">
        <is>
          <r>
            <t xml:space="preserve">H</t>
          </r>
        </is>
      </c>
      <c r="E5640" s="24" t="n">
        <v>1.0</v>
      </c>
      <c r="F5640" s="25" t="n">
        <v>30.96</v>
      </c>
      <c r="G5640" s="25" t="n">
        <f>ROUND(ROUND(E5640,8)*F5640,2)</f>
        <v>30.96</v>
      </c>
    </row>
    <row r="5641" customHeight="1" ht="15">
      <c r="A5641" s="22" t="inlineStr">
        <is>
          <r>
            <t xml:space="preserve">88316</t>
          </r>
        </is>
      </c>
      <c r="B5641" s="23" t="inlineStr">
        <is>
          <r>
            <t xml:space="preserve">SERVENTE COM ENCARGOS COMPLEMENTARES</t>
          </r>
        </is>
      </c>
      <c r="C5641" s="22" t="inlineStr">
        <is>
          <r>
            <t xml:space="preserve">SINAPI</t>
          </r>
        </is>
      </c>
      <c r="D5641" s="22" t="inlineStr">
        <is>
          <r>
            <t xml:space="preserve">H</t>
          </r>
        </is>
      </c>
      <c r="E5641" s="24" t="n">
        <v>1.0</v>
      </c>
      <c r="F5641" s="25" t="n">
        <v>23.56</v>
      </c>
      <c r="G5641" s="25" t="n">
        <f>ROUND(ROUND(E5641,8)*F5641,2)</f>
        <v>23.56</v>
      </c>
    </row>
    <row r="5642" customHeight="1" ht="18">
      <c r="A5642" s="2" t="inlineStr"/>
      <c r="B5642" s="2" t="inlineStr"/>
      <c r="C5642" s="2" t="inlineStr"/>
      <c r="D5642" s="2" t="inlineStr"/>
      <c r="E5642" s="26" t="inlineStr">
        <is>
          <r>
            <t xml:space="preserve">TOTAL Mão de Obra com Encargos Complementares:</t>
          </r>
        </is>
      </c>
      <c r="F5642" s="26" t="inlineStr"/>
      <c r="G5642" s="27" t="n">
        <f>SUM(G5640:G5641)</f>
        <v>54.52</v>
      </c>
    </row>
    <row r="5643" customHeight="1" ht="15">
      <c r="A5643" s="2" t="inlineStr"/>
      <c r="B5643" s="2" t="inlineStr"/>
      <c r="C5643" s="2" t="inlineStr"/>
      <c r="D5643" s="2" t="inlineStr"/>
      <c r="E5643" s="28" t="inlineStr">
        <is>
          <r>
            <t xml:space="preserve">VALOR:</t>
          </r>
        </is>
      </c>
      <c r="F5643" s="28" t="inlineStr"/>
      <c r="G5643" s="29" t="n">
        <f>ROUND(SUM(G5638,G5642),2)</f>
        <v>177.52</v>
      </c>
    </row>
    <row r="5644" customHeight="1" ht="15">
      <c r="A5644" s="2" t="inlineStr"/>
      <c r="B5644" s="2" t="inlineStr"/>
      <c r="C5644" s="2" t="inlineStr"/>
      <c r="D5644" s="2" t="inlineStr"/>
      <c r="E5644" s="28" t="inlineStr">
        <is>
          <r>
            <t xml:space="preserve">VALOR BDI (20.34%):</t>
          </r>
        </is>
      </c>
      <c r="F5644" s="28" t="inlineStr"/>
      <c r="G5644" s="29" t="n">
        <f>ROUND(G5643*(20.34/100),2)</f>
        <v>36.11</v>
      </c>
    </row>
    <row r="5645" customHeight="1" ht="15">
      <c r="A5645" s="2" t="inlineStr"/>
      <c r="B5645" s="2" t="inlineStr"/>
      <c r="C5645" s="2" t="inlineStr"/>
      <c r="D5645" s="2" t="inlineStr"/>
      <c r="E5645" s="28" t="inlineStr">
        <is>
          <r>
            <t xml:space="preserve">VALOR COM BDI:</t>
          </r>
        </is>
      </c>
      <c r="F5645" s="28" t="inlineStr"/>
      <c r="G5645" s="29" t="n">
        <f>G5644+G5643</f>
        <v>213.63</v>
      </c>
    </row>
    <row r="5646" customHeight="1" ht="10">
      <c r="A5646" s="2" t="inlineStr"/>
      <c r="B5646" s="2" t="inlineStr"/>
      <c r="C5646" s="2" t="inlineStr"/>
      <c r="D5646" s="2" t="inlineStr"/>
      <c r="E5646" s="18" t="inlineStr"/>
      <c r="F5646" s="18" t="inlineStr"/>
      <c r="G5646" s="18" t="inlineStr"/>
    </row>
    <row r="5647" customHeight="1" ht="20">
      <c r="A5647" s="19" t="inlineStr">
        <is>
          <r>
            <t xml:space="preserve">1.19.67. ​101894​ DISJUNTOR TRIPOLAR TIPO NEMA, CORRENTE NOMINAL DE 60 ATÉ 100A - FORNECIMENTO E INSTALAÇÃO. AF_07/2025​ (UN)</t>
          </r>
        </is>
      </c>
      <c r="B5647" s="19" t="inlineStr"/>
      <c r="C5647" s="19" t="inlineStr"/>
      <c r="D5647" s="19" t="inlineStr"/>
      <c r="E5647" s="19" t="inlineStr"/>
      <c r="F5647" s="19" t="inlineStr"/>
      <c r="G5647" s="19" t="inlineStr"/>
    </row>
    <row r="5648" customHeight="1" ht="15">
      <c r="A5648" s="20" t="inlineStr">
        <is>
          <r>
            <t xml:space="preserve">Material</t>
          </r>
        </is>
      </c>
      <c r="B5648" s="20" t="inlineStr"/>
      <c r="C5648" s="21" t="inlineStr">
        <is>
          <r>
            <t xml:space="preserve">FONTE</t>
          </r>
        </is>
      </c>
      <c r="D5648" s="21" t="inlineStr">
        <is>
          <r>
            <t xml:space="preserve">UNID</t>
          </r>
        </is>
      </c>
      <c r="E5648" s="21" t="inlineStr">
        <is>
          <r>
            <t xml:space="preserve">COEFICIENTE</t>
          </r>
        </is>
      </c>
      <c r="F5648" s="21" t="inlineStr">
        <is>
          <r>
            <t xml:space="preserve">PREÇO UNITÁRIO</t>
          </r>
        </is>
      </c>
      <c r="G5648" s="21" t="inlineStr">
        <is>
          <r>
            <t xml:space="preserve">TOTAL</t>
          </r>
        </is>
      </c>
    </row>
    <row r="5649" customHeight="1" ht="21">
      <c r="A5649" s="22" t="inlineStr">
        <is>
          <r>
            <t xml:space="preserve">00002373</t>
          </r>
        </is>
      </c>
      <c r="B5649" s="23" t="inlineStr">
        <is>
          <r>
            <t xml:space="preserve">DISJUNTOR TIPO NEMA, TRIPOLAR 60 ATE 100 A, TENSAO MAXIMA DE 415 V</t>
          </r>
        </is>
      </c>
      <c r="C5649" s="22" t="inlineStr">
        <is>
          <r>
            <t xml:space="preserve">SINAPI</t>
          </r>
        </is>
      </c>
      <c r="D5649" s="22" t="inlineStr">
        <is>
          <r>
            <t xml:space="preserve">UN</t>
          </r>
        </is>
      </c>
      <c r="E5649" s="24" t="n">
        <v>1.0</v>
      </c>
      <c r="F5649" s="25" t="n">
        <v>113.49</v>
      </c>
      <c r="G5649" s="25" t="n">
        <f>TRUNC(TRUNC(E5649,8)*F5649,2)</f>
        <v>113.49</v>
      </c>
    </row>
    <row r="5650" customHeight="1" ht="29">
      <c r="A5650" s="22" t="inlineStr">
        <is>
          <r>
            <t xml:space="preserve">00001576</t>
          </r>
        </is>
      </c>
      <c r="B5650" s="23" t="inlineStr">
        <is>
          <r>
            <t xml:space="preserve">TERMINAL A COMPRESSAO EM COBRE ESTANHADO PARA CABO 25 MM2, 1 FURO E 1 COMPRESSAO, PARA PARAFUSO DE FIXACAO M8</t>
          </r>
        </is>
      </c>
      <c r="C5650" s="22" t="inlineStr">
        <is>
          <r>
            <t xml:space="preserve">SINAPI</t>
          </r>
        </is>
      </c>
      <c r="D5650" s="22" t="inlineStr">
        <is>
          <r>
            <t xml:space="preserve">UN</t>
          </r>
        </is>
      </c>
      <c r="E5650" s="24" t="n">
        <v>3.0</v>
      </c>
      <c r="F5650" s="25" t="n">
        <v>2.91</v>
      </c>
      <c r="G5650" s="25" t="n">
        <f>TRUNC(TRUNC(E5650,8)*F5650,2)</f>
        <v>8.73</v>
      </c>
    </row>
    <row r="5651" customHeight="1" ht="15">
      <c r="A5651" s="2" t="inlineStr"/>
      <c r="B5651" s="2" t="inlineStr"/>
      <c r="C5651" s="2" t="inlineStr"/>
      <c r="D5651" s="2" t="inlineStr"/>
      <c r="E5651" s="26" t="inlineStr">
        <is>
          <r>
            <t xml:space="preserve">TOTAL Material:</t>
          </r>
        </is>
      </c>
      <c r="F5651" s="26" t="inlineStr"/>
      <c r="G5651" s="27" t="n">
        <f>SUM(G5649:G5650)</f>
        <v>122.22</v>
      </c>
    </row>
    <row r="5652" customHeight="1" ht="15">
      <c r="A5652" s="20" t="inlineStr">
        <is>
          <r>
            <t xml:space="preserve">Mão de Obra com Encargos Complementares</t>
          </r>
        </is>
      </c>
      <c r="B5652" s="20" t="inlineStr"/>
      <c r="C5652" s="21" t="inlineStr">
        <is>
          <r>
            <t xml:space="preserve">FONTE</t>
          </r>
        </is>
      </c>
      <c r="D5652" s="21" t="inlineStr">
        <is>
          <r>
            <t xml:space="preserve">UNID</t>
          </r>
        </is>
      </c>
      <c r="E5652" s="21" t="inlineStr">
        <is>
          <r>
            <t xml:space="preserve">COEFICIENTE</t>
          </r>
        </is>
      </c>
      <c r="F5652" s="21" t="inlineStr">
        <is>
          <r>
            <t xml:space="preserve">PREÇO UNITÁRIO</t>
          </r>
        </is>
      </c>
      <c r="G5652" s="21" t="inlineStr">
        <is>
          <r>
            <t xml:space="preserve">TOTAL</t>
          </r>
        </is>
      </c>
    </row>
    <row r="5653" customHeight="1" ht="21">
      <c r="A5653" s="22" t="inlineStr">
        <is>
          <r>
            <t xml:space="preserve">88247</t>
          </r>
        </is>
      </c>
      <c r="B5653" s="23" t="inlineStr">
        <is>
          <r>
            <t xml:space="preserve">AUXILIAR DE ELETRICISTA COM ENCARGOS COMPLEMENTARES</t>
          </r>
        </is>
      </c>
      <c r="C5653" s="22" t="inlineStr">
        <is>
          <r>
            <t xml:space="preserve">SINAPI</t>
          </r>
        </is>
      </c>
      <c r="D5653" s="22" t="inlineStr">
        <is>
          <r>
            <t xml:space="preserve">H</t>
          </r>
        </is>
      </c>
      <c r="E5653" s="24" t="n">
        <v>0.727135</v>
      </c>
      <c r="F5653" s="25" t="n">
        <v>25.22</v>
      </c>
      <c r="G5653" s="25" t="n">
        <f>TRUNC(TRUNC(E5653,8)*F5653,2)</f>
        <v>18.33</v>
      </c>
    </row>
    <row r="5654" customHeight="1" ht="15">
      <c r="A5654" s="22" t="inlineStr">
        <is>
          <r>
            <t xml:space="preserve">88264</t>
          </r>
        </is>
      </c>
      <c r="B5654" s="23" t="inlineStr">
        <is>
          <r>
            <t xml:space="preserve">ELETRICISTA COM ENCARGOS COMPLEMENTARES</t>
          </r>
        </is>
      </c>
      <c r="C5654" s="22" t="inlineStr">
        <is>
          <r>
            <t xml:space="preserve">SINAPI</t>
          </r>
        </is>
      </c>
      <c r="D5654" s="22" t="inlineStr">
        <is>
          <r>
            <t xml:space="preserve">H</t>
          </r>
        </is>
      </c>
      <c r="E5654" s="24" t="n">
        <v>0.727135</v>
      </c>
      <c r="F5654" s="25" t="n">
        <v>30.96</v>
      </c>
      <c r="G5654" s="25" t="n">
        <f>TRUNC(TRUNC(E5654,8)*F5654,2)</f>
        <v>22.51</v>
      </c>
    </row>
    <row r="5655" customHeight="1" ht="18">
      <c r="A5655" s="2" t="inlineStr"/>
      <c r="B5655" s="2" t="inlineStr"/>
      <c r="C5655" s="2" t="inlineStr"/>
      <c r="D5655" s="2" t="inlineStr"/>
      <c r="E5655" s="26" t="inlineStr">
        <is>
          <r>
            <t xml:space="preserve">TOTAL Mão de Obra com Encargos Complementares:</t>
          </r>
        </is>
      </c>
      <c r="F5655" s="26" t="inlineStr"/>
      <c r="G5655" s="27" t="n">
        <f>SUM(G5653:G5654)</f>
        <v>40.84</v>
      </c>
    </row>
    <row r="5656" customHeight="1" ht="15">
      <c r="A5656" s="2" t="inlineStr"/>
      <c r="B5656" s="2" t="inlineStr"/>
      <c r="C5656" s="2" t="inlineStr"/>
      <c r="D5656" s="2" t="inlineStr"/>
      <c r="E5656" s="28" t="inlineStr">
        <is>
          <r>
            <t xml:space="preserve">VALOR:</t>
          </r>
        </is>
      </c>
      <c r="F5656" s="28" t="inlineStr"/>
      <c r="G5656" s="29" t="n">
        <f>ROUND(SUM(G5651,G5655),2)</f>
        <v>163.06</v>
      </c>
    </row>
    <row r="5657" customHeight="1" ht="15">
      <c r="A5657" s="2" t="inlineStr"/>
      <c r="B5657" s="2" t="inlineStr"/>
      <c r="C5657" s="2" t="inlineStr"/>
      <c r="D5657" s="2" t="inlineStr"/>
      <c r="E5657" s="28" t="inlineStr">
        <is>
          <r>
            <t xml:space="preserve">VALOR BDI (20.34%):</t>
          </r>
        </is>
      </c>
      <c r="F5657" s="28" t="inlineStr"/>
      <c r="G5657" s="29" t="n">
        <f>ROUND(G5656*(20.34/100),2)</f>
        <v>33.17</v>
      </c>
    </row>
    <row r="5658" customHeight="1" ht="15">
      <c r="A5658" s="2" t="inlineStr"/>
      <c r="B5658" s="2" t="inlineStr"/>
      <c r="C5658" s="2" t="inlineStr"/>
      <c r="D5658" s="2" t="inlineStr"/>
      <c r="E5658" s="28" t="inlineStr">
        <is>
          <r>
            <t xml:space="preserve">VALOR COM BDI:</t>
          </r>
        </is>
      </c>
      <c r="F5658" s="28" t="inlineStr"/>
      <c r="G5658" s="29" t="n">
        <f>G5657+G5656</f>
        <v>196.23</v>
      </c>
    </row>
    <row r="5659" customHeight="1" ht="10">
      <c r="A5659" s="2" t="inlineStr"/>
      <c r="B5659" s="2" t="inlineStr"/>
      <c r="C5659" s="2" t="inlineStr"/>
      <c r="D5659" s="2" t="inlineStr"/>
      <c r="E5659" s="18" t="inlineStr"/>
      <c r="F5659" s="18" t="inlineStr"/>
      <c r="G5659" s="18" t="inlineStr"/>
    </row>
    <row r="5660" customHeight="1" ht="20">
      <c r="A5660" s="19" t="inlineStr">
        <is>
          <r>
            <t xml:space="preserve">1.19.68. ​93654​ DISJUNTOR MONOPOLAR TIPO DIN, CORRENTE NOMINAL DE 16A - FORNECIMENTO E INSTALAÇÃO. AF_07/2025​ (UN)</t>
          </r>
        </is>
      </c>
      <c r="B5660" s="19" t="inlineStr"/>
      <c r="C5660" s="19" t="inlineStr"/>
      <c r="D5660" s="19" t="inlineStr"/>
      <c r="E5660" s="19" t="inlineStr"/>
      <c r="F5660" s="19" t="inlineStr"/>
      <c r="G5660" s="19" t="inlineStr"/>
    </row>
    <row r="5661" customHeight="1" ht="15">
      <c r="A5661" s="20" t="inlineStr">
        <is>
          <r>
            <t xml:space="preserve">Material</t>
          </r>
        </is>
      </c>
      <c r="B5661" s="20" t="inlineStr"/>
      <c r="C5661" s="21" t="inlineStr">
        <is>
          <r>
            <t xml:space="preserve">FONTE</t>
          </r>
        </is>
      </c>
      <c r="D5661" s="21" t="inlineStr">
        <is>
          <r>
            <t xml:space="preserve">UNID</t>
          </r>
        </is>
      </c>
      <c r="E5661" s="21" t="inlineStr">
        <is>
          <r>
            <t xml:space="preserve">COEFICIENTE</t>
          </r>
        </is>
      </c>
      <c r="F5661" s="21" t="inlineStr">
        <is>
          <r>
            <t xml:space="preserve">PREÇO UNITÁRIO</t>
          </r>
        </is>
      </c>
      <c r="G5661" s="21" t="inlineStr">
        <is>
          <r>
            <t xml:space="preserve">TOTAL</t>
          </r>
        </is>
      </c>
    </row>
    <row r="5662" customHeight="1" ht="21">
      <c r="A5662" s="22" t="inlineStr">
        <is>
          <r>
            <t xml:space="preserve">00034653</t>
          </r>
        </is>
      </c>
      <c r="B5662" s="23" t="inlineStr">
        <is>
          <r>
            <t xml:space="preserve">DISJUNTOR TERMOMAGNETICO PARA TRILHO DIN (IEC), MONOPOLAR, 6 - 32 A</t>
          </r>
        </is>
      </c>
      <c r="C5662" s="22" t="inlineStr">
        <is>
          <r>
            <t xml:space="preserve">SINAPI</t>
          </r>
        </is>
      </c>
      <c r="D5662" s="22" t="inlineStr">
        <is>
          <r>
            <t xml:space="preserve">UN</t>
          </r>
        </is>
      </c>
      <c r="E5662" s="24" t="n">
        <v>1.0</v>
      </c>
      <c r="F5662" s="25" t="n">
        <v>9.26</v>
      </c>
      <c r="G5662" s="25" t="n">
        <f>TRUNC(TRUNC(E5662,8)*F5662,2)</f>
        <v>9.26</v>
      </c>
    </row>
    <row r="5663" customHeight="1" ht="29">
      <c r="A5663" s="22" t="inlineStr">
        <is>
          <r>
            <t xml:space="preserve">00001570</t>
          </r>
        </is>
      </c>
      <c r="B5663" s="23" t="inlineStr">
        <is>
          <r>
            <t xml:space="preserve">TERMINAL A COMPRESSAO EM COBRE ESTANHADO PARA CABO 2,5 MM2, 1 FURO E 1 COMPRESSAO, PARA PARAFUSO DE FIXACAO M5</t>
          </r>
        </is>
      </c>
      <c r="C5663" s="22" t="inlineStr">
        <is>
          <r>
            <t xml:space="preserve">SINAPI</t>
          </r>
        </is>
      </c>
      <c r="D5663" s="22" t="inlineStr">
        <is>
          <r>
            <t xml:space="preserve">UN</t>
          </r>
        </is>
      </c>
      <c r="E5663" s="24" t="n">
        <v>1.0</v>
      </c>
      <c r="F5663" s="25" t="n">
        <v>1.05</v>
      </c>
      <c r="G5663" s="25" t="n">
        <f>TRUNC(TRUNC(E5663,8)*F5663,2)</f>
        <v>1.05</v>
      </c>
    </row>
    <row r="5664" customHeight="1" ht="15">
      <c r="A5664" s="2" t="inlineStr"/>
      <c r="B5664" s="2" t="inlineStr"/>
      <c r="C5664" s="2" t="inlineStr"/>
      <c r="D5664" s="2" t="inlineStr"/>
      <c r="E5664" s="26" t="inlineStr">
        <is>
          <r>
            <t xml:space="preserve">TOTAL Material:</t>
          </r>
        </is>
      </c>
      <c r="F5664" s="26" t="inlineStr"/>
      <c r="G5664" s="27" t="n">
        <f>SUM(G5662:G5663)</f>
        <v>10.31</v>
      </c>
    </row>
    <row r="5665" customHeight="1" ht="15">
      <c r="A5665" s="20" t="inlineStr">
        <is>
          <r>
            <t xml:space="preserve">Mão de Obra com Encargos Complementares</t>
          </r>
        </is>
      </c>
      <c r="B5665" s="20" t="inlineStr"/>
      <c r="C5665" s="21" t="inlineStr">
        <is>
          <r>
            <t xml:space="preserve">FONTE</t>
          </r>
        </is>
      </c>
      <c r="D5665" s="21" t="inlineStr">
        <is>
          <r>
            <t xml:space="preserve">UNID</t>
          </r>
        </is>
      </c>
      <c r="E5665" s="21" t="inlineStr">
        <is>
          <r>
            <t xml:space="preserve">COEFICIENTE</t>
          </r>
        </is>
      </c>
      <c r="F5665" s="21" t="inlineStr">
        <is>
          <r>
            <t xml:space="preserve">PREÇO UNITÁRIO</t>
          </r>
        </is>
      </c>
      <c r="G5665" s="21" t="inlineStr">
        <is>
          <r>
            <t xml:space="preserve">TOTAL</t>
          </r>
        </is>
      </c>
    </row>
    <row r="5666" customHeight="1" ht="21">
      <c r="A5666" s="22" t="inlineStr">
        <is>
          <r>
            <t xml:space="preserve">88247</t>
          </r>
        </is>
      </c>
      <c r="B5666" s="23" t="inlineStr">
        <is>
          <r>
            <t xml:space="preserve">AUXILIAR DE ELETRICISTA COM ENCARGOS COMPLEMENTARES</t>
          </r>
        </is>
      </c>
      <c r="C5666" s="22" t="inlineStr">
        <is>
          <r>
            <t xml:space="preserve">SINAPI</t>
          </r>
        </is>
      </c>
      <c r="D5666" s="22" t="inlineStr">
        <is>
          <r>
            <t xml:space="preserve">H</t>
          </r>
        </is>
      </c>
      <c r="E5666" s="24" t="n">
        <v>0.035428</v>
      </c>
      <c r="F5666" s="25" t="n">
        <v>25.22</v>
      </c>
      <c r="G5666" s="25" t="n">
        <f>TRUNC(TRUNC(E5666,8)*F5666,2)</f>
        <v>0.89</v>
      </c>
    </row>
    <row r="5667" customHeight="1" ht="15">
      <c r="A5667" s="22" t="inlineStr">
        <is>
          <r>
            <t xml:space="preserve">88264</t>
          </r>
        </is>
      </c>
      <c r="B5667" s="23" t="inlineStr">
        <is>
          <r>
            <t xml:space="preserve">ELETRICISTA COM ENCARGOS COMPLEMENTARES</t>
          </r>
        </is>
      </c>
      <c r="C5667" s="22" t="inlineStr">
        <is>
          <r>
            <t xml:space="preserve">SINAPI</t>
          </r>
        </is>
      </c>
      <c r="D5667" s="22" t="inlineStr">
        <is>
          <r>
            <t xml:space="preserve">H</t>
          </r>
        </is>
      </c>
      <c r="E5667" s="24" t="n">
        <v>0.035428</v>
      </c>
      <c r="F5667" s="25" t="n">
        <v>30.96</v>
      </c>
      <c r="G5667" s="25" t="n">
        <f>TRUNC(TRUNC(E5667,8)*F5667,2)</f>
        <v>1.09</v>
      </c>
    </row>
    <row r="5668" customHeight="1" ht="18">
      <c r="A5668" s="2" t="inlineStr"/>
      <c r="B5668" s="2" t="inlineStr"/>
      <c r="C5668" s="2" t="inlineStr"/>
      <c r="D5668" s="2" t="inlineStr"/>
      <c r="E5668" s="26" t="inlineStr">
        <is>
          <r>
            <t xml:space="preserve">TOTAL Mão de Obra com Encargos Complementares:</t>
          </r>
        </is>
      </c>
      <c r="F5668" s="26" t="inlineStr"/>
      <c r="G5668" s="27" t="n">
        <f>SUM(G5666:G5667)</f>
        <v>1.98</v>
      </c>
    </row>
    <row r="5669" customHeight="1" ht="15">
      <c r="A5669" s="2" t="inlineStr"/>
      <c r="B5669" s="2" t="inlineStr"/>
      <c r="C5669" s="2" t="inlineStr"/>
      <c r="D5669" s="2" t="inlineStr"/>
      <c r="E5669" s="28" t="inlineStr">
        <is>
          <r>
            <t xml:space="preserve">VALOR:</t>
          </r>
        </is>
      </c>
      <c r="F5669" s="28" t="inlineStr"/>
      <c r="G5669" s="29" t="n">
        <f>ROUND(SUM(G5664,G5668),2)</f>
        <v>12.29</v>
      </c>
    </row>
    <row r="5670" customHeight="1" ht="15">
      <c r="A5670" s="2" t="inlineStr"/>
      <c r="B5670" s="2" t="inlineStr"/>
      <c r="C5670" s="2" t="inlineStr"/>
      <c r="D5670" s="2" t="inlineStr"/>
      <c r="E5670" s="28" t="inlineStr">
        <is>
          <r>
            <t xml:space="preserve">VALOR BDI (20.34%):</t>
          </r>
        </is>
      </c>
      <c r="F5670" s="28" t="inlineStr"/>
      <c r="G5670" s="29" t="n">
        <f>ROUND(G5669*(20.34/100),2)</f>
        <v>2.5</v>
      </c>
    </row>
    <row r="5671" customHeight="1" ht="15">
      <c r="A5671" s="2" t="inlineStr"/>
      <c r="B5671" s="2" t="inlineStr"/>
      <c r="C5671" s="2" t="inlineStr"/>
      <c r="D5671" s="2" t="inlineStr"/>
      <c r="E5671" s="28" t="inlineStr">
        <is>
          <r>
            <t xml:space="preserve">VALOR COM BDI:</t>
          </r>
        </is>
      </c>
      <c r="F5671" s="28" t="inlineStr"/>
      <c r="G5671" s="29" t="n">
        <f>G5670+G5669</f>
        <v>14.79</v>
      </c>
    </row>
    <row r="5672" customHeight="1" ht="10">
      <c r="A5672" s="2" t="inlineStr"/>
      <c r="B5672" s="2" t="inlineStr"/>
      <c r="C5672" s="2" t="inlineStr"/>
      <c r="D5672" s="2" t="inlineStr"/>
      <c r="E5672" s="18" t="inlineStr"/>
      <c r="F5672" s="18" t="inlineStr"/>
      <c r="G5672" s="18" t="inlineStr"/>
    </row>
    <row r="5673" customHeight="1" ht="20">
      <c r="A5673" s="19" t="inlineStr">
        <is>
          <r>
            <t xml:space="preserve">1.19.69. ​93655​ DISJUNTOR MONOPOLAR TIPO DIN, CORRENTE NOMINAL DE 20A - FORNECIMENTO E INSTALAÇÃO. AF_07/2025​ (UN)</t>
          </r>
        </is>
      </c>
      <c r="B5673" s="19" t="inlineStr"/>
      <c r="C5673" s="19" t="inlineStr"/>
      <c r="D5673" s="19" t="inlineStr"/>
      <c r="E5673" s="19" t="inlineStr"/>
      <c r="F5673" s="19" t="inlineStr"/>
      <c r="G5673" s="19" t="inlineStr"/>
    </row>
    <row r="5674" customHeight="1" ht="15">
      <c r="A5674" s="20" t="inlineStr">
        <is>
          <r>
            <t xml:space="preserve">Material</t>
          </r>
        </is>
      </c>
      <c r="B5674" s="20" t="inlineStr"/>
      <c r="C5674" s="21" t="inlineStr">
        <is>
          <r>
            <t xml:space="preserve">FONTE</t>
          </r>
        </is>
      </c>
      <c r="D5674" s="21" t="inlineStr">
        <is>
          <r>
            <t xml:space="preserve">UNID</t>
          </r>
        </is>
      </c>
      <c r="E5674" s="21" t="inlineStr">
        <is>
          <r>
            <t xml:space="preserve">COEFICIENTE</t>
          </r>
        </is>
      </c>
      <c r="F5674" s="21" t="inlineStr">
        <is>
          <r>
            <t xml:space="preserve">PREÇO UNITÁRIO</t>
          </r>
        </is>
      </c>
      <c r="G5674" s="21" t="inlineStr">
        <is>
          <r>
            <t xml:space="preserve">TOTAL</t>
          </r>
        </is>
      </c>
    </row>
    <row r="5675" customHeight="1" ht="21">
      <c r="A5675" s="22" t="inlineStr">
        <is>
          <r>
            <t xml:space="preserve">00034653</t>
          </r>
        </is>
      </c>
      <c r="B5675" s="23" t="inlineStr">
        <is>
          <r>
            <t xml:space="preserve">DISJUNTOR TERMOMAGNETICO PARA TRILHO DIN (IEC), MONOPOLAR, 6 - 32 A</t>
          </r>
        </is>
      </c>
      <c r="C5675" s="22" t="inlineStr">
        <is>
          <r>
            <t xml:space="preserve">SINAPI</t>
          </r>
        </is>
      </c>
      <c r="D5675" s="22" t="inlineStr">
        <is>
          <r>
            <t xml:space="preserve">UN</t>
          </r>
        </is>
      </c>
      <c r="E5675" s="24" t="n">
        <v>1.0</v>
      </c>
      <c r="F5675" s="25" t="n">
        <v>9.26</v>
      </c>
      <c r="G5675" s="25" t="n">
        <f>TRUNC(TRUNC(E5675,8)*F5675,2)</f>
        <v>9.26</v>
      </c>
    </row>
    <row r="5676" customHeight="1" ht="29">
      <c r="A5676" s="22" t="inlineStr">
        <is>
          <r>
            <t xml:space="preserve">00001571</t>
          </r>
        </is>
      </c>
      <c r="B5676" s="23" t="inlineStr">
        <is>
          <r>
            <t xml:space="preserve">TERMINAL A COMPRESSAO EM COBRE ESTANHADO PARA CABO 4 MM2, 1 FURO E 1 COMPRESSAO, PARA PARAFUSO DE FIXACAO M5</t>
          </r>
        </is>
      </c>
      <c r="C5676" s="22" t="inlineStr">
        <is>
          <r>
            <t xml:space="preserve">SINAPI</t>
          </r>
        </is>
      </c>
      <c r="D5676" s="22" t="inlineStr">
        <is>
          <r>
            <t xml:space="preserve">UN</t>
          </r>
        </is>
      </c>
      <c r="E5676" s="24" t="n">
        <v>1.0</v>
      </c>
      <c r="F5676" s="25" t="n">
        <v>1.37</v>
      </c>
      <c r="G5676" s="25" t="n">
        <f>TRUNC(TRUNC(E5676,8)*F5676,2)</f>
        <v>1.37</v>
      </c>
    </row>
    <row r="5677" customHeight="1" ht="15">
      <c r="A5677" s="2" t="inlineStr"/>
      <c r="B5677" s="2" t="inlineStr"/>
      <c r="C5677" s="2" t="inlineStr"/>
      <c r="D5677" s="2" t="inlineStr"/>
      <c r="E5677" s="26" t="inlineStr">
        <is>
          <r>
            <t xml:space="preserve">TOTAL Material:</t>
          </r>
        </is>
      </c>
      <c r="F5677" s="26" t="inlineStr"/>
      <c r="G5677" s="27" t="n">
        <f>SUM(G5675:G5676)</f>
        <v>10.63</v>
      </c>
    </row>
    <row r="5678" customHeight="1" ht="15">
      <c r="A5678" s="20" t="inlineStr">
        <is>
          <r>
            <t xml:space="preserve">Mão de Obra com Encargos Complementares</t>
          </r>
        </is>
      </c>
      <c r="B5678" s="20" t="inlineStr"/>
      <c r="C5678" s="21" t="inlineStr">
        <is>
          <r>
            <t xml:space="preserve">FONTE</t>
          </r>
        </is>
      </c>
      <c r="D5678" s="21" t="inlineStr">
        <is>
          <r>
            <t xml:space="preserve">UNID</t>
          </r>
        </is>
      </c>
      <c r="E5678" s="21" t="inlineStr">
        <is>
          <r>
            <t xml:space="preserve">COEFICIENTE</t>
          </r>
        </is>
      </c>
      <c r="F5678" s="21" t="inlineStr">
        <is>
          <r>
            <t xml:space="preserve">PREÇO UNITÁRIO</t>
          </r>
        </is>
      </c>
      <c r="G5678" s="21" t="inlineStr">
        <is>
          <r>
            <t xml:space="preserve">TOTAL</t>
          </r>
        </is>
      </c>
    </row>
    <row r="5679" customHeight="1" ht="21">
      <c r="A5679" s="22" t="inlineStr">
        <is>
          <r>
            <t xml:space="preserve">88247</t>
          </r>
        </is>
      </c>
      <c r="B5679" s="23" t="inlineStr">
        <is>
          <r>
            <t xml:space="preserve">AUXILIAR DE ELETRICISTA COM ENCARGOS COMPLEMENTARES</t>
          </r>
        </is>
      </c>
      <c r="C5679" s="22" t="inlineStr">
        <is>
          <r>
            <t xml:space="preserve">SINAPI</t>
          </r>
        </is>
      </c>
      <c r="D5679" s="22" t="inlineStr">
        <is>
          <r>
            <t xml:space="preserve">H</t>
          </r>
        </is>
      </c>
      <c r="E5679" s="24" t="n">
        <v>0.046843</v>
      </c>
      <c r="F5679" s="25" t="n">
        <v>25.22</v>
      </c>
      <c r="G5679" s="25" t="n">
        <f>TRUNC(TRUNC(E5679,8)*F5679,2)</f>
        <v>1.18</v>
      </c>
    </row>
    <row r="5680" customHeight="1" ht="15">
      <c r="A5680" s="22" t="inlineStr">
        <is>
          <r>
            <t xml:space="preserve">88264</t>
          </r>
        </is>
      </c>
      <c r="B5680" s="23" t="inlineStr">
        <is>
          <r>
            <t xml:space="preserve">ELETRICISTA COM ENCARGOS COMPLEMENTARES</t>
          </r>
        </is>
      </c>
      <c r="C5680" s="22" t="inlineStr">
        <is>
          <r>
            <t xml:space="preserve">SINAPI</t>
          </r>
        </is>
      </c>
      <c r="D5680" s="22" t="inlineStr">
        <is>
          <r>
            <t xml:space="preserve">H</t>
          </r>
        </is>
      </c>
      <c r="E5680" s="24" t="n">
        <v>0.046843</v>
      </c>
      <c r="F5680" s="25" t="n">
        <v>30.96</v>
      </c>
      <c r="G5680" s="25" t="n">
        <f>TRUNC(TRUNC(E5680,8)*F5680,2)</f>
        <v>1.45</v>
      </c>
    </row>
    <row r="5681" customHeight="1" ht="18">
      <c r="A5681" s="2" t="inlineStr"/>
      <c r="B5681" s="2" t="inlineStr"/>
      <c r="C5681" s="2" t="inlineStr"/>
      <c r="D5681" s="2" t="inlineStr"/>
      <c r="E5681" s="26" t="inlineStr">
        <is>
          <r>
            <t xml:space="preserve">TOTAL Mão de Obra com Encargos Complementares:</t>
          </r>
        </is>
      </c>
      <c r="F5681" s="26" t="inlineStr"/>
      <c r="G5681" s="27" t="n">
        <f>SUM(G5679:G5680)</f>
        <v>2.63</v>
      </c>
    </row>
    <row r="5682" customHeight="1" ht="15">
      <c r="A5682" s="2" t="inlineStr"/>
      <c r="B5682" s="2" t="inlineStr"/>
      <c r="C5682" s="2" t="inlineStr"/>
      <c r="D5682" s="2" t="inlineStr"/>
      <c r="E5682" s="28" t="inlineStr">
        <is>
          <r>
            <t xml:space="preserve">VALOR:</t>
          </r>
        </is>
      </c>
      <c r="F5682" s="28" t="inlineStr"/>
      <c r="G5682" s="29" t="n">
        <f>ROUND(SUM(G5677,G5681),2)</f>
        <v>13.26</v>
      </c>
    </row>
    <row r="5683" customHeight="1" ht="15">
      <c r="A5683" s="2" t="inlineStr"/>
      <c r="B5683" s="2" t="inlineStr"/>
      <c r="C5683" s="2" t="inlineStr"/>
      <c r="D5683" s="2" t="inlineStr"/>
      <c r="E5683" s="28" t="inlineStr">
        <is>
          <r>
            <t xml:space="preserve">VALOR BDI (20.34%):</t>
          </r>
        </is>
      </c>
      <c r="F5683" s="28" t="inlineStr"/>
      <c r="G5683" s="29" t="n">
        <f>ROUND(G5682*(20.34/100),2)</f>
        <v>2.7</v>
      </c>
    </row>
    <row r="5684" customHeight="1" ht="15">
      <c r="A5684" s="2" t="inlineStr"/>
      <c r="B5684" s="2" t="inlineStr"/>
      <c r="C5684" s="2" t="inlineStr"/>
      <c r="D5684" s="2" t="inlineStr"/>
      <c r="E5684" s="28" t="inlineStr">
        <is>
          <r>
            <t xml:space="preserve">VALOR COM BDI:</t>
          </r>
        </is>
      </c>
      <c r="F5684" s="28" t="inlineStr"/>
      <c r="G5684" s="29" t="n">
        <f>G5683+G5682</f>
        <v>15.96</v>
      </c>
    </row>
    <row r="5685" customHeight="1" ht="10">
      <c r="A5685" s="2" t="inlineStr"/>
      <c r="B5685" s="2" t="inlineStr"/>
      <c r="C5685" s="2" t="inlineStr"/>
      <c r="D5685" s="2" t="inlineStr"/>
      <c r="E5685" s="18" t="inlineStr"/>
      <c r="F5685" s="18" t="inlineStr"/>
      <c r="G5685" s="18" t="inlineStr"/>
    </row>
    <row r="5686" customHeight="1" ht="20">
      <c r="A5686" s="19" t="inlineStr">
        <is>
          <r>
            <t xml:space="preserve">1.19.70. ​101896​ DISJUNTOR TERMOMAGNÉTICO TRIPOLAR, CORRENTE NOMINAL DE 200A - FORNECIMENTO E INSTALAÇÃO. AF_07/2025​ (UN)</t>
          </r>
        </is>
      </c>
      <c r="B5686" s="19" t="inlineStr"/>
      <c r="C5686" s="19" t="inlineStr"/>
      <c r="D5686" s="19" t="inlineStr"/>
      <c r="E5686" s="19" t="inlineStr"/>
      <c r="F5686" s="19" t="inlineStr"/>
      <c r="G5686" s="19" t="inlineStr"/>
    </row>
    <row r="5687" customHeight="1" ht="15">
      <c r="A5687" s="20" t="inlineStr">
        <is>
          <r>
            <t xml:space="preserve">Material</t>
          </r>
        </is>
      </c>
      <c r="B5687" s="20" t="inlineStr"/>
      <c r="C5687" s="21" t="inlineStr">
        <is>
          <r>
            <t xml:space="preserve">FONTE</t>
          </r>
        </is>
      </c>
      <c r="D5687" s="21" t="inlineStr">
        <is>
          <r>
            <t xml:space="preserve">UNID</t>
          </r>
        </is>
      </c>
      <c r="E5687" s="21" t="inlineStr">
        <is>
          <r>
            <t xml:space="preserve">COEFICIENTE</t>
          </r>
        </is>
      </c>
      <c r="F5687" s="21" t="inlineStr">
        <is>
          <r>
            <t xml:space="preserve">PREÇO UNITÁRIO</t>
          </r>
        </is>
      </c>
      <c r="G5687" s="21" t="inlineStr">
        <is>
          <r>
            <t xml:space="preserve">TOTAL</t>
          </r>
        </is>
      </c>
    </row>
    <row r="5688" customHeight="1" ht="21">
      <c r="A5688" s="22" t="inlineStr">
        <is>
          <r>
            <t xml:space="preserve">00002377</t>
          </r>
        </is>
      </c>
      <c r="B5688" s="23" t="inlineStr">
        <is>
          <r>
            <t xml:space="preserve">DISJUNTOR TERMOMAGNETICO TRIPOLAR 200 A / 600 V, TIPO FXD / ICC - 35 KA</t>
          </r>
        </is>
      </c>
      <c r="C5688" s="22" t="inlineStr">
        <is>
          <r>
            <t xml:space="preserve">SINAPI</t>
          </r>
        </is>
      </c>
      <c r="D5688" s="22" t="inlineStr">
        <is>
          <r>
            <t xml:space="preserve">UN</t>
          </r>
        </is>
      </c>
      <c r="E5688" s="24" t="n">
        <v>1.0</v>
      </c>
      <c r="F5688" s="25" t="n">
        <v>565.09</v>
      </c>
      <c r="G5688" s="25" t="n">
        <f>TRUNC(TRUNC(E5688,8)*F5688,2)</f>
        <v>565.09</v>
      </c>
    </row>
    <row r="5689" customHeight="1" ht="29">
      <c r="A5689" s="22" t="inlineStr">
        <is>
          <r>
            <t xml:space="preserve">00001580</t>
          </r>
        </is>
      </c>
      <c r="B5689" s="23" t="inlineStr">
        <is>
          <r>
            <t xml:space="preserve">TERMINAL A COMPRESSAO EM COBRE ESTANHADO PARA CABO 95 MM2, 1 FURO E 1 COMPRESSAO, PARA PARAFUSO DE FIXACAO M12</t>
          </r>
        </is>
      </c>
      <c r="C5689" s="22" t="inlineStr">
        <is>
          <r>
            <t xml:space="preserve">SINAPI</t>
          </r>
        </is>
      </c>
      <c r="D5689" s="22" t="inlineStr">
        <is>
          <r>
            <t xml:space="preserve">UN</t>
          </r>
        </is>
      </c>
      <c r="E5689" s="24" t="n">
        <v>3.0</v>
      </c>
      <c r="F5689" s="25" t="n">
        <v>8.74</v>
      </c>
      <c r="G5689" s="25" t="n">
        <f>TRUNC(TRUNC(E5689,8)*F5689,2)</f>
        <v>26.22</v>
      </c>
    </row>
    <row r="5690" customHeight="1" ht="15">
      <c r="A5690" s="2" t="inlineStr"/>
      <c r="B5690" s="2" t="inlineStr"/>
      <c r="C5690" s="2" t="inlineStr"/>
      <c r="D5690" s="2" t="inlineStr"/>
      <c r="E5690" s="26" t="inlineStr">
        <is>
          <r>
            <t xml:space="preserve">TOTAL Material:</t>
          </r>
        </is>
      </c>
      <c r="F5690" s="26" t="inlineStr"/>
      <c r="G5690" s="27" t="n">
        <f>SUM(G5688:G5689)</f>
        <v>591.31</v>
      </c>
    </row>
    <row r="5691" customHeight="1" ht="15">
      <c r="A5691" s="20" t="inlineStr">
        <is>
          <r>
            <t xml:space="preserve">Mão de Obra com Encargos Complementares</t>
          </r>
        </is>
      </c>
      <c r="B5691" s="20" t="inlineStr"/>
      <c r="C5691" s="21" t="inlineStr">
        <is>
          <r>
            <t xml:space="preserve">FONTE</t>
          </r>
        </is>
      </c>
      <c r="D5691" s="21" t="inlineStr">
        <is>
          <r>
            <t xml:space="preserve">UNID</t>
          </r>
        </is>
      </c>
      <c r="E5691" s="21" t="inlineStr">
        <is>
          <r>
            <t xml:space="preserve">COEFICIENTE</t>
          </r>
        </is>
      </c>
      <c r="F5691" s="21" t="inlineStr">
        <is>
          <r>
            <t xml:space="preserve">PREÇO UNITÁRIO</t>
          </r>
        </is>
      </c>
      <c r="G5691" s="21" t="inlineStr">
        <is>
          <r>
            <t xml:space="preserve">TOTAL</t>
          </r>
        </is>
      </c>
    </row>
    <row r="5692" customHeight="1" ht="21">
      <c r="A5692" s="22" t="inlineStr">
        <is>
          <r>
            <t xml:space="preserve">88247</t>
          </r>
        </is>
      </c>
      <c r="B5692" s="23" t="inlineStr">
        <is>
          <r>
            <t xml:space="preserve">AUXILIAR DE ELETRICISTA COM ENCARGOS COMPLEMENTARES</t>
          </r>
        </is>
      </c>
      <c r="C5692" s="22" t="inlineStr">
        <is>
          <r>
            <t xml:space="preserve">SINAPI</t>
          </r>
        </is>
      </c>
      <c r="D5692" s="22" t="inlineStr">
        <is>
          <r>
            <t xml:space="preserve">H</t>
          </r>
        </is>
      </c>
      <c r="E5692" s="24" t="n">
        <v>1.222415</v>
      </c>
      <c r="F5692" s="25" t="n">
        <v>25.22</v>
      </c>
      <c r="G5692" s="25" t="n">
        <f>TRUNC(TRUNC(E5692,8)*F5692,2)</f>
        <v>30.82</v>
      </c>
    </row>
    <row r="5693" customHeight="1" ht="15">
      <c r="A5693" s="22" t="inlineStr">
        <is>
          <r>
            <t xml:space="preserve">88264</t>
          </r>
        </is>
      </c>
      <c r="B5693" s="23" t="inlineStr">
        <is>
          <r>
            <t xml:space="preserve">ELETRICISTA COM ENCARGOS COMPLEMENTARES</t>
          </r>
        </is>
      </c>
      <c r="C5693" s="22" t="inlineStr">
        <is>
          <r>
            <t xml:space="preserve">SINAPI</t>
          </r>
        </is>
      </c>
      <c r="D5693" s="22" t="inlineStr">
        <is>
          <r>
            <t xml:space="preserve">H</t>
          </r>
        </is>
      </c>
      <c r="E5693" s="24" t="n">
        <v>1.222415</v>
      </c>
      <c r="F5693" s="25" t="n">
        <v>30.96</v>
      </c>
      <c r="G5693" s="25" t="n">
        <f>TRUNC(TRUNC(E5693,8)*F5693,2)</f>
        <v>37.84</v>
      </c>
    </row>
    <row r="5694" customHeight="1" ht="18">
      <c r="A5694" s="2" t="inlineStr"/>
      <c r="B5694" s="2" t="inlineStr"/>
      <c r="C5694" s="2" t="inlineStr"/>
      <c r="D5694" s="2" t="inlineStr"/>
      <c r="E5694" s="26" t="inlineStr">
        <is>
          <r>
            <t xml:space="preserve">TOTAL Mão de Obra com Encargos Complementares:</t>
          </r>
        </is>
      </c>
      <c r="F5694" s="26" t="inlineStr"/>
      <c r="G5694" s="27" t="n">
        <f>SUM(G5692:G5693)</f>
        <v>68.66</v>
      </c>
    </row>
    <row r="5695" customHeight="1" ht="15">
      <c r="A5695" s="2" t="inlineStr"/>
      <c r="B5695" s="2" t="inlineStr"/>
      <c r="C5695" s="2" t="inlineStr"/>
      <c r="D5695" s="2" t="inlineStr"/>
      <c r="E5695" s="28" t="inlineStr">
        <is>
          <r>
            <t xml:space="preserve">VALOR:</t>
          </r>
        </is>
      </c>
      <c r="F5695" s="28" t="inlineStr"/>
      <c r="G5695" s="29" t="n">
        <f>ROUND(SUM(G5690,G5694),2)</f>
        <v>659.97</v>
      </c>
    </row>
    <row r="5696" customHeight="1" ht="15">
      <c r="A5696" s="2" t="inlineStr"/>
      <c r="B5696" s="2" t="inlineStr"/>
      <c r="C5696" s="2" t="inlineStr"/>
      <c r="D5696" s="2" t="inlineStr"/>
      <c r="E5696" s="28" t="inlineStr">
        <is>
          <r>
            <t xml:space="preserve">VALOR BDI (20.34%):</t>
          </r>
        </is>
      </c>
      <c r="F5696" s="28" t="inlineStr"/>
      <c r="G5696" s="29" t="n">
        <f>ROUND(G5695*(20.34/100),2)</f>
        <v>134.24</v>
      </c>
    </row>
    <row r="5697" customHeight="1" ht="15">
      <c r="A5697" s="2" t="inlineStr"/>
      <c r="B5697" s="2" t="inlineStr"/>
      <c r="C5697" s="2" t="inlineStr"/>
      <c r="D5697" s="2" t="inlineStr"/>
      <c r="E5697" s="28" t="inlineStr">
        <is>
          <r>
            <t xml:space="preserve">VALOR COM BDI:</t>
          </r>
        </is>
      </c>
      <c r="F5697" s="28" t="inlineStr"/>
      <c r="G5697" s="29" t="n">
        <f>G5696+G5695</f>
        <v>794.21</v>
      </c>
    </row>
    <row r="5698" customHeight="1" ht="10">
      <c r="A5698" s="2" t="inlineStr"/>
      <c r="B5698" s="2" t="inlineStr"/>
      <c r="C5698" s="2" t="inlineStr"/>
      <c r="D5698" s="2" t="inlineStr"/>
      <c r="E5698" s="18" t="inlineStr"/>
      <c r="F5698" s="18" t="inlineStr"/>
      <c r="G5698" s="18" t="inlineStr"/>
    </row>
    <row r="5699" customHeight="1" ht="20">
      <c r="A5699" s="19" t="inlineStr">
        <is>
          <r>
            <t xml:space="preserve">1.19.71. ​101898​ DISJUNTOR TERMOMAGNÉTICO TRIPOLAR, CORRENTE NOMINAL DE 400A - FORNECIMENTO E INSTALAÇÃO. AF_07/2025​ (UN)</t>
          </r>
        </is>
      </c>
      <c r="B5699" s="19" t="inlineStr"/>
      <c r="C5699" s="19" t="inlineStr"/>
      <c r="D5699" s="19" t="inlineStr"/>
      <c r="E5699" s="19" t="inlineStr"/>
      <c r="F5699" s="19" t="inlineStr"/>
      <c r="G5699" s="19" t="inlineStr"/>
    </row>
    <row r="5700" customHeight="1" ht="15">
      <c r="A5700" s="20" t="inlineStr">
        <is>
          <r>
            <t xml:space="preserve">Material</t>
          </r>
        </is>
      </c>
      <c r="B5700" s="20" t="inlineStr"/>
      <c r="C5700" s="21" t="inlineStr">
        <is>
          <r>
            <t xml:space="preserve">FONTE</t>
          </r>
        </is>
      </c>
      <c r="D5700" s="21" t="inlineStr">
        <is>
          <r>
            <t xml:space="preserve">UNID</t>
          </r>
        </is>
      </c>
      <c r="E5700" s="21" t="inlineStr">
        <is>
          <r>
            <t xml:space="preserve">COEFICIENTE</t>
          </r>
        </is>
      </c>
      <c r="F5700" s="21" t="inlineStr">
        <is>
          <r>
            <t xml:space="preserve">PREÇO UNITÁRIO</t>
          </r>
        </is>
      </c>
      <c r="G5700" s="21" t="inlineStr">
        <is>
          <r>
            <t xml:space="preserve">TOTAL</t>
          </r>
        </is>
      </c>
    </row>
    <row r="5701" customHeight="1" ht="21">
      <c r="A5701" s="22" t="inlineStr">
        <is>
          <r>
            <t xml:space="preserve">00002379</t>
          </r>
        </is>
      </c>
      <c r="B5701" s="23" t="inlineStr">
        <is>
          <r>
            <t xml:space="preserve">DISJUNTOR TERMOMAGNETICO TRIPOLAR 400 A / 600 V, TIPO JXD / ICC - 40 KA</t>
          </r>
        </is>
      </c>
      <c r="C5701" s="22" t="inlineStr">
        <is>
          <r>
            <t xml:space="preserve">SINAPI</t>
          </r>
        </is>
      </c>
      <c r="D5701" s="22" t="inlineStr">
        <is>
          <r>
            <t xml:space="preserve">UN</t>
          </r>
        </is>
      </c>
      <c r="E5701" s="24" t="n">
        <v>1.0</v>
      </c>
      <c r="F5701" s="25" t="n">
        <v>1299.89</v>
      </c>
      <c r="G5701" s="25" t="n">
        <f>TRUNC(TRUNC(E5701,8)*F5701,2)</f>
        <v>1299.89</v>
      </c>
    </row>
    <row r="5702" customHeight="1" ht="29">
      <c r="A5702" s="22" t="inlineStr">
        <is>
          <r>
            <t xml:space="preserve">00001581</t>
          </r>
        </is>
      </c>
      <c r="B5702" s="23" t="inlineStr">
        <is>
          <r>
            <t xml:space="preserve">TERMINAL A COMPRESSAO EM COBRE ESTANHADO PARA CABO 120 MM2, 1 FURO E 1 COMPRESSAO, PARA PARAFUSO DE FIXACAO M12</t>
          </r>
        </is>
      </c>
      <c r="C5702" s="22" t="inlineStr">
        <is>
          <r>
            <t xml:space="preserve">SINAPI</t>
          </r>
        </is>
      </c>
      <c r="D5702" s="22" t="inlineStr">
        <is>
          <r>
            <t xml:space="preserve">UN</t>
          </r>
        </is>
      </c>
      <c r="E5702" s="24" t="n">
        <v>3.0</v>
      </c>
      <c r="F5702" s="25" t="n">
        <v>12.29</v>
      </c>
      <c r="G5702" s="25" t="n">
        <f>TRUNC(TRUNC(E5702,8)*F5702,2)</f>
        <v>36.87</v>
      </c>
    </row>
    <row r="5703" customHeight="1" ht="15">
      <c r="A5703" s="2" t="inlineStr"/>
      <c r="B5703" s="2" t="inlineStr"/>
      <c r="C5703" s="2" t="inlineStr"/>
      <c r="D5703" s="2" t="inlineStr"/>
      <c r="E5703" s="26" t="inlineStr">
        <is>
          <r>
            <t xml:space="preserve">TOTAL Material:</t>
          </r>
        </is>
      </c>
      <c r="F5703" s="26" t="inlineStr"/>
      <c r="G5703" s="27" t="n">
        <f>SUM(G5701:G5702)</f>
        <v>1336.76</v>
      </c>
    </row>
    <row r="5704" customHeight="1" ht="15">
      <c r="A5704" s="20" t="inlineStr">
        <is>
          <r>
            <t xml:space="preserve">Mão de Obra com Encargos Complementares</t>
          </r>
        </is>
      </c>
      <c r="B5704" s="20" t="inlineStr"/>
      <c r="C5704" s="21" t="inlineStr">
        <is>
          <r>
            <t xml:space="preserve">FONTE</t>
          </r>
        </is>
      </c>
      <c r="D5704" s="21" t="inlineStr">
        <is>
          <r>
            <t xml:space="preserve">UNID</t>
          </r>
        </is>
      </c>
      <c r="E5704" s="21" t="inlineStr">
        <is>
          <r>
            <t xml:space="preserve">COEFICIENTE</t>
          </r>
        </is>
      </c>
      <c r="F5704" s="21" t="inlineStr">
        <is>
          <r>
            <t xml:space="preserve">PREÇO UNITÁRIO</t>
          </r>
        </is>
      </c>
      <c r="G5704" s="21" t="inlineStr">
        <is>
          <r>
            <t xml:space="preserve">TOTAL</t>
          </r>
        </is>
      </c>
    </row>
    <row r="5705" customHeight="1" ht="21">
      <c r="A5705" s="22" t="inlineStr">
        <is>
          <r>
            <t xml:space="preserve">88247</t>
          </r>
        </is>
      </c>
      <c r="B5705" s="23" t="inlineStr">
        <is>
          <r>
            <t xml:space="preserve">AUXILIAR DE ELETRICISTA COM ENCARGOS COMPLEMENTARES</t>
          </r>
        </is>
      </c>
      <c r="C5705" s="22" t="inlineStr">
        <is>
          <r>
            <t xml:space="preserve">SINAPI</t>
          </r>
        </is>
      </c>
      <c r="D5705" s="22" t="inlineStr">
        <is>
          <r>
            <t xml:space="preserve">H</t>
          </r>
        </is>
      </c>
      <c r="E5705" s="24" t="n">
        <v>1.222415</v>
      </c>
      <c r="F5705" s="25" t="n">
        <v>25.22</v>
      </c>
      <c r="G5705" s="25" t="n">
        <f>TRUNC(TRUNC(E5705,8)*F5705,2)</f>
        <v>30.82</v>
      </c>
    </row>
    <row r="5706" customHeight="1" ht="15">
      <c r="A5706" s="22" t="inlineStr">
        <is>
          <r>
            <t xml:space="preserve">88264</t>
          </r>
        </is>
      </c>
      <c r="B5706" s="23" t="inlineStr">
        <is>
          <r>
            <t xml:space="preserve">ELETRICISTA COM ENCARGOS COMPLEMENTARES</t>
          </r>
        </is>
      </c>
      <c r="C5706" s="22" t="inlineStr">
        <is>
          <r>
            <t xml:space="preserve">SINAPI</t>
          </r>
        </is>
      </c>
      <c r="D5706" s="22" t="inlineStr">
        <is>
          <r>
            <t xml:space="preserve">H</t>
          </r>
        </is>
      </c>
      <c r="E5706" s="24" t="n">
        <v>1.222415</v>
      </c>
      <c r="F5706" s="25" t="n">
        <v>30.96</v>
      </c>
      <c r="G5706" s="25" t="n">
        <f>TRUNC(TRUNC(E5706,8)*F5706,2)</f>
        <v>37.84</v>
      </c>
    </row>
    <row r="5707" customHeight="1" ht="18">
      <c r="A5707" s="2" t="inlineStr"/>
      <c r="B5707" s="2" t="inlineStr"/>
      <c r="C5707" s="2" t="inlineStr"/>
      <c r="D5707" s="2" t="inlineStr"/>
      <c r="E5707" s="26" t="inlineStr">
        <is>
          <r>
            <t xml:space="preserve">TOTAL Mão de Obra com Encargos Complementares:</t>
          </r>
        </is>
      </c>
      <c r="F5707" s="26" t="inlineStr"/>
      <c r="G5707" s="27" t="n">
        <f>SUM(G5705:G5706)</f>
        <v>68.66</v>
      </c>
    </row>
    <row r="5708" customHeight="1" ht="15">
      <c r="A5708" s="2" t="inlineStr"/>
      <c r="B5708" s="2" t="inlineStr"/>
      <c r="C5708" s="2" t="inlineStr"/>
      <c r="D5708" s="2" t="inlineStr"/>
      <c r="E5708" s="28" t="inlineStr">
        <is>
          <r>
            <t xml:space="preserve">VALOR:</t>
          </r>
        </is>
      </c>
      <c r="F5708" s="28" t="inlineStr"/>
      <c r="G5708" s="29" t="n">
        <f>ROUND(SUM(G5703,G5707),2)</f>
        <v>1405.42</v>
      </c>
    </row>
    <row r="5709" customHeight="1" ht="15">
      <c r="A5709" s="2" t="inlineStr"/>
      <c r="B5709" s="2" t="inlineStr"/>
      <c r="C5709" s="2" t="inlineStr"/>
      <c r="D5709" s="2" t="inlineStr"/>
      <c r="E5709" s="28" t="inlineStr">
        <is>
          <r>
            <t xml:space="preserve">VALOR BDI (20.34%):</t>
          </r>
        </is>
      </c>
      <c r="F5709" s="28" t="inlineStr"/>
      <c r="G5709" s="29" t="n">
        <f>ROUND(G5708*(20.34/100),2)</f>
        <v>285.86</v>
      </c>
    </row>
    <row r="5710" customHeight="1" ht="15">
      <c r="A5710" s="2" t="inlineStr"/>
      <c r="B5710" s="2" t="inlineStr"/>
      <c r="C5710" s="2" t="inlineStr"/>
      <c r="D5710" s="2" t="inlineStr"/>
      <c r="E5710" s="28" t="inlineStr">
        <is>
          <r>
            <t xml:space="preserve">VALOR COM BDI:</t>
          </r>
        </is>
      </c>
      <c r="F5710" s="28" t="inlineStr"/>
      <c r="G5710" s="29" t="n">
        <f>G5709+G5708</f>
        <v>1691.28</v>
      </c>
    </row>
    <row r="5711" customHeight="1" ht="10">
      <c r="A5711" s="2" t="inlineStr"/>
      <c r="B5711" s="2" t="inlineStr"/>
      <c r="C5711" s="2" t="inlineStr"/>
      <c r="D5711" s="2" t="inlineStr"/>
      <c r="E5711" s="18" t="inlineStr"/>
      <c r="F5711" s="18" t="inlineStr"/>
      <c r="G5711" s="18" t="inlineStr"/>
    </row>
    <row r="5712" customHeight="1" ht="20">
      <c r="A5712" s="19" t="inlineStr">
        <is>
          <r>
            <t xml:space="preserve">1.19.72. ​CPU3333​ DISJUNTOR EM CAIXA MOLDADA, TÉRMICO E MAGNÉTICO AJUSTÁVEIS, TRIPOLAR 1250/690V, FAIXA DE AJUSTE DE 800 ATÉ 1250A​ (UN)</t>
          </r>
        </is>
      </c>
      <c r="B5712" s="19" t="inlineStr"/>
      <c r="C5712" s="19" t="inlineStr"/>
      <c r="D5712" s="19" t="inlineStr"/>
      <c r="E5712" s="19" t="inlineStr"/>
      <c r="F5712" s="19" t="inlineStr"/>
      <c r="G5712" s="19" t="inlineStr"/>
    </row>
    <row r="5713" customHeight="1" ht="15">
      <c r="A5713" s="20" t="inlineStr">
        <is>
          <r>
            <t xml:space="preserve">Serviço</t>
          </r>
        </is>
      </c>
      <c r="B5713" s="20" t="inlineStr"/>
      <c r="C5713" s="21" t="inlineStr">
        <is>
          <r>
            <t xml:space="preserve">FONTE</t>
          </r>
        </is>
      </c>
      <c r="D5713" s="21" t="inlineStr">
        <is>
          <r>
            <t xml:space="preserve">UNID</t>
          </r>
        </is>
      </c>
      <c r="E5713" s="21" t="inlineStr">
        <is>
          <r>
            <t xml:space="preserve">COEFICIENTE</t>
          </r>
        </is>
      </c>
      <c r="F5713" s="21" t="inlineStr">
        <is>
          <r>
            <t xml:space="preserve">PREÇO UNITÁRIO</t>
          </r>
        </is>
      </c>
      <c r="G5713" s="21" t="inlineStr">
        <is>
          <r>
            <t xml:space="preserve">TOTAL</t>
          </r>
        </is>
      </c>
    </row>
    <row r="5714" customHeight="1" ht="21">
      <c r="A5714" s="22" t="inlineStr">
        <is>
          <r>
            <t xml:space="preserve">C1105</t>
          </r>
        </is>
      </c>
      <c r="B5714" s="23" t="inlineStr">
        <is>
          <r>
            <t xml:space="preserve">DISJUNTOR TRIPOLAR C/ACIONAMENTO NA PORTA DO Q.D.ATE 1250A</t>
          </r>
        </is>
      </c>
      <c r="C5714" s="22" t="inlineStr">
        <is>
          <r>
            <t xml:space="preserve">SEINFRA</t>
          </r>
        </is>
      </c>
      <c r="D5714" s="22" t="inlineStr">
        <is>
          <r>
            <t xml:space="preserve">UN</t>
          </r>
        </is>
      </c>
      <c r="E5714" s="24" t="n">
        <v>1.0</v>
      </c>
      <c r="F5714" s="25" t="n">
        <v>15546.74</v>
      </c>
      <c r="G5714" s="25" t="n">
        <f>ROUND(ROUND(E5714,8)*F5714,2)</f>
        <v>15546.74</v>
      </c>
    </row>
    <row r="5715" customHeight="1" ht="15">
      <c r="A5715" s="2" t="inlineStr"/>
      <c r="B5715" s="2" t="inlineStr"/>
      <c r="C5715" s="2" t="inlineStr"/>
      <c r="D5715" s="2" t="inlineStr"/>
      <c r="E5715" s="26" t="inlineStr">
        <is>
          <r>
            <t xml:space="preserve">TOTAL Serviço:</t>
          </r>
        </is>
      </c>
      <c r="F5715" s="26" t="inlineStr"/>
      <c r="G5715" s="27" t="n">
        <f>SUM(G5714:G5714)</f>
        <v>15546.74</v>
      </c>
    </row>
    <row r="5716" customHeight="1" ht="15">
      <c r="A5716" s="2" t="inlineStr"/>
      <c r="B5716" s="2" t="inlineStr"/>
      <c r="C5716" s="2" t="inlineStr"/>
      <c r="D5716" s="2" t="inlineStr"/>
      <c r="E5716" s="28" t="inlineStr">
        <is>
          <r>
            <t xml:space="preserve">VALOR:</t>
          </r>
        </is>
      </c>
      <c r="F5716" s="28" t="inlineStr"/>
      <c r="G5716" s="29" t="n">
        <f>ROUND(SUM(G5715),2)</f>
        <v>15546.74</v>
      </c>
    </row>
    <row r="5717" customHeight="1" ht="15">
      <c r="A5717" s="2" t="inlineStr"/>
      <c r="B5717" s="2" t="inlineStr"/>
      <c r="C5717" s="2" t="inlineStr"/>
      <c r="D5717" s="2" t="inlineStr"/>
      <c r="E5717" s="28" t="inlineStr">
        <is>
          <r>
            <t xml:space="preserve">VALOR BDI (20.34%):</t>
          </r>
        </is>
      </c>
      <c r="F5717" s="28" t="inlineStr"/>
      <c r="G5717" s="29" t="n">
        <f>ROUND(G5716*(20.34/100),2)</f>
        <v>3162.21</v>
      </c>
    </row>
    <row r="5718" customHeight="1" ht="15">
      <c r="A5718" s="2" t="inlineStr"/>
      <c r="B5718" s="2" t="inlineStr"/>
      <c r="C5718" s="2" t="inlineStr"/>
      <c r="D5718" s="2" t="inlineStr"/>
      <c r="E5718" s="28" t="inlineStr">
        <is>
          <r>
            <t xml:space="preserve">VALOR COM BDI:</t>
          </r>
        </is>
      </c>
      <c r="F5718" s="28" t="inlineStr"/>
      <c r="G5718" s="29" t="n">
        <f>G5717+G5716</f>
        <v>18708.95</v>
      </c>
    </row>
    <row r="5719" customHeight="1" ht="10">
      <c r="A5719" s="2" t="inlineStr"/>
      <c r="B5719" s="2" t="inlineStr"/>
      <c r="C5719" s="2" t="inlineStr"/>
      <c r="D5719" s="2" t="inlineStr"/>
      <c r="E5719" s="18" t="inlineStr"/>
      <c r="F5719" s="18" t="inlineStr"/>
      <c r="G5719" s="18" t="inlineStr"/>
    </row>
    <row r="5720" customHeight="1" ht="20">
      <c r="A5720" s="19" t="inlineStr">
        <is>
          <r>
            <t xml:space="preserve">1.19.73. ​CPU3334​ DISJUNTOR SÉRIE UNIVERSAL, EM CAIXA MOLDADA, TÉRMICO FIXO E MAGNÉTICO AJUSTÁVEL, TRIPOLAR 600V, CORRENTE DE 500 A ATÉ 630A​ (UN)</t>
          </r>
        </is>
      </c>
      <c r="B5720" s="19" t="inlineStr"/>
      <c r="C5720" s="19" t="inlineStr"/>
      <c r="D5720" s="19" t="inlineStr"/>
      <c r="E5720" s="19" t="inlineStr"/>
      <c r="F5720" s="19" t="inlineStr"/>
      <c r="G5720" s="19" t="inlineStr"/>
    </row>
    <row r="5721" customHeight="1" ht="15">
      <c r="A5721" s="20" t="inlineStr">
        <is>
          <r>
            <t xml:space="preserve">Serviço</t>
          </r>
        </is>
      </c>
      <c r="B5721" s="20" t="inlineStr"/>
      <c r="C5721" s="21" t="inlineStr">
        <is>
          <r>
            <t xml:space="preserve">FONTE</t>
          </r>
        </is>
      </c>
      <c r="D5721" s="21" t="inlineStr">
        <is>
          <r>
            <t xml:space="preserve">UNID</t>
          </r>
        </is>
      </c>
      <c r="E5721" s="21" t="inlineStr">
        <is>
          <r>
            <t xml:space="preserve">COEFICIENTE</t>
          </r>
        </is>
      </c>
      <c r="F5721" s="21" t="inlineStr">
        <is>
          <r>
            <t xml:space="preserve">PREÇO UNITÁRIO</t>
          </r>
        </is>
      </c>
      <c r="G5721" s="21" t="inlineStr">
        <is>
          <r>
            <t xml:space="preserve">TOTAL</t>
          </r>
        </is>
      </c>
    </row>
    <row r="5722" customHeight="1" ht="21">
      <c r="A5722" s="22" t="inlineStr">
        <is>
          <r>
            <t xml:space="preserve">C1113</t>
          </r>
        </is>
      </c>
      <c r="B5722" s="23" t="inlineStr">
        <is>
          <r>
            <t xml:space="preserve">DISJUNTOR TRIPOLAR C/ACIONAMENTO NA PORTA DO Q.D.ATE 630A</t>
          </r>
        </is>
      </c>
      <c r="C5722" s="22" t="inlineStr">
        <is>
          <r>
            <t xml:space="preserve">SEINFRA</t>
          </r>
        </is>
      </c>
      <c r="D5722" s="22" t="inlineStr">
        <is>
          <r>
            <t xml:space="preserve">UN</t>
          </r>
        </is>
      </c>
      <c r="E5722" s="24" t="n">
        <v>1.0</v>
      </c>
      <c r="F5722" s="25" t="n">
        <v>3647.05</v>
      </c>
      <c r="G5722" s="25" t="n">
        <f>ROUND(ROUND(E5722,8)*F5722,2)</f>
        <v>3647.05</v>
      </c>
    </row>
    <row r="5723" customHeight="1" ht="15">
      <c r="A5723" s="2" t="inlineStr"/>
      <c r="B5723" s="2" t="inlineStr"/>
      <c r="C5723" s="2" t="inlineStr"/>
      <c r="D5723" s="2" t="inlineStr"/>
      <c r="E5723" s="26" t="inlineStr">
        <is>
          <r>
            <t xml:space="preserve">TOTAL Serviço:</t>
          </r>
        </is>
      </c>
      <c r="F5723" s="26" t="inlineStr"/>
      <c r="G5723" s="27" t="n">
        <f>SUM(G5722:G5722)</f>
        <v>3647.05</v>
      </c>
    </row>
    <row r="5724" customHeight="1" ht="15">
      <c r="A5724" s="2" t="inlineStr"/>
      <c r="B5724" s="2" t="inlineStr"/>
      <c r="C5724" s="2" t="inlineStr"/>
      <c r="D5724" s="2" t="inlineStr"/>
      <c r="E5724" s="28" t="inlineStr">
        <is>
          <r>
            <t xml:space="preserve">VALOR:</t>
          </r>
        </is>
      </c>
      <c r="F5724" s="28" t="inlineStr"/>
      <c r="G5724" s="29" t="n">
        <f>ROUND(SUM(G5723),2)</f>
        <v>3647.05</v>
      </c>
    </row>
    <row r="5725" customHeight="1" ht="15">
      <c r="A5725" s="2" t="inlineStr"/>
      <c r="B5725" s="2" t="inlineStr"/>
      <c r="C5725" s="2" t="inlineStr"/>
      <c r="D5725" s="2" t="inlineStr"/>
      <c r="E5725" s="28" t="inlineStr">
        <is>
          <r>
            <t xml:space="preserve">VALOR BDI (20.34%):</t>
          </r>
        </is>
      </c>
      <c r="F5725" s="28" t="inlineStr"/>
      <c r="G5725" s="29" t="n">
        <f>ROUND(G5724*(20.34/100),2)</f>
        <v>741.81</v>
      </c>
    </row>
    <row r="5726" customHeight="1" ht="15">
      <c r="A5726" s="2" t="inlineStr"/>
      <c r="B5726" s="2" t="inlineStr"/>
      <c r="C5726" s="2" t="inlineStr"/>
      <c r="D5726" s="2" t="inlineStr"/>
      <c r="E5726" s="28" t="inlineStr">
        <is>
          <r>
            <t xml:space="preserve">VALOR COM BDI:</t>
          </r>
        </is>
      </c>
      <c r="F5726" s="28" t="inlineStr"/>
      <c r="G5726" s="29" t="n">
        <f>G5725+G5724</f>
        <v>4388.86</v>
      </c>
    </row>
    <row r="5727" customHeight="1" ht="10">
      <c r="A5727" s="2" t="inlineStr"/>
      <c r="B5727" s="2" t="inlineStr"/>
      <c r="C5727" s="2" t="inlineStr"/>
      <c r="D5727" s="2" t="inlineStr"/>
      <c r="E5727" s="18" t="inlineStr"/>
      <c r="F5727" s="18" t="inlineStr"/>
      <c r="G5727" s="18" t="inlineStr"/>
    </row>
    <row r="5728" customHeight="1" ht="20">
      <c r="A5728" s="19" t="inlineStr">
        <is>
          <r>
            <t xml:space="preserve">1.19.74. ​CPU3335​ DISPOSITIVO PROTETOR DE SURTO 220V OU 127V, 40 KA, TRIFÁSICO​ (UN)</t>
          </r>
        </is>
      </c>
      <c r="B5728" s="19" t="inlineStr"/>
      <c r="C5728" s="19" t="inlineStr"/>
      <c r="D5728" s="19" t="inlineStr"/>
      <c r="E5728" s="19" t="inlineStr"/>
      <c r="F5728" s="19" t="inlineStr"/>
      <c r="G5728" s="19" t="inlineStr"/>
    </row>
    <row r="5729" customHeight="1" ht="15">
      <c r="A5729" s="20" t="inlineStr">
        <is>
          <r>
            <t xml:space="preserve">Serviço</t>
          </r>
        </is>
      </c>
      <c r="B5729" s="20" t="inlineStr"/>
      <c r="C5729" s="21" t="inlineStr">
        <is>
          <r>
            <t xml:space="preserve">FONTE</t>
          </r>
        </is>
      </c>
      <c r="D5729" s="21" t="inlineStr">
        <is>
          <r>
            <t xml:space="preserve">UNID</t>
          </r>
        </is>
      </c>
      <c r="E5729" s="21" t="inlineStr">
        <is>
          <r>
            <t xml:space="preserve">COEFICIENTE</t>
          </r>
        </is>
      </c>
      <c r="F5729" s="21" t="inlineStr">
        <is>
          <r>
            <t xml:space="preserve">PREÇO UNITÁRIO</t>
          </r>
        </is>
      </c>
      <c r="G5729" s="21" t="inlineStr">
        <is>
          <r>
            <t xml:space="preserve">TOTAL</t>
          </r>
        </is>
      </c>
    </row>
    <row r="5730" customHeight="1" ht="21">
      <c r="A5730" s="22" t="inlineStr">
        <is>
          <r>
            <t xml:space="preserve">C4562</t>
          </r>
        </is>
      </c>
      <c r="B5730" s="23" t="inlineStr">
        <is>
          <r>
            <t xml:space="preserve">DISPOSITIVO DE PROTEÇÃO CONTRA SURTOS DE TENSÃO - DPS's - 40 KA/440V</t>
          </r>
        </is>
      </c>
      <c r="C5730" s="22" t="inlineStr">
        <is>
          <r>
            <t xml:space="preserve">SEINFRA</t>
          </r>
        </is>
      </c>
      <c r="D5730" s="22" t="inlineStr">
        <is>
          <r>
            <t xml:space="preserve">UN</t>
          </r>
        </is>
      </c>
      <c r="E5730" s="24" t="n">
        <v>1.0</v>
      </c>
      <c r="F5730" s="25" t="n">
        <v>133.83</v>
      </c>
      <c r="G5730" s="25" t="n">
        <f>ROUND(ROUND(E5730,8)*F5730,2)</f>
        <v>133.83</v>
      </c>
    </row>
    <row r="5731" customHeight="1" ht="15">
      <c r="A5731" s="2" t="inlineStr"/>
      <c r="B5731" s="2" t="inlineStr"/>
      <c r="C5731" s="2" t="inlineStr"/>
      <c r="D5731" s="2" t="inlineStr"/>
      <c r="E5731" s="26" t="inlineStr">
        <is>
          <r>
            <t xml:space="preserve">TOTAL Serviço:</t>
          </r>
        </is>
      </c>
      <c r="F5731" s="26" t="inlineStr"/>
      <c r="G5731" s="27" t="n">
        <f>SUM(G5730:G5730)</f>
        <v>133.83</v>
      </c>
    </row>
    <row r="5732" customHeight="1" ht="15">
      <c r="A5732" s="2" t="inlineStr"/>
      <c r="B5732" s="2" t="inlineStr"/>
      <c r="C5732" s="2" t="inlineStr"/>
      <c r="D5732" s="2" t="inlineStr"/>
      <c r="E5732" s="28" t="inlineStr">
        <is>
          <r>
            <t xml:space="preserve">VALOR:</t>
          </r>
        </is>
      </c>
      <c r="F5732" s="28" t="inlineStr"/>
      <c r="G5732" s="29" t="n">
        <f>ROUND(SUM(G5731),2)</f>
        <v>133.83</v>
      </c>
    </row>
    <row r="5733" customHeight="1" ht="15">
      <c r="A5733" s="2" t="inlineStr"/>
      <c r="B5733" s="2" t="inlineStr"/>
      <c r="C5733" s="2" t="inlineStr"/>
      <c r="D5733" s="2" t="inlineStr"/>
      <c r="E5733" s="28" t="inlineStr">
        <is>
          <r>
            <t xml:space="preserve">VALOR BDI (20.34%):</t>
          </r>
        </is>
      </c>
      <c r="F5733" s="28" t="inlineStr"/>
      <c r="G5733" s="29" t="n">
        <f>ROUND(G5732*(20.34/100),2)</f>
        <v>27.22</v>
      </c>
    </row>
    <row r="5734" customHeight="1" ht="15">
      <c r="A5734" s="2" t="inlineStr"/>
      <c r="B5734" s="2" t="inlineStr"/>
      <c r="C5734" s="2" t="inlineStr"/>
      <c r="D5734" s="2" t="inlineStr"/>
      <c r="E5734" s="28" t="inlineStr">
        <is>
          <r>
            <t xml:space="preserve">VALOR COM BDI:</t>
          </r>
        </is>
      </c>
      <c r="F5734" s="28" t="inlineStr"/>
      <c r="G5734" s="29" t="n">
        <f>G5733+G5732</f>
        <v>161.05</v>
      </c>
    </row>
    <row r="5735" customHeight="1" ht="10">
      <c r="A5735" s="2" t="inlineStr"/>
      <c r="B5735" s="2" t="inlineStr"/>
      <c r="C5735" s="2" t="inlineStr"/>
      <c r="D5735" s="2" t="inlineStr"/>
      <c r="E5735" s="18" t="inlineStr"/>
      <c r="F5735" s="18" t="inlineStr"/>
      <c r="G5735" s="18" t="inlineStr"/>
    </row>
    <row r="5736" customHeight="1" ht="20">
      <c r="A5736" s="19" t="inlineStr">
        <is>
          <r>
            <t xml:space="preserve">1.19.75. ​CPU2618​ DISPOSITIVO PROTETOR DE SURTO 220V OU 127V, 20 KA, TRIFÁSICO​ (UN)</t>
          </r>
        </is>
      </c>
      <c r="B5736" s="19" t="inlineStr"/>
      <c r="C5736" s="19" t="inlineStr"/>
      <c r="D5736" s="19" t="inlineStr"/>
      <c r="E5736" s="19" t="inlineStr"/>
      <c r="F5736" s="19" t="inlineStr"/>
      <c r="G5736" s="19" t="inlineStr"/>
    </row>
    <row r="5737" customHeight="1" ht="15">
      <c r="A5737" s="20" t="inlineStr">
        <is>
          <r>
            <t xml:space="preserve">Serviço</t>
          </r>
        </is>
      </c>
      <c r="B5737" s="20" t="inlineStr"/>
      <c r="C5737" s="21" t="inlineStr">
        <is>
          <r>
            <t xml:space="preserve">FONTE</t>
          </r>
        </is>
      </c>
      <c r="D5737" s="21" t="inlineStr">
        <is>
          <r>
            <t xml:space="preserve">UNID</t>
          </r>
        </is>
      </c>
      <c r="E5737" s="21" t="inlineStr">
        <is>
          <r>
            <t xml:space="preserve">COEFICIENTE</t>
          </r>
        </is>
      </c>
      <c r="F5737" s="21" t="inlineStr">
        <is>
          <r>
            <t xml:space="preserve">PREÇO UNITÁRIO</t>
          </r>
        </is>
      </c>
      <c r="G5737" s="21" t="inlineStr">
        <is>
          <r>
            <t xml:space="preserve">TOTAL</t>
          </r>
        </is>
      </c>
    </row>
    <row r="5738" customHeight="1" ht="21">
      <c r="A5738" s="22" t="inlineStr">
        <is>
          <r>
            <t xml:space="preserve">106027</t>
          </r>
        </is>
      </c>
      <c r="B5738" s="23" t="inlineStr">
        <is>
          <r>
            <t xml:space="preserve">DISPOSITIVO DPS 20KA-175V OU 275V - FORNECIMENTO E INSTALAÇÃO. AF_07/2025</t>
          </r>
        </is>
      </c>
      <c r="C5738" s="22" t="inlineStr">
        <is>
          <r>
            <t xml:space="preserve">SINAPI</t>
          </r>
        </is>
      </c>
      <c r="D5738" s="22" t="inlineStr">
        <is>
          <r>
            <t xml:space="preserve">UN</t>
          </r>
        </is>
      </c>
      <c r="E5738" s="24" t="n">
        <v>1.0</v>
      </c>
      <c r="F5738" s="25" t="n">
        <v>78.41</v>
      </c>
      <c r="G5738" s="25" t="n">
        <f>ROUND(ROUND(E5738,8)*F5738,2)</f>
        <v>78.41</v>
      </c>
    </row>
    <row r="5739" customHeight="1" ht="15">
      <c r="A5739" s="2" t="inlineStr"/>
      <c r="B5739" s="2" t="inlineStr"/>
      <c r="C5739" s="2" t="inlineStr"/>
      <c r="D5739" s="2" t="inlineStr"/>
      <c r="E5739" s="26" t="inlineStr">
        <is>
          <r>
            <t xml:space="preserve">TOTAL Serviço:</t>
          </r>
        </is>
      </c>
      <c r="F5739" s="26" t="inlineStr"/>
      <c r="G5739" s="27" t="n">
        <f>SUM(G5738:G5738)</f>
        <v>78.41</v>
      </c>
    </row>
    <row r="5740" customHeight="1" ht="15">
      <c r="A5740" s="2" t="inlineStr"/>
      <c r="B5740" s="2" t="inlineStr"/>
      <c r="C5740" s="2" t="inlineStr"/>
      <c r="D5740" s="2" t="inlineStr"/>
      <c r="E5740" s="28" t="inlineStr">
        <is>
          <r>
            <t xml:space="preserve">VALOR:</t>
          </r>
        </is>
      </c>
      <c r="F5740" s="28" t="inlineStr"/>
      <c r="G5740" s="29" t="n">
        <f>ROUND(SUM(G5739),2)</f>
        <v>78.41</v>
      </c>
    </row>
    <row r="5741" customHeight="1" ht="15">
      <c r="A5741" s="2" t="inlineStr"/>
      <c r="B5741" s="2" t="inlineStr"/>
      <c r="C5741" s="2" t="inlineStr"/>
      <c r="D5741" s="2" t="inlineStr"/>
      <c r="E5741" s="28" t="inlineStr">
        <is>
          <r>
            <t xml:space="preserve">VALOR BDI (20.34%):</t>
          </r>
        </is>
      </c>
      <c r="F5741" s="28" t="inlineStr"/>
      <c r="G5741" s="29" t="n">
        <f>ROUND(G5740*(20.34/100),2)</f>
        <v>15.95</v>
      </c>
    </row>
    <row r="5742" customHeight="1" ht="15">
      <c r="A5742" s="2" t="inlineStr"/>
      <c r="B5742" s="2" t="inlineStr"/>
      <c r="C5742" s="2" t="inlineStr"/>
      <c r="D5742" s="2" t="inlineStr"/>
      <c r="E5742" s="28" t="inlineStr">
        <is>
          <r>
            <t xml:space="preserve">VALOR COM BDI:</t>
          </r>
        </is>
      </c>
      <c r="F5742" s="28" t="inlineStr"/>
      <c r="G5742" s="29" t="n">
        <f>G5741+G5740</f>
        <v>94.36</v>
      </c>
    </row>
    <row r="5743" customHeight="1" ht="10">
      <c r="A5743" s="2" t="inlineStr"/>
      <c r="B5743" s="2" t="inlineStr"/>
      <c r="C5743" s="2" t="inlineStr"/>
      <c r="D5743" s="2" t="inlineStr"/>
      <c r="E5743" s="18" t="inlineStr"/>
      <c r="F5743" s="18" t="inlineStr"/>
      <c r="G5743" s="18" t="inlineStr"/>
    </row>
    <row r="5744" customHeight="1" ht="20">
      <c r="A5744" s="19" t="inlineStr">
        <is>
          <r>
            <t xml:space="preserve">1.19.76. ​CPU2619​ DISPOSITIVO DE PROTEÇÃO CONTRA SURTO, 1 POLO, SUPORTABILIDADE &amp;LT;=4KV, UN ATÉ 240V/415V, IIMP=60KA, CURVA DE ENSAIO 10/350uS - CLASSE 1​ (UN)</t>
          </r>
        </is>
      </c>
      <c r="B5744" s="19" t="inlineStr"/>
      <c r="C5744" s="19" t="inlineStr"/>
      <c r="D5744" s="19" t="inlineStr"/>
      <c r="E5744" s="19" t="inlineStr"/>
      <c r="F5744" s="19" t="inlineStr"/>
      <c r="G5744" s="19" t="inlineStr"/>
    </row>
    <row r="5745" customHeight="1" ht="15">
      <c r="A5745" s="20" t="inlineStr">
        <is>
          <r>
            <t xml:space="preserve">Serviço</t>
          </r>
        </is>
      </c>
      <c r="B5745" s="20" t="inlineStr"/>
      <c r="C5745" s="21" t="inlineStr">
        <is>
          <r>
            <t xml:space="preserve">FONTE</t>
          </r>
        </is>
      </c>
      <c r="D5745" s="21" t="inlineStr">
        <is>
          <r>
            <t xml:space="preserve">UNID</t>
          </r>
        </is>
      </c>
      <c r="E5745" s="21" t="inlineStr">
        <is>
          <r>
            <t xml:space="preserve">COEFICIENTE</t>
          </r>
        </is>
      </c>
      <c r="F5745" s="21" t="inlineStr">
        <is>
          <r>
            <t xml:space="preserve">PREÇO UNITÁRIO</t>
          </r>
        </is>
      </c>
      <c r="G5745" s="21" t="inlineStr">
        <is>
          <r>
            <t xml:space="preserve">TOTAL</t>
          </r>
        </is>
      </c>
    </row>
    <row r="5746" customHeight="1" ht="21">
      <c r="A5746" s="22" t="inlineStr">
        <is>
          <r>
            <t xml:space="preserve">S09041</t>
          </r>
        </is>
      </c>
      <c r="B5746" s="23" t="inlineStr">
        <is>
          <r>
            <t xml:space="preserve">Dispositivo de proteção contra surto de tensão DPS 60kA - 275v</t>
          </r>
        </is>
      </c>
      <c r="C5746" s="22" t="inlineStr">
        <is>
          <r>
            <t xml:space="preserve">ORSE</t>
          </r>
        </is>
      </c>
      <c r="D5746" s="22" t="inlineStr">
        <is>
          <r>
            <t xml:space="preserve">un</t>
          </r>
        </is>
      </c>
      <c r="E5746" s="24" t="n">
        <v>1.0</v>
      </c>
      <c r="F5746" s="25" t="n">
        <v>88.01</v>
      </c>
      <c r="G5746" s="25" t="n">
        <f>ROUND(ROUND(E5746,8)*F5746,2)</f>
        <v>88.01</v>
      </c>
    </row>
    <row r="5747" customHeight="1" ht="15">
      <c r="A5747" s="2" t="inlineStr"/>
      <c r="B5747" s="2" t="inlineStr"/>
      <c r="C5747" s="2" t="inlineStr"/>
      <c r="D5747" s="2" t="inlineStr"/>
      <c r="E5747" s="26" t="inlineStr">
        <is>
          <r>
            <t xml:space="preserve">TOTAL Serviço:</t>
          </r>
        </is>
      </c>
      <c r="F5747" s="26" t="inlineStr"/>
      <c r="G5747" s="27" t="n">
        <f>SUM(G5746:G5746)</f>
        <v>88.01</v>
      </c>
    </row>
    <row r="5748" customHeight="1" ht="15">
      <c r="A5748" s="2" t="inlineStr"/>
      <c r="B5748" s="2" t="inlineStr"/>
      <c r="C5748" s="2" t="inlineStr"/>
      <c r="D5748" s="2" t="inlineStr"/>
      <c r="E5748" s="28" t="inlineStr">
        <is>
          <r>
            <t xml:space="preserve">VALOR:</t>
          </r>
        </is>
      </c>
      <c r="F5748" s="28" t="inlineStr"/>
      <c r="G5748" s="29" t="n">
        <f>ROUND(SUM(G5747),2)</f>
        <v>88.01</v>
      </c>
    </row>
    <row r="5749" customHeight="1" ht="15">
      <c r="A5749" s="2" t="inlineStr"/>
      <c r="B5749" s="2" t="inlineStr"/>
      <c r="C5749" s="2" t="inlineStr"/>
      <c r="D5749" s="2" t="inlineStr"/>
      <c r="E5749" s="28" t="inlineStr">
        <is>
          <r>
            <t xml:space="preserve">VALOR BDI (20.34%):</t>
          </r>
        </is>
      </c>
      <c r="F5749" s="28" t="inlineStr"/>
      <c r="G5749" s="29" t="n">
        <f>ROUND(G5748*(20.34/100),2)</f>
        <v>17.9</v>
      </c>
    </row>
    <row r="5750" customHeight="1" ht="15">
      <c r="A5750" s="2" t="inlineStr"/>
      <c r="B5750" s="2" t="inlineStr"/>
      <c r="C5750" s="2" t="inlineStr"/>
      <c r="D5750" s="2" t="inlineStr"/>
      <c r="E5750" s="28" t="inlineStr">
        <is>
          <r>
            <t xml:space="preserve">VALOR COM BDI:</t>
          </r>
        </is>
      </c>
      <c r="F5750" s="28" t="inlineStr"/>
      <c r="G5750" s="29" t="n">
        <f>G5749+G5748</f>
        <v>105.91</v>
      </c>
    </row>
    <row r="5751" customHeight="1" ht="10">
      <c r="A5751" s="2" t="inlineStr"/>
      <c r="B5751" s="2" t="inlineStr"/>
      <c r="C5751" s="2" t="inlineStr"/>
      <c r="D5751" s="2" t="inlineStr"/>
      <c r="E5751" s="18" t="inlineStr"/>
      <c r="F5751" s="18" t="inlineStr"/>
      <c r="G5751" s="18" t="inlineStr"/>
    </row>
    <row r="5752" customHeight="1" ht="20">
      <c r="A5752" s="19" t="inlineStr">
        <is>
          <r>
            <t xml:space="preserve">1.19.77. ​CPU2872​ INTERRUPTOR DIFERENCIAL BIPOLAR DR 25A, 30MA 6KA​ (UN)</t>
          </r>
        </is>
      </c>
      <c r="B5752" s="19" t="inlineStr"/>
      <c r="C5752" s="19" t="inlineStr"/>
      <c r="D5752" s="19" t="inlineStr"/>
      <c r="E5752" s="19" t="inlineStr"/>
      <c r="F5752" s="19" t="inlineStr"/>
      <c r="G5752" s="19" t="inlineStr"/>
    </row>
    <row r="5753" customHeight="1" ht="15">
      <c r="A5753" s="20" t="inlineStr">
        <is>
          <r>
            <t xml:space="preserve">Serviço</t>
          </r>
        </is>
      </c>
      <c r="B5753" s="20" t="inlineStr"/>
      <c r="C5753" s="21" t="inlineStr">
        <is>
          <r>
            <t xml:space="preserve">FONTE</t>
          </r>
        </is>
      </c>
      <c r="D5753" s="21" t="inlineStr">
        <is>
          <r>
            <t xml:space="preserve">UNID</t>
          </r>
        </is>
      </c>
      <c r="E5753" s="21" t="inlineStr">
        <is>
          <r>
            <t xml:space="preserve">COEFICIENTE</t>
          </r>
        </is>
      </c>
      <c r="F5753" s="21" t="inlineStr">
        <is>
          <r>
            <t xml:space="preserve">PREÇO UNITÁRIO</t>
          </r>
        </is>
      </c>
      <c r="G5753" s="21" t="inlineStr">
        <is>
          <r>
            <t xml:space="preserve">TOTAL</t>
          </r>
        </is>
      </c>
    </row>
    <row r="5754" customHeight="1" ht="15">
      <c r="A5754" s="22" t="inlineStr">
        <is>
          <r>
            <t xml:space="preserve">C4530</t>
          </r>
        </is>
      </c>
      <c r="B5754" s="23" t="inlineStr">
        <is>
          <r>
            <t xml:space="preserve">DISJUNTOR DIFERENCIAL DR-16A - 40A, 30mA</t>
          </r>
        </is>
      </c>
      <c r="C5754" s="22" t="inlineStr">
        <is>
          <r>
            <t xml:space="preserve">SEINFRA</t>
          </r>
        </is>
      </c>
      <c r="D5754" s="22" t="inlineStr">
        <is>
          <r>
            <t xml:space="preserve">UN</t>
          </r>
        </is>
      </c>
      <c r="E5754" s="24" t="n">
        <v>1.0</v>
      </c>
      <c r="F5754" s="25" t="n">
        <v>162.96</v>
      </c>
      <c r="G5754" s="25" t="n">
        <f>ROUND(ROUND(E5754,8)*F5754,2)</f>
        <v>162.96</v>
      </c>
    </row>
    <row r="5755" customHeight="1" ht="15">
      <c r="A5755" s="2" t="inlineStr"/>
      <c r="B5755" s="2" t="inlineStr"/>
      <c r="C5755" s="2" t="inlineStr"/>
      <c r="D5755" s="2" t="inlineStr"/>
      <c r="E5755" s="26" t="inlineStr">
        <is>
          <r>
            <t xml:space="preserve">TOTAL Serviço:</t>
          </r>
        </is>
      </c>
      <c r="F5755" s="26" t="inlineStr"/>
      <c r="G5755" s="27" t="n">
        <f>SUM(G5754:G5754)</f>
        <v>162.96</v>
      </c>
    </row>
    <row r="5756" customHeight="1" ht="15">
      <c r="A5756" s="2" t="inlineStr"/>
      <c r="B5756" s="2" t="inlineStr"/>
      <c r="C5756" s="2" t="inlineStr"/>
      <c r="D5756" s="2" t="inlineStr"/>
      <c r="E5756" s="28" t="inlineStr">
        <is>
          <r>
            <t xml:space="preserve">VALOR:</t>
          </r>
        </is>
      </c>
      <c r="F5756" s="28" t="inlineStr"/>
      <c r="G5756" s="29" t="n">
        <f>ROUND(SUM(G5755),2)</f>
        <v>162.96</v>
      </c>
    </row>
    <row r="5757" customHeight="1" ht="15">
      <c r="A5757" s="2" t="inlineStr"/>
      <c r="B5757" s="2" t="inlineStr"/>
      <c r="C5757" s="2" t="inlineStr"/>
      <c r="D5757" s="2" t="inlineStr"/>
      <c r="E5757" s="28" t="inlineStr">
        <is>
          <r>
            <t xml:space="preserve">VALOR BDI (20.34%):</t>
          </r>
        </is>
      </c>
      <c r="F5757" s="28" t="inlineStr"/>
      <c r="G5757" s="29" t="n">
        <f>ROUND(G5756*(20.34/100),2)</f>
        <v>33.15</v>
      </c>
    </row>
    <row r="5758" customHeight="1" ht="15">
      <c r="A5758" s="2" t="inlineStr"/>
      <c r="B5758" s="2" t="inlineStr"/>
      <c r="C5758" s="2" t="inlineStr"/>
      <c r="D5758" s="2" t="inlineStr"/>
      <c r="E5758" s="28" t="inlineStr">
        <is>
          <r>
            <t xml:space="preserve">VALOR COM BDI:</t>
          </r>
        </is>
      </c>
      <c r="F5758" s="28" t="inlineStr"/>
      <c r="G5758" s="29" t="n">
        <f>G5757+G5756</f>
        <v>196.11</v>
      </c>
    </row>
    <row r="5759" customHeight="1" ht="10">
      <c r="A5759" s="2" t="inlineStr"/>
      <c r="B5759" s="2" t="inlineStr"/>
      <c r="C5759" s="2" t="inlineStr"/>
      <c r="D5759" s="2" t="inlineStr"/>
      <c r="E5759" s="18" t="inlineStr"/>
      <c r="F5759" s="18" t="inlineStr"/>
      <c r="G5759" s="18" t="inlineStr"/>
    </row>
    <row r="5760" customHeight="1" ht="20">
      <c r="A5760" s="19" t="inlineStr">
        <is>
          <r>
            <t xml:space="preserve">1.19.78. ​CPU2620​ INTERRUPTOR DIFERENCIAL BIPOLAR DR 40A, 30MA? 6KA, REFERÊNCIA SIEMENS, SHNEIDER, WEG OU EQUIVALENTE​ (UN)</t>
          </r>
        </is>
      </c>
      <c r="B5760" s="19" t="inlineStr"/>
      <c r="C5760" s="19" t="inlineStr"/>
      <c r="D5760" s="19" t="inlineStr"/>
      <c r="E5760" s="19" t="inlineStr"/>
      <c r="F5760" s="19" t="inlineStr"/>
      <c r="G5760" s="19" t="inlineStr"/>
    </row>
    <row r="5761" customHeight="1" ht="15">
      <c r="A5761" s="20" t="inlineStr">
        <is>
          <r>
            <t xml:space="preserve">Serviço</t>
          </r>
        </is>
      </c>
      <c r="B5761" s="20" t="inlineStr"/>
      <c r="C5761" s="21" t="inlineStr">
        <is>
          <r>
            <t xml:space="preserve">FONTE</t>
          </r>
        </is>
      </c>
      <c r="D5761" s="21" t="inlineStr">
        <is>
          <r>
            <t xml:space="preserve">UNID</t>
          </r>
        </is>
      </c>
      <c r="E5761" s="21" t="inlineStr">
        <is>
          <r>
            <t xml:space="preserve">COEFICIENTE</t>
          </r>
        </is>
      </c>
      <c r="F5761" s="21" t="inlineStr">
        <is>
          <r>
            <t xml:space="preserve">PREÇO UNITÁRIO</t>
          </r>
        </is>
      </c>
      <c r="G5761" s="21" t="inlineStr">
        <is>
          <r>
            <t xml:space="preserve">TOTAL</t>
          </r>
        </is>
      </c>
    </row>
    <row r="5762" customHeight="1" ht="15">
      <c r="A5762" s="22" t="inlineStr">
        <is>
          <r>
            <t xml:space="preserve">C4530</t>
          </r>
        </is>
      </c>
      <c r="B5762" s="23" t="inlineStr">
        <is>
          <r>
            <t xml:space="preserve">DISJUNTOR DIFERENCIAL DR-16A - 40A, 30mA</t>
          </r>
        </is>
      </c>
      <c r="C5762" s="22" t="inlineStr">
        <is>
          <r>
            <t xml:space="preserve">SEINFRA</t>
          </r>
        </is>
      </c>
      <c r="D5762" s="22" t="inlineStr">
        <is>
          <r>
            <t xml:space="preserve">UN</t>
          </r>
        </is>
      </c>
      <c r="E5762" s="24" t="n">
        <v>1.0</v>
      </c>
      <c r="F5762" s="25" t="n">
        <v>162.96</v>
      </c>
      <c r="G5762" s="25" t="n">
        <f>ROUND(ROUND(E5762,8)*F5762,2)</f>
        <v>162.96</v>
      </c>
    </row>
    <row r="5763" customHeight="1" ht="15">
      <c r="A5763" s="2" t="inlineStr"/>
      <c r="B5763" s="2" t="inlineStr"/>
      <c r="C5763" s="2" t="inlineStr"/>
      <c r="D5763" s="2" t="inlineStr"/>
      <c r="E5763" s="26" t="inlineStr">
        <is>
          <r>
            <t xml:space="preserve">TOTAL Serviço:</t>
          </r>
        </is>
      </c>
      <c r="F5763" s="26" t="inlineStr"/>
      <c r="G5763" s="27" t="n">
        <f>SUM(G5762:G5762)</f>
        <v>162.96</v>
      </c>
    </row>
    <row r="5764" customHeight="1" ht="15">
      <c r="A5764" s="2" t="inlineStr"/>
      <c r="B5764" s="2" t="inlineStr"/>
      <c r="C5764" s="2" t="inlineStr"/>
      <c r="D5764" s="2" t="inlineStr"/>
      <c r="E5764" s="28" t="inlineStr">
        <is>
          <r>
            <t xml:space="preserve">VALOR:</t>
          </r>
        </is>
      </c>
      <c r="F5764" s="28" t="inlineStr"/>
      <c r="G5764" s="29" t="n">
        <f>ROUND(SUM(G5763),2)</f>
        <v>162.96</v>
      </c>
    </row>
    <row r="5765" customHeight="1" ht="15">
      <c r="A5765" s="2" t="inlineStr"/>
      <c r="B5765" s="2" t="inlineStr"/>
      <c r="C5765" s="2" t="inlineStr"/>
      <c r="D5765" s="2" t="inlineStr"/>
      <c r="E5765" s="28" t="inlineStr">
        <is>
          <r>
            <t xml:space="preserve">VALOR BDI (20.34%):</t>
          </r>
        </is>
      </c>
      <c r="F5765" s="28" t="inlineStr"/>
      <c r="G5765" s="29" t="n">
        <f>ROUND(G5764*(20.34/100),2)</f>
        <v>33.15</v>
      </c>
    </row>
    <row r="5766" customHeight="1" ht="15">
      <c r="A5766" s="2" t="inlineStr"/>
      <c r="B5766" s="2" t="inlineStr"/>
      <c r="C5766" s="2" t="inlineStr"/>
      <c r="D5766" s="2" t="inlineStr"/>
      <c r="E5766" s="28" t="inlineStr">
        <is>
          <r>
            <t xml:space="preserve">VALOR COM BDI:</t>
          </r>
        </is>
      </c>
      <c r="F5766" s="28" t="inlineStr"/>
      <c r="G5766" s="29" t="n">
        <f>G5765+G5764</f>
        <v>196.11</v>
      </c>
    </row>
    <row r="5767" customHeight="1" ht="10">
      <c r="A5767" s="2" t="inlineStr"/>
      <c r="B5767" s="2" t="inlineStr"/>
      <c r="C5767" s="2" t="inlineStr"/>
      <c r="D5767" s="2" t="inlineStr"/>
      <c r="E5767" s="18" t="inlineStr"/>
      <c r="F5767" s="18" t="inlineStr"/>
      <c r="G5767" s="18" t="inlineStr"/>
    </row>
    <row r="5768" customHeight="1" ht="20">
      <c r="A5768" s="19" t="inlineStr">
        <is>
          <r>
            <t xml:space="preserve">1.19.79. ​CPU2621​ DISPOSITIVO DIFERENCIAL DR ALTA SENSIB. (30MA) TETRAPOLAR 25A​ (UN)</t>
          </r>
        </is>
      </c>
      <c r="B5768" s="19" t="inlineStr"/>
      <c r="C5768" s="19" t="inlineStr"/>
      <c r="D5768" s="19" t="inlineStr"/>
      <c r="E5768" s="19" t="inlineStr"/>
      <c r="F5768" s="19" t="inlineStr"/>
      <c r="G5768" s="19" t="inlineStr"/>
    </row>
    <row r="5769" customHeight="1" ht="15">
      <c r="A5769" s="20" t="inlineStr">
        <is>
          <r>
            <t xml:space="preserve">Material</t>
          </r>
        </is>
      </c>
      <c r="B5769" s="20" t="inlineStr"/>
      <c r="C5769" s="21" t="inlineStr">
        <is>
          <r>
            <t xml:space="preserve">FONTE</t>
          </r>
        </is>
      </c>
      <c r="D5769" s="21" t="inlineStr">
        <is>
          <r>
            <t xml:space="preserve">UNID</t>
          </r>
        </is>
      </c>
      <c r="E5769" s="21" t="inlineStr">
        <is>
          <r>
            <t xml:space="preserve">COEFICIENTE</t>
          </r>
        </is>
      </c>
      <c r="F5769" s="21" t="inlineStr">
        <is>
          <r>
            <t xml:space="preserve">PREÇO UNITÁRIO</t>
          </r>
        </is>
      </c>
      <c r="G5769" s="21" t="inlineStr">
        <is>
          <r>
            <t xml:space="preserve">TOTAL</t>
          </r>
        </is>
      </c>
    </row>
    <row r="5770" customHeight="1" ht="21">
      <c r="A5770" s="22" t="inlineStr">
        <is>
          <r>
            <t xml:space="preserve">I8875</t>
          </r>
        </is>
      </c>
      <c r="B5770" s="23" t="inlineStr">
        <is>
          <r>
            <t xml:space="preserve">DISPOSITIVO DIFERENCIAL RESIDUAL TETRAPOLAR 25A, SENSIBILIDADE 300mA 380V</t>
          </r>
        </is>
      </c>
      <c r="C5770" s="22" t="inlineStr">
        <is>
          <r>
            <t xml:space="preserve">SEINFRA</t>
          </r>
        </is>
      </c>
      <c r="D5770" s="22" t="inlineStr">
        <is>
          <r>
            <t xml:space="preserve">UN</t>
          </r>
        </is>
      </c>
      <c r="E5770" s="24" t="n">
        <v>1.0</v>
      </c>
      <c r="F5770" s="25" t="n">
        <v>195.62</v>
      </c>
      <c r="G5770" s="25" t="n">
        <f>ROUND(ROUND(E5770,8)*F5770,2)</f>
        <v>195.62</v>
      </c>
    </row>
    <row r="5771" customHeight="1" ht="15">
      <c r="A5771" s="2" t="inlineStr"/>
      <c r="B5771" s="2" t="inlineStr"/>
      <c r="C5771" s="2" t="inlineStr"/>
      <c r="D5771" s="2" t="inlineStr"/>
      <c r="E5771" s="26" t="inlineStr">
        <is>
          <r>
            <t xml:space="preserve">TOTAL Material:</t>
          </r>
        </is>
      </c>
      <c r="F5771" s="26" t="inlineStr"/>
      <c r="G5771" s="27" t="n">
        <f>SUM(G5770:G5770)</f>
        <v>195.62</v>
      </c>
    </row>
    <row r="5772" customHeight="1" ht="15">
      <c r="A5772" s="20" t="inlineStr">
        <is>
          <r>
            <t xml:space="preserve">Mão de Obra com Encargos Complementares</t>
          </r>
        </is>
      </c>
      <c r="B5772" s="20" t="inlineStr"/>
      <c r="C5772" s="21" t="inlineStr">
        <is>
          <r>
            <t xml:space="preserve">FONTE</t>
          </r>
        </is>
      </c>
      <c r="D5772" s="21" t="inlineStr">
        <is>
          <r>
            <t xml:space="preserve">UNID</t>
          </r>
        </is>
      </c>
      <c r="E5772" s="21" t="inlineStr">
        <is>
          <r>
            <t xml:space="preserve">COEFICIENTE</t>
          </r>
        </is>
      </c>
      <c r="F5772" s="21" t="inlineStr">
        <is>
          <r>
            <t xml:space="preserve">PREÇO UNITÁRIO</t>
          </r>
        </is>
      </c>
      <c r="G5772" s="21" t="inlineStr">
        <is>
          <r>
            <t xml:space="preserve">TOTAL</t>
          </r>
        </is>
      </c>
    </row>
    <row r="5773" customHeight="1" ht="21">
      <c r="A5773" s="22" t="inlineStr">
        <is>
          <r>
            <t xml:space="preserve">88247</t>
          </r>
        </is>
      </c>
      <c r="B5773" s="23" t="inlineStr">
        <is>
          <r>
            <t xml:space="preserve">AUXILIAR DE ELETRICISTA COM ENCARGOS COMPLEMENTARES</t>
          </r>
        </is>
      </c>
      <c r="C5773" s="22" t="inlineStr">
        <is>
          <r>
            <t xml:space="preserve">SINAPI</t>
          </r>
        </is>
      </c>
      <c r="D5773" s="22" t="inlineStr">
        <is>
          <r>
            <t xml:space="preserve">H</t>
          </r>
        </is>
      </c>
      <c r="E5773" s="24" t="n">
        <v>0.516</v>
      </c>
      <c r="F5773" s="25" t="n">
        <v>25.22</v>
      </c>
      <c r="G5773" s="25" t="n">
        <f>ROUND(ROUND(E5773,8)*F5773,2)</f>
        <v>13.01</v>
      </c>
    </row>
    <row r="5774" customHeight="1" ht="15">
      <c r="A5774" s="22" t="inlineStr">
        <is>
          <r>
            <t xml:space="preserve">88264</t>
          </r>
        </is>
      </c>
      <c r="B5774" s="23" t="inlineStr">
        <is>
          <r>
            <t xml:space="preserve">ELETRICISTA COM ENCARGOS COMPLEMENTARES</t>
          </r>
        </is>
      </c>
      <c r="C5774" s="22" t="inlineStr">
        <is>
          <r>
            <t xml:space="preserve">SINAPI</t>
          </r>
        </is>
      </c>
      <c r="D5774" s="22" t="inlineStr">
        <is>
          <r>
            <t xml:space="preserve">H</t>
          </r>
        </is>
      </c>
      <c r="E5774" s="24" t="n">
        <v>0.516</v>
      </c>
      <c r="F5774" s="25" t="n">
        <v>30.96</v>
      </c>
      <c r="G5774" s="25" t="n">
        <f>ROUND(ROUND(E5774,8)*F5774,2)</f>
        <v>15.98</v>
      </c>
    </row>
    <row r="5775" customHeight="1" ht="18">
      <c r="A5775" s="2" t="inlineStr"/>
      <c r="B5775" s="2" t="inlineStr"/>
      <c r="C5775" s="2" t="inlineStr"/>
      <c r="D5775" s="2" t="inlineStr"/>
      <c r="E5775" s="26" t="inlineStr">
        <is>
          <r>
            <t xml:space="preserve">TOTAL Mão de Obra com Encargos Complementares:</t>
          </r>
        </is>
      </c>
      <c r="F5775" s="26" t="inlineStr"/>
      <c r="G5775" s="27" t="n">
        <f>SUM(G5773:G5774)</f>
        <v>28.99</v>
      </c>
    </row>
    <row r="5776" customHeight="1" ht="15">
      <c r="A5776" s="2" t="inlineStr"/>
      <c r="B5776" s="2" t="inlineStr"/>
      <c r="C5776" s="2" t="inlineStr"/>
      <c r="D5776" s="2" t="inlineStr"/>
      <c r="E5776" s="28" t="inlineStr">
        <is>
          <r>
            <t xml:space="preserve">VALOR:</t>
          </r>
        </is>
      </c>
      <c r="F5776" s="28" t="inlineStr"/>
      <c r="G5776" s="29" t="n">
        <f>ROUND(SUM(G5771,G5775),2)</f>
        <v>224.61</v>
      </c>
    </row>
    <row r="5777" customHeight="1" ht="15">
      <c r="A5777" s="2" t="inlineStr"/>
      <c r="B5777" s="2" t="inlineStr"/>
      <c r="C5777" s="2" t="inlineStr"/>
      <c r="D5777" s="2" t="inlineStr"/>
      <c r="E5777" s="28" t="inlineStr">
        <is>
          <r>
            <t xml:space="preserve">VALOR BDI (20.34%):</t>
          </r>
        </is>
      </c>
      <c r="F5777" s="28" t="inlineStr"/>
      <c r="G5777" s="29" t="n">
        <f>ROUND(G5776*(20.34/100),2)</f>
        <v>45.69</v>
      </c>
    </row>
    <row r="5778" customHeight="1" ht="15">
      <c r="A5778" s="2" t="inlineStr"/>
      <c r="B5778" s="2" t="inlineStr"/>
      <c r="C5778" s="2" t="inlineStr"/>
      <c r="D5778" s="2" t="inlineStr"/>
      <c r="E5778" s="28" t="inlineStr">
        <is>
          <r>
            <t xml:space="preserve">VALOR COM BDI:</t>
          </r>
        </is>
      </c>
      <c r="F5778" s="28" t="inlineStr"/>
      <c r="G5778" s="29" t="n">
        <f>G5777+G5776</f>
        <v>270.3</v>
      </c>
    </row>
    <row r="5779" customHeight="1" ht="10">
      <c r="A5779" s="2" t="inlineStr"/>
      <c r="B5779" s="2" t="inlineStr"/>
      <c r="C5779" s="2" t="inlineStr"/>
      <c r="D5779" s="2" t="inlineStr"/>
      <c r="E5779" s="18" t="inlineStr"/>
      <c r="F5779" s="18" t="inlineStr"/>
      <c r="G5779" s="18" t="inlineStr"/>
    </row>
    <row r="5780" customHeight="1" ht="20">
      <c r="A5780" s="19" t="inlineStr">
        <is>
          <r>
            <t xml:space="preserve">1.19.80. ​CPU2622​ DISPOSITIVO DR TETRAPOLAR 100A, TIPO AC, 30MA​ (UN)</t>
          </r>
        </is>
      </c>
      <c r="B5780" s="19" t="inlineStr"/>
      <c r="C5780" s="19" t="inlineStr"/>
      <c r="D5780" s="19" t="inlineStr"/>
      <c r="E5780" s="19" t="inlineStr"/>
      <c r="F5780" s="19" t="inlineStr"/>
      <c r="G5780" s="19" t="inlineStr"/>
    </row>
    <row r="5781" customHeight="1" ht="15">
      <c r="A5781" s="20" t="inlineStr">
        <is>
          <r>
            <t xml:space="preserve">Material</t>
          </r>
        </is>
      </c>
      <c r="B5781" s="20" t="inlineStr"/>
      <c r="C5781" s="21" t="inlineStr">
        <is>
          <r>
            <t xml:space="preserve">FONTE</t>
          </r>
        </is>
      </c>
      <c r="D5781" s="21" t="inlineStr">
        <is>
          <r>
            <t xml:space="preserve">UNID</t>
          </r>
        </is>
      </c>
      <c r="E5781" s="21" t="inlineStr">
        <is>
          <r>
            <t xml:space="preserve">COEFICIENTE</t>
          </r>
        </is>
      </c>
      <c r="F5781" s="21" t="inlineStr">
        <is>
          <r>
            <t xml:space="preserve">PREÇO UNITÁRIO</t>
          </r>
        </is>
      </c>
      <c r="G5781" s="21" t="inlineStr">
        <is>
          <r>
            <t xml:space="preserve">TOTAL</t>
          </r>
        </is>
      </c>
    </row>
    <row r="5782" customHeight="1" ht="21">
      <c r="A5782" s="22" t="inlineStr">
        <is>
          <r>
            <t xml:space="preserve">00039449</t>
          </r>
        </is>
      </c>
      <c r="B5782" s="23" t="inlineStr">
        <is>
          <r>
            <t xml:space="preserve">DISPOSITIVO DR, 4 POLOS, SENSIBILIDADE DE 30 MA, CORRENTE DE 100 A, TIPO AC</t>
          </r>
        </is>
      </c>
      <c r="C5782" s="22" t="inlineStr">
        <is>
          <r>
            <t xml:space="preserve">SINAPI</t>
          </r>
        </is>
      </c>
      <c r="D5782" s="22" t="inlineStr">
        <is>
          <r>
            <t xml:space="preserve">UN</t>
          </r>
        </is>
      </c>
      <c r="E5782" s="24" t="n">
        <v>1.0</v>
      </c>
      <c r="F5782" s="25" t="n">
        <v>328.49</v>
      </c>
      <c r="G5782" s="25" t="n">
        <f>ROUND(ROUND(E5782,8)*F5782,2)</f>
        <v>328.49</v>
      </c>
    </row>
    <row r="5783" customHeight="1" ht="15">
      <c r="A5783" s="2" t="inlineStr"/>
      <c r="B5783" s="2" t="inlineStr"/>
      <c r="C5783" s="2" t="inlineStr"/>
      <c r="D5783" s="2" t="inlineStr"/>
      <c r="E5783" s="26" t="inlineStr">
        <is>
          <r>
            <t xml:space="preserve">TOTAL Material:</t>
          </r>
        </is>
      </c>
      <c r="F5783" s="26" t="inlineStr"/>
      <c r="G5783" s="27" t="n">
        <f>SUM(G5782:G5782)</f>
        <v>328.49</v>
      </c>
    </row>
    <row r="5784" customHeight="1" ht="15">
      <c r="A5784" s="20" t="inlineStr">
        <is>
          <r>
            <t xml:space="preserve">Mão de Obra com Encargos Complementares</t>
          </r>
        </is>
      </c>
      <c r="B5784" s="20" t="inlineStr"/>
      <c r="C5784" s="21" t="inlineStr">
        <is>
          <r>
            <t xml:space="preserve">FONTE</t>
          </r>
        </is>
      </c>
      <c r="D5784" s="21" t="inlineStr">
        <is>
          <r>
            <t xml:space="preserve">UNID</t>
          </r>
        </is>
      </c>
      <c r="E5784" s="21" t="inlineStr">
        <is>
          <r>
            <t xml:space="preserve">COEFICIENTE</t>
          </r>
        </is>
      </c>
      <c r="F5784" s="21" t="inlineStr">
        <is>
          <r>
            <t xml:space="preserve">PREÇO UNITÁRIO</t>
          </r>
        </is>
      </c>
      <c r="G5784" s="21" t="inlineStr">
        <is>
          <r>
            <t xml:space="preserve">TOTAL</t>
          </r>
        </is>
      </c>
    </row>
    <row r="5785" customHeight="1" ht="15">
      <c r="A5785" s="22" t="inlineStr">
        <is>
          <r>
            <t xml:space="preserve">88264</t>
          </r>
        </is>
      </c>
      <c r="B5785" s="23" t="inlineStr">
        <is>
          <r>
            <t xml:space="preserve">ELETRICISTA COM ENCARGOS COMPLEMENTARES</t>
          </r>
        </is>
      </c>
      <c r="C5785" s="22" t="inlineStr">
        <is>
          <r>
            <t xml:space="preserve">SINAPI</t>
          </r>
        </is>
      </c>
      <c r="D5785" s="22" t="inlineStr">
        <is>
          <r>
            <t xml:space="preserve">H</t>
          </r>
        </is>
      </c>
      <c r="E5785" s="24" t="n">
        <v>0.6</v>
      </c>
      <c r="F5785" s="25" t="n">
        <v>30.96</v>
      </c>
      <c r="G5785" s="25" t="n">
        <f>ROUND(ROUND(E5785,8)*F5785,2)</f>
        <v>18.58</v>
      </c>
    </row>
    <row r="5786" customHeight="1" ht="15">
      <c r="A5786" s="22" t="inlineStr">
        <is>
          <r>
            <t xml:space="preserve">88316</t>
          </r>
        </is>
      </c>
      <c r="B5786" s="23" t="inlineStr">
        <is>
          <r>
            <t xml:space="preserve">SERVENTE COM ENCARGOS COMPLEMENTARES</t>
          </r>
        </is>
      </c>
      <c r="C5786" s="22" t="inlineStr">
        <is>
          <r>
            <t xml:space="preserve">SINAPI</t>
          </r>
        </is>
      </c>
      <c r="D5786" s="22" t="inlineStr">
        <is>
          <r>
            <t xml:space="preserve">H</t>
          </r>
        </is>
      </c>
      <c r="E5786" s="24" t="n">
        <v>0.6</v>
      </c>
      <c r="F5786" s="25" t="n">
        <v>23.56</v>
      </c>
      <c r="G5786" s="25" t="n">
        <f>ROUND(ROUND(E5786,8)*F5786,2)</f>
        <v>14.14</v>
      </c>
    </row>
    <row r="5787" customHeight="1" ht="18">
      <c r="A5787" s="2" t="inlineStr"/>
      <c r="B5787" s="2" t="inlineStr"/>
      <c r="C5787" s="2" t="inlineStr"/>
      <c r="D5787" s="2" t="inlineStr"/>
      <c r="E5787" s="26" t="inlineStr">
        <is>
          <r>
            <t xml:space="preserve">TOTAL Mão de Obra com Encargos Complementares:</t>
          </r>
        </is>
      </c>
      <c r="F5787" s="26" t="inlineStr"/>
      <c r="G5787" s="27" t="n">
        <f>SUM(G5785:G5786)</f>
        <v>32.72</v>
      </c>
    </row>
    <row r="5788" customHeight="1" ht="15">
      <c r="A5788" s="2" t="inlineStr"/>
      <c r="B5788" s="2" t="inlineStr"/>
      <c r="C5788" s="2" t="inlineStr"/>
      <c r="D5788" s="2" t="inlineStr"/>
      <c r="E5788" s="28" t="inlineStr">
        <is>
          <r>
            <t xml:space="preserve">VALOR:</t>
          </r>
        </is>
      </c>
      <c r="F5788" s="28" t="inlineStr"/>
      <c r="G5788" s="29" t="n">
        <f>ROUND(SUM(G5783,G5787),2)</f>
        <v>361.21</v>
      </c>
    </row>
    <row r="5789" customHeight="1" ht="15">
      <c r="A5789" s="2" t="inlineStr"/>
      <c r="B5789" s="2" t="inlineStr"/>
      <c r="C5789" s="2" t="inlineStr"/>
      <c r="D5789" s="2" t="inlineStr"/>
      <c r="E5789" s="28" t="inlineStr">
        <is>
          <r>
            <t xml:space="preserve">VALOR BDI (20.34%):</t>
          </r>
        </is>
      </c>
      <c r="F5789" s="28" t="inlineStr"/>
      <c r="G5789" s="29" t="n">
        <f>ROUND(G5788*(20.34/100),2)</f>
        <v>73.47</v>
      </c>
    </row>
    <row r="5790" customHeight="1" ht="15">
      <c r="A5790" s="2" t="inlineStr"/>
      <c r="B5790" s="2" t="inlineStr"/>
      <c r="C5790" s="2" t="inlineStr"/>
      <c r="D5790" s="2" t="inlineStr"/>
      <c r="E5790" s="28" t="inlineStr">
        <is>
          <r>
            <t xml:space="preserve">VALOR COM BDI:</t>
          </r>
        </is>
      </c>
      <c r="F5790" s="28" t="inlineStr"/>
      <c r="G5790" s="29" t="n">
        <f>G5789+G5788</f>
        <v>434.68</v>
      </c>
    </row>
    <row r="5791" customHeight="1" ht="10">
      <c r="A5791" s="2" t="inlineStr"/>
      <c r="B5791" s="2" t="inlineStr"/>
      <c r="C5791" s="2" t="inlineStr"/>
      <c r="D5791" s="2" t="inlineStr"/>
      <c r="E5791" s="18" t="inlineStr"/>
      <c r="F5791" s="18" t="inlineStr"/>
      <c r="G5791" s="18" t="inlineStr"/>
    </row>
    <row r="5792" customHeight="1" ht="20">
      <c r="A5792" s="19" t="inlineStr">
        <is>
          <r>
            <t xml:space="preserve">1.19.81. ​CPU2623​ SAÍDA PARA ELETRODUTO MG2982 HORIZONTAL​ (UN)</t>
          </r>
        </is>
      </c>
      <c r="B5792" s="19" t="inlineStr"/>
      <c r="C5792" s="19" t="inlineStr"/>
      <c r="D5792" s="19" t="inlineStr"/>
      <c r="E5792" s="19" t="inlineStr"/>
      <c r="F5792" s="19" t="inlineStr"/>
      <c r="G5792" s="19" t="inlineStr"/>
    </row>
    <row r="5793" customHeight="1" ht="15">
      <c r="A5793" s="20" t="inlineStr">
        <is>
          <r>
            <t xml:space="preserve">Serviço</t>
          </r>
        </is>
      </c>
      <c r="B5793" s="20" t="inlineStr"/>
      <c r="C5793" s="21" t="inlineStr">
        <is>
          <r>
            <t xml:space="preserve">FONTE</t>
          </r>
        </is>
      </c>
      <c r="D5793" s="21" t="inlineStr">
        <is>
          <r>
            <t xml:space="preserve">UNID</t>
          </r>
        </is>
      </c>
      <c r="E5793" s="21" t="inlineStr">
        <is>
          <r>
            <t xml:space="preserve">COEFICIENTE</t>
          </r>
        </is>
      </c>
      <c r="F5793" s="21" t="inlineStr">
        <is>
          <r>
            <t xml:space="preserve">PREÇO UNITÁRIO</t>
          </r>
        </is>
      </c>
      <c r="G5793" s="21" t="inlineStr">
        <is>
          <r>
            <t xml:space="preserve">TOTAL</t>
          </r>
        </is>
      </c>
    </row>
    <row r="5794" customHeight="1" ht="21">
      <c r="A5794" s="22" t="inlineStr">
        <is>
          <r>
            <t xml:space="preserve">S00724</t>
          </r>
        </is>
      </c>
      <c r="B5794" s="23" t="inlineStr">
        <is>
          <r>
            <t xml:space="preserve">Fornecimento e instalação de saída horizontal para eletroduto 1" (ref. vl 33 valemam ou similar)</t>
          </r>
        </is>
      </c>
      <c r="C5794" s="22" t="inlineStr">
        <is>
          <r>
            <t xml:space="preserve">ORSE</t>
          </r>
        </is>
      </c>
      <c r="D5794" s="22" t="inlineStr">
        <is>
          <r>
            <t xml:space="preserve">un</t>
          </r>
        </is>
      </c>
      <c r="E5794" s="24" t="n">
        <v>1.0</v>
      </c>
      <c r="F5794" s="25" t="n">
        <v>9.11</v>
      </c>
      <c r="G5794" s="25" t="n">
        <f>ROUND(ROUND(E5794,8)*F5794,2)</f>
        <v>9.11</v>
      </c>
    </row>
    <row r="5795" customHeight="1" ht="15">
      <c r="A5795" s="2" t="inlineStr"/>
      <c r="B5795" s="2" t="inlineStr"/>
      <c r="C5795" s="2" t="inlineStr"/>
      <c r="D5795" s="2" t="inlineStr"/>
      <c r="E5795" s="26" t="inlineStr">
        <is>
          <r>
            <t xml:space="preserve">TOTAL Serviço:</t>
          </r>
        </is>
      </c>
      <c r="F5795" s="26" t="inlineStr"/>
      <c r="G5795" s="27" t="n">
        <f>SUM(G5794:G5794)</f>
        <v>9.11</v>
      </c>
    </row>
    <row r="5796" customHeight="1" ht="15">
      <c r="A5796" s="2" t="inlineStr"/>
      <c r="B5796" s="2" t="inlineStr"/>
      <c r="C5796" s="2" t="inlineStr"/>
      <c r="D5796" s="2" t="inlineStr"/>
      <c r="E5796" s="28" t="inlineStr">
        <is>
          <r>
            <t xml:space="preserve">VALOR:</t>
          </r>
        </is>
      </c>
      <c r="F5796" s="28" t="inlineStr"/>
      <c r="G5796" s="29" t="n">
        <f>ROUND(SUM(G5795),2)</f>
        <v>9.11</v>
      </c>
    </row>
    <row r="5797" customHeight="1" ht="15">
      <c r="A5797" s="2" t="inlineStr"/>
      <c r="B5797" s="2" t="inlineStr"/>
      <c r="C5797" s="2" t="inlineStr"/>
      <c r="D5797" s="2" t="inlineStr"/>
      <c r="E5797" s="28" t="inlineStr">
        <is>
          <r>
            <t xml:space="preserve">VALOR BDI (20.34%):</t>
          </r>
        </is>
      </c>
      <c r="F5797" s="28" t="inlineStr"/>
      <c r="G5797" s="29" t="n">
        <f>ROUND(G5796*(20.34/100),2)</f>
        <v>1.85</v>
      </c>
    </row>
    <row r="5798" customHeight="1" ht="15">
      <c r="A5798" s="2" t="inlineStr"/>
      <c r="B5798" s="2" t="inlineStr"/>
      <c r="C5798" s="2" t="inlineStr"/>
      <c r="D5798" s="2" t="inlineStr"/>
      <c r="E5798" s="28" t="inlineStr">
        <is>
          <r>
            <t xml:space="preserve">VALOR COM BDI:</t>
          </r>
        </is>
      </c>
      <c r="F5798" s="28" t="inlineStr"/>
      <c r="G5798" s="29" t="n">
        <f>G5797+G5796</f>
        <v>10.96</v>
      </c>
    </row>
    <row r="5799" customHeight="1" ht="10">
      <c r="A5799" s="2" t="inlineStr"/>
      <c r="B5799" s="2" t="inlineStr"/>
      <c r="C5799" s="2" t="inlineStr"/>
      <c r="D5799" s="2" t="inlineStr"/>
      <c r="E5799" s="18" t="inlineStr"/>
      <c r="F5799" s="18" t="inlineStr"/>
      <c r="G5799" s="18" t="inlineStr"/>
    </row>
    <row r="5800" customHeight="1" ht="20">
      <c r="A5800" s="19" t="inlineStr">
        <is>
          <r>
            <t xml:space="preserve">1.19.82. ​CPU2624​ SAÍDA HORIZONTAL PARA ELETROCALHA 1 1/4''​ (UN)</t>
          </r>
        </is>
      </c>
      <c r="B5800" s="19" t="inlineStr"/>
      <c r="C5800" s="19" t="inlineStr"/>
      <c r="D5800" s="19" t="inlineStr"/>
      <c r="E5800" s="19" t="inlineStr"/>
      <c r="F5800" s="19" t="inlineStr"/>
      <c r="G5800" s="19" t="inlineStr"/>
    </row>
    <row r="5801" customHeight="1" ht="15">
      <c r="A5801" s="20" t="inlineStr">
        <is>
          <r>
            <t xml:space="preserve">Material</t>
          </r>
        </is>
      </c>
      <c r="B5801" s="20" t="inlineStr"/>
      <c r="C5801" s="21" t="inlineStr">
        <is>
          <r>
            <t xml:space="preserve">FONTE</t>
          </r>
        </is>
      </c>
      <c r="D5801" s="21" t="inlineStr">
        <is>
          <r>
            <t xml:space="preserve">UNID</t>
          </r>
        </is>
      </c>
      <c r="E5801" s="21" t="inlineStr">
        <is>
          <r>
            <t xml:space="preserve">COEFICIENTE</t>
          </r>
        </is>
      </c>
      <c r="F5801" s="21" t="inlineStr">
        <is>
          <r>
            <t xml:space="preserve">PREÇO UNITÁRIO</t>
          </r>
        </is>
      </c>
      <c r="G5801" s="21" t="inlineStr">
        <is>
          <r>
            <t xml:space="preserve">TOTAL</t>
          </r>
        </is>
      </c>
    </row>
    <row r="5802" customHeight="1" ht="21">
      <c r="A5802" s="22" t="inlineStr">
        <is>
          <r>
            <t xml:space="preserve">I02000</t>
          </r>
        </is>
      </c>
      <c r="B5802" s="23" t="inlineStr">
        <is>
          <r>
            <t xml:space="preserve">Saída horizontal para eletroduto 1 1/2" (ref. vl 33 valemam ou similar)</t>
          </r>
        </is>
      </c>
      <c r="C5802" s="22" t="inlineStr">
        <is>
          <r>
            <t xml:space="preserve">ORSE</t>
          </r>
        </is>
      </c>
      <c r="D5802" s="22" t="inlineStr">
        <is>
          <r>
            <t xml:space="preserve">un</t>
          </r>
        </is>
      </c>
      <c r="E5802" s="24" t="n">
        <v>1.0</v>
      </c>
      <c r="F5802" s="25" t="n">
        <v>5.5</v>
      </c>
      <c r="G5802" s="25" t="n">
        <f>ROUND(ROUND(E5802,8)*F5802,2)</f>
        <v>5.5</v>
      </c>
    </row>
    <row r="5803" customHeight="1" ht="15">
      <c r="A5803" s="2" t="inlineStr"/>
      <c r="B5803" s="2" t="inlineStr"/>
      <c r="C5803" s="2" t="inlineStr"/>
      <c r="D5803" s="2" t="inlineStr"/>
      <c r="E5803" s="26" t="inlineStr">
        <is>
          <r>
            <t xml:space="preserve">TOTAL Material:</t>
          </r>
        </is>
      </c>
      <c r="F5803" s="26" t="inlineStr"/>
      <c r="G5803" s="27" t="n">
        <f>SUM(G5802:G5802)</f>
        <v>5.5</v>
      </c>
    </row>
    <row r="5804" customHeight="1" ht="15">
      <c r="A5804" s="20" t="inlineStr">
        <is>
          <r>
            <t xml:space="preserve">Mão de Obra com Encargos Complementares</t>
          </r>
        </is>
      </c>
      <c r="B5804" s="20" t="inlineStr"/>
      <c r="C5804" s="21" t="inlineStr">
        <is>
          <r>
            <t xml:space="preserve">FONTE</t>
          </r>
        </is>
      </c>
      <c r="D5804" s="21" t="inlineStr">
        <is>
          <r>
            <t xml:space="preserve">UNID</t>
          </r>
        </is>
      </c>
      <c r="E5804" s="21" t="inlineStr">
        <is>
          <r>
            <t xml:space="preserve">COEFICIENTE</t>
          </r>
        </is>
      </c>
      <c r="F5804" s="21" t="inlineStr">
        <is>
          <r>
            <t xml:space="preserve">PREÇO UNITÁRIO</t>
          </r>
        </is>
      </c>
      <c r="G5804" s="21" t="inlineStr">
        <is>
          <r>
            <t xml:space="preserve">TOTAL</t>
          </r>
        </is>
      </c>
    </row>
    <row r="5805" customHeight="1" ht="21">
      <c r="A5805" s="22" t="inlineStr">
        <is>
          <r>
            <t xml:space="preserve">88247</t>
          </r>
        </is>
      </c>
      <c r="B5805" s="23" t="inlineStr">
        <is>
          <r>
            <t xml:space="preserve">AUXILIAR DE ELETRICISTA COM ENCARGOS COMPLEMENTARES</t>
          </r>
        </is>
      </c>
      <c r="C5805" s="22" t="inlineStr">
        <is>
          <r>
            <t xml:space="preserve">SINAPI</t>
          </r>
        </is>
      </c>
      <c r="D5805" s="22" t="inlineStr">
        <is>
          <r>
            <t xml:space="preserve">H</t>
          </r>
        </is>
      </c>
      <c r="E5805" s="24" t="n">
        <v>0.156</v>
      </c>
      <c r="F5805" s="25" t="n">
        <v>25.22</v>
      </c>
      <c r="G5805" s="25" t="n">
        <f>ROUND(ROUND(E5805,8)*F5805,2)</f>
        <v>3.93</v>
      </c>
    </row>
    <row r="5806" customHeight="1" ht="15">
      <c r="A5806" s="22" t="inlineStr">
        <is>
          <r>
            <t xml:space="preserve">88264</t>
          </r>
        </is>
      </c>
      <c r="B5806" s="23" t="inlineStr">
        <is>
          <r>
            <t xml:space="preserve">ELETRICISTA COM ENCARGOS COMPLEMENTARES</t>
          </r>
        </is>
      </c>
      <c r="C5806" s="22" t="inlineStr">
        <is>
          <r>
            <t xml:space="preserve">SINAPI</t>
          </r>
        </is>
      </c>
      <c r="D5806" s="22" t="inlineStr">
        <is>
          <r>
            <t xml:space="preserve">H</t>
          </r>
        </is>
      </c>
      <c r="E5806" s="24" t="n">
        <v>0.156</v>
      </c>
      <c r="F5806" s="25" t="n">
        <v>30.96</v>
      </c>
      <c r="G5806" s="25" t="n">
        <f>ROUND(ROUND(E5806,8)*F5806,2)</f>
        <v>4.83</v>
      </c>
    </row>
    <row r="5807" customHeight="1" ht="18">
      <c r="A5807" s="2" t="inlineStr"/>
      <c r="B5807" s="2" t="inlineStr"/>
      <c r="C5807" s="2" t="inlineStr"/>
      <c r="D5807" s="2" t="inlineStr"/>
      <c r="E5807" s="26" t="inlineStr">
        <is>
          <r>
            <t xml:space="preserve">TOTAL Mão de Obra com Encargos Complementares:</t>
          </r>
        </is>
      </c>
      <c r="F5807" s="26" t="inlineStr"/>
      <c r="G5807" s="27" t="n">
        <f>SUM(G5805:G5806)</f>
        <v>8.76</v>
      </c>
    </row>
    <row r="5808" customHeight="1" ht="15">
      <c r="A5808" s="2" t="inlineStr"/>
      <c r="B5808" s="2" t="inlineStr"/>
      <c r="C5808" s="2" t="inlineStr"/>
      <c r="D5808" s="2" t="inlineStr"/>
      <c r="E5808" s="28" t="inlineStr">
        <is>
          <r>
            <t xml:space="preserve">VALOR:</t>
          </r>
        </is>
      </c>
      <c r="F5808" s="28" t="inlineStr"/>
      <c r="G5808" s="29" t="n">
        <f>ROUND(SUM(G5803,G5807),2)</f>
        <v>14.26</v>
      </c>
    </row>
    <row r="5809" customHeight="1" ht="15">
      <c r="A5809" s="2" t="inlineStr"/>
      <c r="B5809" s="2" t="inlineStr"/>
      <c r="C5809" s="2" t="inlineStr"/>
      <c r="D5809" s="2" t="inlineStr"/>
      <c r="E5809" s="28" t="inlineStr">
        <is>
          <r>
            <t xml:space="preserve">VALOR BDI (20.34%):</t>
          </r>
        </is>
      </c>
      <c r="F5809" s="28" t="inlineStr"/>
      <c r="G5809" s="29" t="n">
        <f>ROUND(G5808*(20.34/100),2)</f>
        <v>2.9</v>
      </c>
    </row>
    <row r="5810" customHeight="1" ht="15">
      <c r="A5810" s="2" t="inlineStr"/>
      <c r="B5810" s="2" t="inlineStr"/>
      <c r="C5810" s="2" t="inlineStr"/>
      <c r="D5810" s="2" t="inlineStr"/>
      <c r="E5810" s="28" t="inlineStr">
        <is>
          <r>
            <t xml:space="preserve">VALOR COM BDI:</t>
          </r>
        </is>
      </c>
      <c r="F5810" s="28" t="inlineStr"/>
      <c r="G5810" s="29" t="n">
        <f>G5809+G5808</f>
        <v>17.16</v>
      </c>
    </row>
    <row r="5811" customHeight="1" ht="10">
      <c r="A5811" s="2" t="inlineStr"/>
      <c r="B5811" s="2" t="inlineStr"/>
      <c r="C5811" s="2" t="inlineStr"/>
      <c r="D5811" s="2" t="inlineStr"/>
      <c r="E5811" s="18" t="inlineStr"/>
      <c r="F5811" s="18" t="inlineStr"/>
      <c r="G5811" s="18" t="inlineStr"/>
    </row>
    <row r="5812" customHeight="1" ht="20">
      <c r="A5812" s="19" t="inlineStr">
        <is>
          <r>
            <t xml:space="preserve">1.19.83. ​CPU3336​ CRUZETA HORIZONTAL, 90° PARA ELETROCALHA PERFURADA OU LISA, 400X100MM. FORNECIMENTO E COLOCAÇÃO​ (UN)</t>
          </r>
        </is>
      </c>
      <c r="B5812" s="19" t="inlineStr"/>
      <c r="C5812" s="19" t="inlineStr"/>
      <c r="D5812" s="19" t="inlineStr"/>
      <c r="E5812" s="19" t="inlineStr"/>
      <c r="F5812" s="19" t="inlineStr"/>
      <c r="G5812" s="19" t="inlineStr"/>
    </row>
    <row r="5813" customHeight="1" ht="15">
      <c r="A5813" s="20" t="inlineStr">
        <is>
          <r>
            <t xml:space="preserve">Serviço</t>
          </r>
        </is>
      </c>
      <c r="B5813" s="20" t="inlineStr"/>
      <c r="C5813" s="21" t="inlineStr">
        <is>
          <r>
            <t xml:space="preserve">FONTE</t>
          </r>
        </is>
      </c>
      <c r="D5813" s="21" t="inlineStr">
        <is>
          <r>
            <t xml:space="preserve">UNID</t>
          </r>
        </is>
      </c>
      <c r="E5813" s="21" t="inlineStr">
        <is>
          <r>
            <t xml:space="preserve">COEFICIENTE</t>
          </r>
        </is>
      </c>
      <c r="F5813" s="21" t="inlineStr">
        <is>
          <r>
            <t xml:space="preserve">PREÇO UNITÁRIO</t>
          </r>
        </is>
      </c>
      <c r="G5813" s="21" t="inlineStr">
        <is>
          <r>
            <t xml:space="preserve">TOTAL</t>
          </r>
        </is>
      </c>
    </row>
    <row r="5814" customHeight="1" ht="21">
      <c r="A5814" s="22" t="inlineStr">
        <is>
          <r>
            <t xml:space="preserve">S08222</t>
          </r>
        </is>
      </c>
      <c r="B5814" s="23" t="inlineStr">
        <is>
          <r>
            <t xml:space="preserve">Cruzeta 400 x 100 mm para eletrocalha perfurada metálica (ref.: mopa ou similar)</t>
          </r>
        </is>
      </c>
      <c r="C5814" s="22" t="inlineStr">
        <is>
          <r>
            <t xml:space="preserve">ORSE</t>
          </r>
        </is>
      </c>
      <c r="D5814" s="22" t="inlineStr">
        <is>
          <r>
            <t xml:space="preserve">un</t>
          </r>
        </is>
      </c>
      <c r="E5814" s="24" t="n">
        <v>1.0</v>
      </c>
      <c r="F5814" s="25" t="n">
        <v>166.3</v>
      </c>
      <c r="G5814" s="25" t="n">
        <f>ROUND(ROUND(E5814,8)*F5814,2)</f>
        <v>166.3</v>
      </c>
    </row>
    <row r="5815" customHeight="1" ht="15">
      <c r="A5815" s="2" t="inlineStr"/>
      <c r="B5815" s="2" t="inlineStr"/>
      <c r="C5815" s="2" t="inlineStr"/>
      <c r="D5815" s="2" t="inlineStr"/>
      <c r="E5815" s="26" t="inlineStr">
        <is>
          <r>
            <t xml:space="preserve">TOTAL Serviço:</t>
          </r>
        </is>
      </c>
      <c r="F5815" s="26" t="inlineStr"/>
      <c r="G5815" s="27" t="n">
        <f>SUM(G5814:G5814)</f>
        <v>166.3</v>
      </c>
    </row>
    <row r="5816" customHeight="1" ht="15">
      <c r="A5816" s="2" t="inlineStr"/>
      <c r="B5816" s="2" t="inlineStr"/>
      <c r="C5816" s="2" t="inlineStr"/>
      <c r="D5816" s="2" t="inlineStr"/>
      <c r="E5816" s="28" t="inlineStr">
        <is>
          <r>
            <t xml:space="preserve">VALOR:</t>
          </r>
        </is>
      </c>
      <c r="F5816" s="28" t="inlineStr"/>
      <c r="G5816" s="29" t="n">
        <f>ROUND(SUM(G5815),2)</f>
        <v>166.3</v>
      </c>
    </row>
    <row r="5817" customHeight="1" ht="15">
      <c r="A5817" s="2" t="inlineStr"/>
      <c r="B5817" s="2" t="inlineStr"/>
      <c r="C5817" s="2" t="inlineStr"/>
      <c r="D5817" s="2" t="inlineStr"/>
      <c r="E5817" s="28" t="inlineStr">
        <is>
          <r>
            <t xml:space="preserve">VALOR BDI (20.34%):</t>
          </r>
        </is>
      </c>
      <c r="F5817" s="28" t="inlineStr"/>
      <c r="G5817" s="29" t="n">
        <f>ROUND(G5816*(20.34/100),2)</f>
        <v>33.83</v>
      </c>
    </row>
    <row r="5818" customHeight="1" ht="15">
      <c r="A5818" s="2" t="inlineStr"/>
      <c r="B5818" s="2" t="inlineStr"/>
      <c r="C5818" s="2" t="inlineStr"/>
      <c r="D5818" s="2" t="inlineStr"/>
      <c r="E5818" s="28" t="inlineStr">
        <is>
          <r>
            <t xml:space="preserve">VALOR COM BDI:</t>
          </r>
        </is>
      </c>
      <c r="F5818" s="28" t="inlineStr"/>
      <c r="G5818" s="29" t="n">
        <f>G5817+G5816</f>
        <v>200.13</v>
      </c>
    </row>
    <row r="5819" customHeight="1" ht="10">
      <c r="A5819" s="2" t="inlineStr"/>
      <c r="B5819" s="2" t="inlineStr"/>
      <c r="C5819" s="2" t="inlineStr"/>
      <c r="D5819" s="2" t="inlineStr"/>
      <c r="E5819" s="18" t="inlineStr"/>
      <c r="F5819" s="18" t="inlineStr"/>
      <c r="G5819" s="18" t="inlineStr"/>
    </row>
    <row r="5820" customHeight="1" ht="20">
      <c r="A5820" s="19" t="inlineStr">
        <is>
          <r>
            <t xml:space="preserve">1.19.84. ​CPU2625​ CURVA DE INVERSÃO PARA ELETROCALHA 100X100MM CHAPA 20​ (UN)</t>
          </r>
        </is>
      </c>
      <c r="B5820" s="19" t="inlineStr"/>
      <c r="C5820" s="19" t="inlineStr"/>
      <c r="D5820" s="19" t="inlineStr"/>
      <c r="E5820" s="19" t="inlineStr"/>
      <c r="F5820" s="19" t="inlineStr"/>
      <c r="G5820" s="19" t="inlineStr"/>
    </row>
    <row r="5821" customHeight="1" ht="15">
      <c r="A5821" s="20" t="inlineStr">
        <is>
          <r>
            <t xml:space="preserve">Serviço</t>
          </r>
        </is>
      </c>
      <c r="B5821" s="20" t="inlineStr"/>
      <c r="C5821" s="21" t="inlineStr">
        <is>
          <r>
            <t xml:space="preserve">FONTE</t>
          </r>
        </is>
      </c>
      <c r="D5821" s="21" t="inlineStr">
        <is>
          <r>
            <t xml:space="preserve">UNID</t>
          </r>
        </is>
      </c>
      <c r="E5821" s="21" t="inlineStr">
        <is>
          <r>
            <t xml:space="preserve">COEFICIENTE</t>
          </r>
        </is>
      </c>
      <c r="F5821" s="21" t="inlineStr">
        <is>
          <r>
            <t xml:space="preserve">PREÇO UNITÁRIO</t>
          </r>
        </is>
      </c>
      <c r="G5821" s="21" t="inlineStr">
        <is>
          <r>
            <t xml:space="preserve">TOTAL</t>
          </r>
        </is>
      </c>
    </row>
    <row r="5822" customHeight="1" ht="21">
      <c r="A5822" s="22" t="inlineStr">
        <is>
          <r>
            <t xml:space="preserve">S08701</t>
          </r>
        </is>
      </c>
      <c r="B5822" s="23" t="inlineStr">
        <is>
          <r>
            <t xml:space="preserve">Curva de inversão 100x100 mm para eletrocalha metálica - Rev 01</t>
          </r>
        </is>
      </c>
      <c r="C5822" s="22" t="inlineStr">
        <is>
          <r>
            <t xml:space="preserve">ORSE</t>
          </r>
        </is>
      </c>
      <c r="D5822" s="22" t="inlineStr">
        <is>
          <r>
            <t xml:space="preserve">un</t>
          </r>
        </is>
      </c>
      <c r="E5822" s="24" t="n">
        <v>1.0</v>
      </c>
      <c r="F5822" s="25" t="n">
        <v>38.55</v>
      </c>
      <c r="G5822" s="25" t="n">
        <f>ROUND(ROUND(E5822,8)*F5822,2)</f>
        <v>38.55</v>
      </c>
    </row>
    <row r="5823" customHeight="1" ht="15">
      <c r="A5823" s="2" t="inlineStr"/>
      <c r="B5823" s="2" t="inlineStr"/>
      <c r="C5823" s="2" t="inlineStr"/>
      <c r="D5823" s="2" t="inlineStr"/>
      <c r="E5823" s="26" t="inlineStr">
        <is>
          <r>
            <t xml:space="preserve">TOTAL Serviço:</t>
          </r>
        </is>
      </c>
      <c r="F5823" s="26" t="inlineStr"/>
      <c r="G5823" s="27" t="n">
        <f>SUM(G5822:G5822)</f>
        <v>38.55</v>
      </c>
    </row>
    <row r="5824" customHeight="1" ht="15">
      <c r="A5824" s="2" t="inlineStr"/>
      <c r="B5824" s="2" t="inlineStr"/>
      <c r="C5824" s="2" t="inlineStr"/>
      <c r="D5824" s="2" t="inlineStr"/>
      <c r="E5824" s="28" t="inlineStr">
        <is>
          <r>
            <t xml:space="preserve">VALOR:</t>
          </r>
        </is>
      </c>
      <c r="F5824" s="28" t="inlineStr"/>
      <c r="G5824" s="29" t="n">
        <f>ROUND(SUM(G5823),2)</f>
        <v>38.55</v>
      </c>
    </row>
    <row r="5825" customHeight="1" ht="15">
      <c r="A5825" s="2" t="inlineStr"/>
      <c r="B5825" s="2" t="inlineStr"/>
      <c r="C5825" s="2" t="inlineStr"/>
      <c r="D5825" s="2" t="inlineStr"/>
      <c r="E5825" s="28" t="inlineStr">
        <is>
          <r>
            <t xml:space="preserve">VALOR BDI (20.34%):</t>
          </r>
        </is>
      </c>
      <c r="F5825" s="28" t="inlineStr"/>
      <c r="G5825" s="29" t="n">
        <f>ROUND(G5824*(20.34/100),2)</f>
        <v>7.84</v>
      </c>
    </row>
    <row r="5826" customHeight="1" ht="15">
      <c r="A5826" s="2" t="inlineStr"/>
      <c r="B5826" s="2" t="inlineStr"/>
      <c r="C5826" s="2" t="inlineStr"/>
      <c r="D5826" s="2" t="inlineStr"/>
      <c r="E5826" s="28" t="inlineStr">
        <is>
          <r>
            <t xml:space="preserve">VALOR COM BDI:</t>
          </r>
        </is>
      </c>
      <c r="F5826" s="28" t="inlineStr"/>
      <c r="G5826" s="29" t="n">
        <f>G5825+G5824</f>
        <v>46.39</v>
      </c>
    </row>
    <row r="5827" customHeight="1" ht="10">
      <c r="A5827" s="2" t="inlineStr"/>
      <c r="B5827" s="2" t="inlineStr"/>
      <c r="C5827" s="2" t="inlineStr"/>
      <c r="D5827" s="2" t="inlineStr"/>
      <c r="E5827" s="18" t="inlineStr"/>
      <c r="F5827" s="18" t="inlineStr"/>
      <c r="G5827" s="18" t="inlineStr"/>
    </row>
    <row r="5828" customHeight="1" ht="20">
      <c r="A5828" s="19" t="inlineStr">
        <is>
          <r>
            <t xml:space="preserve">1.19.85. ​CPU2626​ ELETROCALHA PERFURADA TIPO ''U'' 100X100 CHAPA 22 SEM TAMPA​ (M)</t>
          </r>
        </is>
      </c>
      <c r="B5828" s="19" t="inlineStr"/>
      <c r="C5828" s="19" t="inlineStr"/>
      <c r="D5828" s="19" t="inlineStr"/>
      <c r="E5828" s="19" t="inlineStr"/>
      <c r="F5828" s="19" t="inlineStr"/>
      <c r="G5828" s="19" t="inlineStr"/>
    </row>
    <row r="5829" customHeight="1" ht="15">
      <c r="A5829" s="20" t="inlineStr">
        <is>
          <r>
            <t xml:space="preserve">Serviço</t>
          </r>
        </is>
      </c>
      <c r="B5829" s="20" t="inlineStr"/>
      <c r="C5829" s="21" t="inlineStr">
        <is>
          <r>
            <t xml:space="preserve">FONTE</t>
          </r>
        </is>
      </c>
      <c r="D5829" s="21" t="inlineStr">
        <is>
          <r>
            <t xml:space="preserve">UNID</t>
          </r>
        </is>
      </c>
      <c r="E5829" s="21" t="inlineStr">
        <is>
          <r>
            <t xml:space="preserve">COEFICIENTE</t>
          </r>
        </is>
      </c>
      <c r="F5829" s="21" t="inlineStr">
        <is>
          <r>
            <t xml:space="preserve">PREÇO UNITÁRIO</t>
          </r>
        </is>
      </c>
      <c r="G5829" s="21" t="inlineStr">
        <is>
          <r>
            <t xml:space="preserve">TOTAL</t>
          </r>
        </is>
      </c>
    </row>
    <row r="5830" customHeight="1" ht="21">
      <c r="A5830" s="22" t="inlineStr">
        <is>
          <r>
            <t xml:space="preserve">C1155</t>
          </r>
        </is>
      </c>
      <c r="B5830" s="23" t="inlineStr">
        <is>
          <r>
            <t xml:space="preserve">DUTO PERFURADO - ELETROCALHA CHAPA DE AÇO (100X100)mm</t>
          </r>
        </is>
      </c>
      <c r="C5830" s="22" t="inlineStr">
        <is>
          <r>
            <t xml:space="preserve">SEINFRA</t>
          </r>
        </is>
      </c>
      <c r="D5830" s="22" t="inlineStr">
        <is>
          <r>
            <t xml:space="preserve">M</t>
          </r>
        </is>
      </c>
      <c r="E5830" s="24" t="n">
        <v>1.0</v>
      </c>
      <c r="F5830" s="25" t="n">
        <v>85.92</v>
      </c>
      <c r="G5830" s="25" t="n">
        <f>ROUND(ROUND(E5830,8)*F5830,2)</f>
        <v>85.92</v>
      </c>
    </row>
    <row r="5831" customHeight="1" ht="15">
      <c r="A5831" s="2" t="inlineStr"/>
      <c r="B5831" s="2" t="inlineStr"/>
      <c r="C5831" s="2" t="inlineStr"/>
      <c r="D5831" s="2" t="inlineStr"/>
      <c r="E5831" s="26" t="inlineStr">
        <is>
          <r>
            <t xml:space="preserve">TOTAL Serviço:</t>
          </r>
        </is>
      </c>
      <c r="F5831" s="26" t="inlineStr"/>
      <c r="G5831" s="27" t="n">
        <f>SUM(G5830:G5830)</f>
        <v>85.92</v>
      </c>
    </row>
    <row r="5832" customHeight="1" ht="15">
      <c r="A5832" s="2" t="inlineStr"/>
      <c r="B5832" s="2" t="inlineStr"/>
      <c r="C5832" s="2" t="inlineStr"/>
      <c r="D5832" s="2" t="inlineStr"/>
      <c r="E5832" s="28" t="inlineStr">
        <is>
          <r>
            <t xml:space="preserve">VALOR:</t>
          </r>
        </is>
      </c>
      <c r="F5832" s="28" t="inlineStr"/>
      <c r="G5832" s="29" t="n">
        <f>ROUND(SUM(G5831),2)</f>
        <v>85.92</v>
      </c>
    </row>
    <row r="5833" customHeight="1" ht="15">
      <c r="A5833" s="2" t="inlineStr"/>
      <c r="B5833" s="2" t="inlineStr"/>
      <c r="C5833" s="2" t="inlineStr"/>
      <c r="D5833" s="2" t="inlineStr"/>
      <c r="E5833" s="28" t="inlineStr">
        <is>
          <r>
            <t xml:space="preserve">VALOR BDI (20.34%):</t>
          </r>
        </is>
      </c>
      <c r="F5833" s="28" t="inlineStr"/>
      <c r="G5833" s="29" t="n">
        <f>ROUND(G5832*(20.34/100),2)</f>
        <v>17.48</v>
      </c>
    </row>
    <row r="5834" customHeight="1" ht="15">
      <c r="A5834" s="2" t="inlineStr"/>
      <c r="B5834" s="2" t="inlineStr"/>
      <c r="C5834" s="2" t="inlineStr"/>
      <c r="D5834" s="2" t="inlineStr"/>
      <c r="E5834" s="28" t="inlineStr">
        <is>
          <r>
            <t xml:space="preserve">VALOR COM BDI:</t>
          </r>
        </is>
      </c>
      <c r="F5834" s="28" t="inlineStr"/>
      <c r="G5834" s="29" t="n">
        <f>G5833+G5832</f>
        <v>103.4</v>
      </c>
    </row>
    <row r="5835" customHeight="1" ht="10">
      <c r="A5835" s="2" t="inlineStr"/>
      <c r="B5835" s="2" t="inlineStr"/>
      <c r="C5835" s="2" t="inlineStr"/>
      <c r="D5835" s="2" t="inlineStr"/>
      <c r="E5835" s="18" t="inlineStr"/>
      <c r="F5835" s="18" t="inlineStr"/>
      <c r="G5835" s="18" t="inlineStr"/>
    </row>
    <row r="5836" customHeight="1" ht="20">
      <c r="A5836" s="19" t="inlineStr">
        <is>
          <r>
            <t xml:space="preserve">1.19.86. ​CPU3338​ ELETROCALHA PERFURADA TIPO ''U'' 200X100 CHAPA 24 SEM TAMPA​ (M)</t>
          </r>
        </is>
      </c>
      <c r="B5836" s="19" t="inlineStr"/>
      <c r="C5836" s="19" t="inlineStr"/>
      <c r="D5836" s="19" t="inlineStr"/>
      <c r="E5836" s="19" t="inlineStr"/>
      <c r="F5836" s="19" t="inlineStr"/>
      <c r="G5836" s="19" t="inlineStr"/>
    </row>
    <row r="5837" customHeight="1" ht="15">
      <c r="A5837" s="20" t="inlineStr">
        <is>
          <r>
            <t xml:space="preserve">Serviço</t>
          </r>
        </is>
      </c>
      <c r="B5837" s="20" t="inlineStr"/>
      <c r="C5837" s="21" t="inlineStr">
        <is>
          <r>
            <t xml:space="preserve">FONTE</t>
          </r>
        </is>
      </c>
      <c r="D5837" s="21" t="inlineStr">
        <is>
          <r>
            <t xml:space="preserve">UNID</t>
          </r>
        </is>
      </c>
      <c r="E5837" s="21" t="inlineStr">
        <is>
          <r>
            <t xml:space="preserve">COEFICIENTE</t>
          </r>
        </is>
      </c>
      <c r="F5837" s="21" t="inlineStr">
        <is>
          <r>
            <t xml:space="preserve">PREÇO UNITÁRIO</t>
          </r>
        </is>
      </c>
      <c r="G5837" s="21" t="inlineStr">
        <is>
          <r>
            <t xml:space="preserve">TOTAL</t>
          </r>
        </is>
      </c>
    </row>
    <row r="5838" customHeight="1" ht="21">
      <c r="A5838" s="22" t="inlineStr">
        <is>
          <r>
            <t xml:space="preserve">C1154</t>
          </r>
        </is>
      </c>
      <c r="B5838" s="23" t="inlineStr">
        <is>
          <r>
            <t xml:space="preserve">DUTO PERFURADO - ELETROCALHA CHAPA DE AÇO (100 X 200)mm</t>
          </r>
        </is>
      </c>
      <c r="C5838" s="22" t="inlineStr">
        <is>
          <r>
            <t xml:space="preserve">SEINFRA</t>
          </r>
        </is>
      </c>
      <c r="D5838" s="22" t="inlineStr">
        <is>
          <r>
            <t xml:space="preserve">M</t>
          </r>
        </is>
      </c>
      <c r="E5838" s="24" t="n">
        <v>1.0</v>
      </c>
      <c r="F5838" s="25" t="n">
        <v>100.24</v>
      </c>
      <c r="G5838" s="25" t="n">
        <f>ROUND(ROUND(E5838,8)*F5838,2)</f>
        <v>100.24</v>
      </c>
    </row>
    <row r="5839" customHeight="1" ht="15">
      <c r="A5839" s="2" t="inlineStr"/>
      <c r="B5839" s="2" t="inlineStr"/>
      <c r="C5839" s="2" t="inlineStr"/>
      <c r="D5839" s="2" t="inlineStr"/>
      <c r="E5839" s="26" t="inlineStr">
        <is>
          <r>
            <t xml:space="preserve">TOTAL Serviço:</t>
          </r>
        </is>
      </c>
      <c r="F5839" s="26" t="inlineStr"/>
      <c r="G5839" s="27" t="n">
        <f>SUM(G5838:G5838)</f>
        <v>100.24</v>
      </c>
    </row>
    <row r="5840" customHeight="1" ht="15">
      <c r="A5840" s="2" t="inlineStr"/>
      <c r="B5840" s="2" t="inlineStr"/>
      <c r="C5840" s="2" t="inlineStr"/>
      <c r="D5840" s="2" t="inlineStr"/>
      <c r="E5840" s="28" t="inlineStr">
        <is>
          <r>
            <t xml:space="preserve">VALOR:</t>
          </r>
        </is>
      </c>
      <c r="F5840" s="28" t="inlineStr"/>
      <c r="G5840" s="29" t="n">
        <f>ROUND(SUM(G5839),2)</f>
        <v>100.24</v>
      </c>
    </row>
    <row r="5841" customHeight="1" ht="15">
      <c r="A5841" s="2" t="inlineStr"/>
      <c r="B5841" s="2" t="inlineStr"/>
      <c r="C5841" s="2" t="inlineStr"/>
      <c r="D5841" s="2" t="inlineStr"/>
      <c r="E5841" s="28" t="inlineStr">
        <is>
          <r>
            <t xml:space="preserve">VALOR BDI (20.34%):</t>
          </r>
        </is>
      </c>
      <c r="F5841" s="28" t="inlineStr"/>
      <c r="G5841" s="29" t="n">
        <f>ROUND(G5840*(20.34/100),2)</f>
        <v>20.39</v>
      </c>
    </row>
    <row r="5842" customHeight="1" ht="15">
      <c r="A5842" s="2" t="inlineStr"/>
      <c r="B5842" s="2" t="inlineStr"/>
      <c r="C5842" s="2" t="inlineStr"/>
      <c r="D5842" s="2" t="inlineStr"/>
      <c r="E5842" s="28" t="inlineStr">
        <is>
          <r>
            <t xml:space="preserve">VALOR COM BDI:</t>
          </r>
        </is>
      </c>
      <c r="F5842" s="28" t="inlineStr"/>
      <c r="G5842" s="29" t="n">
        <f>G5841+G5840</f>
        <v>120.63</v>
      </c>
    </row>
    <row r="5843" customHeight="1" ht="10">
      <c r="A5843" s="2" t="inlineStr"/>
      <c r="B5843" s="2" t="inlineStr"/>
      <c r="C5843" s="2" t="inlineStr"/>
      <c r="D5843" s="2" t="inlineStr"/>
      <c r="E5843" s="18" t="inlineStr"/>
      <c r="F5843" s="18" t="inlineStr"/>
      <c r="G5843" s="18" t="inlineStr"/>
    </row>
    <row r="5844" customHeight="1" ht="20">
      <c r="A5844" s="19" t="inlineStr">
        <is>
          <r>
            <t xml:space="preserve">1.19.87. ​CPU3339​ ELETROCALHA PERFURADA TIPO ''U'' 300X100 CHAPA 24 SEM TAMPA​ (M)</t>
          </r>
        </is>
      </c>
      <c r="B5844" s="19" t="inlineStr"/>
      <c r="C5844" s="19" t="inlineStr"/>
      <c r="D5844" s="19" t="inlineStr"/>
      <c r="E5844" s="19" t="inlineStr"/>
      <c r="F5844" s="19" t="inlineStr"/>
      <c r="G5844" s="19" t="inlineStr"/>
    </row>
    <row r="5845" customHeight="1" ht="15">
      <c r="A5845" s="20" t="inlineStr">
        <is>
          <r>
            <t xml:space="preserve">Serviço</t>
          </r>
        </is>
      </c>
      <c r="B5845" s="20" t="inlineStr"/>
      <c r="C5845" s="21" t="inlineStr">
        <is>
          <r>
            <t xml:space="preserve">FONTE</t>
          </r>
        </is>
      </c>
      <c r="D5845" s="21" t="inlineStr">
        <is>
          <r>
            <t xml:space="preserve">UNID</t>
          </r>
        </is>
      </c>
      <c r="E5845" s="21" t="inlineStr">
        <is>
          <r>
            <t xml:space="preserve">COEFICIENTE</t>
          </r>
        </is>
      </c>
      <c r="F5845" s="21" t="inlineStr">
        <is>
          <r>
            <t xml:space="preserve">PREÇO UNITÁRIO</t>
          </r>
        </is>
      </c>
      <c r="G5845" s="21" t="inlineStr">
        <is>
          <r>
            <t xml:space="preserve">TOTAL</t>
          </r>
        </is>
      </c>
    </row>
    <row r="5846" customHeight="1" ht="21">
      <c r="A5846" s="22" t="inlineStr">
        <is>
          <r>
            <t xml:space="preserve">C4535</t>
          </r>
        </is>
      </c>
      <c r="B5846" s="23" t="inlineStr">
        <is>
          <r>
            <t xml:space="preserve">DUTO PERFURADO - ELETROCALHA CHAPA DE AÇO (100X300)mm</t>
          </r>
        </is>
      </c>
      <c r="C5846" s="22" t="inlineStr">
        <is>
          <r>
            <t xml:space="preserve">SEINFRA</t>
          </r>
        </is>
      </c>
      <c r="D5846" s="22" t="inlineStr">
        <is>
          <r>
            <t xml:space="preserve">M</t>
          </r>
        </is>
      </c>
      <c r="E5846" s="24" t="n">
        <v>1.0</v>
      </c>
      <c r="F5846" s="25" t="n">
        <v>154.33</v>
      </c>
      <c r="G5846" s="25" t="n">
        <f>ROUND(ROUND(E5846,8)*F5846,2)</f>
        <v>154.33</v>
      </c>
    </row>
    <row r="5847" customHeight="1" ht="15">
      <c r="A5847" s="2" t="inlineStr"/>
      <c r="B5847" s="2" t="inlineStr"/>
      <c r="C5847" s="2" t="inlineStr"/>
      <c r="D5847" s="2" t="inlineStr"/>
      <c r="E5847" s="26" t="inlineStr">
        <is>
          <r>
            <t xml:space="preserve">TOTAL Serviço:</t>
          </r>
        </is>
      </c>
      <c r="F5847" s="26" t="inlineStr"/>
      <c r="G5847" s="27" t="n">
        <f>SUM(G5846:G5846)</f>
        <v>154.33</v>
      </c>
    </row>
    <row r="5848" customHeight="1" ht="15">
      <c r="A5848" s="2" t="inlineStr"/>
      <c r="B5848" s="2" t="inlineStr"/>
      <c r="C5848" s="2" t="inlineStr"/>
      <c r="D5848" s="2" t="inlineStr"/>
      <c r="E5848" s="28" t="inlineStr">
        <is>
          <r>
            <t xml:space="preserve">VALOR:</t>
          </r>
        </is>
      </c>
      <c r="F5848" s="28" t="inlineStr"/>
      <c r="G5848" s="29" t="n">
        <f>ROUND(SUM(G5847),2)</f>
        <v>154.33</v>
      </c>
    </row>
    <row r="5849" customHeight="1" ht="15">
      <c r="A5849" s="2" t="inlineStr"/>
      <c r="B5849" s="2" t="inlineStr"/>
      <c r="C5849" s="2" t="inlineStr"/>
      <c r="D5849" s="2" t="inlineStr"/>
      <c r="E5849" s="28" t="inlineStr">
        <is>
          <r>
            <t xml:space="preserve">VALOR BDI (20.34%):</t>
          </r>
        </is>
      </c>
      <c r="F5849" s="28" t="inlineStr"/>
      <c r="G5849" s="29" t="n">
        <f>ROUND(G5848*(20.34/100),2)</f>
        <v>31.39</v>
      </c>
    </row>
    <row r="5850" customHeight="1" ht="15">
      <c r="A5850" s="2" t="inlineStr"/>
      <c r="B5850" s="2" t="inlineStr"/>
      <c r="C5850" s="2" t="inlineStr"/>
      <c r="D5850" s="2" t="inlineStr"/>
      <c r="E5850" s="28" t="inlineStr">
        <is>
          <r>
            <t xml:space="preserve">VALOR COM BDI:</t>
          </r>
        </is>
      </c>
      <c r="F5850" s="28" t="inlineStr"/>
      <c r="G5850" s="29" t="n">
        <f>G5849+G5848</f>
        <v>185.72</v>
      </c>
    </row>
    <row r="5851" customHeight="1" ht="10">
      <c r="A5851" s="2" t="inlineStr"/>
      <c r="B5851" s="2" t="inlineStr"/>
      <c r="C5851" s="2" t="inlineStr"/>
      <c r="D5851" s="2" t="inlineStr"/>
      <c r="E5851" s="18" t="inlineStr"/>
      <c r="F5851" s="18" t="inlineStr"/>
      <c r="G5851" s="18" t="inlineStr"/>
    </row>
    <row r="5852" customHeight="1" ht="20">
      <c r="A5852" s="19" t="inlineStr">
        <is>
          <r>
            <t xml:space="preserve">1.19.88. ​CPU3340​ ELETROCALHA PERFURADA TIPO ''U'' 400X100 CHAPA 18 SEM TAMPA​ (M)</t>
          </r>
        </is>
      </c>
      <c r="B5852" s="19" t="inlineStr"/>
      <c r="C5852" s="19" t="inlineStr"/>
      <c r="D5852" s="19" t="inlineStr"/>
      <c r="E5852" s="19" t="inlineStr"/>
      <c r="F5852" s="19" t="inlineStr"/>
      <c r="G5852" s="19" t="inlineStr"/>
    </row>
    <row r="5853" customHeight="1" ht="15">
      <c r="A5853" s="20" t="inlineStr">
        <is>
          <r>
            <t xml:space="preserve">Serviço</t>
          </r>
        </is>
      </c>
      <c r="B5853" s="20" t="inlineStr"/>
      <c r="C5853" s="21" t="inlineStr">
        <is>
          <r>
            <t xml:space="preserve">FONTE</t>
          </r>
        </is>
      </c>
      <c r="D5853" s="21" t="inlineStr">
        <is>
          <r>
            <t xml:space="preserve">UNID</t>
          </r>
        </is>
      </c>
      <c r="E5853" s="21" t="inlineStr">
        <is>
          <r>
            <t xml:space="preserve">COEFICIENTE</t>
          </r>
        </is>
      </c>
      <c r="F5853" s="21" t="inlineStr">
        <is>
          <r>
            <t xml:space="preserve">PREÇO UNITÁRIO</t>
          </r>
        </is>
      </c>
      <c r="G5853" s="21" t="inlineStr">
        <is>
          <r>
            <t xml:space="preserve">TOTAL</t>
          </r>
        </is>
      </c>
    </row>
    <row r="5854" customHeight="1" ht="21">
      <c r="A5854" s="22" t="inlineStr">
        <is>
          <r>
            <t xml:space="preserve">S08100</t>
          </r>
        </is>
      </c>
      <c r="B5854" s="23" t="inlineStr">
        <is>
          <r>
            <t xml:space="preserve">Fornecimento e instalação de eletrocalha perfurada 400 x 100 x 3000 mm (ref. mopa ou similar)</t>
          </r>
        </is>
      </c>
      <c r="C5854" s="22" t="inlineStr">
        <is>
          <r>
            <t xml:space="preserve">ORSE</t>
          </r>
        </is>
      </c>
      <c r="D5854" s="22" t="inlineStr">
        <is>
          <r>
            <t xml:space="preserve">m</t>
          </r>
        </is>
      </c>
      <c r="E5854" s="24" t="n">
        <v>1.0</v>
      </c>
      <c r="F5854" s="25" t="n">
        <v>87.67</v>
      </c>
      <c r="G5854" s="25" t="n">
        <f>ROUND(ROUND(E5854,8)*F5854,2)</f>
        <v>87.67</v>
      </c>
    </row>
    <row r="5855" customHeight="1" ht="15">
      <c r="A5855" s="2" t="inlineStr"/>
      <c r="B5855" s="2" t="inlineStr"/>
      <c r="C5855" s="2" t="inlineStr"/>
      <c r="D5855" s="2" t="inlineStr"/>
      <c r="E5855" s="26" t="inlineStr">
        <is>
          <r>
            <t xml:space="preserve">TOTAL Serviço:</t>
          </r>
        </is>
      </c>
      <c r="F5855" s="26" t="inlineStr"/>
      <c r="G5855" s="27" t="n">
        <f>SUM(G5854:G5854)</f>
        <v>87.67</v>
      </c>
    </row>
    <row r="5856" customHeight="1" ht="15">
      <c r="A5856" s="2" t="inlineStr"/>
      <c r="B5856" s="2" t="inlineStr"/>
      <c r="C5856" s="2" t="inlineStr"/>
      <c r="D5856" s="2" t="inlineStr"/>
      <c r="E5856" s="28" t="inlineStr">
        <is>
          <r>
            <t xml:space="preserve">VALOR:</t>
          </r>
        </is>
      </c>
      <c r="F5856" s="28" t="inlineStr"/>
      <c r="G5856" s="29" t="n">
        <f>ROUND(SUM(G5855),2)</f>
        <v>87.67</v>
      </c>
    </row>
    <row r="5857" customHeight="1" ht="15">
      <c r="A5857" s="2" t="inlineStr"/>
      <c r="B5857" s="2" t="inlineStr"/>
      <c r="C5857" s="2" t="inlineStr"/>
      <c r="D5857" s="2" t="inlineStr"/>
      <c r="E5857" s="28" t="inlineStr">
        <is>
          <r>
            <t xml:space="preserve">VALOR BDI (20.34%):</t>
          </r>
        </is>
      </c>
      <c r="F5857" s="28" t="inlineStr"/>
      <c r="G5857" s="29" t="n">
        <f>ROUND(G5856*(20.34/100),2)</f>
        <v>17.83</v>
      </c>
    </row>
    <row r="5858" customHeight="1" ht="15">
      <c r="A5858" s="2" t="inlineStr"/>
      <c r="B5858" s="2" t="inlineStr"/>
      <c r="C5858" s="2" t="inlineStr"/>
      <c r="D5858" s="2" t="inlineStr"/>
      <c r="E5858" s="28" t="inlineStr">
        <is>
          <r>
            <t xml:space="preserve">VALOR COM BDI:</t>
          </r>
        </is>
      </c>
      <c r="F5858" s="28" t="inlineStr"/>
      <c r="G5858" s="29" t="n">
        <f>G5857+G5856</f>
        <v>105.5</v>
      </c>
    </row>
    <row r="5859" customHeight="1" ht="10">
      <c r="A5859" s="2" t="inlineStr"/>
      <c r="B5859" s="2" t="inlineStr"/>
      <c r="C5859" s="2" t="inlineStr"/>
      <c r="D5859" s="2" t="inlineStr"/>
      <c r="E5859" s="18" t="inlineStr"/>
      <c r="F5859" s="18" t="inlineStr"/>
      <c r="G5859" s="18" t="inlineStr"/>
    </row>
    <row r="5860" customHeight="1" ht="20">
      <c r="A5860" s="19" t="inlineStr">
        <is>
          <r>
            <t xml:space="preserve">1.19.89. ​CPU3341​ REDUÇÃO CONCENTRICA, PARA ELETROCALHA PERFURADA OU LISA, 200X100MM. FORNECIMENTO E COLOCAÇÃO​ (UN)</t>
          </r>
        </is>
      </c>
      <c r="B5860" s="19" t="inlineStr"/>
      <c r="C5860" s="19" t="inlineStr"/>
      <c r="D5860" s="19" t="inlineStr"/>
      <c r="E5860" s="19" t="inlineStr"/>
      <c r="F5860" s="19" t="inlineStr"/>
      <c r="G5860" s="19" t="inlineStr"/>
    </row>
    <row r="5861" customHeight="1" ht="15">
      <c r="A5861" s="20" t="inlineStr">
        <is>
          <r>
            <t xml:space="preserve">Serviço</t>
          </r>
        </is>
      </c>
      <c r="B5861" s="20" t="inlineStr"/>
      <c r="C5861" s="21" t="inlineStr">
        <is>
          <r>
            <t xml:space="preserve">FONTE</t>
          </r>
        </is>
      </c>
      <c r="D5861" s="21" t="inlineStr">
        <is>
          <r>
            <t xml:space="preserve">UNID</t>
          </r>
        </is>
      </c>
      <c r="E5861" s="21" t="inlineStr">
        <is>
          <r>
            <t xml:space="preserve">COEFICIENTE</t>
          </r>
        </is>
      </c>
      <c r="F5861" s="21" t="inlineStr">
        <is>
          <r>
            <t xml:space="preserve">PREÇO UNITÁRIO</t>
          </r>
        </is>
      </c>
      <c r="G5861" s="21" t="inlineStr">
        <is>
          <r>
            <t xml:space="preserve">TOTAL</t>
          </r>
        </is>
      </c>
    </row>
    <row r="5862" customHeight="1" ht="21">
      <c r="A5862" s="22" t="inlineStr">
        <is>
          <r>
            <t xml:space="preserve">S08224</t>
          </r>
        </is>
      </c>
      <c r="B5862" s="23" t="inlineStr">
        <is>
          <r>
            <t xml:space="preserve">Redução concêntrica 200 x 50mm / 100 x 50mm para eletrocalha metálica (ref. mopa ou similar)</t>
          </r>
        </is>
      </c>
      <c r="C5862" s="22" t="inlineStr">
        <is>
          <r>
            <t xml:space="preserve">ORSE</t>
          </r>
        </is>
      </c>
      <c r="D5862" s="22" t="inlineStr">
        <is>
          <r>
            <t xml:space="preserve">un</t>
          </r>
        </is>
      </c>
      <c r="E5862" s="24" t="n">
        <v>1.0</v>
      </c>
      <c r="F5862" s="25" t="n">
        <v>42.83</v>
      </c>
      <c r="G5862" s="25" t="n">
        <f>ROUND(ROUND(E5862,8)*F5862,2)</f>
        <v>42.83</v>
      </c>
    </row>
    <row r="5863" customHeight="1" ht="15">
      <c r="A5863" s="2" t="inlineStr"/>
      <c r="B5863" s="2" t="inlineStr"/>
      <c r="C5863" s="2" t="inlineStr"/>
      <c r="D5863" s="2" t="inlineStr"/>
      <c r="E5863" s="26" t="inlineStr">
        <is>
          <r>
            <t xml:space="preserve">TOTAL Serviço:</t>
          </r>
        </is>
      </c>
      <c r="F5863" s="26" t="inlineStr"/>
      <c r="G5863" s="27" t="n">
        <f>SUM(G5862:G5862)</f>
        <v>42.83</v>
      </c>
    </row>
    <row r="5864" customHeight="1" ht="15">
      <c r="A5864" s="2" t="inlineStr"/>
      <c r="B5864" s="2" t="inlineStr"/>
      <c r="C5864" s="2" t="inlineStr"/>
      <c r="D5864" s="2" t="inlineStr"/>
      <c r="E5864" s="28" t="inlineStr">
        <is>
          <r>
            <t xml:space="preserve">VALOR:</t>
          </r>
        </is>
      </c>
      <c r="F5864" s="28" t="inlineStr"/>
      <c r="G5864" s="29" t="n">
        <f>ROUND(SUM(G5863),2)</f>
        <v>42.83</v>
      </c>
    </row>
    <row r="5865" customHeight="1" ht="15">
      <c r="A5865" s="2" t="inlineStr"/>
      <c r="B5865" s="2" t="inlineStr"/>
      <c r="C5865" s="2" t="inlineStr"/>
      <c r="D5865" s="2" t="inlineStr"/>
      <c r="E5865" s="28" t="inlineStr">
        <is>
          <r>
            <t xml:space="preserve">VALOR BDI (20.34%):</t>
          </r>
        </is>
      </c>
      <c r="F5865" s="28" t="inlineStr"/>
      <c r="G5865" s="29" t="n">
        <f>ROUND(G5864*(20.34/100),2)</f>
        <v>8.71</v>
      </c>
    </row>
    <row r="5866" customHeight="1" ht="15">
      <c r="A5866" s="2" t="inlineStr"/>
      <c r="B5866" s="2" t="inlineStr"/>
      <c r="C5866" s="2" t="inlineStr"/>
      <c r="D5866" s="2" t="inlineStr"/>
      <c r="E5866" s="28" t="inlineStr">
        <is>
          <r>
            <t xml:space="preserve">VALOR COM BDI:</t>
          </r>
        </is>
      </c>
      <c r="F5866" s="28" t="inlineStr"/>
      <c r="G5866" s="29" t="n">
        <f>G5865+G5864</f>
        <v>51.54</v>
      </c>
    </row>
    <row r="5867" customHeight="1" ht="10">
      <c r="A5867" s="2" t="inlineStr"/>
      <c r="B5867" s="2" t="inlineStr"/>
      <c r="C5867" s="2" t="inlineStr"/>
      <c r="D5867" s="2" t="inlineStr"/>
      <c r="E5867" s="18" t="inlineStr"/>
      <c r="F5867" s="18" t="inlineStr"/>
      <c r="G5867" s="18" t="inlineStr"/>
    </row>
    <row r="5868" customHeight="1" ht="20">
      <c r="A5868" s="19" t="inlineStr">
        <is>
          <r>
            <t xml:space="preserve">1.19.90. ​CPU3342​ REDUÇÃO CONCENTRICA, PARA ELETROCALHA PERFURADA OU LISA, 300X100MM. FORNECIMENTO E COLOCAÇÃO​ (UN)</t>
          </r>
        </is>
      </c>
      <c r="B5868" s="19" t="inlineStr"/>
      <c r="C5868" s="19" t="inlineStr"/>
      <c r="D5868" s="19" t="inlineStr"/>
      <c r="E5868" s="19" t="inlineStr"/>
      <c r="F5868" s="19" t="inlineStr"/>
      <c r="G5868" s="19" t="inlineStr"/>
    </row>
    <row r="5869" customHeight="1" ht="15">
      <c r="A5869" s="20" t="inlineStr">
        <is>
          <r>
            <t xml:space="preserve">Serviço</t>
          </r>
        </is>
      </c>
      <c r="B5869" s="20" t="inlineStr"/>
      <c r="C5869" s="21" t="inlineStr">
        <is>
          <r>
            <t xml:space="preserve">FONTE</t>
          </r>
        </is>
      </c>
      <c r="D5869" s="21" t="inlineStr">
        <is>
          <r>
            <t xml:space="preserve">UNID</t>
          </r>
        </is>
      </c>
      <c r="E5869" s="21" t="inlineStr">
        <is>
          <r>
            <t xml:space="preserve">COEFICIENTE</t>
          </r>
        </is>
      </c>
      <c r="F5869" s="21" t="inlineStr">
        <is>
          <r>
            <t xml:space="preserve">PREÇO UNITÁRIO</t>
          </r>
        </is>
      </c>
      <c r="G5869" s="21" t="inlineStr">
        <is>
          <r>
            <t xml:space="preserve">TOTAL</t>
          </r>
        </is>
      </c>
    </row>
    <row r="5870" customHeight="1" ht="21">
      <c r="A5870" s="22" t="inlineStr">
        <is>
          <r>
            <t xml:space="preserve">S08783</t>
          </r>
        </is>
      </c>
      <c r="B5870" s="23" t="inlineStr">
        <is>
          <r>
            <t xml:space="preserve">Redução concêntrica 300 x 100 x 100mm para eletrocalha metálica (ref. mopa ou similar)</t>
          </r>
        </is>
      </c>
      <c r="C5870" s="22" t="inlineStr">
        <is>
          <r>
            <t xml:space="preserve">ORSE</t>
          </r>
        </is>
      </c>
      <c r="D5870" s="22" t="inlineStr">
        <is>
          <r>
            <t xml:space="preserve">un</t>
          </r>
        </is>
      </c>
      <c r="E5870" s="24" t="n">
        <v>1.0</v>
      </c>
      <c r="F5870" s="25" t="n">
        <v>75.45</v>
      </c>
      <c r="G5870" s="25" t="n">
        <f>ROUND(ROUND(E5870,8)*F5870,2)</f>
        <v>75.45</v>
      </c>
    </row>
    <row r="5871" customHeight="1" ht="15">
      <c r="A5871" s="2" t="inlineStr"/>
      <c r="B5871" s="2" t="inlineStr"/>
      <c r="C5871" s="2" t="inlineStr"/>
      <c r="D5871" s="2" t="inlineStr"/>
      <c r="E5871" s="26" t="inlineStr">
        <is>
          <r>
            <t xml:space="preserve">TOTAL Serviço:</t>
          </r>
        </is>
      </c>
      <c r="F5871" s="26" t="inlineStr"/>
      <c r="G5871" s="27" t="n">
        <f>SUM(G5870:G5870)</f>
        <v>75.45</v>
      </c>
    </row>
    <row r="5872" customHeight="1" ht="15">
      <c r="A5872" s="2" t="inlineStr"/>
      <c r="B5872" s="2" t="inlineStr"/>
      <c r="C5872" s="2" t="inlineStr"/>
      <c r="D5872" s="2" t="inlineStr"/>
      <c r="E5872" s="28" t="inlineStr">
        <is>
          <r>
            <t xml:space="preserve">VALOR:</t>
          </r>
        </is>
      </c>
      <c r="F5872" s="28" t="inlineStr"/>
      <c r="G5872" s="29" t="n">
        <f>ROUND(SUM(G5871),2)</f>
        <v>75.45</v>
      </c>
    </row>
    <row r="5873" customHeight="1" ht="15">
      <c r="A5873" s="2" t="inlineStr"/>
      <c r="B5873" s="2" t="inlineStr"/>
      <c r="C5873" s="2" t="inlineStr"/>
      <c r="D5873" s="2" t="inlineStr"/>
      <c r="E5873" s="28" t="inlineStr">
        <is>
          <r>
            <t xml:space="preserve">VALOR BDI (20.34%):</t>
          </r>
        </is>
      </c>
      <c r="F5873" s="28" t="inlineStr"/>
      <c r="G5873" s="29" t="n">
        <f>ROUND(G5872*(20.34/100),2)</f>
        <v>15.35</v>
      </c>
    </row>
    <row r="5874" customHeight="1" ht="15">
      <c r="A5874" s="2" t="inlineStr"/>
      <c r="B5874" s="2" t="inlineStr"/>
      <c r="C5874" s="2" t="inlineStr"/>
      <c r="D5874" s="2" t="inlineStr"/>
      <c r="E5874" s="28" t="inlineStr">
        <is>
          <r>
            <t xml:space="preserve">VALOR COM BDI:</t>
          </r>
        </is>
      </c>
      <c r="F5874" s="28" t="inlineStr"/>
      <c r="G5874" s="29" t="n">
        <f>G5873+G5872</f>
        <v>90.8</v>
      </c>
    </row>
    <row r="5875" customHeight="1" ht="10">
      <c r="A5875" s="2" t="inlineStr"/>
      <c r="B5875" s="2" t="inlineStr"/>
      <c r="C5875" s="2" t="inlineStr"/>
      <c r="D5875" s="2" t="inlineStr"/>
      <c r="E5875" s="18" t="inlineStr"/>
      <c r="F5875" s="18" t="inlineStr"/>
      <c r="G5875" s="18" t="inlineStr"/>
    </row>
    <row r="5876" customHeight="1" ht="20">
      <c r="A5876" s="19" t="inlineStr">
        <is>
          <r>
            <t xml:space="preserve">1.19.91. ​CPU3343​ REDUÇÃO CONCÊNTRICA 400X50MM / 100X50MM PARA ELETROCALHA METÁLICA (REF. MOPA OU SIMILAR)​ (UN)</t>
          </r>
        </is>
      </c>
      <c r="B5876" s="19" t="inlineStr"/>
      <c r="C5876" s="19" t="inlineStr"/>
      <c r="D5876" s="19" t="inlineStr"/>
      <c r="E5876" s="19" t="inlineStr"/>
      <c r="F5876" s="19" t="inlineStr"/>
      <c r="G5876" s="19" t="inlineStr"/>
    </row>
    <row r="5877" customHeight="1" ht="15">
      <c r="A5877" s="20" t="inlineStr">
        <is>
          <r>
            <t xml:space="preserve">Material</t>
          </r>
        </is>
      </c>
      <c r="B5877" s="20" t="inlineStr"/>
      <c r="C5877" s="21" t="inlineStr">
        <is>
          <r>
            <t xml:space="preserve">FONTE</t>
          </r>
        </is>
      </c>
      <c r="D5877" s="21" t="inlineStr">
        <is>
          <r>
            <t xml:space="preserve">UNID</t>
          </r>
        </is>
      </c>
      <c r="E5877" s="21" t="inlineStr">
        <is>
          <r>
            <t xml:space="preserve">COEFICIENTE</t>
          </r>
        </is>
      </c>
      <c r="F5877" s="21" t="inlineStr">
        <is>
          <r>
            <t xml:space="preserve">PREÇO UNITÁRIO</t>
          </r>
        </is>
      </c>
      <c r="G5877" s="21" t="inlineStr">
        <is>
          <r>
            <t xml:space="preserve">TOTAL</t>
          </r>
        </is>
      </c>
    </row>
    <row r="5878" customHeight="1" ht="21">
      <c r="A5878" s="22" t="inlineStr">
        <is>
          <r>
            <t xml:space="preserve">I08306</t>
          </r>
        </is>
      </c>
      <c r="B5878" s="23" t="inlineStr">
        <is>
          <r>
            <t xml:space="preserve">Redução concêntrica 400 x 50mm / 100 x 50mm para eletrocalha metálica (ref. mopa ou similar)</t>
          </r>
        </is>
      </c>
      <c r="C5878" s="22" t="inlineStr">
        <is>
          <r>
            <t xml:space="preserve">ORSE</t>
          </r>
        </is>
      </c>
      <c r="D5878" s="22" t="inlineStr">
        <is>
          <r>
            <t xml:space="preserve">un</t>
          </r>
        </is>
      </c>
      <c r="E5878" s="24" t="n">
        <v>1.0</v>
      </c>
      <c r="F5878" s="25" t="n">
        <v>77.69</v>
      </c>
      <c r="G5878" s="25" t="n">
        <f>ROUND(ROUND(E5878,8)*F5878,2)</f>
        <v>77.69</v>
      </c>
    </row>
    <row r="5879" customHeight="1" ht="15">
      <c r="A5879" s="2" t="inlineStr"/>
      <c r="B5879" s="2" t="inlineStr"/>
      <c r="C5879" s="2" t="inlineStr"/>
      <c r="D5879" s="2" t="inlineStr"/>
      <c r="E5879" s="26" t="inlineStr">
        <is>
          <r>
            <t xml:space="preserve">TOTAL Material:</t>
          </r>
        </is>
      </c>
      <c r="F5879" s="26" t="inlineStr"/>
      <c r="G5879" s="27" t="n">
        <f>SUM(G5878:G5878)</f>
        <v>77.69</v>
      </c>
    </row>
    <row r="5880" customHeight="1" ht="15">
      <c r="A5880" s="20" t="inlineStr">
        <is>
          <r>
            <t xml:space="preserve">Mão de Obra com Encargos Complementares</t>
          </r>
        </is>
      </c>
      <c r="B5880" s="20" t="inlineStr"/>
      <c r="C5880" s="21" t="inlineStr">
        <is>
          <r>
            <t xml:space="preserve">FONTE</t>
          </r>
        </is>
      </c>
      <c r="D5880" s="21" t="inlineStr">
        <is>
          <r>
            <t xml:space="preserve">UNID</t>
          </r>
        </is>
      </c>
      <c r="E5880" s="21" t="inlineStr">
        <is>
          <r>
            <t xml:space="preserve">COEFICIENTE</t>
          </r>
        </is>
      </c>
      <c r="F5880" s="21" t="inlineStr">
        <is>
          <r>
            <t xml:space="preserve">PREÇO UNITÁRIO</t>
          </r>
        </is>
      </c>
      <c r="G5880" s="21" t="inlineStr">
        <is>
          <r>
            <t xml:space="preserve">TOTAL</t>
          </r>
        </is>
      </c>
    </row>
    <row r="5881" customHeight="1" ht="15">
      <c r="A5881" s="22" t="inlineStr">
        <is>
          <r>
            <t xml:space="preserve">88264</t>
          </r>
        </is>
      </c>
      <c r="B5881" s="23" t="inlineStr">
        <is>
          <r>
            <t xml:space="preserve">ELETRICISTA COM ENCARGOS COMPLEMENTARES</t>
          </r>
        </is>
      </c>
      <c r="C5881" s="22" t="inlineStr">
        <is>
          <r>
            <t xml:space="preserve">SINAPI</t>
          </r>
        </is>
      </c>
      <c r="D5881" s="22" t="inlineStr">
        <is>
          <r>
            <t xml:space="preserve">H</t>
          </r>
        </is>
      </c>
      <c r="E5881" s="24" t="n">
        <v>0.15</v>
      </c>
      <c r="F5881" s="25" t="n">
        <v>30.96</v>
      </c>
      <c r="G5881" s="25" t="n">
        <f>ROUND(ROUND(E5881,8)*F5881,2)</f>
        <v>4.64</v>
      </c>
    </row>
    <row r="5882" customHeight="1" ht="15">
      <c r="A5882" s="22" t="inlineStr">
        <is>
          <r>
            <t xml:space="preserve">88316</t>
          </r>
        </is>
      </c>
      <c r="B5882" s="23" t="inlineStr">
        <is>
          <r>
            <t xml:space="preserve">SERVENTE COM ENCARGOS COMPLEMENTARES</t>
          </r>
        </is>
      </c>
      <c r="C5882" s="22" t="inlineStr">
        <is>
          <r>
            <t xml:space="preserve">SINAPI</t>
          </r>
        </is>
      </c>
      <c r="D5882" s="22" t="inlineStr">
        <is>
          <r>
            <t xml:space="preserve">H</t>
          </r>
        </is>
      </c>
      <c r="E5882" s="24" t="n">
        <v>0.15</v>
      </c>
      <c r="F5882" s="25" t="n">
        <v>23.56</v>
      </c>
      <c r="G5882" s="25" t="n">
        <f>ROUND(ROUND(E5882,8)*F5882,2)</f>
        <v>3.53</v>
      </c>
    </row>
    <row r="5883" customHeight="1" ht="18">
      <c r="A5883" s="2" t="inlineStr"/>
      <c r="B5883" s="2" t="inlineStr"/>
      <c r="C5883" s="2" t="inlineStr"/>
      <c r="D5883" s="2" t="inlineStr"/>
      <c r="E5883" s="26" t="inlineStr">
        <is>
          <r>
            <t xml:space="preserve">TOTAL Mão de Obra com Encargos Complementares:</t>
          </r>
        </is>
      </c>
      <c r="F5883" s="26" t="inlineStr"/>
      <c r="G5883" s="27" t="n">
        <f>SUM(G5881:G5882)</f>
        <v>8.17</v>
      </c>
    </row>
    <row r="5884" customHeight="1" ht="15">
      <c r="A5884" s="2" t="inlineStr"/>
      <c r="B5884" s="2" t="inlineStr"/>
      <c r="C5884" s="2" t="inlineStr"/>
      <c r="D5884" s="2" t="inlineStr"/>
      <c r="E5884" s="28" t="inlineStr">
        <is>
          <r>
            <t xml:space="preserve">VALOR:</t>
          </r>
        </is>
      </c>
      <c r="F5884" s="28" t="inlineStr"/>
      <c r="G5884" s="29" t="n">
        <f>ROUND(SUM(G5879,G5883),2)</f>
        <v>85.86</v>
      </c>
    </row>
    <row r="5885" customHeight="1" ht="15">
      <c r="A5885" s="2" t="inlineStr"/>
      <c r="B5885" s="2" t="inlineStr"/>
      <c r="C5885" s="2" t="inlineStr"/>
      <c r="D5885" s="2" t="inlineStr"/>
      <c r="E5885" s="28" t="inlineStr">
        <is>
          <r>
            <t xml:space="preserve">VALOR BDI (20.34%):</t>
          </r>
        </is>
      </c>
      <c r="F5885" s="28" t="inlineStr"/>
      <c r="G5885" s="29" t="n">
        <f>ROUND(G5884*(20.34/100),2)</f>
        <v>17.46</v>
      </c>
    </row>
    <row r="5886" customHeight="1" ht="15">
      <c r="A5886" s="2" t="inlineStr"/>
      <c r="B5886" s="2" t="inlineStr"/>
      <c r="C5886" s="2" t="inlineStr"/>
      <c r="D5886" s="2" t="inlineStr"/>
      <c r="E5886" s="28" t="inlineStr">
        <is>
          <r>
            <t xml:space="preserve">VALOR COM BDI:</t>
          </r>
        </is>
      </c>
      <c r="F5886" s="28" t="inlineStr"/>
      <c r="G5886" s="29" t="n">
        <f>G5885+G5884</f>
        <v>103.32</v>
      </c>
    </row>
    <row r="5887" customHeight="1" ht="10">
      <c r="A5887" s="2" t="inlineStr"/>
      <c r="B5887" s="2" t="inlineStr"/>
      <c r="C5887" s="2" t="inlineStr"/>
      <c r="D5887" s="2" t="inlineStr"/>
      <c r="E5887" s="18" t="inlineStr"/>
      <c r="F5887" s="18" t="inlineStr"/>
      <c r="G5887" s="18" t="inlineStr"/>
    </row>
    <row r="5888" customHeight="1" ht="20">
      <c r="A5888" s="19" t="inlineStr">
        <is>
          <r>
            <t xml:space="preserve">1.19.92. ​CPU3328​ REDUÇÃO CONCÊNTRICA 200X100X50MM PARA ELETROCALHA METÁLICA (REF.MOPA OU SIMILAR)​ (UN)</t>
          </r>
        </is>
      </c>
      <c r="B5888" s="19" t="inlineStr"/>
      <c r="C5888" s="19" t="inlineStr"/>
      <c r="D5888" s="19" t="inlineStr"/>
      <c r="E5888" s="19" t="inlineStr"/>
      <c r="F5888" s="19" t="inlineStr"/>
      <c r="G5888" s="19" t="inlineStr"/>
    </row>
    <row r="5889" customHeight="1" ht="15">
      <c r="A5889" s="20" t="inlineStr">
        <is>
          <r>
            <t xml:space="preserve">Material</t>
          </r>
        </is>
      </c>
      <c r="B5889" s="20" t="inlineStr"/>
      <c r="C5889" s="21" t="inlineStr">
        <is>
          <r>
            <t xml:space="preserve">FONTE</t>
          </r>
        </is>
      </c>
      <c r="D5889" s="21" t="inlineStr">
        <is>
          <r>
            <t xml:space="preserve">UNID</t>
          </r>
        </is>
      </c>
      <c r="E5889" s="21" t="inlineStr">
        <is>
          <r>
            <t xml:space="preserve">COEFICIENTE</t>
          </r>
        </is>
      </c>
      <c r="F5889" s="21" t="inlineStr">
        <is>
          <r>
            <t xml:space="preserve">PREÇO UNITÁRIO</t>
          </r>
        </is>
      </c>
      <c r="G5889" s="21" t="inlineStr">
        <is>
          <r>
            <t xml:space="preserve">TOTAL</t>
          </r>
        </is>
      </c>
    </row>
    <row r="5890" customHeight="1" ht="21">
      <c r="A5890" s="22" t="inlineStr">
        <is>
          <r>
            <t xml:space="preserve">I08616</t>
          </r>
        </is>
      </c>
      <c r="B5890" s="23" t="inlineStr">
        <is>
          <r>
            <t xml:space="preserve">Redução concêntrica 200 x 100 x 50mm para eletrocalha metálica (ref. mopa ou similar)</t>
          </r>
        </is>
      </c>
      <c r="C5890" s="22" t="inlineStr">
        <is>
          <r>
            <t xml:space="preserve">ORSE</t>
          </r>
        </is>
      </c>
      <c r="D5890" s="22" t="inlineStr">
        <is>
          <r>
            <t xml:space="preserve">un</t>
          </r>
        </is>
      </c>
      <c r="E5890" s="24" t="n">
        <v>1.0</v>
      </c>
      <c r="F5890" s="25" t="n">
        <v>33.02</v>
      </c>
      <c r="G5890" s="25" t="n">
        <f>ROUND(ROUND(E5890,8)*F5890,2)</f>
        <v>33.02</v>
      </c>
    </row>
    <row r="5891" customHeight="1" ht="15">
      <c r="A5891" s="2" t="inlineStr"/>
      <c r="B5891" s="2" t="inlineStr"/>
      <c r="C5891" s="2" t="inlineStr"/>
      <c r="D5891" s="2" t="inlineStr"/>
      <c r="E5891" s="26" t="inlineStr">
        <is>
          <r>
            <t xml:space="preserve">TOTAL Material:</t>
          </r>
        </is>
      </c>
      <c r="F5891" s="26" t="inlineStr"/>
      <c r="G5891" s="27" t="n">
        <f>SUM(G5890:G5890)</f>
        <v>33.02</v>
      </c>
    </row>
    <row r="5892" customHeight="1" ht="15">
      <c r="A5892" s="20" t="inlineStr">
        <is>
          <r>
            <t xml:space="preserve">Mão de Obra com Encargos Complementares</t>
          </r>
        </is>
      </c>
      <c r="B5892" s="20" t="inlineStr"/>
      <c r="C5892" s="21" t="inlineStr">
        <is>
          <r>
            <t xml:space="preserve">FONTE</t>
          </r>
        </is>
      </c>
      <c r="D5892" s="21" t="inlineStr">
        <is>
          <r>
            <t xml:space="preserve">UNID</t>
          </r>
        </is>
      </c>
      <c r="E5892" s="21" t="inlineStr">
        <is>
          <r>
            <t xml:space="preserve">COEFICIENTE</t>
          </r>
        </is>
      </c>
      <c r="F5892" s="21" t="inlineStr">
        <is>
          <r>
            <t xml:space="preserve">PREÇO UNITÁRIO</t>
          </r>
        </is>
      </c>
      <c r="G5892" s="21" t="inlineStr">
        <is>
          <r>
            <t xml:space="preserve">TOTAL</t>
          </r>
        </is>
      </c>
    </row>
    <row r="5893" customHeight="1" ht="15">
      <c r="A5893" s="22" t="inlineStr">
        <is>
          <r>
            <t xml:space="preserve">88264</t>
          </r>
        </is>
      </c>
      <c r="B5893" s="23" t="inlineStr">
        <is>
          <r>
            <t xml:space="preserve">ELETRICISTA COM ENCARGOS COMPLEMENTARES</t>
          </r>
        </is>
      </c>
      <c r="C5893" s="22" t="inlineStr">
        <is>
          <r>
            <t xml:space="preserve">SINAPI</t>
          </r>
        </is>
      </c>
      <c r="D5893" s="22" t="inlineStr">
        <is>
          <r>
            <t xml:space="preserve">H</t>
          </r>
        </is>
      </c>
      <c r="E5893" s="24" t="n">
        <v>0.15</v>
      </c>
      <c r="F5893" s="25" t="n">
        <v>30.96</v>
      </c>
      <c r="G5893" s="25" t="n">
        <f>ROUND(ROUND(E5893,8)*F5893,2)</f>
        <v>4.64</v>
      </c>
    </row>
    <row r="5894" customHeight="1" ht="15">
      <c r="A5894" s="22" t="inlineStr">
        <is>
          <r>
            <t xml:space="preserve">88316</t>
          </r>
        </is>
      </c>
      <c r="B5894" s="23" t="inlineStr">
        <is>
          <r>
            <t xml:space="preserve">SERVENTE COM ENCARGOS COMPLEMENTARES</t>
          </r>
        </is>
      </c>
      <c r="C5894" s="22" t="inlineStr">
        <is>
          <r>
            <t xml:space="preserve">SINAPI</t>
          </r>
        </is>
      </c>
      <c r="D5894" s="22" t="inlineStr">
        <is>
          <r>
            <t xml:space="preserve">H</t>
          </r>
        </is>
      </c>
      <c r="E5894" s="24" t="n">
        <v>0.15</v>
      </c>
      <c r="F5894" s="25" t="n">
        <v>23.56</v>
      </c>
      <c r="G5894" s="25" t="n">
        <f>ROUND(ROUND(E5894,8)*F5894,2)</f>
        <v>3.53</v>
      </c>
    </row>
    <row r="5895" customHeight="1" ht="18">
      <c r="A5895" s="2" t="inlineStr"/>
      <c r="B5895" s="2" t="inlineStr"/>
      <c r="C5895" s="2" t="inlineStr"/>
      <c r="D5895" s="2" t="inlineStr"/>
      <c r="E5895" s="26" t="inlineStr">
        <is>
          <r>
            <t xml:space="preserve">TOTAL Mão de Obra com Encargos Complementares:</t>
          </r>
        </is>
      </c>
      <c r="F5895" s="26" t="inlineStr"/>
      <c r="G5895" s="27" t="n">
        <f>SUM(G5893:G5894)</f>
        <v>8.17</v>
      </c>
    </row>
    <row r="5896" customHeight="1" ht="15">
      <c r="A5896" s="2" t="inlineStr"/>
      <c r="B5896" s="2" t="inlineStr"/>
      <c r="C5896" s="2" t="inlineStr"/>
      <c r="D5896" s="2" t="inlineStr"/>
      <c r="E5896" s="28" t="inlineStr">
        <is>
          <r>
            <t xml:space="preserve">VALOR:</t>
          </r>
        </is>
      </c>
      <c r="F5896" s="28" t="inlineStr"/>
      <c r="G5896" s="29" t="n">
        <f>ROUND(SUM(G5891,G5895),2)</f>
        <v>41.19</v>
      </c>
    </row>
    <row r="5897" customHeight="1" ht="15">
      <c r="A5897" s="2" t="inlineStr"/>
      <c r="B5897" s="2" t="inlineStr"/>
      <c r="C5897" s="2" t="inlineStr"/>
      <c r="D5897" s="2" t="inlineStr"/>
      <c r="E5897" s="28" t="inlineStr">
        <is>
          <r>
            <t xml:space="preserve">VALOR BDI (20.34%):</t>
          </r>
        </is>
      </c>
      <c r="F5897" s="28" t="inlineStr"/>
      <c r="G5897" s="29" t="n">
        <f>ROUND(G5896*(20.34/100),2)</f>
        <v>8.38</v>
      </c>
    </row>
    <row r="5898" customHeight="1" ht="15">
      <c r="A5898" s="2" t="inlineStr"/>
      <c r="B5898" s="2" t="inlineStr"/>
      <c r="C5898" s="2" t="inlineStr"/>
      <c r="D5898" s="2" t="inlineStr"/>
      <c r="E5898" s="28" t="inlineStr">
        <is>
          <r>
            <t xml:space="preserve">VALOR COM BDI:</t>
          </r>
        </is>
      </c>
      <c r="F5898" s="28" t="inlineStr"/>
      <c r="G5898" s="29" t="n">
        <f>G5897+G5896</f>
        <v>49.57</v>
      </c>
    </row>
    <row r="5899" customHeight="1" ht="10">
      <c r="A5899" s="2" t="inlineStr"/>
      <c r="B5899" s="2" t="inlineStr"/>
      <c r="C5899" s="2" t="inlineStr"/>
      <c r="D5899" s="2" t="inlineStr"/>
      <c r="E5899" s="18" t="inlineStr"/>
      <c r="F5899" s="18" t="inlineStr"/>
      <c r="G5899" s="18" t="inlineStr"/>
    </row>
    <row r="5900" customHeight="1" ht="20">
      <c r="A5900" s="19" t="inlineStr">
        <is>
          <r>
            <t xml:space="preserve">1.19.93. ​CPU2627​ SUPORTE VERTICAL 150X150MM PARA FIXAÇÃO DE ELETROCALHA METÁLICA (REF.: MOPA OU SIMILAR)​ (UN)</t>
          </r>
        </is>
      </c>
      <c r="B5900" s="19" t="inlineStr"/>
      <c r="C5900" s="19" t="inlineStr"/>
      <c r="D5900" s="19" t="inlineStr"/>
      <c r="E5900" s="19" t="inlineStr"/>
      <c r="F5900" s="19" t="inlineStr"/>
      <c r="G5900" s="19" t="inlineStr"/>
    </row>
    <row r="5901" customHeight="1" ht="15">
      <c r="A5901" s="20" t="inlineStr">
        <is>
          <r>
            <t xml:space="preserve">Material</t>
          </r>
        </is>
      </c>
      <c r="B5901" s="20" t="inlineStr"/>
      <c r="C5901" s="21" t="inlineStr">
        <is>
          <r>
            <t xml:space="preserve">FONTE</t>
          </r>
        </is>
      </c>
      <c r="D5901" s="21" t="inlineStr">
        <is>
          <r>
            <t xml:space="preserve">UNID</t>
          </r>
        </is>
      </c>
      <c r="E5901" s="21" t="inlineStr">
        <is>
          <r>
            <t xml:space="preserve">COEFICIENTE</t>
          </r>
        </is>
      </c>
      <c r="F5901" s="21" t="inlineStr">
        <is>
          <r>
            <t xml:space="preserve">PREÇO UNITÁRIO</t>
          </r>
        </is>
      </c>
      <c r="G5901" s="21" t="inlineStr">
        <is>
          <r>
            <t xml:space="preserve">TOTAL</t>
          </r>
        </is>
      </c>
    </row>
    <row r="5902" customHeight="1" ht="21">
      <c r="A5902" s="22" t="inlineStr">
        <is>
          <r>
            <t xml:space="preserve">I13318</t>
          </r>
        </is>
      </c>
      <c r="B5902" s="23" t="inlineStr">
        <is>
          <r>
            <t xml:space="preserve">Suporte vertical 150 x 150 mm para fixação de eletrocalha metálica (ref.: mopa ou similar)</t>
          </r>
        </is>
      </c>
      <c r="C5902" s="22" t="inlineStr">
        <is>
          <r>
            <t xml:space="preserve">ORSE</t>
          </r>
        </is>
      </c>
      <c r="D5902" s="22" t="inlineStr">
        <is>
          <r>
            <t xml:space="preserve">un</t>
          </r>
        </is>
      </c>
      <c r="E5902" s="24" t="n">
        <v>1.0</v>
      </c>
      <c r="F5902" s="25" t="n">
        <v>16.57</v>
      </c>
      <c r="G5902" s="25" t="n">
        <f>ROUND(ROUND(E5902,8)*F5902,2)</f>
        <v>16.57</v>
      </c>
    </row>
    <row r="5903" customHeight="1" ht="15">
      <c r="A5903" s="2" t="inlineStr"/>
      <c r="B5903" s="2" t="inlineStr"/>
      <c r="C5903" s="2" t="inlineStr"/>
      <c r="D5903" s="2" t="inlineStr"/>
      <c r="E5903" s="26" t="inlineStr">
        <is>
          <r>
            <t xml:space="preserve">TOTAL Material:</t>
          </r>
        </is>
      </c>
      <c r="F5903" s="26" t="inlineStr"/>
      <c r="G5903" s="27" t="n">
        <f>SUM(G5902:G5902)</f>
        <v>16.57</v>
      </c>
    </row>
    <row r="5904" customHeight="1" ht="15">
      <c r="A5904" s="20" t="inlineStr">
        <is>
          <r>
            <t xml:space="preserve">Mão de Obra com Encargos Complementares</t>
          </r>
        </is>
      </c>
      <c r="B5904" s="20" t="inlineStr"/>
      <c r="C5904" s="21" t="inlineStr">
        <is>
          <r>
            <t xml:space="preserve">FONTE</t>
          </r>
        </is>
      </c>
      <c r="D5904" s="21" t="inlineStr">
        <is>
          <r>
            <t xml:space="preserve">UNID</t>
          </r>
        </is>
      </c>
      <c r="E5904" s="21" t="inlineStr">
        <is>
          <r>
            <t xml:space="preserve">COEFICIENTE</t>
          </r>
        </is>
      </c>
      <c r="F5904" s="21" t="inlineStr">
        <is>
          <r>
            <t xml:space="preserve">PREÇO UNITÁRIO</t>
          </r>
        </is>
      </c>
      <c r="G5904" s="21" t="inlineStr">
        <is>
          <r>
            <t xml:space="preserve">TOTAL</t>
          </r>
        </is>
      </c>
    </row>
    <row r="5905" customHeight="1" ht="15">
      <c r="A5905" s="22" t="inlineStr">
        <is>
          <r>
            <t xml:space="preserve">88264</t>
          </r>
        </is>
      </c>
      <c r="B5905" s="23" t="inlineStr">
        <is>
          <r>
            <t xml:space="preserve">ELETRICISTA COM ENCARGOS COMPLEMENTARES</t>
          </r>
        </is>
      </c>
      <c r="C5905" s="22" t="inlineStr">
        <is>
          <r>
            <t xml:space="preserve">SINAPI</t>
          </r>
        </is>
      </c>
      <c r="D5905" s="22" t="inlineStr">
        <is>
          <r>
            <t xml:space="preserve">H</t>
          </r>
        </is>
      </c>
      <c r="E5905" s="24" t="n">
        <v>0.2</v>
      </c>
      <c r="F5905" s="25" t="n">
        <v>30.96</v>
      </c>
      <c r="G5905" s="25" t="n">
        <f>ROUND(ROUND(E5905,8)*F5905,2)</f>
        <v>6.19</v>
      </c>
    </row>
    <row r="5906" customHeight="1" ht="15">
      <c r="A5906" s="22" t="inlineStr">
        <is>
          <r>
            <t xml:space="preserve">88316</t>
          </r>
        </is>
      </c>
      <c r="B5906" s="23" t="inlineStr">
        <is>
          <r>
            <t xml:space="preserve">SERVENTE COM ENCARGOS COMPLEMENTARES</t>
          </r>
        </is>
      </c>
      <c r="C5906" s="22" t="inlineStr">
        <is>
          <r>
            <t xml:space="preserve">SINAPI</t>
          </r>
        </is>
      </c>
      <c r="D5906" s="22" t="inlineStr">
        <is>
          <r>
            <t xml:space="preserve">H</t>
          </r>
        </is>
      </c>
      <c r="E5906" s="24" t="n">
        <v>0.2</v>
      </c>
      <c r="F5906" s="25" t="n">
        <v>23.56</v>
      </c>
      <c r="G5906" s="25" t="n">
        <f>ROUND(ROUND(E5906,8)*F5906,2)</f>
        <v>4.71</v>
      </c>
    </row>
    <row r="5907" customHeight="1" ht="18">
      <c r="A5907" s="2" t="inlineStr"/>
      <c r="B5907" s="2" t="inlineStr"/>
      <c r="C5907" s="2" t="inlineStr"/>
      <c r="D5907" s="2" t="inlineStr"/>
      <c r="E5907" s="26" t="inlineStr">
        <is>
          <r>
            <t xml:space="preserve">TOTAL Mão de Obra com Encargos Complementares:</t>
          </r>
        </is>
      </c>
      <c r="F5907" s="26" t="inlineStr"/>
      <c r="G5907" s="27" t="n">
        <f>SUM(G5905:G5906)</f>
        <v>10.9</v>
      </c>
    </row>
    <row r="5908" customHeight="1" ht="15">
      <c r="A5908" s="2" t="inlineStr"/>
      <c r="B5908" s="2" t="inlineStr"/>
      <c r="C5908" s="2" t="inlineStr"/>
      <c r="D5908" s="2" t="inlineStr"/>
      <c r="E5908" s="28" t="inlineStr">
        <is>
          <r>
            <t xml:space="preserve">VALOR:</t>
          </r>
        </is>
      </c>
      <c r="F5908" s="28" t="inlineStr"/>
      <c r="G5908" s="29" t="n">
        <f>ROUND(SUM(G5903,G5907),2)</f>
        <v>27.47</v>
      </c>
    </row>
    <row r="5909" customHeight="1" ht="15">
      <c r="A5909" s="2" t="inlineStr"/>
      <c r="B5909" s="2" t="inlineStr"/>
      <c r="C5909" s="2" t="inlineStr"/>
      <c r="D5909" s="2" t="inlineStr"/>
      <c r="E5909" s="28" t="inlineStr">
        <is>
          <r>
            <t xml:space="preserve">VALOR BDI (20.34%):</t>
          </r>
        </is>
      </c>
      <c r="F5909" s="28" t="inlineStr"/>
      <c r="G5909" s="29" t="n">
        <f>ROUND(G5908*(20.34/100),2)</f>
        <v>5.59</v>
      </c>
    </row>
    <row r="5910" customHeight="1" ht="15">
      <c r="A5910" s="2" t="inlineStr"/>
      <c r="B5910" s="2" t="inlineStr"/>
      <c r="C5910" s="2" t="inlineStr"/>
      <c r="D5910" s="2" t="inlineStr"/>
      <c r="E5910" s="28" t="inlineStr">
        <is>
          <r>
            <t xml:space="preserve">VALOR COM BDI:</t>
          </r>
        </is>
      </c>
      <c r="F5910" s="28" t="inlineStr"/>
      <c r="G5910" s="29" t="n">
        <f>G5909+G5908</f>
        <v>33.06</v>
      </c>
    </row>
    <row r="5911" customHeight="1" ht="10">
      <c r="A5911" s="2" t="inlineStr"/>
      <c r="B5911" s="2" t="inlineStr"/>
      <c r="C5911" s="2" t="inlineStr"/>
      <c r="D5911" s="2" t="inlineStr"/>
      <c r="E5911" s="18" t="inlineStr"/>
      <c r="F5911" s="18" t="inlineStr"/>
      <c r="G5911" s="18" t="inlineStr"/>
    </row>
    <row r="5912" customHeight="1" ht="20">
      <c r="A5912" s="19" t="inlineStr">
        <is>
          <r>
            <t xml:space="preserve">1.19.94. ​CPU3344​ SUPORTE VERTICAL 200X150MM PARA FIXAÇÃO DE ELETROCALHA METÁLICA (REF.: MOPA OU SIMILAR)​ (UN)</t>
          </r>
        </is>
      </c>
      <c r="B5912" s="19" t="inlineStr"/>
      <c r="C5912" s="19" t="inlineStr"/>
      <c r="D5912" s="19" t="inlineStr"/>
      <c r="E5912" s="19" t="inlineStr"/>
      <c r="F5912" s="19" t="inlineStr"/>
      <c r="G5912" s="19" t="inlineStr"/>
    </row>
    <row r="5913" customHeight="1" ht="15">
      <c r="A5913" s="20" t="inlineStr">
        <is>
          <r>
            <t xml:space="preserve">Material</t>
          </r>
        </is>
      </c>
      <c r="B5913" s="20" t="inlineStr"/>
      <c r="C5913" s="21" t="inlineStr">
        <is>
          <r>
            <t xml:space="preserve">FONTE</t>
          </r>
        </is>
      </c>
      <c r="D5913" s="21" t="inlineStr">
        <is>
          <r>
            <t xml:space="preserve">UNID</t>
          </r>
        </is>
      </c>
      <c r="E5913" s="21" t="inlineStr">
        <is>
          <r>
            <t xml:space="preserve">COEFICIENTE</t>
          </r>
        </is>
      </c>
      <c r="F5913" s="21" t="inlineStr">
        <is>
          <r>
            <t xml:space="preserve">PREÇO UNITÁRIO</t>
          </r>
        </is>
      </c>
      <c r="G5913" s="21" t="inlineStr">
        <is>
          <r>
            <t xml:space="preserve">TOTAL</t>
          </r>
        </is>
      </c>
    </row>
    <row r="5914" customHeight="1" ht="21">
      <c r="A5914" s="22" t="inlineStr">
        <is>
          <r>
            <t xml:space="preserve">I08616</t>
          </r>
        </is>
      </c>
      <c r="B5914" s="23" t="inlineStr">
        <is>
          <r>
            <t xml:space="preserve">Redução concêntrica 200 x 100 x 50mm para eletrocalha metálica (ref. mopa ou similar)</t>
          </r>
        </is>
      </c>
      <c r="C5914" s="22" t="inlineStr">
        <is>
          <r>
            <t xml:space="preserve">ORSE</t>
          </r>
        </is>
      </c>
      <c r="D5914" s="22" t="inlineStr">
        <is>
          <r>
            <t xml:space="preserve">un</t>
          </r>
        </is>
      </c>
      <c r="E5914" s="24" t="n">
        <v>1.0</v>
      </c>
      <c r="F5914" s="25" t="n">
        <v>33.02</v>
      </c>
      <c r="G5914" s="25" t="n">
        <f>ROUND(ROUND(E5914,8)*F5914,2)</f>
        <v>33.02</v>
      </c>
    </row>
    <row r="5915" customHeight="1" ht="15">
      <c r="A5915" s="2" t="inlineStr"/>
      <c r="B5915" s="2" t="inlineStr"/>
      <c r="C5915" s="2" t="inlineStr"/>
      <c r="D5915" s="2" t="inlineStr"/>
      <c r="E5915" s="26" t="inlineStr">
        <is>
          <r>
            <t xml:space="preserve">TOTAL Material:</t>
          </r>
        </is>
      </c>
      <c r="F5915" s="26" t="inlineStr"/>
      <c r="G5915" s="27" t="n">
        <f>SUM(G5914:G5914)</f>
        <v>33.02</v>
      </c>
    </row>
    <row r="5916" customHeight="1" ht="15">
      <c r="A5916" s="20" t="inlineStr">
        <is>
          <r>
            <t xml:space="preserve">Mão de Obra com Encargos Complementares</t>
          </r>
        </is>
      </c>
      <c r="B5916" s="20" t="inlineStr"/>
      <c r="C5916" s="21" t="inlineStr">
        <is>
          <r>
            <t xml:space="preserve">FONTE</t>
          </r>
        </is>
      </c>
      <c r="D5916" s="21" t="inlineStr">
        <is>
          <r>
            <t xml:space="preserve">UNID</t>
          </r>
        </is>
      </c>
      <c r="E5916" s="21" t="inlineStr">
        <is>
          <r>
            <t xml:space="preserve">COEFICIENTE</t>
          </r>
        </is>
      </c>
      <c r="F5916" s="21" t="inlineStr">
        <is>
          <r>
            <t xml:space="preserve">PREÇO UNITÁRIO</t>
          </r>
        </is>
      </c>
      <c r="G5916" s="21" t="inlineStr">
        <is>
          <r>
            <t xml:space="preserve">TOTAL</t>
          </r>
        </is>
      </c>
    </row>
    <row r="5917" customHeight="1" ht="15">
      <c r="A5917" s="22" t="inlineStr">
        <is>
          <r>
            <t xml:space="preserve">88264</t>
          </r>
        </is>
      </c>
      <c r="B5917" s="23" t="inlineStr">
        <is>
          <r>
            <t xml:space="preserve">ELETRICISTA COM ENCARGOS COMPLEMENTARES</t>
          </r>
        </is>
      </c>
      <c r="C5917" s="22" t="inlineStr">
        <is>
          <r>
            <t xml:space="preserve">SINAPI</t>
          </r>
        </is>
      </c>
      <c r="D5917" s="22" t="inlineStr">
        <is>
          <r>
            <t xml:space="preserve">H</t>
          </r>
        </is>
      </c>
      <c r="E5917" s="24" t="n">
        <v>0.15</v>
      </c>
      <c r="F5917" s="25" t="n">
        <v>30.96</v>
      </c>
      <c r="G5917" s="25" t="n">
        <f>ROUND(ROUND(E5917,8)*F5917,2)</f>
        <v>4.64</v>
      </c>
    </row>
    <row r="5918" customHeight="1" ht="15">
      <c r="A5918" s="22" t="inlineStr">
        <is>
          <r>
            <t xml:space="preserve">88316</t>
          </r>
        </is>
      </c>
      <c r="B5918" s="23" t="inlineStr">
        <is>
          <r>
            <t xml:space="preserve">SERVENTE COM ENCARGOS COMPLEMENTARES</t>
          </r>
        </is>
      </c>
      <c r="C5918" s="22" t="inlineStr">
        <is>
          <r>
            <t xml:space="preserve">SINAPI</t>
          </r>
        </is>
      </c>
      <c r="D5918" s="22" t="inlineStr">
        <is>
          <r>
            <t xml:space="preserve">H</t>
          </r>
        </is>
      </c>
      <c r="E5918" s="24" t="n">
        <v>0.15</v>
      </c>
      <c r="F5918" s="25" t="n">
        <v>23.56</v>
      </c>
      <c r="G5918" s="25" t="n">
        <f>ROUND(ROUND(E5918,8)*F5918,2)</f>
        <v>3.53</v>
      </c>
    </row>
    <row r="5919" customHeight="1" ht="18">
      <c r="A5919" s="2" t="inlineStr"/>
      <c r="B5919" s="2" t="inlineStr"/>
      <c r="C5919" s="2" t="inlineStr"/>
      <c r="D5919" s="2" t="inlineStr"/>
      <c r="E5919" s="26" t="inlineStr">
        <is>
          <r>
            <t xml:space="preserve">TOTAL Mão de Obra com Encargos Complementares:</t>
          </r>
        </is>
      </c>
      <c r="F5919" s="26" t="inlineStr"/>
      <c r="G5919" s="27" t="n">
        <f>SUM(G5917:G5918)</f>
        <v>8.17</v>
      </c>
    </row>
    <row r="5920" customHeight="1" ht="15">
      <c r="A5920" s="2" t="inlineStr"/>
      <c r="B5920" s="2" t="inlineStr"/>
      <c r="C5920" s="2" t="inlineStr"/>
      <c r="D5920" s="2" t="inlineStr"/>
      <c r="E5920" s="28" t="inlineStr">
        <is>
          <r>
            <t xml:space="preserve">VALOR:</t>
          </r>
        </is>
      </c>
      <c r="F5920" s="28" t="inlineStr"/>
      <c r="G5920" s="29" t="n">
        <f>ROUND(SUM(G5915,G5919),2)</f>
        <v>41.19</v>
      </c>
    </row>
    <row r="5921" customHeight="1" ht="15">
      <c r="A5921" s="2" t="inlineStr"/>
      <c r="B5921" s="2" t="inlineStr"/>
      <c r="C5921" s="2" t="inlineStr"/>
      <c r="D5921" s="2" t="inlineStr"/>
      <c r="E5921" s="28" t="inlineStr">
        <is>
          <r>
            <t xml:space="preserve">VALOR BDI (20.34%):</t>
          </r>
        </is>
      </c>
      <c r="F5921" s="28" t="inlineStr"/>
      <c r="G5921" s="29" t="n">
        <f>ROUND(G5920*(20.34/100),2)</f>
        <v>8.38</v>
      </c>
    </row>
    <row r="5922" customHeight="1" ht="15">
      <c r="A5922" s="2" t="inlineStr"/>
      <c r="B5922" s="2" t="inlineStr"/>
      <c r="C5922" s="2" t="inlineStr"/>
      <c r="D5922" s="2" t="inlineStr"/>
      <c r="E5922" s="28" t="inlineStr">
        <is>
          <r>
            <t xml:space="preserve">VALOR COM BDI:</t>
          </r>
        </is>
      </c>
      <c r="F5922" s="28" t="inlineStr"/>
      <c r="G5922" s="29" t="n">
        <f>G5921+G5920</f>
        <v>49.57</v>
      </c>
    </row>
    <row r="5923" customHeight="1" ht="10">
      <c r="A5923" s="2" t="inlineStr"/>
      <c r="B5923" s="2" t="inlineStr"/>
      <c r="C5923" s="2" t="inlineStr"/>
      <c r="D5923" s="2" t="inlineStr"/>
      <c r="E5923" s="18" t="inlineStr"/>
      <c r="F5923" s="18" t="inlineStr"/>
      <c r="G5923" s="18" t="inlineStr"/>
    </row>
    <row r="5924" customHeight="1" ht="20">
      <c r="A5924" s="19" t="inlineStr">
        <is>
          <r>
            <t xml:space="preserve">1.19.95. ​CPU2628​ TE VERTICAL DE SUBIDA PARA ELETROCALHA 100X100 CHAPA 20​ (UN)</t>
          </r>
        </is>
      </c>
      <c r="B5924" s="19" t="inlineStr"/>
      <c r="C5924" s="19" t="inlineStr"/>
      <c r="D5924" s="19" t="inlineStr"/>
      <c r="E5924" s="19" t="inlineStr"/>
      <c r="F5924" s="19" t="inlineStr"/>
      <c r="G5924" s="19" t="inlineStr"/>
    </row>
    <row r="5925" customHeight="1" ht="15">
      <c r="A5925" s="20" t="inlineStr">
        <is>
          <r>
            <t xml:space="preserve">Serviço</t>
          </r>
        </is>
      </c>
      <c r="B5925" s="20" t="inlineStr"/>
      <c r="C5925" s="21" t="inlineStr">
        <is>
          <r>
            <t xml:space="preserve">FONTE</t>
          </r>
        </is>
      </c>
      <c r="D5925" s="21" t="inlineStr">
        <is>
          <r>
            <t xml:space="preserve">UNID</t>
          </r>
        </is>
      </c>
      <c r="E5925" s="21" t="inlineStr">
        <is>
          <r>
            <t xml:space="preserve">COEFICIENTE</t>
          </r>
        </is>
      </c>
      <c r="F5925" s="21" t="inlineStr">
        <is>
          <r>
            <t xml:space="preserve">PREÇO UNITÁRIO</t>
          </r>
        </is>
      </c>
      <c r="G5925" s="21" t="inlineStr">
        <is>
          <r>
            <t xml:space="preserve">TOTAL</t>
          </r>
        </is>
      </c>
    </row>
    <row r="5926" customHeight="1" ht="21">
      <c r="A5926" s="22" t="inlineStr">
        <is>
          <r>
            <t xml:space="preserve">S08687</t>
          </r>
        </is>
      </c>
      <c r="B5926" s="23" t="inlineStr">
        <is>
          <r>
            <t xml:space="preserve">Tê horizontal 100 x 100 mm para eletrocalha metálica (ref. Mopa ou similar)</t>
          </r>
        </is>
      </c>
      <c r="C5926" s="22" t="inlineStr">
        <is>
          <r>
            <t xml:space="preserve">ORSE</t>
          </r>
        </is>
      </c>
      <c r="D5926" s="22" t="inlineStr">
        <is>
          <r>
            <t xml:space="preserve">un</t>
          </r>
        </is>
      </c>
      <c r="E5926" s="24" t="n">
        <v>1.0</v>
      </c>
      <c r="F5926" s="25" t="n">
        <v>46.35</v>
      </c>
      <c r="G5926" s="25" t="n">
        <f>ROUND(ROUND(E5926,8)*F5926,2)</f>
        <v>46.35</v>
      </c>
    </row>
    <row r="5927" customHeight="1" ht="15">
      <c r="A5927" s="2" t="inlineStr"/>
      <c r="B5927" s="2" t="inlineStr"/>
      <c r="C5927" s="2" t="inlineStr"/>
      <c r="D5927" s="2" t="inlineStr"/>
      <c r="E5927" s="26" t="inlineStr">
        <is>
          <r>
            <t xml:space="preserve">TOTAL Serviço:</t>
          </r>
        </is>
      </c>
      <c r="F5927" s="26" t="inlineStr"/>
      <c r="G5927" s="27" t="n">
        <f>SUM(G5926:G5926)</f>
        <v>46.35</v>
      </c>
    </row>
    <row r="5928" customHeight="1" ht="15">
      <c r="A5928" s="2" t="inlineStr"/>
      <c r="B5928" s="2" t="inlineStr"/>
      <c r="C5928" s="2" t="inlineStr"/>
      <c r="D5928" s="2" t="inlineStr"/>
      <c r="E5928" s="28" t="inlineStr">
        <is>
          <r>
            <t xml:space="preserve">VALOR:</t>
          </r>
        </is>
      </c>
      <c r="F5928" s="28" t="inlineStr"/>
      <c r="G5928" s="29" t="n">
        <f>ROUND(SUM(G5927),2)</f>
        <v>46.35</v>
      </c>
    </row>
    <row r="5929" customHeight="1" ht="15">
      <c r="A5929" s="2" t="inlineStr"/>
      <c r="B5929" s="2" t="inlineStr"/>
      <c r="C5929" s="2" t="inlineStr"/>
      <c r="D5929" s="2" t="inlineStr"/>
      <c r="E5929" s="28" t="inlineStr">
        <is>
          <r>
            <t xml:space="preserve">VALOR BDI (20.34%):</t>
          </r>
        </is>
      </c>
      <c r="F5929" s="28" t="inlineStr"/>
      <c r="G5929" s="29" t="n">
        <f>ROUND(G5928*(20.34/100),2)</f>
        <v>9.43</v>
      </c>
    </row>
    <row r="5930" customHeight="1" ht="15">
      <c r="A5930" s="2" t="inlineStr"/>
      <c r="B5930" s="2" t="inlineStr"/>
      <c r="C5930" s="2" t="inlineStr"/>
      <c r="D5930" s="2" t="inlineStr"/>
      <c r="E5930" s="28" t="inlineStr">
        <is>
          <r>
            <t xml:space="preserve">VALOR COM BDI:</t>
          </r>
        </is>
      </c>
      <c r="F5930" s="28" t="inlineStr"/>
      <c r="G5930" s="29" t="n">
        <f>G5929+G5928</f>
        <v>55.78</v>
      </c>
    </row>
    <row r="5931" customHeight="1" ht="10">
      <c r="A5931" s="2" t="inlineStr"/>
      <c r="B5931" s="2" t="inlineStr"/>
      <c r="C5931" s="2" t="inlineStr"/>
      <c r="D5931" s="2" t="inlineStr"/>
      <c r="E5931" s="18" t="inlineStr"/>
      <c r="F5931" s="18" t="inlineStr"/>
      <c r="G5931" s="18" t="inlineStr"/>
    </row>
    <row r="5932" customHeight="1" ht="20">
      <c r="A5932" s="19" t="inlineStr">
        <is>
          <r>
            <t xml:space="preserve">1.19.96. ​CPU3345​ TE HORIZONTAL, 90°, PARA ELETROCALHA PERFURADA OU LISA, 200X100MM, FORNECIMENTO E COLOCAÇÃO​ (UN)</t>
          </r>
        </is>
      </c>
      <c r="B5932" s="19" t="inlineStr"/>
      <c r="C5932" s="19" t="inlineStr"/>
      <c r="D5932" s="19" t="inlineStr"/>
      <c r="E5932" s="19" t="inlineStr"/>
      <c r="F5932" s="19" t="inlineStr"/>
      <c r="G5932" s="19" t="inlineStr"/>
    </row>
    <row r="5933" customHeight="1" ht="15">
      <c r="A5933" s="20" t="inlineStr">
        <is>
          <r>
            <t xml:space="preserve">Serviço</t>
          </r>
        </is>
      </c>
      <c r="B5933" s="20" t="inlineStr"/>
      <c r="C5933" s="21" t="inlineStr">
        <is>
          <r>
            <t xml:space="preserve">FONTE</t>
          </r>
        </is>
      </c>
      <c r="D5933" s="21" t="inlineStr">
        <is>
          <r>
            <t xml:space="preserve">UNID</t>
          </r>
        </is>
      </c>
      <c r="E5933" s="21" t="inlineStr">
        <is>
          <r>
            <t xml:space="preserve">COEFICIENTE</t>
          </r>
        </is>
      </c>
      <c r="F5933" s="21" t="inlineStr">
        <is>
          <r>
            <t xml:space="preserve">PREÇO UNITÁRIO</t>
          </r>
        </is>
      </c>
      <c r="G5933" s="21" t="inlineStr">
        <is>
          <r>
            <t xml:space="preserve">TOTAL</t>
          </r>
        </is>
      </c>
    </row>
    <row r="5934" customHeight="1" ht="21">
      <c r="A5934" s="22" t="inlineStr">
        <is>
          <r>
            <t xml:space="preserve">S11292</t>
          </r>
        </is>
      </c>
      <c r="B5934" s="23" t="inlineStr">
        <is>
          <r>
            <t xml:space="preserve">Tê horizontal 200 x 100 mm para eletrocalha metálica (ref.: mopa ou similar)</t>
          </r>
        </is>
      </c>
      <c r="C5934" s="22" t="inlineStr">
        <is>
          <r>
            <t xml:space="preserve">ORSE</t>
          </r>
        </is>
      </c>
      <c r="D5934" s="22" t="inlineStr">
        <is>
          <r>
            <t xml:space="preserve">un</t>
          </r>
        </is>
      </c>
      <c r="E5934" s="24" t="n">
        <v>1.0</v>
      </c>
      <c r="F5934" s="25" t="n">
        <v>87.81</v>
      </c>
      <c r="G5934" s="25" t="n">
        <f>ROUND(ROUND(E5934,8)*F5934,2)</f>
        <v>87.81</v>
      </c>
    </row>
    <row r="5935" customHeight="1" ht="15">
      <c r="A5935" s="2" t="inlineStr"/>
      <c r="B5935" s="2" t="inlineStr"/>
      <c r="C5935" s="2" t="inlineStr"/>
      <c r="D5935" s="2" t="inlineStr"/>
      <c r="E5935" s="26" t="inlineStr">
        <is>
          <r>
            <t xml:space="preserve">TOTAL Serviço:</t>
          </r>
        </is>
      </c>
      <c r="F5935" s="26" t="inlineStr"/>
      <c r="G5935" s="27" t="n">
        <f>SUM(G5934:G5934)</f>
        <v>87.81</v>
      </c>
    </row>
    <row r="5936" customHeight="1" ht="15">
      <c r="A5936" s="2" t="inlineStr"/>
      <c r="B5936" s="2" t="inlineStr"/>
      <c r="C5936" s="2" t="inlineStr"/>
      <c r="D5936" s="2" t="inlineStr"/>
      <c r="E5936" s="28" t="inlineStr">
        <is>
          <r>
            <t xml:space="preserve">VALOR:</t>
          </r>
        </is>
      </c>
      <c r="F5936" s="28" t="inlineStr"/>
      <c r="G5936" s="29" t="n">
        <f>ROUND(SUM(G5935),2)</f>
        <v>87.81</v>
      </c>
    </row>
    <row r="5937" customHeight="1" ht="15">
      <c r="A5937" s="2" t="inlineStr"/>
      <c r="B5937" s="2" t="inlineStr"/>
      <c r="C5937" s="2" t="inlineStr"/>
      <c r="D5937" s="2" t="inlineStr"/>
      <c r="E5937" s="28" t="inlineStr">
        <is>
          <r>
            <t xml:space="preserve">VALOR BDI (20.34%):</t>
          </r>
        </is>
      </c>
      <c r="F5937" s="28" t="inlineStr"/>
      <c r="G5937" s="29" t="n">
        <f>ROUND(G5936*(20.34/100),2)</f>
        <v>17.86</v>
      </c>
    </row>
    <row r="5938" customHeight="1" ht="15">
      <c r="A5938" s="2" t="inlineStr"/>
      <c r="B5938" s="2" t="inlineStr"/>
      <c r="C5938" s="2" t="inlineStr"/>
      <c r="D5938" s="2" t="inlineStr"/>
      <c r="E5938" s="28" t="inlineStr">
        <is>
          <r>
            <t xml:space="preserve">VALOR COM BDI:</t>
          </r>
        </is>
      </c>
      <c r="F5938" s="28" t="inlineStr"/>
      <c r="G5938" s="29" t="n">
        <f>G5937+G5936</f>
        <v>105.67</v>
      </c>
    </row>
    <row r="5939" customHeight="1" ht="10">
      <c r="A5939" s="2" t="inlineStr"/>
      <c r="B5939" s="2" t="inlineStr"/>
      <c r="C5939" s="2" t="inlineStr"/>
      <c r="D5939" s="2" t="inlineStr"/>
      <c r="E5939" s="18" t="inlineStr"/>
      <c r="F5939" s="18" t="inlineStr"/>
      <c r="G5939" s="18" t="inlineStr"/>
    </row>
    <row r="5940" customHeight="1" ht="20">
      <c r="A5940" s="19" t="inlineStr">
        <is>
          <r>
            <t xml:space="preserve">1.19.97. ​CPU2630​ EMENDA PARA ELETROCALHA TIPO U 100X100​ (UN)</t>
          </r>
        </is>
      </c>
      <c r="B5940" s="19" t="inlineStr"/>
      <c r="C5940" s="19" t="inlineStr"/>
      <c r="D5940" s="19" t="inlineStr"/>
      <c r="E5940" s="19" t="inlineStr"/>
      <c r="F5940" s="19" t="inlineStr"/>
      <c r="G5940" s="19" t="inlineStr"/>
    </row>
    <row r="5941" customHeight="1" ht="15">
      <c r="A5941" s="20" t="inlineStr">
        <is>
          <r>
            <t xml:space="preserve">Serviço</t>
          </r>
        </is>
      </c>
      <c r="B5941" s="20" t="inlineStr"/>
      <c r="C5941" s="21" t="inlineStr">
        <is>
          <r>
            <t xml:space="preserve">FONTE</t>
          </r>
        </is>
      </c>
      <c r="D5941" s="21" t="inlineStr">
        <is>
          <r>
            <t xml:space="preserve">UNID</t>
          </r>
        </is>
      </c>
      <c r="E5941" s="21" t="inlineStr">
        <is>
          <r>
            <t xml:space="preserve">COEFICIENTE</t>
          </r>
        </is>
      </c>
      <c r="F5941" s="21" t="inlineStr">
        <is>
          <r>
            <t xml:space="preserve">PREÇO UNITÁRIO</t>
          </r>
        </is>
      </c>
      <c r="G5941" s="21" t="inlineStr">
        <is>
          <r>
            <t xml:space="preserve">TOTAL</t>
          </r>
        </is>
      </c>
    </row>
    <row r="5942" customHeight="1" ht="21">
      <c r="A5942" s="22" t="inlineStr">
        <is>
          <r>
            <t xml:space="preserve">S11848</t>
          </r>
        </is>
      </c>
      <c r="B5942" s="23" t="inlineStr">
        <is>
          <r>
            <t xml:space="preserve">Emenda interna 100 x 100 mm com base lisa perfurada para eletrocalha metálica (ref. Mopa ou similar)</t>
          </r>
        </is>
      </c>
      <c r="C5942" s="22" t="inlineStr">
        <is>
          <r>
            <t xml:space="preserve">ORSE</t>
          </r>
        </is>
      </c>
      <c r="D5942" s="22" t="inlineStr">
        <is>
          <r>
            <t xml:space="preserve">un</t>
          </r>
        </is>
      </c>
      <c r="E5942" s="24" t="n">
        <v>1.0</v>
      </c>
      <c r="F5942" s="25" t="n">
        <v>14.7</v>
      </c>
      <c r="G5942" s="25" t="n">
        <f>ROUND(ROUND(E5942,8)*F5942,2)</f>
        <v>14.7</v>
      </c>
    </row>
    <row r="5943" customHeight="1" ht="15">
      <c r="A5943" s="2" t="inlineStr"/>
      <c r="B5943" s="2" t="inlineStr"/>
      <c r="C5943" s="2" t="inlineStr"/>
      <c r="D5943" s="2" t="inlineStr"/>
      <c r="E5943" s="26" t="inlineStr">
        <is>
          <r>
            <t xml:space="preserve">TOTAL Serviço:</t>
          </r>
        </is>
      </c>
      <c r="F5943" s="26" t="inlineStr"/>
      <c r="G5943" s="27" t="n">
        <f>SUM(G5942:G5942)</f>
        <v>14.7</v>
      </c>
    </row>
    <row r="5944" customHeight="1" ht="15">
      <c r="A5944" s="2" t="inlineStr"/>
      <c r="B5944" s="2" t="inlineStr"/>
      <c r="C5944" s="2" t="inlineStr"/>
      <c r="D5944" s="2" t="inlineStr"/>
      <c r="E5944" s="28" t="inlineStr">
        <is>
          <r>
            <t xml:space="preserve">VALOR:</t>
          </r>
        </is>
      </c>
      <c r="F5944" s="28" t="inlineStr"/>
      <c r="G5944" s="29" t="n">
        <f>ROUND(SUM(G5943),2)</f>
        <v>14.7</v>
      </c>
    </row>
    <row r="5945" customHeight="1" ht="15">
      <c r="A5945" s="2" t="inlineStr"/>
      <c r="B5945" s="2" t="inlineStr"/>
      <c r="C5945" s="2" t="inlineStr"/>
      <c r="D5945" s="2" t="inlineStr"/>
      <c r="E5945" s="28" t="inlineStr">
        <is>
          <r>
            <t xml:space="preserve">VALOR BDI (20.34%):</t>
          </r>
        </is>
      </c>
      <c r="F5945" s="28" t="inlineStr"/>
      <c r="G5945" s="29" t="n">
        <f>ROUND(G5944*(20.34/100),2)</f>
        <v>2.99</v>
      </c>
    </row>
    <row r="5946" customHeight="1" ht="15">
      <c r="A5946" s="2" t="inlineStr"/>
      <c r="B5946" s="2" t="inlineStr"/>
      <c r="C5946" s="2" t="inlineStr"/>
      <c r="D5946" s="2" t="inlineStr"/>
      <c r="E5946" s="28" t="inlineStr">
        <is>
          <r>
            <t xml:space="preserve">VALOR COM BDI:</t>
          </r>
        </is>
      </c>
      <c r="F5946" s="28" t="inlineStr"/>
      <c r="G5946" s="29" t="n">
        <f>G5945+G5944</f>
        <v>17.69</v>
      </c>
    </row>
    <row r="5947" customHeight="1" ht="10">
      <c r="A5947" s="2" t="inlineStr"/>
      <c r="B5947" s="2" t="inlineStr"/>
      <c r="C5947" s="2" t="inlineStr"/>
      <c r="D5947" s="2" t="inlineStr"/>
      <c r="E5947" s="18" t="inlineStr"/>
      <c r="F5947" s="18" t="inlineStr"/>
      <c r="G5947" s="18" t="inlineStr"/>
    </row>
    <row r="5948" customHeight="1" ht="20">
      <c r="A5948" s="19" t="inlineStr">
        <is>
          <r>
            <t xml:space="preserve">1.19.98. ​CPU2670​ EMENDA INTERNA PATA ELETROCALHA 50X50​ (UN)</t>
          </r>
        </is>
      </c>
      <c r="B5948" s="19" t="inlineStr"/>
      <c r="C5948" s="19" t="inlineStr"/>
      <c r="D5948" s="19" t="inlineStr"/>
      <c r="E5948" s="19" t="inlineStr"/>
      <c r="F5948" s="19" t="inlineStr"/>
      <c r="G5948" s="19" t="inlineStr"/>
    </row>
    <row r="5949" customHeight="1" ht="15">
      <c r="A5949" s="20" t="inlineStr">
        <is>
          <r>
            <t xml:space="preserve">Serviço</t>
          </r>
        </is>
      </c>
      <c r="B5949" s="20" t="inlineStr"/>
      <c r="C5949" s="21" t="inlineStr">
        <is>
          <r>
            <t xml:space="preserve">FONTE</t>
          </r>
        </is>
      </c>
      <c r="D5949" s="21" t="inlineStr">
        <is>
          <r>
            <t xml:space="preserve">UNID</t>
          </r>
        </is>
      </c>
      <c r="E5949" s="21" t="inlineStr">
        <is>
          <r>
            <t xml:space="preserve">COEFICIENTE</t>
          </r>
        </is>
      </c>
      <c r="F5949" s="21" t="inlineStr">
        <is>
          <r>
            <t xml:space="preserve">PREÇO UNITÁRIO</t>
          </r>
        </is>
      </c>
      <c r="G5949" s="21" t="inlineStr">
        <is>
          <r>
            <t xml:space="preserve">TOTAL</t>
          </r>
        </is>
      </c>
    </row>
    <row r="5950" customHeight="1" ht="21">
      <c r="A5950" s="22" t="inlineStr">
        <is>
          <r>
            <t xml:space="preserve">S00752</t>
          </r>
        </is>
      </c>
      <c r="B5950" s="23" t="inlineStr">
        <is>
          <r>
            <t xml:space="preserve">Fornecimento e instalação de emenda interna com base lisa 50 x 50 mm (ref. vl 3.01-21-50/50 ge valemam ou similar)</t>
          </r>
        </is>
      </c>
      <c r="C5950" s="22" t="inlineStr">
        <is>
          <r>
            <t xml:space="preserve">ORSE</t>
          </r>
        </is>
      </c>
      <c r="D5950" s="22" t="inlineStr">
        <is>
          <r>
            <t xml:space="preserve">un</t>
          </r>
        </is>
      </c>
      <c r="E5950" s="24" t="n">
        <v>1.0</v>
      </c>
      <c r="F5950" s="25" t="n">
        <v>7.75</v>
      </c>
      <c r="G5950" s="25" t="n">
        <f>ROUND(ROUND(E5950,8)*F5950,2)</f>
        <v>7.75</v>
      </c>
    </row>
    <row r="5951" customHeight="1" ht="15">
      <c r="A5951" s="2" t="inlineStr"/>
      <c r="B5951" s="2" t="inlineStr"/>
      <c r="C5951" s="2" t="inlineStr"/>
      <c r="D5951" s="2" t="inlineStr"/>
      <c r="E5951" s="26" t="inlineStr">
        <is>
          <r>
            <t xml:space="preserve">TOTAL Serviço:</t>
          </r>
        </is>
      </c>
      <c r="F5951" s="26" t="inlineStr"/>
      <c r="G5951" s="27" t="n">
        <f>SUM(G5950:G5950)</f>
        <v>7.75</v>
      </c>
    </row>
    <row r="5952" customHeight="1" ht="15">
      <c r="A5952" s="2" t="inlineStr"/>
      <c r="B5952" s="2" t="inlineStr"/>
      <c r="C5952" s="2" t="inlineStr"/>
      <c r="D5952" s="2" t="inlineStr"/>
      <c r="E5952" s="28" t="inlineStr">
        <is>
          <r>
            <t xml:space="preserve">VALOR:</t>
          </r>
        </is>
      </c>
      <c r="F5952" s="28" t="inlineStr"/>
      <c r="G5952" s="29" t="n">
        <f>ROUND(SUM(G5951),2)</f>
        <v>7.75</v>
      </c>
    </row>
    <row r="5953" customHeight="1" ht="15">
      <c r="A5953" s="2" t="inlineStr"/>
      <c r="B5953" s="2" t="inlineStr"/>
      <c r="C5953" s="2" t="inlineStr"/>
      <c r="D5953" s="2" t="inlineStr"/>
      <c r="E5953" s="28" t="inlineStr">
        <is>
          <r>
            <t xml:space="preserve">VALOR BDI (20.34%):</t>
          </r>
        </is>
      </c>
      <c r="F5953" s="28" t="inlineStr"/>
      <c r="G5953" s="29" t="n">
        <f>ROUND(G5952*(20.34/100),2)</f>
        <v>1.58</v>
      </c>
    </row>
    <row r="5954" customHeight="1" ht="15">
      <c r="A5954" s="2" t="inlineStr"/>
      <c r="B5954" s="2" t="inlineStr"/>
      <c r="C5954" s="2" t="inlineStr"/>
      <c r="D5954" s="2" t="inlineStr"/>
      <c r="E5954" s="28" t="inlineStr">
        <is>
          <r>
            <t xml:space="preserve">VALOR COM BDI:</t>
          </r>
        </is>
      </c>
      <c r="F5954" s="28" t="inlineStr"/>
      <c r="G5954" s="29" t="n">
        <f>G5953+G5952</f>
        <v>9.33</v>
      </c>
    </row>
    <row r="5955" customHeight="1" ht="10">
      <c r="A5955" s="2" t="inlineStr"/>
      <c r="B5955" s="2" t="inlineStr"/>
      <c r="C5955" s="2" t="inlineStr"/>
      <c r="D5955" s="2" t="inlineStr"/>
      <c r="E5955" s="18" t="inlineStr"/>
      <c r="F5955" s="18" t="inlineStr"/>
      <c r="G5955" s="18" t="inlineStr"/>
    </row>
    <row r="5956" customHeight="1" ht="20">
      <c r="A5956" s="19" t="inlineStr">
        <is>
          <r>
            <t xml:space="preserve">1.19.99. ​CPU3347​ TAMPA DE ENCAIXE PARA REDUÇÃO CONCÊNTRICA 200X75MM PARA 100X75MM, ZINCADA, PARA ELETROCALHA METÁLICA​ (UN)</t>
          </r>
        </is>
      </c>
      <c r="B5956" s="19" t="inlineStr"/>
      <c r="C5956" s="19" t="inlineStr"/>
      <c r="D5956" s="19" t="inlineStr"/>
      <c r="E5956" s="19" t="inlineStr"/>
      <c r="F5956" s="19" t="inlineStr"/>
      <c r="G5956" s="19" t="inlineStr"/>
    </row>
    <row r="5957" customHeight="1" ht="15">
      <c r="A5957" s="20" t="inlineStr">
        <is>
          <r>
            <t xml:space="preserve">Material</t>
          </r>
        </is>
      </c>
      <c r="B5957" s="20" t="inlineStr"/>
      <c r="C5957" s="21" t="inlineStr">
        <is>
          <r>
            <t xml:space="preserve">FONTE</t>
          </r>
        </is>
      </c>
      <c r="D5957" s="21" t="inlineStr">
        <is>
          <r>
            <t xml:space="preserve">UNID</t>
          </r>
        </is>
      </c>
      <c r="E5957" s="21" t="inlineStr">
        <is>
          <r>
            <t xml:space="preserve">COEFICIENTE</t>
          </r>
        </is>
      </c>
      <c r="F5957" s="21" t="inlineStr">
        <is>
          <r>
            <t xml:space="preserve">PREÇO UNITÁRIO</t>
          </r>
        </is>
      </c>
      <c r="G5957" s="21" t="inlineStr">
        <is>
          <r>
            <t xml:space="preserve">TOTAL</t>
          </r>
        </is>
      </c>
    </row>
    <row r="5958" customHeight="1" ht="29">
      <c r="A5958" s="22" t="inlineStr">
        <is>
          <r>
            <t xml:space="preserve">I13383</t>
          </r>
        </is>
      </c>
      <c r="B5958" s="23" t="inlineStr">
        <is>
          <r>
            <t xml:space="preserve">Tampa de encaixe para Redução Concêntrica 200 x 75mm para 100 x 75mm, zincada, para eletrocalha metálica (ref. mopa ou similar)</t>
          </r>
        </is>
      </c>
      <c r="C5958" s="22" t="inlineStr">
        <is>
          <r>
            <t xml:space="preserve">ORSE</t>
          </r>
        </is>
      </c>
      <c r="D5958" s="22" t="inlineStr">
        <is>
          <r>
            <t xml:space="preserve">un</t>
          </r>
        </is>
      </c>
      <c r="E5958" s="24" t="n">
        <v>1.0</v>
      </c>
      <c r="F5958" s="25" t="n">
        <v>19.38</v>
      </c>
      <c r="G5958" s="25" t="n">
        <f>ROUND(ROUND(E5958,8)*F5958,2)</f>
        <v>19.38</v>
      </c>
    </row>
    <row r="5959" customHeight="1" ht="15">
      <c r="A5959" s="2" t="inlineStr"/>
      <c r="B5959" s="2" t="inlineStr"/>
      <c r="C5959" s="2" t="inlineStr"/>
      <c r="D5959" s="2" t="inlineStr"/>
      <c r="E5959" s="26" t="inlineStr">
        <is>
          <r>
            <t xml:space="preserve">TOTAL Material:</t>
          </r>
        </is>
      </c>
      <c r="F5959" s="26" t="inlineStr"/>
      <c r="G5959" s="27" t="n">
        <f>SUM(G5958:G5958)</f>
        <v>19.38</v>
      </c>
    </row>
    <row r="5960" customHeight="1" ht="15">
      <c r="A5960" s="20" t="inlineStr">
        <is>
          <r>
            <t xml:space="preserve">Mão de Obra com Encargos Complementares</t>
          </r>
        </is>
      </c>
      <c r="B5960" s="20" t="inlineStr"/>
      <c r="C5960" s="21" t="inlineStr">
        <is>
          <r>
            <t xml:space="preserve">FONTE</t>
          </r>
        </is>
      </c>
      <c r="D5960" s="21" t="inlineStr">
        <is>
          <r>
            <t xml:space="preserve">UNID</t>
          </r>
        </is>
      </c>
      <c r="E5960" s="21" t="inlineStr">
        <is>
          <r>
            <t xml:space="preserve">COEFICIENTE</t>
          </r>
        </is>
      </c>
      <c r="F5960" s="21" t="inlineStr">
        <is>
          <r>
            <t xml:space="preserve">PREÇO UNITÁRIO</t>
          </r>
        </is>
      </c>
      <c r="G5960" s="21" t="inlineStr">
        <is>
          <r>
            <t xml:space="preserve">TOTAL</t>
          </r>
        </is>
      </c>
    </row>
    <row r="5961" customHeight="1" ht="21">
      <c r="A5961" s="22" t="inlineStr">
        <is>
          <r>
            <t xml:space="preserve">88247</t>
          </r>
        </is>
      </c>
      <c r="B5961" s="23" t="inlineStr">
        <is>
          <r>
            <t xml:space="preserve">AUXILIAR DE ELETRICISTA COM ENCARGOS COMPLEMENTARES</t>
          </r>
        </is>
      </c>
      <c r="C5961" s="22" t="inlineStr">
        <is>
          <r>
            <t xml:space="preserve">SINAPI</t>
          </r>
        </is>
      </c>
      <c r="D5961" s="22" t="inlineStr">
        <is>
          <r>
            <t xml:space="preserve">H</t>
          </r>
        </is>
      </c>
      <c r="E5961" s="24" t="n">
        <v>0.05</v>
      </c>
      <c r="F5961" s="25" t="n">
        <v>25.22</v>
      </c>
      <c r="G5961" s="25" t="n">
        <f>ROUND(ROUND(E5961,8)*F5961,2)</f>
        <v>1.26</v>
      </c>
    </row>
    <row r="5962" customHeight="1" ht="15">
      <c r="A5962" s="22" t="inlineStr">
        <is>
          <r>
            <t xml:space="preserve">88264</t>
          </r>
        </is>
      </c>
      <c r="B5962" s="23" t="inlineStr">
        <is>
          <r>
            <t xml:space="preserve">ELETRICISTA COM ENCARGOS COMPLEMENTARES</t>
          </r>
        </is>
      </c>
      <c r="C5962" s="22" t="inlineStr">
        <is>
          <r>
            <t xml:space="preserve">SINAPI</t>
          </r>
        </is>
      </c>
      <c r="D5962" s="22" t="inlineStr">
        <is>
          <r>
            <t xml:space="preserve">H</t>
          </r>
        </is>
      </c>
      <c r="E5962" s="24" t="n">
        <v>0.05</v>
      </c>
      <c r="F5962" s="25" t="n">
        <v>30.96</v>
      </c>
      <c r="G5962" s="25" t="n">
        <f>ROUND(ROUND(E5962,8)*F5962,2)</f>
        <v>1.55</v>
      </c>
    </row>
    <row r="5963" customHeight="1" ht="18">
      <c r="A5963" s="2" t="inlineStr"/>
      <c r="B5963" s="2" t="inlineStr"/>
      <c r="C5963" s="2" t="inlineStr"/>
      <c r="D5963" s="2" t="inlineStr"/>
      <c r="E5963" s="26" t="inlineStr">
        <is>
          <r>
            <t xml:space="preserve">TOTAL Mão de Obra com Encargos Complementares:</t>
          </r>
        </is>
      </c>
      <c r="F5963" s="26" t="inlineStr"/>
      <c r="G5963" s="27" t="n">
        <f>SUM(G5961:G5962)</f>
        <v>2.81</v>
      </c>
    </row>
    <row r="5964" customHeight="1" ht="15">
      <c r="A5964" s="2" t="inlineStr"/>
      <c r="B5964" s="2" t="inlineStr"/>
      <c r="C5964" s="2" t="inlineStr"/>
      <c r="D5964" s="2" t="inlineStr"/>
      <c r="E5964" s="28" t="inlineStr">
        <is>
          <r>
            <t xml:space="preserve">VALOR:</t>
          </r>
        </is>
      </c>
      <c r="F5964" s="28" t="inlineStr"/>
      <c r="G5964" s="29" t="n">
        <f>ROUND(SUM(G5959,G5963),2)</f>
        <v>22.19</v>
      </c>
    </row>
    <row r="5965" customHeight="1" ht="15">
      <c r="A5965" s="2" t="inlineStr"/>
      <c r="B5965" s="2" t="inlineStr"/>
      <c r="C5965" s="2" t="inlineStr"/>
      <c r="D5965" s="2" t="inlineStr"/>
      <c r="E5965" s="28" t="inlineStr">
        <is>
          <r>
            <t xml:space="preserve">VALOR BDI (20.34%):</t>
          </r>
        </is>
      </c>
      <c r="F5965" s="28" t="inlineStr"/>
      <c r="G5965" s="29" t="n">
        <f>ROUND(G5964*(20.34/100),2)</f>
        <v>4.51</v>
      </c>
    </row>
    <row r="5966" customHeight="1" ht="15">
      <c r="A5966" s="2" t="inlineStr"/>
      <c r="B5966" s="2" t="inlineStr"/>
      <c r="C5966" s="2" t="inlineStr"/>
      <c r="D5966" s="2" t="inlineStr"/>
      <c r="E5966" s="28" t="inlineStr">
        <is>
          <r>
            <t xml:space="preserve">VALOR COM BDI:</t>
          </r>
        </is>
      </c>
      <c r="F5966" s="28" t="inlineStr"/>
      <c r="G5966" s="29" t="n">
        <f>G5965+G5964</f>
        <v>26.7</v>
      </c>
    </row>
    <row r="5967" customHeight="1" ht="10">
      <c r="A5967" s="2" t="inlineStr"/>
      <c r="B5967" s="2" t="inlineStr"/>
      <c r="C5967" s="2" t="inlineStr"/>
      <c r="D5967" s="2" t="inlineStr"/>
      <c r="E5967" s="18" t="inlineStr"/>
      <c r="F5967" s="18" t="inlineStr"/>
      <c r="G5967" s="18" t="inlineStr"/>
    </row>
    <row r="5968" customHeight="1" ht="20">
      <c r="A5968" s="19" t="inlineStr">
        <is>
          <r>
            <t xml:space="preserve">1.19.100. ​CPU2878​ TAMPA DE ENCAIXE PARA ELETROCALHA, GALVANIZADA A FOGO, L=100MM​ (UN)</t>
          </r>
        </is>
      </c>
      <c r="B5968" s="19" t="inlineStr"/>
      <c r="C5968" s="19" t="inlineStr"/>
      <c r="D5968" s="19" t="inlineStr"/>
      <c r="E5968" s="19" t="inlineStr"/>
      <c r="F5968" s="19" t="inlineStr"/>
      <c r="G5968" s="19" t="inlineStr"/>
    </row>
    <row r="5969" customHeight="1" ht="15">
      <c r="A5969" s="20" t="inlineStr">
        <is>
          <r>
            <t xml:space="preserve">Material</t>
          </r>
        </is>
      </c>
      <c r="B5969" s="20" t="inlineStr"/>
      <c r="C5969" s="21" t="inlineStr">
        <is>
          <r>
            <t xml:space="preserve">FONTE</t>
          </r>
        </is>
      </c>
      <c r="D5969" s="21" t="inlineStr">
        <is>
          <r>
            <t xml:space="preserve">UNID</t>
          </r>
        </is>
      </c>
      <c r="E5969" s="21" t="inlineStr">
        <is>
          <r>
            <t xml:space="preserve">COEFICIENTE</t>
          </r>
        </is>
      </c>
      <c r="F5969" s="21" t="inlineStr">
        <is>
          <r>
            <t xml:space="preserve">PREÇO UNITÁRIO</t>
          </r>
        </is>
      </c>
      <c r="G5969" s="21" t="inlineStr">
        <is>
          <r>
            <t xml:space="preserve">TOTAL</t>
          </r>
        </is>
      </c>
    </row>
    <row r="5970" customHeight="1" ht="21">
      <c r="A5970" s="22" t="inlineStr">
        <is>
          <r>
            <t xml:space="preserve">I13301</t>
          </r>
        </is>
      </c>
      <c r="B5970" s="23" t="inlineStr">
        <is>
          <r>
            <t xml:space="preserve">Tampa de encaixe 100 X3000mm, galvanizada à fogo, para eletrocalha metálica (ref.: mopa ou similar)</t>
          </r>
        </is>
      </c>
      <c r="C5970" s="22" t="inlineStr">
        <is>
          <r>
            <t xml:space="preserve">ORSE</t>
          </r>
        </is>
      </c>
      <c r="D5970" s="22" t="inlineStr">
        <is>
          <r>
            <t xml:space="preserve">un</t>
          </r>
        </is>
      </c>
      <c r="E5970" s="24" t="n">
        <v>0.034</v>
      </c>
      <c r="F5970" s="25" t="n">
        <v>82.33</v>
      </c>
      <c r="G5970" s="25" t="n">
        <f>ROUND(ROUND(E5970,8)*F5970,2)</f>
        <v>2.8</v>
      </c>
    </row>
    <row r="5971" customHeight="1" ht="15">
      <c r="A5971" s="2" t="inlineStr"/>
      <c r="B5971" s="2" t="inlineStr"/>
      <c r="C5971" s="2" t="inlineStr"/>
      <c r="D5971" s="2" t="inlineStr"/>
      <c r="E5971" s="26" t="inlineStr">
        <is>
          <r>
            <t xml:space="preserve">TOTAL Material:</t>
          </r>
        </is>
      </c>
      <c r="F5971" s="26" t="inlineStr"/>
      <c r="G5971" s="27" t="n">
        <f>SUM(G5970:G5970)</f>
        <v>2.8</v>
      </c>
    </row>
    <row r="5972" customHeight="1" ht="15">
      <c r="A5972" s="20" t="inlineStr">
        <is>
          <r>
            <t xml:space="preserve">Mão de Obra com Encargos Complementares</t>
          </r>
        </is>
      </c>
      <c r="B5972" s="20" t="inlineStr"/>
      <c r="C5972" s="21" t="inlineStr">
        <is>
          <r>
            <t xml:space="preserve">FONTE</t>
          </r>
        </is>
      </c>
      <c r="D5972" s="21" t="inlineStr">
        <is>
          <r>
            <t xml:space="preserve">UNID</t>
          </r>
        </is>
      </c>
      <c r="E5972" s="21" t="inlineStr">
        <is>
          <r>
            <t xml:space="preserve">COEFICIENTE</t>
          </r>
        </is>
      </c>
      <c r="F5972" s="21" t="inlineStr">
        <is>
          <r>
            <t xml:space="preserve">PREÇO UNITÁRIO</t>
          </r>
        </is>
      </c>
      <c r="G5972" s="21" t="inlineStr">
        <is>
          <r>
            <t xml:space="preserve">TOTAL</t>
          </r>
        </is>
      </c>
    </row>
    <row r="5973" customHeight="1" ht="21">
      <c r="A5973" s="22" t="inlineStr">
        <is>
          <r>
            <t xml:space="preserve">88247</t>
          </r>
        </is>
      </c>
      <c r="B5973" s="23" t="inlineStr">
        <is>
          <r>
            <t xml:space="preserve">AUXILIAR DE ELETRICISTA COM ENCARGOS COMPLEMENTARES</t>
          </r>
        </is>
      </c>
      <c r="C5973" s="22" t="inlineStr">
        <is>
          <r>
            <t xml:space="preserve">SINAPI</t>
          </r>
        </is>
      </c>
      <c r="D5973" s="22" t="inlineStr">
        <is>
          <r>
            <t xml:space="preserve">H</t>
          </r>
        </is>
      </c>
      <c r="E5973" s="24" t="n">
        <v>0.05</v>
      </c>
      <c r="F5973" s="25" t="n">
        <v>25.22</v>
      </c>
      <c r="G5973" s="25" t="n">
        <f>ROUND(ROUND(E5973,8)*F5973,2)</f>
        <v>1.26</v>
      </c>
    </row>
    <row r="5974" customHeight="1" ht="15">
      <c r="A5974" s="22" t="inlineStr">
        <is>
          <r>
            <t xml:space="preserve">88264</t>
          </r>
        </is>
      </c>
      <c r="B5974" s="23" t="inlineStr">
        <is>
          <r>
            <t xml:space="preserve">ELETRICISTA COM ENCARGOS COMPLEMENTARES</t>
          </r>
        </is>
      </c>
      <c r="C5974" s="22" t="inlineStr">
        <is>
          <r>
            <t xml:space="preserve">SINAPI</t>
          </r>
        </is>
      </c>
      <c r="D5974" s="22" t="inlineStr">
        <is>
          <r>
            <t xml:space="preserve">H</t>
          </r>
        </is>
      </c>
      <c r="E5974" s="24" t="n">
        <v>0.05</v>
      </c>
      <c r="F5974" s="25" t="n">
        <v>30.96</v>
      </c>
      <c r="G5974" s="25" t="n">
        <f>ROUND(ROUND(E5974,8)*F5974,2)</f>
        <v>1.55</v>
      </c>
    </row>
    <row r="5975" customHeight="1" ht="18">
      <c r="A5975" s="2" t="inlineStr"/>
      <c r="B5975" s="2" t="inlineStr"/>
      <c r="C5975" s="2" t="inlineStr"/>
      <c r="D5975" s="2" t="inlineStr"/>
      <c r="E5975" s="26" t="inlineStr">
        <is>
          <r>
            <t xml:space="preserve">TOTAL Mão de Obra com Encargos Complementares:</t>
          </r>
        </is>
      </c>
      <c r="F5975" s="26" t="inlineStr"/>
      <c r="G5975" s="27" t="n">
        <f>SUM(G5973:G5974)</f>
        <v>2.81</v>
      </c>
    </row>
    <row r="5976" customHeight="1" ht="15">
      <c r="A5976" s="2" t="inlineStr"/>
      <c r="B5976" s="2" t="inlineStr"/>
      <c r="C5976" s="2" t="inlineStr"/>
      <c r="D5976" s="2" t="inlineStr"/>
      <c r="E5976" s="28" t="inlineStr">
        <is>
          <r>
            <t xml:space="preserve">VALOR:</t>
          </r>
        </is>
      </c>
      <c r="F5976" s="28" t="inlineStr"/>
      <c r="G5976" s="29" t="n">
        <f>ROUND(SUM(G5971,G5975),2)</f>
        <v>5.61</v>
      </c>
    </row>
    <row r="5977" customHeight="1" ht="15">
      <c r="A5977" s="2" t="inlineStr"/>
      <c r="B5977" s="2" t="inlineStr"/>
      <c r="C5977" s="2" t="inlineStr"/>
      <c r="D5977" s="2" t="inlineStr"/>
      <c r="E5977" s="28" t="inlineStr">
        <is>
          <r>
            <t xml:space="preserve">VALOR BDI (20.34%):</t>
          </r>
        </is>
      </c>
      <c r="F5977" s="28" t="inlineStr"/>
      <c r="G5977" s="29" t="n">
        <f>ROUND(G5976*(20.34/100),2)</f>
        <v>1.14</v>
      </c>
    </row>
    <row r="5978" customHeight="1" ht="15">
      <c r="A5978" s="2" t="inlineStr"/>
      <c r="B5978" s="2" t="inlineStr"/>
      <c r="C5978" s="2" t="inlineStr"/>
      <c r="D5978" s="2" t="inlineStr"/>
      <c r="E5978" s="28" t="inlineStr">
        <is>
          <r>
            <t xml:space="preserve">VALOR COM BDI:</t>
          </r>
        </is>
      </c>
      <c r="F5978" s="28" t="inlineStr"/>
      <c r="G5978" s="29" t="n">
        <f>G5977+G5976</f>
        <v>6.75</v>
      </c>
    </row>
    <row r="5979" customHeight="1" ht="10">
      <c r="A5979" s="2" t="inlineStr"/>
      <c r="B5979" s="2" t="inlineStr"/>
      <c r="C5979" s="2" t="inlineStr"/>
      <c r="D5979" s="2" t="inlineStr"/>
      <c r="E5979" s="18" t="inlineStr"/>
      <c r="F5979" s="18" t="inlineStr"/>
      <c r="G5979" s="18" t="inlineStr"/>
    </row>
    <row r="5980" customHeight="1" ht="20">
      <c r="A5980" s="19" t="inlineStr">
        <is>
          <r>
            <t xml:space="preserve">1.19.101. ​CPU2936​ TAMPA DE ENCAIXE PARA ELETROCALHA, GALVANIZADA A FOGO, L=200MM​ (M)</t>
          </r>
        </is>
      </c>
      <c r="B5980" s="19" t="inlineStr"/>
      <c r="C5980" s="19" t="inlineStr"/>
      <c r="D5980" s="19" t="inlineStr"/>
      <c r="E5980" s="19" t="inlineStr"/>
      <c r="F5980" s="19" t="inlineStr"/>
      <c r="G5980" s="19" t="inlineStr"/>
    </row>
    <row r="5981" customHeight="1" ht="15">
      <c r="A5981" s="20" t="inlineStr">
        <is>
          <r>
            <t xml:space="preserve">Serviço</t>
          </r>
        </is>
      </c>
      <c r="B5981" s="20" t="inlineStr"/>
      <c r="C5981" s="21" t="inlineStr">
        <is>
          <r>
            <t xml:space="preserve">FONTE</t>
          </r>
        </is>
      </c>
      <c r="D5981" s="21" t="inlineStr">
        <is>
          <r>
            <t xml:space="preserve">UNID</t>
          </r>
        </is>
      </c>
      <c r="E5981" s="21" t="inlineStr">
        <is>
          <r>
            <t xml:space="preserve">COEFICIENTE</t>
          </r>
        </is>
      </c>
      <c r="F5981" s="21" t="inlineStr">
        <is>
          <r>
            <t xml:space="preserve">PREÇO UNITÁRIO</t>
          </r>
        </is>
      </c>
      <c r="G5981" s="21" t="inlineStr">
        <is>
          <r>
            <t xml:space="preserve">TOTAL</t>
          </r>
        </is>
      </c>
    </row>
    <row r="5982" customHeight="1" ht="21">
      <c r="A5982" s="22" t="inlineStr">
        <is>
          <r>
            <t xml:space="preserve">S12575</t>
          </r>
        </is>
      </c>
      <c r="B5982" s="23" t="inlineStr">
        <is>
          <r>
            <t xml:space="preserve">Fornecimento e instalação de Tampa de eletrocalha 200 x 3000 mm (ref. mopa ou similar) zincada - Rev 01</t>
          </r>
        </is>
      </c>
      <c r="C5982" s="22" t="inlineStr">
        <is>
          <r>
            <t xml:space="preserve">ORSE</t>
          </r>
        </is>
      </c>
      <c r="D5982" s="22" t="inlineStr">
        <is>
          <r>
            <t xml:space="preserve">m</t>
          </r>
        </is>
      </c>
      <c r="E5982" s="24" t="n">
        <v>1.0</v>
      </c>
      <c r="F5982" s="25" t="n">
        <v>19.87</v>
      </c>
      <c r="G5982" s="25" t="n">
        <f>ROUND(ROUND(E5982,8)*F5982,2)</f>
        <v>19.87</v>
      </c>
    </row>
    <row r="5983" customHeight="1" ht="15">
      <c r="A5983" s="2" t="inlineStr"/>
      <c r="B5983" s="2" t="inlineStr"/>
      <c r="C5983" s="2" t="inlineStr"/>
      <c r="D5983" s="2" t="inlineStr"/>
      <c r="E5983" s="26" t="inlineStr">
        <is>
          <r>
            <t xml:space="preserve">TOTAL Serviço:</t>
          </r>
        </is>
      </c>
      <c r="F5983" s="26" t="inlineStr"/>
      <c r="G5983" s="27" t="n">
        <f>SUM(G5982:G5982)</f>
        <v>19.87</v>
      </c>
    </row>
    <row r="5984" customHeight="1" ht="15">
      <c r="A5984" s="2" t="inlineStr"/>
      <c r="B5984" s="2" t="inlineStr"/>
      <c r="C5984" s="2" t="inlineStr"/>
      <c r="D5984" s="2" t="inlineStr"/>
      <c r="E5984" s="28" t="inlineStr">
        <is>
          <r>
            <t xml:space="preserve">VALOR:</t>
          </r>
        </is>
      </c>
      <c r="F5984" s="28" t="inlineStr"/>
      <c r="G5984" s="29" t="n">
        <f>ROUND(SUM(G5983),2)</f>
        <v>19.87</v>
      </c>
    </row>
    <row r="5985" customHeight="1" ht="15">
      <c r="A5985" s="2" t="inlineStr"/>
      <c r="B5985" s="2" t="inlineStr"/>
      <c r="C5985" s="2" t="inlineStr"/>
      <c r="D5985" s="2" t="inlineStr"/>
      <c r="E5985" s="28" t="inlineStr">
        <is>
          <r>
            <t xml:space="preserve">VALOR BDI (20.34%):</t>
          </r>
        </is>
      </c>
      <c r="F5985" s="28" t="inlineStr"/>
      <c r="G5985" s="29" t="n">
        <f>ROUND(G5984*(20.34/100),2)</f>
        <v>4.04</v>
      </c>
    </row>
    <row r="5986" customHeight="1" ht="15">
      <c r="A5986" s="2" t="inlineStr"/>
      <c r="B5986" s="2" t="inlineStr"/>
      <c r="C5986" s="2" t="inlineStr"/>
      <c r="D5986" s="2" t="inlineStr"/>
      <c r="E5986" s="28" t="inlineStr">
        <is>
          <r>
            <t xml:space="preserve">VALOR COM BDI:</t>
          </r>
        </is>
      </c>
      <c r="F5986" s="28" t="inlineStr"/>
      <c r="G5986" s="29" t="n">
        <f>G5985+G5984</f>
        <v>23.91</v>
      </c>
    </row>
    <row r="5987" customHeight="1" ht="10">
      <c r="A5987" s="2" t="inlineStr"/>
      <c r="B5987" s="2" t="inlineStr"/>
      <c r="C5987" s="2" t="inlineStr"/>
      <c r="D5987" s="2" t="inlineStr"/>
      <c r="E5987" s="18" t="inlineStr"/>
      <c r="F5987" s="18" t="inlineStr"/>
      <c r="G5987" s="18" t="inlineStr"/>
    </row>
    <row r="5988" customHeight="1" ht="20">
      <c r="A5988" s="19" t="inlineStr">
        <is>
          <r>
            <t xml:space="preserve">1.19.102. ​CPU3273​ TAMPA DE ENCAIXE PARA ELETROCALHA, GALVANIZADA A FOGO, L=300MM​ (M)</t>
          </r>
        </is>
      </c>
      <c r="B5988" s="19" t="inlineStr"/>
      <c r="C5988" s="19" t="inlineStr"/>
      <c r="D5988" s="19" t="inlineStr"/>
      <c r="E5988" s="19" t="inlineStr"/>
      <c r="F5988" s="19" t="inlineStr"/>
      <c r="G5988" s="19" t="inlineStr"/>
    </row>
    <row r="5989" customHeight="1" ht="15">
      <c r="A5989" s="20" t="inlineStr">
        <is>
          <r>
            <t xml:space="preserve">Serviço</t>
          </r>
        </is>
      </c>
      <c r="B5989" s="20" t="inlineStr"/>
      <c r="C5989" s="21" t="inlineStr">
        <is>
          <r>
            <t xml:space="preserve">FONTE</t>
          </r>
        </is>
      </c>
      <c r="D5989" s="21" t="inlineStr">
        <is>
          <r>
            <t xml:space="preserve">UNID</t>
          </r>
        </is>
      </c>
      <c r="E5989" s="21" t="inlineStr">
        <is>
          <r>
            <t xml:space="preserve">COEFICIENTE</t>
          </r>
        </is>
      </c>
      <c r="F5989" s="21" t="inlineStr">
        <is>
          <r>
            <t xml:space="preserve">PREÇO UNITÁRIO</t>
          </r>
        </is>
      </c>
      <c r="G5989" s="21" t="inlineStr">
        <is>
          <r>
            <t xml:space="preserve">TOTAL</t>
          </r>
        </is>
      </c>
    </row>
    <row r="5990" customHeight="1" ht="21">
      <c r="A5990" s="22" t="inlineStr">
        <is>
          <r>
            <t xml:space="preserve">S12804</t>
          </r>
        </is>
      </c>
      <c r="B5990" s="23" t="inlineStr">
        <is>
          <r>
            <t xml:space="preserve">Tampa de encaixe 300 X 3000 mm, zincada, para eletrocalha metálica (ref.: mopa ou similar)</t>
          </r>
        </is>
      </c>
      <c r="C5990" s="22" t="inlineStr">
        <is>
          <r>
            <t xml:space="preserve">ORSE</t>
          </r>
        </is>
      </c>
      <c r="D5990" s="22" t="inlineStr">
        <is>
          <r>
            <t xml:space="preserve">un</t>
          </r>
        </is>
      </c>
      <c r="E5990" s="24" t="n">
        <v>1.0</v>
      </c>
      <c r="F5990" s="25" t="n">
        <v>78.45</v>
      </c>
      <c r="G5990" s="25" t="n">
        <f>ROUND(ROUND(E5990,8)*F5990,2)</f>
        <v>78.45</v>
      </c>
    </row>
    <row r="5991" customHeight="1" ht="15">
      <c r="A5991" s="2" t="inlineStr"/>
      <c r="B5991" s="2" t="inlineStr"/>
      <c r="C5991" s="2" t="inlineStr"/>
      <c r="D5991" s="2" t="inlineStr"/>
      <c r="E5991" s="26" t="inlineStr">
        <is>
          <r>
            <t xml:space="preserve">TOTAL Serviço:</t>
          </r>
        </is>
      </c>
      <c r="F5991" s="26" t="inlineStr"/>
      <c r="G5991" s="27" t="n">
        <f>SUM(G5990:G5990)</f>
        <v>78.45</v>
      </c>
    </row>
    <row r="5992" customHeight="1" ht="15">
      <c r="A5992" s="2" t="inlineStr"/>
      <c r="B5992" s="2" t="inlineStr"/>
      <c r="C5992" s="2" t="inlineStr"/>
      <c r="D5992" s="2" t="inlineStr"/>
      <c r="E5992" s="28" t="inlineStr">
        <is>
          <r>
            <t xml:space="preserve">VALOR:</t>
          </r>
        </is>
      </c>
      <c r="F5992" s="28" t="inlineStr"/>
      <c r="G5992" s="29" t="n">
        <f>ROUND(SUM(G5991),2)</f>
        <v>78.45</v>
      </c>
    </row>
    <row r="5993" customHeight="1" ht="15">
      <c r="A5993" s="2" t="inlineStr"/>
      <c r="B5993" s="2" t="inlineStr"/>
      <c r="C5993" s="2" t="inlineStr"/>
      <c r="D5993" s="2" t="inlineStr"/>
      <c r="E5993" s="28" t="inlineStr">
        <is>
          <r>
            <t xml:space="preserve">VALOR BDI (20.34%):</t>
          </r>
        </is>
      </c>
      <c r="F5993" s="28" t="inlineStr"/>
      <c r="G5993" s="29" t="n">
        <f>ROUND(G5992*(20.34/100),2)</f>
        <v>15.96</v>
      </c>
    </row>
    <row r="5994" customHeight="1" ht="15">
      <c r="A5994" s="2" t="inlineStr"/>
      <c r="B5994" s="2" t="inlineStr"/>
      <c r="C5994" s="2" t="inlineStr"/>
      <c r="D5994" s="2" t="inlineStr"/>
      <c r="E5994" s="28" t="inlineStr">
        <is>
          <r>
            <t xml:space="preserve">VALOR COM BDI:</t>
          </r>
        </is>
      </c>
      <c r="F5994" s="28" t="inlineStr"/>
      <c r="G5994" s="29" t="n">
        <f>G5993+G5992</f>
        <v>94.41</v>
      </c>
    </row>
    <row r="5995" customHeight="1" ht="10">
      <c r="A5995" s="2" t="inlineStr"/>
      <c r="B5995" s="2" t="inlineStr"/>
      <c r="C5995" s="2" t="inlineStr"/>
      <c r="D5995" s="2" t="inlineStr"/>
      <c r="E5995" s="18" t="inlineStr"/>
      <c r="F5995" s="18" t="inlineStr"/>
      <c r="G5995" s="18" t="inlineStr"/>
    </row>
    <row r="5996" customHeight="1" ht="20">
      <c r="A5996" s="19" t="inlineStr">
        <is>
          <r>
            <t xml:space="preserve">1.19.103. ​CPU2928​ TAMPA DE ENCAIXE PARA ELETROCALHA, GALVANIZADA A FOGO, L=400MM​ (M)</t>
          </r>
        </is>
      </c>
      <c r="B5996" s="19" t="inlineStr"/>
      <c r="C5996" s="19" t="inlineStr"/>
      <c r="D5996" s="19" t="inlineStr"/>
      <c r="E5996" s="19" t="inlineStr"/>
      <c r="F5996" s="19" t="inlineStr"/>
      <c r="G5996" s="19" t="inlineStr"/>
    </row>
    <row r="5997" customHeight="1" ht="15">
      <c r="A5997" s="20" t="inlineStr">
        <is>
          <r>
            <t xml:space="preserve">Serviço</t>
          </r>
        </is>
      </c>
      <c r="B5997" s="20" t="inlineStr"/>
      <c r="C5997" s="21" t="inlineStr">
        <is>
          <r>
            <t xml:space="preserve">FONTE</t>
          </r>
        </is>
      </c>
      <c r="D5997" s="21" t="inlineStr">
        <is>
          <r>
            <t xml:space="preserve">UNID</t>
          </r>
        </is>
      </c>
      <c r="E5997" s="21" t="inlineStr">
        <is>
          <r>
            <t xml:space="preserve">COEFICIENTE</t>
          </r>
        </is>
      </c>
      <c r="F5997" s="21" t="inlineStr">
        <is>
          <r>
            <t xml:space="preserve">PREÇO UNITÁRIO</t>
          </r>
        </is>
      </c>
      <c r="G5997" s="21" t="inlineStr">
        <is>
          <r>
            <t xml:space="preserve">TOTAL</t>
          </r>
        </is>
      </c>
    </row>
    <row r="5998" customHeight="1" ht="21">
      <c r="A5998" s="22" t="inlineStr">
        <is>
          <r>
            <t xml:space="preserve">S12966</t>
          </r>
        </is>
      </c>
      <c r="B5998" s="23" t="inlineStr">
        <is>
          <r>
            <t xml:space="preserve">Tampa de encaixe 400 x 3000 mm para eletrocalha metálica (ref.: mopa ou similar)</t>
          </r>
        </is>
      </c>
      <c r="C5998" s="22" t="inlineStr">
        <is>
          <r>
            <t xml:space="preserve">ORSE</t>
          </r>
        </is>
      </c>
      <c r="D5998" s="22" t="inlineStr">
        <is>
          <r>
            <t xml:space="preserve">un</t>
          </r>
        </is>
      </c>
      <c r="E5998" s="24" t="n">
        <v>1.0</v>
      </c>
      <c r="F5998" s="25" t="n">
        <v>178.05</v>
      </c>
      <c r="G5998" s="25" t="n">
        <f>ROUND(ROUND(E5998,8)*F5998,2)</f>
        <v>178.05</v>
      </c>
    </row>
    <row r="5999" customHeight="1" ht="15">
      <c r="A5999" s="2" t="inlineStr"/>
      <c r="B5999" s="2" t="inlineStr"/>
      <c r="C5999" s="2" t="inlineStr"/>
      <c r="D5999" s="2" t="inlineStr"/>
      <c r="E5999" s="26" t="inlineStr">
        <is>
          <r>
            <t xml:space="preserve">TOTAL Serviço:</t>
          </r>
        </is>
      </c>
      <c r="F5999" s="26" t="inlineStr"/>
      <c r="G5999" s="27" t="n">
        <f>SUM(G5998:G5998)</f>
        <v>178.05</v>
      </c>
    </row>
    <row r="6000" customHeight="1" ht="15">
      <c r="A6000" s="2" t="inlineStr"/>
      <c r="B6000" s="2" t="inlineStr"/>
      <c r="C6000" s="2" t="inlineStr"/>
      <c r="D6000" s="2" t="inlineStr"/>
      <c r="E6000" s="28" t="inlineStr">
        <is>
          <r>
            <t xml:space="preserve">VALOR:</t>
          </r>
        </is>
      </c>
      <c r="F6000" s="28" t="inlineStr"/>
      <c r="G6000" s="29" t="n">
        <f>ROUND(SUM(G5999),2)</f>
        <v>178.05</v>
      </c>
    </row>
    <row r="6001" customHeight="1" ht="15">
      <c r="A6001" s="2" t="inlineStr"/>
      <c r="B6001" s="2" t="inlineStr"/>
      <c r="C6001" s="2" t="inlineStr"/>
      <c r="D6001" s="2" t="inlineStr"/>
      <c r="E6001" s="28" t="inlineStr">
        <is>
          <r>
            <t xml:space="preserve">VALOR BDI (20.34%):</t>
          </r>
        </is>
      </c>
      <c r="F6001" s="28" t="inlineStr"/>
      <c r="G6001" s="29" t="n">
        <f>ROUND(G6000*(20.34/100),2)</f>
        <v>36.22</v>
      </c>
    </row>
    <row r="6002" customHeight="1" ht="15">
      <c r="A6002" s="2" t="inlineStr"/>
      <c r="B6002" s="2" t="inlineStr"/>
      <c r="C6002" s="2" t="inlineStr"/>
      <c r="D6002" s="2" t="inlineStr"/>
      <c r="E6002" s="28" t="inlineStr">
        <is>
          <r>
            <t xml:space="preserve">VALOR COM BDI:</t>
          </r>
        </is>
      </c>
      <c r="F6002" s="28" t="inlineStr"/>
      <c r="G6002" s="29" t="n">
        <f>G6001+G6000</f>
        <v>214.27</v>
      </c>
    </row>
    <row r="6003" customHeight="1" ht="10">
      <c r="A6003" s="2" t="inlineStr"/>
      <c r="B6003" s="2" t="inlineStr"/>
      <c r="C6003" s="2" t="inlineStr"/>
      <c r="D6003" s="2" t="inlineStr"/>
      <c r="E6003" s="18" t="inlineStr"/>
      <c r="F6003" s="18" t="inlineStr"/>
      <c r="G6003" s="18" t="inlineStr"/>
    </row>
    <row r="6004" customHeight="1" ht="20">
      <c r="A6004" s="19" t="inlineStr">
        <is>
          <r>
            <t xml:space="preserve">1.19.104. ​CPU2631​ TERMINAL DE FECHAMENTO LISO, PARA ELETROCALHA PERFURADA OU LISA, 100X100MM. FORNECIMENTO E COLOCAÇÃO​ (UN)</t>
          </r>
        </is>
      </c>
      <c r="B6004" s="19" t="inlineStr"/>
      <c r="C6004" s="19" t="inlineStr"/>
      <c r="D6004" s="19" t="inlineStr"/>
      <c r="E6004" s="19" t="inlineStr"/>
      <c r="F6004" s="19" t="inlineStr"/>
      <c r="G6004" s="19" t="inlineStr"/>
    </row>
    <row r="6005" customHeight="1" ht="15">
      <c r="A6005" s="20" t="inlineStr">
        <is>
          <r>
            <t xml:space="preserve">Serviço</t>
          </r>
        </is>
      </c>
      <c r="B6005" s="20" t="inlineStr"/>
      <c r="C6005" s="21" t="inlineStr">
        <is>
          <r>
            <t xml:space="preserve">FONTE</t>
          </r>
        </is>
      </c>
      <c r="D6005" s="21" t="inlineStr">
        <is>
          <r>
            <t xml:space="preserve">UNID</t>
          </r>
        </is>
      </c>
      <c r="E6005" s="21" t="inlineStr">
        <is>
          <r>
            <t xml:space="preserve">COEFICIENTE</t>
          </r>
        </is>
      </c>
      <c r="F6005" s="21" t="inlineStr">
        <is>
          <r>
            <t xml:space="preserve">PREÇO UNITÁRIO</t>
          </r>
        </is>
      </c>
      <c r="G6005" s="21" t="inlineStr">
        <is>
          <r>
            <t xml:space="preserve">TOTAL</t>
          </r>
        </is>
      </c>
    </row>
    <row r="6006" customHeight="1" ht="21">
      <c r="A6006" s="22" t="inlineStr">
        <is>
          <r>
            <t xml:space="preserve">S12486</t>
          </r>
        </is>
      </c>
      <c r="B6006" s="23" t="inlineStr">
        <is>
          <r>
            <t xml:space="preserve">Terminal 100 x 100 mm, galvanizado à fogo, para eletrocalha metalica (ref. Mopa ou similar)</t>
          </r>
        </is>
      </c>
      <c r="C6006" s="22" t="inlineStr">
        <is>
          <r>
            <t xml:space="preserve">ORSE</t>
          </r>
        </is>
      </c>
      <c r="D6006" s="22" t="inlineStr">
        <is>
          <r>
            <t xml:space="preserve">un</t>
          </r>
        </is>
      </c>
      <c r="E6006" s="24" t="n">
        <v>1.0</v>
      </c>
      <c r="F6006" s="25" t="n">
        <v>26.61</v>
      </c>
      <c r="G6006" s="25" t="n">
        <f>ROUND(ROUND(E6006,8)*F6006,2)</f>
        <v>26.61</v>
      </c>
    </row>
    <row r="6007" customHeight="1" ht="15">
      <c r="A6007" s="2" t="inlineStr"/>
      <c r="B6007" s="2" t="inlineStr"/>
      <c r="C6007" s="2" t="inlineStr"/>
      <c r="D6007" s="2" t="inlineStr"/>
      <c r="E6007" s="26" t="inlineStr">
        <is>
          <r>
            <t xml:space="preserve">TOTAL Serviço:</t>
          </r>
        </is>
      </c>
      <c r="F6007" s="26" t="inlineStr"/>
      <c r="G6007" s="27" t="n">
        <f>SUM(G6006:G6006)</f>
        <v>26.61</v>
      </c>
    </row>
    <row r="6008" customHeight="1" ht="15">
      <c r="A6008" s="2" t="inlineStr"/>
      <c r="B6008" s="2" t="inlineStr"/>
      <c r="C6008" s="2" t="inlineStr"/>
      <c r="D6008" s="2" t="inlineStr"/>
      <c r="E6008" s="28" t="inlineStr">
        <is>
          <r>
            <t xml:space="preserve">VALOR:</t>
          </r>
        </is>
      </c>
      <c r="F6008" s="28" t="inlineStr"/>
      <c r="G6008" s="29" t="n">
        <f>ROUND(SUM(G6007),2)</f>
        <v>26.61</v>
      </c>
    </row>
    <row r="6009" customHeight="1" ht="15">
      <c r="A6009" s="2" t="inlineStr"/>
      <c r="B6009" s="2" t="inlineStr"/>
      <c r="C6009" s="2" t="inlineStr"/>
      <c r="D6009" s="2" t="inlineStr"/>
      <c r="E6009" s="28" t="inlineStr">
        <is>
          <r>
            <t xml:space="preserve">VALOR BDI (20.34%):</t>
          </r>
        </is>
      </c>
      <c r="F6009" s="28" t="inlineStr"/>
      <c r="G6009" s="29" t="n">
        <f>ROUND(G6008*(20.34/100),2)</f>
        <v>5.41</v>
      </c>
    </row>
    <row r="6010" customHeight="1" ht="15">
      <c r="A6010" s="2" t="inlineStr"/>
      <c r="B6010" s="2" t="inlineStr"/>
      <c r="C6010" s="2" t="inlineStr"/>
      <c r="D6010" s="2" t="inlineStr"/>
      <c r="E6010" s="28" t="inlineStr">
        <is>
          <r>
            <t xml:space="preserve">VALOR COM BDI:</t>
          </r>
        </is>
      </c>
      <c r="F6010" s="28" t="inlineStr"/>
      <c r="G6010" s="29" t="n">
        <f>G6009+G6008</f>
        <v>32.02</v>
      </c>
    </row>
    <row r="6011" customHeight="1" ht="10">
      <c r="A6011" s="2" t="inlineStr"/>
      <c r="B6011" s="2" t="inlineStr"/>
      <c r="C6011" s="2" t="inlineStr"/>
      <c r="D6011" s="2" t="inlineStr"/>
      <c r="E6011" s="18" t="inlineStr"/>
      <c r="F6011" s="18" t="inlineStr"/>
      <c r="G6011" s="18" t="inlineStr"/>
    </row>
    <row r="6012" customHeight="1" ht="20">
      <c r="A6012" s="19" t="inlineStr">
        <is>
          <r>
            <t xml:space="preserve">1.19.105. ​CPU3203​ CURVA HORIZONTAL 200X100MM PARA ELETROCALHA METÁLICA, COM ÂNGULO 90°​ (UN)</t>
          </r>
        </is>
      </c>
      <c r="B6012" s="19" t="inlineStr"/>
      <c r="C6012" s="19" t="inlineStr"/>
      <c r="D6012" s="19" t="inlineStr"/>
      <c r="E6012" s="19" t="inlineStr"/>
      <c r="F6012" s="19" t="inlineStr"/>
      <c r="G6012" s="19" t="inlineStr"/>
    </row>
    <row r="6013" customHeight="1" ht="15">
      <c r="A6013" s="20" t="inlineStr">
        <is>
          <r>
            <t xml:space="preserve">Material</t>
          </r>
        </is>
      </c>
      <c r="B6013" s="20" t="inlineStr"/>
      <c r="C6013" s="21" t="inlineStr">
        <is>
          <r>
            <t xml:space="preserve">FONTE</t>
          </r>
        </is>
      </c>
      <c r="D6013" s="21" t="inlineStr">
        <is>
          <r>
            <t xml:space="preserve">UNID</t>
          </r>
        </is>
      </c>
      <c r="E6013" s="21" t="inlineStr">
        <is>
          <r>
            <t xml:space="preserve">COEFICIENTE</t>
          </r>
        </is>
      </c>
      <c r="F6013" s="21" t="inlineStr">
        <is>
          <r>
            <t xml:space="preserve">PREÇO UNITÁRIO</t>
          </r>
        </is>
      </c>
      <c r="G6013" s="21" t="inlineStr">
        <is>
          <r>
            <t xml:space="preserve">TOTAL</t>
          </r>
        </is>
      </c>
    </row>
    <row r="6014" customHeight="1" ht="21">
      <c r="A6014" s="22" t="inlineStr">
        <is>
          <r>
            <t xml:space="preserve">I03999</t>
          </r>
        </is>
      </c>
      <c r="B6014" s="23" t="inlineStr">
        <is>
          <r>
            <t xml:space="preserve">Curva horizontal 200 x 100 mm para eletrocalha metálica, com ângulo 90° (ref.: mopa ou similar)</t>
          </r>
        </is>
      </c>
      <c r="C6014" s="22" t="inlineStr">
        <is>
          <r>
            <t xml:space="preserve">ORSE</t>
          </r>
        </is>
      </c>
      <c r="D6014" s="22" t="inlineStr">
        <is>
          <r>
            <t xml:space="preserve">un</t>
          </r>
        </is>
      </c>
      <c r="E6014" s="24" t="n">
        <v>1.0</v>
      </c>
      <c r="F6014" s="25" t="n">
        <v>45.3</v>
      </c>
      <c r="G6014" s="25" t="n">
        <f>ROUND(ROUND(E6014,8)*F6014,2)</f>
        <v>45.3</v>
      </c>
    </row>
    <row r="6015" customHeight="1" ht="15">
      <c r="A6015" s="2" t="inlineStr"/>
      <c r="B6015" s="2" t="inlineStr"/>
      <c r="C6015" s="2" t="inlineStr"/>
      <c r="D6015" s="2" t="inlineStr"/>
      <c r="E6015" s="26" t="inlineStr">
        <is>
          <r>
            <t xml:space="preserve">TOTAL Material:</t>
          </r>
        </is>
      </c>
      <c r="F6015" s="26" t="inlineStr"/>
      <c r="G6015" s="27" t="n">
        <f>SUM(G6014:G6014)</f>
        <v>45.3</v>
      </c>
    </row>
    <row r="6016" customHeight="1" ht="15">
      <c r="A6016" s="20" t="inlineStr">
        <is>
          <r>
            <t xml:space="preserve">Mão de Obra com Encargos Complementares</t>
          </r>
        </is>
      </c>
      <c r="B6016" s="20" t="inlineStr"/>
      <c r="C6016" s="21" t="inlineStr">
        <is>
          <r>
            <t xml:space="preserve">FONTE</t>
          </r>
        </is>
      </c>
      <c r="D6016" s="21" t="inlineStr">
        <is>
          <r>
            <t xml:space="preserve">UNID</t>
          </r>
        </is>
      </c>
      <c r="E6016" s="21" t="inlineStr">
        <is>
          <r>
            <t xml:space="preserve">COEFICIENTE</t>
          </r>
        </is>
      </c>
      <c r="F6016" s="21" t="inlineStr">
        <is>
          <r>
            <t xml:space="preserve">PREÇO UNITÁRIO</t>
          </r>
        </is>
      </c>
      <c r="G6016" s="21" t="inlineStr">
        <is>
          <r>
            <t xml:space="preserve">TOTAL</t>
          </r>
        </is>
      </c>
    </row>
    <row r="6017" customHeight="1" ht="15">
      <c r="A6017" s="22" t="inlineStr">
        <is>
          <r>
            <t xml:space="preserve">88264</t>
          </r>
        </is>
      </c>
      <c r="B6017" s="23" t="inlineStr">
        <is>
          <r>
            <t xml:space="preserve">ELETRICISTA COM ENCARGOS COMPLEMENTARES</t>
          </r>
        </is>
      </c>
      <c r="C6017" s="22" t="inlineStr">
        <is>
          <r>
            <t xml:space="preserve">SINAPI</t>
          </r>
        </is>
      </c>
      <c r="D6017" s="22" t="inlineStr">
        <is>
          <r>
            <t xml:space="preserve">H</t>
          </r>
        </is>
      </c>
      <c r="E6017" s="24" t="n">
        <v>0.2</v>
      </c>
      <c r="F6017" s="25" t="n">
        <v>30.96</v>
      </c>
      <c r="G6017" s="25" t="n">
        <f>ROUND(ROUND(E6017,8)*F6017,2)</f>
        <v>6.19</v>
      </c>
    </row>
    <row r="6018" customHeight="1" ht="15">
      <c r="A6018" s="22" t="inlineStr">
        <is>
          <r>
            <t xml:space="preserve">88316</t>
          </r>
        </is>
      </c>
      <c r="B6018" s="23" t="inlineStr">
        <is>
          <r>
            <t xml:space="preserve">SERVENTE COM ENCARGOS COMPLEMENTARES</t>
          </r>
        </is>
      </c>
      <c r="C6018" s="22" t="inlineStr">
        <is>
          <r>
            <t xml:space="preserve">SINAPI</t>
          </r>
        </is>
      </c>
      <c r="D6018" s="22" t="inlineStr">
        <is>
          <r>
            <t xml:space="preserve">H</t>
          </r>
        </is>
      </c>
      <c r="E6018" s="24" t="n">
        <v>0.2</v>
      </c>
      <c r="F6018" s="25" t="n">
        <v>23.56</v>
      </c>
      <c r="G6018" s="25" t="n">
        <f>ROUND(ROUND(E6018,8)*F6018,2)</f>
        <v>4.71</v>
      </c>
    </row>
    <row r="6019" customHeight="1" ht="18">
      <c r="A6019" s="2" t="inlineStr"/>
      <c r="B6019" s="2" t="inlineStr"/>
      <c r="C6019" s="2" t="inlineStr"/>
      <c r="D6019" s="2" t="inlineStr"/>
      <c r="E6019" s="26" t="inlineStr">
        <is>
          <r>
            <t xml:space="preserve">TOTAL Mão de Obra com Encargos Complementares:</t>
          </r>
        </is>
      </c>
      <c r="F6019" s="26" t="inlineStr"/>
      <c r="G6019" s="27" t="n">
        <f>SUM(G6017:G6018)</f>
        <v>10.9</v>
      </c>
    </row>
    <row r="6020" customHeight="1" ht="15">
      <c r="A6020" s="2" t="inlineStr"/>
      <c r="B6020" s="2" t="inlineStr"/>
      <c r="C6020" s="2" t="inlineStr"/>
      <c r="D6020" s="2" t="inlineStr"/>
      <c r="E6020" s="28" t="inlineStr">
        <is>
          <r>
            <t xml:space="preserve">VALOR:</t>
          </r>
        </is>
      </c>
      <c r="F6020" s="28" t="inlineStr"/>
      <c r="G6020" s="29" t="n">
        <f>ROUND(SUM(G6015,G6019),2)</f>
        <v>56.2</v>
      </c>
    </row>
    <row r="6021" customHeight="1" ht="15">
      <c r="A6021" s="2" t="inlineStr"/>
      <c r="B6021" s="2" t="inlineStr"/>
      <c r="C6021" s="2" t="inlineStr"/>
      <c r="D6021" s="2" t="inlineStr"/>
      <c r="E6021" s="28" t="inlineStr">
        <is>
          <r>
            <t xml:space="preserve">VALOR BDI (20.34%):</t>
          </r>
        </is>
      </c>
      <c r="F6021" s="28" t="inlineStr"/>
      <c r="G6021" s="29" t="n">
        <f>ROUND(G6020*(20.34/100),2)</f>
        <v>11.43</v>
      </c>
    </row>
    <row r="6022" customHeight="1" ht="15">
      <c r="A6022" s="2" t="inlineStr"/>
      <c r="B6022" s="2" t="inlineStr"/>
      <c r="C6022" s="2" t="inlineStr"/>
      <c r="D6022" s="2" t="inlineStr"/>
      <c r="E6022" s="28" t="inlineStr">
        <is>
          <r>
            <t xml:space="preserve">VALOR COM BDI:</t>
          </r>
        </is>
      </c>
      <c r="F6022" s="28" t="inlineStr"/>
      <c r="G6022" s="29" t="n">
        <f>G6021+G6020</f>
        <v>67.63</v>
      </c>
    </row>
    <row r="6023" customHeight="1" ht="10">
      <c r="A6023" s="2" t="inlineStr"/>
      <c r="B6023" s="2" t="inlineStr"/>
      <c r="C6023" s="2" t="inlineStr"/>
      <c r="D6023" s="2" t="inlineStr"/>
      <c r="E6023" s="18" t="inlineStr"/>
      <c r="F6023" s="18" t="inlineStr"/>
      <c r="G6023" s="18" t="inlineStr"/>
    </row>
    <row r="6024" customHeight="1" ht="20">
      <c r="A6024" s="19" t="inlineStr">
        <is>
          <r>
            <t xml:space="preserve">1.19.106. ​91837​ ELETRODUTO FLEXÍVEL CORRUGADO REFORÇADO, PVC, DN 32 MM (1"), PARA CIRCUITOS TERMINAIS, INSTALADO EM FORRO - FORNECIMENTO E INSTALAÇÃO. AF_03/2023​ (M)</t>
          </r>
        </is>
      </c>
      <c r="B6024" s="19" t="inlineStr"/>
      <c r="C6024" s="19" t="inlineStr"/>
      <c r="D6024" s="19" t="inlineStr"/>
      <c r="E6024" s="19" t="inlineStr"/>
      <c r="F6024" s="19" t="inlineStr"/>
      <c r="G6024" s="19" t="inlineStr"/>
    </row>
    <row r="6025" customHeight="1" ht="15">
      <c r="A6025" s="20" t="inlineStr">
        <is>
          <r>
            <t xml:space="preserve">Material</t>
          </r>
        </is>
      </c>
      <c r="B6025" s="20" t="inlineStr"/>
      <c r="C6025" s="21" t="inlineStr">
        <is>
          <r>
            <t xml:space="preserve">FONTE</t>
          </r>
        </is>
      </c>
      <c r="D6025" s="21" t="inlineStr">
        <is>
          <r>
            <t xml:space="preserve">UNID</t>
          </r>
        </is>
      </c>
      <c r="E6025" s="21" t="inlineStr">
        <is>
          <r>
            <t xml:space="preserve">COEFICIENTE</t>
          </r>
        </is>
      </c>
      <c r="F6025" s="21" t="inlineStr">
        <is>
          <r>
            <t xml:space="preserve">PREÇO UNITÁRIO</t>
          </r>
        </is>
      </c>
      <c r="G6025" s="21" t="inlineStr">
        <is>
          <r>
            <t xml:space="preserve">TOTAL</t>
          </r>
        </is>
      </c>
    </row>
    <row r="6026" customHeight="1" ht="21">
      <c r="A6026" s="22" t="inlineStr">
        <is>
          <r>
            <t xml:space="preserve">00039245</t>
          </r>
        </is>
      </c>
      <c r="B6026" s="23" t="inlineStr">
        <is>
          <r>
            <t xml:space="preserve">ELETRODUTO PVC FLEXIVEL CORRUGADO, REFORCADO, COR LARANJA, DE 32 MM, PARA LAJES E PISOS</t>
          </r>
        </is>
      </c>
      <c r="C6026" s="22" t="inlineStr">
        <is>
          <r>
            <t xml:space="preserve">SINAPI</t>
          </r>
        </is>
      </c>
      <c r="D6026" s="22" t="inlineStr">
        <is>
          <r>
            <t xml:space="preserve">M</t>
          </r>
        </is>
      </c>
      <c r="E6026" s="24" t="n">
        <v>1.1</v>
      </c>
      <c r="F6026" s="25" t="n">
        <v>7.24</v>
      </c>
      <c r="G6026" s="25" t="n">
        <f>TRUNC(TRUNC(E6026,8)*F6026,2)</f>
        <v>7.96</v>
      </c>
    </row>
    <row r="6027" customHeight="1" ht="15">
      <c r="A6027" s="2" t="inlineStr"/>
      <c r="B6027" s="2" t="inlineStr"/>
      <c r="C6027" s="2" t="inlineStr"/>
      <c r="D6027" s="2" t="inlineStr"/>
      <c r="E6027" s="26" t="inlineStr">
        <is>
          <r>
            <t xml:space="preserve">TOTAL Material:</t>
          </r>
        </is>
      </c>
      <c r="F6027" s="26" t="inlineStr"/>
      <c r="G6027" s="27" t="n">
        <f>SUM(G6026:G6026)</f>
        <v>7.96</v>
      </c>
    </row>
    <row r="6028" customHeight="1" ht="15">
      <c r="A6028" s="20" t="inlineStr">
        <is>
          <r>
            <t xml:space="preserve">Mão de Obra com Encargos Complementares</t>
          </r>
        </is>
      </c>
      <c r="B6028" s="20" t="inlineStr"/>
      <c r="C6028" s="21" t="inlineStr">
        <is>
          <r>
            <t xml:space="preserve">FONTE</t>
          </r>
        </is>
      </c>
      <c r="D6028" s="21" t="inlineStr">
        <is>
          <r>
            <t xml:space="preserve">UNID</t>
          </r>
        </is>
      </c>
      <c r="E6028" s="21" t="inlineStr">
        <is>
          <r>
            <t xml:space="preserve">COEFICIENTE</t>
          </r>
        </is>
      </c>
      <c r="F6028" s="21" t="inlineStr">
        <is>
          <r>
            <t xml:space="preserve">PREÇO UNITÁRIO</t>
          </r>
        </is>
      </c>
      <c r="G6028" s="21" t="inlineStr">
        <is>
          <r>
            <t xml:space="preserve">TOTAL</t>
          </r>
        </is>
      </c>
    </row>
    <row r="6029" customHeight="1" ht="21">
      <c r="A6029" s="22" t="inlineStr">
        <is>
          <r>
            <t xml:space="preserve">88247</t>
          </r>
        </is>
      </c>
      <c r="B6029" s="23" t="inlineStr">
        <is>
          <r>
            <t xml:space="preserve">AUXILIAR DE ELETRICISTA COM ENCARGOS COMPLEMENTARES</t>
          </r>
        </is>
      </c>
      <c r="C6029" s="22" t="inlineStr">
        <is>
          <r>
            <t xml:space="preserve">SINAPI</t>
          </r>
        </is>
      </c>
      <c r="D6029" s="22" t="inlineStr">
        <is>
          <r>
            <t xml:space="preserve">H</t>
          </r>
        </is>
      </c>
      <c r="E6029" s="24" t="n">
        <v>0.105</v>
      </c>
      <c r="F6029" s="25" t="n">
        <v>25.22</v>
      </c>
      <c r="G6029" s="25" t="n">
        <f>TRUNC(TRUNC(E6029,8)*F6029,2)</f>
        <v>2.64</v>
      </c>
    </row>
    <row r="6030" customHeight="1" ht="15">
      <c r="A6030" s="22" t="inlineStr">
        <is>
          <r>
            <t xml:space="preserve">88264</t>
          </r>
        </is>
      </c>
      <c r="B6030" s="23" t="inlineStr">
        <is>
          <r>
            <t xml:space="preserve">ELETRICISTA COM ENCARGOS COMPLEMENTARES</t>
          </r>
        </is>
      </c>
      <c r="C6030" s="22" t="inlineStr">
        <is>
          <r>
            <t xml:space="preserve">SINAPI</t>
          </r>
        </is>
      </c>
      <c r="D6030" s="22" t="inlineStr">
        <is>
          <r>
            <t xml:space="preserve">H</t>
          </r>
        </is>
      </c>
      <c r="E6030" s="24" t="n">
        <v>0.105</v>
      </c>
      <c r="F6030" s="25" t="n">
        <v>30.96</v>
      </c>
      <c r="G6030" s="25" t="n">
        <f>TRUNC(TRUNC(E6030,8)*F6030,2)</f>
        <v>3.25</v>
      </c>
    </row>
    <row r="6031" customHeight="1" ht="18">
      <c r="A6031" s="2" t="inlineStr"/>
      <c r="B6031" s="2" t="inlineStr"/>
      <c r="C6031" s="2" t="inlineStr"/>
      <c r="D6031" s="2" t="inlineStr"/>
      <c r="E6031" s="26" t="inlineStr">
        <is>
          <r>
            <t xml:space="preserve">TOTAL Mão de Obra com Encargos Complementares:</t>
          </r>
        </is>
      </c>
      <c r="F6031" s="26" t="inlineStr"/>
      <c r="G6031" s="27" t="n">
        <f>SUM(G6029:G6030)</f>
        <v>5.89</v>
      </c>
    </row>
    <row r="6032" customHeight="1" ht="15">
      <c r="A6032" s="20" t="inlineStr">
        <is>
          <r>
            <t xml:space="preserve">Serviço</t>
          </r>
        </is>
      </c>
      <c r="B6032" s="20" t="inlineStr"/>
      <c r="C6032" s="21" t="inlineStr">
        <is>
          <r>
            <t xml:space="preserve">FONTE</t>
          </r>
        </is>
      </c>
      <c r="D6032" s="21" t="inlineStr">
        <is>
          <r>
            <t xml:space="preserve">UNID</t>
          </r>
        </is>
      </c>
      <c r="E6032" s="21" t="inlineStr">
        <is>
          <r>
            <t xml:space="preserve">COEFICIENTE</t>
          </r>
        </is>
      </c>
      <c r="F6032" s="21" t="inlineStr">
        <is>
          <r>
            <t xml:space="preserve">PREÇO UNITÁRIO</t>
          </r>
        </is>
      </c>
      <c r="G6032" s="21" t="inlineStr">
        <is>
          <r>
            <t xml:space="preserve">TOTAL</t>
          </r>
        </is>
      </c>
    </row>
    <row r="6033" customHeight="1" ht="46">
      <c r="A6033" s="22" t="inlineStr">
        <is>
          <r>
            <t xml:space="preserve">91170</t>
          </r>
        </is>
      </c>
      <c r="B6033" s="23" t="inlineStr">
        <is>
          <r>
            <t xml:space="preserve">FIXAÇÃO DE TUBOS HORIZONTAIS DE PVC ÁGUA, PVC ESGOTO, PVC ÁGUA PLUVIAL, CPVC, PPR, COBRE OU AÇO, DIÂMETROS MENORES OU IGUAIS A 40 MM, COM ABRAÇADEIRA METÁLICA RÍGIDA TIPO U PERFIL 1 1/4", FIXADA EM PERFILADO EM LAJE. AF_09/2023_PS</t>
          </r>
        </is>
      </c>
      <c r="C6033" s="22" t="inlineStr">
        <is>
          <r>
            <t xml:space="preserve">SINAPI</t>
          </r>
        </is>
      </c>
      <c r="D6033" s="22" t="inlineStr">
        <is>
          <r>
            <t xml:space="preserve">M</t>
          </r>
        </is>
      </c>
      <c r="E6033" s="24" t="n">
        <v>1.0</v>
      </c>
      <c r="F6033" s="25" t="n">
        <v>13.98</v>
      </c>
      <c r="G6033" s="25" t="n">
        <f>TRUNC(TRUNC(E6033,8)*F6033,2)</f>
        <v>13.98</v>
      </c>
    </row>
    <row r="6034" customHeight="1" ht="15">
      <c r="A6034" s="2" t="inlineStr"/>
      <c r="B6034" s="2" t="inlineStr"/>
      <c r="C6034" s="2" t="inlineStr"/>
      <c r="D6034" s="2" t="inlineStr"/>
      <c r="E6034" s="26" t="inlineStr">
        <is>
          <r>
            <t xml:space="preserve">TOTAL Serviço:</t>
          </r>
        </is>
      </c>
      <c r="F6034" s="26" t="inlineStr"/>
      <c r="G6034" s="27" t="n">
        <f>SUM(G6033:G6033)</f>
        <v>13.98</v>
      </c>
    </row>
    <row r="6035" customHeight="1" ht="15">
      <c r="A6035" s="2" t="inlineStr"/>
      <c r="B6035" s="2" t="inlineStr"/>
      <c r="C6035" s="2" t="inlineStr"/>
      <c r="D6035" s="2" t="inlineStr"/>
      <c r="E6035" s="28" t="inlineStr">
        <is>
          <r>
            <t xml:space="preserve">VALOR:</t>
          </r>
        </is>
      </c>
      <c r="F6035" s="28" t="inlineStr"/>
      <c r="G6035" s="29" t="n">
        <f>ROUND(SUM(G6027,G6031,G6034),2)</f>
        <v>27.83</v>
      </c>
    </row>
    <row r="6036" customHeight="1" ht="15">
      <c r="A6036" s="2" t="inlineStr"/>
      <c r="B6036" s="2" t="inlineStr"/>
      <c r="C6036" s="2" t="inlineStr"/>
      <c r="D6036" s="2" t="inlineStr"/>
      <c r="E6036" s="28" t="inlineStr">
        <is>
          <r>
            <t xml:space="preserve">VALOR BDI (20.34%):</t>
          </r>
        </is>
      </c>
      <c r="F6036" s="28" t="inlineStr"/>
      <c r="G6036" s="29" t="n">
        <f>ROUND(G6035*(20.34/100),2)</f>
        <v>5.66</v>
      </c>
    </row>
    <row r="6037" customHeight="1" ht="15">
      <c r="A6037" s="2" t="inlineStr"/>
      <c r="B6037" s="2" t="inlineStr"/>
      <c r="C6037" s="2" t="inlineStr"/>
      <c r="D6037" s="2" t="inlineStr"/>
      <c r="E6037" s="28" t="inlineStr">
        <is>
          <r>
            <t xml:space="preserve">VALOR COM BDI:</t>
          </r>
        </is>
      </c>
      <c r="F6037" s="28" t="inlineStr"/>
      <c r="G6037" s="29" t="n">
        <f>G6036+G6035</f>
        <v>33.49</v>
      </c>
    </row>
    <row r="6038" customHeight="1" ht="10">
      <c r="A6038" s="2" t="inlineStr"/>
      <c r="B6038" s="2" t="inlineStr"/>
      <c r="C6038" s="2" t="inlineStr"/>
      <c r="D6038" s="2" t="inlineStr"/>
      <c r="E6038" s="18" t="inlineStr"/>
      <c r="F6038" s="18" t="inlineStr"/>
      <c r="G6038" s="18" t="inlineStr"/>
    </row>
    <row r="6039" customHeight="1" ht="20">
      <c r="A6039" s="19" t="inlineStr">
        <is>
          <r>
            <t xml:space="preserve">1.19.107. ​91835​ ELETRODUTO FLEXÍVEL CORRUGADO REFORÇADO, PVC, DN 25 MM (3/4"), PARA CIRCUITOS TERMINAIS, INSTALADO EM FORRO - FORNECIMENTO E INSTALAÇÃO. AF_03/2023​ (M)</t>
          </r>
        </is>
      </c>
      <c r="B6039" s="19" t="inlineStr"/>
      <c r="C6039" s="19" t="inlineStr"/>
      <c r="D6039" s="19" t="inlineStr"/>
      <c r="E6039" s="19" t="inlineStr"/>
      <c r="F6039" s="19" t="inlineStr"/>
      <c r="G6039" s="19" t="inlineStr"/>
    </row>
    <row r="6040" customHeight="1" ht="15">
      <c r="A6040" s="20" t="inlineStr">
        <is>
          <r>
            <t xml:space="preserve">Material</t>
          </r>
        </is>
      </c>
      <c r="B6040" s="20" t="inlineStr"/>
      <c r="C6040" s="21" t="inlineStr">
        <is>
          <r>
            <t xml:space="preserve">FONTE</t>
          </r>
        </is>
      </c>
      <c r="D6040" s="21" t="inlineStr">
        <is>
          <r>
            <t xml:space="preserve">UNID</t>
          </r>
        </is>
      </c>
      <c r="E6040" s="21" t="inlineStr">
        <is>
          <r>
            <t xml:space="preserve">COEFICIENTE</t>
          </r>
        </is>
      </c>
      <c r="F6040" s="21" t="inlineStr">
        <is>
          <r>
            <t xml:space="preserve">PREÇO UNITÁRIO</t>
          </r>
        </is>
      </c>
      <c r="G6040" s="21" t="inlineStr">
        <is>
          <r>
            <t xml:space="preserve">TOTAL</t>
          </r>
        </is>
      </c>
    </row>
    <row r="6041" customHeight="1" ht="21">
      <c r="A6041" s="22" t="inlineStr">
        <is>
          <r>
            <t xml:space="preserve">00039244</t>
          </r>
        </is>
      </c>
      <c r="B6041" s="23" t="inlineStr">
        <is>
          <r>
            <t xml:space="preserve">ELETRODUTO PVC FLEXIVEL CORRUGADO, REFORCADO, COR LARANJA, DE 25 MM, PARA LAJES E PISOS</t>
          </r>
        </is>
      </c>
      <c r="C6041" s="22" t="inlineStr">
        <is>
          <r>
            <t xml:space="preserve">SINAPI</t>
          </r>
        </is>
      </c>
      <c r="D6041" s="22" t="inlineStr">
        <is>
          <r>
            <t xml:space="preserve">M</t>
          </r>
        </is>
      </c>
      <c r="E6041" s="24" t="n">
        <v>1.1</v>
      </c>
      <c r="F6041" s="25" t="n">
        <v>3.76</v>
      </c>
      <c r="G6041" s="25" t="n">
        <f>TRUNC(TRUNC(E6041,8)*F6041,2)</f>
        <v>4.13</v>
      </c>
    </row>
    <row r="6042" customHeight="1" ht="15">
      <c r="A6042" s="2" t="inlineStr"/>
      <c r="B6042" s="2" t="inlineStr"/>
      <c r="C6042" s="2" t="inlineStr"/>
      <c r="D6042" s="2" t="inlineStr"/>
      <c r="E6042" s="26" t="inlineStr">
        <is>
          <r>
            <t xml:space="preserve">TOTAL Material:</t>
          </r>
        </is>
      </c>
      <c r="F6042" s="26" t="inlineStr"/>
      <c r="G6042" s="27" t="n">
        <f>SUM(G6041:G6041)</f>
        <v>4.13</v>
      </c>
    </row>
    <row r="6043" customHeight="1" ht="15">
      <c r="A6043" s="20" t="inlineStr">
        <is>
          <r>
            <t xml:space="preserve">Mão de Obra com Encargos Complementares</t>
          </r>
        </is>
      </c>
      <c r="B6043" s="20" t="inlineStr"/>
      <c r="C6043" s="21" t="inlineStr">
        <is>
          <r>
            <t xml:space="preserve">FONTE</t>
          </r>
        </is>
      </c>
      <c r="D6043" s="21" t="inlineStr">
        <is>
          <r>
            <t xml:space="preserve">UNID</t>
          </r>
        </is>
      </c>
      <c r="E6043" s="21" t="inlineStr">
        <is>
          <r>
            <t xml:space="preserve">COEFICIENTE</t>
          </r>
        </is>
      </c>
      <c r="F6043" s="21" t="inlineStr">
        <is>
          <r>
            <t xml:space="preserve">PREÇO UNITÁRIO</t>
          </r>
        </is>
      </c>
      <c r="G6043" s="21" t="inlineStr">
        <is>
          <r>
            <t xml:space="preserve">TOTAL</t>
          </r>
        </is>
      </c>
    </row>
    <row r="6044" customHeight="1" ht="21">
      <c r="A6044" s="22" t="inlineStr">
        <is>
          <r>
            <t xml:space="preserve">88247</t>
          </r>
        </is>
      </c>
      <c r="B6044" s="23" t="inlineStr">
        <is>
          <r>
            <t xml:space="preserve">AUXILIAR DE ELETRICISTA COM ENCARGOS COMPLEMENTARES</t>
          </r>
        </is>
      </c>
      <c r="C6044" s="22" t="inlineStr">
        <is>
          <r>
            <t xml:space="preserve">SINAPI</t>
          </r>
        </is>
      </c>
      <c r="D6044" s="22" t="inlineStr">
        <is>
          <r>
            <t xml:space="preserve">H</t>
          </r>
        </is>
      </c>
      <c r="E6044" s="24" t="n">
        <v>0.091</v>
      </c>
      <c r="F6044" s="25" t="n">
        <v>25.22</v>
      </c>
      <c r="G6044" s="25" t="n">
        <f>TRUNC(TRUNC(E6044,8)*F6044,2)</f>
        <v>2.29</v>
      </c>
    </row>
    <row r="6045" customHeight="1" ht="15">
      <c r="A6045" s="22" t="inlineStr">
        <is>
          <r>
            <t xml:space="preserve">88264</t>
          </r>
        </is>
      </c>
      <c r="B6045" s="23" t="inlineStr">
        <is>
          <r>
            <t xml:space="preserve">ELETRICISTA COM ENCARGOS COMPLEMENTARES</t>
          </r>
        </is>
      </c>
      <c r="C6045" s="22" t="inlineStr">
        <is>
          <r>
            <t xml:space="preserve">SINAPI</t>
          </r>
        </is>
      </c>
      <c r="D6045" s="22" t="inlineStr">
        <is>
          <r>
            <t xml:space="preserve">H</t>
          </r>
        </is>
      </c>
      <c r="E6045" s="24" t="n">
        <v>0.091</v>
      </c>
      <c r="F6045" s="25" t="n">
        <v>30.96</v>
      </c>
      <c r="G6045" s="25" t="n">
        <f>TRUNC(TRUNC(E6045,8)*F6045,2)</f>
        <v>2.81</v>
      </c>
    </row>
    <row r="6046" customHeight="1" ht="18">
      <c r="A6046" s="2" t="inlineStr"/>
      <c r="B6046" s="2" t="inlineStr"/>
      <c r="C6046" s="2" t="inlineStr"/>
      <c r="D6046" s="2" t="inlineStr"/>
      <c r="E6046" s="26" t="inlineStr">
        <is>
          <r>
            <t xml:space="preserve">TOTAL Mão de Obra com Encargos Complementares:</t>
          </r>
        </is>
      </c>
      <c r="F6046" s="26" t="inlineStr"/>
      <c r="G6046" s="27" t="n">
        <f>SUM(G6044:G6045)</f>
        <v>5.1</v>
      </c>
    </row>
    <row r="6047" customHeight="1" ht="15">
      <c r="A6047" s="20" t="inlineStr">
        <is>
          <r>
            <t xml:space="preserve">Serviço</t>
          </r>
        </is>
      </c>
      <c r="B6047" s="20" t="inlineStr"/>
      <c r="C6047" s="21" t="inlineStr">
        <is>
          <r>
            <t xml:space="preserve">FONTE</t>
          </r>
        </is>
      </c>
      <c r="D6047" s="21" t="inlineStr">
        <is>
          <r>
            <t xml:space="preserve">UNID</t>
          </r>
        </is>
      </c>
      <c r="E6047" s="21" t="inlineStr">
        <is>
          <r>
            <t xml:space="preserve">COEFICIENTE</t>
          </r>
        </is>
      </c>
      <c r="F6047" s="21" t="inlineStr">
        <is>
          <r>
            <t xml:space="preserve">PREÇO UNITÁRIO</t>
          </r>
        </is>
      </c>
      <c r="G6047" s="21" t="inlineStr">
        <is>
          <r>
            <t xml:space="preserve">TOTAL</t>
          </r>
        </is>
      </c>
    </row>
    <row r="6048" customHeight="1" ht="46">
      <c r="A6048" s="22" t="inlineStr">
        <is>
          <r>
            <t xml:space="preserve">91170</t>
          </r>
        </is>
      </c>
      <c r="B6048" s="23" t="inlineStr">
        <is>
          <r>
            <t xml:space="preserve">FIXAÇÃO DE TUBOS HORIZONTAIS DE PVC ÁGUA, PVC ESGOTO, PVC ÁGUA PLUVIAL, CPVC, PPR, COBRE OU AÇO, DIÂMETROS MENORES OU IGUAIS A 40 MM, COM ABRAÇADEIRA METÁLICA RÍGIDA TIPO U PERFIL 1 1/4", FIXADA EM PERFILADO EM LAJE. AF_09/2023_PS</t>
          </r>
        </is>
      </c>
      <c r="C6048" s="22" t="inlineStr">
        <is>
          <r>
            <t xml:space="preserve">SINAPI</t>
          </r>
        </is>
      </c>
      <c r="D6048" s="22" t="inlineStr">
        <is>
          <r>
            <t xml:space="preserve">M</t>
          </r>
        </is>
      </c>
      <c r="E6048" s="24" t="n">
        <v>1.0</v>
      </c>
      <c r="F6048" s="25" t="n">
        <v>13.98</v>
      </c>
      <c r="G6048" s="25" t="n">
        <f>TRUNC(TRUNC(E6048,8)*F6048,2)</f>
        <v>13.98</v>
      </c>
    </row>
    <row r="6049" customHeight="1" ht="15">
      <c r="A6049" s="2" t="inlineStr"/>
      <c r="B6049" s="2" t="inlineStr"/>
      <c r="C6049" s="2" t="inlineStr"/>
      <c r="D6049" s="2" t="inlineStr"/>
      <c r="E6049" s="26" t="inlineStr">
        <is>
          <r>
            <t xml:space="preserve">TOTAL Serviço:</t>
          </r>
        </is>
      </c>
      <c r="F6049" s="26" t="inlineStr"/>
      <c r="G6049" s="27" t="n">
        <f>SUM(G6048:G6048)</f>
        <v>13.98</v>
      </c>
    </row>
    <row r="6050" customHeight="1" ht="15">
      <c r="A6050" s="2" t="inlineStr"/>
      <c r="B6050" s="2" t="inlineStr"/>
      <c r="C6050" s="2" t="inlineStr"/>
      <c r="D6050" s="2" t="inlineStr"/>
      <c r="E6050" s="28" t="inlineStr">
        <is>
          <r>
            <t xml:space="preserve">VALOR:</t>
          </r>
        </is>
      </c>
      <c r="F6050" s="28" t="inlineStr"/>
      <c r="G6050" s="29" t="n">
        <f>ROUND(SUM(G6042,G6046,G6049),2)</f>
        <v>23.21</v>
      </c>
    </row>
    <row r="6051" customHeight="1" ht="15">
      <c r="A6051" s="2" t="inlineStr"/>
      <c r="B6051" s="2" t="inlineStr"/>
      <c r="C6051" s="2" t="inlineStr"/>
      <c r="D6051" s="2" t="inlineStr"/>
      <c r="E6051" s="28" t="inlineStr">
        <is>
          <r>
            <t xml:space="preserve">VALOR BDI (20.34%):</t>
          </r>
        </is>
      </c>
      <c r="F6051" s="28" t="inlineStr"/>
      <c r="G6051" s="29" t="n">
        <f>ROUND(G6050*(20.34/100),2)</f>
        <v>4.72</v>
      </c>
    </row>
    <row r="6052" customHeight="1" ht="15">
      <c r="A6052" s="2" t="inlineStr"/>
      <c r="B6052" s="2" t="inlineStr"/>
      <c r="C6052" s="2" t="inlineStr"/>
      <c r="D6052" s="2" t="inlineStr"/>
      <c r="E6052" s="28" t="inlineStr">
        <is>
          <r>
            <t xml:space="preserve">VALOR COM BDI:</t>
          </r>
        </is>
      </c>
      <c r="F6052" s="28" t="inlineStr"/>
      <c r="G6052" s="29" t="n">
        <f>G6051+G6050</f>
        <v>27.93</v>
      </c>
    </row>
    <row r="6053" customHeight="1" ht="10">
      <c r="A6053" s="2" t="inlineStr"/>
      <c r="B6053" s="2" t="inlineStr"/>
      <c r="C6053" s="2" t="inlineStr"/>
      <c r="D6053" s="2" t="inlineStr"/>
      <c r="E6053" s="18" t="inlineStr"/>
      <c r="F6053" s="18" t="inlineStr"/>
      <c r="G6053" s="18" t="inlineStr"/>
    </row>
    <row r="6054" customHeight="1" ht="20">
      <c r="A6054" s="19" t="inlineStr">
        <is>
          <r>
            <t xml:space="preserve">1.19.108. ​93008​ ELETRODUTO RÍGIDO ROSCÁVEL, PVC, DN 50 MM (1 1/2"), PARA REDE ENTERRADA DE DISTRIBUIÇÃO DE ENERGIA ELÉTRICA - FORNECIMENTO E INSTALAÇÃO. AF_12/2021​ (M)</t>
          </r>
        </is>
      </c>
      <c r="B6054" s="19" t="inlineStr"/>
      <c r="C6054" s="19" t="inlineStr"/>
      <c r="D6054" s="19" t="inlineStr"/>
      <c r="E6054" s="19" t="inlineStr"/>
      <c r="F6054" s="19" t="inlineStr"/>
      <c r="G6054" s="19" t="inlineStr"/>
    </row>
    <row r="6055" customHeight="1" ht="15">
      <c r="A6055" s="20" t="inlineStr">
        <is>
          <r>
            <t xml:space="preserve">Material</t>
          </r>
        </is>
      </c>
      <c r="B6055" s="20" t="inlineStr"/>
      <c r="C6055" s="21" t="inlineStr">
        <is>
          <r>
            <t xml:space="preserve">FONTE</t>
          </r>
        </is>
      </c>
      <c r="D6055" s="21" t="inlineStr">
        <is>
          <r>
            <t xml:space="preserve">UNID</t>
          </r>
        </is>
      </c>
      <c r="E6055" s="21" t="inlineStr">
        <is>
          <r>
            <t xml:space="preserve">COEFICIENTE</t>
          </r>
        </is>
      </c>
      <c r="F6055" s="21" t="inlineStr">
        <is>
          <r>
            <t xml:space="preserve">PREÇO UNITÁRIO</t>
          </r>
        </is>
      </c>
      <c r="G6055" s="21" t="inlineStr">
        <is>
          <r>
            <t xml:space="preserve">TOTAL</t>
          </r>
        </is>
      </c>
    </row>
    <row r="6056" customHeight="1" ht="21">
      <c r="A6056" s="22" t="inlineStr">
        <is>
          <r>
            <t xml:space="preserve">00002680</t>
          </r>
        </is>
      </c>
      <c r="B6056" s="23" t="inlineStr">
        <is>
          <r>
            <t xml:space="preserve">ELETRODUTO DE PVC RIGIDO ROSCAVEL DE 1 1/2", SEM LUVA</t>
          </r>
        </is>
      </c>
      <c r="C6056" s="22" t="inlineStr">
        <is>
          <r>
            <t xml:space="preserve">SINAPI</t>
          </r>
        </is>
      </c>
      <c r="D6056" s="22" t="inlineStr">
        <is>
          <r>
            <t xml:space="preserve">M</t>
          </r>
        </is>
      </c>
      <c r="E6056" s="24" t="n">
        <v>1.1</v>
      </c>
      <c r="F6056" s="25" t="n">
        <v>10.73</v>
      </c>
      <c r="G6056" s="25" t="n">
        <f>TRUNC(TRUNC(E6056,8)*F6056,2)</f>
        <v>11.8</v>
      </c>
    </row>
    <row r="6057" customHeight="1" ht="15">
      <c r="A6057" s="2" t="inlineStr"/>
      <c r="B6057" s="2" t="inlineStr"/>
      <c r="C6057" s="2" t="inlineStr"/>
      <c r="D6057" s="2" t="inlineStr"/>
      <c r="E6057" s="26" t="inlineStr">
        <is>
          <r>
            <t xml:space="preserve">TOTAL Material:</t>
          </r>
        </is>
      </c>
      <c r="F6057" s="26" t="inlineStr"/>
      <c r="G6057" s="27" t="n">
        <f>SUM(G6056:G6056)</f>
        <v>11.8</v>
      </c>
    </row>
    <row r="6058" customHeight="1" ht="15">
      <c r="A6058" s="20" t="inlineStr">
        <is>
          <r>
            <t xml:space="preserve">Mão de Obra com Encargos Complementares</t>
          </r>
        </is>
      </c>
      <c r="B6058" s="20" t="inlineStr"/>
      <c r="C6058" s="21" t="inlineStr">
        <is>
          <r>
            <t xml:space="preserve">FONTE</t>
          </r>
        </is>
      </c>
      <c r="D6058" s="21" t="inlineStr">
        <is>
          <r>
            <t xml:space="preserve">UNID</t>
          </r>
        </is>
      </c>
      <c r="E6058" s="21" t="inlineStr">
        <is>
          <r>
            <t xml:space="preserve">COEFICIENTE</t>
          </r>
        </is>
      </c>
      <c r="F6058" s="21" t="inlineStr">
        <is>
          <r>
            <t xml:space="preserve">PREÇO UNITÁRIO</t>
          </r>
        </is>
      </c>
      <c r="G6058" s="21" t="inlineStr">
        <is>
          <r>
            <t xml:space="preserve">TOTAL</t>
          </r>
        </is>
      </c>
    </row>
    <row r="6059" customHeight="1" ht="21">
      <c r="A6059" s="22" t="inlineStr">
        <is>
          <r>
            <t xml:space="preserve">88247</t>
          </r>
        </is>
      </c>
      <c r="B6059" s="23" t="inlineStr">
        <is>
          <r>
            <t xml:space="preserve">AUXILIAR DE ELETRICISTA COM ENCARGOS COMPLEMENTARES</t>
          </r>
        </is>
      </c>
      <c r="C6059" s="22" t="inlineStr">
        <is>
          <r>
            <t xml:space="preserve">SINAPI</t>
          </r>
        </is>
      </c>
      <c r="D6059" s="22" t="inlineStr">
        <is>
          <r>
            <t xml:space="preserve">H</t>
          </r>
        </is>
      </c>
      <c r="E6059" s="24" t="n">
        <v>0.1122</v>
      </c>
      <c r="F6059" s="25" t="n">
        <v>25.22</v>
      </c>
      <c r="G6059" s="25" t="n">
        <f>TRUNC(TRUNC(E6059,8)*F6059,2)</f>
        <v>2.82</v>
      </c>
    </row>
    <row r="6060" customHeight="1" ht="15">
      <c r="A6060" s="22" t="inlineStr">
        <is>
          <r>
            <t xml:space="preserve">88264</t>
          </r>
        </is>
      </c>
      <c r="B6060" s="23" t="inlineStr">
        <is>
          <r>
            <t xml:space="preserve">ELETRICISTA COM ENCARGOS COMPLEMENTARES</t>
          </r>
        </is>
      </c>
      <c r="C6060" s="22" t="inlineStr">
        <is>
          <r>
            <t xml:space="preserve">SINAPI</t>
          </r>
        </is>
      </c>
      <c r="D6060" s="22" t="inlineStr">
        <is>
          <r>
            <t xml:space="preserve">H</t>
          </r>
        </is>
      </c>
      <c r="E6060" s="24" t="n">
        <v>0.1122</v>
      </c>
      <c r="F6060" s="25" t="n">
        <v>30.96</v>
      </c>
      <c r="G6060" s="25" t="n">
        <f>TRUNC(TRUNC(E6060,8)*F6060,2)</f>
        <v>3.47</v>
      </c>
    </row>
    <row r="6061" customHeight="1" ht="18">
      <c r="A6061" s="2" t="inlineStr"/>
      <c r="B6061" s="2" t="inlineStr"/>
      <c r="C6061" s="2" t="inlineStr"/>
      <c r="D6061" s="2" t="inlineStr"/>
      <c r="E6061" s="26" t="inlineStr">
        <is>
          <r>
            <t xml:space="preserve">TOTAL Mão de Obra com Encargos Complementares:</t>
          </r>
        </is>
      </c>
      <c r="F6061" s="26" t="inlineStr"/>
      <c r="G6061" s="27" t="n">
        <f>SUM(G6059:G6060)</f>
        <v>6.29</v>
      </c>
    </row>
    <row r="6062" customHeight="1" ht="15">
      <c r="A6062" s="2" t="inlineStr"/>
      <c r="B6062" s="2" t="inlineStr"/>
      <c r="C6062" s="2" t="inlineStr"/>
      <c r="D6062" s="2" t="inlineStr"/>
      <c r="E6062" s="28" t="inlineStr">
        <is>
          <r>
            <t xml:space="preserve">VALOR:</t>
          </r>
        </is>
      </c>
      <c r="F6062" s="28" t="inlineStr"/>
      <c r="G6062" s="29" t="n">
        <f>ROUND(SUM(G6057,G6061),2)</f>
        <v>18.09</v>
      </c>
    </row>
    <row r="6063" customHeight="1" ht="15">
      <c r="A6063" s="2" t="inlineStr"/>
      <c r="B6063" s="2" t="inlineStr"/>
      <c r="C6063" s="2" t="inlineStr"/>
      <c r="D6063" s="2" t="inlineStr"/>
      <c r="E6063" s="28" t="inlineStr">
        <is>
          <r>
            <t xml:space="preserve">VALOR BDI (20.34%):</t>
          </r>
        </is>
      </c>
      <c r="F6063" s="28" t="inlineStr"/>
      <c r="G6063" s="29" t="n">
        <f>ROUND(G6062*(20.34/100),2)</f>
        <v>3.68</v>
      </c>
    </row>
    <row r="6064" customHeight="1" ht="15">
      <c r="A6064" s="2" t="inlineStr"/>
      <c r="B6064" s="2" t="inlineStr"/>
      <c r="C6064" s="2" t="inlineStr"/>
      <c r="D6064" s="2" t="inlineStr"/>
      <c r="E6064" s="28" t="inlineStr">
        <is>
          <r>
            <t xml:space="preserve">VALOR COM BDI:</t>
          </r>
        </is>
      </c>
      <c r="F6064" s="28" t="inlineStr"/>
      <c r="G6064" s="29" t="n">
        <f>G6063+G6062</f>
        <v>21.77</v>
      </c>
    </row>
    <row r="6065" customHeight="1" ht="10">
      <c r="A6065" s="2" t="inlineStr"/>
      <c r="B6065" s="2" t="inlineStr"/>
      <c r="C6065" s="2" t="inlineStr"/>
      <c r="D6065" s="2" t="inlineStr"/>
      <c r="E6065" s="18" t="inlineStr"/>
      <c r="F6065" s="18" t="inlineStr"/>
      <c r="G6065" s="18" t="inlineStr"/>
    </row>
    <row r="6066" customHeight="1" ht="20">
      <c r="A6066" s="19" t="inlineStr">
        <is>
          <r>
            <t xml:space="preserve">1.19.109. ​91865​ ELETRODUTO RÍGIDO ROSCÁVEL, PVC, DN 40 MM (1 1/4"), PARA CIRCUITOS TERMINAIS, INSTALADO EM FORRO - FORNECIMENTO E INSTALAÇÃO. AF_03/2023​ (M)</t>
          </r>
        </is>
      </c>
      <c r="B6066" s="19" t="inlineStr"/>
      <c r="C6066" s="19" t="inlineStr"/>
      <c r="D6066" s="19" t="inlineStr"/>
      <c r="E6066" s="19" t="inlineStr"/>
      <c r="F6066" s="19" t="inlineStr"/>
      <c r="G6066" s="19" t="inlineStr"/>
    </row>
    <row r="6067" customHeight="1" ht="15">
      <c r="A6067" s="20" t="inlineStr">
        <is>
          <r>
            <t xml:space="preserve">Material</t>
          </r>
        </is>
      </c>
      <c r="B6067" s="20" t="inlineStr"/>
      <c r="C6067" s="21" t="inlineStr">
        <is>
          <r>
            <t xml:space="preserve">FONTE</t>
          </r>
        </is>
      </c>
      <c r="D6067" s="21" t="inlineStr">
        <is>
          <r>
            <t xml:space="preserve">UNID</t>
          </r>
        </is>
      </c>
      <c r="E6067" s="21" t="inlineStr">
        <is>
          <r>
            <t xml:space="preserve">COEFICIENTE</t>
          </r>
        </is>
      </c>
      <c r="F6067" s="21" t="inlineStr">
        <is>
          <r>
            <t xml:space="preserve">PREÇO UNITÁRIO</t>
          </r>
        </is>
      </c>
      <c r="G6067" s="21" t="inlineStr">
        <is>
          <r>
            <t xml:space="preserve">TOTAL</t>
          </r>
        </is>
      </c>
    </row>
    <row r="6068" customHeight="1" ht="21">
      <c r="A6068" s="22" t="inlineStr">
        <is>
          <r>
            <t xml:space="preserve">00002684</t>
          </r>
        </is>
      </c>
      <c r="B6068" s="23" t="inlineStr">
        <is>
          <r>
            <t xml:space="preserve">ELETRODUTO DE PVC RIGIDO ROSCAVEL DE 1 1/4", SEM LUVA</t>
          </r>
        </is>
      </c>
      <c r="C6068" s="22" t="inlineStr">
        <is>
          <r>
            <t xml:space="preserve">SINAPI</t>
          </r>
        </is>
      </c>
      <c r="D6068" s="22" t="inlineStr">
        <is>
          <r>
            <t xml:space="preserve">M</t>
          </r>
        </is>
      </c>
      <c r="E6068" s="24" t="n">
        <v>1.017</v>
      </c>
      <c r="F6068" s="25" t="n">
        <v>9.77</v>
      </c>
      <c r="G6068" s="25" t="n">
        <f>TRUNC(TRUNC(E6068,8)*F6068,2)</f>
        <v>9.93</v>
      </c>
    </row>
    <row r="6069" customHeight="1" ht="15">
      <c r="A6069" s="2" t="inlineStr"/>
      <c r="B6069" s="2" t="inlineStr"/>
      <c r="C6069" s="2" t="inlineStr"/>
      <c r="D6069" s="2" t="inlineStr"/>
      <c r="E6069" s="26" t="inlineStr">
        <is>
          <r>
            <t xml:space="preserve">TOTAL Material:</t>
          </r>
        </is>
      </c>
      <c r="F6069" s="26" t="inlineStr"/>
      <c r="G6069" s="27" t="n">
        <f>SUM(G6068:G6068)</f>
        <v>9.93</v>
      </c>
    </row>
    <row r="6070" customHeight="1" ht="15">
      <c r="A6070" s="20" t="inlineStr">
        <is>
          <r>
            <t xml:space="preserve">Mão de Obra com Encargos Complementares</t>
          </r>
        </is>
      </c>
      <c r="B6070" s="20" t="inlineStr"/>
      <c r="C6070" s="21" t="inlineStr">
        <is>
          <r>
            <t xml:space="preserve">FONTE</t>
          </r>
        </is>
      </c>
      <c r="D6070" s="21" t="inlineStr">
        <is>
          <r>
            <t xml:space="preserve">UNID</t>
          </r>
        </is>
      </c>
      <c r="E6070" s="21" t="inlineStr">
        <is>
          <r>
            <t xml:space="preserve">COEFICIENTE</t>
          </r>
        </is>
      </c>
      <c r="F6070" s="21" t="inlineStr">
        <is>
          <r>
            <t xml:space="preserve">PREÇO UNITÁRIO</t>
          </r>
        </is>
      </c>
      <c r="G6070" s="21" t="inlineStr">
        <is>
          <r>
            <t xml:space="preserve">TOTAL</t>
          </r>
        </is>
      </c>
    </row>
    <row r="6071" customHeight="1" ht="21">
      <c r="A6071" s="22" t="inlineStr">
        <is>
          <r>
            <t xml:space="preserve">88247</t>
          </r>
        </is>
      </c>
      <c r="B6071" s="23" t="inlineStr">
        <is>
          <r>
            <t xml:space="preserve">AUXILIAR DE ELETRICISTA COM ENCARGOS COMPLEMENTARES</t>
          </r>
        </is>
      </c>
      <c r="C6071" s="22" t="inlineStr">
        <is>
          <r>
            <t xml:space="preserve">SINAPI</t>
          </r>
        </is>
      </c>
      <c r="D6071" s="22" t="inlineStr">
        <is>
          <r>
            <t xml:space="preserve">H</t>
          </r>
        </is>
      </c>
      <c r="E6071" s="24" t="n">
        <v>0.162</v>
      </c>
      <c r="F6071" s="25" t="n">
        <v>25.22</v>
      </c>
      <c r="G6071" s="25" t="n">
        <f>TRUNC(TRUNC(E6071,8)*F6071,2)</f>
        <v>4.08</v>
      </c>
    </row>
    <row r="6072" customHeight="1" ht="15">
      <c r="A6072" s="22" t="inlineStr">
        <is>
          <r>
            <t xml:space="preserve">88264</t>
          </r>
        </is>
      </c>
      <c r="B6072" s="23" t="inlineStr">
        <is>
          <r>
            <t xml:space="preserve">ELETRICISTA COM ENCARGOS COMPLEMENTARES</t>
          </r>
        </is>
      </c>
      <c r="C6072" s="22" t="inlineStr">
        <is>
          <r>
            <t xml:space="preserve">SINAPI</t>
          </r>
        </is>
      </c>
      <c r="D6072" s="22" t="inlineStr">
        <is>
          <r>
            <t xml:space="preserve">H</t>
          </r>
        </is>
      </c>
      <c r="E6072" s="24" t="n">
        <v>0.162</v>
      </c>
      <c r="F6072" s="25" t="n">
        <v>30.96</v>
      </c>
      <c r="G6072" s="25" t="n">
        <f>TRUNC(TRUNC(E6072,8)*F6072,2)</f>
        <v>5.01</v>
      </c>
    </row>
    <row r="6073" customHeight="1" ht="18">
      <c r="A6073" s="2" t="inlineStr"/>
      <c r="B6073" s="2" t="inlineStr"/>
      <c r="C6073" s="2" t="inlineStr"/>
      <c r="D6073" s="2" t="inlineStr"/>
      <c r="E6073" s="26" t="inlineStr">
        <is>
          <r>
            <t xml:space="preserve">TOTAL Mão de Obra com Encargos Complementares:</t>
          </r>
        </is>
      </c>
      <c r="F6073" s="26" t="inlineStr"/>
      <c r="G6073" s="27" t="n">
        <f>SUM(G6071:G6072)</f>
        <v>9.09</v>
      </c>
    </row>
    <row r="6074" customHeight="1" ht="15">
      <c r="A6074" s="2" t="inlineStr"/>
      <c r="B6074" s="2" t="inlineStr"/>
      <c r="C6074" s="2" t="inlineStr"/>
      <c r="D6074" s="2" t="inlineStr"/>
      <c r="E6074" s="28" t="inlineStr">
        <is>
          <r>
            <t xml:space="preserve">VALOR:</t>
          </r>
        </is>
      </c>
      <c r="F6074" s="28" t="inlineStr"/>
      <c r="G6074" s="29" t="n">
        <f>ROUND(SUM(G6069,G6073),2)</f>
        <v>19.02</v>
      </c>
    </row>
    <row r="6075" customHeight="1" ht="15">
      <c r="A6075" s="2" t="inlineStr"/>
      <c r="B6075" s="2" t="inlineStr"/>
      <c r="C6075" s="2" t="inlineStr"/>
      <c r="D6075" s="2" t="inlineStr"/>
      <c r="E6075" s="28" t="inlineStr">
        <is>
          <r>
            <t xml:space="preserve">VALOR BDI (20.34%):</t>
          </r>
        </is>
      </c>
      <c r="F6075" s="28" t="inlineStr"/>
      <c r="G6075" s="29" t="n">
        <f>ROUND(G6074*(20.34/100),2)</f>
        <v>3.87</v>
      </c>
    </row>
    <row r="6076" customHeight="1" ht="15">
      <c r="A6076" s="2" t="inlineStr"/>
      <c r="B6076" s="2" t="inlineStr"/>
      <c r="C6076" s="2" t="inlineStr"/>
      <c r="D6076" s="2" t="inlineStr"/>
      <c r="E6076" s="28" t="inlineStr">
        <is>
          <r>
            <t xml:space="preserve">VALOR COM BDI:</t>
          </r>
        </is>
      </c>
      <c r="F6076" s="28" t="inlineStr"/>
      <c r="G6076" s="29" t="n">
        <f>G6075+G6074</f>
        <v>22.89</v>
      </c>
    </row>
    <row r="6077" customHeight="1" ht="10">
      <c r="A6077" s="2" t="inlineStr"/>
      <c r="B6077" s="2" t="inlineStr"/>
      <c r="C6077" s="2" t="inlineStr"/>
      <c r="D6077" s="2" t="inlineStr"/>
      <c r="E6077" s="18" t="inlineStr"/>
      <c r="F6077" s="18" t="inlineStr"/>
      <c r="G6077" s="18" t="inlineStr"/>
    </row>
    <row r="6078" customHeight="1" ht="20">
      <c r="A6078" s="19" t="inlineStr">
        <is>
          <r>
            <t xml:space="preserve">1.19.110. ​93012​ ELETRODUTO RÍGIDO ROSCÁVEL, PVC, DN 110 MM (4"), PARA REDE ENTERRADA DE DISTRIBUIÇÃO DE ENERGIA ELÉTRICA - FORNECIMENTO E INSTALAÇÃO. AF_12/2021​ (M)</t>
          </r>
        </is>
      </c>
      <c r="B6078" s="19" t="inlineStr"/>
      <c r="C6078" s="19" t="inlineStr"/>
      <c r="D6078" s="19" t="inlineStr"/>
      <c r="E6078" s="19" t="inlineStr"/>
      <c r="F6078" s="19" t="inlineStr"/>
      <c r="G6078" s="19" t="inlineStr"/>
    </row>
    <row r="6079" customHeight="1" ht="15">
      <c r="A6079" s="20" t="inlineStr">
        <is>
          <r>
            <t xml:space="preserve">Material</t>
          </r>
        </is>
      </c>
      <c r="B6079" s="20" t="inlineStr"/>
      <c r="C6079" s="21" t="inlineStr">
        <is>
          <r>
            <t xml:space="preserve">FONTE</t>
          </r>
        </is>
      </c>
      <c r="D6079" s="21" t="inlineStr">
        <is>
          <r>
            <t xml:space="preserve">UNID</t>
          </r>
        </is>
      </c>
      <c r="E6079" s="21" t="inlineStr">
        <is>
          <r>
            <t xml:space="preserve">COEFICIENTE</t>
          </r>
        </is>
      </c>
      <c r="F6079" s="21" t="inlineStr">
        <is>
          <r>
            <t xml:space="preserve">PREÇO UNITÁRIO</t>
          </r>
        </is>
      </c>
      <c r="G6079" s="21" t="inlineStr">
        <is>
          <r>
            <t xml:space="preserve">TOTAL</t>
          </r>
        </is>
      </c>
    </row>
    <row r="6080" customHeight="1" ht="15">
      <c r="A6080" s="22" t="inlineStr">
        <is>
          <r>
            <t xml:space="preserve">00002683</t>
          </r>
        </is>
      </c>
      <c r="B6080" s="23" t="inlineStr">
        <is>
          <r>
            <t xml:space="preserve">ELETRODUTO DE PVC RIGIDO ROSCAVEL DE 4", SEM LUVA</t>
          </r>
        </is>
      </c>
      <c r="C6080" s="22" t="inlineStr">
        <is>
          <r>
            <t xml:space="preserve">SINAPI</t>
          </r>
        </is>
      </c>
      <c r="D6080" s="22" t="inlineStr">
        <is>
          <r>
            <t xml:space="preserve">M</t>
          </r>
        </is>
      </c>
      <c r="E6080" s="24" t="n">
        <v>1.1</v>
      </c>
      <c r="F6080" s="25" t="n">
        <v>50.57</v>
      </c>
      <c r="G6080" s="25" t="n">
        <f>TRUNC(TRUNC(E6080,8)*F6080,2)</f>
        <v>55.62</v>
      </c>
    </row>
    <row r="6081" customHeight="1" ht="15">
      <c r="A6081" s="2" t="inlineStr"/>
      <c r="B6081" s="2" t="inlineStr"/>
      <c r="C6081" s="2" t="inlineStr"/>
      <c r="D6081" s="2" t="inlineStr"/>
      <c r="E6081" s="26" t="inlineStr">
        <is>
          <r>
            <t xml:space="preserve">TOTAL Material:</t>
          </r>
        </is>
      </c>
      <c r="F6081" s="26" t="inlineStr"/>
      <c r="G6081" s="27" t="n">
        <f>SUM(G6080:G6080)</f>
        <v>55.62</v>
      </c>
    </row>
    <row r="6082" customHeight="1" ht="15">
      <c r="A6082" s="20" t="inlineStr">
        <is>
          <r>
            <t xml:space="preserve">Mão de Obra com Encargos Complementares</t>
          </r>
        </is>
      </c>
      <c r="B6082" s="20" t="inlineStr"/>
      <c r="C6082" s="21" t="inlineStr">
        <is>
          <r>
            <t xml:space="preserve">FONTE</t>
          </r>
        </is>
      </c>
      <c r="D6082" s="21" t="inlineStr">
        <is>
          <r>
            <t xml:space="preserve">UNID</t>
          </r>
        </is>
      </c>
      <c r="E6082" s="21" t="inlineStr">
        <is>
          <r>
            <t xml:space="preserve">COEFICIENTE</t>
          </r>
        </is>
      </c>
      <c r="F6082" s="21" t="inlineStr">
        <is>
          <r>
            <t xml:space="preserve">PREÇO UNITÁRIO</t>
          </r>
        </is>
      </c>
      <c r="G6082" s="21" t="inlineStr">
        <is>
          <r>
            <t xml:space="preserve">TOTAL</t>
          </r>
        </is>
      </c>
    </row>
    <row r="6083" customHeight="1" ht="21">
      <c r="A6083" s="22" t="inlineStr">
        <is>
          <r>
            <t xml:space="preserve">88247</t>
          </r>
        </is>
      </c>
      <c r="B6083" s="23" t="inlineStr">
        <is>
          <r>
            <t xml:space="preserve">AUXILIAR DE ELETRICISTA COM ENCARGOS COMPLEMENTARES</t>
          </r>
        </is>
      </c>
      <c r="C6083" s="22" t="inlineStr">
        <is>
          <r>
            <t xml:space="preserve">SINAPI</t>
          </r>
        </is>
      </c>
      <c r="D6083" s="22" t="inlineStr">
        <is>
          <r>
            <t xml:space="preserve">H</t>
          </r>
        </is>
      </c>
      <c r="E6083" s="24" t="n">
        <v>0.213</v>
      </c>
      <c r="F6083" s="25" t="n">
        <v>25.22</v>
      </c>
      <c r="G6083" s="25" t="n">
        <f>TRUNC(TRUNC(E6083,8)*F6083,2)</f>
        <v>5.37</v>
      </c>
    </row>
    <row r="6084" customHeight="1" ht="15">
      <c r="A6084" s="22" t="inlineStr">
        <is>
          <r>
            <t xml:space="preserve">88264</t>
          </r>
        </is>
      </c>
      <c r="B6084" s="23" t="inlineStr">
        <is>
          <r>
            <t xml:space="preserve">ELETRICISTA COM ENCARGOS COMPLEMENTARES</t>
          </r>
        </is>
      </c>
      <c r="C6084" s="22" t="inlineStr">
        <is>
          <r>
            <t xml:space="preserve">SINAPI</t>
          </r>
        </is>
      </c>
      <c r="D6084" s="22" t="inlineStr">
        <is>
          <r>
            <t xml:space="preserve">H</t>
          </r>
        </is>
      </c>
      <c r="E6084" s="24" t="n">
        <v>0.213</v>
      </c>
      <c r="F6084" s="25" t="n">
        <v>30.96</v>
      </c>
      <c r="G6084" s="25" t="n">
        <f>TRUNC(TRUNC(E6084,8)*F6084,2)</f>
        <v>6.59</v>
      </c>
    </row>
    <row r="6085" customHeight="1" ht="18">
      <c r="A6085" s="2" t="inlineStr"/>
      <c r="B6085" s="2" t="inlineStr"/>
      <c r="C6085" s="2" t="inlineStr"/>
      <c r="D6085" s="2" t="inlineStr"/>
      <c r="E6085" s="26" t="inlineStr">
        <is>
          <r>
            <t xml:space="preserve">TOTAL Mão de Obra com Encargos Complementares:</t>
          </r>
        </is>
      </c>
      <c r="F6085" s="26" t="inlineStr"/>
      <c r="G6085" s="27" t="n">
        <f>SUM(G6083:G6084)</f>
        <v>11.96</v>
      </c>
    </row>
    <row r="6086" customHeight="1" ht="15">
      <c r="A6086" s="2" t="inlineStr"/>
      <c r="B6086" s="2" t="inlineStr"/>
      <c r="C6086" s="2" t="inlineStr"/>
      <c r="D6086" s="2" t="inlineStr"/>
      <c r="E6086" s="28" t="inlineStr">
        <is>
          <r>
            <t xml:space="preserve">VALOR:</t>
          </r>
        </is>
      </c>
      <c r="F6086" s="28" t="inlineStr"/>
      <c r="G6086" s="29" t="n">
        <f>ROUND(SUM(G6081,G6085),2)</f>
        <v>67.58</v>
      </c>
    </row>
    <row r="6087" customHeight="1" ht="15">
      <c r="A6087" s="2" t="inlineStr"/>
      <c r="B6087" s="2" t="inlineStr"/>
      <c r="C6087" s="2" t="inlineStr"/>
      <c r="D6087" s="2" t="inlineStr"/>
      <c r="E6087" s="28" t="inlineStr">
        <is>
          <r>
            <t xml:space="preserve">VALOR BDI (20.34%):</t>
          </r>
        </is>
      </c>
      <c r="F6087" s="28" t="inlineStr"/>
      <c r="G6087" s="29" t="n">
        <f>ROUND(G6086*(20.34/100),2)</f>
        <v>13.75</v>
      </c>
    </row>
    <row r="6088" customHeight="1" ht="15">
      <c r="A6088" s="2" t="inlineStr"/>
      <c r="B6088" s="2" t="inlineStr"/>
      <c r="C6088" s="2" t="inlineStr"/>
      <c r="D6088" s="2" t="inlineStr"/>
      <c r="E6088" s="28" t="inlineStr">
        <is>
          <r>
            <t xml:space="preserve">VALOR COM BDI:</t>
          </r>
        </is>
      </c>
      <c r="F6088" s="28" t="inlineStr"/>
      <c r="G6088" s="29" t="n">
        <f>G6087+G6086</f>
        <v>81.33</v>
      </c>
    </row>
    <row r="6089" customHeight="1" ht="10">
      <c r="A6089" s="2" t="inlineStr"/>
      <c r="B6089" s="2" t="inlineStr"/>
      <c r="C6089" s="2" t="inlineStr"/>
      <c r="D6089" s="2" t="inlineStr"/>
      <c r="E6089" s="18" t="inlineStr"/>
      <c r="F6089" s="18" t="inlineStr"/>
      <c r="G6089" s="18" t="inlineStr"/>
    </row>
    <row r="6090" customHeight="1" ht="20">
      <c r="A6090" s="19" t="inlineStr">
        <is>
          <r>
            <t xml:space="preserve">1.19.111. ​CPU2632​ ELETRODUTO GALVANIZADO CONFORME NBR13057 - 1 1/4' COM ACESSÓRIOS​ (M)</t>
          </r>
        </is>
      </c>
      <c r="B6090" s="19" t="inlineStr"/>
      <c r="C6090" s="19" t="inlineStr"/>
      <c r="D6090" s="19" t="inlineStr"/>
      <c r="E6090" s="19" t="inlineStr"/>
      <c r="F6090" s="19" t="inlineStr"/>
      <c r="G6090" s="19" t="inlineStr"/>
    </row>
    <row r="6091" customHeight="1" ht="15">
      <c r="A6091" s="20" t="inlineStr">
        <is>
          <r>
            <t xml:space="preserve">Mão de Obra com Encargos Complementares</t>
          </r>
        </is>
      </c>
      <c r="B6091" s="20" t="inlineStr"/>
      <c r="C6091" s="21" t="inlineStr">
        <is>
          <r>
            <t xml:space="preserve">FONTE</t>
          </r>
        </is>
      </c>
      <c r="D6091" s="21" t="inlineStr">
        <is>
          <r>
            <t xml:space="preserve">UNID</t>
          </r>
        </is>
      </c>
      <c r="E6091" s="21" t="inlineStr">
        <is>
          <r>
            <t xml:space="preserve">COEFICIENTE</t>
          </r>
        </is>
      </c>
      <c r="F6091" s="21" t="inlineStr">
        <is>
          <r>
            <t xml:space="preserve">PREÇO UNITÁRIO</t>
          </r>
        </is>
      </c>
      <c r="G6091" s="21" t="inlineStr">
        <is>
          <r>
            <t xml:space="preserve">TOTAL</t>
          </r>
        </is>
      </c>
    </row>
    <row r="6092" customHeight="1" ht="15">
      <c r="A6092" s="22" t="inlineStr">
        <is>
          <r>
            <t xml:space="preserve">88264</t>
          </r>
        </is>
      </c>
      <c r="B6092" s="23" t="inlineStr">
        <is>
          <r>
            <t xml:space="preserve">ELETRICISTA COM ENCARGOS COMPLEMENTARES</t>
          </r>
        </is>
      </c>
      <c r="C6092" s="22" t="inlineStr">
        <is>
          <r>
            <t xml:space="preserve">SINAPI</t>
          </r>
        </is>
      </c>
      <c r="D6092" s="22" t="inlineStr">
        <is>
          <r>
            <t xml:space="preserve">H</t>
          </r>
        </is>
      </c>
      <c r="E6092" s="24" t="n">
        <v>0.8</v>
      </c>
      <c r="F6092" s="25" t="n">
        <v>30.96</v>
      </c>
      <c r="G6092" s="25" t="n">
        <f>ROUND(ROUND(E6092,8)*F6092,2)</f>
        <v>24.77</v>
      </c>
    </row>
    <row r="6093" customHeight="1" ht="21">
      <c r="A6093" s="22" t="inlineStr">
        <is>
          <r>
            <t xml:space="preserve">88267</t>
          </r>
        </is>
      </c>
      <c r="B6093" s="23" t="inlineStr">
        <is>
          <r>
            <t xml:space="preserve">ENCANADOR OU BOMBEIRO HIDRÁULICO COM ENCARGOS COMPLEMENTARES</t>
          </r>
        </is>
      </c>
      <c r="C6093" s="22" t="inlineStr">
        <is>
          <r>
            <t xml:space="preserve">SINAPI</t>
          </r>
        </is>
      </c>
      <c r="D6093" s="22" t="inlineStr">
        <is>
          <r>
            <t xml:space="preserve">H</t>
          </r>
        </is>
      </c>
      <c r="E6093" s="24" t="n">
        <v>0.8</v>
      </c>
      <c r="F6093" s="25" t="n">
        <v>29.86</v>
      </c>
      <c r="G6093" s="25" t="n">
        <f>ROUND(ROUND(E6093,8)*F6093,2)</f>
        <v>23.89</v>
      </c>
    </row>
    <row r="6094" customHeight="1" ht="18">
      <c r="A6094" s="2" t="inlineStr"/>
      <c r="B6094" s="2" t="inlineStr"/>
      <c r="C6094" s="2" t="inlineStr"/>
      <c r="D6094" s="2" t="inlineStr"/>
      <c r="E6094" s="26" t="inlineStr">
        <is>
          <r>
            <t xml:space="preserve">TOTAL Mão de Obra com Encargos Complementares:</t>
          </r>
        </is>
      </c>
      <c r="F6094" s="26" t="inlineStr"/>
      <c r="G6094" s="27" t="n">
        <f>SUM(G6092:G6093)</f>
        <v>48.66</v>
      </c>
    </row>
    <row r="6095" customHeight="1" ht="15">
      <c r="A6095" s="20" t="inlineStr">
        <is>
          <r>
            <t xml:space="preserve">Serviço</t>
          </r>
        </is>
      </c>
      <c r="B6095" s="20" t="inlineStr"/>
      <c r="C6095" s="21" t="inlineStr">
        <is>
          <r>
            <t xml:space="preserve">FONTE</t>
          </r>
        </is>
      </c>
      <c r="D6095" s="21" t="inlineStr">
        <is>
          <r>
            <t xml:space="preserve">UNID</t>
          </r>
        </is>
      </c>
      <c r="E6095" s="21" t="inlineStr">
        <is>
          <r>
            <t xml:space="preserve">COEFICIENTE</t>
          </r>
        </is>
      </c>
      <c r="F6095" s="21" t="inlineStr">
        <is>
          <r>
            <t xml:space="preserve">PREÇO UNITÁRIO</t>
          </r>
        </is>
      </c>
      <c r="G6095" s="21" t="inlineStr">
        <is>
          <r>
            <t xml:space="preserve">TOTAL</t>
          </r>
        </is>
      </c>
    </row>
    <row r="6096" customHeight="1" ht="21">
      <c r="A6096" s="22" t="inlineStr">
        <is>
          <r>
            <t xml:space="preserve">S07891</t>
          </r>
        </is>
      </c>
      <c r="B6096" s="23" t="inlineStr">
        <is>
          <r>
            <t xml:space="preserve">Eletroduto em ferro galvanizado pesado sem costura 1 1/4" x 3m</t>
          </r>
        </is>
      </c>
      <c r="C6096" s="22" t="inlineStr">
        <is>
          <r>
            <t xml:space="preserve">ORSE</t>
          </r>
        </is>
      </c>
      <c r="D6096" s="22" t="inlineStr">
        <is>
          <r>
            <t xml:space="preserve">un</t>
          </r>
        </is>
      </c>
      <c r="E6096" s="24" t="n">
        <v>0.34</v>
      </c>
      <c r="F6096" s="25" t="n">
        <v>169.85</v>
      </c>
      <c r="G6096" s="25" t="n">
        <f>ROUND(ROUND(E6096,8)*F6096,2)</f>
        <v>57.75</v>
      </c>
    </row>
    <row r="6097" customHeight="1" ht="15">
      <c r="A6097" s="2" t="inlineStr"/>
      <c r="B6097" s="2" t="inlineStr"/>
      <c r="C6097" s="2" t="inlineStr"/>
      <c r="D6097" s="2" t="inlineStr"/>
      <c r="E6097" s="26" t="inlineStr">
        <is>
          <r>
            <t xml:space="preserve">TOTAL Serviço:</t>
          </r>
        </is>
      </c>
      <c r="F6097" s="26" t="inlineStr"/>
      <c r="G6097" s="27" t="n">
        <f>SUM(G6096:G6096)</f>
        <v>57.75</v>
      </c>
    </row>
    <row r="6098" customHeight="1" ht="15">
      <c r="A6098" s="2" t="inlineStr"/>
      <c r="B6098" s="2" t="inlineStr"/>
      <c r="C6098" s="2" t="inlineStr"/>
      <c r="D6098" s="2" t="inlineStr"/>
      <c r="E6098" s="28" t="inlineStr">
        <is>
          <r>
            <t xml:space="preserve">VALOR:</t>
          </r>
        </is>
      </c>
      <c r="F6098" s="28" t="inlineStr"/>
      <c r="G6098" s="29" t="n">
        <f>ROUND(SUM(G6094,G6097),2)</f>
        <v>106.41</v>
      </c>
    </row>
    <row r="6099" customHeight="1" ht="15">
      <c r="A6099" s="2" t="inlineStr"/>
      <c r="B6099" s="2" t="inlineStr"/>
      <c r="C6099" s="2" t="inlineStr"/>
      <c r="D6099" s="2" t="inlineStr"/>
      <c r="E6099" s="28" t="inlineStr">
        <is>
          <r>
            <t xml:space="preserve">VALOR BDI (20.34%):</t>
          </r>
        </is>
      </c>
      <c r="F6099" s="28" t="inlineStr"/>
      <c r="G6099" s="29" t="n">
        <f>ROUND(G6098*(20.34/100),2)</f>
        <v>21.64</v>
      </c>
    </row>
    <row r="6100" customHeight="1" ht="15">
      <c r="A6100" s="2" t="inlineStr"/>
      <c r="B6100" s="2" t="inlineStr"/>
      <c r="C6100" s="2" t="inlineStr"/>
      <c r="D6100" s="2" t="inlineStr"/>
      <c r="E6100" s="28" t="inlineStr">
        <is>
          <r>
            <t xml:space="preserve">VALOR COM BDI:</t>
          </r>
        </is>
      </c>
      <c r="F6100" s="28" t="inlineStr"/>
      <c r="G6100" s="29" t="n">
        <f>G6099+G6098</f>
        <v>128.05</v>
      </c>
    </row>
    <row r="6101" customHeight="1" ht="10">
      <c r="A6101" s="2" t="inlineStr"/>
      <c r="B6101" s="2" t="inlineStr"/>
      <c r="C6101" s="2" t="inlineStr"/>
      <c r="D6101" s="2" t="inlineStr"/>
      <c r="E6101" s="18" t="inlineStr"/>
      <c r="F6101" s="18" t="inlineStr"/>
      <c r="G6101" s="18" t="inlineStr"/>
    </row>
    <row r="6102" customHeight="1" ht="20">
      <c r="A6102" s="19" t="inlineStr">
        <is>
          <r>
            <t xml:space="preserve">1.19.112. ​101538​ ARMAÇÃO SECUNDÁRIA, COM 1 ESTRIBO E 1 ISOLADOR - FORNECIMENTO E INSTALAÇÃO. AF_07/2020​ (UN)</t>
          </r>
        </is>
      </c>
      <c r="B6102" s="19" t="inlineStr"/>
      <c r="C6102" s="19" t="inlineStr"/>
      <c r="D6102" s="19" t="inlineStr"/>
      <c r="E6102" s="19" t="inlineStr"/>
      <c r="F6102" s="19" t="inlineStr"/>
      <c r="G6102" s="19" t="inlineStr"/>
    </row>
    <row r="6103" customHeight="1" ht="15">
      <c r="A6103" s="20" t="inlineStr">
        <is>
          <r>
            <t xml:space="preserve">Material</t>
          </r>
        </is>
      </c>
      <c r="B6103" s="20" t="inlineStr"/>
      <c r="C6103" s="21" t="inlineStr">
        <is>
          <r>
            <t xml:space="preserve">FONTE</t>
          </r>
        </is>
      </c>
      <c r="D6103" s="21" t="inlineStr">
        <is>
          <r>
            <t xml:space="preserve">UNID</t>
          </r>
        </is>
      </c>
      <c r="E6103" s="21" t="inlineStr">
        <is>
          <r>
            <t xml:space="preserve">COEFICIENTE</t>
          </r>
        </is>
      </c>
      <c r="F6103" s="21" t="inlineStr">
        <is>
          <r>
            <t xml:space="preserve">PREÇO UNITÁRIO</t>
          </r>
        </is>
      </c>
      <c r="G6103" s="21" t="inlineStr">
        <is>
          <r>
            <t xml:space="preserve">TOTAL</t>
          </r>
        </is>
      </c>
    </row>
    <row r="6104" customHeight="1" ht="29">
      <c r="A6104" s="22" t="inlineStr">
        <is>
          <r>
            <t xml:space="preserve">00001091</t>
          </r>
        </is>
      </c>
      <c r="B6104" s="23" t="inlineStr">
        <is>
          <r>
            <t xml:space="preserve">ARMACAO VERTICAL COM HASTE E CONTRA-PINO, EM CHAPA DE ACO GALVANIZADO 3/16", COM 1 ESTRIBO E 1 ISOLADOR</t>
          </r>
        </is>
      </c>
      <c r="C6104" s="22" t="inlineStr">
        <is>
          <r>
            <t xml:space="preserve">SINAPI</t>
          </r>
        </is>
      </c>
      <c r="D6104" s="22" t="inlineStr">
        <is>
          <r>
            <t xml:space="preserve">UN</t>
          </r>
        </is>
      </c>
      <c r="E6104" s="24" t="n">
        <v>1.0</v>
      </c>
      <c r="F6104" s="25" t="n">
        <v>26.08</v>
      </c>
      <c r="G6104" s="25" t="n">
        <f>TRUNC(TRUNC(E6104,8)*F6104,2)</f>
        <v>26.08</v>
      </c>
    </row>
    <row r="6105" customHeight="1" ht="29">
      <c r="A6105" s="22" t="inlineStr">
        <is>
          <r>
            <t xml:space="preserve">00011267</t>
          </r>
        </is>
      </c>
      <c r="B6105" s="23" t="inlineStr">
        <is>
          <r>
            <t xml:space="preserve">ARRUELA LISA, REDONDA, DE LATAO POLIDO, DIAMETRO NOMINAL 5/8", DIAMETRO EXTERNO = 34 MM, DIAMETRO DO FURO = 17 MM, ESPESSURA = *2,5* MM</t>
          </r>
        </is>
      </c>
      <c r="C6105" s="22" t="inlineStr">
        <is>
          <r>
            <t xml:space="preserve">SINAPI</t>
          </r>
        </is>
      </c>
      <c r="D6105" s="22" t="inlineStr">
        <is>
          <r>
            <t xml:space="preserve">UN</t>
          </r>
        </is>
      </c>
      <c r="E6105" s="24" t="n">
        <v>2.0</v>
      </c>
      <c r="F6105" s="25" t="n">
        <v>1.43</v>
      </c>
      <c r="G6105" s="25" t="n">
        <f>TRUNC(TRUNC(E6105,8)*F6105,2)</f>
        <v>2.86</v>
      </c>
    </row>
    <row r="6106" customHeight="1" ht="15">
      <c r="A6106" s="22" t="inlineStr">
        <is>
          <r>
            <t xml:space="preserve">00039997</t>
          </r>
        </is>
      </c>
      <c r="B6106" s="23" t="inlineStr">
        <is>
          <r>
            <t xml:space="preserve">PORCA ZINCADA, SEXTAVADA, DIAMETRO 1/4"</t>
          </r>
        </is>
      </c>
      <c r="C6106" s="22" t="inlineStr">
        <is>
          <r>
            <t xml:space="preserve">SINAPI</t>
          </r>
        </is>
      </c>
      <c r="D6106" s="22" t="inlineStr">
        <is>
          <r>
            <t xml:space="preserve">UN</t>
          </r>
        </is>
      </c>
      <c r="E6106" s="24" t="n">
        <v>2.0</v>
      </c>
      <c r="F6106" s="25" t="n">
        <v>0.42</v>
      </c>
      <c r="G6106" s="25" t="n">
        <f>TRUNC(TRUNC(E6106,8)*F6106,2)</f>
        <v>0.84</v>
      </c>
    </row>
    <row r="6107" customHeight="1" ht="15">
      <c r="A6107" s="22" t="inlineStr">
        <is>
          <r>
            <t xml:space="preserve">00039996</t>
          </r>
        </is>
      </c>
      <c r="B6107" s="23" t="inlineStr">
        <is>
          <r>
            <t xml:space="preserve">VERGALHAO ZINCADO ROSCA TOTAL, 1/4" (6,3 MM)</t>
          </r>
        </is>
      </c>
      <c r="C6107" s="22" t="inlineStr">
        <is>
          <r>
            <t xml:space="preserve">SINAPI</t>
          </r>
        </is>
      </c>
      <c r="D6107" s="22" t="inlineStr">
        <is>
          <r>
            <t xml:space="preserve">M</t>
          </r>
        </is>
      </c>
      <c r="E6107" s="24" t="n">
        <v>0.1664</v>
      </c>
      <c r="F6107" s="25" t="n">
        <v>5.26</v>
      </c>
      <c r="G6107" s="25" t="n">
        <f>TRUNC(TRUNC(E6107,8)*F6107,2)</f>
        <v>0.87</v>
      </c>
    </row>
    <row r="6108" customHeight="1" ht="15">
      <c r="A6108" s="2" t="inlineStr"/>
      <c r="B6108" s="2" t="inlineStr"/>
      <c r="C6108" s="2" t="inlineStr"/>
      <c r="D6108" s="2" t="inlineStr"/>
      <c r="E6108" s="26" t="inlineStr">
        <is>
          <r>
            <t xml:space="preserve">TOTAL Material:</t>
          </r>
        </is>
      </c>
      <c r="F6108" s="26" t="inlineStr"/>
      <c r="G6108" s="27" t="n">
        <f>SUM(G6104:G6107)</f>
        <v>30.65</v>
      </c>
    </row>
    <row r="6109" customHeight="1" ht="15">
      <c r="A6109" s="20" t="inlineStr">
        <is>
          <r>
            <t xml:space="preserve">Mão de Obra com Encargos Complementares</t>
          </r>
        </is>
      </c>
      <c r="B6109" s="20" t="inlineStr"/>
      <c r="C6109" s="21" t="inlineStr">
        <is>
          <r>
            <t xml:space="preserve">FONTE</t>
          </r>
        </is>
      </c>
      <c r="D6109" s="21" t="inlineStr">
        <is>
          <r>
            <t xml:space="preserve">UNID</t>
          </r>
        </is>
      </c>
      <c r="E6109" s="21" t="inlineStr">
        <is>
          <r>
            <t xml:space="preserve">COEFICIENTE</t>
          </r>
        </is>
      </c>
      <c r="F6109" s="21" t="inlineStr">
        <is>
          <r>
            <t xml:space="preserve">PREÇO UNITÁRIO</t>
          </r>
        </is>
      </c>
      <c r="G6109" s="21" t="inlineStr">
        <is>
          <r>
            <t xml:space="preserve">TOTAL</t>
          </r>
        </is>
      </c>
    </row>
    <row r="6110" customHeight="1" ht="21">
      <c r="A6110" s="22" t="inlineStr">
        <is>
          <r>
            <t xml:space="preserve">88247</t>
          </r>
        </is>
      </c>
      <c r="B6110" s="23" t="inlineStr">
        <is>
          <r>
            <t xml:space="preserve">AUXILIAR DE ELETRICISTA COM ENCARGOS COMPLEMENTARES</t>
          </r>
        </is>
      </c>
      <c r="C6110" s="22" t="inlineStr">
        <is>
          <r>
            <t xml:space="preserve">SINAPI</t>
          </r>
        </is>
      </c>
      <c r="D6110" s="22" t="inlineStr">
        <is>
          <r>
            <t xml:space="preserve">H</t>
          </r>
        </is>
      </c>
      <c r="E6110" s="24" t="n">
        <v>0.0414847</v>
      </c>
      <c r="F6110" s="25" t="n">
        <v>25.22</v>
      </c>
      <c r="G6110" s="25" t="n">
        <f>TRUNC(TRUNC(E6110,8)*F6110,2)</f>
        <v>1.04</v>
      </c>
    </row>
    <row r="6111" customHeight="1" ht="15">
      <c r="A6111" s="22" t="inlineStr">
        <is>
          <r>
            <t xml:space="preserve">88264</t>
          </r>
        </is>
      </c>
      <c r="B6111" s="23" t="inlineStr">
        <is>
          <r>
            <t xml:space="preserve">ELETRICISTA COM ENCARGOS COMPLEMENTARES</t>
          </r>
        </is>
      </c>
      <c r="C6111" s="22" t="inlineStr">
        <is>
          <r>
            <t xml:space="preserve">SINAPI</t>
          </r>
        </is>
      </c>
      <c r="D6111" s="22" t="inlineStr">
        <is>
          <r>
            <t xml:space="preserve">H</t>
          </r>
        </is>
      </c>
      <c r="E6111" s="24" t="n">
        <v>0.3734</v>
      </c>
      <c r="F6111" s="25" t="n">
        <v>30.96</v>
      </c>
      <c r="G6111" s="25" t="n">
        <f>TRUNC(TRUNC(E6111,8)*F6111,2)</f>
        <v>11.56</v>
      </c>
    </row>
    <row r="6112" customHeight="1" ht="18">
      <c r="A6112" s="2" t="inlineStr"/>
      <c r="B6112" s="2" t="inlineStr"/>
      <c r="C6112" s="2" t="inlineStr"/>
      <c r="D6112" s="2" t="inlineStr"/>
      <c r="E6112" s="26" t="inlineStr">
        <is>
          <r>
            <t xml:space="preserve">TOTAL Mão de Obra com Encargos Complementares:</t>
          </r>
        </is>
      </c>
      <c r="F6112" s="26" t="inlineStr"/>
      <c r="G6112" s="27" t="n">
        <f>SUM(G6110:G6111)</f>
        <v>12.6</v>
      </c>
    </row>
    <row r="6113" customHeight="1" ht="15">
      <c r="A6113" s="2" t="inlineStr"/>
      <c r="B6113" s="2" t="inlineStr"/>
      <c r="C6113" s="2" t="inlineStr"/>
      <c r="D6113" s="2" t="inlineStr"/>
      <c r="E6113" s="28" t="inlineStr">
        <is>
          <r>
            <t xml:space="preserve">VALOR:</t>
          </r>
        </is>
      </c>
      <c r="F6113" s="28" t="inlineStr"/>
      <c r="G6113" s="29" t="n">
        <f>ROUND(SUM(G6108,G6112),2)</f>
        <v>43.25</v>
      </c>
    </row>
    <row r="6114" customHeight="1" ht="15">
      <c r="A6114" s="2" t="inlineStr"/>
      <c r="B6114" s="2" t="inlineStr"/>
      <c r="C6114" s="2" t="inlineStr"/>
      <c r="D6114" s="2" t="inlineStr"/>
      <c r="E6114" s="28" t="inlineStr">
        <is>
          <r>
            <t xml:space="preserve">VALOR BDI (20.34%):</t>
          </r>
        </is>
      </c>
      <c r="F6114" s="28" t="inlineStr"/>
      <c r="G6114" s="29" t="n">
        <f>ROUND(G6113*(20.34/100),2)</f>
        <v>8.8</v>
      </c>
    </row>
    <row r="6115" customHeight="1" ht="15">
      <c r="A6115" s="2" t="inlineStr"/>
      <c r="B6115" s="2" t="inlineStr"/>
      <c r="C6115" s="2" t="inlineStr"/>
      <c r="D6115" s="2" t="inlineStr"/>
      <c r="E6115" s="28" t="inlineStr">
        <is>
          <r>
            <t xml:space="preserve">VALOR COM BDI:</t>
          </r>
        </is>
      </c>
      <c r="F6115" s="28" t="inlineStr"/>
      <c r="G6115" s="29" t="n">
        <f>G6114+G6113</f>
        <v>52.05</v>
      </c>
    </row>
    <row r="6116" customHeight="1" ht="10">
      <c r="A6116" s="2" t="inlineStr"/>
      <c r="B6116" s="2" t="inlineStr"/>
      <c r="C6116" s="2" t="inlineStr"/>
      <c r="D6116" s="2" t="inlineStr"/>
      <c r="E6116" s="18" t="inlineStr"/>
      <c r="F6116" s="18" t="inlineStr"/>
      <c r="G6116" s="18" t="inlineStr"/>
    </row>
    <row r="6117" customHeight="1" ht="20">
      <c r="A6117" s="19" t="inlineStr">
        <is>
          <r>
            <t xml:space="preserve">1.19.113. ​97361​ QUADRO DE MEDIÇÃO GERAL DE ENERGIA COM 16 MEDIDORES - FORNECIMENTO E INSTALAÇÃO. AF_07/2025​ (UN)</t>
          </r>
        </is>
      </c>
      <c r="B6117" s="19" t="inlineStr"/>
      <c r="C6117" s="19" t="inlineStr"/>
      <c r="D6117" s="19" t="inlineStr"/>
      <c r="E6117" s="19" t="inlineStr"/>
      <c r="F6117" s="19" t="inlineStr"/>
      <c r="G6117" s="19" t="inlineStr"/>
    </row>
    <row r="6118" customHeight="1" ht="15">
      <c r="A6118" s="20" t="inlineStr">
        <is>
          <r>
            <t xml:space="preserve">Material</t>
          </r>
        </is>
      </c>
      <c r="B6118" s="20" t="inlineStr"/>
      <c r="C6118" s="21" t="inlineStr">
        <is>
          <r>
            <t xml:space="preserve">FONTE</t>
          </r>
        </is>
      </c>
      <c r="D6118" s="21" t="inlineStr">
        <is>
          <r>
            <t xml:space="preserve">UNID</t>
          </r>
        </is>
      </c>
      <c r="E6118" s="21" t="inlineStr">
        <is>
          <r>
            <t xml:space="preserve">COEFICIENTE</t>
          </r>
        </is>
      </c>
      <c r="F6118" s="21" t="inlineStr">
        <is>
          <r>
            <t xml:space="preserve">PREÇO UNITÁRIO</t>
          </r>
        </is>
      </c>
      <c r="G6118" s="21" t="inlineStr">
        <is>
          <r>
            <t xml:space="preserve">TOTAL</t>
          </r>
        </is>
      </c>
    </row>
    <row r="6119" customHeight="1" ht="38">
      <c r="A6119" s="22" t="inlineStr">
        <is>
          <r>
            <t xml:space="preserve">00043092</t>
          </r>
        </is>
      </c>
      <c r="B6119" s="23" t="inlineStr">
        <is>
          <r>
            <t xml:space="preserve">CENTRO DE MEDICAO AGRUPADA, EM POLICARBONATO / PVC, COM 16 MEDIDORES E PROTECAO GERAL (INCLUI BARRAMENTO, DISJUNTORES E ACESSORIOS DE FIXACAO) (PADRAO CONCESSIONARIA LOCAL)</t>
          </r>
        </is>
      </c>
      <c r="C6119" s="22" t="inlineStr">
        <is>
          <r>
            <t xml:space="preserve">SINAPI</t>
          </r>
        </is>
      </c>
      <c r="D6119" s="22" t="inlineStr">
        <is>
          <r>
            <t xml:space="preserve">UN</t>
          </r>
        </is>
      </c>
      <c r="E6119" s="24" t="n">
        <v>1.0</v>
      </c>
      <c r="F6119" s="25" t="n">
        <v>7366.63</v>
      </c>
      <c r="G6119" s="25" t="n">
        <f>TRUNC(TRUNC(E6119,8)*F6119,2)</f>
        <v>7366.63</v>
      </c>
    </row>
    <row r="6120" customHeight="1" ht="15">
      <c r="A6120" s="2" t="inlineStr"/>
      <c r="B6120" s="2" t="inlineStr"/>
      <c r="C6120" s="2" t="inlineStr"/>
      <c r="D6120" s="2" t="inlineStr"/>
      <c r="E6120" s="26" t="inlineStr">
        <is>
          <r>
            <t xml:space="preserve">TOTAL Material:</t>
          </r>
        </is>
      </c>
      <c r="F6120" s="26" t="inlineStr"/>
      <c r="G6120" s="27" t="n">
        <f>SUM(G6119:G6119)</f>
        <v>7366.63</v>
      </c>
    </row>
    <row r="6121" customHeight="1" ht="15">
      <c r="A6121" s="20" t="inlineStr">
        <is>
          <r>
            <t xml:space="preserve">Mão de Obra com Encargos Complementares</t>
          </r>
        </is>
      </c>
      <c r="B6121" s="20" t="inlineStr"/>
      <c r="C6121" s="21" t="inlineStr">
        <is>
          <r>
            <t xml:space="preserve">FONTE</t>
          </r>
        </is>
      </c>
      <c r="D6121" s="21" t="inlineStr">
        <is>
          <r>
            <t xml:space="preserve">UNID</t>
          </r>
        </is>
      </c>
      <c r="E6121" s="21" t="inlineStr">
        <is>
          <r>
            <t xml:space="preserve">COEFICIENTE</t>
          </r>
        </is>
      </c>
      <c r="F6121" s="21" t="inlineStr">
        <is>
          <r>
            <t xml:space="preserve">PREÇO UNITÁRIO</t>
          </r>
        </is>
      </c>
      <c r="G6121" s="21" t="inlineStr">
        <is>
          <r>
            <t xml:space="preserve">TOTAL</t>
          </r>
        </is>
      </c>
    </row>
    <row r="6122" customHeight="1" ht="21">
      <c r="A6122" s="22" t="inlineStr">
        <is>
          <r>
            <t xml:space="preserve">88247</t>
          </r>
        </is>
      </c>
      <c r="B6122" s="23" t="inlineStr">
        <is>
          <r>
            <t xml:space="preserve">AUXILIAR DE ELETRICISTA COM ENCARGOS COMPLEMENTARES</t>
          </r>
        </is>
      </c>
      <c r="C6122" s="22" t="inlineStr">
        <is>
          <r>
            <t xml:space="preserve">SINAPI</t>
          </r>
        </is>
      </c>
      <c r="D6122" s="22" t="inlineStr">
        <is>
          <r>
            <t xml:space="preserve">H</t>
          </r>
        </is>
      </c>
      <c r="E6122" s="24" t="n">
        <v>6.9638</v>
      </c>
      <c r="F6122" s="25" t="n">
        <v>25.22</v>
      </c>
      <c r="G6122" s="25" t="n">
        <f>TRUNC(TRUNC(E6122,8)*F6122,2)</f>
        <v>175.62</v>
      </c>
    </row>
    <row r="6123" customHeight="1" ht="15">
      <c r="A6123" s="22" t="inlineStr">
        <is>
          <r>
            <t xml:space="preserve">88264</t>
          </r>
        </is>
      </c>
      <c r="B6123" s="23" t="inlineStr">
        <is>
          <r>
            <t xml:space="preserve">ELETRICISTA COM ENCARGOS COMPLEMENTARES</t>
          </r>
        </is>
      </c>
      <c r="C6123" s="22" t="inlineStr">
        <is>
          <r>
            <t xml:space="preserve">SINAPI</t>
          </r>
        </is>
      </c>
      <c r="D6123" s="22" t="inlineStr">
        <is>
          <r>
            <t xml:space="preserve">H</t>
          </r>
        </is>
      </c>
      <c r="E6123" s="24" t="n">
        <v>6.9638</v>
      </c>
      <c r="F6123" s="25" t="n">
        <v>30.96</v>
      </c>
      <c r="G6123" s="25" t="n">
        <f>TRUNC(TRUNC(E6123,8)*F6123,2)</f>
        <v>215.59</v>
      </c>
    </row>
    <row r="6124" customHeight="1" ht="18">
      <c r="A6124" s="2" t="inlineStr"/>
      <c r="B6124" s="2" t="inlineStr"/>
      <c r="C6124" s="2" t="inlineStr"/>
      <c r="D6124" s="2" t="inlineStr"/>
      <c r="E6124" s="26" t="inlineStr">
        <is>
          <r>
            <t xml:space="preserve">TOTAL Mão de Obra com Encargos Complementares:</t>
          </r>
        </is>
      </c>
      <c r="F6124" s="26" t="inlineStr"/>
      <c r="G6124" s="27" t="n">
        <f>SUM(G6122:G6123)</f>
        <v>391.21</v>
      </c>
    </row>
    <row r="6125" customHeight="1" ht="15">
      <c r="A6125" s="2" t="inlineStr"/>
      <c r="B6125" s="2" t="inlineStr"/>
      <c r="C6125" s="2" t="inlineStr"/>
      <c r="D6125" s="2" t="inlineStr"/>
      <c r="E6125" s="28" t="inlineStr">
        <is>
          <r>
            <t xml:space="preserve">VALOR:</t>
          </r>
        </is>
      </c>
      <c r="F6125" s="28" t="inlineStr"/>
      <c r="G6125" s="29" t="n">
        <f>ROUND(SUM(G6120,G6124),2)</f>
        <v>7757.84</v>
      </c>
    </row>
    <row r="6126" customHeight="1" ht="15">
      <c r="A6126" s="2" t="inlineStr"/>
      <c r="B6126" s="2" t="inlineStr"/>
      <c r="C6126" s="2" t="inlineStr"/>
      <c r="D6126" s="2" t="inlineStr"/>
      <c r="E6126" s="28" t="inlineStr">
        <is>
          <r>
            <t xml:space="preserve">VALOR BDI (20.34%):</t>
          </r>
        </is>
      </c>
      <c r="F6126" s="28" t="inlineStr"/>
      <c r="G6126" s="29" t="n">
        <f>ROUND(G6125*(20.34/100),2)</f>
        <v>1577.94</v>
      </c>
    </row>
    <row r="6127" customHeight="1" ht="15">
      <c r="A6127" s="2" t="inlineStr"/>
      <c r="B6127" s="2" t="inlineStr"/>
      <c r="C6127" s="2" t="inlineStr"/>
      <c r="D6127" s="2" t="inlineStr"/>
      <c r="E6127" s="28" t="inlineStr">
        <is>
          <r>
            <t xml:space="preserve">VALOR COM BDI:</t>
          </r>
        </is>
      </c>
      <c r="F6127" s="28" t="inlineStr"/>
      <c r="G6127" s="29" t="n">
        <f>G6126+G6125</f>
        <v>9335.78</v>
      </c>
    </row>
    <row r="6128" customHeight="1" ht="10">
      <c r="A6128" s="2" t="inlineStr"/>
      <c r="B6128" s="2" t="inlineStr"/>
      <c r="C6128" s="2" t="inlineStr"/>
      <c r="D6128" s="2" t="inlineStr"/>
      <c r="E6128" s="18" t="inlineStr"/>
      <c r="F6128" s="18" t="inlineStr"/>
      <c r="G6128" s="18" t="inlineStr"/>
    </row>
    <row r="6129" customHeight="1" ht="20">
      <c r="A6129" s="19" t="inlineStr">
        <is>
          <r>
            <t xml:space="preserve">1.19.114. ​101883​ QUADRO DE DISTRIBUIÇÃO DE ENERGIA EM CHAPA DE AÇO GALVANIZADO, DE EMBUTIR, COM BARRAMENTO TRIFÁSICO, PARA 18 DISJUNTORES DIN 100A - FORNECIMENTO E INSTALAÇÃO. AF_07/2025​ (UN)</t>
          </r>
        </is>
      </c>
      <c r="B6129" s="19" t="inlineStr"/>
      <c r="C6129" s="19" t="inlineStr"/>
      <c r="D6129" s="19" t="inlineStr"/>
      <c r="E6129" s="19" t="inlineStr"/>
      <c r="F6129" s="19" t="inlineStr"/>
      <c r="G6129" s="19" t="inlineStr"/>
    </row>
    <row r="6130" customHeight="1" ht="15">
      <c r="A6130" s="20" t="inlineStr">
        <is>
          <r>
            <t xml:space="preserve">Material</t>
          </r>
        </is>
      </c>
      <c r="B6130" s="20" t="inlineStr"/>
      <c r="C6130" s="21" t="inlineStr">
        <is>
          <r>
            <t xml:space="preserve">FONTE</t>
          </r>
        </is>
      </c>
      <c r="D6130" s="21" t="inlineStr">
        <is>
          <r>
            <t xml:space="preserve">UNID</t>
          </r>
        </is>
      </c>
      <c r="E6130" s="21" t="inlineStr">
        <is>
          <r>
            <t xml:space="preserve">COEFICIENTE</t>
          </r>
        </is>
      </c>
      <c r="F6130" s="21" t="inlineStr">
        <is>
          <r>
            <t xml:space="preserve">PREÇO UNITÁRIO</t>
          </r>
        </is>
      </c>
      <c r="G6130" s="21" t="inlineStr">
        <is>
          <r>
            <t xml:space="preserve">TOTAL</t>
          </r>
        </is>
      </c>
    </row>
    <row r="6131" customHeight="1" ht="29">
      <c r="A6131" s="22" t="inlineStr">
        <is>
          <r>
            <t xml:space="preserve">00013395</t>
          </r>
        </is>
      </c>
      <c r="B6131" s="23" t="inlineStr">
        <is>
          <r>
            <t xml:space="preserve">QUADRO DE DISTRIBUICAO COM BARRAMENTO TRIFASICO, DE EMBUTIR, EM CHAPA DE ACO GALVANIZADO, PARA 18 DISJUNTORES DIN, 100 A</t>
          </r>
        </is>
      </c>
      <c r="C6131" s="22" t="inlineStr">
        <is>
          <r>
            <t xml:space="preserve">SINAPI</t>
          </r>
        </is>
      </c>
      <c r="D6131" s="22" t="inlineStr">
        <is>
          <r>
            <t xml:space="preserve">UN</t>
          </r>
        </is>
      </c>
      <c r="E6131" s="24" t="n">
        <v>1.0</v>
      </c>
      <c r="F6131" s="25" t="n">
        <v>416.09</v>
      </c>
      <c r="G6131" s="25" t="n">
        <f>TRUNC(TRUNC(E6131,8)*F6131,2)</f>
        <v>416.09</v>
      </c>
    </row>
    <row r="6132" customHeight="1" ht="15">
      <c r="A6132" s="2" t="inlineStr"/>
      <c r="B6132" s="2" t="inlineStr"/>
      <c r="C6132" s="2" t="inlineStr"/>
      <c r="D6132" s="2" t="inlineStr"/>
      <c r="E6132" s="26" t="inlineStr">
        <is>
          <r>
            <t xml:space="preserve">TOTAL Material:</t>
          </r>
        </is>
      </c>
      <c r="F6132" s="26" t="inlineStr"/>
      <c r="G6132" s="27" t="n">
        <f>SUM(G6131:G6131)</f>
        <v>416.09</v>
      </c>
    </row>
    <row r="6133" customHeight="1" ht="15">
      <c r="A6133" s="20" t="inlineStr">
        <is>
          <r>
            <t xml:space="preserve">Mão de Obra com Encargos Complementares</t>
          </r>
        </is>
      </c>
      <c r="B6133" s="20" t="inlineStr"/>
      <c r="C6133" s="21" t="inlineStr">
        <is>
          <r>
            <t xml:space="preserve">FONTE</t>
          </r>
        </is>
      </c>
      <c r="D6133" s="21" t="inlineStr">
        <is>
          <r>
            <t xml:space="preserve">UNID</t>
          </r>
        </is>
      </c>
      <c r="E6133" s="21" t="inlineStr">
        <is>
          <r>
            <t xml:space="preserve">COEFICIENTE</t>
          </r>
        </is>
      </c>
      <c r="F6133" s="21" t="inlineStr">
        <is>
          <r>
            <t xml:space="preserve">PREÇO UNITÁRIO</t>
          </r>
        </is>
      </c>
      <c r="G6133" s="21" t="inlineStr">
        <is>
          <r>
            <t xml:space="preserve">TOTAL</t>
          </r>
        </is>
      </c>
    </row>
    <row r="6134" customHeight="1" ht="21">
      <c r="A6134" s="22" t="inlineStr">
        <is>
          <r>
            <t xml:space="preserve">88247</t>
          </r>
        </is>
      </c>
      <c r="B6134" s="23" t="inlineStr">
        <is>
          <r>
            <t xml:space="preserve">AUXILIAR DE ELETRICISTA COM ENCARGOS COMPLEMENTARES</t>
          </r>
        </is>
      </c>
      <c r="C6134" s="22" t="inlineStr">
        <is>
          <r>
            <t xml:space="preserve">SINAPI</t>
          </r>
        </is>
      </c>
      <c r="D6134" s="22" t="inlineStr">
        <is>
          <r>
            <t xml:space="preserve">H</t>
          </r>
        </is>
      </c>
      <c r="E6134" s="24" t="n">
        <v>1.653</v>
      </c>
      <c r="F6134" s="25" t="n">
        <v>25.22</v>
      </c>
      <c r="G6134" s="25" t="n">
        <f>TRUNC(TRUNC(E6134,8)*F6134,2)</f>
        <v>41.68</v>
      </c>
    </row>
    <row r="6135" customHeight="1" ht="15">
      <c r="A6135" s="22" t="inlineStr">
        <is>
          <r>
            <t xml:space="preserve">88264</t>
          </r>
        </is>
      </c>
      <c r="B6135" s="23" t="inlineStr">
        <is>
          <r>
            <t xml:space="preserve">ELETRICISTA COM ENCARGOS COMPLEMENTARES</t>
          </r>
        </is>
      </c>
      <c r="C6135" s="22" t="inlineStr">
        <is>
          <r>
            <t xml:space="preserve">SINAPI</t>
          </r>
        </is>
      </c>
      <c r="D6135" s="22" t="inlineStr">
        <is>
          <r>
            <t xml:space="preserve">H</t>
          </r>
        </is>
      </c>
      <c r="E6135" s="24" t="n">
        <v>1.653</v>
      </c>
      <c r="F6135" s="25" t="n">
        <v>30.96</v>
      </c>
      <c r="G6135" s="25" t="n">
        <f>TRUNC(TRUNC(E6135,8)*F6135,2)</f>
        <v>51.17</v>
      </c>
    </row>
    <row r="6136" customHeight="1" ht="18">
      <c r="A6136" s="2" t="inlineStr"/>
      <c r="B6136" s="2" t="inlineStr"/>
      <c r="C6136" s="2" t="inlineStr"/>
      <c r="D6136" s="2" t="inlineStr"/>
      <c r="E6136" s="26" t="inlineStr">
        <is>
          <r>
            <t xml:space="preserve">TOTAL Mão de Obra com Encargos Complementares:</t>
          </r>
        </is>
      </c>
      <c r="F6136" s="26" t="inlineStr"/>
      <c r="G6136" s="27" t="n">
        <f>SUM(G6134:G6135)</f>
        <v>92.85</v>
      </c>
    </row>
    <row r="6137" customHeight="1" ht="15">
      <c r="A6137" s="20" t="inlineStr">
        <is>
          <r>
            <t xml:space="preserve">Serviço</t>
          </r>
        </is>
      </c>
      <c r="B6137" s="20" t="inlineStr"/>
      <c r="C6137" s="21" t="inlineStr">
        <is>
          <r>
            <t xml:space="preserve">FONTE</t>
          </r>
        </is>
      </c>
      <c r="D6137" s="21" t="inlineStr">
        <is>
          <r>
            <t xml:space="preserve">UNID</t>
          </r>
        </is>
      </c>
      <c r="E6137" s="21" t="inlineStr">
        <is>
          <r>
            <t xml:space="preserve">COEFICIENTE</t>
          </r>
        </is>
      </c>
      <c r="F6137" s="21" t="inlineStr">
        <is>
          <r>
            <t xml:space="preserve">PREÇO UNITÁRIO</t>
          </r>
        </is>
      </c>
      <c r="G6137" s="21" t="inlineStr">
        <is>
          <r>
            <t xml:space="preserve">TOTAL</t>
          </r>
        </is>
      </c>
    </row>
    <row r="6138" customHeight="1" ht="38">
      <c r="A6138" s="22" t="inlineStr">
        <is>
          <r>
            <t xml:space="preserve">87367</t>
          </r>
        </is>
      </c>
      <c r="B6138" s="23" t="inlineStr">
        <is>
          <r>
            <t xml:space="preserve">ARGAMASSA TRAÇO 1:1:6 (EM VOLUME DE CIMENTO, CAL E AREIA MÉDIA ÚMIDA) PARA EMBOÇO/MASSA ÚNICA/ASSENTAMENTO DE ALVENARIA DE VEDAÇÃO, PREPARO MANUAL. AF_08/2019</t>
          </r>
        </is>
      </c>
      <c r="C6138" s="22" t="inlineStr">
        <is>
          <r>
            <t xml:space="preserve">SINAPI</t>
          </r>
        </is>
      </c>
      <c r="D6138" s="22" t="inlineStr">
        <is>
          <r>
            <t xml:space="preserve">M3</t>
          </r>
        </is>
      </c>
      <c r="E6138" s="24" t="n">
        <v>0.0134</v>
      </c>
      <c r="F6138" s="25" t="n">
        <v>758.15</v>
      </c>
      <c r="G6138" s="25" t="n">
        <f>TRUNC(TRUNC(E6138,8)*F6138,2)</f>
        <v>10.15</v>
      </c>
    </row>
    <row r="6139" customHeight="1" ht="15">
      <c r="A6139" s="2" t="inlineStr"/>
      <c r="B6139" s="2" t="inlineStr"/>
      <c r="C6139" s="2" t="inlineStr"/>
      <c r="D6139" s="2" t="inlineStr"/>
      <c r="E6139" s="26" t="inlineStr">
        <is>
          <r>
            <t xml:space="preserve">TOTAL Serviço:</t>
          </r>
        </is>
      </c>
      <c r="F6139" s="26" t="inlineStr"/>
      <c r="G6139" s="27" t="n">
        <f>SUM(G6138:G6138)</f>
        <v>10.15</v>
      </c>
    </row>
    <row r="6140" customHeight="1" ht="15">
      <c r="A6140" s="2" t="inlineStr"/>
      <c r="B6140" s="2" t="inlineStr"/>
      <c r="C6140" s="2" t="inlineStr"/>
      <c r="D6140" s="2" t="inlineStr"/>
      <c r="E6140" s="28" t="inlineStr">
        <is>
          <r>
            <t xml:space="preserve">VALOR:</t>
          </r>
        </is>
      </c>
      <c r="F6140" s="28" t="inlineStr"/>
      <c r="G6140" s="29" t="n">
        <f>ROUND(SUM(G6132,G6136,G6139),2)</f>
        <v>519.09</v>
      </c>
    </row>
    <row r="6141" customHeight="1" ht="15">
      <c r="A6141" s="2" t="inlineStr"/>
      <c r="B6141" s="2" t="inlineStr"/>
      <c r="C6141" s="2" t="inlineStr"/>
      <c r="D6141" s="2" t="inlineStr"/>
      <c r="E6141" s="28" t="inlineStr">
        <is>
          <r>
            <t xml:space="preserve">VALOR BDI (20.34%):</t>
          </r>
        </is>
      </c>
      <c r="F6141" s="28" t="inlineStr"/>
      <c r="G6141" s="29" t="n">
        <f>ROUND(G6140*(20.34/100),2)</f>
        <v>105.58</v>
      </c>
    </row>
    <row r="6142" customHeight="1" ht="15">
      <c r="A6142" s="2" t="inlineStr"/>
      <c r="B6142" s="2" t="inlineStr"/>
      <c r="C6142" s="2" t="inlineStr"/>
      <c r="D6142" s="2" t="inlineStr"/>
      <c r="E6142" s="28" t="inlineStr">
        <is>
          <r>
            <t xml:space="preserve">VALOR COM BDI:</t>
          </r>
        </is>
      </c>
      <c r="F6142" s="28" t="inlineStr"/>
      <c r="G6142" s="29" t="n">
        <f>G6141+G6140</f>
        <v>624.67</v>
      </c>
    </row>
    <row r="6143" customHeight="1" ht="10">
      <c r="A6143" s="2" t="inlineStr"/>
      <c r="B6143" s="2" t="inlineStr"/>
      <c r="C6143" s="2" t="inlineStr"/>
      <c r="D6143" s="2" t="inlineStr"/>
      <c r="E6143" s="18" t="inlineStr"/>
      <c r="F6143" s="18" t="inlineStr"/>
      <c r="G6143" s="18" t="inlineStr"/>
    </row>
    <row r="6144" customHeight="1" ht="20">
      <c r="A6144" s="19" t="inlineStr">
        <is>
          <r>
            <t xml:space="preserve">1.19.115. ​101879​ QUADRO DE DISTRIBUIÇÃO DE ENERGIA EM CHAPA DE AÇO GALVANIZADO, DE EMBUTIR, COM BARRAMENTO TRIFÁSICO, PARA 24 DISJUNTORES DIN 100A - FORNECIMENTO E INSTALAÇÃO. AF_07/2025​ (UN)</t>
          </r>
        </is>
      </c>
      <c r="B6144" s="19" t="inlineStr"/>
      <c r="C6144" s="19" t="inlineStr"/>
      <c r="D6144" s="19" t="inlineStr"/>
      <c r="E6144" s="19" t="inlineStr"/>
      <c r="F6144" s="19" t="inlineStr"/>
      <c r="G6144" s="19" t="inlineStr"/>
    </row>
    <row r="6145" customHeight="1" ht="15">
      <c r="A6145" s="20" t="inlineStr">
        <is>
          <r>
            <t xml:space="preserve">Material</t>
          </r>
        </is>
      </c>
      <c r="B6145" s="20" t="inlineStr"/>
      <c r="C6145" s="21" t="inlineStr">
        <is>
          <r>
            <t xml:space="preserve">FONTE</t>
          </r>
        </is>
      </c>
      <c r="D6145" s="21" t="inlineStr">
        <is>
          <r>
            <t xml:space="preserve">UNID</t>
          </r>
        </is>
      </c>
      <c r="E6145" s="21" t="inlineStr">
        <is>
          <r>
            <t xml:space="preserve">COEFICIENTE</t>
          </r>
        </is>
      </c>
      <c r="F6145" s="21" t="inlineStr">
        <is>
          <r>
            <t xml:space="preserve">PREÇO UNITÁRIO</t>
          </r>
        </is>
      </c>
      <c r="G6145" s="21" t="inlineStr">
        <is>
          <r>
            <t xml:space="preserve">TOTAL</t>
          </r>
        </is>
      </c>
    </row>
    <row r="6146" customHeight="1" ht="29">
      <c r="A6146" s="22" t="inlineStr">
        <is>
          <r>
            <t xml:space="preserve">00012039</t>
          </r>
        </is>
      </c>
      <c r="B6146" s="23" t="inlineStr">
        <is>
          <r>
            <t xml:space="preserve">QUADRO DE DISTRIBUICAO COM BARRAMENTO TRIFASICO, DE EMBUTIR, EM CHAPA DE ACO GALVANIZADO, PARA 24 DISJUNTORES DIN, 100 A</t>
          </r>
        </is>
      </c>
      <c r="C6146" s="22" t="inlineStr">
        <is>
          <r>
            <t xml:space="preserve">SINAPI</t>
          </r>
        </is>
      </c>
      <c r="D6146" s="22" t="inlineStr">
        <is>
          <r>
            <t xml:space="preserve">UN</t>
          </r>
        </is>
      </c>
      <c r="E6146" s="24" t="n">
        <v>1.0</v>
      </c>
      <c r="F6146" s="25" t="n">
        <v>437.27</v>
      </c>
      <c r="G6146" s="25" t="n">
        <f>TRUNC(TRUNC(E6146,8)*F6146,2)</f>
        <v>437.27</v>
      </c>
    </row>
    <row r="6147" customHeight="1" ht="15">
      <c r="A6147" s="2" t="inlineStr"/>
      <c r="B6147" s="2" t="inlineStr"/>
      <c r="C6147" s="2" t="inlineStr"/>
      <c r="D6147" s="2" t="inlineStr"/>
      <c r="E6147" s="26" t="inlineStr">
        <is>
          <r>
            <t xml:space="preserve">TOTAL Material:</t>
          </r>
        </is>
      </c>
      <c r="F6147" s="26" t="inlineStr"/>
      <c r="G6147" s="27" t="n">
        <f>SUM(G6146:G6146)</f>
        <v>437.27</v>
      </c>
    </row>
    <row r="6148" customHeight="1" ht="15">
      <c r="A6148" s="20" t="inlineStr">
        <is>
          <r>
            <t xml:space="preserve">Mão de Obra com Encargos Complementares</t>
          </r>
        </is>
      </c>
      <c r="B6148" s="20" t="inlineStr"/>
      <c r="C6148" s="21" t="inlineStr">
        <is>
          <r>
            <t xml:space="preserve">FONTE</t>
          </r>
        </is>
      </c>
      <c r="D6148" s="21" t="inlineStr">
        <is>
          <r>
            <t xml:space="preserve">UNID</t>
          </r>
        </is>
      </c>
      <c r="E6148" s="21" t="inlineStr">
        <is>
          <r>
            <t xml:space="preserve">COEFICIENTE</t>
          </r>
        </is>
      </c>
      <c r="F6148" s="21" t="inlineStr">
        <is>
          <r>
            <t xml:space="preserve">PREÇO UNITÁRIO</t>
          </r>
        </is>
      </c>
      <c r="G6148" s="21" t="inlineStr">
        <is>
          <r>
            <t xml:space="preserve">TOTAL</t>
          </r>
        </is>
      </c>
    </row>
    <row r="6149" customHeight="1" ht="21">
      <c r="A6149" s="22" t="inlineStr">
        <is>
          <r>
            <t xml:space="preserve">88247</t>
          </r>
        </is>
      </c>
      <c r="B6149" s="23" t="inlineStr">
        <is>
          <r>
            <t xml:space="preserve">AUXILIAR DE ELETRICISTA COM ENCARGOS COMPLEMENTARES</t>
          </r>
        </is>
      </c>
      <c r="C6149" s="22" t="inlineStr">
        <is>
          <r>
            <t xml:space="preserve">SINAPI</t>
          </r>
        </is>
      </c>
      <c r="D6149" s="22" t="inlineStr">
        <is>
          <r>
            <t xml:space="preserve">H</t>
          </r>
        </is>
      </c>
      <c r="E6149" s="24" t="n">
        <v>1.657</v>
      </c>
      <c r="F6149" s="25" t="n">
        <v>25.22</v>
      </c>
      <c r="G6149" s="25" t="n">
        <f>TRUNC(TRUNC(E6149,8)*F6149,2)</f>
        <v>41.78</v>
      </c>
    </row>
    <row r="6150" customHeight="1" ht="15">
      <c r="A6150" s="22" t="inlineStr">
        <is>
          <r>
            <t xml:space="preserve">88264</t>
          </r>
        </is>
      </c>
      <c r="B6150" s="23" t="inlineStr">
        <is>
          <r>
            <t xml:space="preserve">ELETRICISTA COM ENCARGOS COMPLEMENTARES</t>
          </r>
        </is>
      </c>
      <c r="C6150" s="22" t="inlineStr">
        <is>
          <r>
            <t xml:space="preserve">SINAPI</t>
          </r>
        </is>
      </c>
      <c r="D6150" s="22" t="inlineStr">
        <is>
          <r>
            <t xml:space="preserve">H</t>
          </r>
        </is>
      </c>
      <c r="E6150" s="24" t="n">
        <v>1.657</v>
      </c>
      <c r="F6150" s="25" t="n">
        <v>30.96</v>
      </c>
      <c r="G6150" s="25" t="n">
        <f>TRUNC(TRUNC(E6150,8)*F6150,2)</f>
        <v>51.3</v>
      </c>
    </row>
    <row r="6151" customHeight="1" ht="18">
      <c r="A6151" s="2" t="inlineStr"/>
      <c r="B6151" s="2" t="inlineStr"/>
      <c r="C6151" s="2" t="inlineStr"/>
      <c r="D6151" s="2" t="inlineStr"/>
      <c r="E6151" s="26" t="inlineStr">
        <is>
          <r>
            <t xml:space="preserve">TOTAL Mão de Obra com Encargos Complementares:</t>
          </r>
        </is>
      </c>
      <c r="F6151" s="26" t="inlineStr"/>
      <c r="G6151" s="27" t="n">
        <f>SUM(G6149:G6150)</f>
        <v>93.08</v>
      </c>
    </row>
    <row r="6152" customHeight="1" ht="15">
      <c r="A6152" s="20" t="inlineStr">
        <is>
          <r>
            <t xml:space="preserve">Serviço</t>
          </r>
        </is>
      </c>
      <c r="B6152" s="20" t="inlineStr"/>
      <c r="C6152" s="21" t="inlineStr">
        <is>
          <r>
            <t xml:space="preserve">FONTE</t>
          </r>
        </is>
      </c>
      <c r="D6152" s="21" t="inlineStr">
        <is>
          <r>
            <t xml:space="preserve">UNID</t>
          </r>
        </is>
      </c>
      <c r="E6152" s="21" t="inlineStr">
        <is>
          <r>
            <t xml:space="preserve">COEFICIENTE</t>
          </r>
        </is>
      </c>
      <c r="F6152" s="21" t="inlineStr">
        <is>
          <r>
            <t xml:space="preserve">PREÇO UNITÁRIO</t>
          </r>
        </is>
      </c>
      <c r="G6152" s="21" t="inlineStr">
        <is>
          <r>
            <t xml:space="preserve">TOTAL</t>
          </r>
        </is>
      </c>
    </row>
    <row r="6153" customHeight="1" ht="38">
      <c r="A6153" s="22" t="inlineStr">
        <is>
          <r>
            <t xml:space="preserve">87367</t>
          </r>
        </is>
      </c>
      <c r="B6153" s="23" t="inlineStr">
        <is>
          <r>
            <t xml:space="preserve">ARGAMASSA TRAÇO 1:1:6 (EM VOLUME DE CIMENTO, CAL E AREIA MÉDIA ÚMIDA) PARA EMBOÇO/MASSA ÚNICA/ASSENTAMENTO DE ALVENARIA DE VEDAÇÃO, PREPARO MANUAL. AF_08/2019</t>
          </r>
        </is>
      </c>
      <c r="C6153" s="22" t="inlineStr">
        <is>
          <r>
            <t xml:space="preserve">SINAPI</t>
          </r>
        </is>
      </c>
      <c r="D6153" s="22" t="inlineStr">
        <is>
          <r>
            <t xml:space="preserve">M3</t>
          </r>
        </is>
      </c>
      <c r="E6153" s="24" t="n">
        <v>0.0144</v>
      </c>
      <c r="F6153" s="25" t="n">
        <v>758.15</v>
      </c>
      <c r="G6153" s="25" t="n">
        <f>TRUNC(TRUNC(E6153,8)*F6153,2)</f>
        <v>10.91</v>
      </c>
    </row>
    <row r="6154" customHeight="1" ht="15">
      <c r="A6154" s="2" t="inlineStr"/>
      <c r="B6154" s="2" t="inlineStr"/>
      <c r="C6154" s="2" t="inlineStr"/>
      <c r="D6154" s="2" t="inlineStr"/>
      <c r="E6154" s="26" t="inlineStr">
        <is>
          <r>
            <t xml:space="preserve">TOTAL Serviço:</t>
          </r>
        </is>
      </c>
      <c r="F6154" s="26" t="inlineStr"/>
      <c r="G6154" s="27" t="n">
        <f>SUM(G6153:G6153)</f>
        <v>10.91</v>
      </c>
    </row>
    <row r="6155" customHeight="1" ht="15">
      <c r="A6155" s="2" t="inlineStr"/>
      <c r="B6155" s="2" t="inlineStr"/>
      <c r="C6155" s="2" t="inlineStr"/>
      <c r="D6155" s="2" t="inlineStr"/>
      <c r="E6155" s="28" t="inlineStr">
        <is>
          <r>
            <t xml:space="preserve">VALOR:</t>
          </r>
        </is>
      </c>
      <c r="F6155" s="28" t="inlineStr"/>
      <c r="G6155" s="29" t="n">
        <f>ROUND(SUM(G6147,G6151,G6154),2)</f>
        <v>541.26</v>
      </c>
    </row>
    <row r="6156" customHeight="1" ht="15">
      <c r="A6156" s="2" t="inlineStr"/>
      <c r="B6156" s="2" t="inlineStr"/>
      <c r="C6156" s="2" t="inlineStr"/>
      <c r="D6156" s="2" t="inlineStr"/>
      <c r="E6156" s="28" t="inlineStr">
        <is>
          <r>
            <t xml:space="preserve">VALOR BDI (20.34%):</t>
          </r>
        </is>
      </c>
      <c r="F6156" s="28" t="inlineStr"/>
      <c r="G6156" s="29" t="n">
        <f>ROUND(G6155*(20.34/100),2)</f>
        <v>110.09</v>
      </c>
    </row>
    <row r="6157" customHeight="1" ht="15">
      <c r="A6157" s="2" t="inlineStr"/>
      <c r="B6157" s="2" t="inlineStr"/>
      <c r="C6157" s="2" t="inlineStr"/>
      <c r="D6157" s="2" t="inlineStr"/>
      <c r="E6157" s="28" t="inlineStr">
        <is>
          <r>
            <t xml:space="preserve">VALOR COM BDI:</t>
          </r>
        </is>
      </c>
      <c r="F6157" s="28" t="inlineStr"/>
      <c r="G6157" s="29" t="n">
        <f>G6156+G6155</f>
        <v>651.35</v>
      </c>
    </row>
    <row r="6158" customHeight="1" ht="10">
      <c r="A6158" s="2" t="inlineStr"/>
      <c r="B6158" s="2" t="inlineStr"/>
      <c r="C6158" s="2" t="inlineStr"/>
      <c r="D6158" s="2" t="inlineStr"/>
      <c r="E6158" s="18" t="inlineStr"/>
      <c r="F6158" s="18" t="inlineStr"/>
      <c r="G6158" s="18" t="inlineStr"/>
    </row>
    <row r="6159" customHeight="1" ht="20">
      <c r="A6159" s="19" t="inlineStr">
        <is>
          <r>
            <t xml:space="preserve">1.19.116. ​101881​ QUADRO DE DISTRIBUIÇÃO DE ENERGIA EM CHAPA DE AÇO GALVANIZADO, DE EMBUTIR, COM BARRAMENTO TRIFÁSICO, PARA 40 DISJUNTORES DIN 100A - FORNECIMENTO E INSTALAÇÃO. AF_07/2025​ (UN)</t>
          </r>
        </is>
      </c>
      <c r="B6159" s="19" t="inlineStr"/>
      <c r="C6159" s="19" t="inlineStr"/>
      <c r="D6159" s="19" t="inlineStr"/>
      <c r="E6159" s="19" t="inlineStr"/>
      <c r="F6159" s="19" t="inlineStr"/>
      <c r="G6159" s="19" t="inlineStr"/>
    </row>
    <row r="6160" customHeight="1" ht="15">
      <c r="A6160" s="20" t="inlineStr">
        <is>
          <r>
            <t xml:space="preserve">Material</t>
          </r>
        </is>
      </c>
      <c r="B6160" s="20" t="inlineStr"/>
      <c r="C6160" s="21" t="inlineStr">
        <is>
          <r>
            <t xml:space="preserve">FONTE</t>
          </r>
        </is>
      </c>
      <c r="D6160" s="21" t="inlineStr">
        <is>
          <r>
            <t xml:space="preserve">UNID</t>
          </r>
        </is>
      </c>
      <c r="E6160" s="21" t="inlineStr">
        <is>
          <r>
            <t xml:space="preserve">COEFICIENTE</t>
          </r>
        </is>
      </c>
      <c r="F6160" s="21" t="inlineStr">
        <is>
          <r>
            <t xml:space="preserve">PREÇO UNITÁRIO</t>
          </r>
        </is>
      </c>
      <c r="G6160" s="21" t="inlineStr">
        <is>
          <r>
            <t xml:space="preserve">TOTAL</t>
          </r>
        </is>
      </c>
    </row>
    <row r="6161" customHeight="1" ht="29">
      <c r="A6161" s="22" t="inlineStr">
        <is>
          <r>
            <t xml:space="preserve">00012042</t>
          </r>
        </is>
      </c>
      <c r="B6161" s="23" t="inlineStr">
        <is>
          <r>
            <t xml:space="preserve">QUADRO DE DISTRIBUICAO COM BARRAMENTO TRIFASICO, DE EMBUTIR, EM CHAPA DE ACO GALVANIZADO, PARA 40 DISJUNTORES DIN, 100 A</t>
          </r>
        </is>
      </c>
      <c r="C6161" s="22" t="inlineStr">
        <is>
          <r>
            <t xml:space="preserve">SINAPI</t>
          </r>
        </is>
      </c>
      <c r="D6161" s="22" t="inlineStr">
        <is>
          <r>
            <t xml:space="preserve">UN</t>
          </r>
        </is>
      </c>
      <c r="E6161" s="24" t="n">
        <v>1.0</v>
      </c>
      <c r="F6161" s="25" t="n">
        <v>735.83</v>
      </c>
      <c r="G6161" s="25" t="n">
        <f>TRUNC(TRUNC(E6161,8)*F6161,2)</f>
        <v>735.83</v>
      </c>
    </row>
    <row r="6162" customHeight="1" ht="15">
      <c r="A6162" s="2" t="inlineStr"/>
      <c r="B6162" s="2" t="inlineStr"/>
      <c r="C6162" s="2" t="inlineStr"/>
      <c r="D6162" s="2" t="inlineStr"/>
      <c r="E6162" s="26" t="inlineStr">
        <is>
          <r>
            <t xml:space="preserve">TOTAL Material:</t>
          </r>
        </is>
      </c>
      <c r="F6162" s="26" t="inlineStr"/>
      <c r="G6162" s="27" t="n">
        <f>SUM(G6161:G6161)</f>
        <v>735.83</v>
      </c>
    </row>
    <row r="6163" customHeight="1" ht="15">
      <c r="A6163" s="20" t="inlineStr">
        <is>
          <r>
            <t xml:space="preserve">Mão de Obra com Encargos Complementares</t>
          </r>
        </is>
      </c>
      <c r="B6163" s="20" t="inlineStr"/>
      <c r="C6163" s="21" t="inlineStr">
        <is>
          <r>
            <t xml:space="preserve">FONTE</t>
          </r>
        </is>
      </c>
      <c r="D6163" s="21" t="inlineStr">
        <is>
          <r>
            <t xml:space="preserve">UNID</t>
          </r>
        </is>
      </c>
      <c r="E6163" s="21" t="inlineStr">
        <is>
          <r>
            <t xml:space="preserve">COEFICIENTE</t>
          </r>
        </is>
      </c>
      <c r="F6163" s="21" t="inlineStr">
        <is>
          <r>
            <t xml:space="preserve">PREÇO UNITÁRIO</t>
          </r>
        </is>
      </c>
      <c r="G6163" s="21" t="inlineStr">
        <is>
          <r>
            <t xml:space="preserve">TOTAL</t>
          </r>
        </is>
      </c>
    </row>
    <row r="6164" customHeight="1" ht="21">
      <c r="A6164" s="22" t="inlineStr">
        <is>
          <r>
            <t xml:space="preserve">88247</t>
          </r>
        </is>
      </c>
      <c r="B6164" s="23" t="inlineStr">
        <is>
          <r>
            <t xml:space="preserve">AUXILIAR DE ELETRICISTA COM ENCARGOS COMPLEMENTARES</t>
          </r>
        </is>
      </c>
      <c r="C6164" s="22" t="inlineStr">
        <is>
          <r>
            <t xml:space="preserve">SINAPI</t>
          </r>
        </is>
      </c>
      <c r="D6164" s="22" t="inlineStr">
        <is>
          <r>
            <t xml:space="preserve">H</t>
          </r>
        </is>
      </c>
      <c r="E6164" s="24" t="n">
        <v>2.056</v>
      </c>
      <c r="F6164" s="25" t="n">
        <v>25.22</v>
      </c>
      <c r="G6164" s="25" t="n">
        <f>TRUNC(TRUNC(E6164,8)*F6164,2)</f>
        <v>51.85</v>
      </c>
    </row>
    <row r="6165" customHeight="1" ht="15">
      <c r="A6165" s="22" t="inlineStr">
        <is>
          <r>
            <t xml:space="preserve">88264</t>
          </r>
        </is>
      </c>
      <c r="B6165" s="23" t="inlineStr">
        <is>
          <r>
            <t xml:space="preserve">ELETRICISTA COM ENCARGOS COMPLEMENTARES</t>
          </r>
        </is>
      </c>
      <c r="C6165" s="22" t="inlineStr">
        <is>
          <r>
            <t xml:space="preserve">SINAPI</t>
          </r>
        </is>
      </c>
      <c r="D6165" s="22" t="inlineStr">
        <is>
          <r>
            <t xml:space="preserve">H</t>
          </r>
        </is>
      </c>
      <c r="E6165" s="24" t="n">
        <v>2.056</v>
      </c>
      <c r="F6165" s="25" t="n">
        <v>30.96</v>
      </c>
      <c r="G6165" s="25" t="n">
        <f>TRUNC(TRUNC(E6165,8)*F6165,2)</f>
        <v>63.65</v>
      </c>
    </row>
    <row r="6166" customHeight="1" ht="18">
      <c r="A6166" s="2" t="inlineStr"/>
      <c r="B6166" s="2" t="inlineStr"/>
      <c r="C6166" s="2" t="inlineStr"/>
      <c r="D6166" s="2" t="inlineStr"/>
      <c r="E6166" s="26" t="inlineStr">
        <is>
          <r>
            <t xml:space="preserve">TOTAL Mão de Obra com Encargos Complementares:</t>
          </r>
        </is>
      </c>
      <c r="F6166" s="26" t="inlineStr"/>
      <c r="G6166" s="27" t="n">
        <f>SUM(G6164:G6165)</f>
        <v>115.5</v>
      </c>
    </row>
    <row r="6167" customHeight="1" ht="15">
      <c r="A6167" s="20" t="inlineStr">
        <is>
          <r>
            <t xml:space="preserve">Serviço</t>
          </r>
        </is>
      </c>
      <c r="B6167" s="20" t="inlineStr"/>
      <c r="C6167" s="21" t="inlineStr">
        <is>
          <r>
            <t xml:space="preserve">FONTE</t>
          </r>
        </is>
      </c>
      <c r="D6167" s="21" t="inlineStr">
        <is>
          <r>
            <t xml:space="preserve">UNID</t>
          </r>
        </is>
      </c>
      <c r="E6167" s="21" t="inlineStr">
        <is>
          <r>
            <t xml:space="preserve">COEFICIENTE</t>
          </r>
        </is>
      </c>
      <c r="F6167" s="21" t="inlineStr">
        <is>
          <r>
            <t xml:space="preserve">PREÇO UNITÁRIO</t>
          </r>
        </is>
      </c>
      <c r="G6167" s="21" t="inlineStr">
        <is>
          <r>
            <t xml:space="preserve">TOTAL</t>
          </r>
        </is>
      </c>
    </row>
    <row r="6168" customHeight="1" ht="38">
      <c r="A6168" s="22" t="inlineStr">
        <is>
          <r>
            <t xml:space="preserve">87367</t>
          </r>
        </is>
      </c>
      <c r="B6168" s="23" t="inlineStr">
        <is>
          <r>
            <t xml:space="preserve">ARGAMASSA TRAÇO 1:1:6 (EM VOLUME DE CIMENTO, CAL E AREIA MÉDIA ÚMIDA) PARA EMBOÇO/MASSA ÚNICA/ASSENTAMENTO DE ALVENARIA DE VEDAÇÃO, PREPARO MANUAL. AF_08/2019</t>
          </r>
        </is>
      </c>
      <c r="C6168" s="22" t="inlineStr">
        <is>
          <r>
            <t xml:space="preserve">SINAPI</t>
          </r>
        </is>
      </c>
      <c r="D6168" s="22" t="inlineStr">
        <is>
          <r>
            <t xml:space="preserve">M3</t>
          </r>
        </is>
      </c>
      <c r="E6168" s="24" t="n">
        <v>0.0189</v>
      </c>
      <c r="F6168" s="25" t="n">
        <v>758.15</v>
      </c>
      <c r="G6168" s="25" t="n">
        <f>TRUNC(TRUNC(E6168,8)*F6168,2)</f>
        <v>14.32</v>
      </c>
    </row>
    <row r="6169" customHeight="1" ht="15">
      <c r="A6169" s="2" t="inlineStr"/>
      <c r="B6169" s="2" t="inlineStr"/>
      <c r="C6169" s="2" t="inlineStr"/>
      <c r="D6169" s="2" t="inlineStr"/>
      <c r="E6169" s="26" t="inlineStr">
        <is>
          <r>
            <t xml:space="preserve">TOTAL Serviço:</t>
          </r>
        </is>
      </c>
      <c r="F6169" s="26" t="inlineStr"/>
      <c r="G6169" s="27" t="n">
        <f>SUM(G6168:G6168)</f>
        <v>14.32</v>
      </c>
    </row>
    <row r="6170" customHeight="1" ht="15">
      <c r="A6170" s="2" t="inlineStr"/>
      <c r="B6170" s="2" t="inlineStr"/>
      <c r="C6170" s="2" t="inlineStr"/>
      <c r="D6170" s="2" t="inlineStr"/>
      <c r="E6170" s="28" t="inlineStr">
        <is>
          <r>
            <t xml:space="preserve">VALOR:</t>
          </r>
        </is>
      </c>
      <c r="F6170" s="28" t="inlineStr"/>
      <c r="G6170" s="29" t="n">
        <f>ROUND(SUM(G6162,G6166,G6169),2)</f>
        <v>865.65</v>
      </c>
    </row>
    <row r="6171" customHeight="1" ht="15">
      <c r="A6171" s="2" t="inlineStr"/>
      <c r="B6171" s="2" t="inlineStr"/>
      <c r="C6171" s="2" t="inlineStr"/>
      <c r="D6171" s="2" t="inlineStr"/>
      <c r="E6171" s="28" t="inlineStr">
        <is>
          <r>
            <t xml:space="preserve">VALOR BDI (20.34%):</t>
          </r>
        </is>
      </c>
      <c r="F6171" s="28" t="inlineStr"/>
      <c r="G6171" s="29" t="n">
        <f>ROUND(G6170*(20.34/100),2)</f>
        <v>176.07</v>
      </c>
    </row>
    <row r="6172" customHeight="1" ht="15">
      <c r="A6172" s="2" t="inlineStr"/>
      <c r="B6172" s="2" t="inlineStr"/>
      <c r="C6172" s="2" t="inlineStr"/>
      <c r="D6172" s="2" t="inlineStr"/>
      <c r="E6172" s="28" t="inlineStr">
        <is>
          <r>
            <t xml:space="preserve">VALOR COM BDI:</t>
          </r>
        </is>
      </c>
      <c r="F6172" s="28" t="inlineStr"/>
      <c r="G6172" s="29" t="n">
        <f>G6171+G6170</f>
        <v>1041.72</v>
      </c>
    </row>
    <row r="6173" customHeight="1" ht="10">
      <c r="A6173" s="2" t="inlineStr"/>
      <c r="B6173" s="2" t="inlineStr"/>
      <c r="C6173" s="2" t="inlineStr"/>
      <c r="D6173" s="2" t="inlineStr"/>
      <c r="E6173" s="18" t="inlineStr"/>
      <c r="F6173" s="18" t="inlineStr"/>
      <c r="G6173" s="18" t="inlineStr"/>
    </row>
    <row r="6174" customHeight="1" ht="20">
      <c r="A6174" s="19" t="inlineStr">
        <is>
          <r>
            <t xml:space="preserve">1.19.117. ​CPU3349​ QFAC II - QUADRO / PAINEL EM CHAPA DE AÇO COM PINTURA ELETROSTÁTICA A PÓ POLIESTER NA COR BEGE, GRAU DE PROTEÇÃO IP 54, COM BARRAMENTO, SEM DISJUNTORES - 1000X800X220MM​ (UN)</t>
          </r>
        </is>
      </c>
      <c r="B6174" s="19" t="inlineStr"/>
      <c r="C6174" s="19" t="inlineStr"/>
      <c r="D6174" s="19" t="inlineStr"/>
      <c r="E6174" s="19" t="inlineStr"/>
      <c r="F6174" s="19" t="inlineStr"/>
      <c r="G6174" s="19" t="inlineStr"/>
    </row>
    <row r="6175" customHeight="1" ht="15">
      <c r="A6175" s="20" t="inlineStr">
        <is>
          <r>
            <t xml:space="preserve">Material</t>
          </r>
        </is>
      </c>
      <c r="B6175" s="20" t="inlineStr"/>
      <c r="C6175" s="21" t="inlineStr">
        <is>
          <r>
            <t xml:space="preserve">FONTE</t>
          </r>
        </is>
      </c>
      <c r="D6175" s="21" t="inlineStr">
        <is>
          <r>
            <t xml:space="preserve">UNID</t>
          </r>
        </is>
      </c>
      <c r="E6175" s="21" t="inlineStr">
        <is>
          <r>
            <t xml:space="preserve">COEFICIENTE</t>
          </r>
        </is>
      </c>
      <c r="F6175" s="21" t="inlineStr">
        <is>
          <r>
            <t xml:space="preserve">PREÇO UNITÁRIO</t>
          </r>
        </is>
      </c>
      <c r="G6175" s="21" t="inlineStr">
        <is>
          <r>
            <t xml:space="preserve">TOTAL</t>
          </r>
        </is>
      </c>
    </row>
    <row r="6176" customHeight="1" ht="29">
      <c r="A6176" s="22" t="inlineStr">
        <is>
          <r>
            <t xml:space="preserve">I10104</t>
          </r>
        </is>
      </c>
      <c r="B6176" s="23" t="inlineStr">
        <is>
          <r>
            <t xml:space="preserve">QFAC II - Quadro / Painel em chapa de aço com pintura eletrostática a pó poliester na cor bege, grau de proteção IP 54, com barramento, sem disjuntores - 1000x800x220mm</t>
          </r>
        </is>
      </c>
      <c r="C6176" s="22" t="inlineStr">
        <is>
          <r>
            <t xml:space="preserve">ORSE</t>
          </r>
        </is>
      </c>
      <c r="D6176" s="22" t="inlineStr">
        <is>
          <r>
            <t xml:space="preserve">un</t>
          </r>
        </is>
      </c>
      <c r="E6176" s="24" t="n">
        <v>1.0</v>
      </c>
      <c r="F6176" s="25" t="n">
        <v>2426.31</v>
      </c>
      <c r="G6176" s="25" t="n">
        <f>ROUND(ROUND(E6176,8)*F6176,2)</f>
        <v>2426.31</v>
      </c>
    </row>
    <row r="6177" customHeight="1" ht="15">
      <c r="A6177" s="2" t="inlineStr"/>
      <c r="B6177" s="2" t="inlineStr"/>
      <c r="C6177" s="2" t="inlineStr"/>
      <c r="D6177" s="2" t="inlineStr"/>
      <c r="E6177" s="26" t="inlineStr">
        <is>
          <r>
            <t xml:space="preserve">TOTAL Material:</t>
          </r>
        </is>
      </c>
      <c r="F6177" s="26" t="inlineStr"/>
      <c r="G6177" s="27" t="n">
        <f>SUM(G6176:G6176)</f>
        <v>2426.31</v>
      </c>
    </row>
    <row r="6178" customHeight="1" ht="15">
      <c r="A6178" s="20" t="inlineStr">
        <is>
          <r>
            <t xml:space="preserve">Mão de Obra com Encargos Complementares</t>
          </r>
        </is>
      </c>
      <c r="B6178" s="20" t="inlineStr"/>
      <c r="C6178" s="21" t="inlineStr">
        <is>
          <r>
            <t xml:space="preserve">FONTE</t>
          </r>
        </is>
      </c>
      <c r="D6178" s="21" t="inlineStr">
        <is>
          <r>
            <t xml:space="preserve">UNID</t>
          </r>
        </is>
      </c>
      <c r="E6178" s="21" t="inlineStr">
        <is>
          <r>
            <t xml:space="preserve">COEFICIENTE</t>
          </r>
        </is>
      </c>
      <c r="F6178" s="21" t="inlineStr">
        <is>
          <r>
            <t xml:space="preserve">PREÇO UNITÁRIO</t>
          </r>
        </is>
      </c>
      <c r="G6178" s="21" t="inlineStr">
        <is>
          <r>
            <t xml:space="preserve">TOTAL</t>
          </r>
        </is>
      </c>
    </row>
    <row r="6179" customHeight="1" ht="15">
      <c r="A6179" s="22" t="inlineStr">
        <is>
          <r>
            <t xml:space="preserve">88264</t>
          </r>
        </is>
      </c>
      <c r="B6179" s="23" t="inlineStr">
        <is>
          <r>
            <t xml:space="preserve">ELETRICISTA COM ENCARGOS COMPLEMENTARES</t>
          </r>
        </is>
      </c>
      <c r="C6179" s="22" t="inlineStr">
        <is>
          <r>
            <t xml:space="preserve">SINAPI</t>
          </r>
        </is>
      </c>
      <c r="D6179" s="22" t="inlineStr">
        <is>
          <r>
            <t xml:space="preserve">H</t>
          </r>
        </is>
      </c>
      <c r="E6179" s="24" t="n">
        <v>2.0</v>
      </c>
      <c r="F6179" s="25" t="n">
        <v>30.96</v>
      </c>
      <c r="G6179" s="25" t="n">
        <f>ROUND(ROUND(E6179,8)*F6179,2)</f>
        <v>61.92</v>
      </c>
    </row>
    <row r="6180" customHeight="1" ht="15">
      <c r="A6180" s="22" t="inlineStr">
        <is>
          <r>
            <t xml:space="preserve">88309</t>
          </r>
        </is>
      </c>
      <c r="B6180" s="23" t="inlineStr">
        <is>
          <r>
            <t xml:space="preserve">PEDREIRO COM ENCARGOS COMPLEMENTARES</t>
          </r>
        </is>
      </c>
      <c r="C6180" s="22" t="inlineStr">
        <is>
          <r>
            <t xml:space="preserve">SINAPI</t>
          </r>
        </is>
      </c>
      <c r="D6180" s="22" t="inlineStr">
        <is>
          <r>
            <t xml:space="preserve">H</t>
          </r>
        </is>
      </c>
      <c r="E6180" s="24" t="n">
        <v>1.0</v>
      </c>
      <c r="F6180" s="25" t="n">
        <v>30.58</v>
      </c>
      <c r="G6180" s="25" t="n">
        <f>ROUND(ROUND(E6180,8)*F6180,2)</f>
        <v>30.58</v>
      </c>
    </row>
    <row r="6181" customHeight="1" ht="15">
      <c r="A6181" s="22" t="inlineStr">
        <is>
          <r>
            <t xml:space="preserve">88316</t>
          </r>
        </is>
      </c>
      <c r="B6181" s="23" t="inlineStr">
        <is>
          <r>
            <t xml:space="preserve">SERVENTE COM ENCARGOS COMPLEMENTARES</t>
          </r>
        </is>
      </c>
      <c r="C6181" s="22" t="inlineStr">
        <is>
          <r>
            <t xml:space="preserve">SINAPI</t>
          </r>
        </is>
      </c>
      <c r="D6181" s="22" t="inlineStr">
        <is>
          <r>
            <t xml:space="preserve">H</t>
          </r>
        </is>
      </c>
      <c r="E6181" s="24" t="n">
        <v>3.0</v>
      </c>
      <c r="F6181" s="25" t="n">
        <v>23.56</v>
      </c>
      <c r="G6181" s="25" t="n">
        <f>ROUND(ROUND(E6181,8)*F6181,2)</f>
        <v>70.68</v>
      </c>
    </row>
    <row r="6182" customHeight="1" ht="18">
      <c r="A6182" s="2" t="inlineStr"/>
      <c r="B6182" s="2" t="inlineStr"/>
      <c r="C6182" s="2" t="inlineStr"/>
      <c r="D6182" s="2" t="inlineStr"/>
      <c r="E6182" s="26" t="inlineStr">
        <is>
          <r>
            <t xml:space="preserve">TOTAL Mão de Obra com Encargos Complementares:</t>
          </r>
        </is>
      </c>
      <c r="F6182" s="26" t="inlineStr"/>
      <c r="G6182" s="27" t="n">
        <f>SUM(G6179:G6181)</f>
        <v>163.18</v>
      </c>
    </row>
    <row r="6183" customHeight="1" ht="15">
      <c r="A6183" s="2" t="inlineStr"/>
      <c r="B6183" s="2" t="inlineStr"/>
      <c r="C6183" s="2" t="inlineStr"/>
      <c r="D6183" s="2" t="inlineStr"/>
      <c r="E6183" s="28" t="inlineStr">
        <is>
          <r>
            <t xml:space="preserve">VALOR:</t>
          </r>
        </is>
      </c>
      <c r="F6183" s="28" t="inlineStr"/>
      <c r="G6183" s="29" t="n">
        <f>ROUND(SUM(G6177,G6182),2)</f>
        <v>2589.49</v>
      </c>
    </row>
    <row r="6184" customHeight="1" ht="15">
      <c r="A6184" s="2" t="inlineStr"/>
      <c r="B6184" s="2" t="inlineStr"/>
      <c r="C6184" s="2" t="inlineStr"/>
      <c r="D6184" s="2" t="inlineStr"/>
      <c r="E6184" s="28" t="inlineStr">
        <is>
          <r>
            <t xml:space="preserve">VALOR BDI (20.34%):</t>
          </r>
        </is>
      </c>
      <c r="F6184" s="28" t="inlineStr"/>
      <c r="G6184" s="29" t="n">
        <f>ROUND(G6183*(20.34/100),2)</f>
        <v>526.7</v>
      </c>
    </row>
    <row r="6185" customHeight="1" ht="15">
      <c r="A6185" s="2" t="inlineStr"/>
      <c r="B6185" s="2" t="inlineStr"/>
      <c r="C6185" s="2" t="inlineStr"/>
      <c r="D6185" s="2" t="inlineStr"/>
      <c r="E6185" s="28" t="inlineStr">
        <is>
          <r>
            <t xml:space="preserve">VALOR COM BDI:</t>
          </r>
        </is>
      </c>
      <c r="F6185" s="28" t="inlineStr"/>
      <c r="G6185" s="29" t="n">
        <f>G6184+G6183</f>
        <v>3116.19</v>
      </c>
    </row>
    <row r="6186" customHeight="1" ht="10">
      <c r="A6186" s="2" t="inlineStr"/>
      <c r="B6186" s="2" t="inlineStr"/>
      <c r="C6186" s="2" t="inlineStr"/>
      <c r="D6186" s="2" t="inlineStr"/>
      <c r="E6186" s="18" t="inlineStr"/>
      <c r="F6186" s="18" t="inlineStr"/>
      <c r="G6186" s="18" t="inlineStr"/>
    </row>
    <row r="6187" customHeight="1" ht="20">
      <c r="A6187" s="19" t="inlineStr">
        <is>
          <r>
            <t xml:space="preserve">1.19.118. ​101880​ QUADRO DE DISTRIBUIÇÃO DE ENERGIA EM CHAPA DE AÇO GALVANIZADO, DE EMBUTIR, COM BARRAMENTO TRIFÁSICO, PARA 30 DISJUNTORES DIN 150A - FORNECIMENTO E INSTALAÇÃO. AF_07/2025​ (UN)</t>
          </r>
        </is>
      </c>
      <c r="B6187" s="19" t="inlineStr"/>
      <c r="C6187" s="19" t="inlineStr"/>
      <c r="D6187" s="19" t="inlineStr"/>
      <c r="E6187" s="19" t="inlineStr"/>
      <c r="F6187" s="19" t="inlineStr"/>
      <c r="G6187" s="19" t="inlineStr"/>
    </row>
    <row r="6188" customHeight="1" ht="15">
      <c r="A6188" s="20" t="inlineStr">
        <is>
          <r>
            <t xml:space="preserve">Material</t>
          </r>
        </is>
      </c>
      <c r="B6188" s="20" t="inlineStr"/>
      <c r="C6188" s="21" t="inlineStr">
        <is>
          <r>
            <t xml:space="preserve">FONTE</t>
          </r>
        </is>
      </c>
      <c r="D6188" s="21" t="inlineStr">
        <is>
          <r>
            <t xml:space="preserve">UNID</t>
          </r>
        </is>
      </c>
      <c r="E6188" s="21" t="inlineStr">
        <is>
          <r>
            <t xml:space="preserve">COEFICIENTE</t>
          </r>
        </is>
      </c>
      <c r="F6188" s="21" t="inlineStr">
        <is>
          <r>
            <t xml:space="preserve">PREÇO UNITÁRIO</t>
          </r>
        </is>
      </c>
      <c r="G6188" s="21" t="inlineStr">
        <is>
          <r>
            <t xml:space="preserve">TOTAL</t>
          </r>
        </is>
      </c>
    </row>
    <row r="6189" customHeight="1" ht="29">
      <c r="A6189" s="22" t="inlineStr">
        <is>
          <r>
            <t xml:space="preserve">00012041</t>
          </r>
        </is>
      </c>
      <c r="B6189" s="23" t="inlineStr">
        <is>
          <r>
            <t xml:space="preserve">QUADRO DE DISTRIBUICAO COM BARRAMENTO TRIFASICO, DE EMBUTIR, EM CHAPA DE ACO GALVANIZADO, PARA 30 DISJUNTORES DIN, 150 A</t>
          </r>
        </is>
      </c>
      <c r="C6189" s="22" t="inlineStr">
        <is>
          <r>
            <t xml:space="preserve">SINAPI</t>
          </r>
        </is>
      </c>
      <c r="D6189" s="22" t="inlineStr">
        <is>
          <r>
            <t xml:space="preserve">UN</t>
          </r>
        </is>
      </c>
      <c r="E6189" s="24" t="n">
        <v>1.0</v>
      </c>
      <c r="F6189" s="25" t="n">
        <v>501.47</v>
      </c>
      <c r="G6189" s="25" t="n">
        <f>TRUNC(TRUNC(E6189,8)*F6189,2)</f>
        <v>501.47</v>
      </c>
    </row>
    <row r="6190" customHeight="1" ht="15">
      <c r="A6190" s="2" t="inlineStr"/>
      <c r="B6190" s="2" t="inlineStr"/>
      <c r="C6190" s="2" t="inlineStr"/>
      <c r="D6190" s="2" t="inlineStr"/>
      <c r="E6190" s="26" t="inlineStr">
        <is>
          <r>
            <t xml:space="preserve">TOTAL Material:</t>
          </r>
        </is>
      </c>
      <c r="F6190" s="26" t="inlineStr"/>
      <c r="G6190" s="27" t="n">
        <f>SUM(G6189:G6189)</f>
        <v>501.47</v>
      </c>
    </row>
    <row r="6191" customHeight="1" ht="15">
      <c r="A6191" s="20" t="inlineStr">
        <is>
          <r>
            <t xml:space="preserve">Mão de Obra com Encargos Complementares</t>
          </r>
        </is>
      </c>
      <c r="B6191" s="20" t="inlineStr"/>
      <c r="C6191" s="21" t="inlineStr">
        <is>
          <r>
            <t xml:space="preserve">FONTE</t>
          </r>
        </is>
      </c>
      <c r="D6191" s="21" t="inlineStr">
        <is>
          <r>
            <t xml:space="preserve">UNID</t>
          </r>
        </is>
      </c>
      <c r="E6191" s="21" t="inlineStr">
        <is>
          <r>
            <t xml:space="preserve">COEFICIENTE</t>
          </r>
        </is>
      </c>
      <c r="F6191" s="21" t="inlineStr">
        <is>
          <r>
            <t xml:space="preserve">PREÇO UNITÁRIO</t>
          </r>
        </is>
      </c>
      <c r="G6191" s="21" t="inlineStr">
        <is>
          <r>
            <t xml:space="preserve">TOTAL</t>
          </r>
        </is>
      </c>
    </row>
    <row r="6192" customHeight="1" ht="21">
      <c r="A6192" s="22" t="inlineStr">
        <is>
          <r>
            <t xml:space="preserve">88247</t>
          </r>
        </is>
      </c>
      <c r="B6192" s="23" t="inlineStr">
        <is>
          <r>
            <t xml:space="preserve">AUXILIAR DE ELETRICISTA COM ENCARGOS COMPLEMENTARES</t>
          </r>
        </is>
      </c>
      <c r="C6192" s="22" t="inlineStr">
        <is>
          <r>
            <t xml:space="preserve">SINAPI</t>
          </r>
        </is>
      </c>
      <c r="D6192" s="22" t="inlineStr">
        <is>
          <r>
            <t xml:space="preserve">H</t>
          </r>
        </is>
      </c>
      <c r="E6192" s="24" t="n">
        <v>2.0377</v>
      </c>
      <c r="F6192" s="25" t="n">
        <v>25.22</v>
      </c>
      <c r="G6192" s="25" t="n">
        <f>TRUNC(TRUNC(E6192,8)*F6192,2)</f>
        <v>51.39</v>
      </c>
    </row>
    <row r="6193" customHeight="1" ht="15">
      <c r="A6193" s="22" t="inlineStr">
        <is>
          <r>
            <t xml:space="preserve">88264</t>
          </r>
        </is>
      </c>
      <c r="B6193" s="23" t="inlineStr">
        <is>
          <r>
            <t xml:space="preserve">ELETRICISTA COM ENCARGOS COMPLEMENTARES</t>
          </r>
        </is>
      </c>
      <c r="C6193" s="22" t="inlineStr">
        <is>
          <r>
            <t xml:space="preserve">SINAPI</t>
          </r>
        </is>
      </c>
      <c r="D6193" s="22" t="inlineStr">
        <is>
          <r>
            <t xml:space="preserve">H</t>
          </r>
        </is>
      </c>
      <c r="E6193" s="24" t="n">
        <v>2.0377</v>
      </c>
      <c r="F6193" s="25" t="n">
        <v>30.96</v>
      </c>
      <c r="G6193" s="25" t="n">
        <f>TRUNC(TRUNC(E6193,8)*F6193,2)</f>
        <v>63.08</v>
      </c>
    </row>
    <row r="6194" customHeight="1" ht="18">
      <c r="A6194" s="2" t="inlineStr"/>
      <c r="B6194" s="2" t="inlineStr"/>
      <c r="C6194" s="2" t="inlineStr"/>
      <c r="D6194" s="2" t="inlineStr"/>
      <c r="E6194" s="26" t="inlineStr">
        <is>
          <r>
            <t xml:space="preserve">TOTAL Mão de Obra com Encargos Complementares:</t>
          </r>
        </is>
      </c>
      <c r="F6194" s="26" t="inlineStr"/>
      <c r="G6194" s="27" t="n">
        <f>SUM(G6192:G6193)</f>
        <v>114.47</v>
      </c>
    </row>
    <row r="6195" customHeight="1" ht="15">
      <c r="A6195" s="20" t="inlineStr">
        <is>
          <r>
            <t xml:space="preserve">Serviço</t>
          </r>
        </is>
      </c>
      <c r="B6195" s="20" t="inlineStr"/>
      <c r="C6195" s="21" t="inlineStr">
        <is>
          <r>
            <t xml:space="preserve">FONTE</t>
          </r>
        </is>
      </c>
      <c r="D6195" s="21" t="inlineStr">
        <is>
          <r>
            <t xml:space="preserve">UNID</t>
          </r>
        </is>
      </c>
      <c r="E6195" s="21" t="inlineStr">
        <is>
          <r>
            <t xml:space="preserve">COEFICIENTE</t>
          </r>
        </is>
      </c>
      <c r="F6195" s="21" t="inlineStr">
        <is>
          <r>
            <t xml:space="preserve">PREÇO UNITÁRIO</t>
          </r>
        </is>
      </c>
      <c r="G6195" s="21" t="inlineStr">
        <is>
          <r>
            <t xml:space="preserve">TOTAL</t>
          </r>
        </is>
      </c>
    </row>
    <row r="6196" customHeight="1" ht="38">
      <c r="A6196" s="22" t="inlineStr">
        <is>
          <r>
            <t xml:space="preserve">87367</t>
          </r>
        </is>
      </c>
      <c r="B6196" s="23" t="inlineStr">
        <is>
          <r>
            <t xml:space="preserve">ARGAMASSA TRAÇO 1:1:6 (EM VOLUME DE CIMENTO, CAL E AREIA MÉDIA ÚMIDA) PARA EMBOÇO/MASSA ÚNICA/ASSENTAMENTO DE ALVENARIA DE VEDAÇÃO, PREPARO MANUAL. AF_08/2019</t>
          </r>
        </is>
      </c>
      <c r="C6196" s="22" t="inlineStr">
        <is>
          <r>
            <t xml:space="preserve">SINAPI</t>
          </r>
        </is>
      </c>
      <c r="D6196" s="22" t="inlineStr">
        <is>
          <r>
            <t xml:space="preserve">M3</t>
          </r>
        </is>
      </c>
      <c r="E6196" s="24" t="n">
        <v>0.0192</v>
      </c>
      <c r="F6196" s="25" t="n">
        <v>758.15</v>
      </c>
      <c r="G6196" s="25" t="n">
        <f>TRUNC(TRUNC(E6196,8)*F6196,2)</f>
        <v>14.55</v>
      </c>
    </row>
    <row r="6197" customHeight="1" ht="15">
      <c r="A6197" s="2" t="inlineStr"/>
      <c r="B6197" s="2" t="inlineStr"/>
      <c r="C6197" s="2" t="inlineStr"/>
      <c r="D6197" s="2" t="inlineStr"/>
      <c r="E6197" s="26" t="inlineStr">
        <is>
          <r>
            <t xml:space="preserve">TOTAL Serviço:</t>
          </r>
        </is>
      </c>
      <c r="F6197" s="26" t="inlineStr"/>
      <c r="G6197" s="27" t="n">
        <f>SUM(G6196:G6196)</f>
        <v>14.55</v>
      </c>
    </row>
    <row r="6198" customHeight="1" ht="15">
      <c r="A6198" s="2" t="inlineStr"/>
      <c r="B6198" s="2" t="inlineStr"/>
      <c r="C6198" s="2" t="inlineStr"/>
      <c r="D6198" s="2" t="inlineStr"/>
      <c r="E6198" s="28" t="inlineStr">
        <is>
          <r>
            <t xml:space="preserve">VALOR:</t>
          </r>
        </is>
      </c>
      <c r="F6198" s="28" t="inlineStr"/>
      <c r="G6198" s="29" t="n">
        <f>ROUND(SUM(G6190,G6194,G6197),2)</f>
        <v>630.49</v>
      </c>
    </row>
    <row r="6199" customHeight="1" ht="15">
      <c r="A6199" s="2" t="inlineStr"/>
      <c r="B6199" s="2" t="inlineStr"/>
      <c r="C6199" s="2" t="inlineStr"/>
      <c r="D6199" s="2" t="inlineStr"/>
      <c r="E6199" s="28" t="inlineStr">
        <is>
          <r>
            <t xml:space="preserve">VALOR BDI (20.34%):</t>
          </r>
        </is>
      </c>
      <c r="F6199" s="28" t="inlineStr"/>
      <c r="G6199" s="29" t="n">
        <f>ROUND(G6198*(20.34/100),2)</f>
        <v>128.24</v>
      </c>
    </row>
    <row r="6200" customHeight="1" ht="15">
      <c r="A6200" s="2" t="inlineStr"/>
      <c r="B6200" s="2" t="inlineStr"/>
      <c r="C6200" s="2" t="inlineStr"/>
      <c r="D6200" s="2" t="inlineStr"/>
      <c r="E6200" s="28" t="inlineStr">
        <is>
          <r>
            <t xml:space="preserve">VALOR COM BDI:</t>
          </r>
        </is>
      </c>
      <c r="F6200" s="28" t="inlineStr"/>
      <c r="G6200" s="29" t="n">
        <f>G6199+G6198</f>
        <v>758.73</v>
      </c>
    </row>
    <row r="6201" customHeight="1" ht="10">
      <c r="A6201" s="2" t="inlineStr"/>
      <c r="B6201" s="2" t="inlineStr"/>
      <c r="C6201" s="2" t="inlineStr"/>
      <c r="D6201" s="2" t="inlineStr"/>
      <c r="E6201" s="18" t="inlineStr"/>
      <c r="F6201" s="18" t="inlineStr"/>
      <c r="G6201" s="18" t="inlineStr"/>
    </row>
    <row r="6202" customHeight="1" ht="20">
      <c r="A6202" s="19" t="inlineStr">
        <is>
          <r>
            <t xml:space="preserve">1.19.119. ​CPU2884​ QFAC - QUADRO / PAINEL EM CHAPA DE AÇO COM PINTURA ELETROSTÁTICA A PÓ POLIESTER NA COR BEGE, GRAU DE PROTEÇÃO IP 54, COM BARRAMENTO, SEM DISJUNTORES - 1500X1000X350MM​ (UN)</t>
          </r>
        </is>
      </c>
      <c r="B6202" s="19" t="inlineStr"/>
      <c r="C6202" s="19" t="inlineStr"/>
      <c r="D6202" s="19" t="inlineStr"/>
      <c r="E6202" s="19" t="inlineStr"/>
      <c r="F6202" s="19" t="inlineStr"/>
      <c r="G6202" s="19" t="inlineStr"/>
    </row>
    <row r="6203" customHeight="1" ht="15">
      <c r="A6203" s="20" t="inlineStr">
        <is>
          <r>
            <t xml:space="preserve">Material</t>
          </r>
        </is>
      </c>
      <c r="B6203" s="20" t="inlineStr"/>
      <c r="C6203" s="21" t="inlineStr">
        <is>
          <r>
            <t xml:space="preserve">FONTE</t>
          </r>
        </is>
      </c>
      <c r="D6203" s="21" t="inlineStr">
        <is>
          <r>
            <t xml:space="preserve">UNID</t>
          </r>
        </is>
      </c>
      <c r="E6203" s="21" t="inlineStr">
        <is>
          <r>
            <t xml:space="preserve">COEFICIENTE</t>
          </r>
        </is>
      </c>
      <c r="F6203" s="21" t="inlineStr">
        <is>
          <r>
            <t xml:space="preserve">PREÇO UNITÁRIO</t>
          </r>
        </is>
      </c>
      <c r="G6203" s="21" t="inlineStr">
        <is>
          <r>
            <t xml:space="preserve">TOTAL</t>
          </r>
        </is>
      </c>
    </row>
    <row r="6204" customHeight="1" ht="29">
      <c r="A6204" s="22" t="inlineStr">
        <is>
          <r>
            <t xml:space="preserve">I10103</t>
          </r>
        </is>
      </c>
      <c r="B6204" s="23" t="inlineStr">
        <is>
          <r>
            <t xml:space="preserve">QFAC - Quadro / Painel em chapa de aço com pintura eletrostática a pó poliester na cor bege, grau de proteção IP 54, com barramento, sem disjuntores - 1500x1000x350mm</t>
          </r>
        </is>
      </c>
      <c r="C6204" s="22" t="inlineStr">
        <is>
          <r>
            <t xml:space="preserve">ORSE</t>
          </r>
        </is>
      </c>
      <c r="D6204" s="22" t="inlineStr">
        <is>
          <r>
            <t xml:space="preserve">un</t>
          </r>
        </is>
      </c>
      <c r="E6204" s="24" t="n">
        <v>1.0</v>
      </c>
      <c r="F6204" s="25" t="n">
        <v>6444.86</v>
      </c>
      <c r="G6204" s="25" t="n">
        <f>ROUND(ROUND(E6204,8)*F6204,2)</f>
        <v>6444.86</v>
      </c>
    </row>
    <row r="6205" customHeight="1" ht="15">
      <c r="A6205" s="2" t="inlineStr"/>
      <c r="B6205" s="2" t="inlineStr"/>
      <c r="C6205" s="2" t="inlineStr"/>
      <c r="D6205" s="2" t="inlineStr"/>
      <c r="E6205" s="26" t="inlineStr">
        <is>
          <r>
            <t xml:space="preserve">TOTAL Material:</t>
          </r>
        </is>
      </c>
      <c r="F6205" s="26" t="inlineStr"/>
      <c r="G6205" s="27" t="n">
        <f>SUM(G6204:G6204)</f>
        <v>6444.86</v>
      </c>
    </row>
    <row r="6206" customHeight="1" ht="15">
      <c r="A6206" s="20" t="inlineStr">
        <is>
          <r>
            <t xml:space="preserve">Mão de Obra com Encargos Complementares</t>
          </r>
        </is>
      </c>
      <c r="B6206" s="20" t="inlineStr"/>
      <c r="C6206" s="21" t="inlineStr">
        <is>
          <r>
            <t xml:space="preserve">FONTE</t>
          </r>
        </is>
      </c>
      <c r="D6206" s="21" t="inlineStr">
        <is>
          <r>
            <t xml:space="preserve">UNID</t>
          </r>
        </is>
      </c>
      <c r="E6206" s="21" t="inlineStr">
        <is>
          <r>
            <t xml:space="preserve">COEFICIENTE</t>
          </r>
        </is>
      </c>
      <c r="F6206" s="21" t="inlineStr">
        <is>
          <r>
            <t xml:space="preserve">PREÇO UNITÁRIO</t>
          </r>
        </is>
      </c>
      <c r="G6206" s="21" t="inlineStr">
        <is>
          <r>
            <t xml:space="preserve">TOTAL</t>
          </r>
        </is>
      </c>
    </row>
    <row r="6207" customHeight="1" ht="15">
      <c r="A6207" s="22" t="inlineStr">
        <is>
          <r>
            <t xml:space="preserve">88264</t>
          </r>
        </is>
      </c>
      <c r="B6207" s="23" t="inlineStr">
        <is>
          <r>
            <t xml:space="preserve">ELETRICISTA COM ENCARGOS COMPLEMENTARES</t>
          </r>
        </is>
      </c>
      <c r="C6207" s="22" t="inlineStr">
        <is>
          <r>
            <t xml:space="preserve">SINAPI</t>
          </r>
        </is>
      </c>
      <c r="D6207" s="22" t="inlineStr">
        <is>
          <r>
            <t xml:space="preserve">H</t>
          </r>
        </is>
      </c>
      <c r="E6207" s="24" t="n">
        <v>2.0</v>
      </c>
      <c r="F6207" s="25" t="n">
        <v>30.96</v>
      </c>
      <c r="G6207" s="25" t="n">
        <f>ROUND(ROUND(E6207,8)*F6207,2)</f>
        <v>61.92</v>
      </c>
    </row>
    <row r="6208" customHeight="1" ht="15">
      <c r="A6208" s="22" t="inlineStr">
        <is>
          <r>
            <t xml:space="preserve">88309</t>
          </r>
        </is>
      </c>
      <c r="B6208" s="23" t="inlineStr">
        <is>
          <r>
            <t xml:space="preserve">PEDREIRO COM ENCARGOS COMPLEMENTARES</t>
          </r>
        </is>
      </c>
      <c r="C6208" s="22" t="inlineStr">
        <is>
          <r>
            <t xml:space="preserve">SINAPI</t>
          </r>
        </is>
      </c>
      <c r="D6208" s="22" t="inlineStr">
        <is>
          <r>
            <t xml:space="preserve">H</t>
          </r>
        </is>
      </c>
      <c r="E6208" s="24" t="n">
        <v>1.0</v>
      </c>
      <c r="F6208" s="25" t="n">
        <v>30.58</v>
      </c>
      <c r="G6208" s="25" t="n">
        <f>ROUND(ROUND(E6208,8)*F6208,2)</f>
        <v>30.58</v>
      </c>
    </row>
    <row r="6209" customHeight="1" ht="15">
      <c r="A6209" s="22" t="inlineStr">
        <is>
          <r>
            <t xml:space="preserve">88316</t>
          </r>
        </is>
      </c>
      <c r="B6209" s="23" t="inlineStr">
        <is>
          <r>
            <t xml:space="preserve">SERVENTE COM ENCARGOS COMPLEMENTARES</t>
          </r>
        </is>
      </c>
      <c r="C6209" s="22" t="inlineStr">
        <is>
          <r>
            <t xml:space="preserve">SINAPI</t>
          </r>
        </is>
      </c>
      <c r="D6209" s="22" t="inlineStr">
        <is>
          <r>
            <t xml:space="preserve">H</t>
          </r>
        </is>
      </c>
      <c r="E6209" s="24" t="n">
        <v>3.0</v>
      </c>
      <c r="F6209" s="25" t="n">
        <v>23.56</v>
      </c>
      <c r="G6209" s="25" t="n">
        <f>ROUND(ROUND(E6209,8)*F6209,2)</f>
        <v>70.68</v>
      </c>
    </row>
    <row r="6210" customHeight="1" ht="18">
      <c r="A6210" s="2" t="inlineStr"/>
      <c r="B6210" s="2" t="inlineStr"/>
      <c r="C6210" s="2" t="inlineStr"/>
      <c r="D6210" s="2" t="inlineStr"/>
      <c r="E6210" s="26" t="inlineStr">
        <is>
          <r>
            <t xml:space="preserve">TOTAL Mão de Obra com Encargos Complementares:</t>
          </r>
        </is>
      </c>
      <c r="F6210" s="26" t="inlineStr"/>
      <c r="G6210" s="27" t="n">
        <f>SUM(G6207:G6209)</f>
        <v>163.18</v>
      </c>
    </row>
    <row r="6211" customHeight="1" ht="15">
      <c r="A6211" s="2" t="inlineStr"/>
      <c r="B6211" s="2" t="inlineStr"/>
      <c r="C6211" s="2" t="inlineStr"/>
      <c r="D6211" s="2" t="inlineStr"/>
      <c r="E6211" s="28" t="inlineStr">
        <is>
          <r>
            <t xml:space="preserve">VALOR:</t>
          </r>
        </is>
      </c>
      <c r="F6211" s="28" t="inlineStr"/>
      <c r="G6211" s="29" t="n">
        <f>ROUND(SUM(G6205,G6210),2)</f>
        <v>6608.04</v>
      </c>
    </row>
    <row r="6212" customHeight="1" ht="15">
      <c r="A6212" s="2" t="inlineStr"/>
      <c r="B6212" s="2" t="inlineStr"/>
      <c r="C6212" s="2" t="inlineStr"/>
      <c r="D6212" s="2" t="inlineStr"/>
      <c r="E6212" s="28" t="inlineStr">
        <is>
          <r>
            <t xml:space="preserve">VALOR BDI (20.34%):</t>
          </r>
        </is>
      </c>
      <c r="F6212" s="28" t="inlineStr"/>
      <c r="G6212" s="29" t="n">
        <f>ROUND(G6211*(20.34/100),2)</f>
        <v>1344.08</v>
      </c>
    </row>
    <row r="6213" customHeight="1" ht="15">
      <c r="A6213" s="2" t="inlineStr"/>
      <c r="B6213" s="2" t="inlineStr"/>
      <c r="C6213" s="2" t="inlineStr"/>
      <c r="D6213" s="2" t="inlineStr"/>
      <c r="E6213" s="28" t="inlineStr">
        <is>
          <r>
            <t xml:space="preserve">VALOR COM BDI:</t>
          </r>
        </is>
      </c>
      <c r="F6213" s="28" t="inlineStr"/>
      <c r="G6213" s="29" t="n">
        <f>G6212+G6211</f>
        <v>7952.12</v>
      </c>
    </row>
    <row r="6214" customHeight="1" ht="10">
      <c r="A6214" s="2" t="inlineStr"/>
      <c r="B6214" s="2" t="inlineStr"/>
      <c r="C6214" s="2" t="inlineStr"/>
      <c r="D6214" s="2" t="inlineStr"/>
      <c r="E6214" s="18" t="inlineStr"/>
      <c r="F6214" s="18" t="inlineStr"/>
      <c r="G6214" s="18" t="inlineStr"/>
    </row>
    <row r="6215" customHeight="1" ht="20">
      <c r="A6215" s="19" t="inlineStr">
        <is>
          <r>
            <t xml:space="preserve">1.19.120. ​CPU2695​ QUADRO DE DISTRIBUIÇÃO DE EMBUTIR, EM CHAPA DE AÇO, PARA ATÉ 70 DISJUNTORES, COM BARRAMENTO, PADRÃO DIN, EXCLUSIVE DISJUNTORES​ (UN)</t>
          </r>
        </is>
      </c>
      <c r="B6215" s="19" t="inlineStr"/>
      <c r="C6215" s="19" t="inlineStr"/>
      <c r="D6215" s="19" t="inlineStr"/>
      <c r="E6215" s="19" t="inlineStr"/>
      <c r="F6215" s="19" t="inlineStr"/>
      <c r="G6215" s="19" t="inlineStr"/>
    </row>
    <row r="6216" customHeight="1" ht="15">
      <c r="A6216" s="20" t="inlineStr">
        <is>
          <r>
            <t xml:space="preserve">Material</t>
          </r>
        </is>
      </c>
      <c r="B6216" s="20" t="inlineStr"/>
      <c r="C6216" s="21" t="inlineStr">
        <is>
          <r>
            <t xml:space="preserve">FONTE</t>
          </r>
        </is>
      </c>
      <c r="D6216" s="21" t="inlineStr">
        <is>
          <r>
            <t xml:space="preserve">UNID</t>
          </r>
        </is>
      </c>
      <c r="E6216" s="21" t="inlineStr">
        <is>
          <r>
            <t xml:space="preserve">COEFICIENTE</t>
          </r>
        </is>
      </c>
      <c r="F6216" s="21" t="inlineStr">
        <is>
          <r>
            <t xml:space="preserve">PREÇO UNITÁRIO</t>
          </r>
        </is>
      </c>
      <c r="G6216" s="21" t="inlineStr">
        <is>
          <r>
            <t xml:space="preserve">TOTAL</t>
          </r>
        </is>
      </c>
    </row>
    <row r="6217" customHeight="1" ht="21">
      <c r="A6217" s="22" t="inlineStr">
        <is>
          <r>
            <t xml:space="preserve">I08261</t>
          </r>
        </is>
      </c>
      <c r="B6217" s="23" t="inlineStr">
        <is>
          <r>
            <t xml:space="preserve">Quadro de distribuição de embutir em chapa de aço, p/até 70 disjuntores c/barramento, padrão DIN, Cemar ou similar</t>
          </r>
        </is>
      </c>
      <c r="C6217" s="22" t="inlineStr">
        <is>
          <r>
            <t xml:space="preserve">ORSE</t>
          </r>
        </is>
      </c>
      <c r="D6217" s="22" t="inlineStr">
        <is>
          <r>
            <t xml:space="preserve">un</t>
          </r>
        </is>
      </c>
      <c r="E6217" s="24" t="n">
        <v>1.0</v>
      </c>
      <c r="F6217" s="25" t="n">
        <v>1850.0</v>
      </c>
      <c r="G6217" s="25" t="n">
        <f>ROUND(ROUND(E6217,8)*F6217,2)</f>
        <v>1850.0</v>
      </c>
    </row>
    <row r="6218" customHeight="1" ht="15">
      <c r="A6218" s="2" t="inlineStr"/>
      <c r="B6218" s="2" t="inlineStr"/>
      <c r="C6218" s="2" t="inlineStr"/>
      <c r="D6218" s="2" t="inlineStr"/>
      <c r="E6218" s="26" t="inlineStr">
        <is>
          <r>
            <t xml:space="preserve">TOTAL Material:</t>
          </r>
        </is>
      </c>
      <c r="F6218" s="26" t="inlineStr"/>
      <c r="G6218" s="27" t="n">
        <f>SUM(G6217:G6217)</f>
        <v>1850.0</v>
      </c>
    </row>
    <row r="6219" customHeight="1" ht="15">
      <c r="A6219" s="20" t="inlineStr">
        <is>
          <r>
            <t xml:space="preserve">Mão de Obra com Encargos Complementares</t>
          </r>
        </is>
      </c>
      <c r="B6219" s="20" t="inlineStr"/>
      <c r="C6219" s="21" t="inlineStr">
        <is>
          <r>
            <t xml:space="preserve">FONTE</t>
          </r>
        </is>
      </c>
      <c r="D6219" s="21" t="inlineStr">
        <is>
          <r>
            <t xml:space="preserve">UNID</t>
          </r>
        </is>
      </c>
      <c r="E6219" s="21" t="inlineStr">
        <is>
          <r>
            <t xml:space="preserve">COEFICIENTE</t>
          </r>
        </is>
      </c>
      <c r="F6219" s="21" t="inlineStr">
        <is>
          <r>
            <t xml:space="preserve">PREÇO UNITÁRIO</t>
          </r>
        </is>
      </c>
      <c r="G6219" s="21" t="inlineStr">
        <is>
          <r>
            <t xml:space="preserve">TOTAL</t>
          </r>
        </is>
      </c>
    </row>
    <row r="6220" customHeight="1" ht="15">
      <c r="A6220" s="22" t="inlineStr">
        <is>
          <r>
            <t xml:space="preserve">88264</t>
          </r>
        </is>
      </c>
      <c r="B6220" s="23" t="inlineStr">
        <is>
          <r>
            <t xml:space="preserve">ELETRICISTA COM ENCARGOS COMPLEMENTARES</t>
          </r>
        </is>
      </c>
      <c r="C6220" s="22" t="inlineStr">
        <is>
          <r>
            <t xml:space="preserve">SINAPI</t>
          </r>
        </is>
      </c>
      <c r="D6220" s="22" t="inlineStr">
        <is>
          <r>
            <t xml:space="preserve">H</t>
          </r>
        </is>
      </c>
      <c r="E6220" s="24" t="n">
        <v>14.0</v>
      </c>
      <c r="F6220" s="25" t="n">
        <v>30.96</v>
      </c>
      <c r="G6220" s="25" t="n">
        <f>ROUND(ROUND(E6220,8)*F6220,2)</f>
        <v>433.44</v>
      </c>
    </row>
    <row r="6221" customHeight="1" ht="15">
      <c r="A6221" s="22" t="inlineStr">
        <is>
          <r>
            <t xml:space="preserve">88309</t>
          </r>
        </is>
      </c>
      <c r="B6221" s="23" t="inlineStr">
        <is>
          <r>
            <t xml:space="preserve">PEDREIRO COM ENCARGOS COMPLEMENTARES</t>
          </r>
        </is>
      </c>
      <c r="C6221" s="22" t="inlineStr">
        <is>
          <r>
            <t xml:space="preserve">SINAPI</t>
          </r>
        </is>
      </c>
      <c r="D6221" s="22" t="inlineStr">
        <is>
          <r>
            <t xml:space="preserve">H</t>
          </r>
        </is>
      </c>
      <c r="E6221" s="24" t="n">
        <v>3.5</v>
      </c>
      <c r="F6221" s="25" t="n">
        <v>30.58</v>
      </c>
      <c r="G6221" s="25" t="n">
        <f>ROUND(ROUND(E6221,8)*F6221,2)</f>
        <v>107.03</v>
      </c>
    </row>
    <row r="6222" customHeight="1" ht="15">
      <c r="A6222" s="22" t="inlineStr">
        <is>
          <r>
            <t xml:space="preserve">88316</t>
          </r>
        </is>
      </c>
      <c r="B6222" s="23" t="inlineStr">
        <is>
          <r>
            <t xml:space="preserve">SERVENTE COM ENCARGOS COMPLEMENTARES</t>
          </r>
        </is>
      </c>
      <c r="C6222" s="22" t="inlineStr">
        <is>
          <r>
            <t xml:space="preserve">SINAPI</t>
          </r>
        </is>
      </c>
      <c r="D6222" s="22" t="inlineStr">
        <is>
          <r>
            <t xml:space="preserve">H</t>
          </r>
        </is>
      </c>
      <c r="E6222" s="24" t="n">
        <v>5.2</v>
      </c>
      <c r="F6222" s="25" t="n">
        <v>23.56</v>
      </c>
      <c r="G6222" s="25" t="n">
        <f>ROUND(ROUND(E6222,8)*F6222,2)</f>
        <v>122.51</v>
      </c>
    </row>
    <row r="6223" customHeight="1" ht="18">
      <c r="A6223" s="2" t="inlineStr"/>
      <c r="B6223" s="2" t="inlineStr"/>
      <c r="C6223" s="2" t="inlineStr"/>
      <c r="D6223" s="2" t="inlineStr"/>
      <c r="E6223" s="26" t="inlineStr">
        <is>
          <r>
            <t xml:space="preserve">TOTAL Mão de Obra com Encargos Complementares:</t>
          </r>
        </is>
      </c>
      <c r="F6223" s="26" t="inlineStr"/>
      <c r="G6223" s="27" t="n">
        <f>SUM(G6220:G6222)</f>
        <v>662.98</v>
      </c>
    </row>
    <row r="6224" customHeight="1" ht="15">
      <c r="A6224" s="20" t="inlineStr">
        <is>
          <r>
            <t xml:space="preserve">Serviço</t>
          </r>
        </is>
      </c>
      <c r="B6224" s="20" t="inlineStr"/>
      <c r="C6224" s="21" t="inlineStr">
        <is>
          <r>
            <t xml:space="preserve">FONTE</t>
          </r>
        </is>
      </c>
      <c r="D6224" s="21" t="inlineStr">
        <is>
          <r>
            <t xml:space="preserve">UNID</t>
          </r>
        </is>
      </c>
      <c r="E6224" s="21" t="inlineStr">
        <is>
          <r>
            <t xml:space="preserve">COEFICIENTE</t>
          </r>
        </is>
      </c>
      <c r="F6224" s="21" t="inlineStr">
        <is>
          <r>
            <t xml:space="preserve">PREÇO UNITÁRIO</t>
          </r>
        </is>
      </c>
      <c r="G6224" s="21" t="inlineStr">
        <is>
          <r>
            <t xml:space="preserve">TOTAL</t>
          </r>
        </is>
      </c>
    </row>
    <row r="6225" customHeight="1" ht="38">
      <c r="A6225" s="22" t="inlineStr">
        <is>
          <r>
            <t xml:space="preserve">87296</t>
          </r>
        </is>
      </c>
      <c r="B6225" s="23" t="inlineStr">
        <is>
          <r>
            <t xml:space="preserve">ARGAMASSA TRAÇO 1:3:12 (EM VOLUME DE CIMENTO, CAL E AREIA MÉDIA ÚMIDA) PARA EMBOÇO/MASSA ÚNICA/ASSENTAMENTO DE ALVENARIA DE VEDAÇÃO, PREPARO MECÂNICO COM BETONEIRA 600 L. AF_08/2019</t>
          </r>
        </is>
      </c>
      <c r="C6225" s="22" t="inlineStr">
        <is>
          <r>
            <t xml:space="preserve">SINAPI</t>
          </r>
        </is>
      </c>
      <c r="D6225" s="22" t="inlineStr">
        <is>
          <r>
            <t xml:space="preserve">M3</t>
          </r>
        </is>
      </c>
      <c r="E6225" s="24" t="n">
        <v>0.024</v>
      </c>
      <c r="F6225" s="25" t="n">
        <v>609.25</v>
      </c>
      <c r="G6225" s="25" t="n">
        <f>ROUND(ROUND(E6225,8)*F6225,2)</f>
        <v>14.62</v>
      </c>
    </row>
    <row r="6226" customHeight="1" ht="15">
      <c r="A6226" s="2" t="inlineStr"/>
      <c r="B6226" s="2" t="inlineStr"/>
      <c r="C6226" s="2" t="inlineStr"/>
      <c r="D6226" s="2" t="inlineStr"/>
      <c r="E6226" s="26" t="inlineStr">
        <is>
          <r>
            <t xml:space="preserve">TOTAL Serviço:</t>
          </r>
        </is>
      </c>
      <c r="F6226" s="26" t="inlineStr"/>
      <c r="G6226" s="27" t="n">
        <f>SUM(G6225:G6225)</f>
        <v>14.62</v>
      </c>
    </row>
    <row r="6227" customHeight="1" ht="15">
      <c r="A6227" s="2" t="inlineStr"/>
      <c r="B6227" s="2" t="inlineStr"/>
      <c r="C6227" s="2" t="inlineStr"/>
      <c r="D6227" s="2" t="inlineStr"/>
      <c r="E6227" s="28" t="inlineStr">
        <is>
          <r>
            <t xml:space="preserve">VALOR:</t>
          </r>
        </is>
      </c>
      <c r="F6227" s="28" t="inlineStr"/>
      <c r="G6227" s="29" t="n">
        <f>ROUND(SUM(G6218,G6223,G6226),2)</f>
        <v>2527.6</v>
      </c>
    </row>
    <row r="6228" customHeight="1" ht="15">
      <c r="A6228" s="2" t="inlineStr"/>
      <c r="B6228" s="2" t="inlineStr"/>
      <c r="C6228" s="2" t="inlineStr"/>
      <c r="D6228" s="2" t="inlineStr"/>
      <c r="E6228" s="28" t="inlineStr">
        <is>
          <r>
            <t xml:space="preserve">VALOR BDI (20.34%):</t>
          </r>
        </is>
      </c>
      <c r="F6228" s="28" t="inlineStr"/>
      <c r="G6228" s="29" t="n">
        <f>ROUND(G6227*(20.34/100),2)</f>
        <v>514.11</v>
      </c>
    </row>
    <row r="6229" customHeight="1" ht="15">
      <c r="A6229" s="2" t="inlineStr"/>
      <c r="B6229" s="2" t="inlineStr"/>
      <c r="C6229" s="2" t="inlineStr"/>
      <c r="D6229" s="2" t="inlineStr"/>
      <c r="E6229" s="28" t="inlineStr">
        <is>
          <r>
            <t xml:space="preserve">VALOR COM BDI:</t>
          </r>
        </is>
      </c>
      <c r="F6229" s="28" t="inlineStr"/>
      <c r="G6229" s="29" t="n">
        <f>G6228+G6227</f>
        <v>3041.71</v>
      </c>
    </row>
    <row r="6230" customHeight="1" ht="10">
      <c r="A6230" s="2" t="inlineStr"/>
      <c r="B6230" s="2" t="inlineStr"/>
      <c r="C6230" s="2" t="inlineStr"/>
      <c r="D6230" s="2" t="inlineStr"/>
      <c r="E6230" s="18" t="inlineStr"/>
      <c r="F6230" s="18" t="inlineStr"/>
      <c r="G6230" s="18" t="inlineStr"/>
    </row>
    <row r="6231" customHeight="1" ht="20">
      <c r="A6231" s="19" t="inlineStr">
        <is>
          <r>
            <t xml:space="preserve">1.19.121. ​CPU3350​ QD- QUADRO / PAINEL EM CHAPA GALVANIZADA E PINTURA ELETROSTÁTICA NA COR BEGE, SEM DISJUNTORES, COM (BARRAMENTOS, ISOLADOR, PARAFUSOS, CONECTOR ESPELHO E MONTAGEM) - 1400X800X300MM​ (UN)</t>
          </r>
        </is>
      </c>
      <c r="B6231" s="19" t="inlineStr"/>
      <c r="C6231" s="19" t="inlineStr"/>
      <c r="D6231" s="19" t="inlineStr"/>
      <c r="E6231" s="19" t="inlineStr"/>
      <c r="F6231" s="19" t="inlineStr"/>
      <c r="G6231" s="19" t="inlineStr"/>
    </row>
    <row r="6232" customHeight="1" ht="15">
      <c r="A6232" s="20" t="inlineStr">
        <is>
          <r>
            <t xml:space="preserve">Material</t>
          </r>
        </is>
      </c>
      <c r="B6232" s="20" t="inlineStr"/>
      <c r="C6232" s="21" t="inlineStr">
        <is>
          <r>
            <t xml:space="preserve">FONTE</t>
          </r>
        </is>
      </c>
      <c r="D6232" s="21" t="inlineStr">
        <is>
          <r>
            <t xml:space="preserve">UNID</t>
          </r>
        </is>
      </c>
      <c r="E6232" s="21" t="inlineStr">
        <is>
          <r>
            <t xml:space="preserve">COEFICIENTE</t>
          </r>
        </is>
      </c>
      <c r="F6232" s="21" t="inlineStr">
        <is>
          <r>
            <t xml:space="preserve">PREÇO UNITÁRIO</t>
          </r>
        </is>
      </c>
      <c r="G6232" s="21" t="inlineStr">
        <is>
          <r>
            <t xml:space="preserve">TOTAL</t>
          </r>
        </is>
      </c>
    </row>
    <row r="6233" customHeight="1" ht="38">
      <c r="A6233" s="22" t="inlineStr">
        <is>
          <r>
            <t xml:space="preserve">I09748</t>
          </r>
        </is>
      </c>
      <c r="B6233" s="23" t="inlineStr">
        <is>
          <r>
            <t xml:space="preserve">QD - Quadro / Painel em chapa galvanizada e pintura eletrostática na cor bege,sem disjuntores,com ( barramentos, isolador, pafusos, conector, espelho e montagem) -1400x800x300mm</t>
          </r>
        </is>
      </c>
      <c r="C6233" s="22" t="inlineStr">
        <is>
          <r>
            <t xml:space="preserve">ORSE</t>
          </r>
        </is>
      </c>
      <c r="D6233" s="22" t="inlineStr">
        <is>
          <r>
            <t xml:space="preserve">un</t>
          </r>
        </is>
      </c>
      <c r="E6233" s="24" t="n">
        <v>1.0</v>
      </c>
      <c r="F6233" s="25" t="n">
        <v>6278.54</v>
      </c>
      <c r="G6233" s="25" t="n">
        <f>ROUND(ROUND(E6233,8)*F6233,2)</f>
        <v>6278.54</v>
      </c>
    </row>
    <row r="6234" customHeight="1" ht="15">
      <c r="A6234" s="2" t="inlineStr"/>
      <c r="B6234" s="2" t="inlineStr"/>
      <c r="C6234" s="2" t="inlineStr"/>
      <c r="D6234" s="2" t="inlineStr"/>
      <c r="E6234" s="26" t="inlineStr">
        <is>
          <r>
            <t xml:space="preserve">TOTAL Material:</t>
          </r>
        </is>
      </c>
      <c r="F6234" s="26" t="inlineStr"/>
      <c r="G6234" s="27" t="n">
        <f>SUM(G6233:G6233)</f>
        <v>6278.54</v>
      </c>
    </row>
    <row r="6235" customHeight="1" ht="15">
      <c r="A6235" s="20" t="inlineStr">
        <is>
          <r>
            <t xml:space="preserve">Mão de Obra com Encargos Complementares</t>
          </r>
        </is>
      </c>
      <c r="B6235" s="20" t="inlineStr"/>
      <c r="C6235" s="21" t="inlineStr">
        <is>
          <r>
            <t xml:space="preserve">FONTE</t>
          </r>
        </is>
      </c>
      <c r="D6235" s="21" t="inlineStr">
        <is>
          <r>
            <t xml:space="preserve">UNID</t>
          </r>
        </is>
      </c>
      <c r="E6235" s="21" t="inlineStr">
        <is>
          <r>
            <t xml:space="preserve">COEFICIENTE</t>
          </r>
        </is>
      </c>
      <c r="F6235" s="21" t="inlineStr">
        <is>
          <r>
            <t xml:space="preserve">PREÇO UNITÁRIO</t>
          </r>
        </is>
      </c>
      <c r="G6235" s="21" t="inlineStr">
        <is>
          <r>
            <t xml:space="preserve">TOTAL</t>
          </r>
        </is>
      </c>
    </row>
    <row r="6236" customHeight="1" ht="15">
      <c r="A6236" s="22" t="inlineStr">
        <is>
          <r>
            <t xml:space="preserve">88264</t>
          </r>
        </is>
      </c>
      <c r="B6236" s="23" t="inlineStr">
        <is>
          <r>
            <t xml:space="preserve">ELETRICISTA COM ENCARGOS COMPLEMENTARES</t>
          </r>
        </is>
      </c>
      <c r="C6236" s="22" t="inlineStr">
        <is>
          <r>
            <t xml:space="preserve">SINAPI</t>
          </r>
        </is>
      </c>
      <c r="D6236" s="22" t="inlineStr">
        <is>
          <r>
            <t xml:space="preserve">H</t>
          </r>
        </is>
      </c>
      <c r="E6236" s="24" t="n">
        <v>5.0</v>
      </c>
      <c r="F6236" s="25" t="n">
        <v>30.96</v>
      </c>
      <c r="G6236" s="25" t="n">
        <f>ROUND(ROUND(E6236,8)*F6236,2)</f>
        <v>154.8</v>
      </c>
    </row>
    <row r="6237" customHeight="1" ht="15">
      <c r="A6237" s="22" t="inlineStr">
        <is>
          <r>
            <t xml:space="preserve">88309</t>
          </r>
        </is>
      </c>
      <c r="B6237" s="23" t="inlineStr">
        <is>
          <r>
            <t xml:space="preserve">PEDREIRO COM ENCARGOS COMPLEMENTARES</t>
          </r>
        </is>
      </c>
      <c r="C6237" s="22" t="inlineStr">
        <is>
          <r>
            <t xml:space="preserve">SINAPI</t>
          </r>
        </is>
      </c>
      <c r="D6237" s="22" t="inlineStr">
        <is>
          <r>
            <t xml:space="preserve">H</t>
          </r>
        </is>
      </c>
      <c r="E6237" s="24" t="n">
        <v>1.0</v>
      </c>
      <c r="F6237" s="25" t="n">
        <v>30.58</v>
      </c>
      <c r="G6237" s="25" t="n">
        <f>ROUND(ROUND(E6237,8)*F6237,2)</f>
        <v>30.58</v>
      </c>
    </row>
    <row r="6238" customHeight="1" ht="15">
      <c r="A6238" s="22" t="inlineStr">
        <is>
          <r>
            <t xml:space="preserve">88316</t>
          </r>
        </is>
      </c>
      <c r="B6238" s="23" t="inlineStr">
        <is>
          <r>
            <t xml:space="preserve">SERVENTE COM ENCARGOS COMPLEMENTARES</t>
          </r>
        </is>
      </c>
      <c r="C6238" s="22" t="inlineStr">
        <is>
          <r>
            <t xml:space="preserve">SINAPI</t>
          </r>
        </is>
      </c>
      <c r="D6238" s="22" t="inlineStr">
        <is>
          <r>
            <t xml:space="preserve">H</t>
          </r>
        </is>
      </c>
      <c r="E6238" s="24" t="n">
        <v>5.0</v>
      </c>
      <c r="F6238" s="25" t="n">
        <v>23.56</v>
      </c>
      <c r="G6238" s="25" t="n">
        <f>ROUND(ROUND(E6238,8)*F6238,2)</f>
        <v>117.8</v>
      </c>
    </row>
    <row r="6239" customHeight="1" ht="18">
      <c r="A6239" s="2" t="inlineStr"/>
      <c r="B6239" s="2" t="inlineStr"/>
      <c r="C6239" s="2" t="inlineStr"/>
      <c r="D6239" s="2" t="inlineStr"/>
      <c r="E6239" s="26" t="inlineStr">
        <is>
          <r>
            <t xml:space="preserve">TOTAL Mão de Obra com Encargos Complementares:</t>
          </r>
        </is>
      </c>
      <c r="F6239" s="26" t="inlineStr"/>
      <c r="G6239" s="27" t="n">
        <f>SUM(G6236:G6238)</f>
        <v>303.18</v>
      </c>
    </row>
    <row r="6240" customHeight="1" ht="15">
      <c r="A6240" s="2" t="inlineStr"/>
      <c r="B6240" s="2" t="inlineStr"/>
      <c r="C6240" s="2" t="inlineStr"/>
      <c r="D6240" s="2" t="inlineStr"/>
      <c r="E6240" s="28" t="inlineStr">
        <is>
          <r>
            <t xml:space="preserve">VALOR:</t>
          </r>
        </is>
      </c>
      <c r="F6240" s="28" t="inlineStr"/>
      <c r="G6240" s="29" t="n">
        <f>ROUND(SUM(G6234,G6239),2)</f>
        <v>6581.72</v>
      </c>
    </row>
    <row r="6241" customHeight="1" ht="15">
      <c r="A6241" s="2" t="inlineStr"/>
      <c r="B6241" s="2" t="inlineStr"/>
      <c r="C6241" s="2" t="inlineStr"/>
      <c r="D6241" s="2" t="inlineStr"/>
      <c r="E6241" s="28" t="inlineStr">
        <is>
          <r>
            <t xml:space="preserve">VALOR BDI (20.34%):</t>
          </r>
        </is>
      </c>
      <c r="F6241" s="28" t="inlineStr"/>
      <c r="G6241" s="29" t="n">
        <f>ROUND(G6240*(20.34/100),2)</f>
        <v>1338.72</v>
      </c>
    </row>
    <row r="6242" customHeight="1" ht="15">
      <c r="A6242" s="2" t="inlineStr"/>
      <c r="B6242" s="2" t="inlineStr"/>
      <c r="C6242" s="2" t="inlineStr"/>
      <c r="D6242" s="2" t="inlineStr"/>
      <c r="E6242" s="28" t="inlineStr">
        <is>
          <r>
            <t xml:space="preserve">VALOR COM BDI:</t>
          </r>
        </is>
      </c>
      <c r="F6242" s="28" t="inlineStr"/>
      <c r="G6242" s="29" t="n">
        <f>G6241+G6240</f>
        <v>7920.44</v>
      </c>
    </row>
    <row r="6243" customHeight="1" ht="10">
      <c r="A6243" s="2" t="inlineStr"/>
      <c r="B6243" s="2" t="inlineStr"/>
      <c r="C6243" s="2" t="inlineStr"/>
      <c r="D6243" s="2" t="inlineStr"/>
      <c r="E6243" s="18" t="inlineStr"/>
      <c r="F6243" s="18" t="inlineStr"/>
      <c r="G6243" s="18" t="inlineStr"/>
    </row>
    <row r="6244" customHeight="1" ht="20">
      <c r="A6244" s="19" t="inlineStr">
        <is>
          <r>
            <t xml:space="preserve">1.19.122. ​CPU3351​ QUADRO DISTRIBUIÇÃO EMBUTIR PARA 60 SEM BARRAMENTO TIGRE​ (UN)</t>
          </r>
        </is>
      </c>
      <c r="B6244" s="19" t="inlineStr"/>
      <c r="C6244" s="19" t="inlineStr"/>
      <c r="D6244" s="19" t="inlineStr"/>
      <c r="E6244" s="19" t="inlineStr"/>
      <c r="F6244" s="19" t="inlineStr"/>
      <c r="G6244" s="19" t="inlineStr"/>
    </row>
    <row r="6245" customHeight="1" ht="15">
      <c r="A6245" s="20" t="inlineStr">
        <is>
          <r>
            <t xml:space="preserve">Material</t>
          </r>
        </is>
      </c>
      <c r="B6245" s="20" t="inlineStr"/>
      <c r="C6245" s="21" t="inlineStr">
        <is>
          <r>
            <t xml:space="preserve">FONTE</t>
          </r>
        </is>
      </c>
      <c r="D6245" s="21" t="inlineStr">
        <is>
          <r>
            <t xml:space="preserve">UNID</t>
          </r>
        </is>
      </c>
      <c r="E6245" s="21" t="inlineStr">
        <is>
          <r>
            <t xml:space="preserve">COEFICIENTE</t>
          </r>
        </is>
      </c>
      <c r="F6245" s="21" t="inlineStr">
        <is>
          <r>
            <t xml:space="preserve">PREÇO UNITÁRIO</t>
          </r>
        </is>
      </c>
      <c r="G6245" s="21" t="inlineStr">
        <is>
          <r>
            <t xml:space="preserve">TOTAL</t>
          </r>
        </is>
      </c>
    </row>
    <row r="6246" customHeight="1" ht="15">
      <c r="A6246" s="22" t="inlineStr">
        <is>
          <r>
            <t xml:space="preserve">I0193</t>
          </r>
        </is>
      </c>
      <c r="B6246" s="23" t="inlineStr">
        <is>
          <r>
            <t xml:space="preserve">BARRAMENTO NEUTRO P/ BAIXA TENSÃO</t>
          </r>
        </is>
      </c>
      <c r="C6246" s="22" t="inlineStr">
        <is>
          <r>
            <t xml:space="preserve">SEINFRA</t>
          </r>
        </is>
      </c>
      <c r="D6246" s="22" t="inlineStr">
        <is>
          <r>
            <t xml:space="preserve">UN</t>
          </r>
        </is>
      </c>
      <c r="E6246" s="24" t="n">
        <v>1.0</v>
      </c>
      <c r="F6246" s="25" t="n">
        <v>41.32</v>
      </c>
      <c r="G6246" s="25" t="n">
        <f>ROUND(ROUND(E6246,8)*F6246,2)</f>
        <v>41.32</v>
      </c>
    </row>
    <row r="6247" customHeight="1" ht="15">
      <c r="A6247" s="22" t="inlineStr">
        <is>
          <r>
            <t xml:space="preserve">I0194</t>
          </r>
        </is>
      </c>
      <c r="B6247" s="23" t="inlineStr">
        <is>
          <r>
            <t xml:space="preserve">BARRAMENTO PRINCIPAL P/ BAIXA TENSÃO</t>
          </r>
        </is>
      </c>
      <c r="C6247" s="22" t="inlineStr">
        <is>
          <r>
            <t xml:space="preserve">SEINFRA</t>
          </r>
        </is>
      </c>
      <c r="D6247" s="22" t="inlineStr">
        <is>
          <r>
            <t xml:space="preserve">UN</t>
          </r>
        </is>
      </c>
      <c r="E6247" s="24" t="n">
        <v>1.0</v>
      </c>
      <c r="F6247" s="25" t="n">
        <v>40.65</v>
      </c>
      <c r="G6247" s="25" t="n">
        <f>ROUND(ROUND(E6247,8)*F6247,2)</f>
        <v>40.65</v>
      </c>
    </row>
    <row r="6248" customHeight="1" ht="15">
      <c r="A6248" s="22" t="inlineStr">
        <is>
          <r>
            <t xml:space="preserve">I0195</t>
          </r>
        </is>
      </c>
      <c r="B6248" s="23" t="inlineStr">
        <is>
          <r>
            <t xml:space="preserve">BARRAMENTO TERRA P/ BAIXA TENSÃO</t>
          </r>
        </is>
      </c>
      <c r="C6248" s="22" t="inlineStr">
        <is>
          <r>
            <t xml:space="preserve">SEINFRA</t>
          </r>
        </is>
      </c>
      <c r="D6248" s="22" t="inlineStr">
        <is>
          <r>
            <t xml:space="preserve">UN</t>
          </r>
        </is>
      </c>
      <c r="E6248" s="24" t="n">
        <v>1.0</v>
      </c>
      <c r="F6248" s="25" t="n">
        <v>33.6</v>
      </c>
      <c r="G6248" s="25" t="n">
        <f>ROUND(ROUND(E6248,8)*F6248,2)</f>
        <v>33.6</v>
      </c>
    </row>
    <row r="6249" customHeight="1" ht="15">
      <c r="A6249" s="22" t="inlineStr">
        <is>
          <r>
            <t xml:space="preserve">I1759</t>
          </r>
        </is>
      </c>
      <c r="B6249" s="23" t="inlineStr">
        <is>
          <r>
            <t xml:space="preserve">QUADRO DISTRIBUIÇÃO LUZ 457X646X95MM</t>
          </r>
        </is>
      </c>
      <c r="C6249" s="22" t="inlineStr">
        <is>
          <r>
            <t xml:space="preserve">SEINFRA</t>
          </r>
        </is>
      </c>
      <c r="D6249" s="22" t="inlineStr">
        <is>
          <r>
            <t xml:space="preserve">UN</t>
          </r>
        </is>
      </c>
      <c r="E6249" s="24" t="n">
        <v>1.0</v>
      </c>
      <c r="F6249" s="25" t="n">
        <v>399.07</v>
      </c>
      <c r="G6249" s="25" t="n">
        <f>ROUND(ROUND(E6249,8)*F6249,2)</f>
        <v>399.07</v>
      </c>
    </row>
    <row r="6250" customHeight="1" ht="15">
      <c r="A6250" s="2" t="inlineStr"/>
      <c r="B6250" s="2" t="inlineStr"/>
      <c r="C6250" s="2" t="inlineStr"/>
      <c r="D6250" s="2" t="inlineStr"/>
      <c r="E6250" s="26" t="inlineStr">
        <is>
          <r>
            <t xml:space="preserve">TOTAL Material:</t>
          </r>
        </is>
      </c>
      <c r="F6250" s="26" t="inlineStr"/>
      <c r="G6250" s="27" t="n">
        <f>SUM(G6246:G6249)</f>
        <v>514.64</v>
      </c>
    </row>
    <row r="6251" customHeight="1" ht="15">
      <c r="A6251" s="20" t="inlineStr">
        <is>
          <r>
            <t xml:space="preserve">Mão de Obra</t>
          </r>
        </is>
      </c>
      <c r="B6251" s="20" t="inlineStr"/>
      <c r="C6251" s="21" t="inlineStr">
        <is>
          <r>
            <t xml:space="preserve">FONTE</t>
          </r>
        </is>
      </c>
      <c r="D6251" s="21" t="inlineStr">
        <is>
          <r>
            <t xml:space="preserve">UNID</t>
          </r>
        </is>
      </c>
      <c r="E6251" s="21" t="inlineStr">
        <is>
          <r>
            <t xml:space="preserve">COEFICIENTE</t>
          </r>
        </is>
      </c>
      <c r="F6251" s="21" t="inlineStr">
        <is>
          <r>
            <t xml:space="preserve">PREÇO UNITÁRIO</t>
          </r>
        </is>
      </c>
      <c r="G6251" s="21" t="inlineStr">
        <is>
          <r>
            <t xml:space="preserve">TOTAL</t>
          </r>
        </is>
      </c>
    </row>
    <row r="6252" customHeight="1" ht="15">
      <c r="A6252" s="22" t="inlineStr">
        <is>
          <r>
            <t xml:space="preserve">I0042</t>
          </r>
        </is>
      </c>
      <c r="B6252" s="23" t="inlineStr">
        <is>
          <r>
            <t xml:space="preserve">AJUDANTE DE ELETRICISTA</t>
          </r>
        </is>
      </c>
      <c r="C6252" s="22" t="inlineStr">
        <is>
          <r>
            <t xml:space="preserve">SEINFRA</t>
          </r>
        </is>
      </c>
      <c r="D6252" s="22" t="inlineStr">
        <is>
          <r>
            <t xml:space="preserve">H</t>
          </r>
        </is>
      </c>
      <c r="E6252" s="24" t="n">
        <v>6.0</v>
      </c>
      <c r="F6252" s="25" t="n">
        <v>21.1</v>
      </c>
      <c r="G6252" s="25" t="n">
        <f>ROUND(ROUND(E6252,8)*F6252,2)</f>
        <v>126.6</v>
      </c>
    </row>
    <row r="6253" customHeight="1" ht="15">
      <c r="A6253" s="22" t="inlineStr">
        <is>
          <r>
            <t xml:space="preserve">I2312</t>
          </r>
        </is>
      </c>
      <c r="B6253" s="23" t="inlineStr">
        <is>
          <r>
            <t xml:space="preserve">ELETRICISTA</t>
          </r>
        </is>
      </c>
      <c r="C6253" s="22" t="inlineStr">
        <is>
          <r>
            <t xml:space="preserve">SEINFRA</t>
          </r>
        </is>
      </c>
      <c r="D6253" s="22" t="inlineStr">
        <is>
          <r>
            <t xml:space="preserve">H</t>
          </r>
        </is>
      </c>
      <c r="E6253" s="24" t="n">
        <v>6.0</v>
      </c>
      <c r="F6253" s="25" t="n">
        <v>26.85</v>
      </c>
      <c r="G6253" s="25" t="n">
        <f>ROUND(ROUND(E6253,8)*F6253,2)</f>
        <v>161.1</v>
      </c>
    </row>
    <row r="6254" customHeight="1" ht="15">
      <c r="A6254" s="2" t="inlineStr"/>
      <c r="B6254" s="2" t="inlineStr"/>
      <c r="C6254" s="2" t="inlineStr"/>
      <c r="D6254" s="2" t="inlineStr"/>
      <c r="E6254" s="26" t="inlineStr">
        <is>
          <r>
            <t xml:space="preserve">TOTAL Mão de Obra:</t>
          </r>
        </is>
      </c>
      <c r="F6254" s="26" t="inlineStr"/>
      <c r="G6254" s="27" t="n">
        <f>SUM(G6252:G6253)</f>
        <v>287.7</v>
      </c>
    </row>
    <row r="6255" customHeight="1" ht="15">
      <c r="A6255" s="2" t="inlineStr"/>
      <c r="B6255" s="2" t="inlineStr"/>
      <c r="C6255" s="2" t="inlineStr"/>
      <c r="D6255" s="2" t="inlineStr"/>
      <c r="E6255" s="28" t="inlineStr">
        <is>
          <r>
            <t xml:space="preserve">VALOR:</t>
          </r>
        </is>
      </c>
      <c r="F6255" s="28" t="inlineStr"/>
      <c r="G6255" s="29" t="n">
        <f>ROUND(SUM(G6250,G6254),2)</f>
        <v>802.34</v>
      </c>
    </row>
    <row r="6256" customHeight="1" ht="15">
      <c r="A6256" s="2" t="inlineStr"/>
      <c r="B6256" s="2" t="inlineStr"/>
      <c r="C6256" s="2" t="inlineStr"/>
      <c r="D6256" s="2" t="inlineStr"/>
      <c r="E6256" s="28" t="inlineStr">
        <is>
          <r>
            <t xml:space="preserve">VALOR BDI (20.34%):</t>
          </r>
        </is>
      </c>
      <c r="F6256" s="28" t="inlineStr"/>
      <c r="G6256" s="29" t="n">
        <f>ROUND(G6255*(20.34/100),2)</f>
        <v>163.2</v>
      </c>
    </row>
    <row r="6257" customHeight="1" ht="15">
      <c r="A6257" s="2" t="inlineStr"/>
      <c r="B6257" s="2" t="inlineStr"/>
      <c r="C6257" s="2" t="inlineStr"/>
      <c r="D6257" s="2" t="inlineStr"/>
      <c r="E6257" s="28" t="inlineStr">
        <is>
          <r>
            <t xml:space="preserve">VALOR COM BDI:</t>
          </r>
        </is>
      </c>
      <c r="F6257" s="28" t="inlineStr"/>
      <c r="G6257" s="29" t="n">
        <f>G6256+G6255</f>
        <v>965.54</v>
      </c>
    </row>
    <row r="6258" customHeight="1" ht="10">
      <c r="A6258" s="2" t="inlineStr"/>
      <c r="B6258" s="2" t="inlineStr"/>
      <c r="C6258" s="2" t="inlineStr"/>
      <c r="D6258" s="2" t="inlineStr"/>
      <c r="E6258" s="18" t="inlineStr"/>
      <c r="F6258" s="18" t="inlineStr"/>
      <c r="G6258" s="18" t="inlineStr"/>
    </row>
    <row r="6259" customHeight="1" ht="20">
      <c r="A6259" s="19" t="inlineStr">
        <is>
          <r>
            <t xml:space="preserve">1.19.123. ​CPU3111​ QUADRO DISTRIB. ENERGIA, EMBUTIDO OU SEMI EMBUTIDO, CAPAC. P 54 DISJ. DIN, C/ BARRAM TRIF.100A BARRA, NEUTRO E TERRA, FAB. EM CHAPA DE AÇO 12 USG COM PORTA, ESPELHO, TRINCO COM FECHAD CH YALE​ (UN)</t>
          </r>
        </is>
      </c>
      <c r="B6259" s="19" t="inlineStr"/>
      <c r="C6259" s="19" t="inlineStr"/>
      <c r="D6259" s="19" t="inlineStr"/>
      <c r="E6259" s="19" t="inlineStr"/>
      <c r="F6259" s="19" t="inlineStr"/>
      <c r="G6259" s="19" t="inlineStr"/>
    </row>
    <row r="6260" customHeight="1" ht="15">
      <c r="A6260" s="20" t="inlineStr">
        <is>
          <r>
            <t xml:space="preserve">Serviço</t>
          </r>
        </is>
      </c>
      <c r="B6260" s="20" t="inlineStr"/>
      <c r="C6260" s="21" t="inlineStr">
        <is>
          <r>
            <t xml:space="preserve">FONTE</t>
          </r>
        </is>
      </c>
      <c r="D6260" s="21" t="inlineStr">
        <is>
          <r>
            <t xml:space="preserve">UNID</t>
          </r>
        </is>
      </c>
      <c r="E6260" s="21" t="inlineStr">
        <is>
          <r>
            <t xml:space="preserve">COEFICIENTE</t>
          </r>
        </is>
      </c>
      <c r="F6260" s="21" t="inlineStr">
        <is>
          <r>
            <t xml:space="preserve">PREÇO UNITÁRIO</t>
          </r>
        </is>
      </c>
      <c r="G6260" s="21" t="inlineStr">
        <is>
          <r>
            <t xml:space="preserve">TOTAL</t>
          </r>
        </is>
      </c>
    </row>
    <row r="6261" customHeight="1" ht="29">
      <c r="A6261" s="22" t="inlineStr">
        <is>
          <r>
            <t xml:space="preserve">S12232</t>
          </r>
        </is>
      </c>
      <c r="B6261" s="23" t="inlineStr">
        <is>
          <r>
            <t xml:space="preserve">Quadro de distribuição de embutir, em chapa de aço, para até 56 disjuntores, com barramento, padrão DIN, exclusive disjuntores</t>
          </r>
        </is>
      </c>
      <c r="C6261" s="22" t="inlineStr">
        <is>
          <r>
            <t xml:space="preserve">ORSE</t>
          </r>
        </is>
      </c>
      <c r="D6261" s="22" t="inlineStr">
        <is>
          <r>
            <t xml:space="preserve">un</t>
          </r>
        </is>
      </c>
      <c r="E6261" s="24" t="n">
        <v>1.0</v>
      </c>
      <c r="F6261" s="25" t="n">
        <v>1779.33</v>
      </c>
      <c r="G6261" s="25" t="n">
        <f>ROUND(ROUND(E6261,8)*F6261,2)</f>
        <v>1779.33</v>
      </c>
    </row>
    <row r="6262" customHeight="1" ht="15">
      <c r="A6262" s="2" t="inlineStr"/>
      <c r="B6262" s="2" t="inlineStr"/>
      <c r="C6262" s="2" t="inlineStr"/>
      <c r="D6262" s="2" t="inlineStr"/>
      <c r="E6262" s="26" t="inlineStr">
        <is>
          <r>
            <t xml:space="preserve">TOTAL Serviço:</t>
          </r>
        </is>
      </c>
      <c r="F6262" s="26" t="inlineStr"/>
      <c r="G6262" s="27" t="n">
        <f>SUM(G6261:G6261)</f>
        <v>1779.33</v>
      </c>
    </row>
    <row r="6263" customHeight="1" ht="15">
      <c r="A6263" s="2" t="inlineStr"/>
      <c r="B6263" s="2" t="inlineStr"/>
      <c r="C6263" s="2" t="inlineStr"/>
      <c r="D6263" s="2" t="inlineStr"/>
      <c r="E6263" s="28" t="inlineStr">
        <is>
          <r>
            <t xml:space="preserve">VALOR:</t>
          </r>
        </is>
      </c>
      <c r="F6263" s="28" t="inlineStr"/>
      <c r="G6263" s="29" t="n">
        <f>ROUND(SUM(G6262),2)</f>
        <v>1779.33</v>
      </c>
    </row>
    <row r="6264" customHeight="1" ht="15">
      <c r="A6264" s="2" t="inlineStr"/>
      <c r="B6264" s="2" t="inlineStr"/>
      <c r="C6264" s="2" t="inlineStr"/>
      <c r="D6264" s="2" t="inlineStr"/>
      <c r="E6264" s="28" t="inlineStr">
        <is>
          <r>
            <t xml:space="preserve">VALOR BDI (20.34%):</t>
          </r>
        </is>
      </c>
      <c r="F6264" s="28" t="inlineStr"/>
      <c r="G6264" s="29" t="n">
        <f>ROUND(G6263*(20.34/100),2)</f>
        <v>361.92</v>
      </c>
    </row>
    <row r="6265" customHeight="1" ht="15">
      <c r="A6265" s="2" t="inlineStr"/>
      <c r="B6265" s="2" t="inlineStr"/>
      <c r="C6265" s="2" t="inlineStr"/>
      <c r="D6265" s="2" t="inlineStr"/>
      <c r="E6265" s="28" t="inlineStr">
        <is>
          <r>
            <t xml:space="preserve">VALOR COM BDI:</t>
          </r>
        </is>
      </c>
      <c r="F6265" s="28" t="inlineStr"/>
      <c r="G6265" s="29" t="n">
        <f>G6264+G6263</f>
        <v>2141.25</v>
      </c>
    </row>
    <row r="6266" customHeight="1" ht="10">
      <c r="A6266" s="2" t="inlineStr"/>
      <c r="B6266" s="2" t="inlineStr"/>
      <c r="C6266" s="2" t="inlineStr"/>
      <c r="D6266" s="2" t="inlineStr"/>
      <c r="E6266" s="18" t="inlineStr"/>
      <c r="F6266" s="18" t="inlineStr"/>
      <c r="G6266" s="18" t="inlineStr"/>
    </row>
    <row r="6267" customHeight="1" ht="20">
      <c r="A6267" s="19" t="inlineStr">
        <is>
          <r>
            <t xml:space="preserve">1.19.124. ​91934​ CABO DE COBRE FLEXÍVEL ISOLADO, 16 MM², ANTI-CHAMA 450/750 V, PARA CIRCUITOS TERMINAIS - FORNECIMENTO E INSTALAÇÃO. AF_03/2023​ (M)</t>
          </r>
        </is>
      </c>
      <c r="B6267" s="19" t="inlineStr"/>
      <c r="C6267" s="19" t="inlineStr"/>
      <c r="D6267" s="19" t="inlineStr"/>
      <c r="E6267" s="19" t="inlineStr"/>
      <c r="F6267" s="19" t="inlineStr"/>
      <c r="G6267" s="19" t="inlineStr"/>
    </row>
    <row r="6268" customHeight="1" ht="15">
      <c r="A6268" s="20" t="inlineStr">
        <is>
          <r>
            <t xml:space="preserve">Material</t>
          </r>
        </is>
      </c>
      <c r="B6268" s="20" t="inlineStr"/>
      <c r="C6268" s="21" t="inlineStr">
        <is>
          <r>
            <t xml:space="preserve">FONTE</t>
          </r>
        </is>
      </c>
      <c r="D6268" s="21" t="inlineStr">
        <is>
          <r>
            <t xml:space="preserve">UNID</t>
          </r>
        </is>
      </c>
      <c r="E6268" s="21" t="inlineStr">
        <is>
          <r>
            <t xml:space="preserve">COEFICIENTE</t>
          </r>
        </is>
      </c>
      <c r="F6268" s="21" t="inlineStr">
        <is>
          <r>
            <t xml:space="preserve">PREÇO UNITÁRIO</t>
          </r>
        </is>
      </c>
      <c r="G6268" s="21" t="inlineStr">
        <is>
          <r>
            <t xml:space="preserve">TOTAL</t>
          </r>
        </is>
      </c>
    </row>
    <row r="6269" customHeight="1" ht="29">
      <c r="A6269" s="22" t="inlineStr">
        <is>
          <r>
            <t xml:space="preserve">00000979</t>
          </r>
        </is>
      </c>
      <c r="B6269" s="23" t="inlineStr">
        <is>
          <r>
            <t xml:space="preserve">CABO DE COBRE, FLEXIVEL, CLASSE 4 OU 5, ISOLACAO EM PVC/A, ANTICHAMA BWF-B, 1 CONDUTOR, 450/750 V, SECAO NOMINAL 16 MM2</t>
          </r>
        </is>
      </c>
      <c r="C6269" s="22" t="inlineStr">
        <is>
          <r>
            <t xml:space="preserve">SINAPI</t>
          </r>
        </is>
      </c>
      <c r="D6269" s="22" t="inlineStr">
        <is>
          <r>
            <t xml:space="preserve">M</t>
          </r>
        </is>
      </c>
      <c r="E6269" s="24" t="n">
        <v>1.2434</v>
      </c>
      <c r="F6269" s="25" t="n">
        <v>16.21</v>
      </c>
      <c r="G6269" s="25" t="n">
        <f>TRUNC(TRUNC(E6269,8)*F6269,2)</f>
        <v>20.15</v>
      </c>
    </row>
    <row r="6270" customHeight="1" ht="21">
      <c r="A6270" s="22" t="inlineStr">
        <is>
          <r>
            <t xml:space="preserve">00021127</t>
          </r>
        </is>
      </c>
      <c r="B6270" s="23" t="inlineStr">
        <is>
          <r>
            <t xml:space="preserve">FITA ISOLANTE ADESIVA ANTICHAMA, USO ATE 750 V, EM ROLO DE 19 MM X 5 M</t>
          </r>
        </is>
      </c>
      <c r="C6270" s="22" t="inlineStr">
        <is>
          <r>
            <t xml:space="preserve">SINAPI</t>
          </r>
        </is>
      </c>
      <c r="D6270" s="22" t="inlineStr">
        <is>
          <r>
            <t xml:space="preserve">UN</t>
          </r>
        </is>
      </c>
      <c r="E6270" s="24" t="n">
        <v>0.0094</v>
      </c>
      <c r="F6270" s="25" t="n">
        <v>3.78</v>
      </c>
      <c r="G6270" s="25" t="n">
        <f>TRUNC(TRUNC(E6270,8)*F6270,2)</f>
        <v>0.03</v>
      </c>
    </row>
    <row r="6271" customHeight="1" ht="15">
      <c r="A6271" s="2" t="inlineStr"/>
      <c r="B6271" s="2" t="inlineStr"/>
      <c r="C6271" s="2" t="inlineStr"/>
      <c r="D6271" s="2" t="inlineStr"/>
      <c r="E6271" s="26" t="inlineStr">
        <is>
          <r>
            <t xml:space="preserve">TOTAL Material:</t>
          </r>
        </is>
      </c>
      <c r="F6271" s="26" t="inlineStr"/>
      <c r="G6271" s="27" t="n">
        <f>SUM(G6269:G6270)</f>
        <v>20.18</v>
      </c>
    </row>
    <row r="6272" customHeight="1" ht="15">
      <c r="A6272" s="20" t="inlineStr">
        <is>
          <r>
            <t xml:space="preserve">Mão de Obra com Encargos Complementares</t>
          </r>
        </is>
      </c>
      <c r="B6272" s="20" t="inlineStr"/>
      <c r="C6272" s="21" t="inlineStr">
        <is>
          <r>
            <t xml:space="preserve">FONTE</t>
          </r>
        </is>
      </c>
      <c r="D6272" s="21" t="inlineStr">
        <is>
          <r>
            <t xml:space="preserve">UNID</t>
          </r>
        </is>
      </c>
      <c r="E6272" s="21" t="inlineStr">
        <is>
          <r>
            <t xml:space="preserve">COEFICIENTE</t>
          </r>
        </is>
      </c>
      <c r="F6272" s="21" t="inlineStr">
        <is>
          <r>
            <t xml:space="preserve">PREÇO UNITÁRIO</t>
          </r>
        </is>
      </c>
      <c r="G6272" s="21" t="inlineStr">
        <is>
          <r>
            <t xml:space="preserve">TOTAL</t>
          </r>
        </is>
      </c>
    </row>
    <row r="6273" customHeight="1" ht="21">
      <c r="A6273" s="22" t="inlineStr">
        <is>
          <r>
            <t xml:space="preserve">88247</t>
          </r>
        </is>
      </c>
      <c r="B6273" s="23" t="inlineStr">
        <is>
          <r>
            <t xml:space="preserve">AUXILIAR DE ELETRICISTA COM ENCARGOS COMPLEMENTARES</t>
          </r>
        </is>
      </c>
      <c r="C6273" s="22" t="inlineStr">
        <is>
          <r>
            <t xml:space="preserve">SINAPI</t>
          </r>
        </is>
      </c>
      <c r="D6273" s="22" t="inlineStr">
        <is>
          <r>
            <t xml:space="preserve">H</t>
          </r>
        </is>
      </c>
      <c r="E6273" s="24" t="n">
        <v>0.114</v>
      </c>
      <c r="F6273" s="25" t="n">
        <v>25.22</v>
      </c>
      <c r="G6273" s="25" t="n">
        <f>TRUNC(TRUNC(E6273,8)*F6273,2)</f>
        <v>2.87</v>
      </c>
    </row>
    <row r="6274" customHeight="1" ht="15">
      <c r="A6274" s="22" t="inlineStr">
        <is>
          <r>
            <t xml:space="preserve">88264</t>
          </r>
        </is>
      </c>
      <c r="B6274" s="23" t="inlineStr">
        <is>
          <r>
            <t xml:space="preserve">ELETRICISTA COM ENCARGOS COMPLEMENTARES</t>
          </r>
        </is>
      </c>
      <c r="C6274" s="22" t="inlineStr">
        <is>
          <r>
            <t xml:space="preserve">SINAPI</t>
          </r>
        </is>
      </c>
      <c r="D6274" s="22" t="inlineStr">
        <is>
          <r>
            <t xml:space="preserve">H</t>
          </r>
        </is>
      </c>
      <c r="E6274" s="24" t="n">
        <v>0.114</v>
      </c>
      <c r="F6274" s="25" t="n">
        <v>30.96</v>
      </c>
      <c r="G6274" s="25" t="n">
        <f>TRUNC(TRUNC(E6274,8)*F6274,2)</f>
        <v>3.52</v>
      </c>
    </row>
    <row r="6275" customHeight="1" ht="18">
      <c r="A6275" s="2" t="inlineStr"/>
      <c r="B6275" s="2" t="inlineStr"/>
      <c r="C6275" s="2" t="inlineStr"/>
      <c r="D6275" s="2" t="inlineStr"/>
      <c r="E6275" s="26" t="inlineStr">
        <is>
          <r>
            <t xml:space="preserve">TOTAL Mão de Obra com Encargos Complementares:</t>
          </r>
        </is>
      </c>
      <c r="F6275" s="26" t="inlineStr"/>
      <c r="G6275" s="27" t="n">
        <f>SUM(G6273:G6274)</f>
        <v>6.39</v>
      </c>
    </row>
    <row r="6276" customHeight="1" ht="15">
      <c r="A6276" s="2" t="inlineStr"/>
      <c r="B6276" s="2" t="inlineStr"/>
      <c r="C6276" s="2" t="inlineStr"/>
      <c r="D6276" s="2" t="inlineStr"/>
      <c r="E6276" s="28" t="inlineStr">
        <is>
          <r>
            <t xml:space="preserve">VALOR:</t>
          </r>
        </is>
      </c>
      <c r="F6276" s="28" t="inlineStr"/>
      <c r="G6276" s="29" t="n">
        <f>ROUND(SUM(G6271,G6275),2)</f>
        <v>26.57</v>
      </c>
    </row>
    <row r="6277" customHeight="1" ht="15">
      <c r="A6277" s="2" t="inlineStr"/>
      <c r="B6277" s="2" t="inlineStr"/>
      <c r="C6277" s="2" t="inlineStr"/>
      <c r="D6277" s="2" t="inlineStr"/>
      <c r="E6277" s="28" t="inlineStr">
        <is>
          <r>
            <t xml:space="preserve">VALOR BDI (20.34%):</t>
          </r>
        </is>
      </c>
      <c r="F6277" s="28" t="inlineStr"/>
      <c r="G6277" s="29" t="n">
        <f>ROUND(G6276*(20.34/100),2)</f>
        <v>5.4</v>
      </c>
    </row>
    <row r="6278" customHeight="1" ht="15">
      <c r="A6278" s="2" t="inlineStr"/>
      <c r="B6278" s="2" t="inlineStr"/>
      <c r="C6278" s="2" t="inlineStr"/>
      <c r="D6278" s="2" t="inlineStr"/>
      <c r="E6278" s="28" t="inlineStr">
        <is>
          <r>
            <t xml:space="preserve">VALOR COM BDI:</t>
          </r>
        </is>
      </c>
      <c r="F6278" s="28" t="inlineStr"/>
      <c r="G6278" s="29" t="n">
        <f>G6277+G6276</f>
        <v>31.97</v>
      </c>
    </row>
    <row r="6279" customHeight="1" ht="10">
      <c r="A6279" s="2" t="inlineStr"/>
      <c r="B6279" s="2" t="inlineStr"/>
      <c r="C6279" s="2" t="inlineStr"/>
      <c r="D6279" s="2" t="inlineStr"/>
      <c r="E6279" s="18" t="inlineStr"/>
      <c r="F6279" s="18" t="inlineStr"/>
      <c r="G6279" s="18" t="inlineStr"/>
    </row>
    <row r="6280" customHeight="1" ht="20">
      <c r="A6280" s="19" t="inlineStr">
        <is>
          <r>
            <t xml:space="preserve">1.19.125. ​CPU2612​ CAIXA DE PASSAGEM CH. DE AÇO C/ TAMPA APARAF. 200X200X100 PISO​ (UN)</t>
          </r>
        </is>
      </c>
      <c r="B6280" s="19" t="inlineStr"/>
      <c r="C6280" s="19" t="inlineStr"/>
      <c r="D6280" s="19" t="inlineStr"/>
      <c r="E6280" s="19" t="inlineStr"/>
      <c r="F6280" s="19" t="inlineStr"/>
      <c r="G6280" s="19" t="inlineStr"/>
    </row>
    <row r="6281" customHeight="1" ht="15">
      <c r="A6281" s="20" t="inlineStr">
        <is>
          <r>
            <t xml:space="preserve">Serviço</t>
          </r>
        </is>
      </c>
      <c r="B6281" s="20" t="inlineStr"/>
      <c r="C6281" s="21" t="inlineStr">
        <is>
          <r>
            <t xml:space="preserve">FONTE</t>
          </r>
        </is>
      </c>
      <c r="D6281" s="21" t="inlineStr">
        <is>
          <r>
            <t xml:space="preserve">UNID</t>
          </r>
        </is>
      </c>
      <c r="E6281" s="21" t="inlineStr">
        <is>
          <r>
            <t xml:space="preserve">COEFICIENTE</t>
          </r>
        </is>
      </c>
      <c r="F6281" s="21" t="inlineStr">
        <is>
          <r>
            <t xml:space="preserve">PREÇO UNITÁRIO</t>
          </r>
        </is>
      </c>
      <c r="G6281" s="21" t="inlineStr">
        <is>
          <r>
            <t xml:space="preserve">TOTAL</t>
          </r>
        </is>
      </c>
    </row>
    <row r="6282" customHeight="1" ht="21">
      <c r="A6282" s="22" t="inlineStr">
        <is>
          <r>
            <t xml:space="preserve">S00650</t>
          </r>
        </is>
      </c>
      <c r="B6282" s="23" t="inlineStr">
        <is>
          <r>
            <t xml:space="preserve">Caixa de passagem 20x20x12cm, em chapa aço galvanizado, embutida</t>
          </r>
        </is>
      </c>
      <c r="C6282" s="22" t="inlineStr">
        <is>
          <r>
            <t xml:space="preserve">ORSE</t>
          </r>
        </is>
      </c>
      <c r="D6282" s="22" t="inlineStr">
        <is>
          <r>
            <t xml:space="preserve">un</t>
          </r>
        </is>
      </c>
      <c r="E6282" s="24" t="n">
        <v>1.0</v>
      </c>
      <c r="F6282" s="25" t="n">
        <v>72.98</v>
      </c>
      <c r="G6282" s="25" t="n">
        <f>ROUND(ROUND(E6282,8)*F6282,2)</f>
        <v>72.98</v>
      </c>
    </row>
    <row r="6283" customHeight="1" ht="15">
      <c r="A6283" s="2" t="inlineStr"/>
      <c r="B6283" s="2" t="inlineStr"/>
      <c r="C6283" s="2" t="inlineStr"/>
      <c r="D6283" s="2" t="inlineStr"/>
      <c r="E6283" s="26" t="inlineStr">
        <is>
          <r>
            <t xml:space="preserve">TOTAL Serviço:</t>
          </r>
        </is>
      </c>
      <c r="F6283" s="26" t="inlineStr"/>
      <c r="G6283" s="27" t="n">
        <f>SUM(G6282:G6282)</f>
        <v>72.98</v>
      </c>
    </row>
    <row r="6284" customHeight="1" ht="15">
      <c r="A6284" s="2" t="inlineStr"/>
      <c r="B6284" s="2" t="inlineStr"/>
      <c r="C6284" s="2" t="inlineStr"/>
      <c r="D6284" s="2" t="inlineStr"/>
      <c r="E6284" s="28" t="inlineStr">
        <is>
          <r>
            <t xml:space="preserve">VALOR:</t>
          </r>
        </is>
      </c>
      <c r="F6284" s="28" t="inlineStr"/>
      <c r="G6284" s="29" t="n">
        <f>ROUND(SUM(G6283),2)</f>
        <v>72.98</v>
      </c>
    </row>
    <row r="6285" customHeight="1" ht="15">
      <c r="A6285" s="2" t="inlineStr"/>
      <c r="B6285" s="2" t="inlineStr"/>
      <c r="C6285" s="2" t="inlineStr"/>
      <c r="D6285" s="2" t="inlineStr"/>
      <c r="E6285" s="28" t="inlineStr">
        <is>
          <r>
            <t xml:space="preserve">VALOR BDI (20.34%):</t>
          </r>
        </is>
      </c>
      <c r="F6285" s="28" t="inlineStr"/>
      <c r="G6285" s="29" t="n">
        <f>ROUND(G6284*(20.34/100),2)</f>
        <v>14.84</v>
      </c>
    </row>
    <row r="6286" customHeight="1" ht="15">
      <c r="A6286" s="2" t="inlineStr"/>
      <c r="B6286" s="2" t="inlineStr"/>
      <c r="C6286" s="2" t="inlineStr"/>
      <c r="D6286" s="2" t="inlineStr"/>
      <c r="E6286" s="28" t="inlineStr">
        <is>
          <r>
            <t xml:space="preserve">VALOR COM BDI:</t>
          </r>
        </is>
      </c>
      <c r="F6286" s="28" t="inlineStr"/>
      <c r="G6286" s="29" t="n">
        <f>G6285+G6284</f>
        <v>87.82</v>
      </c>
    </row>
    <row r="6287" customHeight="1" ht="10">
      <c r="A6287" s="2" t="inlineStr"/>
      <c r="B6287" s="2" t="inlineStr"/>
      <c r="C6287" s="2" t="inlineStr"/>
      <c r="D6287" s="2" t="inlineStr"/>
      <c r="E6287" s="18" t="inlineStr"/>
      <c r="F6287" s="18" t="inlineStr"/>
      <c r="G6287" s="18" t="inlineStr"/>
    </row>
    <row r="6288" customHeight="1" ht="20">
      <c r="A6288" s="19" t="inlineStr">
        <is>
          <r>
            <t xml:space="preserve">1.19.126. ​CPU3177​ CAIXA DE PASSAGEM ELETRICA 40X40CM COM TAMPÃO FERRO FUNDIDO​ (UN)</t>
          </r>
        </is>
      </c>
      <c r="B6288" s="19" t="inlineStr"/>
      <c r="C6288" s="19" t="inlineStr"/>
      <c r="D6288" s="19" t="inlineStr"/>
      <c r="E6288" s="19" t="inlineStr"/>
      <c r="F6288" s="19" t="inlineStr"/>
      <c r="G6288" s="19" t="inlineStr"/>
    </row>
    <row r="6289" customHeight="1" ht="15">
      <c r="A6289" s="20" t="inlineStr">
        <is>
          <r>
            <t xml:space="preserve">Serviço</t>
          </r>
        </is>
      </c>
      <c r="B6289" s="20" t="inlineStr"/>
      <c r="C6289" s="21" t="inlineStr">
        <is>
          <r>
            <t xml:space="preserve">FONTE</t>
          </r>
        </is>
      </c>
      <c r="D6289" s="21" t="inlineStr">
        <is>
          <r>
            <t xml:space="preserve">UNID</t>
          </r>
        </is>
      </c>
      <c r="E6289" s="21" t="inlineStr">
        <is>
          <r>
            <t xml:space="preserve">COEFICIENTE</t>
          </r>
        </is>
      </c>
      <c r="F6289" s="21" t="inlineStr">
        <is>
          <r>
            <t xml:space="preserve">PREÇO UNITÁRIO</t>
          </r>
        </is>
      </c>
      <c r="G6289" s="21" t="inlineStr">
        <is>
          <r>
            <t xml:space="preserve">TOTAL</t>
          </r>
        </is>
      </c>
    </row>
    <row r="6290" customHeight="1" ht="29">
      <c r="A6290" s="22" t="inlineStr">
        <is>
          <r>
            <t xml:space="preserve">S11083</t>
          </r>
        </is>
      </c>
      <c r="B6290" s="23" t="inlineStr">
        <is>
          <r>
            <t xml:space="preserve">Caixa de passagem em alvenaria de tijolos maciços esp. = 0,12m, dim. int. = 0.40 x 0.40 x 0.30m, com brita e grelha em ferro fundido</t>
          </r>
        </is>
      </c>
      <c r="C6290" s="22" t="inlineStr">
        <is>
          <r>
            <t xml:space="preserve">ORSE</t>
          </r>
        </is>
      </c>
      <c r="D6290" s="22" t="inlineStr">
        <is>
          <r>
            <t xml:space="preserve">un</t>
          </r>
        </is>
      </c>
      <c r="E6290" s="24" t="n">
        <v>1.0</v>
      </c>
      <c r="F6290" s="25" t="n">
        <v>400.47</v>
      </c>
      <c r="G6290" s="25" t="n">
        <f>ROUND(ROUND(E6290,8)*F6290,2)</f>
        <v>400.47</v>
      </c>
    </row>
    <row r="6291" customHeight="1" ht="15">
      <c r="A6291" s="2" t="inlineStr"/>
      <c r="B6291" s="2" t="inlineStr"/>
      <c r="C6291" s="2" t="inlineStr"/>
      <c r="D6291" s="2" t="inlineStr"/>
      <c r="E6291" s="26" t="inlineStr">
        <is>
          <r>
            <t xml:space="preserve">TOTAL Serviço:</t>
          </r>
        </is>
      </c>
      <c r="F6291" s="26" t="inlineStr"/>
      <c r="G6291" s="27" t="n">
        <f>SUM(G6290:G6290)</f>
        <v>400.47</v>
      </c>
    </row>
    <row r="6292" customHeight="1" ht="15">
      <c r="A6292" s="2" t="inlineStr"/>
      <c r="B6292" s="2" t="inlineStr"/>
      <c r="C6292" s="2" t="inlineStr"/>
      <c r="D6292" s="2" t="inlineStr"/>
      <c r="E6292" s="28" t="inlineStr">
        <is>
          <r>
            <t xml:space="preserve">VALOR:</t>
          </r>
        </is>
      </c>
      <c r="F6292" s="28" t="inlineStr"/>
      <c r="G6292" s="29" t="n">
        <f>ROUND(SUM(G6291),2)</f>
        <v>400.47</v>
      </c>
    </row>
    <row r="6293" customHeight="1" ht="15">
      <c r="A6293" s="2" t="inlineStr"/>
      <c r="B6293" s="2" t="inlineStr"/>
      <c r="C6293" s="2" t="inlineStr"/>
      <c r="D6293" s="2" t="inlineStr"/>
      <c r="E6293" s="28" t="inlineStr">
        <is>
          <r>
            <t xml:space="preserve">VALOR BDI (20.34%):</t>
          </r>
        </is>
      </c>
      <c r="F6293" s="28" t="inlineStr"/>
      <c r="G6293" s="29" t="n">
        <f>ROUND(G6292*(20.34/100),2)</f>
        <v>81.46</v>
      </c>
    </row>
    <row r="6294" customHeight="1" ht="15">
      <c r="A6294" s="2" t="inlineStr"/>
      <c r="B6294" s="2" t="inlineStr"/>
      <c r="C6294" s="2" t="inlineStr"/>
      <c r="D6294" s="2" t="inlineStr"/>
      <c r="E6294" s="28" t="inlineStr">
        <is>
          <r>
            <t xml:space="preserve">VALOR COM BDI:</t>
          </r>
        </is>
      </c>
      <c r="F6294" s="28" t="inlineStr"/>
      <c r="G6294" s="29" t="n">
        <f>G6293+G6292</f>
        <v>481.93</v>
      </c>
    </row>
    <row r="6295" customHeight="1" ht="10">
      <c r="A6295" s="2" t="inlineStr"/>
      <c r="B6295" s="2" t="inlineStr"/>
      <c r="C6295" s="2" t="inlineStr"/>
      <c r="D6295" s="2" t="inlineStr"/>
      <c r="E6295" s="18" t="inlineStr"/>
      <c r="F6295" s="18" t="inlineStr"/>
      <c r="G6295" s="18" t="inlineStr"/>
    </row>
    <row r="6296" customHeight="1" ht="20">
      <c r="A6296" s="19" t="inlineStr">
        <is>
          <r>
            <t xml:space="preserve">1.19.127. ​93011​ ELETRODUTO RÍGIDO ROSCÁVEL, PVC, DN 85 MM (3"), PARA REDE ENTERRADA DE DISTRIBUIÇÃO DE ENERGIA ELÉTRICA - FORNECIMENTO E INSTALAÇÃO. AF_12/2021​ (M)</t>
          </r>
        </is>
      </c>
      <c r="B6296" s="19" t="inlineStr"/>
      <c r="C6296" s="19" t="inlineStr"/>
      <c r="D6296" s="19" t="inlineStr"/>
      <c r="E6296" s="19" t="inlineStr"/>
      <c r="F6296" s="19" t="inlineStr"/>
      <c r="G6296" s="19" t="inlineStr"/>
    </row>
    <row r="6297" customHeight="1" ht="15">
      <c r="A6297" s="20" t="inlineStr">
        <is>
          <r>
            <t xml:space="preserve">Material</t>
          </r>
        </is>
      </c>
      <c r="B6297" s="20" t="inlineStr"/>
      <c r="C6297" s="21" t="inlineStr">
        <is>
          <r>
            <t xml:space="preserve">FONTE</t>
          </r>
        </is>
      </c>
      <c r="D6297" s="21" t="inlineStr">
        <is>
          <r>
            <t xml:space="preserve">UNID</t>
          </r>
        </is>
      </c>
      <c r="E6297" s="21" t="inlineStr">
        <is>
          <r>
            <t xml:space="preserve">COEFICIENTE</t>
          </r>
        </is>
      </c>
      <c r="F6297" s="21" t="inlineStr">
        <is>
          <r>
            <t xml:space="preserve">PREÇO UNITÁRIO</t>
          </r>
        </is>
      </c>
      <c r="G6297" s="21" t="inlineStr">
        <is>
          <r>
            <t xml:space="preserve">TOTAL</t>
          </r>
        </is>
      </c>
    </row>
    <row r="6298" customHeight="1" ht="15">
      <c r="A6298" s="22" t="inlineStr">
        <is>
          <r>
            <t xml:space="preserve">00002686</t>
          </r>
        </is>
      </c>
      <c r="B6298" s="23" t="inlineStr">
        <is>
          <r>
            <t xml:space="preserve">ELETRODUTO DE PVC RIGIDO ROSCAVEL DE 3", SEM LUVA</t>
          </r>
        </is>
      </c>
      <c r="C6298" s="22" t="inlineStr">
        <is>
          <r>
            <t xml:space="preserve">SINAPI</t>
          </r>
        </is>
      </c>
      <c r="D6298" s="22" t="inlineStr">
        <is>
          <r>
            <t xml:space="preserve">M</t>
          </r>
        </is>
      </c>
      <c r="E6298" s="24" t="n">
        <v>1.1</v>
      </c>
      <c r="F6298" s="25" t="n">
        <v>32.09</v>
      </c>
      <c r="G6298" s="25" t="n">
        <f>TRUNC(TRUNC(E6298,8)*F6298,2)</f>
        <v>35.29</v>
      </c>
    </row>
    <row r="6299" customHeight="1" ht="15">
      <c r="A6299" s="2" t="inlineStr"/>
      <c r="B6299" s="2" t="inlineStr"/>
      <c r="C6299" s="2" t="inlineStr"/>
      <c r="D6299" s="2" t="inlineStr"/>
      <c r="E6299" s="26" t="inlineStr">
        <is>
          <r>
            <t xml:space="preserve">TOTAL Material:</t>
          </r>
        </is>
      </c>
      <c r="F6299" s="26" t="inlineStr"/>
      <c r="G6299" s="27" t="n">
        <f>SUM(G6298:G6298)</f>
        <v>35.29</v>
      </c>
    </row>
    <row r="6300" customHeight="1" ht="15">
      <c r="A6300" s="20" t="inlineStr">
        <is>
          <r>
            <t xml:space="preserve">Mão de Obra com Encargos Complementares</t>
          </r>
        </is>
      </c>
      <c r="B6300" s="20" t="inlineStr"/>
      <c r="C6300" s="21" t="inlineStr">
        <is>
          <r>
            <t xml:space="preserve">FONTE</t>
          </r>
        </is>
      </c>
      <c r="D6300" s="21" t="inlineStr">
        <is>
          <r>
            <t xml:space="preserve">UNID</t>
          </r>
        </is>
      </c>
      <c r="E6300" s="21" t="inlineStr">
        <is>
          <r>
            <t xml:space="preserve">COEFICIENTE</t>
          </r>
        </is>
      </c>
      <c r="F6300" s="21" t="inlineStr">
        <is>
          <r>
            <t xml:space="preserve">PREÇO UNITÁRIO</t>
          </r>
        </is>
      </c>
      <c r="G6300" s="21" t="inlineStr">
        <is>
          <r>
            <t xml:space="preserve">TOTAL</t>
          </r>
        </is>
      </c>
    </row>
    <row r="6301" customHeight="1" ht="21">
      <c r="A6301" s="22" t="inlineStr">
        <is>
          <r>
            <t xml:space="preserve">88247</t>
          </r>
        </is>
      </c>
      <c r="B6301" s="23" t="inlineStr">
        <is>
          <r>
            <t xml:space="preserve">AUXILIAR DE ELETRICISTA COM ENCARGOS COMPLEMENTARES</t>
          </r>
        </is>
      </c>
      <c r="C6301" s="22" t="inlineStr">
        <is>
          <r>
            <t xml:space="preserve">SINAPI</t>
          </r>
        </is>
      </c>
      <c r="D6301" s="22" t="inlineStr">
        <is>
          <r>
            <t xml:space="preserve">H</t>
          </r>
        </is>
      </c>
      <c r="E6301" s="24" t="n">
        <v>0.171</v>
      </c>
      <c r="F6301" s="25" t="n">
        <v>25.22</v>
      </c>
      <c r="G6301" s="25" t="n">
        <f>TRUNC(TRUNC(E6301,8)*F6301,2)</f>
        <v>4.31</v>
      </c>
    </row>
    <row r="6302" customHeight="1" ht="15">
      <c r="A6302" s="22" t="inlineStr">
        <is>
          <r>
            <t xml:space="preserve">88264</t>
          </r>
        </is>
      </c>
      <c r="B6302" s="23" t="inlineStr">
        <is>
          <r>
            <t xml:space="preserve">ELETRICISTA COM ENCARGOS COMPLEMENTARES</t>
          </r>
        </is>
      </c>
      <c r="C6302" s="22" t="inlineStr">
        <is>
          <r>
            <t xml:space="preserve">SINAPI</t>
          </r>
        </is>
      </c>
      <c r="D6302" s="22" t="inlineStr">
        <is>
          <r>
            <t xml:space="preserve">H</t>
          </r>
        </is>
      </c>
      <c r="E6302" s="24" t="n">
        <v>0.171</v>
      </c>
      <c r="F6302" s="25" t="n">
        <v>30.96</v>
      </c>
      <c r="G6302" s="25" t="n">
        <f>TRUNC(TRUNC(E6302,8)*F6302,2)</f>
        <v>5.29</v>
      </c>
    </row>
    <row r="6303" customHeight="1" ht="18">
      <c r="A6303" s="2" t="inlineStr"/>
      <c r="B6303" s="2" t="inlineStr"/>
      <c r="C6303" s="2" t="inlineStr"/>
      <c r="D6303" s="2" t="inlineStr"/>
      <c r="E6303" s="26" t="inlineStr">
        <is>
          <r>
            <t xml:space="preserve">TOTAL Mão de Obra com Encargos Complementares:</t>
          </r>
        </is>
      </c>
      <c r="F6303" s="26" t="inlineStr"/>
      <c r="G6303" s="27" t="n">
        <f>SUM(G6301:G6302)</f>
        <v>9.6</v>
      </c>
    </row>
    <row r="6304" customHeight="1" ht="15">
      <c r="A6304" s="2" t="inlineStr"/>
      <c r="B6304" s="2" t="inlineStr"/>
      <c r="C6304" s="2" t="inlineStr"/>
      <c r="D6304" s="2" t="inlineStr"/>
      <c r="E6304" s="28" t="inlineStr">
        <is>
          <r>
            <t xml:space="preserve">VALOR:</t>
          </r>
        </is>
      </c>
      <c r="F6304" s="28" t="inlineStr"/>
      <c r="G6304" s="29" t="n">
        <f>ROUND(SUM(G6299,G6303),2)</f>
        <v>44.89</v>
      </c>
    </row>
    <row r="6305" customHeight="1" ht="15">
      <c r="A6305" s="2" t="inlineStr"/>
      <c r="B6305" s="2" t="inlineStr"/>
      <c r="C6305" s="2" t="inlineStr"/>
      <c r="D6305" s="2" t="inlineStr"/>
      <c r="E6305" s="28" t="inlineStr">
        <is>
          <r>
            <t xml:space="preserve">VALOR BDI (20.34%):</t>
          </r>
        </is>
      </c>
      <c r="F6305" s="28" t="inlineStr"/>
      <c r="G6305" s="29" t="n">
        <f>ROUND(G6304*(20.34/100),2)</f>
        <v>9.13</v>
      </c>
    </row>
    <row r="6306" customHeight="1" ht="15">
      <c r="A6306" s="2" t="inlineStr"/>
      <c r="B6306" s="2" t="inlineStr"/>
      <c r="C6306" s="2" t="inlineStr"/>
      <c r="D6306" s="2" t="inlineStr"/>
      <c r="E6306" s="28" t="inlineStr">
        <is>
          <r>
            <t xml:space="preserve">VALOR COM BDI:</t>
          </r>
        </is>
      </c>
      <c r="F6306" s="28" t="inlineStr"/>
      <c r="G6306" s="29" t="n">
        <f>G6305+G6304</f>
        <v>54.02</v>
      </c>
    </row>
    <row r="6307" customHeight="1" ht="10">
      <c r="A6307" s="2" t="inlineStr"/>
      <c r="B6307" s="2" t="inlineStr"/>
      <c r="C6307" s="2" t="inlineStr"/>
      <c r="D6307" s="2" t="inlineStr"/>
      <c r="E6307" s="18" t="inlineStr"/>
      <c r="F6307" s="18" t="inlineStr"/>
      <c r="G6307" s="18" t="inlineStr"/>
    </row>
    <row r="6308" customHeight="1" ht="20">
      <c r="A6308" s="19" t="inlineStr">
        <is>
          <r>
            <t xml:space="preserve">1.19.128. ​CPU2633​ LUMINÁRIA DE EMERGÊNCIA, DE SOBREPOR, TIPO BLOCO AUTÔNOMO, COM AUTONOMIA DE 1H, MODELO LLE-LLEDDF, DA KBR OU SI​ (UN)</t>
          </r>
        </is>
      </c>
      <c r="B6308" s="19" t="inlineStr"/>
      <c r="C6308" s="19" t="inlineStr"/>
      <c r="D6308" s="19" t="inlineStr"/>
      <c r="E6308" s="19" t="inlineStr"/>
      <c r="F6308" s="19" t="inlineStr"/>
      <c r="G6308" s="19" t="inlineStr"/>
    </row>
    <row r="6309" customHeight="1" ht="15">
      <c r="A6309" s="20" t="inlineStr">
        <is>
          <r>
            <t xml:space="preserve">Material</t>
          </r>
        </is>
      </c>
      <c r="B6309" s="20" t="inlineStr"/>
      <c r="C6309" s="21" t="inlineStr">
        <is>
          <r>
            <t xml:space="preserve">FONTE</t>
          </r>
        </is>
      </c>
      <c r="D6309" s="21" t="inlineStr">
        <is>
          <r>
            <t xml:space="preserve">UNID</t>
          </r>
        </is>
      </c>
      <c r="E6309" s="21" t="inlineStr">
        <is>
          <r>
            <t xml:space="preserve">COEFICIENTE</t>
          </r>
        </is>
      </c>
      <c r="F6309" s="21" t="inlineStr">
        <is>
          <r>
            <t xml:space="preserve">PREÇO UNITÁRIO</t>
          </r>
        </is>
      </c>
      <c r="G6309" s="21" t="inlineStr">
        <is>
          <r>
            <t xml:space="preserve">TOTAL</t>
          </r>
        </is>
      </c>
    </row>
    <row r="6310" customHeight="1" ht="21">
      <c r="A6310" s="22" t="inlineStr">
        <is>
          <r>
            <t xml:space="preserve">I12700</t>
          </r>
        </is>
      </c>
      <c r="B6310" s="23" t="inlineStr">
        <is>
          <r>
            <t xml:space="preserve">Luminária de emergência, de sobrepor, tipo bloco autônomo, com autonomia de 1h, modelo LLE-LLEDDF, da KBR ou si</t>
          </r>
        </is>
      </c>
      <c r="C6310" s="22" t="inlineStr">
        <is>
          <r>
            <t xml:space="preserve">ORSE</t>
          </r>
        </is>
      </c>
      <c r="D6310" s="22" t="inlineStr">
        <is>
          <r>
            <t xml:space="preserve">un</t>
          </r>
        </is>
      </c>
      <c r="E6310" s="24" t="n">
        <v>1.0</v>
      </c>
      <c r="F6310" s="25" t="n">
        <v>148.12</v>
      </c>
      <c r="G6310" s="25" t="n">
        <f>ROUND(ROUND(E6310,8)*F6310,2)</f>
        <v>148.12</v>
      </c>
    </row>
    <row r="6311" customHeight="1" ht="15">
      <c r="A6311" s="2" t="inlineStr"/>
      <c r="B6311" s="2" t="inlineStr"/>
      <c r="C6311" s="2" t="inlineStr"/>
      <c r="D6311" s="2" t="inlineStr"/>
      <c r="E6311" s="26" t="inlineStr">
        <is>
          <r>
            <t xml:space="preserve">TOTAL Material:</t>
          </r>
        </is>
      </c>
      <c r="F6311" s="26" t="inlineStr"/>
      <c r="G6311" s="27" t="n">
        <f>SUM(G6310:G6310)</f>
        <v>148.12</v>
      </c>
    </row>
    <row r="6312" customHeight="1" ht="15">
      <c r="A6312" s="20" t="inlineStr">
        <is>
          <r>
            <t xml:space="preserve">Mão de Obra com Encargos Complementares</t>
          </r>
        </is>
      </c>
      <c r="B6312" s="20" t="inlineStr"/>
      <c r="C6312" s="21" t="inlineStr">
        <is>
          <r>
            <t xml:space="preserve">FONTE</t>
          </r>
        </is>
      </c>
      <c r="D6312" s="21" t="inlineStr">
        <is>
          <r>
            <t xml:space="preserve">UNID</t>
          </r>
        </is>
      </c>
      <c r="E6312" s="21" t="inlineStr">
        <is>
          <r>
            <t xml:space="preserve">COEFICIENTE</t>
          </r>
        </is>
      </c>
      <c r="F6312" s="21" t="inlineStr">
        <is>
          <r>
            <t xml:space="preserve">PREÇO UNITÁRIO</t>
          </r>
        </is>
      </c>
      <c r="G6312" s="21" t="inlineStr">
        <is>
          <r>
            <t xml:space="preserve">TOTAL</t>
          </r>
        </is>
      </c>
    </row>
    <row r="6313" customHeight="1" ht="15">
      <c r="A6313" s="22" t="inlineStr">
        <is>
          <r>
            <t xml:space="preserve">88264</t>
          </r>
        </is>
      </c>
      <c r="B6313" s="23" t="inlineStr">
        <is>
          <r>
            <t xml:space="preserve">ELETRICISTA COM ENCARGOS COMPLEMENTARES</t>
          </r>
        </is>
      </c>
      <c r="C6313" s="22" t="inlineStr">
        <is>
          <r>
            <t xml:space="preserve">SINAPI</t>
          </r>
        </is>
      </c>
      <c r="D6313" s="22" t="inlineStr">
        <is>
          <r>
            <t xml:space="preserve">H</t>
          </r>
        </is>
      </c>
      <c r="E6313" s="24" t="n">
        <v>0.5</v>
      </c>
      <c r="F6313" s="25" t="n">
        <v>30.96</v>
      </c>
      <c r="G6313" s="25" t="n">
        <f>ROUND(ROUND(E6313,8)*F6313,2)</f>
        <v>15.48</v>
      </c>
    </row>
    <row r="6314" customHeight="1" ht="15">
      <c r="A6314" s="22" t="inlineStr">
        <is>
          <r>
            <t xml:space="preserve">88316</t>
          </r>
        </is>
      </c>
      <c r="B6314" s="23" t="inlineStr">
        <is>
          <r>
            <t xml:space="preserve">SERVENTE COM ENCARGOS COMPLEMENTARES</t>
          </r>
        </is>
      </c>
      <c r="C6314" s="22" t="inlineStr">
        <is>
          <r>
            <t xml:space="preserve">SINAPI</t>
          </r>
        </is>
      </c>
      <c r="D6314" s="22" t="inlineStr">
        <is>
          <r>
            <t xml:space="preserve">H</t>
          </r>
        </is>
      </c>
      <c r="E6314" s="24" t="n">
        <v>0.5</v>
      </c>
      <c r="F6314" s="25" t="n">
        <v>23.56</v>
      </c>
      <c r="G6314" s="25" t="n">
        <f>ROUND(ROUND(E6314,8)*F6314,2)</f>
        <v>11.78</v>
      </c>
    </row>
    <row r="6315" customHeight="1" ht="18">
      <c r="A6315" s="2" t="inlineStr"/>
      <c r="B6315" s="2" t="inlineStr"/>
      <c r="C6315" s="2" t="inlineStr"/>
      <c r="D6315" s="2" t="inlineStr"/>
      <c r="E6315" s="26" t="inlineStr">
        <is>
          <r>
            <t xml:space="preserve">TOTAL Mão de Obra com Encargos Complementares:</t>
          </r>
        </is>
      </c>
      <c r="F6315" s="26" t="inlineStr"/>
      <c r="G6315" s="27" t="n">
        <f>SUM(G6313:G6314)</f>
        <v>27.26</v>
      </c>
    </row>
    <row r="6316" customHeight="1" ht="15">
      <c r="A6316" s="2" t="inlineStr"/>
      <c r="B6316" s="2" t="inlineStr"/>
      <c r="C6316" s="2" t="inlineStr"/>
      <c r="D6316" s="2" t="inlineStr"/>
      <c r="E6316" s="28" t="inlineStr">
        <is>
          <r>
            <t xml:space="preserve">VALOR:</t>
          </r>
        </is>
      </c>
      <c r="F6316" s="28" t="inlineStr"/>
      <c r="G6316" s="29" t="n">
        <f>ROUND(SUM(G6311,G6315),2)</f>
        <v>175.38</v>
      </c>
    </row>
    <row r="6317" customHeight="1" ht="15">
      <c r="A6317" s="2" t="inlineStr"/>
      <c r="B6317" s="2" t="inlineStr"/>
      <c r="C6317" s="2" t="inlineStr"/>
      <c r="D6317" s="2" t="inlineStr"/>
      <c r="E6317" s="28" t="inlineStr">
        <is>
          <r>
            <t xml:space="preserve">VALOR BDI (20.34%):</t>
          </r>
        </is>
      </c>
      <c r="F6317" s="28" t="inlineStr"/>
      <c r="G6317" s="29" t="n">
        <f>ROUND(G6316*(20.34/100),2)</f>
        <v>35.67</v>
      </c>
    </row>
    <row r="6318" customHeight="1" ht="15">
      <c r="A6318" s="2" t="inlineStr"/>
      <c r="B6318" s="2" t="inlineStr"/>
      <c r="C6318" s="2" t="inlineStr"/>
      <c r="D6318" s="2" t="inlineStr"/>
      <c r="E6318" s="28" t="inlineStr">
        <is>
          <r>
            <t xml:space="preserve">VALOR COM BDI:</t>
          </r>
        </is>
      </c>
      <c r="F6318" s="28" t="inlineStr"/>
      <c r="G6318" s="29" t="n">
        <f>G6317+G6316</f>
        <v>211.05</v>
      </c>
    </row>
    <row r="6319" customHeight="1" ht="10">
      <c r="A6319" s="2" t="inlineStr"/>
      <c r="B6319" s="2" t="inlineStr"/>
      <c r="C6319" s="2" t="inlineStr"/>
      <c r="D6319" s="2" t="inlineStr"/>
      <c r="E6319" s="18" t="inlineStr"/>
      <c r="F6319" s="18" t="inlineStr"/>
      <c r="G6319" s="18" t="inlineStr"/>
    </row>
    <row r="6320" customHeight="1" ht="20">
      <c r="A6320" s="19" t="inlineStr">
        <is>
          <r>
            <t xml:space="preserve">1.19.129. ​CPU2648​ BLOCO AUTÔNOMO DE ILUMINAÇÃO DE EMERGÊNCIA LED, COM AUTONOMIA MÍNIMA DE 3 HORAS, FLUXO LUMINOSO DE 2.000 ATÉ 3.000 LÚMENS, EQUIPADO COM 2 FARÓIS​ (UN)</t>
          </r>
        </is>
      </c>
      <c r="B6320" s="19" t="inlineStr"/>
      <c r="C6320" s="19" t="inlineStr"/>
      <c r="D6320" s="19" t="inlineStr"/>
      <c r="E6320" s="19" t="inlineStr"/>
      <c r="F6320" s="19" t="inlineStr"/>
      <c r="G6320" s="19" t="inlineStr"/>
    </row>
    <row r="6321" customHeight="1" ht="15">
      <c r="A6321" s="20" t="inlineStr">
        <is>
          <r>
            <t xml:space="preserve">Serviço</t>
          </r>
        </is>
      </c>
      <c r="B6321" s="20" t="inlineStr"/>
      <c r="C6321" s="21" t="inlineStr">
        <is>
          <r>
            <t xml:space="preserve">FONTE</t>
          </r>
        </is>
      </c>
      <c r="D6321" s="21" t="inlineStr">
        <is>
          <r>
            <t xml:space="preserve">UNID</t>
          </r>
        </is>
      </c>
      <c r="E6321" s="21" t="inlineStr">
        <is>
          <r>
            <t xml:space="preserve">COEFICIENTE</t>
          </r>
        </is>
      </c>
      <c r="F6321" s="21" t="inlineStr">
        <is>
          <r>
            <t xml:space="preserve">PREÇO UNITÁRIO</t>
          </r>
        </is>
      </c>
      <c r="G6321" s="21" t="inlineStr">
        <is>
          <r>
            <t xml:space="preserve">TOTAL</t>
          </r>
        </is>
      </c>
    </row>
    <row r="6322" customHeight="1" ht="29">
      <c r="A6322" s="22" t="inlineStr">
        <is>
          <r>
            <t xml:space="preserve">S11866</t>
          </r>
        </is>
      </c>
      <c r="B6322" s="23" t="inlineStr">
        <is>
          <r>
            <t xml:space="preserve">Luminária de emergência, de sobrepor, tipo balizamento com bloco autônomo, com autonomia de 3h, modelo LLE 1106-1DFB, da KBR ou similar</t>
          </r>
        </is>
      </c>
      <c r="C6322" s="22" t="inlineStr">
        <is>
          <r>
            <t xml:space="preserve">ORSE</t>
          </r>
        </is>
      </c>
      <c r="D6322" s="22" t="inlineStr">
        <is>
          <r>
            <t xml:space="preserve">un</t>
          </r>
        </is>
      </c>
      <c r="E6322" s="24" t="n">
        <v>1.0</v>
      </c>
      <c r="F6322" s="25" t="n">
        <v>232.71</v>
      </c>
      <c r="G6322" s="25" t="n">
        <f>ROUND(ROUND(E6322,8)*F6322,2)</f>
        <v>232.71</v>
      </c>
    </row>
    <row r="6323" customHeight="1" ht="15">
      <c r="A6323" s="2" t="inlineStr"/>
      <c r="B6323" s="2" t="inlineStr"/>
      <c r="C6323" s="2" t="inlineStr"/>
      <c r="D6323" s="2" t="inlineStr"/>
      <c r="E6323" s="26" t="inlineStr">
        <is>
          <r>
            <t xml:space="preserve">TOTAL Serviço:</t>
          </r>
        </is>
      </c>
      <c r="F6323" s="26" t="inlineStr"/>
      <c r="G6323" s="27" t="n">
        <f>SUM(G6322:G6322)</f>
        <v>232.71</v>
      </c>
    </row>
    <row r="6324" customHeight="1" ht="15">
      <c r="A6324" s="2" t="inlineStr"/>
      <c r="B6324" s="2" t="inlineStr"/>
      <c r="C6324" s="2" t="inlineStr"/>
      <c r="D6324" s="2" t="inlineStr"/>
      <c r="E6324" s="28" t="inlineStr">
        <is>
          <r>
            <t xml:space="preserve">VALOR:</t>
          </r>
        </is>
      </c>
      <c r="F6324" s="28" t="inlineStr"/>
      <c r="G6324" s="29" t="n">
        <f>ROUND(SUM(G6323),2)</f>
        <v>232.71</v>
      </c>
    </row>
    <row r="6325" customHeight="1" ht="15">
      <c r="A6325" s="2" t="inlineStr"/>
      <c r="B6325" s="2" t="inlineStr"/>
      <c r="C6325" s="2" t="inlineStr"/>
      <c r="D6325" s="2" t="inlineStr"/>
      <c r="E6325" s="28" t="inlineStr">
        <is>
          <r>
            <t xml:space="preserve">VALOR BDI (20.34%):</t>
          </r>
        </is>
      </c>
      <c r="F6325" s="28" t="inlineStr"/>
      <c r="G6325" s="29" t="n">
        <f>ROUND(G6324*(20.34/100),2)</f>
        <v>47.33</v>
      </c>
    </row>
    <row r="6326" customHeight="1" ht="15">
      <c r="A6326" s="2" t="inlineStr"/>
      <c r="B6326" s="2" t="inlineStr"/>
      <c r="C6326" s="2" t="inlineStr"/>
      <c r="D6326" s="2" t="inlineStr"/>
      <c r="E6326" s="28" t="inlineStr">
        <is>
          <r>
            <t xml:space="preserve">VALOR COM BDI:</t>
          </r>
        </is>
      </c>
      <c r="F6326" s="28" t="inlineStr"/>
      <c r="G6326" s="29" t="n">
        <f>G6325+G6324</f>
        <v>280.04</v>
      </c>
    </row>
    <row r="6327" customHeight="1" ht="10">
      <c r="A6327" s="2" t="inlineStr"/>
      <c r="B6327" s="2" t="inlineStr"/>
      <c r="C6327" s="2" t="inlineStr"/>
      <c r="D6327" s="2" t="inlineStr"/>
      <c r="E6327" s="18" t="inlineStr"/>
      <c r="F6327" s="18" t="inlineStr"/>
      <c r="G6327" s="18" t="inlineStr"/>
    </row>
    <row r="6328" customHeight="1" ht="20">
      <c r="A6328" s="19" t="inlineStr">
        <is>
          <r>
            <t xml:space="preserve">1.19.130. ​CPU3352​ LUMINÁRIA COM CORPO EM TUBO DE ALUMÍNIO TIPO BALIZADOR PARA USO EXTERNO​ (UN)</t>
          </r>
        </is>
      </c>
      <c r="B6328" s="19" t="inlineStr"/>
      <c r="C6328" s="19" t="inlineStr"/>
      <c r="D6328" s="19" t="inlineStr"/>
      <c r="E6328" s="19" t="inlineStr"/>
      <c r="F6328" s="19" t="inlineStr"/>
      <c r="G6328" s="19" t="inlineStr"/>
    </row>
    <row r="6329" customHeight="1" ht="15">
      <c r="A6329" s="20" t="inlineStr">
        <is>
          <r>
            <t xml:space="preserve">Serviço</t>
          </r>
        </is>
      </c>
      <c r="B6329" s="20" t="inlineStr"/>
      <c r="C6329" s="21" t="inlineStr">
        <is>
          <r>
            <t xml:space="preserve">FONTE</t>
          </r>
        </is>
      </c>
      <c r="D6329" s="21" t="inlineStr">
        <is>
          <r>
            <t xml:space="preserve">UNID</t>
          </r>
        </is>
      </c>
      <c r="E6329" s="21" t="inlineStr">
        <is>
          <r>
            <t xml:space="preserve">COEFICIENTE</t>
          </r>
        </is>
      </c>
      <c r="F6329" s="21" t="inlineStr">
        <is>
          <r>
            <t xml:space="preserve">PREÇO UNITÁRIO</t>
          </r>
        </is>
      </c>
      <c r="G6329" s="21" t="inlineStr">
        <is>
          <r>
            <t xml:space="preserve">TOTAL</t>
          </r>
        </is>
      </c>
    </row>
    <row r="6330" customHeight="1" ht="38">
      <c r="A6330" s="22" t="inlineStr">
        <is>
          <r>
            <t xml:space="preserve">S07294</t>
          </r>
        </is>
      </c>
      <c r="B6330" s="23" t="inlineStr">
        <is>
          <r>
            <t xml:space="preserve">Luminária tipo balizador para ambiente aberto, corpo em alumínio fundido pintado, difusor em vidro frisado temperado, ref. EX02-S, da Lumicenter ou simiular (tipo tartaruga)</t>
          </r>
        </is>
      </c>
      <c r="C6330" s="22" t="inlineStr">
        <is>
          <r>
            <t xml:space="preserve">ORSE</t>
          </r>
        </is>
      </c>
      <c r="D6330" s="22" t="inlineStr">
        <is>
          <r>
            <t xml:space="preserve">un</t>
          </r>
        </is>
      </c>
      <c r="E6330" s="24" t="n">
        <v>1.0</v>
      </c>
      <c r="F6330" s="25" t="n">
        <v>135.84</v>
      </c>
      <c r="G6330" s="25" t="n">
        <f>ROUND(ROUND(E6330,8)*F6330,2)</f>
        <v>135.84</v>
      </c>
    </row>
    <row r="6331" customHeight="1" ht="15">
      <c r="A6331" s="2" t="inlineStr"/>
      <c r="B6331" s="2" t="inlineStr"/>
      <c r="C6331" s="2" t="inlineStr"/>
      <c r="D6331" s="2" t="inlineStr"/>
      <c r="E6331" s="26" t="inlineStr">
        <is>
          <r>
            <t xml:space="preserve">TOTAL Serviço:</t>
          </r>
        </is>
      </c>
      <c r="F6331" s="26" t="inlineStr"/>
      <c r="G6331" s="27" t="n">
        <f>SUM(G6330:G6330)</f>
        <v>135.84</v>
      </c>
    </row>
    <row r="6332" customHeight="1" ht="15">
      <c r="A6332" s="2" t="inlineStr"/>
      <c r="B6332" s="2" t="inlineStr"/>
      <c r="C6332" s="2" t="inlineStr"/>
      <c r="D6332" s="2" t="inlineStr"/>
      <c r="E6332" s="28" t="inlineStr">
        <is>
          <r>
            <t xml:space="preserve">VALOR:</t>
          </r>
        </is>
      </c>
      <c r="F6332" s="28" t="inlineStr"/>
      <c r="G6332" s="29" t="n">
        <f>ROUND(SUM(G6331),2)</f>
        <v>135.84</v>
      </c>
    </row>
    <row r="6333" customHeight="1" ht="15">
      <c r="A6333" s="2" t="inlineStr"/>
      <c r="B6333" s="2" t="inlineStr"/>
      <c r="C6333" s="2" t="inlineStr"/>
      <c r="D6333" s="2" t="inlineStr"/>
      <c r="E6333" s="28" t="inlineStr">
        <is>
          <r>
            <t xml:space="preserve">VALOR BDI (20.34%):</t>
          </r>
        </is>
      </c>
      <c r="F6333" s="28" t="inlineStr"/>
      <c r="G6333" s="29" t="n">
        <f>ROUND(G6332*(20.34/100),2)</f>
        <v>27.63</v>
      </c>
    </row>
    <row r="6334" customHeight="1" ht="15">
      <c r="A6334" s="2" t="inlineStr"/>
      <c r="B6334" s="2" t="inlineStr"/>
      <c r="C6334" s="2" t="inlineStr"/>
      <c r="D6334" s="2" t="inlineStr"/>
      <c r="E6334" s="28" t="inlineStr">
        <is>
          <r>
            <t xml:space="preserve">VALOR COM BDI:</t>
          </r>
        </is>
      </c>
      <c r="F6334" s="28" t="inlineStr"/>
      <c r="G6334" s="29" t="n">
        <f>G6333+G6332</f>
        <v>163.47</v>
      </c>
    </row>
    <row r="6335" customHeight="1" ht="10">
      <c r="A6335" s="2" t="inlineStr"/>
      <c r="B6335" s="2" t="inlineStr"/>
      <c r="C6335" s="2" t="inlineStr"/>
      <c r="D6335" s="2" t="inlineStr"/>
      <c r="E6335" s="18" t="inlineStr"/>
      <c r="F6335" s="18" t="inlineStr"/>
      <c r="G6335" s="18" t="inlineStr"/>
    </row>
    <row r="6336" customHeight="1" ht="20">
      <c r="A6336" s="19" t="inlineStr">
        <is>
          <r>
            <t xml:space="preserve">1.19.131. ​CPU3353​ FONTE DE ALIMENTAÇÃO P/ FITA LED, ENTRADA BIVOLT 110/220 5A​ (UN)</t>
          </r>
        </is>
      </c>
      <c r="B6336" s="19" t="inlineStr"/>
      <c r="C6336" s="19" t="inlineStr"/>
      <c r="D6336" s="19" t="inlineStr"/>
      <c r="E6336" s="19" t="inlineStr"/>
      <c r="F6336" s="19" t="inlineStr"/>
      <c r="G6336" s="19" t="inlineStr"/>
    </row>
    <row r="6337" customHeight="1" ht="15">
      <c r="A6337" s="20" t="inlineStr">
        <is>
          <r>
            <t xml:space="preserve">Serviço</t>
          </r>
        </is>
      </c>
      <c r="B6337" s="20" t="inlineStr"/>
      <c r="C6337" s="21" t="inlineStr">
        <is>
          <r>
            <t xml:space="preserve">FONTE</t>
          </r>
        </is>
      </c>
      <c r="D6337" s="21" t="inlineStr">
        <is>
          <r>
            <t xml:space="preserve">UNID</t>
          </r>
        </is>
      </c>
      <c r="E6337" s="21" t="inlineStr">
        <is>
          <r>
            <t xml:space="preserve">COEFICIENTE</t>
          </r>
        </is>
      </c>
      <c r="F6337" s="21" t="inlineStr">
        <is>
          <r>
            <t xml:space="preserve">PREÇO UNITÁRIO</t>
          </r>
        </is>
      </c>
      <c r="G6337" s="21" t="inlineStr">
        <is>
          <r>
            <t xml:space="preserve">TOTAL</t>
          </r>
        </is>
      </c>
    </row>
    <row r="6338" customHeight="1" ht="21">
      <c r="A6338" s="22" t="inlineStr">
        <is>
          <r>
            <t xml:space="preserve">S10724</t>
          </r>
        </is>
      </c>
      <c r="B6338" s="23" t="inlineStr">
        <is>
          <r>
            <t xml:space="preserve">Fornecimento e instalação de fonte de alimentação 12V / 10A (ou similar)</t>
          </r>
        </is>
      </c>
      <c r="C6338" s="22" t="inlineStr">
        <is>
          <r>
            <t xml:space="preserve">ORSE</t>
          </r>
        </is>
      </c>
      <c r="D6338" s="22" t="inlineStr">
        <is>
          <r>
            <t xml:space="preserve">un</t>
          </r>
        </is>
      </c>
      <c r="E6338" s="24" t="n">
        <v>1.0</v>
      </c>
      <c r="F6338" s="25" t="n">
        <v>81.24</v>
      </c>
      <c r="G6338" s="25" t="n">
        <f>ROUND(ROUND(E6338,8)*F6338,2)</f>
        <v>81.24</v>
      </c>
    </row>
    <row r="6339" customHeight="1" ht="15">
      <c r="A6339" s="2" t="inlineStr"/>
      <c r="B6339" s="2" t="inlineStr"/>
      <c r="C6339" s="2" t="inlineStr"/>
      <c r="D6339" s="2" t="inlineStr"/>
      <c r="E6339" s="26" t="inlineStr">
        <is>
          <r>
            <t xml:space="preserve">TOTAL Serviço:</t>
          </r>
        </is>
      </c>
      <c r="F6339" s="26" t="inlineStr"/>
      <c r="G6339" s="27" t="n">
        <f>SUM(G6338:G6338)</f>
        <v>81.24</v>
      </c>
    </row>
    <row r="6340" customHeight="1" ht="15">
      <c r="A6340" s="2" t="inlineStr"/>
      <c r="B6340" s="2" t="inlineStr"/>
      <c r="C6340" s="2" t="inlineStr"/>
      <c r="D6340" s="2" t="inlineStr"/>
      <c r="E6340" s="28" t="inlineStr">
        <is>
          <r>
            <t xml:space="preserve">VALOR:</t>
          </r>
        </is>
      </c>
      <c r="F6340" s="28" t="inlineStr"/>
      <c r="G6340" s="29" t="n">
        <f>ROUND(SUM(G6339),2)</f>
        <v>81.24</v>
      </c>
    </row>
    <row r="6341" customHeight="1" ht="15">
      <c r="A6341" s="2" t="inlineStr"/>
      <c r="B6341" s="2" t="inlineStr"/>
      <c r="C6341" s="2" t="inlineStr"/>
      <c r="D6341" s="2" t="inlineStr"/>
      <c r="E6341" s="28" t="inlineStr">
        <is>
          <r>
            <t xml:space="preserve">VALOR BDI (20.34%):</t>
          </r>
        </is>
      </c>
      <c r="F6341" s="28" t="inlineStr"/>
      <c r="G6341" s="29" t="n">
        <f>ROUND(G6340*(20.34/100),2)</f>
        <v>16.52</v>
      </c>
    </row>
    <row r="6342" customHeight="1" ht="15">
      <c r="A6342" s="2" t="inlineStr"/>
      <c r="B6342" s="2" t="inlineStr"/>
      <c r="C6342" s="2" t="inlineStr"/>
      <c r="D6342" s="2" t="inlineStr"/>
      <c r="E6342" s="28" t="inlineStr">
        <is>
          <r>
            <t xml:space="preserve">VALOR COM BDI:</t>
          </r>
        </is>
      </c>
      <c r="F6342" s="28" t="inlineStr"/>
      <c r="G6342" s="29" t="n">
        <f>G6341+G6340</f>
        <v>97.76</v>
      </c>
    </row>
    <row r="6343" customHeight="1" ht="10">
      <c r="A6343" s="2" t="inlineStr"/>
      <c r="B6343" s="2" t="inlineStr"/>
      <c r="C6343" s="2" t="inlineStr"/>
      <c r="D6343" s="2" t="inlineStr"/>
      <c r="E6343" s="18" t="inlineStr"/>
      <c r="F6343" s="18" t="inlineStr"/>
      <c r="G6343" s="18" t="inlineStr"/>
    </row>
    <row r="6344" customHeight="1" ht="20">
      <c r="A6344" s="19" t="inlineStr">
        <is>
          <r>
            <t xml:space="preserve">1.19.132. ​CPU2635​ SOQUETE OU BOCAL DE PORCELANA E27 DE TEMPO, REF. MT-2233, MARCA DECORLUX OU SIMILAR​ (UN)</t>
          </r>
        </is>
      </c>
      <c r="B6344" s="19" t="inlineStr"/>
      <c r="C6344" s="19" t="inlineStr"/>
      <c r="D6344" s="19" t="inlineStr"/>
      <c r="E6344" s="19" t="inlineStr"/>
      <c r="F6344" s="19" t="inlineStr"/>
      <c r="G6344" s="19" t="inlineStr"/>
    </row>
    <row r="6345" customHeight="1" ht="15">
      <c r="A6345" s="20" t="inlineStr">
        <is>
          <r>
            <t xml:space="preserve">Material</t>
          </r>
        </is>
      </c>
      <c r="B6345" s="20" t="inlineStr"/>
      <c r="C6345" s="21" t="inlineStr">
        <is>
          <r>
            <t xml:space="preserve">FONTE</t>
          </r>
        </is>
      </c>
      <c r="D6345" s="21" t="inlineStr">
        <is>
          <r>
            <t xml:space="preserve">UNID</t>
          </r>
        </is>
      </c>
      <c r="E6345" s="21" t="inlineStr">
        <is>
          <r>
            <t xml:space="preserve">COEFICIENTE</t>
          </r>
        </is>
      </c>
      <c r="F6345" s="21" t="inlineStr">
        <is>
          <r>
            <t xml:space="preserve">PREÇO UNITÁRIO</t>
          </r>
        </is>
      </c>
      <c r="G6345" s="21" t="inlineStr">
        <is>
          <r>
            <t xml:space="preserve">TOTAL</t>
          </r>
        </is>
      </c>
    </row>
    <row r="6346" customHeight="1" ht="21">
      <c r="A6346" s="22" t="inlineStr">
        <is>
          <r>
            <t xml:space="preserve">I08928</t>
          </r>
        </is>
      </c>
      <c r="B6346" s="23" t="inlineStr">
        <is>
          <r>
            <t xml:space="preserve">Soquete ou bocal de louça (porcelana) E27 de tempo, ref.MT-2233, marca Decorlux ou similar</t>
          </r>
        </is>
      </c>
      <c r="C6346" s="22" t="inlineStr">
        <is>
          <r>
            <t xml:space="preserve">ORSE</t>
          </r>
        </is>
      </c>
      <c r="D6346" s="22" t="inlineStr">
        <is>
          <r>
            <t xml:space="preserve">un</t>
          </r>
        </is>
      </c>
      <c r="E6346" s="24" t="n">
        <v>1.0</v>
      </c>
      <c r="F6346" s="25" t="n">
        <v>6.45</v>
      </c>
      <c r="G6346" s="25" t="n">
        <f>ROUND(ROUND(E6346,8)*F6346,2)</f>
        <v>6.45</v>
      </c>
    </row>
    <row r="6347" customHeight="1" ht="15">
      <c r="A6347" s="2" t="inlineStr"/>
      <c r="B6347" s="2" t="inlineStr"/>
      <c r="C6347" s="2" t="inlineStr"/>
      <c r="D6347" s="2" t="inlineStr"/>
      <c r="E6347" s="26" t="inlineStr">
        <is>
          <r>
            <t xml:space="preserve">TOTAL Material:</t>
          </r>
        </is>
      </c>
      <c r="F6347" s="26" t="inlineStr"/>
      <c r="G6347" s="27" t="n">
        <f>SUM(G6346:G6346)</f>
        <v>6.45</v>
      </c>
    </row>
    <row r="6348" customHeight="1" ht="15">
      <c r="A6348" s="20" t="inlineStr">
        <is>
          <r>
            <t xml:space="preserve">Mão de Obra com Encargos Complementares</t>
          </r>
        </is>
      </c>
      <c r="B6348" s="20" t="inlineStr"/>
      <c r="C6348" s="21" t="inlineStr">
        <is>
          <r>
            <t xml:space="preserve">FONTE</t>
          </r>
        </is>
      </c>
      <c r="D6348" s="21" t="inlineStr">
        <is>
          <r>
            <t xml:space="preserve">UNID</t>
          </r>
        </is>
      </c>
      <c r="E6348" s="21" t="inlineStr">
        <is>
          <r>
            <t xml:space="preserve">COEFICIENTE</t>
          </r>
        </is>
      </c>
      <c r="F6348" s="21" t="inlineStr">
        <is>
          <r>
            <t xml:space="preserve">PREÇO UNITÁRIO</t>
          </r>
        </is>
      </c>
      <c r="G6348" s="21" t="inlineStr">
        <is>
          <r>
            <t xml:space="preserve">TOTAL</t>
          </r>
        </is>
      </c>
    </row>
    <row r="6349" customHeight="1" ht="15">
      <c r="A6349" s="22" t="inlineStr">
        <is>
          <r>
            <t xml:space="preserve">88264</t>
          </r>
        </is>
      </c>
      <c r="B6349" s="23" t="inlineStr">
        <is>
          <r>
            <t xml:space="preserve">ELETRICISTA COM ENCARGOS COMPLEMENTARES</t>
          </r>
        </is>
      </c>
      <c r="C6349" s="22" t="inlineStr">
        <is>
          <r>
            <t xml:space="preserve">SINAPI</t>
          </r>
        </is>
      </c>
      <c r="D6349" s="22" t="inlineStr">
        <is>
          <r>
            <t xml:space="preserve">H</t>
          </r>
        </is>
      </c>
      <c r="E6349" s="24" t="n">
        <v>0.15</v>
      </c>
      <c r="F6349" s="25" t="n">
        <v>30.96</v>
      </c>
      <c r="G6349" s="25" t="n">
        <f>ROUND(ROUND(E6349,8)*F6349,2)</f>
        <v>4.64</v>
      </c>
    </row>
    <row r="6350" customHeight="1" ht="15">
      <c r="A6350" s="22" t="inlineStr">
        <is>
          <r>
            <t xml:space="preserve">88316</t>
          </r>
        </is>
      </c>
      <c r="B6350" s="23" t="inlineStr">
        <is>
          <r>
            <t xml:space="preserve">SERVENTE COM ENCARGOS COMPLEMENTARES</t>
          </r>
        </is>
      </c>
      <c r="C6350" s="22" t="inlineStr">
        <is>
          <r>
            <t xml:space="preserve">SINAPI</t>
          </r>
        </is>
      </c>
      <c r="D6350" s="22" t="inlineStr">
        <is>
          <r>
            <t xml:space="preserve">H</t>
          </r>
        </is>
      </c>
      <c r="E6350" s="24" t="n">
        <v>0.15</v>
      </c>
      <c r="F6350" s="25" t="n">
        <v>23.56</v>
      </c>
      <c r="G6350" s="25" t="n">
        <f>ROUND(ROUND(E6350,8)*F6350,2)</f>
        <v>3.53</v>
      </c>
    </row>
    <row r="6351" customHeight="1" ht="18">
      <c r="A6351" s="2" t="inlineStr"/>
      <c r="B6351" s="2" t="inlineStr"/>
      <c r="C6351" s="2" t="inlineStr"/>
      <c r="D6351" s="2" t="inlineStr"/>
      <c r="E6351" s="26" t="inlineStr">
        <is>
          <r>
            <t xml:space="preserve">TOTAL Mão de Obra com Encargos Complementares:</t>
          </r>
        </is>
      </c>
      <c r="F6351" s="26" t="inlineStr"/>
      <c r="G6351" s="27" t="n">
        <f>SUM(G6349:G6350)</f>
        <v>8.17</v>
      </c>
    </row>
    <row r="6352" customHeight="1" ht="15">
      <c r="A6352" s="2" t="inlineStr"/>
      <c r="B6352" s="2" t="inlineStr"/>
      <c r="C6352" s="2" t="inlineStr"/>
      <c r="D6352" s="2" t="inlineStr"/>
      <c r="E6352" s="28" t="inlineStr">
        <is>
          <r>
            <t xml:space="preserve">VALOR:</t>
          </r>
        </is>
      </c>
      <c r="F6352" s="28" t="inlineStr"/>
      <c r="G6352" s="29" t="n">
        <f>ROUND(SUM(G6347,G6351),2)</f>
        <v>14.62</v>
      </c>
    </row>
    <row r="6353" customHeight="1" ht="15">
      <c r="A6353" s="2" t="inlineStr"/>
      <c r="B6353" s="2" t="inlineStr"/>
      <c r="C6353" s="2" t="inlineStr"/>
      <c r="D6353" s="2" t="inlineStr"/>
      <c r="E6353" s="28" t="inlineStr">
        <is>
          <r>
            <t xml:space="preserve">VALOR BDI (20.34%):</t>
          </r>
        </is>
      </c>
      <c r="F6353" s="28" t="inlineStr"/>
      <c r="G6353" s="29" t="n">
        <f>ROUND(G6352*(20.34/100),2)</f>
        <v>2.97</v>
      </c>
    </row>
    <row r="6354" customHeight="1" ht="15">
      <c r="A6354" s="2" t="inlineStr"/>
      <c r="B6354" s="2" t="inlineStr"/>
      <c r="C6354" s="2" t="inlineStr"/>
      <c r="D6354" s="2" t="inlineStr"/>
      <c r="E6354" s="28" t="inlineStr">
        <is>
          <r>
            <t xml:space="preserve">VALOR COM BDI:</t>
          </r>
        </is>
      </c>
      <c r="F6354" s="28" t="inlineStr"/>
      <c r="G6354" s="29" t="n">
        <f>G6353+G6352</f>
        <v>17.59</v>
      </c>
    </row>
    <row r="6355" customHeight="1" ht="10">
      <c r="A6355" s="2" t="inlineStr"/>
      <c r="B6355" s="2" t="inlineStr"/>
      <c r="C6355" s="2" t="inlineStr"/>
      <c r="D6355" s="2" t="inlineStr"/>
      <c r="E6355" s="18" t="inlineStr"/>
      <c r="F6355" s="18" t="inlineStr"/>
      <c r="G6355" s="18" t="inlineStr"/>
    </row>
    <row r="6356" customHeight="1" ht="20">
      <c r="A6356" s="19" t="inlineStr">
        <is>
          <r>
            <t xml:space="preserve">1.19.133. ​CPU2645​ ARANDELA LED 18W BRANCO FRIO TIPO TARTARUGA​ (UN)</t>
          </r>
        </is>
      </c>
      <c r="B6356" s="19" t="inlineStr"/>
      <c r="C6356" s="19" t="inlineStr"/>
      <c r="D6356" s="19" t="inlineStr"/>
      <c r="E6356" s="19" t="inlineStr"/>
      <c r="F6356" s="19" t="inlineStr"/>
      <c r="G6356" s="19" t="inlineStr"/>
    </row>
    <row r="6357" customHeight="1" ht="15">
      <c r="A6357" s="20" t="inlineStr">
        <is>
          <r>
            <t xml:space="preserve">Serviço</t>
          </r>
        </is>
      </c>
      <c r="B6357" s="20" t="inlineStr"/>
      <c r="C6357" s="21" t="inlineStr">
        <is>
          <r>
            <t xml:space="preserve">FONTE</t>
          </r>
        </is>
      </c>
      <c r="D6357" s="21" t="inlineStr">
        <is>
          <r>
            <t xml:space="preserve">UNID</t>
          </r>
        </is>
      </c>
      <c r="E6357" s="21" t="inlineStr">
        <is>
          <r>
            <t xml:space="preserve">COEFICIENTE</t>
          </r>
        </is>
      </c>
      <c r="F6357" s="21" t="inlineStr">
        <is>
          <r>
            <t xml:space="preserve">PREÇO UNITÁRIO</t>
          </r>
        </is>
      </c>
      <c r="G6357" s="21" t="inlineStr">
        <is>
          <r>
            <t xml:space="preserve">TOTAL</t>
          </r>
        </is>
      </c>
    </row>
    <row r="6358" customHeight="1" ht="29">
      <c r="A6358" s="22" t="inlineStr">
        <is>
          <r>
            <t xml:space="preserve">97607</t>
          </r>
        </is>
      </c>
      <c r="B6358" s="23" t="inlineStr">
        <is>
          <r>
            <t xml:space="preserve">LUMINÁRIA ARANDELA TIPO TARTARUGA, DE SOBREPOR, COM 1 LÂMPADA LED DE 6 W, SEM REATOR - FORNECIMENTO E INSTALAÇÃO. AF_09/2024</t>
          </r>
        </is>
      </c>
      <c r="C6358" s="22" t="inlineStr">
        <is>
          <r>
            <t xml:space="preserve">SINAPI</t>
          </r>
        </is>
      </c>
      <c r="D6358" s="22" t="inlineStr">
        <is>
          <r>
            <t xml:space="preserve">UN</t>
          </r>
        </is>
      </c>
      <c r="E6358" s="24" t="n">
        <v>1.0</v>
      </c>
      <c r="F6358" s="25" t="n">
        <v>100.11</v>
      </c>
      <c r="G6358" s="25" t="n">
        <f>ROUND(ROUND(E6358,8)*F6358,2)</f>
        <v>100.11</v>
      </c>
    </row>
    <row r="6359" customHeight="1" ht="15">
      <c r="A6359" s="2" t="inlineStr"/>
      <c r="B6359" s="2" t="inlineStr"/>
      <c r="C6359" s="2" t="inlineStr"/>
      <c r="D6359" s="2" t="inlineStr"/>
      <c r="E6359" s="26" t="inlineStr">
        <is>
          <r>
            <t xml:space="preserve">TOTAL Serviço:</t>
          </r>
        </is>
      </c>
      <c r="F6359" s="26" t="inlineStr"/>
      <c r="G6359" s="27" t="n">
        <f>SUM(G6358:G6358)</f>
        <v>100.11</v>
      </c>
    </row>
    <row r="6360" customHeight="1" ht="15">
      <c r="A6360" s="2" t="inlineStr"/>
      <c r="B6360" s="2" t="inlineStr"/>
      <c r="C6360" s="2" t="inlineStr"/>
      <c r="D6360" s="2" t="inlineStr"/>
      <c r="E6360" s="28" t="inlineStr">
        <is>
          <r>
            <t xml:space="preserve">VALOR:</t>
          </r>
        </is>
      </c>
      <c r="F6360" s="28" t="inlineStr"/>
      <c r="G6360" s="29" t="n">
        <f>ROUND(SUM(G6359),2)</f>
        <v>100.11</v>
      </c>
    </row>
    <row r="6361" customHeight="1" ht="15">
      <c r="A6361" s="2" t="inlineStr"/>
      <c r="B6361" s="2" t="inlineStr"/>
      <c r="C6361" s="2" t="inlineStr"/>
      <c r="D6361" s="2" t="inlineStr"/>
      <c r="E6361" s="28" t="inlineStr">
        <is>
          <r>
            <t xml:space="preserve">VALOR BDI (20.34%):</t>
          </r>
        </is>
      </c>
      <c r="F6361" s="28" t="inlineStr"/>
      <c r="G6361" s="29" t="n">
        <f>ROUND(G6360*(20.34/100),2)</f>
        <v>20.36</v>
      </c>
    </row>
    <row r="6362" customHeight="1" ht="15">
      <c r="A6362" s="2" t="inlineStr"/>
      <c r="B6362" s="2" t="inlineStr"/>
      <c r="C6362" s="2" t="inlineStr"/>
      <c r="D6362" s="2" t="inlineStr"/>
      <c r="E6362" s="28" t="inlineStr">
        <is>
          <r>
            <t xml:space="preserve">VALOR COM BDI:</t>
          </r>
        </is>
      </c>
      <c r="F6362" s="28" t="inlineStr"/>
      <c r="G6362" s="29" t="n">
        <f>G6361+G6360</f>
        <v>120.47</v>
      </c>
    </row>
    <row r="6363" customHeight="1" ht="10">
      <c r="A6363" s="2" t="inlineStr"/>
      <c r="B6363" s="2" t="inlineStr"/>
      <c r="C6363" s="2" t="inlineStr"/>
      <c r="D6363" s="2" t="inlineStr"/>
      <c r="E6363" s="18" t="inlineStr"/>
      <c r="F6363" s="18" t="inlineStr"/>
      <c r="G6363" s="18" t="inlineStr"/>
    </row>
    <row r="6364" customHeight="1" ht="20">
      <c r="A6364" s="19" t="inlineStr">
        <is>
          <r>
            <t xml:space="preserve">1.19.134. ​97607​ LUMINÁRIA ARANDELA TIPO TARTARUGA, DE SOBREPOR, COM 1 LÂMPADA LED DE 6 W, SEM REATOR - FORNECIMENTO E INSTALAÇÃO. AF_09/2024​ (UN)</t>
          </r>
        </is>
      </c>
      <c r="B6364" s="19" t="inlineStr"/>
      <c r="C6364" s="19" t="inlineStr"/>
      <c r="D6364" s="19" t="inlineStr"/>
      <c r="E6364" s="19" t="inlineStr"/>
      <c r="F6364" s="19" t="inlineStr"/>
      <c r="G6364" s="19" t="inlineStr"/>
    </row>
    <row r="6365" customHeight="1" ht="15">
      <c r="A6365" s="20" t="inlineStr">
        <is>
          <r>
            <t xml:space="preserve">Material</t>
          </r>
        </is>
      </c>
      <c r="B6365" s="20" t="inlineStr"/>
      <c r="C6365" s="21" t="inlineStr">
        <is>
          <r>
            <t xml:space="preserve">FONTE</t>
          </r>
        </is>
      </c>
      <c r="D6365" s="21" t="inlineStr">
        <is>
          <r>
            <t xml:space="preserve">UNID</t>
          </r>
        </is>
      </c>
      <c r="E6365" s="21" t="inlineStr">
        <is>
          <r>
            <t xml:space="preserve">COEFICIENTE</t>
          </r>
        </is>
      </c>
      <c r="F6365" s="21" t="inlineStr">
        <is>
          <r>
            <t xml:space="preserve">PREÇO UNITÁRIO</t>
          </r>
        </is>
      </c>
      <c r="G6365" s="21" t="inlineStr">
        <is>
          <r>
            <t xml:space="preserve">TOTAL</t>
          </r>
        </is>
      </c>
    </row>
    <row r="6366" customHeight="1" ht="21">
      <c r="A6366" s="22" t="inlineStr">
        <is>
          <r>
            <t xml:space="preserve">00038193</t>
          </r>
        </is>
      </c>
      <c r="B6366" s="23" t="inlineStr">
        <is>
          <r>
            <t xml:space="preserve">LAMPADA LED 6 W BIVOLT BRANCA, FORMATO TRADICIONAL (BASE E27)</t>
          </r>
        </is>
      </c>
      <c r="C6366" s="22" t="inlineStr">
        <is>
          <r>
            <t xml:space="preserve">SINAPI</t>
          </r>
        </is>
      </c>
      <c r="D6366" s="22" t="inlineStr">
        <is>
          <r>
            <t xml:space="preserve">UN</t>
          </r>
        </is>
      </c>
      <c r="E6366" s="24" t="n">
        <v>1.0</v>
      </c>
      <c r="F6366" s="25" t="n">
        <v>3.73</v>
      </c>
      <c r="G6366" s="25" t="n">
        <f>TRUNC(TRUNC(E6366,8)*F6366,2)</f>
        <v>3.73</v>
      </c>
    </row>
    <row r="6367" customHeight="1" ht="29">
      <c r="A6367" s="22" t="inlineStr">
        <is>
          <r>
            <t xml:space="preserve">00038775</t>
          </r>
        </is>
      </c>
      <c r="B6367" s="23" t="inlineStr">
        <is>
          <r>
            <t xml:space="preserve">LUMINARIA TIPO TARTARUGA PARA AREA EXTERNA EM ALUMINIO, COM GRADE, PARA 1 LAMPADA, BASE E27, POTENCIA MAXIMA 40/60 W (NAO INCLUI LAMPADA)</t>
          </r>
        </is>
      </c>
      <c r="C6367" s="22" t="inlineStr">
        <is>
          <r>
            <t xml:space="preserve">SINAPI</t>
          </r>
        </is>
      </c>
      <c r="D6367" s="22" t="inlineStr">
        <is>
          <r>
            <t xml:space="preserve">UN</t>
          </r>
        </is>
      </c>
      <c r="E6367" s="24" t="n">
        <v>1.0</v>
      </c>
      <c r="F6367" s="25" t="n">
        <v>73.99</v>
      </c>
      <c r="G6367" s="25" t="n">
        <f>TRUNC(TRUNC(E6367,8)*F6367,2)</f>
        <v>73.99</v>
      </c>
    </row>
    <row r="6368" customHeight="1" ht="15">
      <c r="A6368" s="2" t="inlineStr"/>
      <c r="B6368" s="2" t="inlineStr"/>
      <c r="C6368" s="2" t="inlineStr"/>
      <c r="D6368" s="2" t="inlineStr"/>
      <c r="E6368" s="26" t="inlineStr">
        <is>
          <r>
            <t xml:space="preserve">TOTAL Material:</t>
          </r>
        </is>
      </c>
      <c r="F6368" s="26" t="inlineStr"/>
      <c r="G6368" s="27" t="n">
        <f>SUM(G6366:G6367)</f>
        <v>77.72</v>
      </c>
    </row>
    <row r="6369" customHeight="1" ht="15">
      <c r="A6369" s="20" t="inlineStr">
        <is>
          <r>
            <t xml:space="preserve">Mão de Obra com Encargos Complementares</t>
          </r>
        </is>
      </c>
      <c r="B6369" s="20" t="inlineStr"/>
      <c r="C6369" s="21" t="inlineStr">
        <is>
          <r>
            <t xml:space="preserve">FONTE</t>
          </r>
        </is>
      </c>
      <c r="D6369" s="21" t="inlineStr">
        <is>
          <r>
            <t xml:space="preserve">UNID</t>
          </r>
        </is>
      </c>
      <c r="E6369" s="21" t="inlineStr">
        <is>
          <r>
            <t xml:space="preserve">COEFICIENTE</t>
          </r>
        </is>
      </c>
      <c r="F6369" s="21" t="inlineStr">
        <is>
          <r>
            <t xml:space="preserve">PREÇO UNITÁRIO</t>
          </r>
        </is>
      </c>
      <c r="G6369" s="21" t="inlineStr">
        <is>
          <r>
            <t xml:space="preserve">TOTAL</t>
          </r>
        </is>
      </c>
    </row>
    <row r="6370" customHeight="1" ht="21">
      <c r="A6370" s="22" t="inlineStr">
        <is>
          <r>
            <t xml:space="preserve">88247</t>
          </r>
        </is>
      </c>
      <c r="B6370" s="23" t="inlineStr">
        <is>
          <r>
            <t xml:space="preserve">AUXILIAR DE ELETRICISTA COM ENCARGOS COMPLEMENTARES</t>
          </r>
        </is>
      </c>
      <c r="C6370" s="22" t="inlineStr">
        <is>
          <r>
            <t xml:space="preserve">SINAPI</t>
          </r>
        </is>
      </c>
      <c r="D6370" s="22" t="inlineStr">
        <is>
          <r>
            <t xml:space="preserve">H</t>
          </r>
        </is>
      </c>
      <c r="E6370" s="24" t="n">
        <v>0.1801875</v>
      </c>
      <c r="F6370" s="25" t="n">
        <v>25.22</v>
      </c>
      <c r="G6370" s="25" t="n">
        <f>TRUNC(TRUNC(E6370,8)*F6370,2)</f>
        <v>4.54</v>
      </c>
    </row>
    <row r="6371" customHeight="1" ht="15">
      <c r="A6371" s="22" t="inlineStr">
        <is>
          <r>
            <t xml:space="preserve">88264</t>
          </r>
        </is>
      </c>
      <c r="B6371" s="23" t="inlineStr">
        <is>
          <r>
            <t xml:space="preserve">ELETRICISTA COM ENCARGOS COMPLEMENTARES</t>
          </r>
        </is>
      </c>
      <c r="C6371" s="22" t="inlineStr">
        <is>
          <r>
            <t xml:space="preserve">SINAPI</t>
          </r>
        </is>
      </c>
      <c r="D6371" s="22" t="inlineStr">
        <is>
          <r>
            <t xml:space="preserve">H</t>
          </r>
        </is>
      </c>
      <c r="E6371" s="24" t="n">
        <v>0.5766</v>
      </c>
      <c r="F6371" s="25" t="n">
        <v>30.96</v>
      </c>
      <c r="G6371" s="25" t="n">
        <f>TRUNC(TRUNC(E6371,8)*F6371,2)</f>
        <v>17.85</v>
      </c>
    </row>
    <row r="6372" customHeight="1" ht="18">
      <c r="A6372" s="2" t="inlineStr"/>
      <c r="B6372" s="2" t="inlineStr"/>
      <c r="C6372" s="2" t="inlineStr"/>
      <c r="D6372" s="2" t="inlineStr"/>
      <c r="E6372" s="26" t="inlineStr">
        <is>
          <r>
            <t xml:space="preserve">TOTAL Mão de Obra com Encargos Complementares:</t>
          </r>
        </is>
      </c>
      <c r="F6372" s="26" t="inlineStr"/>
      <c r="G6372" s="27" t="n">
        <f>SUM(G6370:G6371)</f>
        <v>22.39</v>
      </c>
    </row>
    <row r="6373" customHeight="1" ht="15">
      <c r="A6373" s="2" t="inlineStr"/>
      <c r="B6373" s="2" t="inlineStr"/>
      <c r="C6373" s="2" t="inlineStr"/>
      <c r="D6373" s="2" t="inlineStr"/>
      <c r="E6373" s="28" t="inlineStr">
        <is>
          <r>
            <t xml:space="preserve">VALOR:</t>
          </r>
        </is>
      </c>
      <c r="F6373" s="28" t="inlineStr"/>
      <c r="G6373" s="29" t="n">
        <f>ROUND(SUM(G6368,G6372),2)</f>
        <v>100.11</v>
      </c>
    </row>
    <row r="6374" customHeight="1" ht="15">
      <c r="A6374" s="2" t="inlineStr"/>
      <c r="B6374" s="2" t="inlineStr"/>
      <c r="C6374" s="2" t="inlineStr"/>
      <c r="D6374" s="2" t="inlineStr"/>
      <c r="E6374" s="28" t="inlineStr">
        <is>
          <r>
            <t xml:space="preserve">VALOR BDI (20.34%):</t>
          </r>
        </is>
      </c>
      <c r="F6374" s="28" t="inlineStr"/>
      <c r="G6374" s="29" t="n">
        <f>ROUND(G6373*(20.34/100),2)</f>
        <v>20.36</v>
      </c>
    </row>
    <row r="6375" customHeight="1" ht="15">
      <c r="A6375" s="2" t="inlineStr"/>
      <c r="B6375" s="2" t="inlineStr"/>
      <c r="C6375" s="2" t="inlineStr"/>
      <c r="D6375" s="2" t="inlineStr"/>
      <c r="E6375" s="28" t="inlineStr">
        <is>
          <r>
            <t xml:space="preserve">VALOR COM BDI:</t>
          </r>
        </is>
      </c>
      <c r="F6375" s="28" t="inlineStr"/>
      <c r="G6375" s="29" t="n">
        <f>G6374+G6373</f>
        <v>120.47</v>
      </c>
    </row>
    <row r="6376" customHeight="1" ht="10">
      <c r="A6376" s="2" t="inlineStr"/>
      <c r="B6376" s="2" t="inlineStr"/>
      <c r="C6376" s="2" t="inlineStr"/>
      <c r="D6376" s="2" t="inlineStr"/>
      <c r="E6376" s="18" t="inlineStr"/>
      <c r="F6376" s="18" t="inlineStr"/>
      <c r="G6376" s="18" t="inlineStr"/>
    </row>
    <row r="6377" customHeight="1" ht="20">
      <c r="A6377" s="19" t="inlineStr">
        <is>
          <r>
            <t xml:space="preserve">1.19.135. ​CPU3354​ LUMINÁRIA FLAT STH7940/40 LED 36W 4000K BIVOLT 120CM STELLA​ (UN)</t>
          </r>
        </is>
      </c>
      <c r="B6377" s="19" t="inlineStr"/>
      <c r="C6377" s="19" t="inlineStr"/>
      <c r="D6377" s="19" t="inlineStr"/>
      <c r="E6377" s="19" t="inlineStr"/>
      <c r="F6377" s="19" t="inlineStr"/>
      <c r="G6377" s="19" t="inlineStr"/>
    </row>
    <row r="6378" customHeight="1" ht="15">
      <c r="A6378" s="20" t="inlineStr">
        <is>
          <r>
            <t xml:space="preserve">Serviço</t>
          </r>
        </is>
      </c>
      <c r="B6378" s="20" t="inlineStr"/>
      <c r="C6378" s="21" t="inlineStr">
        <is>
          <r>
            <t xml:space="preserve">FONTE</t>
          </r>
        </is>
      </c>
      <c r="D6378" s="21" t="inlineStr">
        <is>
          <r>
            <t xml:space="preserve">UNID</t>
          </r>
        </is>
      </c>
      <c r="E6378" s="21" t="inlineStr">
        <is>
          <r>
            <t xml:space="preserve">COEFICIENTE</t>
          </r>
        </is>
      </c>
      <c r="F6378" s="21" t="inlineStr">
        <is>
          <r>
            <t xml:space="preserve">PREÇO UNITÁRIO</t>
          </r>
        </is>
      </c>
      <c r="G6378" s="21" t="inlineStr">
        <is>
          <r>
            <t xml:space="preserve">TOTAL</t>
          </r>
        </is>
      </c>
    </row>
    <row r="6379" customHeight="1" ht="21">
      <c r="A6379" s="22" t="inlineStr">
        <is>
          <r>
            <t xml:space="preserve">S13656</t>
          </r>
        </is>
      </c>
      <c r="B6379" s="23" t="inlineStr">
        <is>
          <r>
            <t xml:space="preserve">Luminária em led 40W sobrepor, 120 x 7,2 cm, 6500K branco frio, com difusor de proteção</t>
          </r>
        </is>
      </c>
      <c r="C6379" s="22" t="inlineStr">
        <is>
          <r>
            <t xml:space="preserve">ORSE</t>
          </r>
        </is>
      </c>
      <c r="D6379" s="22" t="inlineStr">
        <is>
          <r>
            <t xml:space="preserve">un</t>
          </r>
        </is>
      </c>
      <c r="E6379" s="24" t="n">
        <v>1.0</v>
      </c>
      <c r="F6379" s="25" t="n">
        <v>82.98</v>
      </c>
      <c r="G6379" s="25" t="n">
        <f>ROUND(ROUND(E6379,8)*F6379,2)</f>
        <v>82.98</v>
      </c>
    </row>
    <row r="6380" customHeight="1" ht="15">
      <c r="A6380" s="2" t="inlineStr"/>
      <c r="B6380" s="2" t="inlineStr"/>
      <c r="C6380" s="2" t="inlineStr"/>
      <c r="D6380" s="2" t="inlineStr"/>
      <c r="E6380" s="26" t="inlineStr">
        <is>
          <r>
            <t xml:space="preserve">TOTAL Serviço:</t>
          </r>
        </is>
      </c>
      <c r="F6380" s="26" t="inlineStr"/>
      <c r="G6380" s="27" t="n">
        <f>SUM(G6379:G6379)</f>
        <v>82.98</v>
      </c>
    </row>
    <row r="6381" customHeight="1" ht="15">
      <c r="A6381" s="2" t="inlineStr"/>
      <c r="B6381" s="2" t="inlineStr"/>
      <c r="C6381" s="2" t="inlineStr"/>
      <c r="D6381" s="2" t="inlineStr"/>
      <c r="E6381" s="28" t="inlineStr">
        <is>
          <r>
            <t xml:space="preserve">VALOR:</t>
          </r>
        </is>
      </c>
      <c r="F6381" s="28" t="inlineStr"/>
      <c r="G6381" s="29" t="n">
        <f>ROUND(SUM(G6380),2)</f>
        <v>82.98</v>
      </c>
    </row>
    <row r="6382" customHeight="1" ht="15">
      <c r="A6382" s="2" t="inlineStr"/>
      <c r="B6382" s="2" t="inlineStr"/>
      <c r="C6382" s="2" t="inlineStr"/>
      <c r="D6382" s="2" t="inlineStr"/>
      <c r="E6382" s="28" t="inlineStr">
        <is>
          <r>
            <t xml:space="preserve">VALOR BDI (20.34%):</t>
          </r>
        </is>
      </c>
      <c r="F6382" s="28" t="inlineStr"/>
      <c r="G6382" s="29" t="n">
        <f>ROUND(G6381*(20.34/100),2)</f>
        <v>16.88</v>
      </c>
    </row>
    <row r="6383" customHeight="1" ht="15">
      <c r="A6383" s="2" t="inlineStr"/>
      <c r="B6383" s="2" t="inlineStr"/>
      <c r="C6383" s="2" t="inlineStr"/>
      <c r="D6383" s="2" t="inlineStr"/>
      <c r="E6383" s="28" t="inlineStr">
        <is>
          <r>
            <t xml:space="preserve">VALOR COM BDI:</t>
          </r>
        </is>
      </c>
      <c r="F6383" s="28" t="inlineStr"/>
      <c r="G6383" s="29" t="n">
        <f>G6382+G6381</f>
        <v>99.86</v>
      </c>
    </row>
    <row r="6384" customHeight="1" ht="10">
      <c r="A6384" s="2" t="inlineStr"/>
      <c r="B6384" s="2" t="inlineStr"/>
      <c r="C6384" s="2" t="inlineStr"/>
      <c r="D6384" s="2" t="inlineStr"/>
      <c r="E6384" s="18" t="inlineStr"/>
      <c r="F6384" s="18" t="inlineStr"/>
      <c r="G6384" s="18" t="inlineStr"/>
    </row>
    <row r="6385" customHeight="1" ht="20">
      <c r="A6385" s="19" t="inlineStr">
        <is>
          <r>
            <t xml:space="preserve">1.19.136. ​CPU3355​ PLAFON PLAFON 25W LED SOBREPOR BRANCO NEUTRO​ (UN)</t>
          </r>
        </is>
      </c>
      <c r="B6385" s="19" t="inlineStr"/>
      <c r="C6385" s="19" t="inlineStr"/>
      <c r="D6385" s="19" t="inlineStr"/>
      <c r="E6385" s="19" t="inlineStr"/>
      <c r="F6385" s="19" t="inlineStr"/>
      <c r="G6385" s="19" t="inlineStr"/>
    </row>
    <row r="6386" customHeight="1" ht="15">
      <c r="A6386" s="20" t="inlineStr">
        <is>
          <r>
            <t xml:space="preserve">Material</t>
          </r>
        </is>
      </c>
      <c r="B6386" s="20" t="inlineStr"/>
      <c r="C6386" s="21" t="inlineStr">
        <is>
          <r>
            <t xml:space="preserve">FONTE</t>
          </r>
        </is>
      </c>
      <c r="D6386" s="21" t="inlineStr">
        <is>
          <r>
            <t xml:space="preserve">UNID</t>
          </r>
        </is>
      </c>
      <c r="E6386" s="21" t="inlineStr">
        <is>
          <r>
            <t xml:space="preserve">COEFICIENTE</t>
          </r>
        </is>
      </c>
      <c r="F6386" s="21" t="inlineStr">
        <is>
          <r>
            <t xml:space="preserve">PREÇO UNITÁRIO</t>
          </r>
        </is>
      </c>
      <c r="G6386" s="21" t="inlineStr">
        <is>
          <r>
            <t xml:space="preserve">TOTAL</t>
          </r>
        </is>
      </c>
    </row>
    <row r="6387" customHeight="1" ht="21">
      <c r="A6387" s="22" t="inlineStr">
        <is>
          <r>
            <t xml:space="preserve">00020111</t>
          </r>
        </is>
      </c>
      <c r="B6387" s="23" t="inlineStr">
        <is>
          <r>
            <t xml:space="preserve">FITA ISOLANTE ADESIVA ANTICHAMA, USO ATE 750 V, EM ROLO DE 19 MM X 20 M</t>
          </r>
        </is>
      </c>
      <c r="C6387" s="22" t="inlineStr">
        <is>
          <r>
            <t xml:space="preserve">SINAPI</t>
          </r>
        </is>
      </c>
      <c r="D6387" s="22" t="inlineStr">
        <is>
          <r>
            <t xml:space="preserve">UN</t>
          </r>
        </is>
      </c>
      <c r="E6387" s="24" t="n">
        <v>0.1</v>
      </c>
      <c r="F6387" s="25" t="n">
        <v>10.0</v>
      </c>
      <c r="G6387" s="25" t="n">
        <f>ROUND(ROUND(E6387,8)*F6387,2)</f>
        <v>1.0</v>
      </c>
    </row>
    <row r="6388" customHeight="1" ht="21">
      <c r="A6388" s="22" t="inlineStr">
        <is>
          <r>
            <t xml:space="preserve">I14477</t>
          </r>
        </is>
      </c>
      <c r="B6388" s="23" t="inlineStr">
        <is>
          <r>
            <t xml:space="preserve">Luminária plafon de sobrepor em LED 22.5x22.5 cm, 18w 4000K bivolt, Avant ou similar</t>
          </r>
        </is>
      </c>
      <c r="C6388" s="22" t="inlineStr">
        <is>
          <r>
            <t xml:space="preserve">ORSE</t>
          </r>
        </is>
      </c>
      <c r="D6388" s="22" t="inlineStr">
        <is>
          <r>
            <t xml:space="preserve">un</t>
          </r>
        </is>
      </c>
      <c r="E6388" s="24" t="n">
        <v>1.0</v>
      </c>
      <c r="F6388" s="25" t="n">
        <v>35.28</v>
      </c>
      <c r="G6388" s="25" t="n">
        <f>ROUND(ROUND(E6388,8)*F6388,2)</f>
        <v>35.28</v>
      </c>
    </row>
    <row r="6389" customHeight="1" ht="15">
      <c r="A6389" s="2" t="inlineStr"/>
      <c r="B6389" s="2" t="inlineStr"/>
      <c r="C6389" s="2" t="inlineStr"/>
      <c r="D6389" s="2" t="inlineStr"/>
      <c r="E6389" s="26" t="inlineStr">
        <is>
          <r>
            <t xml:space="preserve">TOTAL Material:</t>
          </r>
        </is>
      </c>
      <c r="F6389" s="26" t="inlineStr"/>
      <c r="G6389" s="27" t="n">
        <f>SUM(G6387:G6388)</f>
        <v>36.28</v>
      </c>
    </row>
    <row r="6390" customHeight="1" ht="15">
      <c r="A6390" s="20" t="inlineStr">
        <is>
          <r>
            <t xml:space="preserve">Mão de Obra com Encargos Complementares</t>
          </r>
        </is>
      </c>
      <c r="B6390" s="20" t="inlineStr"/>
      <c r="C6390" s="21" t="inlineStr">
        <is>
          <r>
            <t xml:space="preserve">FONTE</t>
          </r>
        </is>
      </c>
      <c r="D6390" s="21" t="inlineStr">
        <is>
          <r>
            <t xml:space="preserve">UNID</t>
          </r>
        </is>
      </c>
      <c r="E6390" s="21" t="inlineStr">
        <is>
          <r>
            <t xml:space="preserve">COEFICIENTE</t>
          </r>
        </is>
      </c>
      <c r="F6390" s="21" t="inlineStr">
        <is>
          <r>
            <t xml:space="preserve">PREÇO UNITÁRIO</t>
          </r>
        </is>
      </c>
      <c r="G6390" s="21" t="inlineStr">
        <is>
          <r>
            <t xml:space="preserve">TOTAL</t>
          </r>
        </is>
      </c>
    </row>
    <row r="6391" customHeight="1" ht="21">
      <c r="A6391" s="22" t="inlineStr">
        <is>
          <r>
            <t xml:space="preserve">88247</t>
          </r>
        </is>
      </c>
      <c r="B6391" s="23" t="inlineStr">
        <is>
          <r>
            <t xml:space="preserve">AUXILIAR DE ELETRICISTA COM ENCARGOS COMPLEMENTARES</t>
          </r>
        </is>
      </c>
      <c r="C6391" s="22" t="inlineStr">
        <is>
          <r>
            <t xml:space="preserve">SINAPI</t>
          </r>
        </is>
      </c>
      <c r="D6391" s="22" t="inlineStr">
        <is>
          <r>
            <t xml:space="preserve">H</t>
          </r>
        </is>
      </c>
      <c r="E6391" s="24" t="n">
        <v>1.022</v>
      </c>
      <c r="F6391" s="25" t="n">
        <v>25.22</v>
      </c>
      <c r="G6391" s="25" t="n">
        <f>ROUND(ROUND(E6391,8)*F6391,2)</f>
        <v>25.77</v>
      </c>
    </row>
    <row r="6392" customHeight="1" ht="15">
      <c r="A6392" s="22" t="inlineStr">
        <is>
          <r>
            <t xml:space="preserve">88264</t>
          </r>
        </is>
      </c>
      <c r="B6392" s="23" t="inlineStr">
        <is>
          <r>
            <t xml:space="preserve">ELETRICISTA COM ENCARGOS COMPLEMENTARES</t>
          </r>
        </is>
      </c>
      <c r="C6392" s="22" t="inlineStr">
        <is>
          <r>
            <t xml:space="preserve">SINAPI</t>
          </r>
        </is>
      </c>
      <c r="D6392" s="22" t="inlineStr">
        <is>
          <r>
            <t xml:space="preserve">H</t>
          </r>
        </is>
      </c>
      <c r="E6392" s="24" t="n">
        <v>1.022</v>
      </c>
      <c r="F6392" s="25" t="n">
        <v>30.96</v>
      </c>
      <c r="G6392" s="25" t="n">
        <f>ROUND(ROUND(E6392,8)*F6392,2)</f>
        <v>31.64</v>
      </c>
    </row>
    <row r="6393" customHeight="1" ht="18">
      <c r="A6393" s="2" t="inlineStr"/>
      <c r="B6393" s="2" t="inlineStr"/>
      <c r="C6393" s="2" t="inlineStr"/>
      <c r="D6393" s="2" t="inlineStr"/>
      <c r="E6393" s="26" t="inlineStr">
        <is>
          <r>
            <t xml:space="preserve">TOTAL Mão de Obra com Encargos Complementares:</t>
          </r>
        </is>
      </c>
      <c r="F6393" s="26" t="inlineStr"/>
      <c r="G6393" s="27" t="n">
        <f>SUM(G6391:G6392)</f>
        <v>57.41</v>
      </c>
    </row>
    <row r="6394" customHeight="1" ht="15">
      <c r="A6394" s="2" t="inlineStr"/>
      <c r="B6394" s="2" t="inlineStr"/>
      <c r="C6394" s="2" t="inlineStr"/>
      <c r="D6394" s="2" t="inlineStr"/>
      <c r="E6394" s="28" t="inlineStr">
        <is>
          <r>
            <t xml:space="preserve">VALOR:</t>
          </r>
        </is>
      </c>
      <c r="F6394" s="28" t="inlineStr"/>
      <c r="G6394" s="29" t="n">
        <f>ROUND(SUM(G6389,G6393),2)</f>
        <v>93.69</v>
      </c>
    </row>
    <row r="6395" customHeight="1" ht="15">
      <c r="A6395" s="2" t="inlineStr"/>
      <c r="B6395" s="2" t="inlineStr"/>
      <c r="C6395" s="2" t="inlineStr"/>
      <c r="D6395" s="2" t="inlineStr"/>
      <c r="E6395" s="28" t="inlineStr">
        <is>
          <r>
            <t xml:space="preserve">VALOR BDI (20.34%):</t>
          </r>
        </is>
      </c>
      <c r="F6395" s="28" t="inlineStr"/>
      <c r="G6395" s="29" t="n">
        <f>ROUND(G6394*(20.34/100),2)</f>
        <v>19.06</v>
      </c>
    </row>
    <row r="6396" customHeight="1" ht="15">
      <c r="A6396" s="2" t="inlineStr"/>
      <c r="B6396" s="2" t="inlineStr"/>
      <c r="C6396" s="2" t="inlineStr"/>
      <c r="D6396" s="2" t="inlineStr"/>
      <c r="E6396" s="28" t="inlineStr">
        <is>
          <r>
            <t xml:space="preserve">VALOR COM BDI:</t>
          </r>
        </is>
      </c>
      <c r="F6396" s="28" t="inlineStr"/>
      <c r="G6396" s="29" t="n">
        <f>G6395+G6394</f>
        <v>112.75</v>
      </c>
    </row>
    <row r="6397" customHeight="1" ht="10">
      <c r="A6397" s="2" t="inlineStr"/>
      <c r="B6397" s="2" t="inlineStr"/>
      <c r="C6397" s="2" t="inlineStr"/>
      <c r="D6397" s="2" t="inlineStr"/>
      <c r="E6397" s="18" t="inlineStr"/>
      <c r="F6397" s="18" t="inlineStr"/>
      <c r="G6397" s="18" t="inlineStr"/>
    </row>
    <row r="6398" customHeight="1" ht="20">
      <c r="A6398" s="19" t="inlineStr">
        <is>
          <r>
            <t xml:space="preserve">1.19.137. ​CPU3155​ LUMINÁRIA LED RETANGULAR DE SOBREPOR COM DIFUSOR TRANSLÚCIDO, 400K, FLUXO LUMINOSO DE 3690 A 4800 LM, POTÊNCIA DE 35W A 41 W​ (UN)</t>
          </r>
        </is>
      </c>
      <c r="B6398" s="19" t="inlineStr"/>
      <c r="C6398" s="19" t="inlineStr"/>
      <c r="D6398" s="19" t="inlineStr"/>
      <c r="E6398" s="19" t="inlineStr"/>
      <c r="F6398" s="19" t="inlineStr"/>
      <c r="G6398" s="19" t="inlineStr"/>
    </row>
    <row r="6399" customHeight="1" ht="15">
      <c r="A6399" s="20" t="inlineStr">
        <is>
          <r>
            <t xml:space="preserve">Serviço</t>
          </r>
        </is>
      </c>
      <c r="B6399" s="20" t="inlineStr"/>
      <c r="C6399" s="21" t="inlineStr">
        <is>
          <r>
            <t xml:space="preserve">FONTE</t>
          </r>
        </is>
      </c>
      <c r="D6399" s="21" t="inlineStr">
        <is>
          <r>
            <t xml:space="preserve">UNID</t>
          </r>
        </is>
      </c>
      <c r="E6399" s="21" t="inlineStr">
        <is>
          <r>
            <t xml:space="preserve">COEFICIENTE</t>
          </r>
        </is>
      </c>
      <c r="F6399" s="21" t="inlineStr">
        <is>
          <r>
            <t xml:space="preserve">PREÇO UNITÁRIO</t>
          </r>
        </is>
      </c>
      <c r="G6399" s="21" t="inlineStr">
        <is>
          <r>
            <t xml:space="preserve">TOTAL</t>
          </r>
        </is>
      </c>
    </row>
    <row r="6400" customHeight="1" ht="46">
      <c r="A6400" s="22" t="inlineStr">
        <is>
          <r>
            <t xml:space="preserve">C4802</t>
          </r>
        </is>
      </c>
      <c r="B6400" s="23" t="inlineStr">
        <is>
          <r>
            <t xml:space="preserve">LUMINÁRIA DE SOBREPOR/EMBUTIR RETANGULAR EM PA(POLYAMIDE) COM REFLETOR EM PMMA OPTICO PARA 2 LED'S TUBULARES T5 DE 20W, TONALIDADE 5000K, COR BRANCA, GRAU DE PROTEÇÃO IP20 E 1 LED DRIVER - COMPLETA</t>
          </r>
        </is>
      </c>
      <c r="C6400" s="22" t="inlineStr">
        <is>
          <r>
            <t xml:space="preserve">SEINFRA</t>
          </r>
        </is>
      </c>
      <c r="D6400" s="22" t="inlineStr">
        <is>
          <r>
            <t xml:space="preserve">UN</t>
          </r>
        </is>
      </c>
      <c r="E6400" s="24" t="n">
        <v>1.0</v>
      </c>
      <c r="F6400" s="25" t="n">
        <v>506.93</v>
      </c>
      <c r="G6400" s="25" t="n">
        <f>ROUND(ROUND(E6400,8)*F6400,2)</f>
        <v>506.93</v>
      </c>
    </row>
    <row r="6401" customHeight="1" ht="15">
      <c r="A6401" s="2" t="inlineStr"/>
      <c r="B6401" s="2" t="inlineStr"/>
      <c r="C6401" s="2" t="inlineStr"/>
      <c r="D6401" s="2" t="inlineStr"/>
      <c r="E6401" s="26" t="inlineStr">
        <is>
          <r>
            <t xml:space="preserve">TOTAL Serviço:</t>
          </r>
        </is>
      </c>
      <c r="F6401" s="26" t="inlineStr"/>
      <c r="G6401" s="27" t="n">
        <f>SUM(G6400:G6400)</f>
        <v>506.93</v>
      </c>
    </row>
    <row r="6402" customHeight="1" ht="15">
      <c r="A6402" s="2" t="inlineStr"/>
      <c r="B6402" s="2" t="inlineStr"/>
      <c r="C6402" s="2" t="inlineStr"/>
      <c r="D6402" s="2" t="inlineStr"/>
      <c r="E6402" s="28" t="inlineStr">
        <is>
          <r>
            <t xml:space="preserve">VALOR:</t>
          </r>
        </is>
      </c>
      <c r="F6402" s="28" t="inlineStr"/>
      <c r="G6402" s="29" t="n">
        <f>ROUND(SUM(G6401),2)</f>
        <v>506.93</v>
      </c>
    </row>
    <row r="6403" customHeight="1" ht="15">
      <c r="A6403" s="2" t="inlineStr"/>
      <c r="B6403" s="2" t="inlineStr"/>
      <c r="C6403" s="2" t="inlineStr"/>
      <c r="D6403" s="2" t="inlineStr"/>
      <c r="E6403" s="28" t="inlineStr">
        <is>
          <r>
            <t xml:space="preserve">VALOR BDI (20.34%):</t>
          </r>
        </is>
      </c>
      <c r="F6403" s="28" t="inlineStr"/>
      <c r="G6403" s="29" t="n">
        <f>ROUND(G6402*(20.34/100),2)</f>
        <v>103.11</v>
      </c>
    </row>
    <row r="6404" customHeight="1" ht="15">
      <c r="A6404" s="2" t="inlineStr"/>
      <c r="B6404" s="2" t="inlineStr"/>
      <c r="C6404" s="2" t="inlineStr"/>
      <c r="D6404" s="2" t="inlineStr"/>
      <c r="E6404" s="28" t="inlineStr">
        <is>
          <r>
            <t xml:space="preserve">VALOR COM BDI:</t>
          </r>
        </is>
      </c>
      <c r="F6404" s="28" t="inlineStr"/>
      <c r="G6404" s="29" t="n">
        <f>G6403+G6402</f>
        <v>610.04</v>
      </c>
    </row>
    <row r="6405" customHeight="1" ht="10">
      <c r="A6405" s="2" t="inlineStr"/>
      <c r="B6405" s="2" t="inlineStr"/>
      <c r="C6405" s="2" t="inlineStr"/>
      <c r="D6405" s="2" t="inlineStr"/>
      <c r="E6405" s="18" t="inlineStr"/>
      <c r="F6405" s="18" t="inlineStr"/>
      <c r="G6405" s="18" t="inlineStr"/>
    </row>
    <row r="6406" customHeight="1" ht="20">
      <c r="A6406" s="19" t="inlineStr">
        <is>
          <r>
            <t xml:space="preserve">1.19.138. ​CPU3356​ LUMINÁRIA - PERFIL LED EMBUTIR SLIM 2M P/ FITA LED COMPLETA​ (UN)</t>
          </r>
        </is>
      </c>
      <c r="B6406" s="19" t="inlineStr"/>
      <c r="C6406" s="19" t="inlineStr"/>
      <c r="D6406" s="19" t="inlineStr"/>
      <c r="E6406" s="19" t="inlineStr"/>
      <c r="F6406" s="19" t="inlineStr"/>
      <c r="G6406" s="19" t="inlineStr"/>
    </row>
    <row r="6407" customHeight="1" ht="15">
      <c r="A6407" s="20" t="inlineStr">
        <is>
          <r>
            <t xml:space="preserve">Material</t>
          </r>
        </is>
      </c>
      <c r="B6407" s="20" t="inlineStr"/>
      <c r="C6407" s="21" t="inlineStr">
        <is>
          <r>
            <t xml:space="preserve">FONTE</t>
          </r>
        </is>
      </c>
      <c r="D6407" s="21" t="inlineStr">
        <is>
          <r>
            <t xml:space="preserve">UNID</t>
          </r>
        </is>
      </c>
      <c r="E6407" s="21" t="inlineStr">
        <is>
          <r>
            <t xml:space="preserve">COEFICIENTE</t>
          </r>
        </is>
      </c>
      <c r="F6407" s="21" t="inlineStr">
        <is>
          <r>
            <t xml:space="preserve">PREÇO UNITÁRIO</t>
          </r>
        </is>
      </c>
      <c r="G6407" s="21" t="inlineStr">
        <is>
          <r>
            <t xml:space="preserve">TOTAL</t>
          </r>
        </is>
      </c>
    </row>
    <row r="6408" customHeight="1" ht="21">
      <c r="A6408" s="22" t="inlineStr">
        <is>
          <r>
            <t xml:space="preserve">00020111</t>
          </r>
        </is>
      </c>
      <c r="B6408" s="23" t="inlineStr">
        <is>
          <r>
            <t xml:space="preserve">FITA ISOLANTE ADESIVA ANTICHAMA, USO ATE 750 V, EM ROLO DE 19 MM X 20 M</t>
          </r>
        </is>
      </c>
      <c r="C6408" s="22" t="inlineStr">
        <is>
          <r>
            <t xml:space="preserve">SINAPI</t>
          </r>
        </is>
      </c>
      <c r="D6408" s="22" t="inlineStr">
        <is>
          <r>
            <t xml:space="preserve">UN</t>
          </r>
        </is>
      </c>
      <c r="E6408" s="24" t="n">
        <v>0.3</v>
      </c>
      <c r="F6408" s="25" t="n">
        <v>10.0</v>
      </c>
      <c r="G6408" s="25" t="n">
        <f>ROUND(ROUND(E6408,8)*F6408,2)</f>
        <v>3.0</v>
      </c>
    </row>
    <row r="6409" customHeight="1" ht="29">
      <c r="A6409" s="22" t="inlineStr">
        <is>
          <r>
            <t xml:space="preserve">00039430</t>
          </r>
        </is>
      </c>
      <c r="B6409" s="23" t="inlineStr">
        <is>
          <r>
            <t xml:space="preserve">PENDURAL OU PRESILHA REGULADORA, EM ACO GALVANIZADO, COM CORPO, MOLA E REBITE, PARA PERFIL TIPO CANALETA DE ESTRUTURA EM FORROS DRYWALL</t>
          </r>
        </is>
      </c>
      <c r="C6409" s="22" t="inlineStr">
        <is>
          <r>
            <t xml:space="preserve">SINAPI</t>
          </r>
        </is>
      </c>
      <c r="D6409" s="22" t="inlineStr">
        <is>
          <r>
            <t xml:space="preserve">UN</t>
          </r>
        </is>
      </c>
      <c r="E6409" s="24" t="n">
        <v>2.0</v>
      </c>
      <c r="F6409" s="25" t="n">
        <v>2.52</v>
      </c>
      <c r="G6409" s="25" t="n">
        <f>ROUND(ROUND(E6409,8)*F6409,2)</f>
        <v>5.04</v>
      </c>
    </row>
    <row r="6410" customHeight="1" ht="15">
      <c r="A6410" s="2" t="inlineStr"/>
      <c r="B6410" s="2" t="inlineStr"/>
      <c r="C6410" s="2" t="inlineStr"/>
      <c r="D6410" s="2" t="inlineStr"/>
      <c r="E6410" s="26" t="inlineStr">
        <is>
          <r>
            <t xml:space="preserve">TOTAL Material:</t>
          </r>
        </is>
      </c>
      <c r="F6410" s="26" t="inlineStr"/>
      <c r="G6410" s="27" t="n">
        <f>SUM(G6408:G6409)</f>
        <v>8.04</v>
      </c>
    </row>
    <row r="6411" customHeight="1" ht="15">
      <c r="A6411" s="20" t="inlineStr">
        <is>
          <r>
            <t xml:space="preserve">Mão de Obra com Encargos Complementares</t>
          </r>
        </is>
      </c>
      <c r="B6411" s="20" t="inlineStr"/>
      <c r="C6411" s="21" t="inlineStr">
        <is>
          <r>
            <t xml:space="preserve">FONTE</t>
          </r>
        </is>
      </c>
      <c r="D6411" s="21" t="inlineStr">
        <is>
          <r>
            <t xml:space="preserve">UNID</t>
          </r>
        </is>
      </c>
      <c r="E6411" s="21" t="inlineStr">
        <is>
          <r>
            <t xml:space="preserve">COEFICIENTE</t>
          </r>
        </is>
      </c>
      <c r="F6411" s="21" t="inlineStr">
        <is>
          <r>
            <t xml:space="preserve">PREÇO UNITÁRIO</t>
          </r>
        </is>
      </c>
      <c r="G6411" s="21" t="inlineStr">
        <is>
          <r>
            <t xml:space="preserve">TOTAL</t>
          </r>
        </is>
      </c>
    </row>
    <row r="6412" customHeight="1" ht="21">
      <c r="A6412" s="22" t="inlineStr">
        <is>
          <r>
            <t xml:space="preserve">88247</t>
          </r>
        </is>
      </c>
      <c r="B6412" s="23" t="inlineStr">
        <is>
          <r>
            <t xml:space="preserve">AUXILIAR DE ELETRICISTA COM ENCARGOS COMPLEMENTARES</t>
          </r>
        </is>
      </c>
      <c r="C6412" s="22" t="inlineStr">
        <is>
          <r>
            <t xml:space="preserve">SINAPI</t>
          </r>
        </is>
      </c>
      <c r="D6412" s="22" t="inlineStr">
        <is>
          <r>
            <t xml:space="preserve">H</t>
          </r>
        </is>
      </c>
      <c r="E6412" s="24" t="n">
        <v>1.022</v>
      </c>
      <c r="F6412" s="25" t="n">
        <v>25.22</v>
      </c>
      <c r="G6412" s="25" t="n">
        <f>ROUND(ROUND(E6412,8)*F6412,2)</f>
        <v>25.77</v>
      </c>
    </row>
    <row r="6413" customHeight="1" ht="15">
      <c r="A6413" s="22" t="inlineStr">
        <is>
          <r>
            <t xml:space="preserve">88264</t>
          </r>
        </is>
      </c>
      <c r="B6413" s="23" t="inlineStr">
        <is>
          <r>
            <t xml:space="preserve">ELETRICISTA COM ENCARGOS COMPLEMENTARES</t>
          </r>
        </is>
      </c>
      <c r="C6413" s="22" t="inlineStr">
        <is>
          <r>
            <t xml:space="preserve">SINAPI</t>
          </r>
        </is>
      </c>
      <c r="D6413" s="22" t="inlineStr">
        <is>
          <r>
            <t xml:space="preserve">H</t>
          </r>
        </is>
      </c>
      <c r="E6413" s="24" t="n">
        <v>1.022</v>
      </c>
      <c r="F6413" s="25" t="n">
        <v>30.96</v>
      </c>
      <c r="G6413" s="25" t="n">
        <f>ROUND(ROUND(E6413,8)*F6413,2)</f>
        <v>31.64</v>
      </c>
    </row>
    <row r="6414" customHeight="1" ht="18">
      <c r="A6414" s="2" t="inlineStr"/>
      <c r="B6414" s="2" t="inlineStr"/>
      <c r="C6414" s="2" t="inlineStr"/>
      <c r="D6414" s="2" t="inlineStr"/>
      <c r="E6414" s="26" t="inlineStr">
        <is>
          <r>
            <t xml:space="preserve">TOTAL Mão de Obra com Encargos Complementares:</t>
          </r>
        </is>
      </c>
      <c r="F6414" s="26" t="inlineStr"/>
      <c r="G6414" s="27" t="n">
        <f>SUM(G6412:G6413)</f>
        <v>57.41</v>
      </c>
    </row>
    <row r="6415" customHeight="1" ht="15">
      <c r="A6415" s="20" t="inlineStr">
        <is>
          <r>
            <t xml:space="preserve">Serviço</t>
          </r>
        </is>
      </c>
      <c r="B6415" s="20" t="inlineStr"/>
      <c r="C6415" s="21" t="inlineStr">
        <is>
          <r>
            <t xml:space="preserve">FONTE</t>
          </r>
        </is>
      </c>
      <c r="D6415" s="21" t="inlineStr">
        <is>
          <r>
            <t xml:space="preserve">UNID</t>
          </r>
        </is>
      </c>
      <c r="E6415" s="21" t="inlineStr">
        <is>
          <r>
            <t xml:space="preserve">COEFICIENTE</t>
          </r>
        </is>
      </c>
      <c r="F6415" s="21" t="inlineStr">
        <is>
          <r>
            <t xml:space="preserve">PREÇO UNITÁRIO</t>
          </r>
        </is>
      </c>
      <c r="G6415" s="21" t="inlineStr">
        <is>
          <r>
            <t xml:space="preserve">TOTAL</t>
          </r>
        </is>
      </c>
    </row>
    <row r="6416" customHeight="1" ht="21">
      <c r="A6416" s="22" t="inlineStr">
        <is>
          <r>
            <t xml:space="preserve">S14072</t>
          </r>
        </is>
      </c>
      <c r="B6416" s="23" t="inlineStr">
        <is>
          <r>
            <t xml:space="preserve">Perfil em alumínio tipo slim de embutir para fita de LED, cores P/B/C, e=23mm</t>
          </r>
        </is>
      </c>
      <c r="C6416" s="22" t="inlineStr">
        <is>
          <r>
            <t xml:space="preserve">ORSE</t>
          </r>
        </is>
      </c>
      <c r="D6416" s="22" t="inlineStr">
        <is>
          <r>
            <t xml:space="preserve">m</t>
          </r>
        </is>
      </c>
      <c r="E6416" s="24" t="n">
        <v>2.0</v>
      </c>
      <c r="F6416" s="25" t="n">
        <v>29.19</v>
      </c>
      <c r="G6416" s="25" t="n">
        <f>ROUND(ROUND(E6416,8)*F6416,2)</f>
        <v>58.38</v>
      </c>
    </row>
    <row r="6417" customHeight="1" ht="15">
      <c r="A6417" s="2" t="inlineStr"/>
      <c r="B6417" s="2" t="inlineStr"/>
      <c r="C6417" s="2" t="inlineStr"/>
      <c r="D6417" s="2" t="inlineStr"/>
      <c r="E6417" s="26" t="inlineStr">
        <is>
          <r>
            <t xml:space="preserve">TOTAL Serviço:</t>
          </r>
        </is>
      </c>
      <c r="F6417" s="26" t="inlineStr"/>
      <c r="G6417" s="27" t="n">
        <f>SUM(G6416:G6416)</f>
        <v>58.38</v>
      </c>
    </row>
    <row r="6418" customHeight="1" ht="15">
      <c r="A6418" s="2" t="inlineStr"/>
      <c r="B6418" s="2" t="inlineStr"/>
      <c r="C6418" s="2" t="inlineStr"/>
      <c r="D6418" s="2" t="inlineStr"/>
      <c r="E6418" s="28" t="inlineStr">
        <is>
          <r>
            <t xml:space="preserve">VALOR:</t>
          </r>
        </is>
      </c>
      <c r="F6418" s="28" t="inlineStr"/>
      <c r="G6418" s="29" t="n">
        <f>ROUND(SUM(G6410,G6414,G6417),2)</f>
        <v>123.83</v>
      </c>
    </row>
    <row r="6419" customHeight="1" ht="15">
      <c r="A6419" s="2" t="inlineStr"/>
      <c r="B6419" s="2" t="inlineStr"/>
      <c r="C6419" s="2" t="inlineStr"/>
      <c r="D6419" s="2" t="inlineStr"/>
      <c r="E6419" s="28" t="inlineStr">
        <is>
          <r>
            <t xml:space="preserve">VALOR BDI (20.34%):</t>
          </r>
        </is>
      </c>
      <c r="F6419" s="28" t="inlineStr"/>
      <c r="G6419" s="29" t="n">
        <f>ROUND(G6418*(20.34/100),2)</f>
        <v>25.19</v>
      </c>
    </row>
    <row r="6420" customHeight="1" ht="15">
      <c r="A6420" s="2" t="inlineStr"/>
      <c r="B6420" s="2" t="inlineStr"/>
      <c r="C6420" s="2" t="inlineStr"/>
      <c r="D6420" s="2" t="inlineStr"/>
      <c r="E6420" s="28" t="inlineStr">
        <is>
          <r>
            <t xml:space="preserve">VALOR COM BDI:</t>
          </r>
        </is>
      </c>
      <c r="F6420" s="28" t="inlineStr"/>
      <c r="G6420" s="29" t="n">
        <f>G6419+G6418</f>
        <v>149.02</v>
      </c>
    </row>
    <row r="6421" customHeight="1" ht="10">
      <c r="A6421" s="2" t="inlineStr"/>
      <c r="B6421" s="2" t="inlineStr"/>
      <c r="C6421" s="2" t="inlineStr"/>
      <c r="D6421" s="2" t="inlineStr"/>
      <c r="E6421" s="18" t="inlineStr"/>
      <c r="F6421" s="18" t="inlineStr"/>
      <c r="G6421" s="18" t="inlineStr"/>
    </row>
    <row r="6422" customHeight="1" ht="20">
      <c r="A6422" s="19" t="inlineStr">
        <is>
          <r>
            <t xml:space="preserve">1.19.139. ​CPU3357​ LAMPADA BULBO LED A125 120W 6500K 48LHP85FK000 ELGIN​ (UN)</t>
          </r>
        </is>
      </c>
      <c r="B6422" s="19" t="inlineStr"/>
      <c r="C6422" s="19" t="inlineStr"/>
      <c r="D6422" s="19" t="inlineStr"/>
      <c r="E6422" s="19" t="inlineStr"/>
      <c r="F6422" s="19" t="inlineStr"/>
      <c r="G6422" s="19" t="inlineStr"/>
    </row>
    <row r="6423" customHeight="1" ht="15">
      <c r="A6423" s="20" t="inlineStr">
        <is>
          <r>
            <t xml:space="preserve">Material</t>
          </r>
        </is>
      </c>
      <c r="B6423" s="20" t="inlineStr"/>
      <c r="C6423" s="21" t="inlineStr">
        <is>
          <r>
            <t xml:space="preserve">FONTE</t>
          </r>
        </is>
      </c>
      <c r="D6423" s="21" t="inlineStr">
        <is>
          <r>
            <t xml:space="preserve">UNID</t>
          </r>
        </is>
      </c>
      <c r="E6423" s="21" t="inlineStr">
        <is>
          <r>
            <t xml:space="preserve">COEFICIENTE</t>
          </r>
        </is>
      </c>
      <c r="F6423" s="21" t="inlineStr">
        <is>
          <r>
            <t xml:space="preserve">PREÇO UNITÁRIO</t>
          </r>
        </is>
      </c>
      <c r="G6423" s="21" t="inlineStr">
        <is>
          <r>
            <t xml:space="preserve">TOTAL</t>
          </r>
        </is>
      </c>
    </row>
    <row r="6424" customHeight="1" ht="21">
      <c r="A6424" s="22" t="inlineStr">
        <is>
          <r>
            <t xml:space="preserve">I13284</t>
          </r>
        </is>
      </c>
      <c r="B6424" s="23" t="inlineStr">
        <is>
          <r>
            <t xml:space="preserve">Lâmpada led 100w, luz branca 6500k, TLN190 - E40, 120º de ângulo de abertura, marca Glight ou similar</t>
          </r>
        </is>
      </c>
      <c r="C6424" s="22" t="inlineStr">
        <is>
          <r>
            <t xml:space="preserve">ORSE</t>
          </r>
        </is>
      </c>
      <c r="D6424" s="22" t="inlineStr">
        <is>
          <r>
            <t xml:space="preserve">un</t>
          </r>
        </is>
      </c>
      <c r="E6424" s="24" t="n">
        <v>1.0</v>
      </c>
      <c r="F6424" s="25" t="n">
        <v>200.0</v>
      </c>
      <c r="G6424" s="25" t="n">
        <f>ROUND(ROUND(E6424,8)*F6424,2)</f>
        <v>200.0</v>
      </c>
    </row>
    <row r="6425" customHeight="1" ht="15">
      <c r="A6425" s="2" t="inlineStr"/>
      <c r="B6425" s="2" t="inlineStr"/>
      <c r="C6425" s="2" t="inlineStr"/>
      <c r="D6425" s="2" t="inlineStr"/>
      <c r="E6425" s="26" t="inlineStr">
        <is>
          <r>
            <t xml:space="preserve">TOTAL Material:</t>
          </r>
        </is>
      </c>
      <c r="F6425" s="26" t="inlineStr"/>
      <c r="G6425" s="27" t="n">
        <f>SUM(G6424:G6424)</f>
        <v>200.0</v>
      </c>
    </row>
    <row r="6426" customHeight="1" ht="15">
      <c r="A6426" s="20" t="inlineStr">
        <is>
          <r>
            <t xml:space="preserve">Mão de Obra com Encargos Complementares</t>
          </r>
        </is>
      </c>
      <c r="B6426" s="20" t="inlineStr"/>
      <c r="C6426" s="21" t="inlineStr">
        <is>
          <r>
            <t xml:space="preserve">FONTE</t>
          </r>
        </is>
      </c>
      <c r="D6426" s="21" t="inlineStr">
        <is>
          <r>
            <t xml:space="preserve">UNID</t>
          </r>
        </is>
      </c>
      <c r="E6426" s="21" t="inlineStr">
        <is>
          <r>
            <t xml:space="preserve">COEFICIENTE</t>
          </r>
        </is>
      </c>
      <c r="F6426" s="21" t="inlineStr">
        <is>
          <r>
            <t xml:space="preserve">PREÇO UNITÁRIO</t>
          </r>
        </is>
      </c>
      <c r="G6426" s="21" t="inlineStr">
        <is>
          <r>
            <t xml:space="preserve">TOTAL</t>
          </r>
        </is>
      </c>
    </row>
    <row r="6427" customHeight="1" ht="21">
      <c r="A6427" s="22" t="inlineStr">
        <is>
          <r>
            <t xml:space="preserve">88247</t>
          </r>
        </is>
      </c>
      <c r="B6427" s="23" t="inlineStr">
        <is>
          <r>
            <t xml:space="preserve">AUXILIAR DE ELETRICISTA COM ENCARGOS COMPLEMENTARES</t>
          </r>
        </is>
      </c>
      <c r="C6427" s="22" t="inlineStr">
        <is>
          <r>
            <t xml:space="preserve">SINAPI</t>
          </r>
        </is>
      </c>
      <c r="D6427" s="22" t="inlineStr">
        <is>
          <r>
            <t xml:space="preserve">H</t>
          </r>
        </is>
      </c>
      <c r="E6427" s="24" t="n">
        <v>0.102</v>
      </c>
      <c r="F6427" s="25" t="n">
        <v>25.22</v>
      </c>
      <c r="G6427" s="25" t="n">
        <f>ROUND(ROUND(E6427,8)*F6427,2)</f>
        <v>2.57</v>
      </c>
    </row>
    <row r="6428" customHeight="1" ht="18">
      <c r="A6428" s="2" t="inlineStr"/>
      <c r="B6428" s="2" t="inlineStr"/>
      <c r="C6428" s="2" t="inlineStr"/>
      <c r="D6428" s="2" t="inlineStr"/>
      <c r="E6428" s="26" t="inlineStr">
        <is>
          <r>
            <t xml:space="preserve">TOTAL Mão de Obra com Encargos Complementares:</t>
          </r>
        </is>
      </c>
      <c r="F6428" s="26" t="inlineStr"/>
      <c r="G6428" s="27" t="n">
        <f>SUM(G6427:G6427)</f>
        <v>2.57</v>
      </c>
    </row>
    <row r="6429" customHeight="1" ht="15">
      <c r="A6429" s="2" t="inlineStr"/>
      <c r="B6429" s="2" t="inlineStr"/>
      <c r="C6429" s="2" t="inlineStr"/>
      <c r="D6429" s="2" t="inlineStr"/>
      <c r="E6429" s="28" t="inlineStr">
        <is>
          <r>
            <t xml:space="preserve">VALOR:</t>
          </r>
        </is>
      </c>
      <c r="F6429" s="28" t="inlineStr"/>
      <c r="G6429" s="29" t="n">
        <f>ROUND(SUM(G6425,G6428),2)</f>
        <v>202.57</v>
      </c>
    </row>
    <row r="6430" customHeight="1" ht="15">
      <c r="A6430" s="2" t="inlineStr"/>
      <c r="B6430" s="2" t="inlineStr"/>
      <c r="C6430" s="2" t="inlineStr"/>
      <c r="D6430" s="2" t="inlineStr"/>
      <c r="E6430" s="28" t="inlineStr">
        <is>
          <r>
            <t xml:space="preserve">VALOR BDI (20.34%):</t>
          </r>
        </is>
      </c>
      <c r="F6430" s="28" t="inlineStr"/>
      <c r="G6430" s="29" t="n">
        <f>ROUND(G6429*(20.34/100),2)</f>
        <v>41.2</v>
      </c>
    </row>
    <row r="6431" customHeight="1" ht="15">
      <c r="A6431" s="2" t="inlineStr"/>
      <c r="B6431" s="2" t="inlineStr"/>
      <c r="C6431" s="2" t="inlineStr"/>
      <c r="D6431" s="2" t="inlineStr"/>
      <c r="E6431" s="28" t="inlineStr">
        <is>
          <r>
            <t xml:space="preserve">VALOR COM BDI:</t>
          </r>
        </is>
      </c>
      <c r="F6431" s="28" t="inlineStr"/>
      <c r="G6431" s="29" t="n">
        <f>G6430+G6429</f>
        <v>243.77</v>
      </c>
    </row>
    <row r="6432" customHeight="1" ht="10">
      <c r="A6432" s="2" t="inlineStr"/>
      <c r="B6432" s="2" t="inlineStr"/>
      <c r="C6432" s="2" t="inlineStr"/>
      <c r="D6432" s="2" t="inlineStr"/>
      <c r="E6432" s="18" t="inlineStr"/>
      <c r="F6432" s="18" t="inlineStr"/>
      <c r="G6432" s="18" t="inlineStr"/>
    </row>
    <row r="6433" customHeight="1" ht="20">
      <c r="A6433" s="19" t="inlineStr">
        <is>
          <r>
            <t xml:space="preserve">1.19.140. ​CPU3358​ REFLETOR SLIM LED 50W DE POTÊNCIA, BRANCO FRIO, 6500K, AUTOVOLT, MARCA G-LIGHT OU SIMILAR​ (UN)</t>
          </r>
        </is>
      </c>
      <c r="B6433" s="19" t="inlineStr"/>
      <c r="C6433" s="19" t="inlineStr"/>
      <c r="D6433" s="19" t="inlineStr"/>
      <c r="E6433" s="19" t="inlineStr"/>
      <c r="F6433" s="19" t="inlineStr"/>
      <c r="G6433" s="19" t="inlineStr"/>
    </row>
    <row r="6434" customHeight="1" ht="15">
      <c r="A6434" s="20" t="inlineStr">
        <is>
          <r>
            <t xml:space="preserve">Material</t>
          </r>
        </is>
      </c>
      <c r="B6434" s="20" t="inlineStr"/>
      <c r="C6434" s="21" t="inlineStr">
        <is>
          <r>
            <t xml:space="preserve">FONTE</t>
          </r>
        </is>
      </c>
      <c r="D6434" s="21" t="inlineStr">
        <is>
          <r>
            <t xml:space="preserve">UNID</t>
          </r>
        </is>
      </c>
      <c r="E6434" s="21" t="inlineStr">
        <is>
          <r>
            <t xml:space="preserve">COEFICIENTE</t>
          </r>
        </is>
      </c>
      <c r="F6434" s="21" t="inlineStr">
        <is>
          <r>
            <t xml:space="preserve">PREÇO UNITÁRIO</t>
          </r>
        </is>
      </c>
      <c r="G6434" s="21" t="inlineStr">
        <is>
          <r>
            <t xml:space="preserve">TOTAL</t>
          </r>
        </is>
      </c>
    </row>
    <row r="6435" customHeight="1" ht="15">
      <c r="A6435" s="22" t="inlineStr">
        <is>
          <r>
            <t xml:space="preserve">I01691</t>
          </r>
        </is>
      </c>
      <c r="B6435" s="23" t="inlineStr">
        <is>
          <r>
            <t xml:space="preserve">Parafuso metal 2 1/2" x 12 p/ bucha s-10</t>
          </r>
        </is>
      </c>
      <c r="C6435" s="22" t="inlineStr">
        <is>
          <r>
            <t xml:space="preserve">ORSE</t>
          </r>
        </is>
      </c>
      <c r="D6435" s="22" t="inlineStr">
        <is>
          <r>
            <t xml:space="preserve">un</t>
          </r>
        </is>
      </c>
      <c r="E6435" s="24" t="n">
        <v>2.0</v>
      </c>
      <c r="F6435" s="25" t="n">
        <v>0.86</v>
      </c>
      <c r="G6435" s="25" t="n">
        <f>ROUND(ROUND(E6435,8)*F6435,2)</f>
        <v>1.72</v>
      </c>
    </row>
    <row r="6436" customHeight="1" ht="21">
      <c r="A6436" s="22" t="inlineStr">
        <is>
          <r>
            <t xml:space="preserve">I13288</t>
          </r>
        </is>
      </c>
      <c r="B6436" s="23" t="inlineStr">
        <is>
          <r>
            <t xml:space="preserve">Refletor Slim LED 50W de potência, branco Frio, 6500k, Autovolt, marca G-light ou similar</t>
          </r>
        </is>
      </c>
      <c r="C6436" s="22" t="inlineStr">
        <is>
          <r>
            <t xml:space="preserve">ORSE</t>
          </r>
        </is>
      </c>
      <c r="D6436" s="22" t="inlineStr">
        <is>
          <r>
            <t xml:space="preserve">un</t>
          </r>
        </is>
      </c>
      <c r="E6436" s="24" t="n">
        <v>1.0</v>
      </c>
      <c r="F6436" s="25" t="n">
        <v>31.1</v>
      </c>
      <c r="G6436" s="25" t="n">
        <f>ROUND(ROUND(E6436,8)*F6436,2)</f>
        <v>31.1</v>
      </c>
    </row>
    <row r="6437" customHeight="1" ht="15">
      <c r="A6437" s="2" t="inlineStr"/>
      <c r="B6437" s="2" t="inlineStr"/>
      <c r="C6437" s="2" t="inlineStr"/>
      <c r="D6437" s="2" t="inlineStr"/>
      <c r="E6437" s="26" t="inlineStr">
        <is>
          <r>
            <t xml:space="preserve">TOTAL Material:</t>
          </r>
        </is>
      </c>
      <c r="F6437" s="26" t="inlineStr"/>
      <c r="G6437" s="27" t="n">
        <f>SUM(G6435:G6436)</f>
        <v>32.82</v>
      </c>
    </row>
    <row r="6438" customHeight="1" ht="15">
      <c r="A6438" s="20" t="inlineStr">
        <is>
          <r>
            <t xml:space="preserve">Mão de Obra com Encargos Complementares</t>
          </r>
        </is>
      </c>
      <c r="B6438" s="20" t="inlineStr"/>
      <c r="C6438" s="21" t="inlineStr">
        <is>
          <r>
            <t xml:space="preserve">FONTE</t>
          </r>
        </is>
      </c>
      <c r="D6438" s="21" t="inlineStr">
        <is>
          <r>
            <t xml:space="preserve">UNID</t>
          </r>
        </is>
      </c>
      <c r="E6438" s="21" t="inlineStr">
        <is>
          <r>
            <t xml:space="preserve">COEFICIENTE</t>
          </r>
        </is>
      </c>
      <c r="F6438" s="21" t="inlineStr">
        <is>
          <r>
            <t xml:space="preserve">PREÇO UNITÁRIO</t>
          </r>
        </is>
      </c>
      <c r="G6438" s="21" t="inlineStr">
        <is>
          <r>
            <t xml:space="preserve">TOTAL</t>
          </r>
        </is>
      </c>
    </row>
    <row r="6439" customHeight="1" ht="15">
      <c r="A6439" s="22" t="inlineStr">
        <is>
          <r>
            <t xml:space="preserve">88264</t>
          </r>
        </is>
      </c>
      <c r="B6439" s="23" t="inlineStr">
        <is>
          <r>
            <t xml:space="preserve">ELETRICISTA COM ENCARGOS COMPLEMENTARES</t>
          </r>
        </is>
      </c>
      <c r="C6439" s="22" t="inlineStr">
        <is>
          <r>
            <t xml:space="preserve">SINAPI</t>
          </r>
        </is>
      </c>
      <c r="D6439" s="22" t="inlineStr">
        <is>
          <r>
            <t xml:space="preserve">H</t>
          </r>
        </is>
      </c>
      <c r="E6439" s="24" t="n">
        <v>0.5</v>
      </c>
      <c r="F6439" s="25" t="n">
        <v>30.96</v>
      </c>
      <c r="G6439" s="25" t="n">
        <f>ROUND(ROUND(E6439,8)*F6439,2)</f>
        <v>15.48</v>
      </c>
    </row>
    <row r="6440" customHeight="1" ht="15">
      <c r="A6440" s="22" t="inlineStr">
        <is>
          <r>
            <t xml:space="preserve">88316</t>
          </r>
        </is>
      </c>
      <c r="B6440" s="23" t="inlineStr">
        <is>
          <r>
            <t xml:space="preserve">SERVENTE COM ENCARGOS COMPLEMENTARES</t>
          </r>
        </is>
      </c>
      <c r="C6440" s="22" t="inlineStr">
        <is>
          <r>
            <t xml:space="preserve">SINAPI</t>
          </r>
        </is>
      </c>
      <c r="D6440" s="22" t="inlineStr">
        <is>
          <r>
            <t xml:space="preserve">H</t>
          </r>
        </is>
      </c>
      <c r="E6440" s="24" t="n">
        <v>0.3</v>
      </c>
      <c r="F6440" s="25" t="n">
        <v>23.56</v>
      </c>
      <c r="G6440" s="25" t="n">
        <f>ROUND(ROUND(E6440,8)*F6440,2)</f>
        <v>7.07</v>
      </c>
    </row>
    <row r="6441" customHeight="1" ht="18">
      <c r="A6441" s="2" t="inlineStr"/>
      <c r="B6441" s="2" t="inlineStr"/>
      <c r="C6441" s="2" t="inlineStr"/>
      <c r="D6441" s="2" t="inlineStr"/>
      <c r="E6441" s="26" t="inlineStr">
        <is>
          <r>
            <t xml:space="preserve">TOTAL Mão de Obra com Encargos Complementares:</t>
          </r>
        </is>
      </c>
      <c r="F6441" s="26" t="inlineStr"/>
      <c r="G6441" s="27" t="n">
        <f>SUM(G6439:G6440)</f>
        <v>22.55</v>
      </c>
    </row>
    <row r="6442" customHeight="1" ht="15">
      <c r="A6442" s="2" t="inlineStr"/>
      <c r="B6442" s="2" t="inlineStr"/>
      <c r="C6442" s="2" t="inlineStr"/>
      <c r="D6442" s="2" t="inlineStr"/>
      <c r="E6442" s="28" t="inlineStr">
        <is>
          <r>
            <t xml:space="preserve">VALOR:</t>
          </r>
        </is>
      </c>
      <c r="F6442" s="28" t="inlineStr"/>
      <c r="G6442" s="29" t="n">
        <f>ROUND(SUM(G6437,G6441),2)</f>
        <v>55.37</v>
      </c>
    </row>
    <row r="6443" customHeight="1" ht="15">
      <c r="A6443" s="2" t="inlineStr"/>
      <c r="B6443" s="2" t="inlineStr"/>
      <c r="C6443" s="2" t="inlineStr"/>
      <c r="D6443" s="2" t="inlineStr"/>
      <c r="E6443" s="28" t="inlineStr">
        <is>
          <r>
            <t xml:space="preserve">VALOR BDI (20.34%):</t>
          </r>
        </is>
      </c>
      <c r="F6443" s="28" t="inlineStr"/>
      <c r="G6443" s="29" t="n">
        <f>ROUND(G6442*(20.34/100),2)</f>
        <v>11.26</v>
      </c>
    </row>
    <row r="6444" customHeight="1" ht="15">
      <c r="A6444" s="2" t="inlineStr"/>
      <c r="B6444" s="2" t="inlineStr"/>
      <c r="C6444" s="2" t="inlineStr"/>
      <c r="D6444" s="2" t="inlineStr"/>
      <c r="E6444" s="28" t="inlineStr">
        <is>
          <r>
            <t xml:space="preserve">VALOR COM BDI:</t>
          </r>
        </is>
      </c>
      <c r="F6444" s="28" t="inlineStr"/>
      <c r="G6444" s="29" t="n">
        <f>G6443+G6442</f>
        <v>66.63</v>
      </c>
    </row>
    <row r="6445" customHeight="1" ht="10">
      <c r="A6445" s="2" t="inlineStr"/>
      <c r="B6445" s="2" t="inlineStr"/>
      <c r="C6445" s="2" t="inlineStr"/>
      <c r="D6445" s="2" t="inlineStr"/>
      <c r="E6445" s="18" t="inlineStr"/>
      <c r="F6445" s="18" t="inlineStr"/>
      <c r="G6445" s="18" t="inlineStr"/>
    </row>
    <row r="6446" customHeight="1" ht="20">
      <c r="A6446" s="19" t="inlineStr">
        <is>
          <r>
            <t xml:space="preserve">1.19.141. ​CPU3359​ LUMINÁRIA LED REDONDA DE SOBREPOR COM DIFUSOR TRANSLÚCIDO, 4000K, FLUXO LUMINOSO DE 1900 A 2000LM, POTÊNCIA DE 17 W A 19 W​ (UN)</t>
          </r>
        </is>
      </c>
      <c r="B6446" s="19" t="inlineStr"/>
      <c r="C6446" s="19" t="inlineStr"/>
      <c r="D6446" s="19" t="inlineStr"/>
      <c r="E6446" s="19" t="inlineStr"/>
      <c r="F6446" s="19" t="inlineStr"/>
      <c r="G6446" s="19" t="inlineStr"/>
    </row>
    <row r="6447" customHeight="1" ht="15">
      <c r="A6447" s="20" t="inlineStr">
        <is>
          <r>
            <t xml:space="preserve">Serviço</t>
          </r>
        </is>
      </c>
      <c r="B6447" s="20" t="inlineStr"/>
      <c r="C6447" s="21" t="inlineStr">
        <is>
          <r>
            <t xml:space="preserve">FONTE</t>
          </r>
        </is>
      </c>
      <c r="D6447" s="21" t="inlineStr">
        <is>
          <r>
            <t xml:space="preserve">UNID</t>
          </r>
        </is>
      </c>
      <c r="E6447" s="21" t="inlineStr">
        <is>
          <r>
            <t xml:space="preserve">COEFICIENTE</t>
          </r>
        </is>
      </c>
      <c r="F6447" s="21" t="inlineStr">
        <is>
          <r>
            <t xml:space="preserve">PREÇO UNITÁRIO</t>
          </r>
        </is>
      </c>
      <c r="G6447" s="21" t="inlineStr">
        <is>
          <r>
            <t xml:space="preserve">TOTAL</t>
          </r>
        </is>
      </c>
    </row>
    <row r="6448" customHeight="1" ht="29">
      <c r="A6448" s="22" t="inlineStr">
        <is>
          <r>
            <t xml:space="preserve">S12901</t>
          </r>
        </is>
      </c>
      <c r="B6448" s="23" t="inlineStr">
        <is>
          <r>
            <t xml:space="preserve">Luminária de embutir redonda para lâmpada flourescente ou LED 11W, compacta sistema draw back, modelo ref: 1140 da marca BONIN ou similar.</t>
          </r>
        </is>
      </c>
      <c r="C6448" s="22" t="inlineStr">
        <is>
          <r>
            <t xml:space="preserve">ORSE</t>
          </r>
        </is>
      </c>
      <c r="D6448" s="22" t="inlineStr">
        <is>
          <r>
            <t xml:space="preserve">un</t>
          </r>
        </is>
      </c>
      <c r="E6448" s="24" t="n">
        <v>1.0</v>
      </c>
      <c r="F6448" s="25" t="n">
        <v>127.2</v>
      </c>
      <c r="G6448" s="25" t="n">
        <f>ROUND(ROUND(E6448,8)*F6448,2)</f>
        <v>127.2</v>
      </c>
    </row>
    <row r="6449" customHeight="1" ht="15">
      <c r="A6449" s="2" t="inlineStr"/>
      <c r="B6449" s="2" t="inlineStr"/>
      <c r="C6449" s="2" t="inlineStr"/>
      <c r="D6449" s="2" t="inlineStr"/>
      <c r="E6449" s="26" t="inlineStr">
        <is>
          <r>
            <t xml:space="preserve">TOTAL Serviço:</t>
          </r>
        </is>
      </c>
      <c r="F6449" s="26" t="inlineStr"/>
      <c r="G6449" s="27" t="n">
        <f>SUM(G6448:G6448)</f>
        <v>127.2</v>
      </c>
    </row>
    <row r="6450" customHeight="1" ht="15">
      <c r="A6450" s="2" t="inlineStr"/>
      <c r="B6450" s="2" t="inlineStr"/>
      <c r="C6450" s="2" t="inlineStr"/>
      <c r="D6450" s="2" t="inlineStr"/>
      <c r="E6450" s="28" t="inlineStr">
        <is>
          <r>
            <t xml:space="preserve">VALOR:</t>
          </r>
        </is>
      </c>
      <c r="F6450" s="28" t="inlineStr"/>
      <c r="G6450" s="29" t="n">
        <f>ROUND(SUM(G6449),2)</f>
        <v>127.2</v>
      </c>
    </row>
    <row r="6451" customHeight="1" ht="15">
      <c r="A6451" s="2" t="inlineStr"/>
      <c r="B6451" s="2" t="inlineStr"/>
      <c r="C6451" s="2" t="inlineStr"/>
      <c r="D6451" s="2" t="inlineStr"/>
      <c r="E6451" s="28" t="inlineStr">
        <is>
          <r>
            <t xml:space="preserve">VALOR BDI (20.34%):</t>
          </r>
        </is>
      </c>
      <c r="F6451" s="28" t="inlineStr"/>
      <c r="G6451" s="29" t="n">
        <f>ROUND(G6450*(20.34/100),2)</f>
        <v>25.87</v>
      </c>
    </row>
    <row r="6452" customHeight="1" ht="15">
      <c r="A6452" s="2" t="inlineStr"/>
      <c r="B6452" s="2" t="inlineStr"/>
      <c r="C6452" s="2" t="inlineStr"/>
      <c r="D6452" s="2" t="inlineStr"/>
      <c r="E6452" s="28" t="inlineStr">
        <is>
          <r>
            <t xml:space="preserve">VALOR COM BDI:</t>
          </r>
        </is>
      </c>
      <c r="F6452" s="28" t="inlineStr"/>
      <c r="G6452" s="29" t="n">
        <f>G6451+G6450</f>
        <v>153.07</v>
      </c>
    </row>
    <row r="6453" customHeight="1" ht="10">
      <c r="A6453" s="2" t="inlineStr"/>
      <c r="B6453" s="2" t="inlineStr"/>
      <c r="C6453" s="2" t="inlineStr"/>
      <c r="D6453" s="2" t="inlineStr"/>
      <c r="E6453" s="18" t="inlineStr"/>
      <c r="F6453" s="18" t="inlineStr"/>
      <c r="G6453" s="18" t="inlineStr"/>
    </row>
    <row r="6454" customHeight="1" ht="20">
      <c r="A6454" s="19" t="inlineStr">
        <is>
          <r>
            <t xml:space="preserve">1.19.142. ​CPU2649​ CAIXA DE EQUIPOTENCIALIZAÇÃO EM AÇO 200X200X90MM, PARA EMBUTIR COM TAMPA, COM 9 TERMINAIS, REF: TEL-901 OU SIMILAR (SPDA)​ (UN)</t>
          </r>
        </is>
      </c>
      <c r="B6454" s="19" t="inlineStr"/>
      <c r="C6454" s="19" t="inlineStr"/>
      <c r="D6454" s="19" t="inlineStr"/>
      <c r="E6454" s="19" t="inlineStr"/>
      <c r="F6454" s="19" t="inlineStr"/>
      <c r="G6454" s="19" t="inlineStr"/>
    </row>
    <row r="6455" customHeight="1" ht="15">
      <c r="A6455" s="20" t="inlineStr">
        <is>
          <r>
            <t xml:space="preserve">Material</t>
          </r>
        </is>
      </c>
      <c r="B6455" s="20" t="inlineStr"/>
      <c r="C6455" s="21" t="inlineStr">
        <is>
          <r>
            <t xml:space="preserve">FONTE</t>
          </r>
        </is>
      </c>
      <c r="D6455" s="21" t="inlineStr">
        <is>
          <r>
            <t xml:space="preserve">UNID</t>
          </r>
        </is>
      </c>
      <c r="E6455" s="21" t="inlineStr">
        <is>
          <r>
            <t xml:space="preserve">COEFICIENTE</t>
          </r>
        </is>
      </c>
      <c r="F6455" s="21" t="inlineStr">
        <is>
          <r>
            <t xml:space="preserve">PREÇO UNITÁRIO</t>
          </r>
        </is>
      </c>
      <c r="G6455" s="21" t="inlineStr">
        <is>
          <r>
            <t xml:space="preserve">TOTAL</t>
          </r>
        </is>
      </c>
    </row>
    <row r="6456" customHeight="1" ht="29">
      <c r="A6456" s="22" t="inlineStr">
        <is>
          <r>
            <t xml:space="preserve">I12141</t>
          </r>
        </is>
      </c>
      <c r="B6456" s="23" t="inlineStr">
        <is>
          <r>
            <t xml:space="preserve">Caixa de equipotencialização em aço 200x200x90mm, para embutir com tampa, com 9 terminais, ref:TEL-901 ou similar (SPDA)</t>
          </r>
        </is>
      </c>
      <c r="C6456" s="22" t="inlineStr">
        <is>
          <r>
            <t xml:space="preserve">ORSE</t>
          </r>
        </is>
      </c>
      <c r="D6456" s="22" t="inlineStr">
        <is>
          <r>
            <t xml:space="preserve">un</t>
          </r>
        </is>
      </c>
      <c r="E6456" s="24" t="n">
        <v>1.0</v>
      </c>
      <c r="F6456" s="25" t="n">
        <v>338.0</v>
      </c>
      <c r="G6456" s="25" t="n">
        <f>ROUND(ROUND(E6456,8)*F6456,2)</f>
        <v>338.0</v>
      </c>
    </row>
    <row r="6457" customHeight="1" ht="15">
      <c r="A6457" s="2" t="inlineStr"/>
      <c r="B6457" s="2" t="inlineStr"/>
      <c r="C6457" s="2" t="inlineStr"/>
      <c r="D6457" s="2" t="inlineStr"/>
      <c r="E6457" s="26" t="inlineStr">
        <is>
          <r>
            <t xml:space="preserve">TOTAL Material:</t>
          </r>
        </is>
      </c>
      <c r="F6457" s="26" t="inlineStr"/>
      <c r="G6457" s="27" t="n">
        <f>SUM(G6456:G6456)</f>
        <v>338.0</v>
      </c>
    </row>
    <row r="6458" customHeight="1" ht="15">
      <c r="A6458" s="20" t="inlineStr">
        <is>
          <r>
            <t xml:space="preserve">Mão de Obra com Encargos Complementares</t>
          </r>
        </is>
      </c>
      <c r="B6458" s="20" t="inlineStr"/>
      <c r="C6458" s="21" t="inlineStr">
        <is>
          <r>
            <t xml:space="preserve">FONTE</t>
          </r>
        </is>
      </c>
      <c r="D6458" s="21" t="inlineStr">
        <is>
          <r>
            <t xml:space="preserve">UNID</t>
          </r>
        </is>
      </c>
      <c r="E6458" s="21" t="inlineStr">
        <is>
          <r>
            <t xml:space="preserve">COEFICIENTE</t>
          </r>
        </is>
      </c>
      <c r="F6458" s="21" t="inlineStr">
        <is>
          <r>
            <t xml:space="preserve">PREÇO UNITÁRIO</t>
          </r>
        </is>
      </c>
      <c r="G6458" s="21" t="inlineStr">
        <is>
          <r>
            <t xml:space="preserve">TOTAL</t>
          </r>
        </is>
      </c>
    </row>
    <row r="6459" customHeight="1" ht="15">
      <c r="A6459" s="22" t="inlineStr">
        <is>
          <r>
            <t xml:space="preserve">88264</t>
          </r>
        </is>
      </c>
      <c r="B6459" s="23" t="inlineStr">
        <is>
          <r>
            <t xml:space="preserve">ELETRICISTA COM ENCARGOS COMPLEMENTARES</t>
          </r>
        </is>
      </c>
      <c r="C6459" s="22" t="inlineStr">
        <is>
          <r>
            <t xml:space="preserve">SINAPI</t>
          </r>
        </is>
      </c>
      <c r="D6459" s="22" t="inlineStr">
        <is>
          <r>
            <t xml:space="preserve">H</t>
          </r>
        </is>
      </c>
      <c r="E6459" s="24" t="n">
        <v>1.5</v>
      </c>
      <c r="F6459" s="25" t="n">
        <v>30.96</v>
      </c>
      <c r="G6459" s="25" t="n">
        <f>ROUND(ROUND(E6459,8)*F6459,2)</f>
        <v>46.44</v>
      </c>
    </row>
    <row r="6460" customHeight="1" ht="18">
      <c r="A6460" s="2" t="inlineStr"/>
      <c r="B6460" s="2" t="inlineStr"/>
      <c r="C6460" s="2" t="inlineStr"/>
      <c r="D6460" s="2" t="inlineStr"/>
      <c r="E6460" s="26" t="inlineStr">
        <is>
          <r>
            <t xml:space="preserve">TOTAL Mão de Obra com Encargos Complementares:</t>
          </r>
        </is>
      </c>
      <c r="F6460" s="26" t="inlineStr"/>
      <c r="G6460" s="27" t="n">
        <f>SUM(G6459:G6459)</f>
        <v>46.44</v>
      </c>
    </row>
    <row r="6461" customHeight="1" ht="15">
      <c r="A6461" s="2" t="inlineStr"/>
      <c r="B6461" s="2" t="inlineStr"/>
      <c r="C6461" s="2" t="inlineStr"/>
      <c r="D6461" s="2" t="inlineStr"/>
      <c r="E6461" s="28" t="inlineStr">
        <is>
          <r>
            <t xml:space="preserve">VALOR:</t>
          </r>
        </is>
      </c>
      <c r="F6461" s="28" t="inlineStr"/>
      <c r="G6461" s="29" t="n">
        <f>ROUND(SUM(G6457,G6460),2)</f>
        <v>384.44</v>
      </c>
    </row>
    <row r="6462" customHeight="1" ht="15">
      <c r="A6462" s="2" t="inlineStr"/>
      <c r="B6462" s="2" t="inlineStr"/>
      <c r="C6462" s="2" t="inlineStr"/>
      <c r="D6462" s="2" t="inlineStr"/>
      <c r="E6462" s="28" t="inlineStr">
        <is>
          <r>
            <t xml:space="preserve">VALOR BDI (20.34%):</t>
          </r>
        </is>
      </c>
      <c r="F6462" s="28" t="inlineStr"/>
      <c r="G6462" s="29" t="n">
        <f>ROUND(G6461*(20.34/100),2)</f>
        <v>78.2</v>
      </c>
    </row>
    <row r="6463" customHeight="1" ht="15">
      <c r="A6463" s="2" t="inlineStr"/>
      <c r="B6463" s="2" t="inlineStr"/>
      <c r="C6463" s="2" t="inlineStr"/>
      <c r="D6463" s="2" t="inlineStr"/>
      <c r="E6463" s="28" t="inlineStr">
        <is>
          <r>
            <t xml:space="preserve">VALOR COM BDI:</t>
          </r>
        </is>
      </c>
      <c r="F6463" s="28" t="inlineStr"/>
      <c r="G6463" s="29" t="n">
        <f>G6462+G6461</f>
        <v>462.64</v>
      </c>
    </row>
    <row r="6464" customHeight="1" ht="10">
      <c r="A6464" s="2" t="inlineStr"/>
      <c r="B6464" s="2" t="inlineStr"/>
      <c r="C6464" s="2" t="inlineStr"/>
      <c r="D6464" s="2" t="inlineStr"/>
      <c r="E6464" s="18" t="inlineStr"/>
      <c r="F6464" s="18" t="inlineStr"/>
      <c r="G6464" s="18" t="inlineStr"/>
    </row>
    <row r="6465" customHeight="1" ht="20">
      <c r="A6465" s="19" t="inlineStr">
        <is>
          <r>
            <t xml:space="preserve">1.19.143. ​101801​ CAIXA COM GRELHA RETANGULAR DE FERRO FUNDIDO, EM ALVENARIA COM BLOCOS DE CONCRETO, DIMENSÕES INTERNAS: 0,30 X 1,00 X 1,00. AF_12/2020​ (UN)</t>
          </r>
        </is>
      </c>
      <c r="B6465" s="19" t="inlineStr"/>
      <c r="C6465" s="19" t="inlineStr"/>
      <c r="D6465" s="19" t="inlineStr"/>
      <c r="E6465" s="19" t="inlineStr"/>
      <c r="F6465" s="19" t="inlineStr"/>
      <c r="G6465" s="19" t="inlineStr"/>
    </row>
    <row r="6466" customHeight="1" ht="15">
      <c r="A6466" s="20" t="inlineStr">
        <is>
          <r>
            <t xml:space="preserve">Material</t>
          </r>
        </is>
      </c>
      <c r="B6466" s="20" t="inlineStr"/>
      <c r="C6466" s="21" t="inlineStr">
        <is>
          <r>
            <t xml:space="preserve">FONTE</t>
          </r>
        </is>
      </c>
      <c r="D6466" s="21" t="inlineStr">
        <is>
          <r>
            <t xml:space="preserve">UNID</t>
          </r>
        </is>
      </c>
      <c r="E6466" s="21" t="inlineStr">
        <is>
          <r>
            <t xml:space="preserve">COEFICIENTE</t>
          </r>
        </is>
      </c>
      <c r="F6466" s="21" t="inlineStr">
        <is>
          <r>
            <t xml:space="preserve">PREÇO UNITÁRIO</t>
          </r>
        </is>
      </c>
      <c r="G6466" s="21" t="inlineStr">
        <is>
          <r>
            <t xml:space="preserve">TOTAL</t>
          </r>
        </is>
      </c>
    </row>
    <row r="6467" customHeight="1" ht="21">
      <c r="A6467" s="22" t="inlineStr">
        <is>
          <r>
            <t xml:space="preserve">00025067</t>
          </r>
        </is>
      </c>
      <c r="B6467" s="23" t="inlineStr">
        <is>
          <r>
            <t xml:space="preserve">BLOCO DE CONCRETO ESTRUTURAL 19 X 19 X 39 CM, FBK 4,5 MPA (NBR 6136)</t>
          </r>
        </is>
      </c>
      <c r="C6467" s="22" t="inlineStr">
        <is>
          <r>
            <t xml:space="preserve">SINAPI</t>
          </r>
        </is>
      </c>
      <c r="D6467" s="22" t="inlineStr">
        <is>
          <r>
            <t xml:space="preserve">UN</t>
          </r>
        </is>
      </c>
      <c r="E6467" s="24" t="n">
        <v>25.1257</v>
      </c>
      <c r="F6467" s="25" t="n">
        <v>5.89</v>
      </c>
      <c r="G6467" s="25" t="n">
        <f>TRUNC(TRUNC(E6467,8)*F6467,2)</f>
        <v>147.99</v>
      </c>
    </row>
    <row r="6468" customHeight="1" ht="21">
      <c r="A6468" s="22" t="inlineStr">
        <is>
          <r>
            <t xml:space="preserve">00000660</t>
          </r>
        </is>
      </c>
      <c r="B6468" s="23" t="inlineStr">
        <is>
          <r>
            <t xml:space="preserve">CANALETA DE CONCRETO 19 X 19 X 19 CM (CLASSE C - NBR 6136)</t>
          </r>
        </is>
      </c>
      <c r="C6468" s="22" t="inlineStr">
        <is>
          <r>
            <t xml:space="preserve">SINAPI</t>
          </r>
        </is>
      </c>
      <c r="D6468" s="22" t="inlineStr">
        <is>
          <r>
            <t xml:space="preserve">UN</t>
          </r>
        </is>
      </c>
      <c r="E6468" s="24" t="n">
        <v>17.85</v>
      </c>
      <c r="F6468" s="25" t="n">
        <v>3.65</v>
      </c>
      <c r="G6468" s="25" t="n">
        <f>TRUNC(TRUNC(E6468,8)*F6468,2)</f>
        <v>65.15</v>
      </c>
    </row>
    <row r="6469" customHeight="1" ht="21">
      <c r="A6469" s="22" t="inlineStr">
        <is>
          <r>
            <t xml:space="preserve">00002692</t>
          </r>
        </is>
      </c>
      <c r="B6469" s="23" t="inlineStr">
        <is>
          <r>
            <t xml:space="preserve">DESMOLDANTE PROTETOR PARA FORMAS DE MADEIRA, DE BASE OLEOSA EMULSIONADA EM AGUA</t>
          </r>
        </is>
      </c>
      <c r="C6469" s="22" t="inlineStr">
        <is>
          <r>
            <t xml:space="preserve">SINAPI</t>
          </r>
        </is>
      </c>
      <c r="D6469" s="22" t="inlineStr">
        <is>
          <r>
            <t xml:space="preserve">L</t>
          </r>
        </is>
      </c>
      <c r="E6469" s="24" t="n">
        <v>0.0071</v>
      </c>
      <c r="F6469" s="25" t="n">
        <v>8.06</v>
      </c>
      <c r="G6469" s="25" t="n">
        <f>TRUNC(TRUNC(E6469,8)*F6469,2)</f>
        <v>0.05</v>
      </c>
    </row>
    <row r="6470" customHeight="1" ht="29">
      <c r="A6470" s="22" t="inlineStr">
        <is>
          <r>
            <t xml:space="preserve">00011245</t>
          </r>
        </is>
      </c>
      <c r="B6470" s="23" t="inlineStr">
        <is>
          <r>
            <t xml:space="preserve">GRELHA FOFO SIMPLES COM REQUADRO, CARGA MAXIMA 12,5 T, *300 X 1000* MM, E= *15* MM, AREA ESTACIONAMENTO CARRO PASSEIO</t>
          </r>
        </is>
      </c>
      <c r="C6470" s="22" t="inlineStr">
        <is>
          <r>
            <t xml:space="preserve">SINAPI</t>
          </r>
        </is>
      </c>
      <c r="D6470" s="22" t="inlineStr">
        <is>
          <r>
            <t xml:space="preserve">UN</t>
          </r>
        </is>
      </c>
      <c r="E6470" s="24" t="n">
        <v>1.0</v>
      </c>
      <c r="F6470" s="25" t="n">
        <v>341.93</v>
      </c>
      <c r="G6470" s="25" t="n">
        <f>TRUNC(TRUNC(E6470,8)*F6470,2)</f>
        <v>341.93</v>
      </c>
    </row>
    <row r="6471" customHeight="1" ht="21">
      <c r="A6471" s="22" t="inlineStr">
        <is>
          <r>
            <t xml:space="preserve">00004491</t>
          </r>
        </is>
      </c>
      <c r="B6471" s="23" t="inlineStr">
        <is>
          <r>
            <t xml:space="preserve">PONTALETE *7,5 X 7,5* CM EM PINUS, MISTA OU EQUIVALENTE DA REGIAO - BRUTA</t>
          </r>
        </is>
      </c>
      <c r="C6471" s="22" t="inlineStr">
        <is>
          <r>
            <t xml:space="preserve">SINAPI</t>
          </r>
        </is>
      </c>
      <c r="D6471" s="22" t="inlineStr">
        <is>
          <r>
            <t xml:space="preserve">M</t>
          </r>
        </is>
      </c>
      <c r="E6471" s="24" t="n">
        <v>0.1554</v>
      </c>
      <c r="F6471" s="25" t="n">
        <v>11.05</v>
      </c>
      <c r="G6471" s="25" t="n">
        <f>TRUNC(TRUNC(E6471,8)*F6471,2)</f>
        <v>1.71</v>
      </c>
    </row>
    <row r="6472" customHeight="1" ht="15">
      <c r="A6472" s="22" t="inlineStr">
        <is>
          <r>
            <t xml:space="preserve">00005069</t>
          </r>
        </is>
      </c>
      <c r="B6472" s="23" t="inlineStr">
        <is>
          <r>
            <t xml:space="preserve">PREGO DE ACO POLIDO COM CABECA 17 X 27 (2 1/2 X 11)</t>
          </r>
        </is>
      </c>
      <c r="C6472" s="22" t="inlineStr">
        <is>
          <r>
            <t xml:space="preserve">SINAPI</t>
          </r>
        </is>
      </c>
      <c r="D6472" s="22" t="inlineStr">
        <is>
          <r>
            <t xml:space="preserve">KG</t>
          </r>
        </is>
      </c>
      <c r="E6472" s="24" t="n">
        <v>0.0164</v>
      </c>
      <c r="F6472" s="25" t="n">
        <v>14.46</v>
      </c>
      <c r="G6472" s="25" t="n">
        <f>TRUNC(TRUNC(E6472,8)*F6472,2)</f>
        <v>0.23</v>
      </c>
    </row>
    <row r="6473" customHeight="1" ht="21">
      <c r="A6473" s="22" t="inlineStr">
        <is>
          <r>
            <t xml:space="preserve">00004517</t>
          </r>
        </is>
      </c>
      <c r="B6473" s="23" t="inlineStr">
        <is>
          <r>
            <t xml:space="preserve">SARRAFO *2,5 X 7,5* CM EM PINUS, MISTA OU EQUIVALENTE DA REGIAO - BRUTA</t>
          </r>
        </is>
      </c>
      <c r="C6473" s="22" t="inlineStr">
        <is>
          <r>
            <t xml:space="preserve">SINAPI</t>
          </r>
        </is>
      </c>
      <c r="D6473" s="22" t="inlineStr">
        <is>
          <r>
            <t xml:space="preserve">M</t>
          </r>
        </is>
      </c>
      <c r="E6473" s="24" t="n">
        <v>0.1848</v>
      </c>
      <c r="F6473" s="25" t="n">
        <v>3.87</v>
      </c>
      <c r="G6473" s="25" t="n">
        <f>TRUNC(TRUNC(E6473,8)*F6473,2)</f>
        <v>0.71</v>
      </c>
    </row>
    <row r="6474" customHeight="1" ht="29">
      <c r="A6474" s="22" t="inlineStr">
        <is>
          <r>
            <t xml:space="preserve">00006193</t>
          </r>
        </is>
      </c>
      <c r="B6474" s="23" t="inlineStr">
        <is>
          <r>
            <t xml:space="preserve">TABUA NAO APARELHADA *2,5 X 20* CM, EM MACARANDUBA/MASSARANDUBA, ANGELIM OU EQUIVALENTE DA REGIAO - BRUTA</t>
          </r>
        </is>
      </c>
      <c r="C6474" s="22" t="inlineStr">
        <is>
          <r>
            <t xml:space="preserve">SINAPI</t>
          </r>
        </is>
      </c>
      <c r="D6474" s="22" t="inlineStr">
        <is>
          <r>
            <t xml:space="preserve">M</t>
          </r>
        </is>
      </c>
      <c r="E6474" s="24" t="n">
        <v>0.5796</v>
      </c>
      <c r="F6474" s="25" t="n">
        <v>20.49</v>
      </c>
      <c r="G6474" s="25" t="n">
        <f>TRUNC(TRUNC(E6474,8)*F6474,2)</f>
        <v>11.87</v>
      </c>
    </row>
    <row r="6475" customHeight="1" ht="15">
      <c r="A6475" s="2" t="inlineStr"/>
      <c r="B6475" s="2" t="inlineStr"/>
      <c r="C6475" s="2" t="inlineStr"/>
      <c r="D6475" s="2" t="inlineStr"/>
      <c r="E6475" s="26" t="inlineStr">
        <is>
          <r>
            <t xml:space="preserve">TOTAL Material:</t>
          </r>
        </is>
      </c>
      <c r="F6475" s="26" t="inlineStr"/>
      <c r="G6475" s="27" t="n">
        <f>SUM(G6467:G6474)</f>
        <v>569.64</v>
      </c>
    </row>
    <row r="6476" customHeight="1" ht="15">
      <c r="A6476" s="20" t="inlineStr">
        <is>
          <r>
            <t xml:space="preserve">Mão de Obra com Encargos Complementares</t>
          </r>
        </is>
      </c>
      <c r="B6476" s="20" t="inlineStr"/>
      <c r="C6476" s="21" t="inlineStr">
        <is>
          <r>
            <t xml:space="preserve">FONTE</t>
          </r>
        </is>
      </c>
      <c r="D6476" s="21" t="inlineStr">
        <is>
          <r>
            <t xml:space="preserve">UNID</t>
          </r>
        </is>
      </c>
      <c r="E6476" s="21" t="inlineStr">
        <is>
          <r>
            <t xml:space="preserve">COEFICIENTE</t>
          </r>
        </is>
      </c>
      <c r="F6476" s="21" t="inlineStr">
        <is>
          <r>
            <t xml:space="preserve">PREÇO UNITÁRIO</t>
          </r>
        </is>
      </c>
      <c r="G6476" s="21" t="inlineStr">
        <is>
          <r>
            <t xml:space="preserve">TOTAL</t>
          </r>
        </is>
      </c>
    </row>
    <row r="6477" customHeight="1" ht="15">
      <c r="A6477" s="22" t="inlineStr">
        <is>
          <r>
            <t xml:space="preserve">88309</t>
          </r>
        </is>
      </c>
      <c r="B6477" s="23" t="inlineStr">
        <is>
          <r>
            <t xml:space="preserve">PEDREIRO COM ENCARGOS COMPLEMENTARES</t>
          </r>
        </is>
      </c>
      <c r="C6477" s="22" t="inlineStr">
        <is>
          <r>
            <t xml:space="preserve">SINAPI</t>
          </r>
        </is>
      </c>
      <c r="D6477" s="22" t="inlineStr">
        <is>
          <r>
            <t xml:space="preserve">H</t>
          </r>
        </is>
      </c>
      <c r="E6477" s="24" t="n">
        <v>5.9623</v>
      </c>
      <c r="F6477" s="25" t="n">
        <v>30.58</v>
      </c>
      <c r="G6477" s="25" t="n">
        <f>TRUNC(TRUNC(E6477,8)*F6477,2)</f>
        <v>182.32</v>
      </c>
    </row>
    <row r="6478" customHeight="1" ht="15">
      <c r="A6478" s="22" t="inlineStr">
        <is>
          <r>
            <t xml:space="preserve">88316</t>
          </r>
        </is>
      </c>
      <c r="B6478" s="23" t="inlineStr">
        <is>
          <r>
            <t xml:space="preserve">SERVENTE COM ENCARGOS COMPLEMENTARES</t>
          </r>
        </is>
      </c>
      <c r="C6478" s="22" t="inlineStr">
        <is>
          <r>
            <t xml:space="preserve">SINAPI</t>
          </r>
        </is>
      </c>
      <c r="D6478" s="22" t="inlineStr">
        <is>
          <r>
            <t xml:space="preserve">H</t>
          </r>
        </is>
      </c>
      <c r="E6478" s="24" t="n">
        <v>4.6847</v>
      </c>
      <c r="F6478" s="25" t="n">
        <v>23.56</v>
      </c>
      <c r="G6478" s="25" t="n">
        <f>TRUNC(TRUNC(E6478,8)*F6478,2)</f>
        <v>110.37</v>
      </c>
    </row>
    <row r="6479" customHeight="1" ht="18">
      <c r="A6479" s="2" t="inlineStr"/>
      <c r="B6479" s="2" t="inlineStr"/>
      <c r="C6479" s="2" t="inlineStr"/>
      <c r="D6479" s="2" t="inlineStr"/>
      <c r="E6479" s="26" t="inlineStr">
        <is>
          <r>
            <t xml:space="preserve">TOTAL Mão de Obra com Encargos Complementares:</t>
          </r>
        </is>
      </c>
      <c r="F6479" s="26" t="inlineStr"/>
      <c r="G6479" s="27" t="n">
        <f>SUM(G6477:G6478)</f>
        <v>292.69</v>
      </c>
    </row>
    <row r="6480" customHeight="1" ht="15">
      <c r="A6480" s="20" t="inlineStr">
        <is>
          <r>
            <t xml:space="preserve">Serviço</t>
          </r>
        </is>
      </c>
      <c r="B6480" s="20" t="inlineStr"/>
      <c r="C6480" s="21" t="inlineStr">
        <is>
          <r>
            <t xml:space="preserve">FONTE</t>
          </r>
        </is>
      </c>
      <c r="D6480" s="21" t="inlineStr">
        <is>
          <r>
            <t xml:space="preserve">UNID</t>
          </r>
        </is>
      </c>
      <c r="E6480" s="21" t="inlineStr">
        <is>
          <r>
            <t xml:space="preserve">COEFICIENTE</t>
          </r>
        </is>
      </c>
      <c r="F6480" s="21" t="inlineStr">
        <is>
          <r>
            <t xml:space="preserve">PREÇO UNITÁRIO</t>
          </r>
        </is>
      </c>
      <c r="G6480" s="21" t="inlineStr">
        <is>
          <r>
            <t xml:space="preserve">TOTAL</t>
          </r>
        </is>
      </c>
    </row>
    <row r="6481" customHeight="1" ht="29">
      <c r="A6481" s="22" t="inlineStr">
        <is>
          <r>
            <t xml:space="preserve">88628</t>
          </r>
        </is>
      </c>
      <c r="B6481" s="23" t="inlineStr">
        <is>
          <r>
            <t xml:space="preserve">ARGAMASSA TRAÇO 1:3 (EM VOLUME DE CIMENTO E AREIA MÉDIA ÚMIDA), PREPARO MECÂNICO COM BETONEIRA 400 L. AF_08/2019</t>
          </r>
        </is>
      </c>
      <c r="C6481" s="22" t="inlineStr">
        <is>
          <r>
            <t xml:space="preserve">SINAPI</t>
          </r>
        </is>
      </c>
      <c r="D6481" s="22" t="inlineStr">
        <is>
          <r>
            <t xml:space="preserve">M3</t>
          </r>
        </is>
      </c>
      <c r="E6481" s="24" t="n">
        <v>0.1363</v>
      </c>
      <c r="F6481" s="25" t="n">
        <v>600.33</v>
      </c>
      <c r="G6481" s="25" t="n">
        <f>TRUNC(TRUNC(E6481,8)*F6481,2)</f>
        <v>81.82</v>
      </c>
    </row>
    <row r="6482" customHeight="1" ht="29">
      <c r="A6482" s="22" t="inlineStr">
        <is>
          <r>
            <t xml:space="preserve">87316</t>
          </r>
        </is>
      </c>
      <c r="B6482" s="23" t="inlineStr">
        <is>
          <r>
            <t xml:space="preserve">ARGAMASSA TRAÇO 1:4 (EM VOLUME DE CIMENTO E AREIA GROSSA ÚMIDA) PARA CHAPISCO CONVENCIONAL, PREPARO MECÂNICO COM BETONEIRA 400 L. AF_08/2019</t>
          </r>
        </is>
      </c>
      <c r="C6482" s="22" t="inlineStr">
        <is>
          <r>
            <t xml:space="preserve">SINAPI</t>
          </r>
        </is>
      </c>
      <c r="D6482" s="22" t="inlineStr">
        <is>
          <r>
            <t xml:space="preserve">M3</t>
          </r>
        </is>
      </c>
      <c r="E6482" s="24" t="n">
        <v>0.0288</v>
      </c>
      <c r="F6482" s="25" t="n">
        <v>528.67</v>
      </c>
      <c r="G6482" s="25" t="n">
        <f>TRUNC(TRUNC(E6482,8)*F6482,2)</f>
        <v>15.22</v>
      </c>
    </row>
    <row r="6483" customHeight="1" ht="21">
      <c r="A6483" s="22" t="inlineStr">
        <is>
          <r>
            <t xml:space="preserve">89998</t>
          </r>
        </is>
      </c>
      <c r="B6483" s="23" t="inlineStr">
        <is>
          <r>
            <t xml:space="preserve">ARMAÇÃO DE CINTA DE ALVENARIA ESTRUTURAL; DIÂMETRO DE 10,0 MM. AF_09/2021</t>
          </r>
        </is>
      </c>
      <c r="C6483" s="22" t="inlineStr">
        <is>
          <r>
            <t xml:space="preserve">SINAPI</t>
          </r>
        </is>
      </c>
      <c r="D6483" s="22" t="inlineStr">
        <is>
          <r>
            <t xml:space="preserve">KG</t>
          </r>
        </is>
      </c>
      <c r="E6483" s="24" t="n">
        <v>2.0978</v>
      </c>
      <c r="F6483" s="25" t="n">
        <v>9.68</v>
      </c>
      <c r="G6483" s="25" t="n">
        <f>TRUNC(TRUNC(E6483,8)*F6483,2)</f>
        <v>20.3</v>
      </c>
    </row>
    <row r="6484" customHeight="1" ht="29">
      <c r="A6484" s="22" t="inlineStr">
        <is>
          <r>
            <t xml:space="preserve">94970</t>
          </r>
        </is>
      </c>
      <c r="B6484" s="23" t="inlineStr">
        <is>
          <r>
            <t xml:space="preserve">CONCRETO FCK = 20MPA, TRAÇO 1:2,7:3 (EM MASSA SECA DE CIMENTO/ AREIA MÉDIA/ BRITA 1) - PREPARO MECÂNICO COM BETONEIRA 600 L. AF_05/2021</t>
          </r>
        </is>
      </c>
      <c r="C6484" s="22" t="inlineStr">
        <is>
          <r>
            <t xml:space="preserve">SINAPI</t>
          </r>
        </is>
      </c>
      <c r="D6484" s="22" t="inlineStr">
        <is>
          <r>
            <t xml:space="preserve">M3</t>
          </r>
        </is>
      </c>
      <c r="E6484" s="24" t="n">
        <v>0.114</v>
      </c>
      <c r="F6484" s="25" t="n">
        <v>495.23</v>
      </c>
      <c r="G6484" s="25" t="n">
        <f>TRUNC(TRUNC(E6484,8)*F6484,2)</f>
        <v>56.45</v>
      </c>
    </row>
    <row r="6485" customHeight="1" ht="21">
      <c r="A6485" s="22" t="inlineStr">
        <is>
          <r>
            <t xml:space="preserve">89995</t>
          </r>
        </is>
      </c>
      <c r="B6485" s="23" t="inlineStr">
        <is>
          <r>
            <t xml:space="preserve">GRAUTEAMENTO DE CINTA SUPERIOR OU DE VERGA EM ALVENARIA ESTRUTURAL. AF_09/2021</t>
          </r>
        </is>
      </c>
      <c r="C6485" s="22" t="inlineStr">
        <is>
          <r>
            <t xml:space="preserve">SINAPI</t>
          </r>
        </is>
      </c>
      <c r="D6485" s="22" t="inlineStr">
        <is>
          <r>
            <t xml:space="preserve">M3</t>
          </r>
        </is>
      </c>
      <c r="E6485" s="24" t="n">
        <v>0.0523</v>
      </c>
      <c r="F6485" s="25" t="n">
        <v>1063.08</v>
      </c>
      <c r="G6485" s="25" t="n">
        <f>TRUNC(TRUNC(E6485,8)*F6485,2)</f>
        <v>55.59</v>
      </c>
    </row>
    <row r="6486" customHeight="1" ht="21">
      <c r="A6486" s="22" t="inlineStr">
        <is>
          <r>
            <t xml:space="preserve">101616</t>
          </r>
        </is>
      </c>
      <c r="B6486" s="23" t="inlineStr">
        <is>
          <r>
            <t xml:space="preserve">PREPARO DE FUNDO DE VALA COM LARGURA MENOR QUE 1,5 M (ACERTO DO SOLO NATURAL). AF_08/2020</t>
          </r>
        </is>
      </c>
      <c r="C6486" s="22" t="inlineStr">
        <is>
          <r>
            <t xml:space="preserve">SINAPI</t>
          </r>
        </is>
      </c>
      <c r="D6486" s="22" t="inlineStr">
        <is>
          <r>
            <t xml:space="preserve">M2</t>
          </r>
        </is>
      </c>
      <c r="E6486" s="24" t="n">
        <v>0.78</v>
      </c>
      <c r="F6486" s="25" t="n">
        <v>6.99</v>
      </c>
      <c r="G6486" s="25" t="n">
        <f>TRUNC(TRUNC(E6486,8)*F6486,2)</f>
        <v>5.45</v>
      </c>
    </row>
    <row r="6487" customHeight="1" ht="15">
      <c r="A6487" s="2" t="inlineStr"/>
      <c r="B6487" s="2" t="inlineStr"/>
      <c r="C6487" s="2" t="inlineStr"/>
      <c r="D6487" s="2" t="inlineStr"/>
      <c r="E6487" s="26" t="inlineStr">
        <is>
          <r>
            <t xml:space="preserve">TOTAL Serviço:</t>
          </r>
        </is>
      </c>
      <c r="F6487" s="26" t="inlineStr"/>
      <c r="G6487" s="27" t="n">
        <f>SUM(G6481:G6486)</f>
        <v>234.83</v>
      </c>
    </row>
    <row r="6488" customHeight="1" ht="15">
      <c r="A6488" s="2" t="inlineStr"/>
      <c r="B6488" s="2" t="inlineStr"/>
      <c r="C6488" s="2" t="inlineStr"/>
      <c r="D6488" s="2" t="inlineStr"/>
      <c r="E6488" s="28" t="inlineStr">
        <is>
          <r>
            <t xml:space="preserve">VALOR:</t>
          </r>
        </is>
      </c>
      <c r="F6488" s="28" t="inlineStr"/>
      <c r="G6488" s="29" t="n">
        <f>ROUND(SUM(G6475,G6479,G6487),2)</f>
        <v>1097.16</v>
      </c>
    </row>
    <row r="6489" customHeight="1" ht="15">
      <c r="A6489" s="2" t="inlineStr"/>
      <c r="B6489" s="2" t="inlineStr"/>
      <c r="C6489" s="2" t="inlineStr"/>
      <c r="D6489" s="2" t="inlineStr"/>
      <c r="E6489" s="28" t="inlineStr">
        <is>
          <r>
            <t xml:space="preserve">VALOR BDI (20.34%):</t>
          </r>
        </is>
      </c>
      <c r="F6489" s="28" t="inlineStr"/>
      <c r="G6489" s="29" t="n">
        <f>ROUND(G6488*(20.34/100),2)</f>
        <v>223.16</v>
      </c>
    </row>
    <row r="6490" customHeight="1" ht="15">
      <c r="A6490" s="2" t="inlineStr"/>
      <c r="B6490" s="2" t="inlineStr"/>
      <c r="C6490" s="2" t="inlineStr"/>
      <c r="D6490" s="2" t="inlineStr"/>
      <c r="E6490" s="28" t="inlineStr">
        <is>
          <r>
            <t xml:space="preserve">VALOR COM BDI:</t>
          </r>
        </is>
      </c>
      <c r="F6490" s="28" t="inlineStr"/>
      <c r="G6490" s="29" t="n">
        <f>G6489+G6488</f>
        <v>1320.32</v>
      </c>
    </row>
    <row r="6491" customHeight="1" ht="10">
      <c r="A6491" s="2" t="inlineStr"/>
      <c r="B6491" s="2" t="inlineStr"/>
      <c r="C6491" s="2" t="inlineStr"/>
      <c r="D6491" s="2" t="inlineStr"/>
      <c r="E6491" s="18" t="inlineStr"/>
      <c r="F6491" s="18" t="inlineStr"/>
      <c r="G6491" s="18" t="inlineStr"/>
    </row>
    <row r="6492" customHeight="1" ht="20">
      <c r="A6492" s="19" t="inlineStr">
        <is>
          <r>
            <t xml:space="preserve">1.19.144. ​98111​ CAIXA DE INSPEÇÃO PARA ATERRAMENTO, CIRCULAR, EM POLIETILENO, DIÂMETRO INTERNO = 0,3 M. AF_12/2020​ (UN)</t>
          </r>
        </is>
      </c>
      <c r="B6492" s="19" t="inlineStr"/>
      <c r="C6492" s="19" t="inlineStr"/>
      <c r="D6492" s="19" t="inlineStr"/>
      <c r="E6492" s="19" t="inlineStr"/>
      <c r="F6492" s="19" t="inlineStr"/>
      <c r="G6492" s="19" t="inlineStr"/>
    </row>
    <row r="6493" customHeight="1" ht="15">
      <c r="A6493" s="20" t="inlineStr">
        <is>
          <r>
            <t xml:space="preserve">Material</t>
          </r>
        </is>
      </c>
      <c r="B6493" s="20" t="inlineStr"/>
      <c r="C6493" s="21" t="inlineStr">
        <is>
          <r>
            <t xml:space="preserve">FONTE</t>
          </r>
        </is>
      </c>
      <c r="D6493" s="21" t="inlineStr">
        <is>
          <r>
            <t xml:space="preserve">UNID</t>
          </r>
        </is>
      </c>
      <c r="E6493" s="21" t="inlineStr">
        <is>
          <r>
            <t xml:space="preserve">COEFICIENTE</t>
          </r>
        </is>
      </c>
      <c r="F6493" s="21" t="inlineStr">
        <is>
          <r>
            <t xml:space="preserve">PREÇO UNITÁRIO</t>
          </r>
        </is>
      </c>
      <c r="G6493" s="21" t="inlineStr">
        <is>
          <r>
            <t xml:space="preserve">TOTAL</t>
          </r>
        </is>
      </c>
    </row>
    <row r="6494" customHeight="1" ht="29">
      <c r="A6494" s="22" t="inlineStr">
        <is>
          <r>
            <t xml:space="preserve">00034643</t>
          </r>
        </is>
      </c>
      <c r="B6494" s="23" t="inlineStr">
        <is>
          <r>
            <t xml:space="preserve">CAIXA DE INSPECAO PARA ATERRAMENTO E PARA RAIOS, EM POLIPROPILENO, DIAMETRO = 300 MM X ALTURA = 400 MM (INCLUIDA TAMPA SEM ESCOTILHA)</t>
          </r>
        </is>
      </c>
      <c r="C6494" s="22" t="inlineStr">
        <is>
          <r>
            <t xml:space="preserve">SINAPI</t>
          </r>
        </is>
      </c>
      <c r="D6494" s="22" t="inlineStr">
        <is>
          <r>
            <t xml:space="preserve">UN</t>
          </r>
        </is>
      </c>
      <c r="E6494" s="24" t="n">
        <v>1.0</v>
      </c>
      <c r="F6494" s="25" t="n">
        <v>53.81</v>
      </c>
      <c r="G6494" s="25" t="n">
        <f>TRUNC(TRUNC(E6494,8)*F6494,2)</f>
        <v>53.81</v>
      </c>
    </row>
    <row r="6495" customHeight="1" ht="15">
      <c r="A6495" s="2" t="inlineStr"/>
      <c r="B6495" s="2" t="inlineStr"/>
      <c r="C6495" s="2" t="inlineStr"/>
      <c r="D6495" s="2" t="inlineStr"/>
      <c r="E6495" s="26" t="inlineStr">
        <is>
          <r>
            <t xml:space="preserve">TOTAL Material:</t>
          </r>
        </is>
      </c>
      <c r="F6495" s="26" t="inlineStr"/>
      <c r="G6495" s="27" t="n">
        <f>SUM(G6494:G6494)</f>
        <v>53.81</v>
      </c>
    </row>
    <row r="6496" customHeight="1" ht="15">
      <c r="A6496" s="20" t="inlineStr">
        <is>
          <r>
            <t xml:space="preserve">Mão de Obra com Encargos Complementares</t>
          </r>
        </is>
      </c>
      <c r="B6496" s="20" t="inlineStr"/>
      <c r="C6496" s="21" t="inlineStr">
        <is>
          <r>
            <t xml:space="preserve">FONTE</t>
          </r>
        </is>
      </c>
      <c r="D6496" s="21" t="inlineStr">
        <is>
          <r>
            <t xml:space="preserve">UNID</t>
          </r>
        </is>
      </c>
      <c r="E6496" s="21" t="inlineStr">
        <is>
          <r>
            <t xml:space="preserve">COEFICIENTE</t>
          </r>
        </is>
      </c>
      <c r="F6496" s="21" t="inlineStr">
        <is>
          <r>
            <t xml:space="preserve">PREÇO UNITÁRIO</t>
          </r>
        </is>
      </c>
      <c r="G6496" s="21" t="inlineStr">
        <is>
          <r>
            <t xml:space="preserve">TOTAL</t>
          </r>
        </is>
      </c>
    </row>
    <row r="6497" customHeight="1" ht="15">
      <c r="A6497" s="22" t="inlineStr">
        <is>
          <r>
            <t xml:space="preserve">88309</t>
          </r>
        </is>
      </c>
      <c r="B6497" s="23" t="inlineStr">
        <is>
          <r>
            <t xml:space="preserve">PEDREIRO COM ENCARGOS COMPLEMENTARES</t>
          </r>
        </is>
      </c>
      <c r="C6497" s="22" t="inlineStr">
        <is>
          <r>
            <t xml:space="preserve">SINAPI</t>
          </r>
        </is>
      </c>
      <c r="D6497" s="22" t="inlineStr">
        <is>
          <r>
            <t xml:space="preserve">H</t>
          </r>
        </is>
      </c>
      <c r="E6497" s="24" t="n">
        <v>0.1384</v>
      </c>
      <c r="F6497" s="25" t="n">
        <v>30.58</v>
      </c>
      <c r="G6497" s="25" t="n">
        <f>TRUNC(TRUNC(E6497,8)*F6497,2)</f>
        <v>4.23</v>
      </c>
    </row>
    <row r="6498" customHeight="1" ht="15">
      <c r="A6498" s="22" t="inlineStr">
        <is>
          <r>
            <t xml:space="preserve">88316</t>
          </r>
        </is>
      </c>
      <c r="B6498" s="23" t="inlineStr">
        <is>
          <r>
            <t xml:space="preserve">SERVENTE COM ENCARGOS COMPLEMENTARES</t>
          </r>
        </is>
      </c>
      <c r="C6498" s="22" t="inlineStr">
        <is>
          <r>
            <t xml:space="preserve">SINAPI</t>
          </r>
        </is>
      </c>
      <c r="D6498" s="22" t="inlineStr">
        <is>
          <r>
            <t xml:space="preserve">H</t>
          </r>
        </is>
      </c>
      <c r="E6498" s="24" t="n">
        <v>0.1088</v>
      </c>
      <c r="F6498" s="25" t="n">
        <v>23.56</v>
      </c>
      <c r="G6498" s="25" t="n">
        <f>TRUNC(TRUNC(E6498,8)*F6498,2)</f>
        <v>2.56</v>
      </c>
    </row>
    <row r="6499" customHeight="1" ht="18">
      <c r="A6499" s="2" t="inlineStr"/>
      <c r="B6499" s="2" t="inlineStr"/>
      <c r="C6499" s="2" t="inlineStr"/>
      <c r="D6499" s="2" t="inlineStr"/>
      <c r="E6499" s="26" t="inlineStr">
        <is>
          <r>
            <t xml:space="preserve">TOTAL Mão de Obra com Encargos Complementares:</t>
          </r>
        </is>
      </c>
      <c r="F6499" s="26" t="inlineStr"/>
      <c r="G6499" s="27" t="n">
        <f>SUM(G6497:G6498)</f>
        <v>6.79</v>
      </c>
    </row>
    <row r="6500" customHeight="1" ht="15">
      <c r="A6500" s="20" t="inlineStr">
        <is>
          <r>
            <t xml:space="preserve">Serviço</t>
          </r>
        </is>
      </c>
      <c r="B6500" s="20" t="inlineStr"/>
      <c r="C6500" s="21" t="inlineStr">
        <is>
          <r>
            <t xml:space="preserve">FONTE</t>
          </r>
        </is>
      </c>
      <c r="D6500" s="21" t="inlineStr">
        <is>
          <r>
            <t xml:space="preserve">UNID</t>
          </r>
        </is>
      </c>
      <c r="E6500" s="21" t="inlineStr">
        <is>
          <r>
            <t xml:space="preserve">COEFICIENTE</t>
          </r>
        </is>
      </c>
      <c r="F6500" s="21" t="inlineStr">
        <is>
          <r>
            <t xml:space="preserve">PREÇO UNITÁRIO</t>
          </r>
        </is>
      </c>
      <c r="G6500" s="21" t="inlineStr">
        <is>
          <r>
            <t xml:space="preserve">TOTAL</t>
          </r>
        </is>
      </c>
    </row>
    <row r="6501" customHeight="1" ht="29">
      <c r="A6501" s="22" t="inlineStr">
        <is>
          <r>
            <t xml:space="preserve">101618</t>
          </r>
        </is>
      </c>
      <c r="B6501" s="23" t="inlineStr">
        <is>
          <r>
            <t xml:space="preserve">PREPARO DE FUNDO DE VALA COM LARGURA MENOR QUE 1,5 M, COM CAMADA DE AREIA, LANÇAMENTO MANUAL. AF_08/2020</t>
          </r>
        </is>
      </c>
      <c r="C6501" s="22" t="inlineStr">
        <is>
          <r>
            <t xml:space="preserve">SINAPI</t>
          </r>
        </is>
      </c>
      <c r="D6501" s="22" t="inlineStr">
        <is>
          <r>
            <t xml:space="preserve">M3</t>
          </r>
        </is>
      </c>
      <c r="E6501" s="24" t="n">
        <v>0.0141</v>
      </c>
      <c r="F6501" s="25" t="n">
        <v>281.89</v>
      </c>
      <c r="G6501" s="25" t="n">
        <f>TRUNC(TRUNC(E6501,8)*F6501,2)</f>
        <v>3.97</v>
      </c>
    </row>
    <row r="6502" customHeight="1" ht="15">
      <c r="A6502" s="2" t="inlineStr"/>
      <c r="B6502" s="2" t="inlineStr"/>
      <c r="C6502" s="2" t="inlineStr"/>
      <c r="D6502" s="2" t="inlineStr"/>
      <c r="E6502" s="26" t="inlineStr">
        <is>
          <r>
            <t xml:space="preserve">TOTAL Serviço:</t>
          </r>
        </is>
      </c>
      <c r="F6502" s="26" t="inlineStr"/>
      <c r="G6502" s="27" t="n">
        <f>SUM(G6501:G6501)</f>
        <v>3.97</v>
      </c>
    </row>
    <row r="6503" customHeight="1" ht="15">
      <c r="A6503" s="2" t="inlineStr"/>
      <c r="B6503" s="2" t="inlineStr"/>
      <c r="C6503" s="2" t="inlineStr"/>
      <c r="D6503" s="2" t="inlineStr"/>
      <c r="E6503" s="28" t="inlineStr">
        <is>
          <r>
            <t xml:space="preserve">VALOR:</t>
          </r>
        </is>
      </c>
      <c r="F6503" s="28" t="inlineStr"/>
      <c r="G6503" s="29" t="n">
        <f>ROUND(SUM(G6495,G6499,G6502),2)</f>
        <v>64.57</v>
      </c>
    </row>
    <row r="6504" customHeight="1" ht="15">
      <c r="A6504" s="2" t="inlineStr"/>
      <c r="B6504" s="2" t="inlineStr"/>
      <c r="C6504" s="2" t="inlineStr"/>
      <c r="D6504" s="2" t="inlineStr"/>
      <c r="E6504" s="28" t="inlineStr">
        <is>
          <r>
            <t xml:space="preserve">VALOR BDI (20.34%):</t>
          </r>
        </is>
      </c>
      <c r="F6504" s="28" t="inlineStr"/>
      <c r="G6504" s="29" t="n">
        <f>ROUND(G6503*(20.34/100),2)</f>
        <v>13.13</v>
      </c>
    </row>
    <row r="6505" customHeight="1" ht="15">
      <c r="A6505" s="2" t="inlineStr"/>
      <c r="B6505" s="2" t="inlineStr"/>
      <c r="C6505" s="2" t="inlineStr"/>
      <c r="D6505" s="2" t="inlineStr"/>
      <c r="E6505" s="28" t="inlineStr">
        <is>
          <r>
            <t xml:space="preserve">VALOR COM BDI:</t>
          </r>
        </is>
      </c>
      <c r="F6505" s="28" t="inlineStr"/>
      <c r="G6505" s="29" t="n">
        <f>G6504+G6503</f>
        <v>77.7</v>
      </c>
    </row>
    <row r="6506" customHeight="1" ht="10">
      <c r="A6506" s="2" t="inlineStr"/>
      <c r="B6506" s="2" t="inlineStr"/>
      <c r="C6506" s="2" t="inlineStr"/>
      <c r="D6506" s="2" t="inlineStr"/>
      <c r="E6506" s="18" t="inlineStr"/>
      <c r="F6506" s="18" t="inlineStr"/>
      <c r="G6506" s="18" t="inlineStr"/>
    </row>
    <row r="6507" customHeight="1" ht="20">
      <c r="A6507" s="19" t="inlineStr">
        <is>
          <r>
            <t xml:space="preserve">1.19.145. ​96986​ HASTE DE ATERRAMENTO, DIÂMETRO 3/4", COM 3 METROS - FORNECIMENTO E INSTALAÇÃO. AF_08/2023​ (UN)</t>
          </r>
        </is>
      </c>
      <c r="B6507" s="19" t="inlineStr"/>
      <c r="C6507" s="19" t="inlineStr"/>
      <c r="D6507" s="19" t="inlineStr"/>
      <c r="E6507" s="19" t="inlineStr"/>
      <c r="F6507" s="19" t="inlineStr"/>
      <c r="G6507" s="19" t="inlineStr"/>
    </row>
    <row r="6508" customHeight="1" ht="15">
      <c r="A6508" s="20" t="inlineStr">
        <is>
          <r>
            <t xml:space="preserve">Material</t>
          </r>
        </is>
      </c>
      <c r="B6508" s="20" t="inlineStr"/>
      <c r="C6508" s="21" t="inlineStr">
        <is>
          <r>
            <t xml:space="preserve">FONTE</t>
          </r>
        </is>
      </c>
      <c r="D6508" s="21" t="inlineStr">
        <is>
          <r>
            <t xml:space="preserve">UNID</t>
          </r>
        </is>
      </c>
      <c r="E6508" s="21" t="inlineStr">
        <is>
          <r>
            <t xml:space="preserve">COEFICIENTE</t>
          </r>
        </is>
      </c>
      <c r="F6508" s="21" t="inlineStr">
        <is>
          <r>
            <t xml:space="preserve">PREÇO UNITÁRIO</t>
          </r>
        </is>
      </c>
      <c r="G6508" s="21" t="inlineStr">
        <is>
          <r>
            <t xml:space="preserve">TOTAL</t>
          </r>
        </is>
      </c>
    </row>
    <row r="6509" customHeight="1" ht="29">
      <c r="A6509" s="22" t="inlineStr">
        <is>
          <r>
            <t xml:space="preserve">00003378</t>
          </r>
        </is>
      </c>
      <c r="B6509" s="23" t="inlineStr">
        <is>
          <r>
            <t xml:space="preserve">HASTE DE ATERRAMENTO EM ACO COM 3,00 M DE COMPRIMENTO E DN = 3/4", REVESTIDA COM BAIXA CAMADA DE COBRE, SEM CONECTOR</t>
          </r>
        </is>
      </c>
      <c r="C6509" s="22" t="inlineStr">
        <is>
          <r>
            <t xml:space="preserve">SINAPI</t>
          </r>
        </is>
      </c>
      <c r="D6509" s="22" t="inlineStr">
        <is>
          <r>
            <t xml:space="preserve">UN</t>
          </r>
        </is>
      </c>
      <c r="E6509" s="24" t="n">
        <v>1.0</v>
      </c>
      <c r="F6509" s="25" t="n">
        <v>79.77</v>
      </c>
      <c r="G6509" s="25" t="n">
        <f>TRUNC(TRUNC(E6509,8)*F6509,2)</f>
        <v>79.77</v>
      </c>
    </row>
    <row r="6510" customHeight="1" ht="15">
      <c r="A6510" s="2" t="inlineStr"/>
      <c r="B6510" s="2" t="inlineStr"/>
      <c r="C6510" s="2" t="inlineStr"/>
      <c r="D6510" s="2" t="inlineStr"/>
      <c r="E6510" s="26" t="inlineStr">
        <is>
          <r>
            <t xml:space="preserve">TOTAL Material:</t>
          </r>
        </is>
      </c>
      <c r="F6510" s="26" t="inlineStr"/>
      <c r="G6510" s="27" t="n">
        <f>SUM(G6509:G6509)</f>
        <v>79.77</v>
      </c>
    </row>
    <row r="6511" customHeight="1" ht="15">
      <c r="A6511" s="20" t="inlineStr">
        <is>
          <r>
            <t xml:space="preserve">Mão de Obra com Encargos Complementares</t>
          </r>
        </is>
      </c>
      <c r="B6511" s="20" t="inlineStr"/>
      <c r="C6511" s="21" t="inlineStr">
        <is>
          <r>
            <t xml:space="preserve">FONTE</t>
          </r>
        </is>
      </c>
      <c r="D6511" s="21" t="inlineStr">
        <is>
          <r>
            <t xml:space="preserve">UNID</t>
          </r>
        </is>
      </c>
      <c r="E6511" s="21" t="inlineStr">
        <is>
          <r>
            <t xml:space="preserve">COEFICIENTE</t>
          </r>
        </is>
      </c>
      <c r="F6511" s="21" t="inlineStr">
        <is>
          <r>
            <t xml:space="preserve">PREÇO UNITÁRIO</t>
          </r>
        </is>
      </c>
      <c r="G6511" s="21" t="inlineStr">
        <is>
          <r>
            <t xml:space="preserve">TOTAL</t>
          </r>
        </is>
      </c>
    </row>
    <row r="6512" customHeight="1" ht="21">
      <c r="A6512" s="22" t="inlineStr">
        <is>
          <r>
            <t xml:space="preserve">88247</t>
          </r>
        </is>
      </c>
      <c r="B6512" s="23" t="inlineStr">
        <is>
          <r>
            <t xml:space="preserve">AUXILIAR DE ELETRICISTA COM ENCARGOS COMPLEMENTARES</t>
          </r>
        </is>
      </c>
      <c r="C6512" s="22" t="inlineStr">
        <is>
          <r>
            <t xml:space="preserve">SINAPI</t>
          </r>
        </is>
      </c>
      <c r="D6512" s="22" t="inlineStr">
        <is>
          <r>
            <t xml:space="preserve">H</t>
          </r>
        </is>
      </c>
      <c r="E6512" s="24" t="n">
        <v>0.3882</v>
      </c>
      <c r="F6512" s="25" t="n">
        <v>25.22</v>
      </c>
      <c r="G6512" s="25" t="n">
        <f>TRUNC(TRUNC(E6512,8)*F6512,2)</f>
        <v>9.79</v>
      </c>
    </row>
    <row r="6513" customHeight="1" ht="15">
      <c r="A6513" s="22" t="inlineStr">
        <is>
          <r>
            <t xml:space="preserve">88264</t>
          </r>
        </is>
      </c>
      <c r="B6513" s="23" t="inlineStr">
        <is>
          <r>
            <t xml:space="preserve">ELETRICISTA COM ENCARGOS COMPLEMENTARES</t>
          </r>
        </is>
      </c>
      <c r="C6513" s="22" t="inlineStr">
        <is>
          <r>
            <t xml:space="preserve">SINAPI</t>
          </r>
        </is>
      </c>
      <c r="D6513" s="22" t="inlineStr">
        <is>
          <r>
            <t xml:space="preserve">H</t>
          </r>
        </is>
      </c>
      <c r="E6513" s="24" t="n">
        <v>0.3882</v>
      </c>
      <c r="F6513" s="25" t="n">
        <v>30.96</v>
      </c>
      <c r="G6513" s="25" t="n">
        <f>TRUNC(TRUNC(E6513,8)*F6513,2)</f>
        <v>12.01</v>
      </c>
    </row>
    <row r="6514" customHeight="1" ht="18">
      <c r="A6514" s="2" t="inlineStr"/>
      <c r="B6514" s="2" t="inlineStr"/>
      <c r="C6514" s="2" t="inlineStr"/>
      <c r="D6514" s="2" t="inlineStr"/>
      <c r="E6514" s="26" t="inlineStr">
        <is>
          <r>
            <t xml:space="preserve">TOTAL Mão de Obra com Encargos Complementares:</t>
          </r>
        </is>
      </c>
      <c r="F6514" s="26" t="inlineStr"/>
      <c r="G6514" s="27" t="n">
        <f>SUM(G6512:G6513)</f>
        <v>21.8</v>
      </c>
    </row>
    <row r="6515" customHeight="1" ht="15">
      <c r="A6515" s="2" t="inlineStr"/>
      <c r="B6515" s="2" t="inlineStr"/>
      <c r="C6515" s="2" t="inlineStr"/>
      <c r="D6515" s="2" t="inlineStr"/>
      <c r="E6515" s="28" t="inlineStr">
        <is>
          <r>
            <t xml:space="preserve">VALOR:</t>
          </r>
        </is>
      </c>
      <c r="F6515" s="28" t="inlineStr"/>
      <c r="G6515" s="29" t="n">
        <f>ROUND(SUM(G6510,G6514),2)</f>
        <v>101.57</v>
      </c>
    </row>
    <row r="6516" customHeight="1" ht="15">
      <c r="A6516" s="2" t="inlineStr"/>
      <c r="B6516" s="2" t="inlineStr"/>
      <c r="C6516" s="2" t="inlineStr"/>
      <c r="D6516" s="2" t="inlineStr"/>
      <c r="E6516" s="28" t="inlineStr">
        <is>
          <r>
            <t xml:space="preserve">VALOR BDI (20.34%):</t>
          </r>
        </is>
      </c>
      <c r="F6516" s="28" t="inlineStr"/>
      <c r="G6516" s="29" t="n">
        <f>ROUND(G6515*(20.34/100),2)</f>
        <v>20.66</v>
      </c>
    </row>
    <row r="6517" customHeight="1" ht="15">
      <c r="A6517" s="2" t="inlineStr"/>
      <c r="B6517" s="2" t="inlineStr"/>
      <c r="C6517" s="2" t="inlineStr"/>
      <c r="D6517" s="2" t="inlineStr"/>
      <c r="E6517" s="28" t="inlineStr">
        <is>
          <r>
            <t xml:space="preserve">VALOR COM BDI:</t>
          </r>
        </is>
      </c>
      <c r="F6517" s="28" t="inlineStr"/>
      <c r="G6517" s="29" t="n">
        <f>G6516+G6515</f>
        <v>122.23</v>
      </c>
    </row>
    <row r="6518" customHeight="1" ht="10">
      <c r="A6518" s="2" t="inlineStr"/>
      <c r="B6518" s="2" t="inlineStr"/>
      <c r="C6518" s="2" t="inlineStr"/>
      <c r="D6518" s="2" t="inlineStr"/>
      <c r="E6518" s="18" t="inlineStr"/>
      <c r="F6518" s="18" t="inlineStr"/>
      <c r="G6518" s="18" t="inlineStr"/>
    </row>
    <row r="6519" customHeight="1" ht="20">
      <c r="A6519" s="19" t="inlineStr">
        <is>
          <r>
            <t xml:space="preserve">1.19.146. ​96989​ CAPTOR TIPO FRANKLIN PARA SPDA - FORNECIMENTO E INSTALAÇÃO. AF_08/2023​ (UN)</t>
          </r>
        </is>
      </c>
      <c r="B6519" s="19" t="inlineStr"/>
      <c r="C6519" s="19" t="inlineStr"/>
      <c r="D6519" s="19" t="inlineStr"/>
      <c r="E6519" s="19" t="inlineStr"/>
      <c r="F6519" s="19" t="inlineStr"/>
      <c r="G6519" s="19" t="inlineStr"/>
    </row>
    <row r="6520" customHeight="1" ht="15">
      <c r="A6520" s="20" t="inlineStr">
        <is>
          <r>
            <t xml:space="preserve">Material</t>
          </r>
        </is>
      </c>
      <c r="B6520" s="20" t="inlineStr"/>
      <c r="C6520" s="21" t="inlineStr">
        <is>
          <r>
            <t xml:space="preserve">FONTE</t>
          </r>
        </is>
      </c>
      <c r="D6520" s="21" t="inlineStr">
        <is>
          <r>
            <t xml:space="preserve">UNID</t>
          </r>
        </is>
      </c>
      <c r="E6520" s="21" t="inlineStr">
        <is>
          <r>
            <t xml:space="preserve">COEFICIENTE</t>
          </r>
        </is>
      </c>
      <c r="F6520" s="21" t="inlineStr">
        <is>
          <r>
            <t xml:space="preserve">PREÇO UNITÁRIO</t>
          </r>
        </is>
      </c>
      <c r="G6520" s="21" t="inlineStr">
        <is>
          <r>
            <t xml:space="preserve">TOTAL</t>
          </r>
        </is>
      </c>
    </row>
    <row r="6521" customHeight="1" ht="29">
      <c r="A6521" s="22" t="inlineStr">
        <is>
          <r>
            <t xml:space="preserve">00004274</t>
          </r>
        </is>
      </c>
      <c r="B6521" s="23" t="inlineStr">
        <is>
          <r>
            <t xml:space="preserve">PARA-RAIOS TIPO FRANKLIN 350 MM, EM LATAO CROMADO, DUAS DESCIDAS, PARA PROTECAO DE EDIFICACOES CONTRA DESCARGAS ATMOSFERICAS</t>
          </r>
        </is>
      </c>
      <c r="C6521" s="22" t="inlineStr">
        <is>
          <r>
            <t xml:space="preserve">SINAPI</t>
          </r>
        </is>
      </c>
      <c r="D6521" s="22" t="inlineStr">
        <is>
          <r>
            <t xml:space="preserve">UN</t>
          </r>
        </is>
      </c>
      <c r="E6521" s="24" t="n">
        <v>1.0</v>
      </c>
      <c r="F6521" s="25" t="n">
        <v>136.67</v>
      </c>
      <c r="G6521" s="25" t="n">
        <f>TRUNC(TRUNC(E6521,8)*F6521,2)</f>
        <v>136.67</v>
      </c>
    </row>
    <row r="6522" customHeight="1" ht="15">
      <c r="A6522" s="2" t="inlineStr"/>
      <c r="B6522" s="2" t="inlineStr"/>
      <c r="C6522" s="2" t="inlineStr"/>
      <c r="D6522" s="2" t="inlineStr"/>
      <c r="E6522" s="26" t="inlineStr">
        <is>
          <r>
            <t xml:space="preserve">TOTAL Material:</t>
          </r>
        </is>
      </c>
      <c r="F6522" s="26" t="inlineStr"/>
      <c r="G6522" s="27" t="n">
        <f>SUM(G6521:G6521)</f>
        <v>136.67</v>
      </c>
    </row>
    <row r="6523" customHeight="1" ht="15">
      <c r="A6523" s="20" t="inlineStr">
        <is>
          <r>
            <t xml:space="preserve">Mão de Obra com Encargos Complementares</t>
          </r>
        </is>
      </c>
      <c r="B6523" s="20" t="inlineStr"/>
      <c r="C6523" s="21" t="inlineStr">
        <is>
          <r>
            <t xml:space="preserve">FONTE</t>
          </r>
        </is>
      </c>
      <c r="D6523" s="21" t="inlineStr">
        <is>
          <r>
            <t xml:space="preserve">UNID</t>
          </r>
        </is>
      </c>
      <c r="E6523" s="21" t="inlineStr">
        <is>
          <r>
            <t xml:space="preserve">COEFICIENTE</t>
          </r>
        </is>
      </c>
      <c r="F6523" s="21" t="inlineStr">
        <is>
          <r>
            <t xml:space="preserve">PREÇO UNITÁRIO</t>
          </r>
        </is>
      </c>
      <c r="G6523" s="21" t="inlineStr">
        <is>
          <r>
            <t xml:space="preserve">TOTAL</t>
          </r>
        </is>
      </c>
    </row>
    <row r="6524" customHeight="1" ht="21">
      <c r="A6524" s="22" t="inlineStr">
        <is>
          <r>
            <t xml:space="preserve">88247</t>
          </r>
        </is>
      </c>
      <c r="B6524" s="23" t="inlineStr">
        <is>
          <r>
            <t xml:space="preserve">AUXILIAR DE ELETRICISTA COM ENCARGOS COMPLEMENTARES</t>
          </r>
        </is>
      </c>
      <c r="C6524" s="22" t="inlineStr">
        <is>
          <r>
            <t xml:space="preserve">SINAPI</t>
          </r>
        </is>
      </c>
      <c r="D6524" s="22" t="inlineStr">
        <is>
          <r>
            <t xml:space="preserve">H</t>
          </r>
        </is>
      </c>
      <c r="E6524" s="24" t="n">
        <v>0.1346</v>
      </c>
      <c r="F6524" s="25" t="n">
        <v>25.22</v>
      </c>
      <c r="G6524" s="25" t="n">
        <f>TRUNC(TRUNC(E6524,8)*F6524,2)</f>
        <v>3.39</v>
      </c>
    </row>
    <row r="6525" customHeight="1" ht="15">
      <c r="A6525" s="22" t="inlineStr">
        <is>
          <r>
            <t xml:space="preserve">88264</t>
          </r>
        </is>
      </c>
      <c r="B6525" s="23" t="inlineStr">
        <is>
          <r>
            <t xml:space="preserve">ELETRICISTA COM ENCARGOS COMPLEMENTARES</t>
          </r>
        </is>
      </c>
      <c r="C6525" s="22" t="inlineStr">
        <is>
          <r>
            <t xml:space="preserve">SINAPI</t>
          </r>
        </is>
      </c>
      <c r="D6525" s="22" t="inlineStr">
        <is>
          <r>
            <t xml:space="preserve">H</t>
          </r>
        </is>
      </c>
      <c r="E6525" s="24" t="n">
        <v>0.1346</v>
      </c>
      <c r="F6525" s="25" t="n">
        <v>30.96</v>
      </c>
      <c r="G6525" s="25" t="n">
        <f>TRUNC(TRUNC(E6525,8)*F6525,2)</f>
        <v>4.16</v>
      </c>
    </row>
    <row r="6526" customHeight="1" ht="18">
      <c r="A6526" s="2" t="inlineStr"/>
      <c r="B6526" s="2" t="inlineStr"/>
      <c r="C6526" s="2" t="inlineStr"/>
      <c r="D6526" s="2" t="inlineStr"/>
      <c r="E6526" s="26" t="inlineStr">
        <is>
          <r>
            <t xml:space="preserve">TOTAL Mão de Obra com Encargos Complementares:</t>
          </r>
        </is>
      </c>
      <c r="F6526" s="26" t="inlineStr"/>
      <c r="G6526" s="27" t="n">
        <f>SUM(G6524:G6525)</f>
        <v>7.55</v>
      </c>
    </row>
    <row r="6527" customHeight="1" ht="15">
      <c r="A6527" s="2" t="inlineStr"/>
      <c r="B6527" s="2" t="inlineStr"/>
      <c r="C6527" s="2" t="inlineStr"/>
      <c r="D6527" s="2" t="inlineStr"/>
      <c r="E6527" s="28" t="inlineStr">
        <is>
          <r>
            <t xml:space="preserve">VALOR:</t>
          </r>
        </is>
      </c>
      <c r="F6527" s="28" t="inlineStr"/>
      <c r="G6527" s="29" t="n">
        <f>ROUND(SUM(G6522,G6526),2)</f>
        <v>144.22</v>
      </c>
    </row>
    <row r="6528" customHeight="1" ht="15">
      <c r="A6528" s="2" t="inlineStr"/>
      <c r="B6528" s="2" t="inlineStr"/>
      <c r="C6528" s="2" t="inlineStr"/>
      <c r="D6528" s="2" t="inlineStr"/>
      <c r="E6528" s="28" t="inlineStr">
        <is>
          <r>
            <t xml:space="preserve">VALOR BDI (20.34%):</t>
          </r>
        </is>
      </c>
      <c r="F6528" s="28" t="inlineStr"/>
      <c r="G6528" s="29" t="n">
        <f>ROUND(G6527*(20.34/100),2)</f>
        <v>29.33</v>
      </c>
    </row>
    <row r="6529" customHeight="1" ht="15">
      <c r="A6529" s="2" t="inlineStr"/>
      <c r="B6529" s="2" t="inlineStr"/>
      <c r="C6529" s="2" t="inlineStr"/>
      <c r="D6529" s="2" t="inlineStr"/>
      <c r="E6529" s="28" t="inlineStr">
        <is>
          <r>
            <t xml:space="preserve">VALOR COM BDI:</t>
          </r>
        </is>
      </c>
      <c r="F6529" s="28" t="inlineStr"/>
      <c r="G6529" s="29" t="n">
        <f>G6528+G6527</f>
        <v>173.55</v>
      </c>
    </row>
    <row r="6530" customHeight="1" ht="10">
      <c r="A6530" s="2" t="inlineStr"/>
      <c r="B6530" s="2" t="inlineStr"/>
      <c r="C6530" s="2" t="inlineStr"/>
      <c r="D6530" s="2" t="inlineStr"/>
      <c r="E6530" s="18" t="inlineStr"/>
      <c r="F6530" s="18" t="inlineStr"/>
      <c r="G6530" s="18" t="inlineStr"/>
    </row>
    <row r="6531" customHeight="1" ht="20">
      <c r="A6531" s="19" t="inlineStr">
        <is>
          <r>
            <t xml:space="preserve">1.19.147. ​96988​ MASTRO 1 ½", COM 3 METROS, PARA SPDA - FORNECIMENTO E INSTALAÇÃO. AF_08/2023​ (UN)</t>
          </r>
        </is>
      </c>
      <c r="B6531" s="19" t="inlineStr"/>
      <c r="C6531" s="19" t="inlineStr"/>
      <c r="D6531" s="19" t="inlineStr"/>
      <c r="E6531" s="19" t="inlineStr"/>
      <c r="F6531" s="19" t="inlineStr"/>
      <c r="G6531" s="19" t="inlineStr"/>
    </row>
    <row r="6532" customHeight="1" ht="15">
      <c r="A6532" s="20" t="inlineStr">
        <is>
          <r>
            <t xml:space="preserve">Material</t>
          </r>
        </is>
      </c>
      <c r="B6532" s="20" t="inlineStr"/>
      <c r="C6532" s="21" t="inlineStr">
        <is>
          <r>
            <t xml:space="preserve">FONTE</t>
          </r>
        </is>
      </c>
      <c r="D6532" s="21" t="inlineStr">
        <is>
          <r>
            <t xml:space="preserve">UNID</t>
          </r>
        </is>
      </c>
      <c r="E6532" s="21" t="inlineStr">
        <is>
          <r>
            <t xml:space="preserve">COEFICIENTE</t>
          </r>
        </is>
      </c>
      <c r="F6532" s="21" t="inlineStr">
        <is>
          <r>
            <t xml:space="preserve">PREÇO UNITÁRIO</t>
          </r>
        </is>
      </c>
      <c r="G6532" s="21" t="inlineStr">
        <is>
          <r>
            <t xml:space="preserve">TOTAL</t>
          </r>
        </is>
      </c>
    </row>
    <row r="6533" customHeight="1" ht="21">
      <c r="A6533" s="22" t="inlineStr">
        <is>
          <r>
            <t xml:space="preserve">00041387</t>
          </r>
        </is>
      </c>
      <c r="B6533" s="23" t="inlineStr">
        <is>
          <r>
            <t xml:space="preserve">MASTRO SIMPLES GALVANIZADO DIAMETRO NOMINAL 1 1/2"</t>
          </r>
        </is>
      </c>
      <c r="C6533" s="22" t="inlineStr">
        <is>
          <r>
            <t xml:space="preserve">SINAPI</t>
          </r>
        </is>
      </c>
      <c r="D6533" s="22" t="inlineStr">
        <is>
          <r>
            <t xml:space="preserve">M</t>
          </r>
        </is>
      </c>
      <c r="E6533" s="24" t="n">
        <v>3.0</v>
      </c>
      <c r="F6533" s="25" t="n">
        <v>54.32</v>
      </c>
      <c r="G6533" s="25" t="n">
        <f>TRUNC(TRUNC(E6533,8)*F6533,2)</f>
        <v>162.96</v>
      </c>
    </row>
    <row r="6534" customHeight="1" ht="15">
      <c r="A6534" s="2" t="inlineStr"/>
      <c r="B6534" s="2" t="inlineStr"/>
      <c r="C6534" s="2" t="inlineStr"/>
      <c r="D6534" s="2" t="inlineStr"/>
      <c r="E6534" s="26" t="inlineStr">
        <is>
          <r>
            <t xml:space="preserve">TOTAL Material:</t>
          </r>
        </is>
      </c>
      <c r="F6534" s="26" t="inlineStr"/>
      <c r="G6534" s="27" t="n">
        <f>SUM(G6533:G6533)</f>
        <v>162.96</v>
      </c>
    </row>
    <row r="6535" customHeight="1" ht="15">
      <c r="A6535" s="20" t="inlineStr">
        <is>
          <r>
            <t xml:space="preserve">Mão de Obra com Encargos Complementares</t>
          </r>
        </is>
      </c>
      <c r="B6535" s="20" t="inlineStr"/>
      <c r="C6535" s="21" t="inlineStr">
        <is>
          <r>
            <t xml:space="preserve">FONTE</t>
          </r>
        </is>
      </c>
      <c r="D6535" s="21" t="inlineStr">
        <is>
          <r>
            <t xml:space="preserve">UNID</t>
          </r>
        </is>
      </c>
      <c r="E6535" s="21" t="inlineStr">
        <is>
          <r>
            <t xml:space="preserve">COEFICIENTE</t>
          </r>
        </is>
      </c>
      <c r="F6535" s="21" t="inlineStr">
        <is>
          <r>
            <t xml:space="preserve">PREÇO UNITÁRIO</t>
          </r>
        </is>
      </c>
      <c r="G6535" s="21" t="inlineStr">
        <is>
          <r>
            <t xml:space="preserve">TOTAL</t>
          </r>
        </is>
      </c>
    </row>
    <row r="6536" customHeight="1" ht="21">
      <c r="A6536" s="22" t="inlineStr">
        <is>
          <r>
            <t xml:space="preserve">88247</t>
          </r>
        </is>
      </c>
      <c r="B6536" s="23" t="inlineStr">
        <is>
          <r>
            <t xml:space="preserve">AUXILIAR DE ELETRICISTA COM ENCARGOS COMPLEMENTARES</t>
          </r>
        </is>
      </c>
      <c r="C6536" s="22" t="inlineStr">
        <is>
          <r>
            <t xml:space="preserve">SINAPI</t>
          </r>
        </is>
      </c>
      <c r="D6536" s="22" t="inlineStr">
        <is>
          <r>
            <t xml:space="preserve">H</t>
          </r>
        </is>
      </c>
      <c r="E6536" s="24" t="n">
        <v>0.1667</v>
      </c>
      <c r="F6536" s="25" t="n">
        <v>25.22</v>
      </c>
      <c r="G6536" s="25" t="n">
        <f>TRUNC(TRUNC(E6536,8)*F6536,2)</f>
        <v>4.2</v>
      </c>
    </row>
    <row r="6537" customHeight="1" ht="15">
      <c r="A6537" s="22" t="inlineStr">
        <is>
          <r>
            <t xml:space="preserve">88264</t>
          </r>
        </is>
      </c>
      <c r="B6537" s="23" t="inlineStr">
        <is>
          <r>
            <t xml:space="preserve">ELETRICISTA COM ENCARGOS COMPLEMENTARES</t>
          </r>
        </is>
      </c>
      <c r="C6537" s="22" t="inlineStr">
        <is>
          <r>
            <t xml:space="preserve">SINAPI</t>
          </r>
        </is>
      </c>
      <c r="D6537" s="22" t="inlineStr">
        <is>
          <r>
            <t xml:space="preserve">H</t>
          </r>
        </is>
      </c>
      <c r="E6537" s="24" t="n">
        <v>0.1667</v>
      </c>
      <c r="F6537" s="25" t="n">
        <v>30.96</v>
      </c>
      <c r="G6537" s="25" t="n">
        <f>TRUNC(TRUNC(E6537,8)*F6537,2)</f>
        <v>5.16</v>
      </c>
    </row>
    <row r="6538" customHeight="1" ht="18">
      <c r="A6538" s="2" t="inlineStr"/>
      <c r="B6538" s="2" t="inlineStr"/>
      <c r="C6538" s="2" t="inlineStr"/>
      <c r="D6538" s="2" t="inlineStr"/>
      <c r="E6538" s="26" t="inlineStr">
        <is>
          <r>
            <t xml:space="preserve">TOTAL Mão de Obra com Encargos Complementares:</t>
          </r>
        </is>
      </c>
      <c r="F6538" s="26" t="inlineStr"/>
      <c r="G6538" s="27" t="n">
        <f>SUM(G6536:G6537)</f>
        <v>9.36</v>
      </c>
    </row>
    <row r="6539" customHeight="1" ht="15">
      <c r="A6539" s="2" t="inlineStr"/>
      <c r="B6539" s="2" t="inlineStr"/>
      <c r="C6539" s="2" t="inlineStr"/>
      <c r="D6539" s="2" t="inlineStr"/>
      <c r="E6539" s="28" t="inlineStr">
        <is>
          <r>
            <t xml:space="preserve">VALOR:</t>
          </r>
        </is>
      </c>
      <c r="F6539" s="28" t="inlineStr"/>
      <c r="G6539" s="29" t="n">
        <f>ROUND(SUM(G6534,G6538),2)</f>
        <v>172.32</v>
      </c>
    </row>
    <row r="6540" customHeight="1" ht="15">
      <c r="A6540" s="2" t="inlineStr"/>
      <c r="B6540" s="2" t="inlineStr"/>
      <c r="C6540" s="2" t="inlineStr"/>
      <c r="D6540" s="2" t="inlineStr"/>
      <c r="E6540" s="28" t="inlineStr">
        <is>
          <r>
            <t xml:space="preserve">VALOR BDI (20.34%):</t>
          </r>
        </is>
      </c>
      <c r="F6540" s="28" t="inlineStr"/>
      <c r="G6540" s="29" t="n">
        <f>ROUND(G6539*(20.34/100),2)</f>
        <v>35.05</v>
      </c>
    </row>
    <row r="6541" customHeight="1" ht="15">
      <c r="A6541" s="2" t="inlineStr"/>
      <c r="B6541" s="2" t="inlineStr"/>
      <c r="C6541" s="2" t="inlineStr"/>
      <c r="D6541" s="2" t="inlineStr"/>
      <c r="E6541" s="28" t="inlineStr">
        <is>
          <r>
            <t xml:space="preserve">VALOR COM BDI:</t>
          </r>
        </is>
      </c>
      <c r="F6541" s="28" t="inlineStr"/>
      <c r="G6541" s="29" t="n">
        <f>G6540+G6539</f>
        <v>207.37</v>
      </c>
    </row>
    <row r="6542" customHeight="1" ht="10">
      <c r="A6542" s="2" t="inlineStr"/>
      <c r="B6542" s="2" t="inlineStr"/>
      <c r="C6542" s="2" t="inlineStr"/>
      <c r="D6542" s="2" t="inlineStr"/>
      <c r="E6542" s="18" t="inlineStr"/>
      <c r="F6542" s="18" t="inlineStr"/>
      <c r="G6542" s="18" t="inlineStr"/>
    </row>
    <row r="6543" customHeight="1" ht="20">
      <c r="A6543" s="19" t="inlineStr">
        <is>
          <r>
            <t xml:space="preserve">1.19.148. ​104746​ MINI CAPTOR PARA SPDA - FORNECIMENTO E INSTALAÇÃO. AF_08/2023​ (UN)</t>
          </r>
        </is>
      </c>
      <c r="B6543" s="19" t="inlineStr"/>
      <c r="C6543" s="19" t="inlineStr"/>
      <c r="D6543" s="19" t="inlineStr"/>
      <c r="E6543" s="19" t="inlineStr"/>
      <c r="F6543" s="19" t="inlineStr"/>
      <c r="G6543" s="19" t="inlineStr"/>
    </row>
    <row r="6544" customHeight="1" ht="15">
      <c r="A6544" s="20" t="inlineStr">
        <is>
          <r>
            <t xml:space="preserve">Material</t>
          </r>
        </is>
      </c>
      <c r="B6544" s="20" t="inlineStr"/>
      <c r="C6544" s="21" t="inlineStr">
        <is>
          <r>
            <t xml:space="preserve">FONTE</t>
          </r>
        </is>
      </c>
      <c r="D6544" s="21" t="inlineStr">
        <is>
          <r>
            <t xml:space="preserve">UNID</t>
          </r>
        </is>
      </c>
      <c r="E6544" s="21" t="inlineStr">
        <is>
          <r>
            <t xml:space="preserve">COEFICIENTE</t>
          </r>
        </is>
      </c>
      <c r="F6544" s="21" t="inlineStr">
        <is>
          <r>
            <t xml:space="preserve">PREÇO UNITÁRIO</t>
          </r>
        </is>
      </c>
      <c r="G6544" s="21" t="inlineStr">
        <is>
          <r>
            <t xml:space="preserve">TOTAL</t>
          </r>
        </is>
      </c>
    </row>
    <row r="6545" customHeight="1" ht="29">
      <c r="A6545" s="22" t="inlineStr">
        <is>
          <r>
            <t xml:space="preserve">00011267</t>
          </r>
        </is>
      </c>
      <c r="B6545" s="23" t="inlineStr">
        <is>
          <r>
            <t xml:space="preserve">ARRUELA LISA, REDONDA, DE LATAO POLIDO, DIAMETRO NOMINAL 5/8", DIAMETRO EXTERNO = 34 MM, DIAMETRO DO FURO = 17 MM, ESPESSURA = *2,5* MM</t>
          </r>
        </is>
      </c>
      <c r="C6545" s="22" t="inlineStr">
        <is>
          <r>
            <t xml:space="preserve">SINAPI</t>
          </r>
        </is>
      </c>
      <c r="D6545" s="22" t="inlineStr">
        <is>
          <r>
            <t xml:space="preserve">UN</t>
          </r>
        </is>
      </c>
      <c r="E6545" s="24" t="n">
        <v>2.0</v>
      </c>
      <c r="F6545" s="25" t="n">
        <v>1.43</v>
      </c>
      <c r="G6545" s="25" t="n">
        <f>TRUNC(TRUNC(E6545,8)*F6545,2)</f>
        <v>2.86</v>
      </c>
    </row>
    <row r="6546" customHeight="1" ht="29">
      <c r="A6546" s="22" t="inlineStr">
        <is>
          <r>
            <t xml:space="preserve">00007583</t>
          </r>
        </is>
      </c>
      <c r="B6546" s="23" t="inlineStr">
        <is>
          <r>
            <t xml:space="preserve">BUCHA DE NYLON SEM ABA S8, COM PARAFUSO DE 4,80 X 50 MM EM ACO ZINCADO COM ROSCA SOBERBA, CABECA CHATA E FENDA PHILLIPS</t>
          </r>
        </is>
      </c>
      <c r="C6546" s="22" t="inlineStr">
        <is>
          <r>
            <t xml:space="preserve">SINAPI</t>
          </r>
        </is>
      </c>
      <c r="D6546" s="22" t="inlineStr">
        <is>
          <r>
            <t xml:space="preserve">UN</t>
          </r>
        </is>
      </c>
      <c r="E6546" s="24" t="n">
        <v>2.0</v>
      </c>
      <c r="F6546" s="25" t="n">
        <v>0.58</v>
      </c>
      <c r="G6546" s="25" t="n">
        <f>TRUNC(TRUNC(E6546,8)*F6546,2)</f>
        <v>1.16</v>
      </c>
    </row>
    <row r="6547" customHeight="1" ht="29">
      <c r="A6547" s="22" t="inlineStr">
        <is>
          <r>
            <t xml:space="preserve">00041426</t>
          </r>
        </is>
      </c>
      <c r="B6547" s="23" t="inlineStr">
        <is>
          <r>
            <t xml:space="preserve">MINICAPTOR, EM ACO GALVANIZADO A FOGO, FIXACAO HORIZONTAL DE 2 FUROS, SEM BANDEIRA, H=600 MM X DN=10 MM</t>
          </r>
        </is>
      </c>
      <c r="C6547" s="22" t="inlineStr">
        <is>
          <r>
            <t xml:space="preserve">SINAPI</t>
          </r>
        </is>
      </c>
      <c r="D6547" s="22" t="inlineStr">
        <is>
          <r>
            <t xml:space="preserve">UN</t>
          </r>
        </is>
      </c>
      <c r="E6547" s="24" t="n">
        <v>1.0</v>
      </c>
      <c r="F6547" s="25" t="n">
        <v>13.93</v>
      </c>
      <c r="G6547" s="25" t="n">
        <f>TRUNC(TRUNC(E6547,8)*F6547,2)</f>
        <v>13.93</v>
      </c>
    </row>
    <row r="6548" customHeight="1" ht="15">
      <c r="A6548" s="2" t="inlineStr"/>
      <c r="B6548" s="2" t="inlineStr"/>
      <c r="C6548" s="2" t="inlineStr"/>
      <c r="D6548" s="2" t="inlineStr"/>
      <c r="E6548" s="26" t="inlineStr">
        <is>
          <r>
            <t xml:space="preserve">TOTAL Material:</t>
          </r>
        </is>
      </c>
      <c r="F6548" s="26" t="inlineStr"/>
      <c r="G6548" s="27" t="n">
        <f>SUM(G6545:G6547)</f>
        <v>17.95</v>
      </c>
    </row>
    <row r="6549" customHeight="1" ht="15">
      <c r="A6549" s="20" t="inlineStr">
        <is>
          <r>
            <t xml:space="preserve">Mão de Obra com Encargos Complementares</t>
          </r>
        </is>
      </c>
      <c r="B6549" s="20" t="inlineStr"/>
      <c r="C6549" s="21" t="inlineStr">
        <is>
          <r>
            <t xml:space="preserve">FONTE</t>
          </r>
        </is>
      </c>
      <c r="D6549" s="21" t="inlineStr">
        <is>
          <r>
            <t xml:space="preserve">UNID</t>
          </r>
        </is>
      </c>
      <c r="E6549" s="21" t="inlineStr">
        <is>
          <r>
            <t xml:space="preserve">COEFICIENTE</t>
          </r>
        </is>
      </c>
      <c r="F6549" s="21" t="inlineStr">
        <is>
          <r>
            <t xml:space="preserve">PREÇO UNITÁRIO</t>
          </r>
        </is>
      </c>
      <c r="G6549" s="21" t="inlineStr">
        <is>
          <r>
            <t xml:space="preserve">TOTAL</t>
          </r>
        </is>
      </c>
    </row>
    <row r="6550" customHeight="1" ht="21">
      <c r="A6550" s="22" t="inlineStr">
        <is>
          <r>
            <t xml:space="preserve">88247</t>
          </r>
        </is>
      </c>
      <c r="B6550" s="23" t="inlineStr">
        <is>
          <r>
            <t xml:space="preserve">AUXILIAR DE ELETRICISTA COM ENCARGOS COMPLEMENTARES</t>
          </r>
        </is>
      </c>
      <c r="C6550" s="22" t="inlineStr">
        <is>
          <r>
            <t xml:space="preserve">SINAPI</t>
          </r>
        </is>
      </c>
      <c r="D6550" s="22" t="inlineStr">
        <is>
          <r>
            <t xml:space="preserve">H</t>
          </r>
        </is>
      </c>
      <c r="E6550" s="24" t="n">
        <v>0.1905</v>
      </c>
      <c r="F6550" s="25" t="n">
        <v>25.22</v>
      </c>
      <c r="G6550" s="25" t="n">
        <f>TRUNC(TRUNC(E6550,8)*F6550,2)</f>
        <v>4.8</v>
      </c>
    </row>
    <row r="6551" customHeight="1" ht="15">
      <c r="A6551" s="22" t="inlineStr">
        <is>
          <r>
            <t xml:space="preserve">88264</t>
          </r>
        </is>
      </c>
      <c r="B6551" s="23" t="inlineStr">
        <is>
          <r>
            <t xml:space="preserve">ELETRICISTA COM ENCARGOS COMPLEMENTARES</t>
          </r>
        </is>
      </c>
      <c r="C6551" s="22" t="inlineStr">
        <is>
          <r>
            <t xml:space="preserve">SINAPI</t>
          </r>
        </is>
      </c>
      <c r="D6551" s="22" t="inlineStr">
        <is>
          <r>
            <t xml:space="preserve">H</t>
          </r>
        </is>
      </c>
      <c r="E6551" s="24" t="n">
        <v>0.1905</v>
      </c>
      <c r="F6551" s="25" t="n">
        <v>30.96</v>
      </c>
      <c r="G6551" s="25" t="n">
        <f>TRUNC(TRUNC(E6551,8)*F6551,2)</f>
        <v>5.89</v>
      </c>
    </row>
    <row r="6552" customHeight="1" ht="18">
      <c r="A6552" s="2" t="inlineStr"/>
      <c r="B6552" s="2" t="inlineStr"/>
      <c r="C6552" s="2" t="inlineStr"/>
      <c r="D6552" s="2" t="inlineStr"/>
      <c r="E6552" s="26" t="inlineStr">
        <is>
          <r>
            <t xml:space="preserve">TOTAL Mão de Obra com Encargos Complementares:</t>
          </r>
        </is>
      </c>
      <c r="F6552" s="26" t="inlineStr"/>
      <c r="G6552" s="27" t="n">
        <f>SUM(G6550:G6551)</f>
        <v>10.69</v>
      </c>
    </row>
    <row r="6553" customHeight="1" ht="15">
      <c r="A6553" s="2" t="inlineStr"/>
      <c r="B6553" s="2" t="inlineStr"/>
      <c r="C6553" s="2" t="inlineStr"/>
      <c r="D6553" s="2" t="inlineStr"/>
      <c r="E6553" s="28" t="inlineStr">
        <is>
          <r>
            <t xml:space="preserve">VALOR:</t>
          </r>
        </is>
      </c>
      <c r="F6553" s="28" t="inlineStr"/>
      <c r="G6553" s="29" t="n">
        <f>ROUND(SUM(G6548,G6552),2)</f>
        <v>28.64</v>
      </c>
    </row>
    <row r="6554" customHeight="1" ht="15">
      <c r="A6554" s="2" t="inlineStr"/>
      <c r="B6554" s="2" t="inlineStr"/>
      <c r="C6554" s="2" t="inlineStr"/>
      <c r="D6554" s="2" t="inlineStr"/>
      <c r="E6554" s="28" t="inlineStr">
        <is>
          <r>
            <t xml:space="preserve">VALOR BDI (20.34%):</t>
          </r>
        </is>
      </c>
      <c r="F6554" s="28" t="inlineStr"/>
      <c r="G6554" s="29" t="n">
        <f>ROUND(G6553*(20.34/100),2)</f>
        <v>5.83</v>
      </c>
    </row>
    <row r="6555" customHeight="1" ht="15">
      <c r="A6555" s="2" t="inlineStr"/>
      <c r="B6555" s="2" t="inlineStr"/>
      <c r="C6555" s="2" t="inlineStr"/>
      <c r="D6555" s="2" t="inlineStr"/>
      <c r="E6555" s="28" t="inlineStr">
        <is>
          <r>
            <t xml:space="preserve">VALOR COM BDI:</t>
          </r>
        </is>
      </c>
      <c r="F6555" s="28" t="inlineStr"/>
      <c r="G6555" s="29" t="n">
        <f>G6554+G6553</f>
        <v>34.47</v>
      </c>
    </row>
    <row r="6556" customHeight="1" ht="10">
      <c r="A6556" s="2" t="inlineStr"/>
      <c r="B6556" s="2" t="inlineStr"/>
      <c r="C6556" s="2" t="inlineStr"/>
      <c r="D6556" s="2" t="inlineStr"/>
      <c r="E6556" s="18" t="inlineStr"/>
      <c r="F6556" s="18" t="inlineStr"/>
      <c r="G6556" s="18" t="inlineStr"/>
    </row>
    <row r="6557" customHeight="1" ht="20">
      <c r="A6557" s="19" t="inlineStr">
        <is>
          <r>
            <t xml:space="preserve">1.19.149. ​96987​ BASE METÁLICA PARA MASTRO 1 ½" PARA SPDA - FORNECIMENTO E INSTALAÇÃO. AF_08/2023​ (UN)</t>
          </r>
        </is>
      </c>
      <c r="B6557" s="19" t="inlineStr"/>
      <c r="C6557" s="19" t="inlineStr"/>
      <c r="D6557" s="19" t="inlineStr"/>
      <c r="E6557" s="19" t="inlineStr"/>
      <c r="F6557" s="19" t="inlineStr"/>
      <c r="G6557" s="19" t="inlineStr"/>
    </row>
    <row r="6558" customHeight="1" ht="15">
      <c r="A6558" s="20" t="inlineStr">
        <is>
          <r>
            <t xml:space="preserve">Material</t>
          </r>
        </is>
      </c>
      <c r="B6558" s="20" t="inlineStr"/>
      <c r="C6558" s="21" t="inlineStr">
        <is>
          <r>
            <t xml:space="preserve">FONTE</t>
          </r>
        </is>
      </c>
      <c r="D6558" s="21" t="inlineStr">
        <is>
          <r>
            <t xml:space="preserve">UNID</t>
          </r>
        </is>
      </c>
      <c r="E6558" s="21" t="inlineStr">
        <is>
          <r>
            <t xml:space="preserve">COEFICIENTE</t>
          </r>
        </is>
      </c>
      <c r="F6558" s="21" t="inlineStr">
        <is>
          <r>
            <t xml:space="preserve">PREÇO UNITÁRIO</t>
          </r>
        </is>
      </c>
      <c r="G6558" s="21" t="inlineStr">
        <is>
          <r>
            <t xml:space="preserve">TOTAL</t>
          </r>
        </is>
      </c>
    </row>
    <row r="6559" customHeight="1" ht="29">
      <c r="A6559" s="22" t="inlineStr">
        <is>
          <r>
            <t xml:space="preserve">00011267</t>
          </r>
        </is>
      </c>
      <c r="B6559" s="23" t="inlineStr">
        <is>
          <r>
            <t xml:space="preserve">ARRUELA LISA, REDONDA, DE LATAO POLIDO, DIAMETRO NOMINAL 5/8", DIAMETRO EXTERNO = 34 MM, DIAMETRO DO FURO = 17 MM, ESPESSURA = *2,5* MM</t>
          </r>
        </is>
      </c>
      <c r="C6559" s="22" t="inlineStr">
        <is>
          <r>
            <t xml:space="preserve">SINAPI</t>
          </r>
        </is>
      </c>
      <c r="D6559" s="22" t="inlineStr">
        <is>
          <r>
            <t xml:space="preserve">UN</t>
          </r>
        </is>
      </c>
      <c r="E6559" s="24" t="n">
        <v>4.0</v>
      </c>
      <c r="F6559" s="25" t="n">
        <v>1.43</v>
      </c>
      <c r="G6559" s="25" t="n">
        <f>TRUNC(TRUNC(E6559,8)*F6559,2)</f>
        <v>5.72</v>
      </c>
    </row>
    <row r="6560" customHeight="1" ht="21">
      <c r="A6560" s="22" t="inlineStr">
        <is>
          <r>
            <t xml:space="preserve">00038060</t>
          </r>
        </is>
      </c>
      <c r="B6560" s="23" t="inlineStr">
        <is>
          <r>
            <t xml:space="preserve">BASE PARA MASTRO DE PARA-RAIOS DIAMETRO NOMINAL 1 1/2"</t>
          </r>
        </is>
      </c>
      <c r="C6560" s="22" t="inlineStr">
        <is>
          <r>
            <t xml:space="preserve">SINAPI</t>
          </r>
        </is>
      </c>
      <c r="D6560" s="22" t="inlineStr">
        <is>
          <r>
            <t xml:space="preserve">UN</t>
          </r>
        </is>
      </c>
      <c r="E6560" s="24" t="n">
        <v>1.0</v>
      </c>
      <c r="F6560" s="25" t="n">
        <v>55.15</v>
      </c>
      <c r="G6560" s="25" t="n">
        <f>TRUNC(TRUNC(E6560,8)*F6560,2)</f>
        <v>55.15</v>
      </c>
    </row>
    <row r="6561" customHeight="1" ht="29">
      <c r="A6561" s="22" t="inlineStr">
        <is>
          <r>
            <t xml:space="preserve">00007568</t>
          </r>
        </is>
      </c>
      <c r="B6561" s="23" t="inlineStr">
        <is>
          <r>
            <t xml:space="preserve">BUCHA DE NYLON SEM ABA S10, COM PARAFUSO DE 6,10 X 65 MM EM ACO ZINCADO COM ROSCA SOBERBA, CABECA CHATA E FENDA PHILLIPS</t>
          </r>
        </is>
      </c>
      <c r="C6561" s="22" t="inlineStr">
        <is>
          <r>
            <t xml:space="preserve">SINAPI</t>
          </r>
        </is>
      </c>
      <c r="D6561" s="22" t="inlineStr">
        <is>
          <r>
            <t xml:space="preserve">UN</t>
          </r>
        </is>
      </c>
      <c r="E6561" s="24" t="n">
        <v>4.0</v>
      </c>
      <c r="F6561" s="25" t="n">
        <v>0.86</v>
      </c>
      <c r="G6561" s="25" t="n">
        <f>TRUNC(TRUNC(E6561,8)*F6561,2)</f>
        <v>3.44</v>
      </c>
    </row>
    <row r="6562" customHeight="1" ht="15">
      <c r="A6562" s="2" t="inlineStr"/>
      <c r="B6562" s="2" t="inlineStr"/>
      <c r="C6562" s="2" t="inlineStr"/>
      <c r="D6562" s="2" t="inlineStr"/>
      <c r="E6562" s="26" t="inlineStr">
        <is>
          <r>
            <t xml:space="preserve">TOTAL Material:</t>
          </r>
        </is>
      </c>
      <c r="F6562" s="26" t="inlineStr"/>
      <c r="G6562" s="27" t="n">
        <f>SUM(G6559:G6561)</f>
        <v>64.31</v>
      </c>
    </row>
    <row r="6563" customHeight="1" ht="15">
      <c r="A6563" s="20" t="inlineStr">
        <is>
          <r>
            <t xml:space="preserve">Mão de Obra com Encargos Complementares</t>
          </r>
        </is>
      </c>
      <c r="B6563" s="20" t="inlineStr"/>
      <c r="C6563" s="21" t="inlineStr">
        <is>
          <r>
            <t xml:space="preserve">FONTE</t>
          </r>
        </is>
      </c>
      <c r="D6563" s="21" t="inlineStr">
        <is>
          <r>
            <t xml:space="preserve">UNID</t>
          </r>
        </is>
      </c>
      <c r="E6563" s="21" t="inlineStr">
        <is>
          <r>
            <t xml:space="preserve">COEFICIENTE</t>
          </r>
        </is>
      </c>
      <c r="F6563" s="21" t="inlineStr">
        <is>
          <r>
            <t xml:space="preserve">PREÇO UNITÁRIO</t>
          </r>
        </is>
      </c>
      <c r="G6563" s="21" t="inlineStr">
        <is>
          <r>
            <t xml:space="preserve">TOTAL</t>
          </r>
        </is>
      </c>
    </row>
    <row r="6564" customHeight="1" ht="21">
      <c r="A6564" s="22" t="inlineStr">
        <is>
          <r>
            <t xml:space="preserve">88247</t>
          </r>
        </is>
      </c>
      <c r="B6564" s="23" t="inlineStr">
        <is>
          <r>
            <t xml:space="preserve">AUXILIAR DE ELETRICISTA COM ENCARGOS COMPLEMENTARES</t>
          </r>
        </is>
      </c>
      <c r="C6564" s="22" t="inlineStr">
        <is>
          <r>
            <t xml:space="preserve">SINAPI</t>
          </r>
        </is>
      </c>
      <c r="D6564" s="22" t="inlineStr">
        <is>
          <r>
            <t xml:space="preserve">H</t>
          </r>
        </is>
      </c>
      <c r="E6564" s="24" t="n">
        <v>1.1811</v>
      </c>
      <c r="F6564" s="25" t="n">
        <v>25.22</v>
      </c>
      <c r="G6564" s="25" t="n">
        <f>TRUNC(TRUNC(E6564,8)*F6564,2)</f>
        <v>29.78</v>
      </c>
    </row>
    <row r="6565" customHeight="1" ht="15">
      <c r="A6565" s="22" t="inlineStr">
        <is>
          <r>
            <t xml:space="preserve">88264</t>
          </r>
        </is>
      </c>
      <c r="B6565" s="23" t="inlineStr">
        <is>
          <r>
            <t xml:space="preserve">ELETRICISTA COM ENCARGOS COMPLEMENTARES</t>
          </r>
        </is>
      </c>
      <c r="C6565" s="22" t="inlineStr">
        <is>
          <r>
            <t xml:space="preserve">SINAPI</t>
          </r>
        </is>
      </c>
      <c r="D6565" s="22" t="inlineStr">
        <is>
          <r>
            <t xml:space="preserve">H</t>
          </r>
        </is>
      </c>
      <c r="E6565" s="24" t="n">
        <v>1.1811</v>
      </c>
      <c r="F6565" s="25" t="n">
        <v>30.96</v>
      </c>
      <c r="G6565" s="25" t="n">
        <f>TRUNC(TRUNC(E6565,8)*F6565,2)</f>
        <v>36.56</v>
      </c>
    </row>
    <row r="6566" customHeight="1" ht="18">
      <c r="A6566" s="2" t="inlineStr"/>
      <c r="B6566" s="2" t="inlineStr"/>
      <c r="C6566" s="2" t="inlineStr"/>
      <c r="D6566" s="2" t="inlineStr"/>
      <c r="E6566" s="26" t="inlineStr">
        <is>
          <r>
            <t xml:space="preserve">TOTAL Mão de Obra com Encargos Complementares:</t>
          </r>
        </is>
      </c>
      <c r="F6566" s="26" t="inlineStr"/>
      <c r="G6566" s="27" t="n">
        <f>SUM(G6564:G6565)</f>
        <v>66.34</v>
      </c>
    </row>
    <row r="6567" customHeight="1" ht="15">
      <c r="A6567" s="2" t="inlineStr"/>
      <c r="B6567" s="2" t="inlineStr"/>
      <c r="C6567" s="2" t="inlineStr"/>
      <c r="D6567" s="2" t="inlineStr"/>
      <c r="E6567" s="28" t="inlineStr">
        <is>
          <r>
            <t xml:space="preserve">VALOR:</t>
          </r>
        </is>
      </c>
      <c r="F6567" s="28" t="inlineStr"/>
      <c r="G6567" s="29" t="n">
        <f>ROUND(SUM(G6562,G6566),2)</f>
        <v>130.65</v>
      </c>
    </row>
    <row r="6568" customHeight="1" ht="15">
      <c r="A6568" s="2" t="inlineStr"/>
      <c r="B6568" s="2" t="inlineStr"/>
      <c r="C6568" s="2" t="inlineStr"/>
      <c r="D6568" s="2" t="inlineStr"/>
      <c r="E6568" s="28" t="inlineStr">
        <is>
          <r>
            <t xml:space="preserve">VALOR BDI (20.34%):</t>
          </r>
        </is>
      </c>
      <c r="F6568" s="28" t="inlineStr"/>
      <c r="G6568" s="29" t="n">
        <f>ROUND(G6567*(20.34/100),2)</f>
        <v>26.57</v>
      </c>
    </row>
    <row r="6569" customHeight="1" ht="15">
      <c r="A6569" s="2" t="inlineStr"/>
      <c r="B6569" s="2" t="inlineStr"/>
      <c r="C6569" s="2" t="inlineStr"/>
      <c r="D6569" s="2" t="inlineStr"/>
      <c r="E6569" s="28" t="inlineStr">
        <is>
          <r>
            <t xml:space="preserve">VALOR COM BDI:</t>
          </r>
        </is>
      </c>
      <c r="F6569" s="28" t="inlineStr"/>
      <c r="G6569" s="29" t="n">
        <f>G6568+G6567</f>
        <v>157.22</v>
      </c>
    </row>
    <row r="6570" customHeight="1" ht="10">
      <c r="A6570" s="2" t="inlineStr"/>
      <c r="B6570" s="2" t="inlineStr"/>
      <c r="C6570" s="2" t="inlineStr"/>
      <c r="D6570" s="2" t="inlineStr"/>
      <c r="E6570" s="18" t="inlineStr"/>
      <c r="F6570" s="18" t="inlineStr"/>
      <c r="G6570" s="18" t="inlineStr"/>
    </row>
    <row r="6571" customHeight="1" ht="20">
      <c r="A6571" s="19" t="inlineStr">
        <is>
          <r>
            <t xml:space="preserve">1.19.150. ​101663​ ABRAÇADEIRA DE FIXAÇÃO DE BRAÇOS DE LUMINÁRIAS DE 2" - FORNECIMENTO E INSTALAÇÃO. AF_02/2025​ (UN)</t>
          </r>
        </is>
      </c>
      <c r="B6571" s="19" t="inlineStr"/>
      <c r="C6571" s="19" t="inlineStr"/>
      <c r="D6571" s="19" t="inlineStr"/>
      <c r="E6571" s="19" t="inlineStr"/>
      <c r="F6571" s="19" t="inlineStr"/>
      <c r="G6571" s="19" t="inlineStr"/>
    </row>
    <row r="6572" customHeight="1" ht="15">
      <c r="A6572" s="20" t="inlineStr">
        <is>
          <r>
            <t xml:space="preserve">Material</t>
          </r>
        </is>
      </c>
      <c r="B6572" s="20" t="inlineStr"/>
      <c r="C6572" s="21" t="inlineStr">
        <is>
          <r>
            <t xml:space="preserve">FONTE</t>
          </r>
        </is>
      </c>
      <c r="D6572" s="21" t="inlineStr">
        <is>
          <r>
            <t xml:space="preserve">UNID</t>
          </r>
        </is>
      </c>
      <c r="E6572" s="21" t="inlineStr">
        <is>
          <r>
            <t xml:space="preserve">COEFICIENTE</t>
          </r>
        </is>
      </c>
      <c r="F6572" s="21" t="inlineStr">
        <is>
          <r>
            <t xml:space="preserve">PREÇO UNITÁRIO</t>
          </r>
        </is>
      </c>
      <c r="G6572" s="21" t="inlineStr">
        <is>
          <r>
            <t xml:space="preserve">TOTAL</t>
          </r>
        </is>
      </c>
    </row>
    <row r="6573" customHeight="1" ht="29">
      <c r="A6573" s="22" t="inlineStr">
        <is>
          <r>
            <t xml:space="preserve">00011927</t>
          </r>
        </is>
      </c>
      <c r="B6573" s="23" t="inlineStr">
        <is>
          <r>
            <t xml:space="preserve">ABRACADEIRA, GALVANIZADA/ZINCADA, ROSCA SEM FIM, PARAFUSO INOX, LARGURA FITA *12,6 A *14 MM, D = 2" A 2 1/2"</t>
          </r>
        </is>
      </c>
      <c r="C6573" s="22" t="inlineStr">
        <is>
          <r>
            <t xml:space="preserve">SINAPI</t>
          </r>
        </is>
      </c>
      <c r="D6573" s="22" t="inlineStr">
        <is>
          <r>
            <t xml:space="preserve">UN</t>
          </r>
        </is>
      </c>
      <c r="E6573" s="24" t="n">
        <v>1.0</v>
      </c>
      <c r="F6573" s="25" t="n">
        <v>10.74</v>
      </c>
      <c r="G6573" s="25" t="n">
        <f>TRUNC(TRUNC(E6573,8)*F6573,2)</f>
        <v>10.74</v>
      </c>
    </row>
    <row r="6574" customHeight="1" ht="15">
      <c r="A6574" s="2" t="inlineStr"/>
      <c r="B6574" s="2" t="inlineStr"/>
      <c r="C6574" s="2" t="inlineStr"/>
      <c r="D6574" s="2" t="inlineStr"/>
      <c r="E6574" s="26" t="inlineStr">
        <is>
          <r>
            <t xml:space="preserve">TOTAL Material:</t>
          </r>
        </is>
      </c>
      <c r="F6574" s="26" t="inlineStr"/>
      <c r="G6574" s="27" t="n">
        <f>SUM(G6573:G6573)</f>
        <v>10.74</v>
      </c>
    </row>
    <row r="6575" customHeight="1" ht="15">
      <c r="A6575" s="20" t="inlineStr">
        <is>
          <r>
            <t xml:space="preserve">Mão de Obra com Encargos Complementares</t>
          </r>
        </is>
      </c>
      <c r="B6575" s="20" t="inlineStr"/>
      <c r="C6575" s="21" t="inlineStr">
        <is>
          <r>
            <t xml:space="preserve">FONTE</t>
          </r>
        </is>
      </c>
      <c r="D6575" s="21" t="inlineStr">
        <is>
          <r>
            <t xml:space="preserve">UNID</t>
          </r>
        </is>
      </c>
      <c r="E6575" s="21" t="inlineStr">
        <is>
          <r>
            <t xml:space="preserve">COEFICIENTE</t>
          </r>
        </is>
      </c>
      <c r="F6575" s="21" t="inlineStr">
        <is>
          <r>
            <t xml:space="preserve">PREÇO UNITÁRIO</t>
          </r>
        </is>
      </c>
      <c r="G6575" s="21" t="inlineStr">
        <is>
          <r>
            <t xml:space="preserve">TOTAL</t>
          </r>
        </is>
      </c>
    </row>
    <row r="6576" customHeight="1" ht="21">
      <c r="A6576" s="22" t="inlineStr">
        <is>
          <r>
            <t xml:space="preserve">88247</t>
          </r>
        </is>
      </c>
      <c r="B6576" s="23" t="inlineStr">
        <is>
          <r>
            <t xml:space="preserve">AUXILIAR DE ELETRICISTA COM ENCARGOS COMPLEMENTARES</t>
          </r>
        </is>
      </c>
      <c r="C6576" s="22" t="inlineStr">
        <is>
          <r>
            <t xml:space="preserve">SINAPI</t>
          </r>
        </is>
      </c>
      <c r="D6576" s="22" t="inlineStr">
        <is>
          <r>
            <t xml:space="preserve">H</t>
          </r>
        </is>
      </c>
      <c r="E6576" s="24" t="n">
        <v>0.3193</v>
      </c>
      <c r="F6576" s="25" t="n">
        <v>25.22</v>
      </c>
      <c r="G6576" s="25" t="n">
        <f>TRUNC(TRUNC(E6576,8)*F6576,2)</f>
        <v>8.05</v>
      </c>
    </row>
    <row r="6577" customHeight="1" ht="15">
      <c r="A6577" s="22" t="inlineStr">
        <is>
          <r>
            <t xml:space="preserve">88264</t>
          </r>
        </is>
      </c>
      <c r="B6577" s="23" t="inlineStr">
        <is>
          <r>
            <t xml:space="preserve">ELETRICISTA COM ENCARGOS COMPLEMENTARES</t>
          </r>
        </is>
      </c>
      <c r="C6577" s="22" t="inlineStr">
        <is>
          <r>
            <t xml:space="preserve">SINAPI</t>
          </r>
        </is>
      </c>
      <c r="D6577" s="22" t="inlineStr">
        <is>
          <r>
            <t xml:space="preserve">H</t>
          </r>
        </is>
      </c>
      <c r="E6577" s="24" t="n">
        <v>0.3193</v>
      </c>
      <c r="F6577" s="25" t="n">
        <v>30.96</v>
      </c>
      <c r="G6577" s="25" t="n">
        <f>TRUNC(TRUNC(E6577,8)*F6577,2)</f>
        <v>9.88</v>
      </c>
    </row>
    <row r="6578" customHeight="1" ht="18">
      <c r="A6578" s="2" t="inlineStr"/>
      <c r="B6578" s="2" t="inlineStr"/>
      <c r="C6578" s="2" t="inlineStr"/>
      <c r="D6578" s="2" t="inlineStr"/>
      <c r="E6578" s="26" t="inlineStr">
        <is>
          <r>
            <t xml:space="preserve">TOTAL Mão de Obra com Encargos Complementares:</t>
          </r>
        </is>
      </c>
      <c r="F6578" s="26" t="inlineStr"/>
      <c r="G6578" s="27" t="n">
        <f>SUM(G6576:G6577)</f>
        <v>17.93</v>
      </c>
    </row>
    <row r="6579" customHeight="1" ht="15">
      <c r="A6579" s="2" t="inlineStr"/>
      <c r="B6579" s="2" t="inlineStr"/>
      <c r="C6579" s="2" t="inlineStr"/>
      <c r="D6579" s="2" t="inlineStr"/>
      <c r="E6579" s="28" t="inlineStr">
        <is>
          <r>
            <t xml:space="preserve">VALOR:</t>
          </r>
        </is>
      </c>
      <c r="F6579" s="28" t="inlineStr"/>
      <c r="G6579" s="29" t="n">
        <f>ROUND(SUM(G6574,G6578),2)</f>
        <v>28.67</v>
      </c>
    </row>
    <row r="6580" customHeight="1" ht="15">
      <c r="A6580" s="2" t="inlineStr"/>
      <c r="B6580" s="2" t="inlineStr"/>
      <c r="C6580" s="2" t="inlineStr"/>
      <c r="D6580" s="2" t="inlineStr"/>
      <c r="E6580" s="28" t="inlineStr">
        <is>
          <r>
            <t xml:space="preserve">VALOR BDI (20.34%):</t>
          </r>
        </is>
      </c>
      <c r="F6580" s="28" t="inlineStr"/>
      <c r="G6580" s="29" t="n">
        <f>ROUND(G6579*(20.34/100),2)</f>
        <v>5.83</v>
      </c>
    </row>
    <row r="6581" customHeight="1" ht="15">
      <c r="A6581" s="2" t="inlineStr"/>
      <c r="B6581" s="2" t="inlineStr"/>
      <c r="C6581" s="2" t="inlineStr"/>
      <c r="D6581" s="2" t="inlineStr"/>
      <c r="E6581" s="28" t="inlineStr">
        <is>
          <r>
            <t xml:space="preserve">VALOR COM BDI:</t>
          </r>
        </is>
      </c>
      <c r="F6581" s="28" t="inlineStr"/>
      <c r="G6581" s="29" t="n">
        <f>G6580+G6579</f>
        <v>34.5</v>
      </c>
    </row>
    <row r="6582" customHeight="1" ht="10">
      <c r="A6582" s="2" t="inlineStr"/>
      <c r="B6582" s="2" t="inlineStr"/>
      <c r="C6582" s="2" t="inlineStr"/>
      <c r="D6582" s="2" t="inlineStr"/>
      <c r="E6582" s="18" t="inlineStr"/>
      <c r="F6582" s="18" t="inlineStr"/>
      <c r="G6582" s="18" t="inlineStr"/>
    </row>
    <row r="6583" customHeight="1" ht="20">
      <c r="A6583" s="19" t="inlineStr">
        <is>
          <r>
            <t xml:space="preserve">1.19.151. ​CPU2650​ CABO DE COBRE NU MEIO DURO 7 FIOS 35MM2​ (M)</t>
          </r>
        </is>
      </c>
      <c r="B6583" s="19" t="inlineStr"/>
      <c r="C6583" s="19" t="inlineStr"/>
      <c r="D6583" s="19" t="inlineStr"/>
      <c r="E6583" s="19" t="inlineStr"/>
      <c r="F6583" s="19" t="inlineStr"/>
      <c r="G6583" s="19" t="inlineStr"/>
    </row>
    <row r="6584" customHeight="1" ht="15">
      <c r="A6584" s="20" t="inlineStr">
        <is>
          <r>
            <t xml:space="preserve">Serviço</t>
          </r>
        </is>
      </c>
      <c r="B6584" s="20" t="inlineStr"/>
      <c r="C6584" s="21" t="inlineStr">
        <is>
          <r>
            <t xml:space="preserve">FONTE</t>
          </r>
        </is>
      </c>
      <c r="D6584" s="21" t="inlineStr">
        <is>
          <r>
            <t xml:space="preserve">UNID</t>
          </r>
        </is>
      </c>
      <c r="E6584" s="21" t="inlineStr">
        <is>
          <r>
            <t xml:space="preserve">COEFICIENTE</t>
          </r>
        </is>
      </c>
      <c r="F6584" s="21" t="inlineStr">
        <is>
          <r>
            <t xml:space="preserve">PREÇO UNITÁRIO</t>
          </r>
        </is>
      </c>
      <c r="G6584" s="21" t="inlineStr">
        <is>
          <r>
            <t xml:space="preserve">TOTAL</t>
          </r>
        </is>
      </c>
    </row>
    <row r="6585" customHeight="1" ht="15">
      <c r="A6585" s="22" t="inlineStr">
        <is>
          <r>
            <t xml:space="preserve">C0520</t>
          </r>
        </is>
      </c>
      <c r="B6585" s="23" t="inlineStr">
        <is>
          <r>
            <t xml:space="preserve">CABO COBRE NU 35MM2</t>
          </r>
        </is>
      </c>
      <c r="C6585" s="22" t="inlineStr">
        <is>
          <r>
            <t xml:space="preserve">SEINFRA</t>
          </r>
        </is>
      </c>
      <c r="D6585" s="22" t="inlineStr">
        <is>
          <r>
            <t xml:space="preserve">M</t>
          </r>
        </is>
      </c>
      <c r="E6585" s="24" t="n">
        <v>1.0</v>
      </c>
      <c r="F6585" s="25" t="n">
        <v>45.68</v>
      </c>
      <c r="G6585" s="25" t="n">
        <f>ROUND(ROUND(E6585,8)*F6585,2)</f>
        <v>45.68</v>
      </c>
    </row>
    <row r="6586" customHeight="1" ht="15">
      <c r="A6586" s="2" t="inlineStr"/>
      <c r="B6586" s="2" t="inlineStr"/>
      <c r="C6586" s="2" t="inlineStr"/>
      <c r="D6586" s="2" t="inlineStr"/>
      <c r="E6586" s="26" t="inlineStr">
        <is>
          <r>
            <t xml:space="preserve">TOTAL Serviço:</t>
          </r>
        </is>
      </c>
      <c r="F6586" s="26" t="inlineStr"/>
      <c r="G6586" s="27" t="n">
        <f>SUM(G6585:G6585)</f>
        <v>45.68</v>
      </c>
    </row>
    <row r="6587" customHeight="1" ht="15">
      <c r="A6587" s="2" t="inlineStr"/>
      <c r="B6587" s="2" t="inlineStr"/>
      <c r="C6587" s="2" t="inlineStr"/>
      <c r="D6587" s="2" t="inlineStr"/>
      <c r="E6587" s="28" t="inlineStr">
        <is>
          <r>
            <t xml:space="preserve">VALOR:</t>
          </r>
        </is>
      </c>
      <c r="F6587" s="28" t="inlineStr"/>
      <c r="G6587" s="29" t="n">
        <f>ROUND(SUM(G6586),2)</f>
        <v>45.68</v>
      </c>
    </row>
    <row r="6588" customHeight="1" ht="15">
      <c r="A6588" s="2" t="inlineStr"/>
      <c r="B6588" s="2" t="inlineStr"/>
      <c r="C6588" s="2" t="inlineStr"/>
      <c r="D6588" s="2" t="inlineStr"/>
      <c r="E6588" s="28" t="inlineStr">
        <is>
          <r>
            <t xml:space="preserve">VALOR BDI (20.34%):</t>
          </r>
        </is>
      </c>
      <c r="F6588" s="28" t="inlineStr"/>
      <c r="G6588" s="29" t="n">
        <f>ROUND(G6587*(20.34/100),2)</f>
        <v>9.29</v>
      </c>
    </row>
    <row r="6589" customHeight="1" ht="15">
      <c r="A6589" s="2" t="inlineStr"/>
      <c r="B6589" s="2" t="inlineStr"/>
      <c r="C6589" s="2" t="inlineStr"/>
      <c r="D6589" s="2" t="inlineStr"/>
      <c r="E6589" s="28" t="inlineStr">
        <is>
          <r>
            <t xml:space="preserve">VALOR COM BDI:</t>
          </r>
        </is>
      </c>
      <c r="F6589" s="28" t="inlineStr"/>
      <c r="G6589" s="29" t="n">
        <f>G6588+G6587</f>
        <v>54.97</v>
      </c>
    </row>
    <row r="6590" customHeight="1" ht="10">
      <c r="A6590" s="2" t="inlineStr"/>
      <c r="B6590" s="2" t="inlineStr"/>
      <c r="C6590" s="2" t="inlineStr"/>
      <c r="D6590" s="2" t="inlineStr"/>
      <c r="E6590" s="18" t="inlineStr"/>
      <c r="F6590" s="18" t="inlineStr"/>
      <c r="G6590" s="18" t="inlineStr"/>
    </row>
    <row r="6591" customHeight="1" ht="20">
      <c r="A6591" s="19" t="inlineStr">
        <is>
          <r>
            <t xml:space="preserve">1.19.152. ​CPU2651​ CABO DE COBRE NU MEIO DURO 7 FIOS 50MM2​ (M)</t>
          </r>
        </is>
      </c>
      <c r="B6591" s="19" t="inlineStr"/>
      <c r="C6591" s="19" t="inlineStr"/>
      <c r="D6591" s="19" t="inlineStr"/>
      <c r="E6591" s="19" t="inlineStr"/>
      <c r="F6591" s="19" t="inlineStr"/>
      <c r="G6591" s="19" t="inlineStr"/>
    </row>
    <row r="6592" customHeight="1" ht="15">
      <c r="A6592" s="20" t="inlineStr">
        <is>
          <r>
            <t xml:space="preserve">Serviço</t>
          </r>
        </is>
      </c>
      <c r="B6592" s="20" t="inlineStr"/>
      <c r="C6592" s="21" t="inlineStr">
        <is>
          <r>
            <t xml:space="preserve">FONTE</t>
          </r>
        </is>
      </c>
      <c r="D6592" s="21" t="inlineStr">
        <is>
          <r>
            <t xml:space="preserve">UNID</t>
          </r>
        </is>
      </c>
      <c r="E6592" s="21" t="inlineStr">
        <is>
          <r>
            <t xml:space="preserve">COEFICIENTE</t>
          </r>
        </is>
      </c>
      <c r="F6592" s="21" t="inlineStr">
        <is>
          <r>
            <t xml:space="preserve">PREÇO UNITÁRIO</t>
          </r>
        </is>
      </c>
      <c r="G6592" s="21" t="inlineStr">
        <is>
          <r>
            <t xml:space="preserve">TOTAL</t>
          </r>
        </is>
      </c>
    </row>
    <row r="6593" customHeight="1" ht="15">
      <c r="A6593" s="22" t="inlineStr">
        <is>
          <r>
            <t xml:space="preserve">C0521</t>
          </r>
        </is>
      </c>
      <c r="B6593" s="23" t="inlineStr">
        <is>
          <r>
            <t xml:space="preserve">CABO COBRE NU 50MM2</t>
          </r>
        </is>
      </c>
      <c r="C6593" s="22" t="inlineStr">
        <is>
          <r>
            <t xml:space="preserve">SEINFRA</t>
          </r>
        </is>
      </c>
      <c r="D6593" s="22" t="inlineStr">
        <is>
          <r>
            <t xml:space="preserve">M</t>
          </r>
        </is>
      </c>
      <c r="E6593" s="24" t="n">
        <v>1.0</v>
      </c>
      <c r="F6593" s="25" t="n">
        <v>65.6</v>
      </c>
      <c r="G6593" s="25" t="n">
        <f>ROUND(ROUND(E6593,8)*F6593,2)</f>
        <v>65.6</v>
      </c>
    </row>
    <row r="6594" customHeight="1" ht="15">
      <c r="A6594" s="2" t="inlineStr"/>
      <c r="B6594" s="2" t="inlineStr"/>
      <c r="C6594" s="2" t="inlineStr"/>
      <c r="D6594" s="2" t="inlineStr"/>
      <c r="E6594" s="26" t="inlineStr">
        <is>
          <r>
            <t xml:space="preserve">TOTAL Serviço:</t>
          </r>
        </is>
      </c>
      <c r="F6594" s="26" t="inlineStr"/>
      <c r="G6594" s="27" t="n">
        <f>SUM(G6593:G6593)</f>
        <v>65.6</v>
      </c>
    </row>
    <row r="6595" customHeight="1" ht="15">
      <c r="A6595" s="2" t="inlineStr"/>
      <c r="B6595" s="2" t="inlineStr"/>
      <c r="C6595" s="2" t="inlineStr"/>
      <c r="D6595" s="2" t="inlineStr"/>
      <c r="E6595" s="28" t="inlineStr">
        <is>
          <r>
            <t xml:space="preserve">VALOR:</t>
          </r>
        </is>
      </c>
      <c r="F6595" s="28" t="inlineStr"/>
      <c r="G6595" s="29" t="n">
        <f>ROUND(SUM(G6594),2)</f>
        <v>65.6</v>
      </c>
    </row>
    <row r="6596" customHeight="1" ht="15">
      <c r="A6596" s="2" t="inlineStr"/>
      <c r="B6596" s="2" t="inlineStr"/>
      <c r="C6596" s="2" t="inlineStr"/>
      <c r="D6596" s="2" t="inlineStr"/>
      <c r="E6596" s="28" t="inlineStr">
        <is>
          <r>
            <t xml:space="preserve">VALOR BDI (20.34%):</t>
          </r>
        </is>
      </c>
      <c r="F6596" s="28" t="inlineStr"/>
      <c r="G6596" s="29" t="n">
        <f>ROUND(G6595*(20.34/100),2)</f>
        <v>13.34</v>
      </c>
    </row>
    <row r="6597" customHeight="1" ht="15">
      <c r="A6597" s="2" t="inlineStr"/>
      <c r="B6597" s="2" t="inlineStr"/>
      <c r="C6597" s="2" t="inlineStr"/>
      <c r="D6597" s="2" t="inlineStr"/>
      <c r="E6597" s="28" t="inlineStr">
        <is>
          <r>
            <t xml:space="preserve">VALOR COM BDI:</t>
          </r>
        </is>
      </c>
      <c r="F6597" s="28" t="inlineStr"/>
      <c r="G6597" s="29" t="n">
        <f>G6596+G6595</f>
        <v>78.94</v>
      </c>
    </row>
    <row r="6598" customHeight="1" ht="10">
      <c r="A6598" s="2" t="inlineStr"/>
      <c r="B6598" s="2" t="inlineStr"/>
      <c r="C6598" s="2" t="inlineStr"/>
      <c r="D6598" s="2" t="inlineStr"/>
      <c r="E6598" s="18" t="inlineStr"/>
      <c r="F6598" s="18" t="inlineStr"/>
      <c r="G6598" s="18" t="inlineStr"/>
    </row>
    <row r="6599" customHeight="1" ht="20">
      <c r="A6599" s="19" t="inlineStr">
        <is>
          <r>
            <t xml:space="preserve">1.19.153. ​96984​ ELETRODUTO PVC RÍGIDO, DIÂMETRO 40MM, COM 3 METROS, PARA SPDA - FORNECIMENTO E INSTALAÇÃO. AF_08/2023​ (UN)</t>
          </r>
        </is>
      </c>
      <c r="B6599" s="19" t="inlineStr"/>
      <c r="C6599" s="19" t="inlineStr"/>
      <c r="D6599" s="19" t="inlineStr"/>
      <c r="E6599" s="19" t="inlineStr"/>
      <c r="F6599" s="19" t="inlineStr"/>
      <c r="G6599" s="19" t="inlineStr"/>
    </row>
    <row r="6600" customHeight="1" ht="15">
      <c r="A6600" s="20" t="inlineStr">
        <is>
          <r>
            <t xml:space="preserve">Material</t>
          </r>
        </is>
      </c>
      <c r="B6600" s="20" t="inlineStr"/>
      <c r="C6600" s="21" t="inlineStr">
        <is>
          <r>
            <t xml:space="preserve">FONTE</t>
          </r>
        </is>
      </c>
      <c r="D6600" s="21" t="inlineStr">
        <is>
          <r>
            <t xml:space="preserve">UNID</t>
          </r>
        </is>
      </c>
      <c r="E6600" s="21" t="inlineStr">
        <is>
          <r>
            <t xml:space="preserve">COEFICIENTE</t>
          </r>
        </is>
      </c>
      <c r="F6600" s="21" t="inlineStr">
        <is>
          <r>
            <t xml:space="preserve">PREÇO UNITÁRIO</t>
          </r>
        </is>
      </c>
      <c r="G6600" s="21" t="inlineStr">
        <is>
          <r>
            <t xml:space="preserve">TOTAL</t>
          </r>
        </is>
      </c>
    </row>
    <row r="6601" customHeight="1" ht="21">
      <c r="A6601" s="22" t="inlineStr">
        <is>
          <r>
            <t xml:space="preserve">00012070</t>
          </r>
        </is>
      </c>
      <c r="B6601" s="23" t="inlineStr">
        <is>
          <r>
            <t xml:space="preserve">ELETRODUTO DE PVC RIGIDO SOLDAVEL, CLASSE B, DE 40 MM</t>
          </r>
        </is>
      </c>
      <c r="C6601" s="22" t="inlineStr">
        <is>
          <r>
            <t xml:space="preserve">SINAPI</t>
          </r>
        </is>
      </c>
      <c r="D6601" s="22" t="inlineStr">
        <is>
          <r>
            <t xml:space="preserve">M</t>
          </r>
        </is>
      </c>
      <c r="E6601" s="24" t="n">
        <v>3.0</v>
      </c>
      <c r="F6601" s="25" t="n">
        <v>5.89</v>
      </c>
      <c r="G6601" s="25" t="n">
        <f>TRUNC(TRUNC(E6601,8)*F6601,2)</f>
        <v>17.67</v>
      </c>
    </row>
    <row r="6602" customHeight="1" ht="15">
      <c r="A6602" s="2" t="inlineStr"/>
      <c r="B6602" s="2" t="inlineStr"/>
      <c r="C6602" s="2" t="inlineStr"/>
      <c r="D6602" s="2" t="inlineStr"/>
      <c r="E6602" s="26" t="inlineStr">
        <is>
          <r>
            <t xml:space="preserve">TOTAL Material:</t>
          </r>
        </is>
      </c>
      <c r="F6602" s="26" t="inlineStr"/>
      <c r="G6602" s="27" t="n">
        <f>SUM(G6601:G6601)</f>
        <v>17.67</v>
      </c>
    </row>
    <row r="6603" customHeight="1" ht="15">
      <c r="A6603" s="20" t="inlineStr">
        <is>
          <r>
            <t xml:space="preserve">Mão de Obra com Encargos Complementares</t>
          </r>
        </is>
      </c>
      <c r="B6603" s="20" t="inlineStr"/>
      <c r="C6603" s="21" t="inlineStr">
        <is>
          <r>
            <t xml:space="preserve">FONTE</t>
          </r>
        </is>
      </c>
      <c r="D6603" s="21" t="inlineStr">
        <is>
          <r>
            <t xml:space="preserve">UNID</t>
          </r>
        </is>
      </c>
      <c r="E6603" s="21" t="inlineStr">
        <is>
          <r>
            <t xml:space="preserve">COEFICIENTE</t>
          </r>
        </is>
      </c>
      <c r="F6603" s="21" t="inlineStr">
        <is>
          <r>
            <t xml:space="preserve">PREÇO UNITÁRIO</t>
          </r>
        </is>
      </c>
      <c r="G6603" s="21" t="inlineStr">
        <is>
          <r>
            <t xml:space="preserve">TOTAL</t>
          </r>
        </is>
      </c>
    </row>
    <row r="6604" customHeight="1" ht="21">
      <c r="A6604" s="22" t="inlineStr">
        <is>
          <r>
            <t xml:space="preserve">88247</t>
          </r>
        </is>
      </c>
      <c r="B6604" s="23" t="inlineStr">
        <is>
          <r>
            <t xml:space="preserve">AUXILIAR DE ELETRICISTA COM ENCARGOS COMPLEMENTARES</t>
          </r>
        </is>
      </c>
      <c r="C6604" s="22" t="inlineStr">
        <is>
          <r>
            <t xml:space="preserve">SINAPI</t>
          </r>
        </is>
      </c>
      <c r="D6604" s="22" t="inlineStr">
        <is>
          <r>
            <t xml:space="preserve">H</t>
          </r>
        </is>
      </c>
      <c r="E6604" s="24" t="n">
        <v>0.7453</v>
      </c>
      <c r="F6604" s="25" t="n">
        <v>25.22</v>
      </c>
      <c r="G6604" s="25" t="n">
        <f>TRUNC(TRUNC(E6604,8)*F6604,2)</f>
        <v>18.79</v>
      </c>
    </row>
    <row r="6605" customHeight="1" ht="15">
      <c r="A6605" s="22" t="inlineStr">
        <is>
          <r>
            <t xml:space="preserve">88264</t>
          </r>
        </is>
      </c>
      <c r="B6605" s="23" t="inlineStr">
        <is>
          <r>
            <t xml:space="preserve">ELETRICISTA COM ENCARGOS COMPLEMENTARES</t>
          </r>
        </is>
      </c>
      <c r="C6605" s="22" t="inlineStr">
        <is>
          <r>
            <t xml:space="preserve">SINAPI</t>
          </r>
        </is>
      </c>
      <c r="D6605" s="22" t="inlineStr">
        <is>
          <r>
            <t xml:space="preserve">H</t>
          </r>
        </is>
      </c>
      <c r="E6605" s="24" t="n">
        <v>0.7453</v>
      </c>
      <c r="F6605" s="25" t="n">
        <v>30.96</v>
      </c>
      <c r="G6605" s="25" t="n">
        <f>TRUNC(TRUNC(E6605,8)*F6605,2)</f>
        <v>23.07</v>
      </c>
    </row>
    <row r="6606" customHeight="1" ht="18">
      <c r="A6606" s="2" t="inlineStr"/>
      <c r="B6606" s="2" t="inlineStr"/>
      <c r="C6606" s="2" t="inlineStr"/>
      <c r="D6606" s="2" t="inlineStr"/>
      <c r="E6606" s="26" t="inlineStr">
        <is>
          <r>
            <t xml:space="preserve">TOTAL Mão de Obra com Encargos Complementares:</t>
          </r>
        </is>
      </c>
      <c r="F6606" s="26" t="inlineStr"/>
      <c r="G6606" s="27" t="n">
        <f>SUM(G6604:G6605)</f>
        <v>41.86</v>
      </c>
    </row>
    <row r="6607" customHeight="1" ht="15">
      <c r="A6607" s="2" t="inlineStr"/>
      <c r="B6607" s="2" t="inlineStr"/>
      <c r="C6607" s="2" t="inlineStr"/>
      <c r="D6607" s="2" t="inlineStr"/>
      <c r="E6607" s="28" t="inlineStr">
        <is>
          <r>
            <t xml:space="preserve">VALOR:</t>
          </r>
        </is>
      </c>
      <c r="F6607" s="28" t="inlineStr"/>
      <c r="G6607" s="29" t="n">
        <f>ROUND(SUM(G6602,G6606),2)</f>
        <v>59.53</v>
      </c>
    </row>
    <row r="6608" customHeight="1" ht="15">
      <c r="A6608" s="2" t="inlineStr"/>
      <c r="B6608" s="2" t="inlineStr"/>
      <c r="C6608" s="2" t="inlineStr"/>
      <c r="D6608" s="2" t="inlineStr"/>
      <c r="E6608" s="28" t="inlineStr">
        <is>
          <r>
            <t xml:space="preserve">VALOR BDI (20.34%):</t>
          </r>
        </is>
      </c>
      <c r="F6608" s="28" t="inlineStr"/>
      <c r="G6608" s="29" t="n">
        <f>ROUND(G6607*(20.34/100),2)</f>
        <v>12.11</v>
      </c>
    </row>
    <row r="6609" customHeight="1" ht="15">
      <c r="A6609" s="2" t="inlineStr"/>
      <c r="B6609" s="2" t="inlineStr"/>
      <c r="C6609" s="2" t="inlineStr"/>
      <c r="D6609" s="2" t="inlineStr"/>
      <c r="E6609" s="28" t="inlineStr">
        <is>
          <r>
            <t xml:space="preserve">VALOR COM BDI:</t>
          </r>
        </is>
      </c>
      <c r="F6609" s="28" t="inlineStr"/>
      <c r="G6609" s="29" t="n">
        <f>G6608+G6607</f>
        <v>71.64</v>
      </c>
    </row>
    <row r="6610" customHeight="1" ht="10">
      <c r="A6610" s="2" t="inlineStr"/>
      <c r="B6610" s="2" t="inlineStr"/>
      <c r="C6610" s="2" t="inlineStr"/>
      <c r="D6610" s="2" t="inlineStr"/>
      <c r="E6610" s="18" t="inlineStr"/>
      <c r="F6610" s="18" t="inlineStr"/>
      <c r="G6610" s="18" t="inlineStr"/>
    </row>
    <row r="6611" customHeight="1" ht="20">
      <c r="A6611" s="19" t="inlineStr">
        <is>
          <r>
            <t xml:space="preserve">1.19.154. ​101548​ ISOLADOR, TIPO ROLDANA, PARA BAIXA TENSÃO - FORNECIMENTO E INSTALAÇÃO. AF_07/2020​ (UN)</t>
          </r>
        </is>
      </c>
      <c r="B6611" s="19" t="inlineStr"/>
      <c r="C6611" s="19" t="inlineStr"/>
      <c r="D6611" s="19" t="inlineStr"/>
      <c r="E6611" s="19" t="inlineStr"/>
      <c r="F6611" s="19" t="inlineStr"/>
      <c r="G6611" s="19" t="inlineStr"/>
    </row>
    <row r="6612" customHeight="1" ht="15">
      <c r="A6612" s="20" t="inlineStr">
        <is>
          <r>
            <t xml:space="preserve">Material</t>
          </r>
        </is>
      </c>
      <c r="B6612" s="20" t="inlineStr"/>
      <c r="C6612" s="21" t="inlineStr">
        <is>
          <r>
            <t xml:space="preserve">FONTE</t>
          </r>
        </is>
      </c>
      <c r="D6612" s="21" t="inlineStr">
        <is>
          <r>
            <t xml:space="preserve">UNID</t>
          </r>
        </is>
      </c>
      <c r="E6612" s="21" t="inlineStr">
        <is>
          <r>
            <t xml:space="preserve">COEFICIENTE</t>
          </r>
        </is>
      </c>
      <c r="F6612" s="21" t="inlineStr">
        <is>
          <r>
            <t xml:space="preserve">PREÇO UNITÁRIO</t>
          </r>
        </is>
      </c>
      <c r="G6612" s="21" t="inlineStr">
        <is>
          <r>
            <t xml:space="preserve">TOTAL</t>
          </r>
        </is>
      </c>
    </row>
    <row r="6613" customHeight="1" ht="21">
      <c r="A6613" s="22" t="inlineStr">
        <is>
          <r>
            <t xml:space="preserve">00003398</t>
          </r>
        </is>
      </c>
      <c r="B6613" s="23" t="inlineStr">
        <is>
          <r>
            <t xml:space="preserve">ISOLADOR DE PORCELANA, TIPO ROLDANA, DIMENSOES DE *72* X *72* MM, PARA USO EM BAIXA TENSAO</t>
          </r>
        </is>
      </c>
      <c r="C6613" s="22" t="inlineStr">
        <is>
          <r>
            <t xml:space="preserve">SINAPI</t>
          </r>
        </is>
      </c>
      <c r="D6613" s="22" t="inlineStr">
        <is>
          <r>
            <t xml:space="preserve">UN</t>
          </r>
        </is>
      </c>
      <c r="E6613" s="24" t="n">
        <v>1.0</v>
      </c>
      <c r="F6613" s="25" t="n">
        <v>5.41</v>
      </c>
      <c r="G6613" s="25" t="n">
        <f>TRUNC(TRUNC(E6613,8)*F6613,2)</f>
        <v>5.41</v>
      </c>
    </row>
    <row r="6614" customHeight="1" ht="15">
      <c r="A6614" s="2" t="inlineStr"/>
      <c r="B6614" s="2" t="inlineStr"/>
      <c r="C6614" s="2" t="inlineStr"/>
      <c r="D6614" s="2" t="inlineStr"/>
      <c r="E6614" s="26" t="inlineStr">
        <is>
          <r>
            <t xml:space="preserve">TOTAL Material:</t>
          </r>
        </is>
      </c>
      <c r="F6614" s="26" t="inlineStr"/>
      <c r="G6614" s="27" t="n">
        <f>SUM(G6613:G6613)</f>
        <v>5.41</v>
      </c>
    </row>
    <row r="6615" customHeight="1" ht="15">
      <c r="A6615" s="20" t="inlineStr">
        <is>
          <r>
            <t xml:space="preserve">Mão de Obra com Encargos Complementares</t>
          </r>
        </is>
      </c>
      <c r="B6615" s="20" t="inlineStr"/>
      <c r="C6615" s="21" t="inlineStr">
        <is>
          <r>
            <t xml:space="preserve">FONTE</t>
          </r>
        </is>
      </c>
      <c r="D6615" s="21" t="inlineStr">
        <is>
          <r>
            <t xml:space="preserve">UNID</t>
          </r>
        </is>
      </c>
      <c r="E6615" s="21" t="inlineStr">
        <is>
          <r>
            <t xml:space="preserve">COEFICIENTE</t>
          </r>
        </is>
      </c>
      <c r="F6615" s="21" t="inlineStr">
        <is>
          <r>
            <t xml:space="preserve">PREÇO UNITÁRIO</t>
          </r>
        </is>
      </c>
      <c r="G6615" s="21" t="inlineStr">
        <is>
          <r>
            <t xml:space="preserve">TOTAL</t>
          </r>
        </is>
      </c>
    </row>
    <row r="6616" customHeight="1" ht="21">
      <c r="A6616" s="22" t="inlineStr">
        <is>
          <r>
            <t xml:space="preserve">88247</t>
          </r>
        </is>
      </c>
      <c r="B6616" s="23" t="inlineStr">
        <is>
          <r>
            <t xml:space="preserve">AUXILIAR DE ELETRICISTA COM ENCARGOS COMPLEMENTARES</t>
          </r>
        </is>
      </c>
      <c r="C6616" s="22" t="inlineStr">
        <is>
          <r>
            <t xml:space="preserve">SINAPI</t>
          </r>
        </is>
      </c>
      <c r="D6616" s="22" t="inlineStr">
        <is>
          <r>
            <t xml:space="preserve">H</t>
          </r>
        </is>
      </c>
      <c r="E6616" s="24" t="n">
        <v>0.0068771</v>
      </c>
      <c r="F6616" s="25" t="n">
        <v>25.22</v>
      </c>
      <c r="G6616" s="25" t="n">
        <f>TRUNC(TRUNC(E6616,8)*F6616,2)</f>
        <v>0.17</v>
      </c>
    </row>
    <row r="6617" customHeight="1" ht="15">
      <c r="A6617" s="22" t="inlineStr">
        <is>
          <r>
            <t xml:space="preserve">88264</t>
          </r>
        </is>
      </c>
      <c r="B6617" s="23" t="inlineStr">
        <is>
          <r>
            <t xml:space="preserve">ELETRICISTA COM ENCARGOS COMPLEMENTARES</t>
          </r>
        </is>
      </c>
      <c r="C6617" s="22" t="inlineStr">
        <is>
          <r>
            <t xml:space="preserve">SINAPI</t>
          </r>
        </is>
      </c>
      <c r="D6617" s="22" t="inlineStr">
        <is>
          <r>
            <t xml:space="preserve">H</t>
          </r>
        </is>
      </c>
      <c r="E6617" s="24" t="n">
        <v>0.0619</v>
      </c>
      <c r="F6617" s="25" t="n">
        <v>30.96</v>
      </c>
      <c r="G6617" s="25" t="n">
        <f>TRUNC(TRUNC(E6617,8)*F6617,2)</f>
        <v>1.91</v>
      </c>
    </row>
    <row r="6618" customHeight="1" ht="18">
      <c r="A6618" s="2" t="inlineStr"/>
      <c r="B6618" s="2" t="inlineStr"/>
      <c r="C6618" s="2" t="inlineStr"/>
      <c r="D6618" s="2" t="inlineStr"/>
      <c r="E6618" s="26" t="inlineStr">
        <is>
          <r>
            <t xml:space="preserve">TOTAL Mão de Obra com Encargos Complementares:</t>
          </r>
        </is>
      </c>
      <c r="F6618" s="26" t="inlineStr"/>
      <c r="G6618" s="27" t="n">
        <f>SUM(G6616:G6617)</f>
        <v>2.08</v>
      </c>
    </row>
    <row r="6619" customHeight="1" ht="15">
      <c r="A6619" s="2" t="inlineStr"/>
      <c r="B6619" s="2" t="inlineStr"/>
      <c r="C6619" s="2" t="inlineStr"/>
      <c r="D6619" s="2" t="inlineStr"/>
      <c r="E6619" s="28" t="inlineStr">
        <is>
          <r>
            <t xml:space="preserve">VALOR:</t>
          </r>
        </is>
      </c>
      <c r="F6619" s="28" t="inlineStr"/>
      <c r="G6619" s="29" t="n">
        <f>ROUND(SUM(G6614,G6618),2)</f>
        <v>7.49</v>
      </c>
    </row>
    <row r="6620" customHeight="1" ht="15">
      <c r="A6620" s="2" t="inlineStr"/>
      <c r="B6620" s="2" t="inlineStr"/>
      <c r="C6620" s="2" t="inlineStr"/>
      <c r="D6620" s="2" t="inlineStr"/>
      <c r="E6620" s="28" t="inlineStr">
        <is>
          <r>
            <t xml:space="preserve">VALOR BDI (20.34%):</t>
          </r>
        </is>
      </c>
      <c r="F6620" s="28" t="inlineStr"/>
      <c r="G6620" s="29" t="n">
        <f>ROUND(G6619*(20.34/100),2)</f>
        <v>1.52</v>
      </c>
    </row>
    <row r="6621" customHeight="1" ht="15">
      <c r="A6621" s="2" t="inlineStr"/>
      <c r="B6621" s="2" t="inlineStr"/>
      <c r="C6621" s="2" t="inlineStr"/>
      <c r="D6621" s="2" t="inlineStr"/>
      <c r="E6621" s="28" t="inlineStr">
        <is>
          <r>
            <t xml:space="preserve">VALOR COM BDI:</t>
          </r>
        </is>
      </c>
      <c r="F6621" s="28" t="inlineStr"/>
      <c r="G6621" s="29" t="n">
        <f>G6620+G6619</f>
        <v>9.01</v>
      </c>
    </row>
    <row r="6622" customHeight="1" ht="10">
      <c r="A6622" s="2" t="inlineStr"/>
      <c r="B6622" s="2" t="inlineStr"/>
      <c r="C6622" s="2" t="inlineStr"/>
      <c r="D6622" s="2" t="inlineStr"/>
      <c r="E6622" s="18" t="inlineStr"/>
      <c r="F6622" s="18" t="inlineStr"/>
      <c r="G6622" s="18" t="inlineStr"/>
    </row>
    <row r="6623" customHeight="1" ht="20">
      <c r="A6623" s="19" t="inlineStr">
        <is>
          <r>
            <t xml:space="preserve">1.20.1. ​CPU3360​ COLARINHO PARA DUTO FLEXIVEL COM REGISTRO 6""(150MM)​ (UN)</t>
          </r>
        </is>
      </c>
      <c r="B6623" s="19" t="inlineStr"/>
      <c r="C6623" s="19" t="inlineStr"/>
      <c r="D6623" s="19" t="inlineStr"/>
      <c r="E6623" s="19" t="inlineStr"/>
      <c r="F6623" s="19" t="inlineStr"/>
      <c r="G6623" s="19" t="inlineStr"/>
    </row>
    <row r="6624" customHeight="1" ht="15">
      <c r="A6624" s="20" t="inlineStr">
        <is>
          <r>
            <t xml:space="preserve">Material</t>
          </r>
        </is>
      </c>
      <c r="B6624" s="20" t="inlineStr"/>
      <c r="C6624" s="21" t="inlineStr">
        <is>
          <r>
            <t xml:space="preserve">FONTE</t>
          </r>
        </is>
      </c>
      <c r="D6624" s="21" t="inlineStr">
        <is>
          <r>
            <t xml:space="preserve">UNID</t>
          </r>
        </is>
      </c>
      <c r="E6624" s="21" t="inlineStr">
        <is>
          <r>
            <t xml:space="preserve">COEFICIENTE</t>
          </r>
        </is>
      </c>
      <c r="F6624" s="21" t="inlineStr">
        <is>
          <r>
            <t xml:space="preserve">PREÇO UNITÁRIO</t>
          </r>
        </is>
      </c>
      <c r="G6624" s="21" t="inlineStr">
        <is>
          <r>
            <t xml:space="preserve">TOTAL</t>
          </r>
        </is>
      </c>
    </row>
    <row r="6625" customHeight="1" ht="21">
      <c r="A6625" s="22" t="inlineStr">
        <is>
          <r>
            <t xml:space="preserve">203056COTAÇÃO</t>
          </r>
        </is>
      </c>
      <c r="B6625" s="23" t="inlineStr">
        <is>
          <r>
            <t xml:space="preserve">COLARINHO AÇO GALVANIZADO SEM REGISTRO 6" 150MM</t>
          </r>
        </is>
      </c>
      <c r="C6625" s="22" t="inlineStr">
        <is>
          <r>
            <t xml:space="preserve">Composições </t>
          </r>
        </is>
      </c>
      <c r="D6625" s="22" t="inlineStr">
        <is>
          <r>
            <t xml:space="preserve">UN</t>
          </r>
        </is>
      </c>
      <c r="E6625" s="24" t="n">
        <v>1.0</v>
      </c>
      <c r="F6625" s="25" t="n">
        <v>12.38</v>
      </c>
      <c r="G6625" s="25" t="n">
        <f>ROUND(ROUND(E6625,8)*F6625,2)</f>
        <v>12.38</v>
      </c>
    </row>
    <row r="6626" customHeight="1" ht="15">
      <c r="A6626" s="2" t="inlineStr"/>
      <c r="B6626" s="2" t="inlineStr"/>
      <c r="C6626" s="2" t="inlineStr"/>
      <c r="D6626" s="2" t="inlineStr"/>
      <c r="E6626" s="26" t="inlineStr">
        <is>
          <r>
            <t xml:space="preserve">TOTAL Material:</t>
          </r>
        </is>
      </c>
      <c r="F6626" s="26" t="inlineStr"/>
      <c r="G6626" s="27" t="n">
        <f>SUM(G6625:G6625)</f>
        <v>12.38</v>
      </c>
    </row>
    <row r="6627" customHeight="1" ht="15">
      <c r="A6627" s="20" t="inlineStr">
        <is>
          <r>
            <t xml:space="preserve">Mão de Obra com Encargos Complementares</t>
          </r>
        </is>
      </c>
      <c r="B6627" s="20" t="inlineStr"/>
      <c r="C6627" s="21" t="inlineStr">
        <is>
          <r>
            <t xml:space="preserve">FONTE</t>
          </r>
        </is>
      </c>
      <c r="D6627" s="21" t="inlineStr">
        <is>
          <r>
            <t xml:space="preserve">UNID</t>
          </r>
        </is>
      </c>
      <c r="E6627" s="21" t="inlineStr">
        <is>
          <r>
            <t xml:space="preserve">COEFICIENTE</t>
          </r>
        </is>
      </c>
      <c r="F6627" s="21" t="inlineStr">
        <is>
          <r>
            <t xml:space="preserve">PREÇO UNITÁRIO</t>
          </r>
        </is>
      </c>
      <c r="G6627" s="21" t="inlineStr">
        <is>
          <r>
            <t xml:space="preserve">TOTAL</t>
          </r>
        </is>
      </c>
    </row>
    <row r="6628" customHeight="1" ht="21">
      <c r="A6628" s="22" t="inlineStr">
        <is>
          <r>
            <t xml:space="preserve">88243</t>
          </r>
        </is>
      </c>
      <c r="B6628" s="23" t="inlineStr">
        <is>
          <r>
            <t xml:space="preserve">AJUDANTE ESPECIALIZADO COM ENCARGOS COMPLEMENTARES</t>
          </r>
        </is>
      </c>
      <c r="C6628" s="22" t="inlineStr">
        <is>
          <r>
            <t xml:space="preserve">SINAPI</t>
          </r>
        </is>
      </c>
      <c r="D6628" s="22" t="inlineStr">
        <is>
          <r>
            <t xml:space="preserve">H</t>
          </r>
        </is>
      </c>
      <c r="E6628" s="24" t="n">
        <v>1.022</v>
      </c>
      <c r="F6628" s="25" t="n">
        <v>23.76</v>
      </c>
      <c r="G6628" s="25" t="n">
        <f>ROUND(ROUND(E6628,8)*F6628,2)</f>
        <v>24.28</v>
      </c>
    </row>
    <row r="6629" customHeight="1" ht="21">
      <c r="A6629" s="22" t="inlineStr">
        <is>
          <r>
            <t xml:space="preserve">100308</t>
          </r>
        </is>
      </c>
      <c r="B6629" s="23" t="inlineStr">
        <is>
          <r>
            <t xml:space="preserve">MECÂNICO DE REFRIGERAÇÃO COM ENCARGOS COMPLEMENTARES</t>
          </r>
        </is>
      </c>
      <c r="C6629" s="22" t="inlineStr">
        <is>
          <r>
            <t xml:space="preserve">SINAPI</t>
          </r>
        </is>
      </c>
      <c r="D6629" s="22" t="inlineStr">
        <is>
          <r>
            <t xml:space="preserve">H</t>
          </r>
        </is>
      </c>
      <c r="E6629" s="24" t="n">
        <v>1.022</v>
      </c>
      <c r="F6629" s="25" t="n">
        <v>30.46</v>
      </c>
      <c r="G6629" s="25" t="n">
        <f>ROUND(ROUND(E6629,8)*F6629,2)</f>
        <v>31.13</v>
      </c>
    </row>
    <row r="6630" customHeight="1" ht="18">
      <c r="A6630" s="2" t="inlineStr"/>
      <c r="B6630" s="2" t="inlineStr"/>
      <c r="C6630" s="2" t="inlineStr"/>
      <c r="D6630" s="2" t="inlineStr"/>
      <c r="E6630" s="26" t="inlineStr">
        <is>
          <r>
            <t xml:space="preserve">TOTAL Mão de Obra com Encargos Complementares:</t>
          </r>
        </is>
      </c>
      <c r="F6630" s="26" t="inlineStr"/>
      <c r="G6630" s="27" t="n">
        <f>SUM(G6628:G6629)</f>
        <v>55.41</v>
      </c>
    </row>
    <row r="6631" customHeight="1" ht="15">
      <c r="A6631" s="2" t="inlineStr"/>
      <c r="B6631" s="2" t="inlineStr"/>
      <c r="C6631" s="2" t="inlineStr"/>
      <c r="D6631" s="2" t="inlineStr"/>
      <c r="E6631" s="28" t="inlineStr">
        <is>
          <r>
            <t xml:space="preserve">VALOR:</t>
          </r>
        </is>
      </c>
      <c r="F6631" s="28" t="inlineStr"/>
      <c r="G6631" s="29" t="n">
        <f>ROUND(SUM(G6626,G6630),2)</f>
        <v>67.79</v>
      </c>
    </row>
    <row r="6632" customHeight="1" ht="15">
      <c r="A6632" s="2" t="inlineStr"/>
      <c r="B6632" s="2" t="inlineStr"/>
      <c r="C6632" s="2" t="inlineStr"/>
      <c r="D6632" s="2" t="inlineStr"/>
      <c r="E6632" s="28" t="inlineStr">
        <is>
          <r>
            <t xml:space="preserve">VALOR BDI (20.34%):</t>
          </r>
        </is>
      </c>
      <c r="F6632" s="28" t="inlineStr"/>
      <c r="G6632" s="29" t="n">
        <f>ROUND(G6631*(20.34/100),2)</f>
        <v>13.79</v>
      </c>
    </row>
    <row r="6633" customHeight="1" ht="15">
      <c r="A6633" s="2" t="inlineStr"/>
      <c r="B6633" s="2" t="inlineStr"/>
      <c r="C6633" s="2" t="inlineStr"/>
      <c r="D6633" s="2" t="inlineStr"/>
      <c r="E6633" s="28" t="inlineStr">
        <is>
          <r>
            <t xml:space="preserve">VALOR COM BDI:</t>
          </r>
        </is>
      </c>
      <c r="F6633" s="28" t="inlineStr"/>
      <c r="G6633" s="29" t="n">
        <f>G6632+G6631</f>
        <v>81.58</v>
      </c>
    </row>
    <row r="6634" customHeight="1" ht="10">
      <c r="A6634" s="2" t="inlineStr"/>
      <c r="B6634" s="2" t="inlineStr"/>
      <c r="C6634" s="2" t="inlineStr"/>
      <c r="D6634" s="2" t="inlineStr"/>
      <c r="E6634" s="18" t="inlineStr"/>
      <c r="F6634" s="18" t="inlineStr"/>
      <c r="G6634" s="18" t="inlineStr"/>
    </row>
    <row r="6635" customHeight="1" ht="20">
      <c r="A6635" s="19" t="inlineStr">
        <is>
          <r>
            <t xml:space="preserve">1.20.2. ​CPU2978​ COLARINHO PARA DUTO FLEXIVEL COM REGISTRO 5""(125MM)​ (UN)</t>
          </r>
        </is>
      </c>
      <c r="B6635" s="19" t="inlineStr"/>
      <c r="C6635" s="19" t="inlineStr"/>
      <c r="D6635" s="19" t="inlineStr"/>
      <c r="E6635" s="19" t="inlineStr"/>
      <c r="F6635" s="19" t="inlineStr"/>
      <c r="G6635" s="19" t="inlineStr"/>
    </row>
    <row r="6636" customHeight="1" ht="15">
      <c r="A6636" s="20" t="inlineStr">
        <is>
          <r>
            <t xml:space="preserve">Material</t>
          </r>
        </is>
      </c>
      <c r="B6636" s="20" t="inlineStr"/>
      <c r="C6636" s="21" t="inlineStr">
        <is>
          <r>
            <t xml:space="preserve">FONTE</t>
          </r>
        </is>
      </c>
      <c r="D6636" s="21" t="inlineStr">
        <is>
          <r>
            <t xml:space="preserve">UNID</t>
          </r>
        </is>
      </c>
      <c r="E6636" s="21" t="inlineStr">
        <is>
          <r>
            <t xml:space="preserve">COEFICIENTE</t>
          </r>
        </is>
      </c>
      <c r="F6636" s="21" t="inlineStr">
        <is>
          <r>
            <t xml:space="preserve">PREÇO UNITÁRIO</t>
          </r>
        </is>
      </c>
      <c r="G6636" s="21" t="inlineStr">
        <is>
          <r>
            <t xml:space="preserve">TOTAL</t>
          </r>
        </is>
      </c>
    </row>
    <row r="6637" customHeight="1" ht="21">
      <c r="A6637" s="22" t="inlineStr">
        <is>
          <r>
            <t xml:space="preserve">36488</t>
          </r>
        </is>
      </c>
      <c r="B6637" s="23" t="inlineStr">
        <is>
          <r>
            <t xml:space="preserve">COLARINHO AÇO GALVANIZADO COM REGISTRO BORBOLETAS 5" 125MM</t>
          </r>
        </is>
      </c>
      <c r="C6637" s="22" t="inlineStr">
        <is>
          <r>
            <t xml:space="preserve">Composições </t>
          </r>
        </is>
      </c>
      <c r="D6637" s="22" t="inlineStr">
        <is>
          <r>
            <t xml:space="preserve">UN</t>
          </r>
        </is>
      </c>
      <c r="E6637" s="24" t="n">
        <v>1.0</v>
      </c>
      <c r="F6637" s="25" t="n">
        <v>8.9</v>
      </c>
      <c r="G6637" s="25" t="n">
        <f>ROUND(ROUND(E6637,8)*F6637,2)</f>
        <v>8.9</v>
      </c>
    </row>
    <row r="6638" customHeight="1" ht="15">
      <c r="A6638" s="2" t="inlineStr"/>
      <c r="B6638" s="2" t="inlineStr"/>
      <c r="C6638" s="2" t="inlineStr"/>
      <c r="D6638" s="2" t="inlineStr"/>
      <c r="E6638" s="26" t="inlineStr">
        <is>
          <r>
            <t xml:space="preserve">TOTAL Material:</t>
          </r>
        </is>
      </c>
      <c r="F6638" s="26" t="inlineStr"/>
      <c r="G6638" s="27" t="n">
        <f>SUM(G6637:G6637)</f>
        <v>8.9</v>
      </c>
    </row>
    <row r="6639" customHeight="1" ht="15">
      <c r="A6639" s="20" t="inlineStr">
        <is>
          <r>
            <t xml:space="preserve">Mão de Obra com Encargos Complementares</t>
          </r>
        </is>
      </c>
      <c r="B6639" s="20" t="inlineStr"/>
      <c r="C6639" s="21" t="inlineStr">
        <is>
          <r>
            <t xml:space="preserve">FONTE</t>
          </r>
        </is>
      </c>
      <c r="D6639" s="21" t="inlineStr">
        <is>
          <r>
            <t xml:space="preserve">UNID</t>
          </r>
        </is>
      </c>
      <c r="E6639" s="21" t="inlineStr">
        <is>
          <r>
            <t xml:space="preserve">COEFICIENTE</t>
          </r>
        </is>
      </c>
      <c r="F6639" s="21" t="inlineStr">
        <is>
          <r>
            <t xml:space="preserve">PREÇO UNITÁRIO</t>
          </r>
        </is>
      </c>
      <c r="G6639" s="21" t="inlineStr">
        <is>
          <r>
            <t xml:space="preserve">TOTAL</t>
          </r>
        </is>
      </c>
    </row>
    <row r="6640" customHeight="1" ht="21">
      <c r="A6640" s="22" t="inlineStr">
        <is>
          <r>
            <t xml:space="preserve">100308</t>
          </r>
        </is>
      </c>
      <c r="B6640" s="23" t="inlineStr">
        <is>
          <r>
            <t xml:space="preserve">MECÂNICO DE REFRIGERAÇÃO COM ENCARGOS COMPLEMENTARES</t>
          </r>
        </is>
      </c>
      <c r="C6640" s="22" t="inlineStr">
        <is>
          <r>
            <t xml:space="preserve">SINAPI</t>
          </r>
        </is>
      </c>
      <c r="D6640" s="22" t="inlineStr">
        <is>
          <r>
            <t xml:space="preserve">H</t>
          </r>
        </is>
      </c>
      <c r="E6640" s="24" t="n">
        <v>1.022</v>
      </c>
      <c r="F6640" s="25" t="n">
        <v>30.46</v>
      </c>
      <c r="G6640" s="25" t="n">
        <f>ROUND(ROUND(E6640,8)*F6640,2)</f>
        <v>31.13</v>
      </c>
    </row>
    <row r="6641" customHeight="1" ht="18">
      <c r="A6641" s="2" t="inlineStr"/>
      <c r="B6641" s="2" t="inlineStr"/>
      <c r="C6641" s="2" t="inlineStr"/>
      <c r="D6641" s="2" t="inlineStr"/>
      <c r="E6641" s="26" t="inlineStr">
        <is>
          <r>
            <t xml:space="preserve">TOTAL Mão de Obra com Encargos Complementares:</t>
          </r>
        </is>
      </c>
      <c r="F6641" s="26" t="inlineStr"/>
      <c r="G6641" s="27" t="n">
        <f>SUM(G6640:G6640)</f>
        <v>31.13</v>
      </c>
    </row>
    <row r="6642" customHeight="1" ht="15">
      <c r="A6642" s="2" t="inlineStr"/>
      <c r="B6642" s="2" t="inlineStr"/>
      <c r="C6642" s="2" t="inlineStr"/>
      <c r="D6642" s="2" t="inlineStr"/>
      <c r="E6642" s="28" t="inlineStr">
        <is>
          <r>
            <t xml:space="preserve">VALOR:</t>
          </r>
        </is>
      </c>
      <c r="F6642" s="28" t="inlineStr"/>
      <c r="G6642" s="29" t="n">
        <f>ROUND(SUM(G6638,G6641),2)</f>
        <v>40.03</v>
      </c>
    </row>
    <row r="6643" customHeight="1" ht="15">
      <c r="A6643" s="2" t="inlineStr"/>
      <c r="B6643" s="2" t="inlineStr"/>
      <c r="C6643" s="2" t="inlineStr"/>
      <c r="D6643" s="2" t="inlineStr"/>
      <c r="E6643" s="28" t="inlineStr">
        <is>
          <r>
            <t xml:space="preserve">VALOR BDI (20.34%):</t>
          </r>
        </is>
      </c>
      <c r="F6643" s="28" t="inlineStr"/>
      <c r="G6643" s="29" t="n">
        <f>ROUND(G6642*(20.34/100),2)</f>
        <v>8.14</v>
      </c>
    </row>
    <row r="6644" customHeight="1" ht="15">
      <c r="A6644" s="2" t="inlineStr"/>
      <c r="B6644" s="2" t="inlineStr"/>
      <c r="C6644" s="2" t="inlineStr"/>
      <c r="D6644" s="2" t="inlineStr"/>
      <c r="E6644" s="28" t="inlineStr">
        <is>
          <r>
            <t xml:space="preserve">VALOR COM BDI:</t>
          </r>
        </is>
      </c>
      <c r="F6644" s="28" t="inlineStr"/>
      <c r="G6644" s="29" t="n">
        <f>G6643+G6642</f>
        <v>48.17</v>
      </c>
    </row>
    <row r="6645" customHeight="1" ht="10">
      <c r="A6645" s="2" t="inlineStr"/>
      <c r="B6645" s="2" t="inlineStr"/>
      <c r="C6645" s="2" t="inlineStr"/>
      <c r="D6645" s="2" t="inlineStr"/>
      <c r="E6645" s="18" t="inlineStr"/>
      <c r="F6645" s="18" t="inlineStr"/>
      <c r="G6645" s="18" t="inlineStr"/>
    </row>
    <row r="6646" customHeight="1" ht="20">
      <c r="A6646" s="19" t="inlineStr">
        <is>
          <r>
            <t xml:space="preserve">1.20.3. ​CPU2979​ COLARINHO PARA DUTO FLEXIVEL COM REGISTRO 12""(300MM)​ (UN)</t>
          </r>
        </is>
      </c>
      <c r="B6646" s="19" t="inlineStr"/>
      <c r="C6646" s="19" t="inlineStr"/>
      <c r="D6646" s="19" t="inlineStr"/>
      <c r="E6646" s="19" t="inlineStr"/>
      <c r="F6646" s="19" t="inlineStr"/>
      <c r="G6646" s="19" t="inlineStr"/>
    </row>
    <row r="6647" customHeight="1" ht="15">
      <c r="A6647" s="20" t="inlineStr">
        <is>
          <r>
            <t xml:space="preserve">Material</t>
          </r>
        </is>
      </c>
      <c r="B6647" s="20" t="inlineStr"/>
      <c r="C6647" s="21" t="inlineStr">
        <is>
          <r>
            <t xml:space="preserve">FONTE</t>
          </r>
        </is>
      </c>
      <c r="D6647" s="21" t="inlineStr">
        <is>
          <r>
            <t xml:space="preserve">UNID</t>
          </r>
        </is>
      </c>
      <c r="E6647" s="21" t="inlineStr">
        <is>
          <r>
            <t xml:space="preserve">COEFICIENTE</t>
          </r>
        </is>
      </c>
      <c r="F6647" s="21" t="inlineStr">
        <is>
          <r>
            <t xml:space="preserve">PREÇO UNITÁRIO</t>
          </r>
        </is>
      </c>
      <c r="G6647" s="21" t="inlineStr">
        <is>
          <r>
            <t xml:space="preserve">TOTAL</t>
          </r>
        </is>
      </c>
    </row>
    <row r="6648" customHeight="1" ht="21">
      <c r="A6648" s="22" t="inlineStr">
        <is>
          <r>
            <t xml:space="preserve">203059</t>
          </r>
        </is>
      </c>
      <c r="B6648" s="23" t="inlineStr">
        <is>
          <r>
            <t xml:space="preserve">COLARINHO DE AÇO GALVANIZADO SEM REGISTRO 12" 300MM</t>
          </r>
        </is>
      </c>
      <c r="C6648" s="22" t="inlineStr">
        <is>
          <r>
            <t xml:space="preserve">Composições </t>
          </r>
        </is>
      </c>
      <c r="D6648" s="22" t="inlineStr">
        <is>
          <r>
            <t xml:space="preserve">UN</t>
          </r>
        </is>
      </c>
      <c r="E6648" s="24" t="n">
        <v>1.0</v>
      </c>
      <c r="F6648" s="25" t="n">
        <v>15.99</v>
      </c>
      <c r="G6648" s="25" t="n">
        <f>ROUND(ROUND(E6648,8)*F6648,2)</f>
        <v>15.99</v>
      </c>
    </row>
    <row r="6649" customHeight="1" ht="15">
      <c r="A6649" s="2" t="inlineStr"/>
      <c r="B6649" s="2" t="inlineStr"/>
      <c r="C6649" s="2" t="inlineStr"/>
      <c r="D6649" s="2" t="inlineStr"/>
      <c r="E6649" s="26" t="inlineStr">
        <is>
          <r>
            <t xml:space="preserve">TOTAL Material:</t>
          </r>
        </is>
      </c>
      <c r="F6649" s="26" t="inlineStr"/>
      <c r="G6649" s="27" t="n">
        <f>SUM(G6648:G6648)</f>
        <v>15.99</v>
      </c>
    </row>
    <row r="6650" customHeight="1" ht="15">
      <c r="A6650" s="20" t="inlineStr">
        <is>
          <r>
            <t xml:space="preserve">Mão de Obra com Encargos Complementares</t>
          </r>
        </is>
      </c>
      <c r="B6650" s="20" t="inlineStr"/>
      <c r="C6650" s="21" t="inlineStr">
        <is>
          <r>
            <t xml:space="preserve">FONTE</t>
          </r>
        </is>
      </c>
      <c r="D6650" s="21" t="inlineStr">
        <is>
          <r>
            <t xml:space="preserve">UNID</t>
          </r>
        </is>
      </c>
      <c r="E6650" s="21" t="inlineStr">
        <is>
          <r>
            <t xml:space="preserve">COEFICIENTE</t>
          </r>
        </is>
      </c>
      <c r="F6650" s="21" t="inlineStr">
        <is>
          <r>
            <t xml:space="preserve">PREÇO UNITÁRIO</t>
          </r>
        </is>
      </c>
      <c r="G6650" s="21" t="inlineStr">
        <is>
          <r>
            <t xml:space="preserve">TOTAL</t>
          </r>
        </is>
      </c>
    </row>
    <row r="6651" customHeight="1" ht="21">
      <c r="A6651" s="22" t="inlineStr">
        <is>
          <r>
            <t xml:space="preserve">88243</t>
          </r>
        </is>
      </c>
      <c r="B6651" s="23" t="inlineStr">
        <is>
          <r>
            <t xml:space="preserve">AJUDANTE ESPECIALIZADO COM ENCARGOS COMPLEMENTARES</t>
          </r>
        </is>
      </c>
      <c r="C6651" s="22" t="inlineStr">
        <is>
          <r>
            <t xml:space="preserve">SINAPI</t>
          </r>
        </is>
      </c>
      <c r="D6651" s="22" t="inlineStr">
        <is>
          <r>
            <t xml:space="preserve">H</t>
          </r>
        </is>
      </c>
      <c r="E6651" s="24" t="n">
        <v>1.022</v>
      </c>
      <c r="F6651" s="25" t="n">
        <v>23.76</v>
      </c>
      <c r="G6651" s="25" t="n">
        <f>ROUND(ROUND(E6651,8)*F6651,2)</f>
        <v>24.28</v>
      </c>
    </row>
    <row r="6652" customHeight="1" ht="21">
      <c r="A6652" s="22" t="inlineStr">
        <is>
          <r>
            <t xml:space="preserve">100308</t>
          </r>
        </is>
      </c>
      <c r="B6652" s="23" t="inlineStr">
        <is>
          <r>
            <t xml:space="preserve">MECÂNICO DE REFRIGERAÇÃO COM ENCARGOS COMPLEMENTARES</t>
          </r>
        </is>
      </c>
      <c r="C6652" s="22" t="inlineStr">
        <is>
          <r>
            <t xml:space="preserve">SINAPI</t>
          </r>
        </is>
      </c>
      <c r="D6652" s="22" t="inlineStr">
        <is>
          <r>
            <t xml:space="preserve">H</t>
          </r>
        </is>
      </c>
      <c r="E6652" s="24" t="n">
        <v>1.022</v>
      </c>
      <c r="F6652" s="25" t="n">
        <v>30.46</v>
      </c>
      <c r="G6652" s="25" t="n">
        <f>ROUND(ROUND(E6652,8)*F6652,2)</f>
        <v>31.13</v>
      </c>
    </row>
    <row r="6653" customHeight="1" ht="18">
      <c r="A6653" s="2" t="inlineStr"/>
      <c r="B6653" s="2" t="inlineStr"/>
      <c r="C6653" s="2" t="inlineStr"/>
      <c r="D6653" s="2" t="inlineStr"/>
      <c r="E6653" s="26" t="inlineStr">
        <is>
          <r>
            <t xml:space="preserve">TOTAL Mão de Obra com Encargos Complementares:</t>
          </r>
        </is>
      </c>
      <c r="F6653" s="26" t="inlineStr"/>
      <c r="G6653" s="27" t="n">
        <f>SUM(G6651:G6652)</f>
        <v>55.41</v>
      </c>
    </row>
    <row r="6654" customHeight="1" ht="15">
      <c r="A6654" s="2" t="inlineStr"/>
      <c r="B6654" s="2" t="inlineStr"/>
      <c r="C6654" s="2" t="inlineStr"/>
      <c r="D6654" s="2" t="inlineStr"/>
      <c r="E6654" s="28" t="inlineStr">
        <is>
          <r>
            <t xml:space="preserve">VALOR:</t>
          </r>
        </is>
      </c>
      <c r="F6654" s="28" t="inlineStr"/>
      <c r="G6654" s="29" t="n">
        <f>ROUND(SUM(G6649,G6653),2)</f>
        <v>71.4</v>
      </c>
    </row>
    <row r="6655" customHeight="1" ht="15">
      <c r="A6655" s="2" t="inlineStr"/>
      <c r="B6655" s="2" t="inlineStr"/>
      <c r="C6655" s="2" t="inlineStr"/>
      <c r="D6655" s="2" t="inlineStr"/>
      <c r="E6655" s="28" t="inlineStr">
        <is>
          <r>
            <t xml:space="preserve">VALOR BDI (20.34%):</t>
          </r>
        </is>
      </c>
      <c r="F6655" s="28" t="inlineStr"/>
      <c r="G6655" s="29" t="n">
        <f>ROUND(G6654*(20.34/100),2)</f>
        <v>14.52</v>
      </c>
    </row>
    <row r="6656" customHeight="1" ht="15">
      <c r="A6656" s="2" t="inlineStr"/>
      <c r="B6656" s="2" t="inlineStr"/>
      <c r="C6656" s="2" t="inlineStr"/>
      <c r="D6656" s="2" t="inlineStr"/>
      <c r="E6656" s="28" t="inlineStr">
        <is>
          <r>
            <t xml:space="preserve">VALOR COM BDI:</t>
          </r>
        </is>
      </c>
      <c r="F6656" s="28" t="inlineStr"/>
      <c r="G6656" s="29" t="n">
        <f>G6655+G6654</f>
        <v>85.92</v>
      </c>
    </row>
    <row r="6657" customHeight="1" ht="10">
      <c r="A6657" s="2" t="inlineStr"/>
      <c r="B6657" s="2" t="inlineStr"/>
      <c r="C6657" s="2" t="inlineStr"/>
      <c r="D6657" s="2" t="inlineStr"/>
      <c r="E6657" s="18" t="inlineStr"/>
      <c r="F6657" s="18" t="inlineStr"/>
      <c r="G6657" s="18" t="inlineStr"/>
    </row>
    <row r="6658" customHeight="1" ht="20">
      <c r="A6658" s="19" t="inlineStr">
        <is>
          <r>
            <t xml:space="preserve">1.20.4. ​CPU3361​ COLARINHO EM CHAPA AÇO GALV, C/REGISTRO BORBOLETA 250MM 10""​ (UN)</t>
          </r>
        </is>
      </c>
      <c r="B6658" s="19" t="inlineStr"/>
      <c r="C6658" s="19" t="inlineStr"/>
      <c r="D6658" s="19" t="inlineStr"/>
      <c r="E6658" s="19" t="inlineStr"/>
      <c r="F6658" s="19" t="inlineStr"/>
      <c r="G6658" s="19" t="inlineStr"/>
    </row>
    <row r="6659" customHeight="1" ht="15">
      <c r="A6659" s="20" t="inlineStr">
        <is>
          <r>
            <t xml:space="preserve">Material</t>
          </r>
        </is>
      </c>
      <c r="B6659" s="20" t="inlineStr"/>
      <c r="C6659" s="21" t="inlineStr">
        <is>
          <r>
            <t xml:space="preserve">FONTE</t>
          </r>
        </is>
      </c>
      <c r="D6659" s="21" t="inlineStr">
        <is>
          <r>
            <t xml:space="preserve">UNID</t>
          </r>
        </is>
      </c>
      <c r="E6659" s="21" t="inlineStr">
        <is>
          <r>
            <t xml:space="preserve">COEFICIENTE</t>
          </r>
        </is>
      </c>
      <c r="F6659" s="21" t="inlineStr">
        <is>
          <r>
            <t xml:space="preserve">PREÇO UNITÁRIO</t>
          </r>
        </is>
      </c>
      <c r="G6659" s="21" t="inlineStr">
        <is>
          <r>
            <t xml:space="preserve">TOTAL</t>
          </r>
        </is>
      </c>
    </row>
    <row r="6660" customHeight="1" ht="21">
      <c r="A6660" s="22" t="inlineStr">
        <is>
          <r>
            <t xml:space="preserve">36491</t>
          </r>
        </is>
      </c>
      <c r="B6660" s="23" t="inlineStr">
        <is>
          <r>
            <t xml:space="preserve">COLARINHO AÇO GALVANIZADO COM REGISTRO BORBOLETA 10" 250MM</t>
          </r>
        </is>
      </c>
      <c r="C6660" s="22" t="inlineStr">
        <is>
          <r>
            <t xml:space="preserve">Composições </t>
          </r>
        </is>
      </c>
      <c r="D6660" s="22" t="inlineStr">
        <is>
          <r>
            <t xml:space="preserve">UN</t>
          </r>
        </is>
      </c>
      <c r="E6660" s="24" t="n">
        <v>1.0</v>
      </c>
      <c r="F6660" s="25" t="n">
        <v>16.88</v>
      </c>
      <c r="G6660" s="25" t="n">
        <f>ROUND(ROUND(E6660,8)*F6660,2)</f>
        <v>16.88</v>
      </c>
    </row>
    <row r="6661" customHeight="1" ht="21">
      <c r="A6661" s="22" t="inlineStr">
        <is>
          <r>
            <t xml:space="preserve">I42529S</t>
          </r>
        </is>
      </c>
      <c r="B6661" s="23" t="inlineStr">
        <is>
          <r>
            <t xml:space="preserve">Fita adesiva aluminizada, para instalacao de mantas de subcobertura, l = *5* cm</t>
          </r>
        </is>
      </c>
      <c r="C6661" s="22" t="inlineStr">
        <is>
          <r>
            <t xml:space="preserve">ORSE</t>
          </r>
        </is>
      </c>
      <c r="D6661" s="22" t="inlineStr">
        <is>
          <r>
            <t xml:space="preserve">m</t>
          </r>
        </is>
      </c>
      <c r="E6661" s="24" t="n">
        <v>6.19</v>
      </c>
      <c r="F6661" s="25" t="n">
        <v>1.35</v>
      </c>
      <c r="G6661" s="25" t="n">
        <f>ROUND(ROUND(E6661,8)*F6661,2)</f>
        <v>8.36</v>
      </c>
    </row>
    <row r="6662" customHeight="1" ht="15">
      <c r="A6662" s="2" t="inlineStr"/>
      <c r="B6662" s="2" t="inlineStr"/>
      <c r="C6662" s="2" t="inlineStr"/>
      <c r="D6662" s="2" t="inlineStr"/>
      <c r="E6662" s="26" t="inlineStr">
        <is>
          <r>
            <t xml:space="preserve">TOTAL Material:</t>
          </r>
        </is>
      </c>
      <c r="F6662" s="26" t="inlineStr"/>
      <c r="G6662" s="27" t="n">
        <f>SUM(G6660:G6661)</f>
        <v>25.24</v>
      </c>
    </row>
    <row r="6663" customHeight="1" ht="15">
      <c r="A6663" s="20" t="inlineStr">
        <is>
          <r>
            <t xml:space="preserve">Mão de Obra com Encargos Complementares</t>
          </r>
        </is>
      </c>
      <c r="B6663" s="20" t="inlineStr"/>
      <c r="C6663" s="21" t="inlineStr">
        <is>
          <r>
            <t xml:space="preserve">FONTE</t>
          </r>
        </is>
      </c>
      <c r="D6663" s="21" t="inlineStr">
        <is>
          <r>
            <t xml:space="preserve">UNID</t>
          </r>
        </is>
      </c>
      <c r="E6663" s="21" t="inlineStr">
        <is>
          <r>
            <t xml:space="preserve">COEFICIENTE</t>
          </r>
        </is>
      </c>
      <c r="F6663" s="21" t="inlineStr">
        <is>
          <r>
            <t xml:space="preserve">PREÇO UNITÁRIO</t>
          </r>
        </is>
      </c>
      <c r="G6663" s="21" t="inlineStr">
        <is>
          <r>
            <t xml:space="preserve">TOTAL</t>
          </r>
        </is>
      </c>
    </row>
    <row r="6664" customHeight="1" ht="21">
      <c r="A6664" s="22" t="inlineStr">
        <is>
          <r>
            <t xml:space="preserve">88243</t>
          </r>
        </is>
      </c>
      <c r="B6664" s="23" t="inlineStr">
        <is>
          <r>
            <t xml:space="preserve">AJUDANTE ESPECIALIZADO COM ENCARGOS COMPLEMENTARES</t>
          </r>
        </is>
      </c>
      <c r="C6664" s="22" t="inlineStr">
        <is>
          <r>
            <t xml:space="preserve">SINAPI</t>
          </r>
        </is>
      </c>
      <c r="D6664" s="22" t="inlineStr">
        <is>
          <r>
            <t xml:space="preserve">H</t>
          </r>
        </is>
      </c>
      <c r="E6664" s="24" t="n">
        <v>1.022</v>
      </c>
      <c r="F6664" s="25" t="n">
        <v>23.76</v>
      </c>
      <c r="G6664" s="25" t="n">
        <f>ROUND(ROUND(E6664,8)*F6664,2)</f>
        <v>24.28</v>
      </c>
    </row>
    <row r="6665" customHeight="1" ht="21">
      <c r="A6665" s="22" t="inlineStr">
        <is>
          <r>
            <t xml:space="preserve">100308</t>
          </r>
        </is>
      </c>
      <c r="B6665" s="23" t="inlineStr">
        <is>
          <r>
            <t xml:space="preserve">MECÂNICO DE REFRIGERAÇÃO COM ENCARGOS COMPLEMENTARES</t>
          </r>
        </is>
      </c>
      <c r="C6665" s="22" t="inlineStr">
        <is>
          <r>
            <t xml:space="preserve">SINAPI</t>
          </r>
        </is>
      </c>
      <c r="D6665" s="22" t="inlineStr">
        <is>
          <r>
            <t xml:space="preserve">H</t>
          </r>
        </is>
      </c>
      <c r="E6665" s="24" t="n">
        <v>1.022</v>
      </c>
      <c r="F6665" s="25" t="n">
        <v>30.46</v>
      </c>
      <c r="G6665" s="25" t="n">
        <f>ROUND(ROUND(E6665,8)*F6665,2)</f>
        <v>31.13</v>
      </c>
    </row>
    <row r="6666" customHeight="1" ht="18">
      <c r="A6666" s="2" t="inlineStr"/>
      <c r="B6666" s="2" t="inlineStr"/>
      <c r="C6666" s="2" t="inlineStr"/>
      <c r="D6666" s="2" t="inlineStr"/>
      <c r="E6666" s="26" t="inlineStr">
        <is>
          <r>
            <t xml:space="preserve">TOTAL Mão de Obra com Encargos Complementares:</t>
          </r>
        </is>
      </c>
      <c r="F6666" s="26" t="inlineStr"/>
      <c r="G6666" s="27" t="n">
        <f>SUM(G6664:G6665)</f>
        <v>55.41</v>
      </c>
    </row>
    <row r="6667" customHeight="1" ht="15">
      <c r="A6667" s="2" t="inlineStr"/>
      <c r="B6667" s="2" t="inlineStr"/>
      <c r="C6667" s="2" t="inlineStr"/>
      <c r="D6667" s="2" t="inlineStr"/>
      <c r="E6667" s="28" t="inlineStr">
        <is>
          <r>
            <t xml:space="preserve">VALOR:</t>
          </r>
        </is>
      </c>
      <c r="F6667" s="28" t="inlineStr"/>
      <c r="G6667" s="29" t="n">
        <f>ROUND(SUM(G6662,G6666),2)</f>
        <v>80.65</v>
      </c>
    </row>
    <row r="6668" customHeight="1" ht="15">
      <c r="A6668" s="2" t="inlineStr"/>
      <c r="B6668" s="2" t="inlineStr"/>
      <c r="C6668" s="2" t="inlineStr"/>
      <c r="D6668" s="2" t="inlineStr"/>
      <c r="E6668" s="28" t="inlineStr">
        <is>
          <r>
            <t xml:space="preserve">VALOR BDI (20.34%):</t>
          </r>
        </is>
      </c>
      <c r="F6668" s="28" t="inlineStr"/>
      <c r="G6668" s="29" t="n">
        <f>ROUND(G6667*(20.34/100),2)</f>
        <v>16.4</v>
      </c>
    </row>
    <row r="6669" customHeight="1" ht="15">
      <c r="A6669" s="2" t="inlineStr"/>
      <c r="B6669" s="2" t="inlineStr"/>
      <c r="C6669" s="2" t="inlineStr"/>
      <c r="D6669" s="2" t="inlineStr"/>
      <c r="E6669" s="28" t="inlineStr">
        <is>
          <r>
            <t xml:space="preserve">VALOR COM BDI:</t>
          </r>
        </is>
      </c>
      <c r="F6669" s="28" t="inlineStr"/>
      <c r="G6669" s="29" t="n">
        <f>G6668+G6667</f>
        <v>97.05</v>
      </c>
    </row>
    <row r="6670" customHeight="1" ht="10">
      <c r="A6670" s="2" t="inlineStr"/>
      <c r="B6670" s="2" t="inlineStr"/>
      <c r="C6670" s="2" t="inlineStr"/>
      <c r="D6670" s="2" t="inlineStr"/>
      <c r="E6670" s="18" t="inlineStr"/>
      <c r="F6670" s="18" t="inlineStr"/>
      <c r="G6670" s="18" t="inlineStr"/>
    </row>
    <row r="6671" customHeight="1" ht="20">
      <c r="A6671" s="19" t="inlineStr">
        <is>
          <r>
            <t xml:space="preserve">1.20.5. ​CPU2800​ COLARINHO EM CHAPA AÇO GALV, C/REGISTRO BORBOLETA 200MM 8""​ (UN)</t>
          </r>
        </is>
      </c>
      <c r="B6671" s="19" t="inlineStr"/>
      <c r="C6671" s="19" t="inlineStr"/>
      <c r="D6671" s="19" t="inlineStr"/>
      <c r="E6671" s="19" t="inlineStr"/>
      <c r="F6671" s="19" t="inlineStr"/>
      <c r="G6671" s="19" t="inlineStr"/>
    </row>
    <row r="6672" customHeight="1" ht="15">
      <c r="A6672" s="20" t="inlineStr">
        <is>
          <r>
            <t xml:space="preserve">Material</t>
          </r>
        </is>
      </c>
      <c r="B6672" s="20" t="inlineStr"/>
      <c r="C6672" s="21" t="inlineStr">
        <is>
          <r>
            <t xml:space="preserve">FONTE</t>
          </r>
        </is>
      </c>
      <c r="D6672" s="21" t="inlineStr">
        <is>
          <r>
            <t xml:space="preserve">UNID</t>
          </r>
        </is>
      </c>
      <c r="E6672" s="21" t="inlineStr">
        <is>
          <r>
            <t xml:space="preserve">COEFICIENTE</t>
          </r>
        </is>
      </c>
      <c r="F6672" s="21" t="inlineStr">
        <is>
          <r>
            <t xml:space="preserve">PREÇO UNITÁRIO</t>
          </r>
        </is>
      </c>
      <c r="G6672" s="21" t="inlineStr">
        <is>
          <r>
            <t xml:space="preserve">TOTAL</t>
          </r>
        </is>
      </c>
    </row>
    <row r="6673" customHeight="1" ht="21">
      <c r="A6673" s="22" t="inlineStr">
        <is>
          <r>
            <t xml:space="preserve">036486</t>
          </r>
        </is>
      </c>
      <c r="B6673" s="23" t="inlineStr">
        <is>
          <r>
            <t xml:space="preserve">COLARINHO ACO GALVANIZADO COM REGISTRO BORBOLETA 8"" (200mm)</t>
          </r>
        </is>
      </c>
      <c r="C6673" s="22" t="inlineStr">
        <is>
          <r>
            <t xml:space="preserve">Composições </t>
          </r>
        </is>
      </c>
      <c r="D6673" s="22" t="inlineStr">
        <is>
          <r>
            <t xml:space="preserve">UN</t>
          </r>
        </is>
      </c>
      <c r="E6673" s="24" t="n">
        <v>1.0</v>
      </c>
      <c r="F6673" s="25" t="n">
        <v>14.29</v>
      </c>
      <c r="G6673" s="25" t="n">
        <f>ROUND(ROUND(E6673,8)*F6673,2)</f>
        <v>14.29</v>
      </c>
    </row>
    <row r="6674" customHeight="1" ht="21">
      <c r="A6674" s="22" t="inlineStr">
        <is>
          <r>
            <t xml:space="preserve">I42529S</t>
          </r>
        </is>
      </c>
      <c r="B6674" s="23" t="inlineStr">
        <is>
          <r>
            <t xml:space="preserve">Fita adesiva aluminizada, para instalacao de mantas de subcobertura, l = *5* cm</t>
          </r>
        </is>
      </c>
      <c r="C6674" s="22" t="inlineStr">
        <is>
          <r>
            <t xml:space="preserve">ORSE</t>
          </r>
        </is>
      </c>
      <c r="D6674" s="22" t="inlineStr">
        <is>
          <r>
            <t xml:space="preserve">m</t>
          </r>
        </is>
      </c>
      <c r="E6674" s="24" t="n">
        <v>6.19</v>
      </c>
      <c r="F6674" s="25" t="n">
        <v>1.35</v>
      </c>
      <c r="G6674" s="25" t="n">
        <f>ROUND(ROUND(E6674,8)*F6674,2)</f>
        <v>8.36</v>
      </c>
    </row>
    <row r="6675" customHeight="1" ht="15">
      <c r="A6675" s="2" t="inlineStr"/>
      <c r="B6675" s="2" t="inlineStr"/>
      <c r="C6675" s="2" t="inlineStr"/>
      <c r="D6675" s="2" t="inlineStr"/>
      <c r="E6675" s="26" t="inlineStr">
        <is>
          <r>
            <t xml:space="preserve">TOTAL Material:</t>
          </r>
        </is>
      </c>
      <c r="F6675" s="26" t="inlineStr"/>
      <c r="G6675" s="27" t="n">
        <f>SUM(G6673:G6674)</f>
        <v>22.65</v>
      </c>
    </row>
    <row r="6676" customHeight="1" ht="15">
      <c r="A6676" s="20" t="inlineStr">
        <is>
          <r>
            <t xml:space="preserve">Mão de Obra com Encargos Complementares</t>
          </r>
        </is>
      </c>
      <c r="B6676" s="20" t="inlineStr"/>
      <c r="C6676" s="21" t="inlineStr">
        <is>
          <r>
            <t xml:space="preserve">FONTE</t>
          </r>
        </is>
      </c>
      <c r="D6676" s="21" t="inlineStr">
        <is>
          <r>
            <t xml:space="preserve">UNID</t>
          </r>
        </is>
      </c>
      <c r="E6676" s="21" t="inlineStr">
        <is>
          <r>
            <t xml:space="preserve">COEFICIENTE</t>
          </r>
        </is>
      </c>
      <c r="F6676" s="21" t="inlineStr">
        <is>
          <r>
            <t xml:space="preserve">PREÇO UNITÁRIO</t>
          </r>
        </is>
      </c>
      <c r="G6676" s="21" t="inlineStr">
        <is>
          <r>
            <t xml:space="preserve">TOTAL</t>
          </r>
        </is>
      </c>
    </row>
    <row r="6677" customHeight="1" ht="21">
      <c r="A6677" s="22" t="inlineStr">
        <is>
          <r>
            <t xml:space="preserve">88243</t>
          </r>
        </is>
      </c>
      <c r="B6677" s="23" t="inlineStr">
        <is>
          <r>
            <t xml:space="preserve">AJUDANTE ESPECIALIZADO COM ENCARGOS COMPLEMENTARES</t>
          </r>
        </is>
      </c>
      <c r="C6677" s="22" t="inlineStr">
        <is>
          <r>
            <t xml:space="preserve">SINAPI</t>
          </r>
        </is>
      </c>
      <c r="D6677" s="22" t="inlineStr">
        <is>
          <r>
            <t xml:space="preserve">H</t>
          </r>
        </is>
      </c>
      <c r="E6677" s="24" t="n">
        <v>1.031</v>
      </c>
      <c r="F6677" s="25" t="n">
        <v>23.76</v>
      </c>
      <c r="G6677" s="25" t="n">
        <f>ROUND(ROUND(E6677,8)*F6677,2)</f>
        <v>24.5</v>
      </c>
    </row>
    <row r="6678" customHeight="1" ht="21">
      <c r="A6678" s="22" t="inlineStr">
        <is>
          <r>
            <t xml:space="preserve">100308</t>
          </r>
        </is>
      </c>
      <c r="B6678" s="23" t="inlineStr">
        <is>
          <r>
            <t xml:space="preserve">MECÂNICO DE REFRIGERAÇÃO COM ENCARGOS COMPLEMENTARES</t>
          </r>
        </is>
      </c>
      <c r="C6678" s="22" t="inlineStr">
        <is>
          <r>
            <t xml:space="preserve">SINAPI</t>
          </r>
        </is>
      </c>
      <c r="D6678" s="22" t="inlineStr">
        <is>
          <r>
            <t xml:space="preserve">H</t>
          </r>
        </is>
      </c>
      <c r="E6678" s="24" t="n">
        <v>1.031</v>
      </c>
      <c r="F6678" s="25" t="n">
        <v>30.46</v>
      </c>
      <c r="G6678" s="25" t="n">
        <f>ROUND(ROUND(E6678,8)*F6678,2)</f>
        <v>31.4</v>
      </c>
    </row>
    <row r="6679" customHeight="1" ht="18">
      <c r="A6679" s="2" t="inlineStr"/>
      <c r="B6679" s="2" t="inlineStr"/>
      <c r="C6679" s="2" t="inlineStr"/>
      <c r="D6679" s="2" t="inlineStr"/>
      <c r="E6679" s="26" t="inlineStr">
        <is>
          <r>
            <t xml:space="preserve">TOTAL Mão de Obra com Encargos Complementares:</t>
          </r>
        </is>
      </c>
      <c r="F6679" s="26" t="inlineStr"/>
      <c r="G6679" s="27" t="n">
        <f>SUM(G6677:G6678)</f>
        <v>55.9</v>
      </c>
    </row>
    <row r="6680" customHeight="1" ht="15">
      <c r="A6680" s="2" t="inlineStr"/>
      <c r="B6680" s="2" t="inlineStr"/>
      <c r="C6680" s="2" t="inlineStr"/>
      <c r="D6680" s="2" t="inlineStr"/>
      <c r="E6680" s="28" t="inlineStr">
        <is>
          <r>
            <t xml:space="preserve">VALOR:</t>
          </r>
        </is>
      </c>
      <c r="F6680" s="28" t="inlineStr"/>
      <c r="G6680" s="29" t="n">
        <f>ROUND(SUM(G6675,G6679),2)</f>
        <v>78.55</v>
      </c>
    </row>
    <row r="6681" customHeight="1" ht="15">
      <c r="A6681" s="2" t="inlineStr"/>
      <c r="B6681" s="2" t="inlineStr"/>
      <c r="C6681" s="2" t="inlineStr"/>
      <c r="D6681" s="2" t="inlineStr"/>
      <c r="E6681" s="28" t="inlineStr">
        <is>
          <r>
            <t xml:space="preserve">VALOR BDI (20.34%):</t>
          </r>
        </is>
      </c>
      <c r="F6681" s="28" t="inlineStr"/>
      <c r="G6681" s="29" t="n">
        <f>ROUND(G6680*(20.34/100),2)</f>
        <v>15.98</v>
      </c>
    </row>
    <row r="6682" customHeight="1" ht="15">
      <c r="A6682" s="2" t="inlineStr"/>
      <c r="B6682" s="2" t="inlineStr"/>
      <c r="C6682" s="2" t="inlineStr"/>
      <c r="D6682" s="2" t="inlineStr"/>
      <c r="E6682" s="28" t="inlineStr">
        <is>
          <r>
            <t xml:space="preserve">VALOR COM BDI:</t>
          </r>
        </is>
      </c>
      <c r="F6682" s="28" t="inlineStr"/>
      <c r="G6682" s="29" t="n">
        <f>G6681+G6680</f>
        <v>94.53</v>
      </c>
    </row>
    <row r="6683" customHeight="1" ht="10">
      <c r="A6683" s="2" t="inlineStr"/>
      <c r="B6683" s="2" t="inlineStr"/>
      <c r="C6683" s="2" t="inlineStr"/>
      <c r="D6683" s="2" t="inlineStr"/>
      <c r="E6683" s="18" t="inlineStr"/>
      <c r="F6683" s="18" t="inlineStr"/>
      <c r="G6683" s="18" t="inlineStr"/>
    </row>
    <row r="6684" customHeight="1" ht="20">
      <c r="A6684" s="19" t="inlineStr">
        <is>
          <r>
            <t xml:space="preserve">1.20.6. ​CPU2803​ DAMPER LAMINAS APOSTAS PARA REGULAGEM DE VAZÃO 200X200MM​ (UN)</t>
          </r>
        </is>
      </c>
      <c r="B6684" s="19" t="inlineStr"/>
      <c r="C6684" s="19" t="inlineStr"/>
      <c r="D6684" s="19" t="inlineStr"/>
      <c r="E6684" s="19" t="inlineStr"/>
      <c r="F6684" s="19" t="inlineStr"/>
      <c r="G6684" s="19" t="inlineStr"/>
    </row>
    <row r="6685" customHeight="1" ht="15">
      <c r="A6685" s="20" t="inlineStr">
        <is>
          <r>
            <t xml:space="preserve">Material</t>
          </r>
        </is>
      </c>
      <c r="B6685" s="20" t="inlineStr"/>
      <c r="C6685" s="21" t="inlineStr">
        <is>
          <r>
            <t xml:space="preserve">FONTE</t>
          </r>
        </is>
      </c>
      <c r="D6685" s="21" t="inlineStr">
        <is>
          <r>
            <t xml:space="preserve">UNID</t>
          </r>
        </is>
      </c>
      <c r="E6685" s="21" t="inlineStr">
        <is>
          <r>
            <t xml:space="preserve">COEFICIENTE</t>
          </r>
        </is>
      </c>
      <c r="F6685" s="21" t="inlineStr">
        <is>
          <r>
            <t xml:space="preserve">PREÇO UNITÁRIO</t>
          </r>
        </is>
      </c>
      <c r="G6685" s="21" t="inlineStr">
        <is>
          <r>
            <t xml:space="preserve">TOTAL</t>
          </r>
        </is>
      </c>
    </row>
    <row r="6686" customHeight="1" ht="21">
      <c r="A6686" s="22" t="inlineStr">
        <is>
          <r>
            <t xml:space="preserve">40079</t>
          </r>
        </is>
      </c>
      <c r="B6686" s="23" t="inlineStr">
        <is>
          <r>
            <t xml:space="preserve">DAMPER EM CHAPA DE AÇO GALVANIZADO REGULADOR DE VAZÃO COM LÂMINAS OPOSTAS 200 X 200MM</t>
          </r>
        </is>
      </c>
      <c r="C6686" s="22" t="inlineStr">
        <is>
          <r>
            <t xml:space="preserve">Composições </t>
          </r>
        </is>
      </c>
      <c r="D6686" s="22" t="inlineStr">
        <is>
          <r>
            <t xml:space="preserve">UN</t>
          </r>
        </is>
      </c>
      <c r="E6686" s="24" t="n">
        <v>1.0</v>
      </c>
      <c r="F6686" s="25" t="n">
        <v>224.53</v>
      </c>
      <c r="G6686" s="25" t="n">
        <f>ROUND(ROUND(E6686,8)*F6686,2)</f>
        <v>224.53</v>
      </c>
    </row>
    <row r="6687" customHeight="1" ht="15">
      <c r="A6687" s="2" t="inlineStr"/>
      <c r="B6687" s="2" t="inlineStr"/>
      <c r="C6687" s="2" t="inlineStr"/>
      <c r="D6687" s="2" t="inlineStr"/>
      <c r="E6687" s="26" t="inlineStr">
        <is>
          <r>
            <t xml:space="preserve">TOTAL Material:</t>
          </r>
        </is>
      </c>
      <c r="F6687" s="26" t="inlineStr"/>
      <c r="G6687" s="27" t="n">
        <f>SUM(G6686:G6686)</f>
        <v>224.53</v>
      </c>
    </row>
    <row r="6688" customHeight="1" ht="15">
      <c r="A6688" s="20" t="inlineStr">
        <is>
          <r>
            <t xml:space="preserve">Mão de Obra com Encargos Complementares</t>
          </r>
        </is>
      </c>
      <c r="B6688" s="20" t="inlineStr"/>
      <c r="C6688" s="21" t="inlineStr">
        <is>
          <r>
            <t xml:space="preserve">FONTE</t>
          </r>
        </is>
      </c>
      <c r="D6688" s="21" t="inlineStr">
        <is>
          <r>
            <t xml:space="preserve">UNID</t>
          </r>
        </is>
      </c>
      <c r="E6688" s="21" t="inlineStr">
        <is>
          <r>
            <t xml:space="preserve">COEFICIENTE</t>
          </r>
        </is>
      </c>
      <c r="F6688" s="21" t="inlineStr">
        <is>
          <r>
            <t xml:space="preserve">PREÇO UNITÁRIO</t>
          </r>
        </is>
      </c>
      <c r="G6688" s="21" t="inlineStr">
        <is>
          <r>
            <t xml:space="preserve">TOTAL</t>
          </r>
        </is>
      </c>
    </row>
    <row r="6689" customHeight="1" ht="21">
      <c r="A6689" s="22" t="inlineStr">
        <is>
          <r>
            <t xml:space="preserve">88243</t>
          </r>
        </is>
      </c>
      <c r="B6689" s="23" t="inlineStr">
        <is>
          <r>
            <t xml:space="preserve">AJUDANTE ESPECIALIZADO COM ENCARGOS COMPLEMENTARES</t>
          </r>
        </is>
      </c>
      <c r="C6689" s="22" t="inlineStr">
        <is>
          <r>
            <t xml:space="preserve">SINAPI</t>
          </r>
        </is>
      </c>
      <c r="D6689" s="22" t="inlineStr">
        <is>
          <r>
            <t xml:space="preserve">H</t>
          </r>
        </is>
      </c>
      <c r="E6689" s="24" t="n">
        <v>2.578</v>
      </c>
      <c r="F6689" s="25" t="n">
        <v>23.76</v>
      </c>
      <c r="G6689" s="25" t="n">
        <f>ROUND(ROUND(E6689,8)*F6689,2)</f>
        <v>61.25</v>
      </c>
    </row>
    <row r="6690" customHeight="1" ht="21">
      <c r="A6690" s="22" t="inlineStr">
        <is>
          <r>
            <t xml:space="preserve">100308</t>
          </r>
        </is>
      </c>
      <c r="B6690" s="23" t="inlineStr">
        <is>
          <r>
            <t xml:space="preserve">MECÂNICO DE REFRIGERAÇÃO COM ENCARGOS COMPLEMENTARES</t>
          </r>
        </is>
      </c>
      <c r="C6690" s="22" t="inlineStr">
        <is>
          <r>
            <t xml:space="preserve">SINAPI</t>
          </r>
        </is>
      </c>
      <c r="D6690" s="22" t="inlineStr">
        <is>
          <r>
            <t xml:space="preserve">H</t>
          </r>
        </is>
      </c>
      <c r="E6690" s="24" t="n">
        <v>2.578</v>
      </c>
      <c r="F6690" s="25" t="n">
        <v>30.46</v>
      </c>
      <c r="G6690" s="25" t="n">
        <f>ROUND(ROUND(E6690,8)*F6690,2)</f>
        <v>78.53</v>
      </c>
    </row>
    <row r="6691" customHeight="1" ht="18">
      <c r="A6691" s="2" t="inlineStr"/>
      <c r="B6691" s="2" t="inlineStr"/>
      <c r="C6691" s="2" t="inlineStr"/>
      <c r="D6691" s="2" t="inlineStr"/>
      <c r="E6691" s="26" t="inlineStr">
        <is>
          <r>
            <t xml:space="preserve">TOTAL Mão de Obra com Encargos Complementares:</t>
          </r>
        </is>
      </c>
      <c r="F6691" s="26" t="inlineStr"/>
      <c r="G6691" s="27" t="n">
        <f>SUM(G6689:G6690)</f>
        <v>139.78</v>
      </c>
    </row>
    <row r="6692" customHeight="1" ht="15">
      <c r="A6692" s="2" t="inlineStr"/>
      <c r="B6692" s="2" t="inlineStr"/>
      <c r="C6692" s="2" t="inlineStr"/>
      <c r="D6692" s="2" t="inlineStr"/>
      <c r="E6692" s="28" t="inlineStr">
        <is>
          <r>
            <t xml:space="preserve">VALOR:</t>
          </r>
        </is>
      </c>
      <c r="F6692" s="28" t="inlineStr"/>
      <c r="G6692" s="29" t="n">
        <f>ROUND(SUM(G6687,G6691),2)</f>
        <v>364.31</v>
      </c>
    </row>
    <row r="6693" customHeight="1" ht="15">
      <c r="A6693" s="2" t="inlineStr"/>
      <c r="B6693" s="2" t="inlineStr"/>
      <c r="C6693" s="2" t="inlineStr"/>
      <c r="D6693" s="2" t="inlineStr"/>
      <c r="E6693" s="28" t="inlineStr">
        <is>
          <r>
            <t xml:space="preserve">VALOR BDI (20.34%):</t>
          </r>
        </is>
      </c>
      <c r="F6693" s="28" t="inlineStr"/>
      <c r="G6693" s="29" t="n">
        <f>ROUND(G6692*(20.34/100),2)</f>
        <v>74.1</v>
      </c>
    </row>
    <row r="6694" customHeight="1" ht="15">
      <c r="A6694" s="2" t="inlineStr"/>
      <c r="B6694" s="2" t="inlineStr"/>
      <c r="C6694" s="2" t="inlineStr"/>
      <c r="D6694" s="2" t="inlineStr"/>
      <c r="E6694" s="28" t="inlineStr">
        <is>
          <r>
            <t xml:space="preserve">VALOR COM BDI:</t>
          </r>
        </is>
      </c>
      <c r="F6694" s="28" t="inlineStr"/>
      <c r="G6694" s="29" t="n">
        <f>G6693+G6692</f>
        <v>438.41</v>
      </c>
    </row>
    <row r="6695" customHeight="1" ht="10">
      <c r="A6695" s="2" t="inlineStr"/>
      <c r="B6695" s="2" t="inlineStr"/>
      <c r="C6695" s="2" t="inlineStr"/>
      <c r="D6695" s="2" t="inlineStr"/>
      <c r="E6695" s="18" t="inlineStr"/>
      <c r="F6695" s="18" t="inlineStr"/>
      <c r="G6695" s="18" t="inlineStr"/>
    </row>
    <row r="6696" customHeight="1" ht="20">
      <c r="A6696" s="19" t="inlineStr">
        <is>
          <r>
            <t xml:space="preserve">1.20.7. ​CPU3362​ DAMPER LAMINAS APOSTAS P/REGULAGEM DE VAZAO 350X250MM​ (UN)</t>
          </r>
        </is>
      </c>
      <c r="B6696" s="19" t="inlineStr"/>
      <c r="C6696" s="19" t="inlineStr"/>
      <c r="D6696" s="19" t="inlineStr"/>
      <c r="E6696" s="19" t="inlineStr"/>
      <c r="F6696" s="19" t="inlineStr"/>
      <c r="G6696" s="19" t="inlineStr"/>
    </row>
    <row r="6697" customHeight="1" ht="15">
      <c r="A6697" s="20" t="inlineStr">
        <is>
          <r>
            <t xml:space="preserve">Material</t>
          </r>
        </is>
      </c>
      <c r="B6697" s="20" t="inlineStr"/>
      <c r="C6697" s="21" t="inlineStr">
        <is>
          <r>
            <t xml:space="preserve">FONTE</t>
          </r>
        </is>
      </c>
      <c r="D6697" s="21" t="inlineStr">
        <is>
          <r>
            <t xml:space="preserve">UNID</t>
          </r>
        </is>
      </c>
      <c r="E6697" s="21" t="inlineStr">
        <is>
          <r>
            <t xml:space="preserve">COEFICIENTE</t>
          </r>
        </is>
      </c>
      <c r="F6697" s="21" t="inlineStr">
        <is>
          <r>
            <t xml:space="preserve">PREÇO UNITÁRIO</t>
          </r>
        </is>
      </c>
      <c r="G6697" s="21" t="inlineStr">
        <is>
          <r>
            <t xml:space="preserve">TOTAL</t>
          </r>
        </is>
      </c>
    </row>
    <row r="6698" customHeight="1" ht="21">
      <c r="A6698" s="22" t="inlineStr">
        <is>
          <r>
            <t xml:space="preserve">40078</t>
          </r>
        </is>
      </c>
      <c r="B6698" s="23" t="inlineStr">
        <is>
          <r>
            <t xml:space="preserve">DAMPAER EM CHAPA DE AÇO GALVANIZADO REGULADOR DE VAZÃO COM LAMINAS OPOSTAS 350 X 250MM</t>
          </r>
        </is>
      </c>
      <c r="C6698" s="22" t="inlineStr">
        <is>
          <r>
            <t xml:space="preserve">Composições </t>
          </r>
        </is>
      </c>
      <c r="D6698" s="22" t="inlineStr">
        <is>
          <r>
            <t xml:space="preserve">UN</t>
          </r>
        </is>
      </c>
      <c r="E6698" s="24" t="n">
        <v>1.0</v>
      </c>
      <c r="F6698" s="25" t="n">
        <v>265.58</v>
      </c>
      <c r="G6698" s="25" t="n">
        <f>ROUND(ROUND(E6698,8)*F6698,2)</f>
        <v>265.58</v>
      </c>
    </row>
    <row r="6699" customHeight="1" ht="15">
      <c r="A6699" s="2" t="inlineStr"/>
      <c r="B6699" s="2" t="inlineStr"/>
      <c r="C6699" s="2" t="inlineStr"/>
      <c r="D6699" s="2" t="inlineStr"/>
      <c r="E6699" s="26" t="inlineStr">
        <is>
          <r>
            <t xml:space="preserve">TOTAL Material:</t>
          </r>
        </is>
      </c>
      <c r="F6699" s="26" t="inlineStr"/>
      <c r="G6699" s="27" t="n">
        <f>SUM(G6698:G6698)</f>
        <v>265.58</v>
      </c>
    </row>
    <row r="6700" customHeight="1" ht="15">
      <c r="A6700" s="20" t="inlineStr">
        <is>
          <r>
            <t xml:space="preserve">Mão de Obra com Encargos Complementares</t>
          </r>
        </is>
      </c>
      <c r="B6700" s="20" t="inlineStr"/>
      <c r="C6700" s="21" t="inlineStr">
        <is>
          <r>
            <t xml:space="preserve">FONTE</t>
          </r>
        </is>
      </c>
      <c r="D6700" s="21" t="inlineStr">
        <is>
          <r>
            <t xml:space="preserve">UNID</t>
          </r>
        </is>
      </c>
      <c r="E6700" s="21" t="inlineStr">
        <is>
          <r>
            <t xml:space="preserve">COEFICIENTE</t>
          </r>
        </is>
      </c>
      <c r="F6700" s="21" t="inlineStr">
        <is>
          <r>
            <t xml:space="preserve">PREÇO UNITÁRIO</t>
          </r>
        </is>
      </c>
      <c r="G6700" s="21" t="inlineStr">
        <is>
          <r>
            <t xml:space="preserve">TOTAL</t>
          </r>
        </is>
      </c>
    </row>
    <row r="6701" customHeight="1" ht="21">
      <c r="A6701" s="22" t="inlineStr">
        <is>
          <r>
            <t xml:space="preserve">88243</t>
          </r>
        </is>
      </c>
      <c r="B6701" s="23" t="inlineStr">
        <is>
          <r>
            <t xml:space="preserve">AJUDANTE ESPECIALIZADO COM ENCARGOS COMPLEMENTARES</t>
          </r>
        </is>
      </c>
      <c r="C6701" s="22" t="inlineStr">
        <is>
          <r>
            <t xml:space="preserve">SINAPI</t>
          </r>
        </is>
      </c>
      <c r="D6701" s="22" t="inlineStr">
        <is>
          <r>
            <t xml:space="preserve">H</t>
          </r>
        </is>
      </c>
      <c r="E6701" s="24" t="n">
        <v>2.55</v>
      </c>
      <c r="F6701" s="25" t="n">
        <v>23.76</v>
      </c>
      <c r="G6701" s="25" t="n">
        <f>ROUND(ROUND(E6701,8)*F6701,2)</f>
        <v>60.59</v>
      </c>
    </row>
    <row r="6702" customHeight="1" ht="21">
      <c r="A6702" s="22" t="inlineStr">
        <is>
          <r>
            <t xml:space="preserve">100308</t>
          </r>
        </is>
      </c>
      <c r="B6702" s="23" t="inlineStr">
        <is>
          <r>
            <t xml:space="preserve">MECÂNICO DE REFRIGERAÇÃO COM ENCARGOS COMPLEMENTARES</t>
          </r>
        </is>
      </c>
      <c r="C6702" s="22" t="inlineStr">
        <is>
          <r>
            <t xml:space="preserve">SINAPI</t>
          </r>
        </is>
      </c>
      <c r="D6702" s="22" t="inlineStr">
        <is>
          <r>
            <t xml:space="preserve">H</t>
          </r>
        </is>
      </c>
      <c r="E6702" s="24" t="n">
        <v>2.555</v>
      </c>
      <c r="F6702" s="25" t="n">
        <v>30.46</v>
      </c>
      <c r="G6702" s="25" t="n">
        <f>ROUND(ROUND(E6702,8)*F6702,2)</f>
        <v>77.83</v>
      </c>
    </row>
    <row r="6703" customHeight="1" ht="18">
      <c r="A6703" s="2" t="inlineStr"/>
      <c r="B6703" s="2" t="inlineStr"/>
      <c r="C6703" s="2" t="inlineStr"/>
      <c r="D6703" s="2" t="inlineStr"/>
      <c r="E6703" s="26" t="inlineStr">
        <is>
          <r>
            <t xml:space="preserve">TOTAL Mão de Obra com Encargos Complementares:</t>
          </r>
        </is>
      </c>
      <c r="F6703" s="26" t="inlineStr"/>
      <c r="G6703" s="27" t="n">
        <f>SUM(G6701:G6702)</f>
        <v>138.42</v>
      </c>
    </row>
    <row r="6704" customHeight="1" ht="15">
      <c r="A6704" s="2" t="inlineStr"/>
      <c r="B6704" s="2" t="inlineStr"/>
      <c r="C6704" s="2" t="inlineStr"/>
      <c r="D6704" s="2" t="inlineStr"/>
      <c r="E6704" s="28" t="inlineStr">
        <is>
          <r>
            <t xml:space="preserve">VALOR:</t>
          </r>
        </is>
      </c>
      <c r="F6704" s="28" t="inlineStr"/>
      <c r="G6704" s="29" t="n">
        <f>ROUND(SUM(G6699,G6703),2)</f>
        <v>404.0</v>
      </c>
    </row>
    <row r="6705" customHeight="1" ht="15">
      <c r="A6705" s="2" t="inlineStr"/>
      <c r="B6705" s="2" t="inlineStr"/>
      <c r="C6705" s="2" t="inlineStr"/>
      <c r="D6705" s="2" t="inlineStr"/>
      <c r="E6705" s="28" t="inlineStr">
        <is>
          <r>
            <t xml:space="preserve">VALOR BDI (20.34%):</t>
          </r>
        </is>
      </c>
      <c r="F6705" s="28" t="inlineStr"/>
      <c r="G6705" s="29" t="n">
        <f>ROUND(G6704*(20.34/100),2)</f>
        <v>82.17</v>
      </c>
    </row>
    <row r="6706" customHeight="1" ht="15">
      <c r="A6706" s="2" t="inlineStr"/>
      <c r="B6706" s="2" t="inlineStr"/>
      <c r="C6706" s="2" t="inlineStr"/>
      <c r="D6706" s="2" t="inlineStr"/>
      <c r="E6706" s="28" t="inlineStr">
        <is>
          <r>
            <t xml:space="preserve">VALOR COM BDI:</t>
          </r>
        </is>
      </c>
      <c r="F6706" s="28" t="inlineStr"/>
      <c r="G6706" s="29" t="n">
        <f>G6705+G6704</f>
        <v>486.17</v>
      </c>
    </row>
    <row r="6707" customHeight="1" ht="10">
      <c r="A6707" s="2" t="inlineStr"/>
      <c r="B6707" s="2" t="inlineStr"/>
      <c r="C6707" s="2" t="inlineStr"/>
      <c r="D6707" s="2" t="inlineStr"/>
      <c r="E6707" s="18" t="inlineStr"/>
      <c r="F6707" s="18" t="inlineStr"/>
      <c r="G6707" s="18" t="inlineStr"/>
    </row>
    <row r="6708" customHeight="1" ht="20">
      <c r="A6708" s="19" t="inlineStr">
        <is>
          <r>
            <t xml:space="preserve">1.20.8. ​CPU2768​ ABRAÇADEIRA METALICA TIPO "U" DIAM. 1. 1/4"​ (UN)</t>
          </r>
        </is>
      </c>
      <c r="B6708" s="19" t="inlineStr"/>
      <c r="C6708" s="19" t="inlineStr"/>
      <c r="D6708" s="19" t="inlineStr"/>
      <c r="E6708" s="19" t="inlineStr"/>
      <c r="F6708" s="19" t="inlineStr"/>
      <c r="G6708" s="19" t="inlineStr"/>
    </row>
    <row r="6709" customHeight="1" ht="15">
      <c r="A6709" s="20" t="inlineStr">
        <is>
          <r>
            <t xml:space="preserve">Material</t>
          </r>
        </is>
      </c>
      <c r="B6709" s="20" t="inlineStr"/>
      <c r="C6709" s="21" t="inlineStr">
        <is>
          <r>
            <t xml:space="preserve">FONTE</t>
          </r>
        </is>
      </c>
      <c r="D6709" s="21" t="inlineStr">
        <is>
          <r>
            <t xml:space="preserve">UNID</t>
          </r>
        </is>
      </c>
      <c r="E6709" s="21" t="inlineStr">
        <is>
          <r>
            <t xml:space="preserve">COEFICIENTE</t>
          </r>
        </is>
      </c>
      <c r="F6709" s="21" t="inlineStr">
        <is>
          <r>
            <t xml:space="preserve">PREÇO UNITÁRIO</t>
          </r>
        </is>
      </c>
      <c r="G6709" s="21" t="inlineStr">
        <is>
          <r>
            <t xml:space="preserve">TOTAL</t>
          </r>
        </is>
      </c>
    </row>
    <row r="6710" customHeight="1" ht="21">
      <c r="A6710" s="22" t="inlineStr">
        <is>
          <r>
            <t xml:space="preserve">00039140</t>
          </r>
        </is>
      </c>
      <c r="B6710" s="23" t="inlineStr">
        <is>
          <r>
            <t xml:space="preserve">ABRACADEIRA EM ACO PARA AMARRACAO DE ELETRODUTOS, TIPO U SIMPLES, COM 1 1/4"</t>
          </r>
        </is>
      </c>
      <c r="C6710" s="22" t="inlineStr">
        <is>
          <r>
            <t xml:space="preserve">SINAPI</t>
          </r>
        </is>
      </c>
      <c r="D6710" s="22" t="inlineStr">
        <is>
          <r>
            <t xml:space="preserve">UN</t>
          </r>
        </is>
      </c>
      <c r="E6710" s="24" t="n">
        <v>1.0</v>
      </c>
      <c r="F6710" s="25" t="n">
        <v>2.73</v>
      </c>
      <c r="G6710" s="25" t="n">
        <f>ROUND(ROUND(E6710,8)*F6710,2)</f>
        <v>2.73</v>
      </c>
    </row>
    <row r="6711" customHeight="1" ht="15">
      <c r="A6711" s="2" t="inlineStr"/>
      <c r="B6711" s="2" t="inlineStr"/>
      <c r="C6711" s="2" t="inlineStr"/>
      <c r="D6711" s="2" t="inlineStr"/>
      <c r="E6711" s="26" t="inlineStr">
        <is>
          <r>
            <t xml:space="preserve">TOTAL Material:</t>
          </r>
        </is>
      </c>
      <c r="F6711" s="26" t="inlineStr"/>
      <c r="G6711" s="27" t="n">
        <f>SUM(G6710:G6710)</f>
        <v>2.73</v>
      </c>
    </row>
    <row r="6712" customHeight="1" ht="15">
      <c r="A6712" s="20" t="inlineStr">
        <is>
          <r>
            <t xml:space="preserve">Mão de Obra com Encargos Complementares</t>
          </r>
        </is>
      </c>
      <c r="B6712" s="20" t="inlineStr"/>
      <c r="C6712" s="21" t="inlineStr">
        <is>
          <r>
            <t xml:space="preserve">FONTE</t>
          </r>
        </is>
      </c>
      <c r="D6712" s="21" t="inlineStr">
        <is>
          <r>
            <t xml:space="preserve">UNID</t>
          </r>
        </is>
      </c>
      <c r="E6712" s="21" t="inlineStr">
        <is>
          <r>
            <t xml:space="preserve">COEFICIENTE</t>
          </r>
        </is>
      </c>
      <c r="F6712" s="21" t="inlineStr">
        <is>
          <r>
            <t xml:space="preserve">PREÇO UNITÁRIO</t>
          </r>
        </is>
      </c>
      <c r="G6712" s="21" t="inlineStr">
        <is>
          <r>
            <t xml:space="preserve">TOTAL</t>
          </r>
        </is>
      </c>
    </row>
    <row r="6713" customHeight="1" ht="21">
      <c r="A6713" s="22" t="inlineStr">
        <is>
          <r>
            <t xml:space="preserve">88247</t>
          </r>
        </is>
      </c>
      <c r="B6713" s="23" t="inlineStr">
        <is>
          <r>
            <t xml:space="preserve">AUXILIAR DE ELETRICISTA COM ENCARGOS COMPLEMENTARES</t>
          </r>
        </is>
      </c>
      <c r="C6713" s="22" t="inlineStr">
        <is>
          <r>
            <t xml:space="preserve">SINAPI</t>
          </r>
        </is>
      </c>
      <c r="D6713" s="22" t="inlineStr">
        <is>
          <r>
            <t xml:space="preserve">H</t>
          </r>
        </is>
      </c>
      <c r="E6713" s="24" t="n">
        <v>0.03</v>
      </c>
      <c r="F6713" s="25" t="n">
        <v>25.22</v>
      </c>
      <c r="G6713" s="25" t="n">
        <f>ROUND(ROUND(E6713,8)*F6713,2)</f>
        <v>0.76</v>
      </c>
    </row>
    <row r="6714" customHeight="1" ht="15">
      <c r="A6714" s="22" t="inlineStr">
        <is>
          <r>
            <t xml:space="preserve">88264</t>
          </r>
        </is>
      </c>
      <c r="B6714" s="23" t="inlineStr">
        <is>
          <r>
            <t xml:space="preserve">ELETRICISTA COM ENCARGOS COMPLEMENTARES</t>
          </r>
        </is>
      </c>
      <c r="C6714" s="22" t="inlineStr">
        <is>
          <r>
            <t xml:space="preserve">SINAPI</t>
          </r>
        </is>
      </c>
      <c r="D6714" s="22" t="inlineStr">
        <is>
          <r>
            <t xml:space="preserve">H</t>
          </r>
        </is>
      </c>
      <c r="E6714" s="24" t="n">
        <v>0.03</v>
      </c>
      <c r="F6714" s="25" t="n">
        <v>30.96</v>
      </c>
      <c r="G6714" s="25" t="n">
        <f>ROUND(ROUND(E6714,8)*F6714,2)</f>
        <v>0.93</v>
      </c>
    </row>
    <row r="6715" customHeight="1" ht="18">
      <c r="A6715" s="2" t="inlineStr"/>
      <c r="B6715" s="2" t="inlineStr"/>
      <c r="C6715" s="2" t="inlineStr"/>
      <c r="D6715" s="2" t="inlineStr"/>
      <c r="E6715" s="26" t="inlineStr">
        <is>
          <r>
            <t xml:space="preserve">TOTAL Mão de Obra com Encargos Complementares:</t>
          </r>
        </is>
      </c>
      <c r="F6715" s="26" t="inlineStr"/>
      <c r="G6715" s="27" t="n">
        <f>SUM(G6713:G6714)</f>
        <v>1.69</v>
      </c>
    </row>
    <row r="6716" customHeight="1" ht="15">
      <c r="A6716" s="2" t="inlineStr"/>
      <c r="B6716" s="2" t="inlineStr"/>
      <c r="C6716" s="2" t="inlineStr"/>
      <c r="D6716" s="2" t="inlineStr"/>
      <c r="E6716" s="28" t="inlineStr">
        <is>
          <r>
            <t xml:space="preserve">VALOR:</t>
          </r>
        </is>
      </c>
      <c r="F6716" s="28" t="inlineStr"/>
      <c r="G6716" s="29" t="n">
        <f>ROUND(SUM(G6711,G6715),2)</f>
        <v>4.42</v>
      </c>
    </row>
    <row r="6717" customHeight="1" ht="15">
      <c r="A6717" s="2" t="inlineStr"/>
      <c r="B6717" s="2" t="inlineStr"/>
      <c r="C6717" s="2" t="inlineStr"/>
      <c r="D6717" s="2" t="inlineStr"/>
      <c r="E6717" s="28" t="inlineStr">
        <is>
          <r>
            <t xml:space="preserve">VALOR BDI (20.34%):</t>
          </r>
        </is>
      </c>
      <c r="F6717" s="28" t="inlineStr"/>
      <c r="G6717" s="29" t="n">
        <f>ROUND(G6716*(20.34/100),2)</f>
        <v>0.9</v>
      </c>
    </row>
    <row r="6718" customHeight="1" ht="15">
      <c r="A6718" s="2" t="inlineStr"/>
      <c r="B6718" s="2" t="inlineStr"/>
      <c r="C6718" s="2" t="inlineStr"/>
      <c r="D6718" s="2" t="inlineStr"/>
      <c r="E6718" s="28" t="inlineStr">
        <is>
          <r>
            <t xml:space="preserve">VALOR COM BDI:</t>
          </r>
        </is>
      </c>
      <c r="F6718" s="28" t="inlineStr"/>
      <c r="G6718" s="29" t="n">
        <f>G6717+G6716</f>
        <v>5.32</v>
      </c>
    </row>
    <row r="6719" customHeight="1" ht="10">
      <c r="A6719" s="2" t="inlineStr"/>
      <c r="B6719" s="2" t="inlineStr"/>
      <c r="C6719" s="2" t="inlineStr"/>
      <c r="D6719" s="2" t="inlineStr"/>
      <c r="E6719" s="18" t="inlineStr"/>
      <c r="F6719" s="18" t="inlineStr"/>
      <c r="G6719" s="18" t="inlineStr"/>
    </row>
    <row r="6720" customHeight="1" ht="20">
      <c r="A6720" s="19" t="inlineStr">
        <is>
          <r>
            <t xml:space="preserve">1.20.9. ​CPU3363​ DAMPER COM ATUADOR ELETRICO NMB24-3 BELIMO​ (UN)</t>
          </r>
        </is>
      </c>
      <c r="B6720" s="19" t="inlineStr"/>
      <c r="C6720" s="19" t="inlineStr"/>
      <c r="D6720" s="19" t="inlineStr"/>
      <c r="E6720" s="19" t="inlineStr"/>
      <c r="F6720" s="19" t="inlineStr"/>
      <c r="G6720" s="19" t="inlineStr"/>
    </row>
    <row r="6721" customHeight="1" ht="15">
      <c r="A6721" s="20" t="inlineStr">
        <is>
          <r>
            <t xml:space="preserve">Material</t>
          </r>
        </is>
      </c>
      <c r="B6721" s="20" t="inlineStr"/>
      <c r="C6721" s="21" t="inlineStr">
        <is>
          <r>
            <t xml:space="preserve">FONTE</t>
          </r>
        </is>
      </c>
      <c r="D6721" s="21" t="inlineStr">
        <is>
          <r>
            <t xml:space="preserve">UNID</t>
          </r>
        </is>
      </c>
      <c r="E6721" s="21" t="inlineStr">
        <is>
          <r>
            <t xml:space="preserve">COEFICIENTE</t>
          </r>
        </is>
      </c>
      <c r="F6721" s="21" t="inlineStr">
        <is>
          <r>
            <t xml:space="preserve">PREÇO UNITÁRIO</t>
          </r>
        </is>
      </c>
      <c r="G6721" s="21" t="inlineStr">
        <is>
          <r>
            <t xml:space="preserve">TOTAL</t>
          </r>
        </is>
      </c>
    </row>
    <row r="6722" customHeight="1" ht="15">
      <c r="A6722" s="22" t="inlineStr">
        <is>
          <r>
            <t xml:space="preserve">132022</t>
          </r>
        </is>
      </c>
      <c r="B6722" s="23" t="inlineStr">
        <is>
          <r>
            <t xml:space="preserve">ATUADOR ELETRICO NMB 24-3 BELIMO</t>
          </r>
        </is>
      </c>
      <c r="C6722" s="22" t="inlineStr">
        <is>
          <r>
            <t xml:space="preserve">Composições </t>
          </r>
        </is>
      </c>
      <c r="D6722" s="22" t="inlineStr">
        <is>
          <r>
            <t xml:space="preserve">UN</t>
          </r>
        </is>
      </c>
      <c r="E6722" s="24" t="n">
        <v>1.0</v>
      </c>
      <c r="F6722" s="25" t="n">
        <v>1198.0</v>
      </c>
      <c r="G6722" s="25" t="n">
        <f>ROUND(ROUND(E6722,8)*F6722,2)</f>
        <v>1198.0</v>
      </c>
    </row>
    <row r="6723" customHeight="1" ht="21">
      <c r="A6723" s="22" t="inlineStr">
        <is>
          <r>
            <t xml:space="preserve">40078</t>
          </r>
        </is>
      </c>
      <c r="B6723" s="23" t="inlineStr">
        <is>
          <r>
            <t xml:space="preserve">DAMPAER EM CHAPA DE AÇO GALVANIZADO REGULADOR DE VAZÃO COM LAMINAS OPOSTAS 350 X 250MM</t>
          </r>
        </is>
      </c>
      <c r="C6723" s="22" t="inlineStr">
        <is>
          <r>
            <t xml:space="preserve">Composições </t>
          </r>
        </is>
      </c>
      <c r="D6723" s="22" t="inlineStr">
        <is>
          <r>
            <t xml:space="preserve">UN</t>
          </r>
        </is>
      </c>
      <c r="E6723" s="24" t="n">
        <v>1.0</v>
      </c>
      <c r="F6723" s="25" t="n">
        <v>265.58</v>
      </c>
      <c r="G6723" s="25" t="n">
        <f>ROUND(ROUND(E6723,8)*F6723,2)</f>
        <v>265.58</v>
      </c>
    </row>
    <row r="6724" customHeight="1" ht="15">
      <c r="A6724" s="2" t="inlineStr"/>
      <c r="B6724" s="2" t="inlineStr"/>
      <c r="C6724" s="2" t="inlineStr"/>
      <c r="D6724" s="2" t="inlineStr"/>
      <c r="E6724" s="26" t="inlineStr">
        <is>
          <r>
            <t xml:space="preserve">TOTAL Material:</t>
          </r>
        </is>
      </c>
      <c r="F6724" s="26" t="inlineStr"/>
      <c r="G6724" s="27" t="n">
        <f>SUM(G6722:G6723)</f>
        <v>1463.58</v>
      </c>
    </row>
    <row r="6725" customHeight="1" ht="15">
      <c r="A6725" s="20" t="inlineStr">
        <is>
          <r>
            <t xml:space="preserve">Mão de Obra com Encargos Complementares</t>
          </r>
        </is>
      </c>
      <c r="B6725" s="20" t="inlineStr"/>
      <c r="C6725" s="21" t="inlineStr">
        <is>
          <r>
            <t xml:space="preserve">FONTE</t>
          </r>
        </is>
      </c>
      <c r="D6725" s="21" t="inlineStr">
        <is>
          <r>
            <t xml:space="preserve">UNID</t>
          </r>
        </is>
      </c>
      <c r="E6725" s="21" t="inlineStr">
        <is>
          <r>
            <t xml:space="preserve">COEFICIENTE</t>
          </r>
        </is>
      </c>
      <c r="F6725" s="21" t="inlineStr">
        <is>
          <r>
            <t xml:space="preserve">PREÇO UNITÁRIO</t>
          </r>
        </is>
      </c>
      <c r="G6725" s="21" t="inlineStr">
        <is>
          <r>
            <t xml:space="preserve">TOTAL</t>
          </r>
        </is>
      </c>
    </row>
    <row r="6726" customHeight="1" ht="21">
      <c r="A6726" s="22" t="inlineStr">
        <is>
          <r>
            <t xml:space="preserve">88243</t>
          </r>
        </is>
      </c>
      <c r="B6726" s="23" t="inlineStr">
        <is>
          <r>
            <t xml:space="preserve">AJUDANTE ESPECIALIZADO COM ENCARGOS COMPLEMENTARES</t>
          </r>
        </is>
      </c>
      <c r="C6726" s="22" t="inlineStr">
        <is>
          <r>
            <t xml:space="preserve">SINAPI</t>
          </r>
        </is>
      </c>
      <c r="D6726" s="22" t="inlineStr">
        <is>
          <r>
            <t xml:space="preserve">H</t>
          </r>
        </is>
      </c>
      <c r="E6726" s="24" t="n">
        <v>2.55</v>
      </c>
      <c r="F6726" s="25" t="n">
        <v>23.76</v>
      </c>
      <c r="G6726" s="25" t="n">
        <f>ROUND(ROUND(E6726,8)*F6726,2)</f>
        <v>60.59</v>
      </c>
    </row>
    <row r="6727" customHeight="1" ht="21">
      <c r="A6727" s="22" t="inlineStr">
        <is>
          <r>
            <t xml:space="preserve">100308</t>
          </r>
        </is>
      </c>
      <c r="B6727" s="23" t="inlineStr">
        <is>
          <r>
            <t xml:space="preserve">MECÂNICO DE REFRIGERAÇÃO COM ENCARGOS COMPLEMENTARES</t>
          </r>
        </is>
      </c>
      <c r="C6727" s="22" t="inlineStr">
        <is>
          <r>
            <t xml:space="preserve">SINAPI</t>
          </r>
        </is>
      </c>
      <c r="D6727" s="22" t="inlineStr">
        <is>
          <r>
            <t xml:space="preserve">H</t>
          </r>
        </is>
      </c>
      <c r="E6727" s="24" t="n">
        <v>2.555</v>
      </c>
      <c r="F6727" s="25" t="n">
        <v>30.46</v>
      </c>
      <c r="G6727" s="25" t="n">
        <f>ROUND(ROUND(E6727,8)*F6727,2)</f>
        <v>77.83</v>
      </c>
    </row>
    <row r="6728" customHeight="1" ht="18">
      <c r="A6728" s="2" t="inlineStr"/>
      <c r="B6728" s="2" t="inlineStr"/>
      <c r="C6728" s="2" t="inlineStr"/>
      <c r="D6728" s="2" t="inlineStr"/>
      <c r="E6728" s="26" t="inlineStr">
        <is>
          <r>
            <t xml:space="preserve">TOTAL Mão de Obra com Encargos Complementares:</t>
          </r>
        </is>
      </c>
      <c r="F6728" s="26" t="inlineStr"/>
      <c r="G6728" s="27" t="n">
        <f>SUM(G6726:G6727)</f>
        <v>138.42</v>
      </c>
    </row>
    <row r="6729" customHeight="1" ht="15">
      <c r="A6729" s="2" t="inlineStr"/>
      <c r="B6729" s="2" t="inlineStr"/>
      <c r="C6729" s="2" t="inlineStr"/>
      <c r="D6729" s="2" t="inlineStr"/>
      <c r="E6729" s="28" t="inlineStr">
        <is>
          <r>
            <t xml:space="preserve">VALOR:</t>
          </r>
        </is>
      </c>
      <c r="F6729" s="28" t="inlineStr"/>
      <c r="G6729" s="29" t="n">
        <f>ROUND(SUM(G6724,G6728),2)</f>
        <v>1602.0</v>
      </c>
    </row>
    <row r="6730" customHeight="1" ht="15">
      <c r="A6730" s="2" t="inlineStr"/>
      <c r="B6730" s="2" t="inlineStr"/>
      <c r="C6730" s="2" t="inlineStr"/>
      <c r="D6730" s="2" t="inlineStr"/>
      <c r="E6730" s="28" t="inlineStr">
        <is>
          <r>
            <t xml:space="preserve">VALOR BDI (20.34%):</t>
          </r>
        </is>
      </c>
      <c r="F6730" s="28" t="inlineStr"/>
      <c r="G6730" s="29" t="n">
        <f>ROUND(G6729*(20.34/100),2)</f>
        <v>325.85</v>
      </c>
    </row>
    <row r="6731" customHeight="1" ht="15">
      <c r="A6731" s="2" t="inlineStr"/>
      <c r="B6731" s="2" t="inlineStr"/>
      <c r="C6731" s="2" t="inlineStr"/>
      <c r="D6731" s="2" t="inlineStr"/>
      <c r="E6731" s="28" t="inlineStr">
        <is>
          <r>
            <t xml:space="preserve">VALOR COM BDI:</t>
          </r>
        </is>
      </c>
      <c r="F6731" s="28" t="inlineStr"/>
      <c r="G6731" s="29" t="n">
        <f>G6730+G6729</f>
        <v>1927.85</v>
      </c>
    </row>
    <row r="6732" customHeight="1" ht="10">
      <c r="A6732" s="2" t="inlineStr"/>
      <c r="B6732" s="2" t="inlineStr"/>
      <c r="C6732" s="2" t="inlineStr"/>
      <c r="D6732" s="2" t="inlineStr"/>
      <c r="E6732" s="18" t="inlineStr"/>
      <c r="F6732" s="18" t="inlineStr"/>
      <c r="G6732" s="18" t="inlineStr"/>
    </row>
    <row r="6733" customHeight="1" ht="20">
      <c r="A6733" s="19" t="inlineStr">
        <is>
          <r>
            <t xml:space="preserve">1.20.10. ​CPU3364​ DUMPER DE LAMINAS APOSTAS PARA REGULAGEM DE VAZÃO 650X400mm​ (UN)</t>
          </r>
        </is>
      </c>
      <c r="B6733" s="19" t="inlineStr"/>
      <c r="C6733" s="19" t="inlineStr"/>
      <c r="D6733" s="19" t="inlineStr"/>
      <c r="E6733" s="19" t="inlineStr"/>
      <c r="F6733" s="19" t="inlineStr"/>
      <c r="G6733" s="19" t="inlineStr"/>
    </row>
    <row r="6734" customHeight="1" ht="15">
      <c r="A6734" s="20" t="inlineStr">
        <is>
          <r>
            <t xml:space="preserve">Material</t>
          </r>
        </is>
      </c>
      <c r="B6734" s="20" t="inlineStr"/>
      <c r="C6734" s="21" t="inlineStr">
        <is>
          <r>
            <t xml:space="preserve">FONTE</t>
          </r>
        </is>
      </c>
      <c r="D6734" s="21" t="inlineStr">
        <is>
          <r>
            <t xml:space="preserve">UNID</t>
          </r>
        </is>
      </c>
      <c r="E6734" s="21" t="inlineStr">
        <is>
          <r>
            <t xml:space="preserve">COEFICIENTE</t>
          </r>
        </is>
      </c>
      <c r="F6734" s="21" t="inlineStr">
        <is>
          <r>
            <t xml:space="preserve">PREÇO UNITÁRIO</t>
          </r>
        </is>
      </c>
      <c r="G6734" s="21" t="inlineStr">
        <is>
          <r>
            <t xml:space="preserve">TOTAL</t>
          </r>
        </is>
      </c>
    </row>
    <row r="6735" customHeight="1" ht="21">
      <c r="A6735" s="22" t="inlineStr">
        <is>
          <r>
            <t xml:space="preserve">1407</t>
          </r>
        </is>
      </c>
      <c r="B6735" s="23" t="inlineStr">
        <is>
          <r>
            <t xml:space="preserve">DAMPER EM CHAPA DE AÇO GALVANIZADO REGULADOR DE VAZÃO COM LAMINAS OPOSTAS 650 X 400MM</t>
          </r>
        </is>
      </c>
      <c r="C6735" s="22" t="inlineStr">
        <is>
          <r>
            <t xml:space="preserve">Composições </t>
          </r>
        </is>
      </c>
      <c r="D6735" s="22" t="inlineStr">
        <is>
          <r>
            <t xml:space="preserve">UN</t>
          </r>
        </is>
      </c>
      <c r="E6735" s="24" t="n">
        <v>1.0</v>
      </c>
      <c r="F6735" s="25" t="n">
        <v>712.8</v>
      </c>
      <c r="G6735" s="25" t="n">
        <f>ROUND(ROUND(E6735,8)*F6735,2)</f>
        <v>712.8</v>
      </c>
    </row>
    <row r="6736" customHeight="1" ht="15">
      <c r="A6736" s="2" t="inlineStr"/>
      <c r="B6736" s="2" t="inlineStr"/>
      <c r="C6736" s="2" t="inlineStr"/>
      <c r="D6736" s="2" t="inlineStr"/>
      <c r="E6736" s="26" t="inlineStr">
        <is>
          <r>
            <t xml:space="preserve">TOTAL Material:</t>
          </r>
        </is>
      </c>
      <c r="F6736" s="26" t="inlineStr"/>
      <c r="G6736" s="27" t="n">
        <f>SUM(G6735:G6735)</f>
        <v>712.8</v>
      </c>
    </row>
    <row r="6737" customHeight="1" ht="15">
      <c r="A6737" s="20" t="inlineStr">
        <is>
          <r>
            <t xml:space="preserve">Mão de Obra com Encargos Complementares</t>
          </r>
        </is>
      </c>
      <c r="B6737" s="20" t="inlineStr"/>
      <c r="C6737" s="21" t="inlineStr">
        <is>
          <r>
            <t xml:space="preserve">FONTE</t>
          </r>
        </is>
      </c>
      <c r="D6737" s="21" t="inlineStr">
        <is>
          <r>
            <t xml:space="preserve">UNID</t>
          </r>
        </is>
      </c>
      <c r="E6737" s="21" t="inlineStr">
        <is>
          <r>
            <t xml:space="preserve">COEFICIENTE</t>
          </r>
        </is>
      </c>
      <c r="F6737" s="21" t="inlineStr">
        <is>
          <r>
            <t xml:space="preserve">PREÇO UNITÁRIO</t>
          </r>
        </is>
      </c>
      <c r="G6737" s="21" t="inlineStr">
        <is>
          <r>
            <t xml:space="preserve">TOTAL</t>
          </r>
        </is>
      </c>
    </row>
    <row r="6738" customHeight="1" ht="21">
      <c r="A6738" s="22" t="inlineStr">
        <is>
          <r>
            <t xml:space="preserve">88243</t>
          </r>
        </is>
      </c>
      <c r="B6738" s="23" t="inlineStr">
        <is>
          <r>
            <t xml:space="preserve">AJUDANTE ESPECIALIZADO COM ENCARGOS COMPLEMENTARES</t>
          </r>
        </is>
      </c>
      <c r="C6738" s="22" t="inlineStr">
        <is>
          <r>
            <t xml:space="preserve">SINAPI</t>
          </r>
        </is>
      </c>
      <c r="D6738" s="22" t="inlineStr">
        <is>
          <r>
            <t xml:space="preserve">H</t>
          </r>
        </is>
      </c>
      <c r="E6738" s="24" t="n">
        <v>2.55</v>
      </c>
      <c r="F6738" s="25" t="n">
        <v>23.76</v>
      </c>
      <c r="G6738" s="25" t="n">
        <f>ROUND(ROUND(E6738,8)*F6738,2)</f>
        <v>60.59</v>
      </c>
    </row>
    <row r="6739" customHeight="1" ht="21">
      <c r="A6739" s="22" t="inlineStr">
        <is>
          <r>
            <t xml:space="preserve">100308</t>
          </r>
        </is>
      </c>
      <c r="B6739" s="23" t="inlineStr">
        <is>
          <r>
            <t xml:space="preserve">MECÂNICO DE REFRIGERAÇÃO COM ENCARGOS COMPLEMENTARES</t>
          </r>
        </is>
      </c>
      <c r="C6739" s="22" t="inlineStr">
        <is>
          <r>
            <t xml:space="preserve">SINAPI</t>
          </r>
        </is>
      </c>
      <c r="D6739" s="22" t="inlineStr">
        <is>
          <r>
            <t xml:space="preserve">H</t>
          </r>
        </is>
      </c>
      <c r="E6739" s="24" t="n">
        <v>2.55</v>
      </c>
      <c r="F6739" s="25" t="n">
        <v>30.46</v>
      </c>
      <c r="G6739" s="25" t="n">
        <f>ROUND(ROUND(E6739,8)*F6739,2)</f>
        <v>77.67</v>
      </c>
    </row>
    <row r="6740" customHeight="1" ht="18">
      <c r="A6740" s="2" t="inlineStr"/>
      <c r="B6740" s="2" t="inlineStr"/>
      <c r="C6740" s="2" t="inlineStr"/>
      <c r="D6740" s="2" t="inlineStr"/>
      <c r="E6740" s="26" t="inlineStr">
        <is>
          <r>
            <t xml:space="preserve">TOTAL Mão de Obra com Encargos Complementares:</t>
          </r>
        </is>
      </c>
      <c r="F6740" s="26" t="inlineStr"/>
      <c r="G6740" s="27" t="n">
        <f>SUM(G6738:G6739)</f>
        <v>138.26</v>
      </c>
    </row>
    <row r="6741" customHeight="1" ht="15">
      <c r="A6741" s="2" t="inlineStr"/>
      <c r="B6741" s="2" t="inlineStr"/>
      <c r="C6741" s="2" t="inlineStr"/>
      <c r="D6741" s="2" t="inlineStr"/>
      <c r="E6741" s="28" t="inlineStr">
        <is>
          <r>
            <t xml:space="preserve">VALOR:</t>
          </r>
        </is>
      </c>
      <c r="F6741" s="28" t="inlineStr"/>
      <c r="G6741" s="29" t="n">
        <f>ROUND(SUM(G6736,G6740),2)</f>
        <v>851.06</v>
      </c>
    </row>
    <row r="6742" customHeight="1" ht="15">
      <c r="A6742" s="2" t="inlineStr"/>
      <c r="B6742" s="2" t="inlineStr"/>
      <c r="C6742" s="2" t="inlineStr"/>
      <c r="D6742" s="2" t="inlineStr"/>
      <c r="E6742" s="28" t="inlineStr">
        <is>
          <r>
            <t xml:space="preserve">VALOR BDI (20.34%):</t>
          </r>
        </is>
      </c>
      <c r="F6742" s="28" t="inlineStr"/>
      <c r="G6742" s="29" t="n">
        <f>ROUND(G6741*(20.34/100),2)</f>
        <v>173.11</v>
      </c>
    </row>
    <row r="6743" customHeight="1" ht="15">
      <c r="A6743" s="2" t="inlineStr"/>
      <c r="B6743" s="2" t="inlineStr"/>
      <c r="C6743" s="2" t="inlineStr"/>
      <c r="D6743" s="2" t="inlineStr"/>
      <c r="E6743" s="28" t="inlineStr">
        <is>
          <r>
            <t xml:space="preserve">VALOR COM BDI:</t>
          </r>
        </is>
      </c>
      <c r="F6743" s="28" t="inlineStr"/>
      <c r="G6743" s="29" t="n">
        <f>G6742+G6741</f>
        <v>1024.17</v>
      </c>
    </row>
    <row r="6744" customHeight="1" ht="10">
      <c r="A6744" s="2" t="inlineStr"/>
      <c r="B6744" s="2" t="inlineStr"/>
      <c r="C6744" s="2" t="inlineStr"/>
      <c r="D6744" s="2" t="inlineStr"/>
      <c r="E6744" s="18" t="inlineStr"/>
      <c r="F6744" s="18" t="inlineStr"/>
      <c r="G6744" s="18" t="inlineStr"/>
    </row>
    <row r="6745" customHeight="1" ht="20">
      <c r="A6745" s="19" t="inlineStr">
        <is>
          <r>
            <t xml:space="preserve">1.20.11. ​91341​ PORTA EM ALUMÍNIO DE ABRIR TIPO VENEZIANA COM GUARNIÇÃO, FIXAÇÃO COM PARAFUSOS - FORNECIMENTO E INSTALAÇÃO. AF_12/2019​ (M2)</t>
          </r>
        </is>
      </c>
      <c r="B6745" s="19" t="inlineStr"/>
      <c r="C6745" s="19" t="inlineStr"/>
      <c r="D6745" s="19" t="inlineStr"/>
      <c r="E6745" s="19" t="inlineStr"/>
      <c r="F6745" s="19" t="inlineStr"/>
      <c r="G6745" s="19" t="inlineStr"/>
    </row>
    <row r="6746" customHeight="1" ht="15">
      <c r="A6746" s="20" t="inlineStr">
        <is>
          <r>
            <t xml:space="preserve">Material</t>
          </r>
        </is>
      </c>
      <c r="B6746" s="20" t="inlineStr"/>
      <c r="C6746" s="21" t="inlineStr">
        <is>
          <r>
            <t xml:space="preserve">FONTE</t>
          </r>
        </is>
      </c>
      <c r="D6746" s="21" t="inlineStr">
        <is>
          <r>
            <t xml:space="preserve">UNID</t>
          </r>
        </is>
      </c>
      <c r="E6746" s="21" t="inlineStr">
        <is>
          <r>
            <t xml:space="preserve">COEFICIENTE</t>
          </r>
        </is>
      </c>
      <c r="F6746" s="21" t="inlineStr">
        <is>
          <r>
            <t xml:space="preserve">PREÇO UNITÁRIO</t>
          </r>
        </is>
      </c>
      <c r="G6746" s="21" t="inlineStr">
        <is>
          <r>
            <t xml:space="preserve">TOTAL</t>
          </r>
        </is>
      </c>
    </row>
    <row r="6747" customHeight="1" ht="29">
      <c r="A6747" s="22" t="inlineStr">
        <is>
          <r>
            <t xml:space="preserve">00007568</t>
          </r>
        </is>
      </c>
      <c r="B6747" s="23" t="inlineStr">
        <is>
          <r>
            <t xml:space="preserve">BUCHA DE NYLON SEM ABA S10, COM PARAFUSO DE 6,10 X 65 MM EM ACO ZINCADO COM ROSCA SOBERBA, CABECA CHATA E FENDA PHILLIPS</t>
          </r>
        </is>
      </c>
      <c r="C6747" s="22" t="inlineStr">
        <is>
          <r>
            <t xml:space="preserve">SINAPI</t>
          </r>
        </is>
      </c>
      <c r="D6747" s="22" t="inlineStr">
        <is>
          <r>
            <t xml:space="preserve">UN</t>
          </r>
        </is>
      </c>
      <c r="E6747" s="24" t="n">
        <v>4.8166</v>
      </c>
      <c r="F6747" s="25" t="n">
        <v>0.86</v>
      </c>
      <c r="G6747" s="25" t="n">
        <f>TRUNC(TRUNC(E6747,8)*F6747,2)</f>
        <v>4.14</v>
      </c>
    </row>
    <row r="6748" customHeight="1" ht="29">
      <c r="A6748" s="22" t="inlineStr">
        <is>
          <r>
            <t xml:space="preserve">00036888</t>
          </r>
        </is>
      </c>
      <c r="B6748" s="23" t="inlineStr">
        <is>
          <r>
            <t xml:space="preserve">GUARNICAO / MOLDURA / ARREMATE DE ACABAMENTO PARA ESQUADRIA, EM ALUMINIO PERFIL 25, ACABAMENTO ANODIZADO BRANCO OU BRILHANTE, PARA 1 FACE</t>
          </r>
        </is>
      </c>
      <c r="C6748" s="22" t="inlineStr">
        <is>
          <r>
            <t xml:space="preserve">SINAPI</t>
          </r>
        </is>
      </c>
      <c r="D6748" s="22" t="inlineStr">
        <is>
          <r>
            <t xml:space="preserve">M</t>
          </r>
        </is>
      </c>
      <c r="E6748" s="24" t="n">
        <v>6.8504</v>
      </c>
      <c r="F6748" s="25" t="n">
        <v>33.36</v>
      </c>
      <c r="G6748" s="25" t="n">
        <f>TRUNC(TRUNC(E6748,8)*F6748,2)</f>
        <v>228.52</v>
      </c>
    </row>
    <row r="6749" customHeight="1" ht="29">
      <c r="A6749" s="22" t="inlineStr">
        <is>
          <r>
            <t xml:space="preserve">00039025</t>
          </r>
        </is>
      </c>
      <c r="B6749" s="23" t="inlineStr">
        <is>
          <r>
            <t xml:space="preserve">PORTA DE ABRIR, TIPO VENEZIANA, EM ALUMINIO, ACABAMENTO ANODIZADO NATURAL, 90 CM X 210 CM (LARGURA X ALTURA), SEM GUARNICAO/ALIZAR/VISTA</t>
          </r>
        </is>
      </c>
      <c r="C6749" s="22" t="inlineStr">
        <is>
          <r>
            <t xml:space="preserve">SINAPI</t>
          </r>
        </is>
      </c>
      <c r="D6749" s="22" t="inlineStr">
        <is>
          <r>
            <t xml:space="preserve">UN</t>
          </r>
        </is>
      </c>
      <c r="E6749" s="24" t="n">
        <v>0.5473</v>
      </c>
      <c r="F6749" s="25" t="n">
        <v>686.47</v>
      </c>
      <c r="G6749" s="25" t="n">
        <f>TRUNC(TRUNC(E6749,8)*F6749,2)</f>
        <v>375.7</v>
      </c>
    </row>
    <row r="6750" customHeight="1" ht="21">
      <c r="A6750" s="22" t="inlineStr">
        <is>
          <r>
            <t xml:space="preserve">00000142</t>
          </r>
        </is>
      </c>
      <c r="B6750" s="23" t="inlineStr">
        <is>
          <r>
            <t xml:space="preserve">SELANTE ELASTICO MONOCOMPONENTE A BASE DE POLIURETANO (PU) PARA JUNTAS DIVERSAS</t>
          </r>
        </is>
      </c>
      <c r="C6750" s="22" t="inlineStr">
        <is>
          <r>
            <t xml:space="preserve">SINAPI</t>
          </r>
        </is>
      </c>
      <c r="D6750" s="22" t="inlineStr">
        <is>
          <r>
            <t xml:space="preserve">310ML</t>
          </r>
        </is>
      </c>
      <c r="E6750" s="24" t="n">
        <v>0.8829</v>
      </c>
      <c r="F6750" s="25" t="n">
        <v>40.24</v>
      </c>
      <c r="G6750" s="25" t="n">
        <f>TRUNC(TRUNC(E6750,8)*F6750,2)</f>
        <v>35.52</v>
      </c>
    </row>
    <row r="6751" customHeight="1" ht="15">
      <c r="A6751" s="2" t="inlineStr"/>
      <c r="B6751" s="2" t="inlineStr"/>
      <c r="C6751" s="2" t="inlineStr"/>
      <c r="D6751" s="2" t="inlineStr"/>
      <c r="E6751" s="26" t="inlineStr">
        <is>
          <r>
            <t xml:space="preserve">TOTAL Material:</t>
          </r>
        </is>
      </c>
      <c r="F6751" s="26" t="inlineStr"/>
      <c r="G6751" s="27" t="n">
        <f>SUM(G6747:G6750)</f>
        <v>643.88</v>
      </c>
    </row>
    <row r="6752" customHeight="1" ht="15">
      <c r="A6752" s="20" t="inlineStr">
        <is>
          <r>
            <t xml:space="preserve">Mão de Obra com Encargos Complementares</t>
          </r>
        </is>
      </c>
      <c r="B6752" s="20" t="inlineStr"/>
      <c r="C6752" s="21" t="inlineStr">
        <is>
          <r>
            <t xml:space="preserve">FONTE</t>
          </r>
        </is>
      </c>
      <c r="D6752" s="21" t="inlineStr">
        <is>
          <r>
            <t xml:space="preserve">UNID</t>
          </r>
        </is>
      </c>
      <c r="E6752" s="21" t="inlineStr">
        <is>
          <r>
            <t xml:space="preserve">COEFICIENTE</t>
          </r>
        </is>
      </c>
      <c r="F6752" s="21" t="inlineStr">
        <is>
          <r>
            <t xml:space="preserve">PREÇO UNITÁRIO</t>
          </r>
        </is>
      </c>
      <c r="G6752" s="21" t="inlineStr">
        <is>
          <r>
            <t xml:space="preserve">TOTAL</t>
          </r>
        </is>
      </c>
    </row>
    <row r="6753" customHeight="1" ht="15">
      <c r="A6753" s="22" t="inlineStr">
        <is>
          <r>
            <t xml:space="preserve">88309</t>
          </r>
        </is>
      </c>
      <c r="B6753" s="23" t="inlineStr">
        <is>
          <r>
            <t xml:space="preserve">PEDREIRO COM ENCARGOS COMPLEMENTARES</t>
          </r>
        </is>
      </c>
      <c r="C6753" s="22" t="inlineStr">
        <is>
          <r>
            <t xml:space="preserve">SINAPI</t>
          </r>
        </is>
      </c>
      <c r="D6753" s="22" t="inlineStr">
        <is>
          <r>
            <t xml:space="preserve">H</t>
          </r>
        </is>
      </c>
      <c r="E6753" s="24" t="n">
        <v>0.3826</v>
      </c>
      <c r="F6753" s="25" t="n">
        <v>30.58</v>
      </c>
      <c r="G6753" s="25" t="n">
        <f>TRUNC(TRUNC(E6753,8)*F6753,2)</f>
        <v>11.69</v>
      </c>
    </row>
    <row r="6754" customHeight="1" ht="15">
      <c r="A6754" s="22" t="inlineStr">
        <is>
          <r>
            <t xml:space="preserve">88316</t>
          </r>
        </is>
      </c>
      <c r="B6754" s="23" t="inlineStr">
        <is>
          <r>
            <t xml:space="preserve">SERVENTE COM ENCARGOS COMPLEMENTARES</t>
          </r>
        </is>
      </c>
      <c r="C6754" s="22" t="inlineStr">
        <is>
          <r>
            <t xml:space="preserve">SINAPI</t>
          </r>
        </is>
      </c>
      <c r="D6754" s="22" t="inlineStr">
        <is>
          <r>
            <t xml:space="preserve">H</t>
          </r>
        </is>
      </c>
      <c r="E6754" s="24" t="n">
        <v>0.191</v>
      </c>
      <c r="F6754" s="25" t="n">
        <v>23.56</v>
      </c>
      <c r="G6754" s="25" t="n">
        <f>TRUNC(TRUNC(E6754,8)*F6754,2)</f>
        <v>4.49</v>
      </c>
    </row>
    <row r="6755" customHeight="1" ht="18">
      <c r="A6755" s="2" t="inlineStr"/>
      <c r="B6755" s="2" t="inlineStr"/>
      <c r="C6755" s="2" t="inlineStr"/>
      <c r="D6755" s="2" t="inlineStr"/>
      <c r="E6755" s="26" t="inlineStr">
        <is>
          <r>
            <t xml:space="preserve">TOTAL Mão de Obra com Encargos Complementares:</t>
          </r>
        </is>
      </c>
      <c r="F6755" s="26" t="inlineStr"/>
      <c r="G6755" s="27" t="n">
        <f>SUM(G6753:G6754)</f>
        <v>16.18</v>
      </c>
    </row>
    <row r="6756" customHeight="1" ht="15">
      <c r="A6756" s="2" t="inlineStr"/>
      <c r="B6756" s="2" t="inlineStr"/>
      <c r="C6756" s="2" t="inlineStr"/>
      <c r="D6756" s="2" t="inlineStr"/>
      <c r="E6756" s="28" t="inlineStr">
        <is>
          <r>
            <t xml:space="preserve">VALOR:</t>
          </r>
        </is>
      </c>
      <c r="F6756" s="28" t="inlineStr"/>
      <c r="G6756" s="29" t="n">
        <f>ROUND(SUM(G6751,G6755),2)</f>
        <v>660.06</v>
      </c>
    </row>
    <row r="6757" customHeight="1" ht="15">
      <c r="A6757" s="2" t="inlineStr"/>
      <c r="B6757" s="2" t="inlineStr"/>
      <c r="C6757" s="2" t="inlineStr"/>
      <c r="D6757" s="2" t="inlineStr"/>
      <c r="E6757" s="28" t="inlineStr">
        <is>
          <r>
            <t xml:space="preserve">VALOR BDI (20.34%):</t>
          </r>
        </is>
      </c>
      <c r="F6757" s="28" t="inlineStr"/>
      <c r="G6757" s="29" t="n">
        <f>ROUND(G6756*(20.34/100),2)</f>
        <v>134.26</v>
      </c>
    </row>
    <row r="6758" customHeight="1" ht="15">
      <c r="A6758" s="2" t="inlineStr"/>
      <c r="B6758" s="2" t="inlineStr"/>
      <c r="C6758" s="2" t="inlineStr"/>
      <c r="D6758" s="2" t="inlineStr"/>
      <c r="E6758" s="28" t="inlineStr">
        <is>
          <r>
            <t xml:space="preserve">VALOR COM BDI:</t>
          </r>
        </is>
      </c>
      <c r="F6758" s="28" t="inlineStr"/>
      <c r="G6758" s="29" t="n">
        <f>G6757+G6756</f>
        <v>794.32</v>
      </c>
    </row>
    <row r="6759" customHeight="1" ht="10">
      <c r="A6759" s="2" t="inlineStr"/>
      <c r="B6759" s="2" t="inlineStr"/>
      <c r="C6759" s="2" t="inlineStr"/>
      <c r="D6759" s="2" t="inlineStr"/>
      <c r="E6759" s="18" t="inlineStr"/>
      <c r="F6759" s="18" t="inlineStr"/>
      <c r="G6759" s="18" t="inlineStr"/>
    </row>
    <row r="6760" customHeight="1" ht="36">
      <c r="A6760" s="19" t="inlineStr">
        <is>
          <r>
            <t xml:space="preserve">1.20.12. ​CPU3365​ DUTO PARA CONDICIONAMENTO DE AR, CHAVETADO EM CHAPA DE AÇO GALVANIZADO, NAS DIVERSAS BITOLAS, CONRFOME ABNT NBR 16401, ISOLADO COM MANTA DE VIDRO, REVESTIDA COM FOLHA DE ALUMINIO, INCLUINDO CINTAS, FITAS SUPORTES PINTADOS, DIFUSORES E GRELHAS EM ALUMINIO EXTRUDADO E DEMAIS ITENS NECESSARIOS. FORNECIMENTO E COLOCAÇÃO​ (UN)</t>
          </r>
        </is>
      </c>
      <c r="B6760" s="19" t="inlineStr"/>
      <c r="C6760" s="19" t="inlineStr"/>
      <c r="D6760" s="19" t="inlineStr"/>
      <c r="E6760" s="19" t="inlineStr"/>
      <c r="F6760" s="19" t="inlineStr"/>
      <c r="G6760" s="19" t="inlineStr"/>
    </row>
    <row r="6761" customHeight="1" ht="15">
      <c r="A6761" s="20" t="inlineStr">
        <is>
          <r>
            <t xml:space="preserve">Material</t>
          </r>
        </is>
      </c>
      <c r="B6761" s="20" t="inlineStr"/>
      <c r="C6761" s="21" t="inlineStr">
        <is>
          <r>
            <t xml:space="preserve">FONTE</t>
          </r>
        </is>
      </c>
      <c r="D6761" s="21" t="inlineStr">
        <is>
          <r>
            <t xml:space="preserve">UNID</t>
          </r>
        </is>
      </c>
      <c r="E6761" s="21" t="inlineStr">
        <is>
          <r>
            <t xml:space="preserve">COEFICIENTE</t>
          </r>
        </is>
      </c>
      <c r="F6761" s="21" t="inlineStr">
        <is>
          <r>
            <t xml:space="preserve">PREÇO UNITÁRIO</t>
          </r>
        </is>
      </c>
      <c r="G6761" s="21" t="inlineStr">
        <is>
          <r>
            <t xml:space="preserve">TOTAL</t>
          </r>
        </is>
      </c>
    </row>
    <row r="6762" customHeight="1" ht="21">
      <c r="A6762" s="22" t="inlineStr">
        <is>
          <r>
            <t xml:space="preserve">00011</t>
          </r>
        </is>
      </c>
      <c r="B6762" s="23" t="inlineStr">
        <is>
          <r>
            <t xml:space="preserve">CANTONEIRA DE ACO DOCE, P/SERRALHERIA, PRECO DE REVENDEDOR,DE 5/8"X1/8" ATE 1.1/2"X1/8"</t>
          </r>
        </is>
      </c>
      <c r="C6762" s="22" t="inlineStr">
        <is>
          <r>
            <t xml:space="preserve">EMOP</t>
          </r>
        </is>
      </c>
      <c r="D6762" s="22" t="inlineStr">
        <is>
          <r>
            <t xml:space="preserve">KG</t>
          </r>
        </is>
      </c>
      <c r="E6762" s="24" t="n">
        <v>0.025</v>
      </c>
      <c r="F6762" s="25" t="n">
        <v>8.55</v>
      </c>
      <c r="G6762" s="25" t="n">
        <f>ROUND(ROUND(E6762,8)*F6762,2)</f>
        <v>0.21</v>
      </c>
    </row>
    <row r="6763" customHeight="1" ht="29">
      <c r="A6763" s="22" t="inlineStr">
        <is>
          <r>
            <t xml:space="preserve">07231</t>
          </r>
        </is>
      </c>
      <c r="B6763" s="23" t="inlineStr">
        <is>
          <r>
            <t xml:space="preserve">CHAPA DE ACO CARBONO, GALVANIZADA, PARA USOS GERAIS, TAMANHOPADRAO, PRECO DE REVENDEDOR, COM ESPESSURA DE 1,25MM</t>
          </r>
        </is>
      </c>
      <c r="C6763" s="22" t="inlineStr">
        <is>
          <r>
            <t xml:space="preserve">EMOP</t>
          </r>
        </is>
      </c>
      <c r="D6763" s="22" t="inlineStr">
        <is>
          <r>
            <t xml:space="preserve">KG</t>
          </r>
        </is>
      </c>
      <c r="E6763" s="24" t="n">
        <v>1.0</v>
      </c>
      <c r="F6763" s="25" t="n">
        <v>11.29</v>
      </c>
      <c r="G6763" s="25" t="n">
        <f>ROUND(ROUND(E6763,8)*F6763,2)</f>
        <v>11.29</v>
      </c>
    </row>
    <row r="6764" customHeight="1" ht="21">
      <c r="A6764" s="22" t="inlineStr">
        <is>
          <r>
            <t xml:space="preserve">14288</t>
          </r>
        </is>
      </c>
      <c r="B6764" s="23" t="inlineStr">
        <is>
          <r>
            <t xml:space="preserve">DIFUSOR QUADRADO EM ALUMINIO EXTRUDADO 15" X 15", TROPICAL OU SIMILAR</t>
          </r>
        </is>
      </c>
      <c r="C6764" s="22" t="inlineStr">
        <is>
          <r>
            <t xml:space="preserve">EMOP</t>
          </r>
        </is>
      </c>
      <c r="D6764" s="22" t="inlineStr">
        <is>
          <r>
            <t xml:space="preserve">UN</t>
          </r>
        </is>
      </c>
      <c r="E6764" s="24" t="n">
        <v>0.06</v>
      </c>
      <c r="F6764" s="25" t="n">
        <v>285.09</v>
      </c>
      <c r="G6764" s="25" t="n">
        <f>ROUND(ROUND(E6764,8)*F6764,2)</f>
        <v>17.11</v>
      </c>
    </row>
    <row r="6765" customHeight="1" ht="15">
      <c r="A6765" s="22" t="inlineStr">
        <is>
          <r>
            <t xml:space="preserve">05567</t>
          </r>
        </is>
      </c>
      <c r="B6765" s="23" t="inlineStr">
        <is>
          <r>
            <t xml:space="preserve">FINCAPINO C-22, LONGO, EM CAIXAS 100 PECAS</t>
          </r>
        </is>
      </c>
      <c r="C6765" s="22" t="inlineStr">
        <is>
          <r>
            <t xml:space="preserve">EMOP</t>
          </r>
        </is>
      </c>
      <c r="D6765" s="22" t="inlineStr">
        <is>
          <r>
            <t xml:space="preserve">UN</t>
          </r>
        </is>
      </c>
      <c r="E6765" s="24" t="n">
        <v>0.035</v>
      </c>
      <c r="F6765" s="25" t="n">
        <v>92.6</v>
      </c>
      <c r="G6765" s="25" t="n">
        <f>ROUND(ROUND(E6765,8)*F6765,2)</f>
        <v>3.24</v>
      </c>
    </row>
    <row r="6766" customHeight="1" ht="29">
      <c r="A6766" s="22" t="inlineStr">
        <is>
          <r>
            <t xml:space="preserve">14289</t>
          </r>
        </is>
      </c>
      <c r="B6766" s="23" t="inlineStr">
        <is>
          <r>
            <t xml:space="preserve">GRELHA RETANGULAR DE SIMPLES DEFLEXAO, ALETAS VERTICAIS, EMALUMINIO EXTRUDADO 400X150MM, TROPICAL OU SIMILAR</t>
          </r>
        </is>
      </c>
      <c r="C6766" s="22" t="inlineStr">
        <is>
          <r>
            <t xml:space="preserve">EMOP</t>
          </r>
        </is>
      </c>
      <c r="D6766" s="22" t="inlineStr">
        <is>
          <r>
            <t xml:space="preserve">UN</t>
          </r>
        </is>
      </c>
      <c r="E6766" s="24" t="n">
        <v>0.04</v>
      </c>
      <c r="F6766" s="25" t="n">
        <v>110.13</v>
      </c>
      <c r="G6766" s="25" t="n">
        <f>ROUND(ROUND(E6766,8)*F6766,2)</f>
        <v>4.41</v>
      </c>
    </row>
    <row r="6767" customHeight="1" ht="21">
      <c r="A6767" s="22" t="inlineStr">
        <is>
          <r>
            <t xml:space="preserve">14287</t>
          </r>
        </is>
      </c>
      <c r="B6767" s="23" t="inlineStr">
        <is>
          <r>
            <t xml:space="preserve">MANTA DE LA DE VIDRO, REVESTIDA COM FOLHA DE ALUMINIO, ESPESSURA DE 38MM</t>
          </r>
        </is>
      </c>
      <c r="C6767" s="22" t="inlineStr">
        <is>
          <r>
            <t xml:space="preserve">EMOP</t>
          </r>
        </is>
      </c>
      <c r="D6767" s="22" t="inlineStr">
        <is>
          <r>
            <t xml:space="preserve">M2</t>
          </r>
        </is>
      </c>
      <c r="E6767" s="24" t="n">
        <v>0.19</v>
      </c>
      <c r="F6767" s="25" t="n">
        <v>19.36</v>
      </c>
      <c r="G6767" s="25" t="n">
        <f>ROUND(ROUND(E6767,8)*F6767,2)</f>
        <v>3.68</v>
      </c>
    </row>
    <row r="6768" customHeight="1" ht="15">
      <c r="A6768" s="2" t="inlineStr"/>
      <c r="B6768" s="2" t="inlineStr"/>
      <c r="C6768" s="2" t="inlineStr"/>
      <c r="D6768" s="2" t="inlineStr"/>
      <c r="E6768" s="26" t="inlineStr">
        <is>
          <r>
            <t xml:space="preserve">TOTAL Material:</t>
          </r>
        </is>
      </c>
      <c r="F6768" s="26" t="inlineStr"/>
      <c r="G6768" s="27" t="n">
        <f>SUM(G6762:G6767)</f>
        <v>39.94</v>
      </c>
    </row>
    <row r="6769" customHeight="1" ht="15">
      <c r="A6769" s="20" t="inlineStr">
        <is>
          <r>
            <t xml:space="preserve">Mão de Obra com Encargos Complementares</t>
          </r>
        </is>
      </c>
      <c r="B6769" s="20" t="inlineStr"/>
      <c r="C6769" s="21" t="inlineStr">
        <is>
          <r>
            <t xml:space="preserve">FONTE</t>
          </r>
        </is>
      </c>
      <c r="D6769" s="21" t="inlineStr">
        <is>
          <r>
            <t xml:space="preserve">UNID</t>
          </r>
        </is>
      </c>
      <c r="E6769" s="21" t="inlineStr">
        <is>
          <r>
            <t xml:space="preserve">COEFICIENTE</t>
          </r>
        </is>
      </c>
      <c r="F6769" s="21" t="inlineStr">
        <is>
          <r>
            <t xml:space="preserve">PREÇO UNITÁRIO</t>
          </r>
        </is>
      </c>
      <c r="G6769" s="21" t="inlineStr">
        <is>
          <r>
            <t xml:space="preserve">TOTAL</t>
          </r>
        </is>
      </c>
    </row>
    <row r="6770" customHeight="1" ht="21">
      <c r="A6770" s="22" t="inlineStr">
        <is>
          <r>
            <t xml:space="preserve">88243</t>
          </r>
        </is>
      </c>
      <c r="B6770" s="23" t="inlineStr">
        <is>
          <r>
            <t xml:space="preserve">AJUDANTE ESPECIALIZADO COM ENCARGOS COMPLEMENTARES</t>
          </r>
        </is>
      </c>
      <c r="C6770" s="22" t="inlineStr">
        <is>
          <r>
            <t xml:space="preserve">SINAPI</t>
          </r>
        </is>
      </c>
      <c r="D6770" s="22" t="inlineStr">
        <is>
          <r>
            <t xml:space="preserve">H</t>
          </r>
        </is>
      </c>
      <c r="E6770" s="24" t="n">
        <v>0.5</v>
      </c>
      <c r="F6770" s="25" t="n">
        <v>23.76</v>
      </c>
      <c r="G6770" s="25" t="n">
        <f>ROUND(ROUND(E6770,8)*F6770,2)</f>
        <v>11.88</v>
      </c>
    </row>
    <row r="6771" customHeight="1" ht="15">
      <c r="A6771" s="22" t="inlineStr">
        <is>
          <r>
            <t xml:space="preserve">88310</t>
          </r>
        </is>
      </c>
      <c r="B6771" s="23" t="inlineStr">
        <is>
          <r>
            <t xml:space="preserve">PINTOR COM ENCARGOS COMPLEMENTARES</t>
          </r>
        </is>
      </c>
      <c r="C6771" s="22" t="inlineStr">
        <is>
          <r>
            <t xml:space="preserve">SINAPI</t>
          </r>
        </is>
      </c>
      <c r="D6771" s="22" t="inlineStr">
        <is>
          <r>
            <t xml:space="preserve">H</t>
          </r>
        </is>
      </c>
      <c r="E6771" s="24" t="n">
        <v>0.1</v>
      </c>
      <c r="F6771" s="25" t="n">
        <v>32.25</v>
      </c>
      <c r="G6771" s="25" t="n">
        <f>ROUND(ROUND(E6771,8)*F6771,2)</f>
        <v>3.23</v>
      </c>
    </row>
    <row r="6772" customHeight="1" ht="15">
      <c r="A6772" s="22" t="inlineStr">
        <is>
          <r>
            <t xml:space="preserve">88315</t>
          </r>
        </is>
      </c>
      <c r="B6772" s="23" t="inlineStr">
        <is>
          <r>
            <t xml:space="preserve">SERRALHEIRO COM ENCARGOS COMPLEMENTARES</t>
          </r>
        </is>
      </c>
      <c r="C6772" s="22" t="inlineStr">
        <is>
          <r>
            <t xml:space="preserve">SINAPI</t>
          </r>
        </is>
      </c>
      <c r="D6772" s="22" t="inlineStr">
        <is>
          <r>
            <t xml:space="preserve">H</t>
          </r>
        </is>
      </c>
      <c r="E6772" s="24" t="n">
        <v>0.5</v>
      </c>
      <c r="F6772" s="25" t="n">
        <v>30.37</v>
      </c>
      <c r="G6772" s="25" t="n">
        <f>ROUND(ROUND(E6772,8)*F6772,2)</f>
        <v>15.19</v>
      </c>
    </row>
    <row r="6773" customHeight="1" ht="18">
      <c r="A6773" s="2" t="inlineStr"/>
      <c r="B6773" s="2" t="inlineStr"/>
      <c r="C6773" s="2" t="inlineStr"/>
      <c r="D6773" s="2" t="inlineStr"/>
      <c r="E6773" s="26" t="inlineStr">
        <is>
          <r>
            <t xml:space="preserve">TOTAL Mão de Obra com Encargos Complementares:</t>
          </r>
        </is>
      </c>
      <c r="F6773" s="26" t="inlineStr"/>
      <c r="G6773" s="27" t="n">
        <f>SUM(G6770:G6772)</f>
        <v>30.3</v>
      </c>
    </row>
    <row r="6774" customHeight="1" ht="15">
      <c r="A6774" s="2" t="inlineStr"/>
      <c r="B6774" s="2" t="inlineStr"/>
      <c r="C6774" s="2" t="inlineStr"/>
      <c r="D6774" s="2" t="inlineStr"/>
      <c r="E6774" s="28" t="inlineStr">
        <is>
          <r>
            <t xml:space="preserve">VALOR:</t>
          </r>
        </is>
      </c>
      <c r="F6774" s="28" t="inlineStr"/>
      <c r="G6774" s="29" t="n">
        <f>ROUND(SUM(G6768,G6773),2)</f>
        <v>70.24</v>
      </c>
    </row>
    <row r="6775" customHeight="1" ht="15">
      <c r="A6775" s="2" t="inlineStr"/>
      <c r="B6775" s="2" t="inlineStr"/>
      <c r="C6775" s="2" t="inlineStr"/>
      <c r="D6775" s="2" t="inlineStr"/>
      <c r="E6775" s="28" t="inlineStr">
        <is>
          <r>
            <t xml:space="preserve">VALOR BDI (20.34%):</t>
          </r>
        </is>
      </c>
      <c r="F6775" s="28" t="inlineStr"/>
      <c r="G6775" s="29" t="n">
        <f>ROUND(G6774*(20.34/100),2)</f>
        <v>14.29</v>
      </c>
    </row>
    <row r="6776" customHeight="1" ht="15">
      <c r="A6776" s="2" t="inlineStr"/>
      <c r="B6776" s="2" t="inlineStr"/>
      <c r="C6776" s="2" t="inlineStr"/>
      <c r="D6776" s="2" t="inlineStr"/>
      <c r="E6776" s="28" t="inlineStr">
        <is>
          <r>
            <t xml:space="preserve">VALOR COM BDI:</t>
          </r>
        </is>
      </c>
      <c r="F6776" s="28" t="inlineStr"/>
      <c r="G6776" s="29" t="n">
        <f>G6775+G6774</f>
        <v>84.53</v>
      </c>
    </row>
    <row r="6777" customHeight="1" ht="10">
      <c r="A6777" s="2" t="inlineStr"/>
      <c r="B6777" s="2" t="inlineStr"/>
      <c r="C6777" s="2" t="inlineStr"/>
      <c r="D6777" s="2" t="inlineStr"/>
      <c r="E6777" s="18" t="inlineStr"/>
      <c r="F6777" s="18" t="inlineStr"/>
      <c r="G6777" s="18" t="inlineStr"/>
    </row>
    <row r="6778" customHeight="1" ht="27">
      <c r="A6778" s="19" t="inlineStr">
        <is>
          <r>
            <t xml:space="preserve">1.20.13. ​CPU2656​ DUTO PARA EXAUSTÃO DE AR/VENTILAÇÃO, CHAVETADO EM CHAPA DE AÇO GALVANIZADO, NAS DIVERSAS BITOLAS, CONFORME ABNT NBR 16401, INCLUSIVE SUPORTES PINTADOS, GRELHAS, DIFUSORES EM ALUMÍNIO EXTRUDADO E DEMAIS ITENS NECESSÁRIOS. FORNECIMENTO E COLOCAÇÃO.​ (UN)</t>
          </r>
        </is>
      </c>
      <c r="B6778" s="19" t="inlineStr"/>
      <c r="C6778" s="19" t="inlineStr"/>
      <c r="D6778" s="19" t="inlineStr"/>
      <c r="E6778" s="19" t="inlineStr"/>
      <c r="F6778" s="19" t="inlineStr"/>
      <c r="G6778" s="19" t="inlineStr"/>
    </row>
    <row r="6779" customHeight="1" ht="15">
      <c r="A6779" s="20" t="inlineStr">
        <is>
          <r>
            <t xml:space="preserve">Material</t>
          </r>
        </is>
      </c>
      <c r="B6779" s="20" t="inlineStr"/>
      <c r="C6779" s="21" t="inlineStr">
        <is>
          <r>
            <t xml:space="preserve">FONTE</t>
          </r>
        </is>
      </c>
      <c r="D6779" s="21" t="inlineStr">
        <is>
          <r>
            <t xml:space="preserve">UNID</t>
          </r>
        </is>
      </c>
      <c r="E6779" s="21" t="inlineStr">
        <is>
          <r>
            <t xml:space="preserve">COEFICIENTE</t>
          </r>
        </is>
      </c>
      <c r="F6779" s="21" t="inlineStr">
        <is>
          <r>
            <t xml:space="preserve">PREÇO UNITÁRIO</t>
          </r>
        </is>
      </c>
      <c r="G6779" s="21" t="inlineStr">
        <is>
          <r>
            <t xml:space="preserve">TOTAL</t>
          </r>
        </is>
      </c>
    </row>
    <row r="6780" customHeight="1" ht="21">
      <c r="A6780" s="22" t="inlineStr">
        <is>
          <r>
            <t xml:space="preserve">00004777</t>
          </r>
        </is>
      </c>
      <c r="B6780" s="23" t="inlineStr">
        <is>
          <r>
            <t xml:space="preserve">CANTONEIRA ACO ABAS IGUAIS (QUALQUER BITOLA), ESPESSURA ENTRE 1/8" E 1/4"</t>
          </r>
        </is>
      </c>
      <c r="C6780" s="22" t="inlineStr">
        <is>
          <r>
            <t xml:space="preserve">SINAPI</t>
          </r>
        </is>
      </c>
      <c r="D6780" s="22" t="inlineStr">
        <is>
          <r>
            <t xml:space="preserve">KG</t>
          </r>
        </is>
      </c>
      <c r="E6780" s="24" t="n">
        <v>0.025</v>
      </c>
      <c r="F6780" s="25" t="n">
        <v>8.02</v>
      </c>
      <c r="G6780" s="25" t="n">
        <f>ROUND(ROUND(E6780,8)*F6780,2)</f>
        <v>0.2</v>
      </c>
    </row>
    <row r="6781" customHeight="1" ht="29">
      <c r="A6781" s="22" t="inlineStr">
        <is>
          <r>
            <t xml:space="preserve">07231</t>
          </r>
        </is>
      </c>
      <c r="B6781" s="23" t="inlineStr">
        <is>
          <r>
            <t xml:space="preserve">CHAPA DE ACO CARBONO, GALVANIZADA, PARA USOS GERAIS, TAMANHOPADRAO, PRECO DE REVENDEDOR, COM ESPESSURA DE 1,25MM</t>
          </r>
        </is>
      </c>
      <c r="C6781" s="22" t="inlineStr">
        <is>
          <r>
            <t xml:space="preserve">EMOP</t>
          </r>
        </is>
      </c>
      <c r="D6781" s="22" t="inlineStr">
        <is>
          <r>
            <t xml:space="preserve">KG</t>
          </r>
        </is>
      </c>
      <c r="E6781" s="24" t="n">
        <v>1.0</v>
      </c>
      <c r="F6781" s="25" t="n">
        <v>11.29</v>
      </c>
      <c r="G6781" s="25" t="n">
        <f>ROUND(ROUND(E6781,8)*F6781,2)</f>
        <v>11.29</v>
      </c>
    </row>
    <row r="6782" customHeight="1" ht="21">
      <c r="A6782" s="22" t="inlineStr">
        <is>
          <r>
            <t xml:space="preserve">14288</t>
          </r>
        </is>
      </c>
      <c r="B6782" s="23" t="inlineStr">
        <is>
          <r>
            <t xml:space="preserve">DIFUSOR QUADRADO EM ALUMINIO EXTRUDADO 15" X 15", TROPICAL OU SIMILAR</t>
          </r>
        </is>
      </c>
      <c r="C6782" s="22" t="inlineStr">
        <is>
          <r>
            <t xml:space="preserve">EMOP</t>
          </r>
        </is>
      </c>
      <c r="D6782" s="22" t="inlineStr">
        <is>
          <r>
            <t xml:space="preserve">UN</t>
          </r>
        </is>
      </c>
      <c r="E6782" s="24" t="n">
        <v>0.06</v>
      </c>
      <c r="F6782" s="25" t="n">
        <v>285.09</v>
      </c>
      <c r="G6782" s="25" t="n">
        <f>ROUND(ROUND(E6782,8)*F6782,2)</f>
        <v>17.11</v>
      </c>
    </row>
    <row r="6783" customHeight="1" ht="21">
      <c r="A6783" s="22" t="inlineStr">
        <is>
          <r>
            <t xml:space="preserve">00037394</t>
          </r>
        </is>
      </c>
      <c r="B6783" s="23" t="inlineStr">
        <is>
          <r>
            <t xml:space="preserve">FINCAPINO CURTO CALIBRE 22, CARGA MEDIA POTENCIA 5 (PARA FERRAMENTA DE ACAO DIRETA) COR VERMELHA</t>
          </r>
        </is>
      </c>
      <c r="C6783" s="22" t="inlineStr">
        <is>
          <r>
            <t xml:space="preserve">SINAPI</t>
          </r>
        </is>
      </c>
      <c r="D6783" s="22" t="inlineStr">
        <is>
          <r>
            <t xml:space="preserve">CENTO</t>
          </r>
        </is>
      </c>
      <c r="E6783" s="24" t="n">
        <v>0.0035</v>
      </c>
      <c r="F6783" s="25" t="n">
        <v>44.15</v>
      </c>
      <c r="G6783" s="25" t="n">
        <f>ROUND(ROUND(E6783,8)*F6783,2)</f>
        <v>0.15</v>
      </c>
    </row>
    <row r="6784" customHeight="1" ht="29">
      <c r="A6784" s="22" t="inlineStr">
        <is>
          <r>
            <t xml:space="preserve">14289</t>
          </r>
        </is>
      </c>
      <c r="B6784" s="23" t="inlineStr">
        <is>
          <r>
            <t xml:space="preserve">GRELHA RETANGULAR DE SIMPLES DEFLEXAO, ALETAS VERTICAIS, EMALUMINIO EXTRUDADO 400X150MM, TROPICAL OU SIMILAR</t>
          </r>
        </is>
      </c>
      <c r="C6784" s="22" t="inlineStr">
        <is>
          <r>
            <t xml:space="preserve">EMOP</t>
          </r>
        </is>
      </c>
      <c r="D6784" s="22" t="inlineStr">
        <is>
          <r>
            <t xml:space="preserve">UN</t>
          </r>
        </is>
      </c>
      <c r="E6784" s="24" t="n">
        <v>0.04</v>
      </c>
      <c r="F6784" s="25" t="n">
        <v>110.13</v>
      </c>
      <c r="G6784" s="25" t="n">
        <f>ROUND(ROUND(E6784,8)*F6784,2)</f>
        <v>4.41</v>
      </c>
    </row>
    <row r="6785" customHeight="1" ht="15">
      <c r="A6785" s="2" t="inlineStr"/>
      <c r="B6785" s="2" t="inlineStr"/>
      <c r="C6785" s="2" t="inlineStr"/>
      <c r="D6785" s="2" t="inlineStr"/>
      <c r="E6785" s="26" t="inlineStr">
        <is>
          <r>
            <t xml:space="preserve">TOTAL Material:</t>
          </r>
        </is>
      </c>
      <c r="F6785" s="26" t="inlineStr"/>
      <c r="G6785" s="27" t="n">
        <f>SUM(G6780:G6784)</f>
        <v>33.16</v>
      </c>
    </row>
    <row r="6786" customHeight="1" ht="15">
      <c r="A6786" s="20" t="inlineStr">
        <is>
          <r>
            <t xml:space="preserve">Mão de Obra com Encargos Complementares</t>
          </r>
        </is>
      </c>
      <c r="B6786" s="20" t="inlineStr"/>
      <c r="C6786" s="21" t="inlineStr">
        <is>
          <r>
            <t xml:space="preserve">FONTE</t>
          </r>
        </is>
      </c>
      <c r="D6786" s="21" t="inlineStr">
        <is>
          <r>
            <t xml:space="preserve">UNID</t>
          </r>
        </is>
      </c>
      <c r="E6786" s="21" t="inlineStr">
        <is>
          <r>
            <t xml:space="preserve">COEFICIENTE</t>
          </r>
        </is>
      </c>
      <c r="F6786" s="21" t="inlineStr">
        <is>
          <r>
            <t xml:space="preserve">PREÇO UNITÁRIO</t>
          </r>
        </is>
      </c>
      <c r="G6786" s="21" t="inlineStr">
        <is>
          <r>
            <t xml:space="preserve">TOTAL</t>
          </r>
        </is>
      </c>
    </row>
    <row r="6787" customHeight="1" ht="15">
      <c r="A6787" s="22" t="inlineStr">
        <is>
          <r>
            <t xml:space="preserve">88310</t>
          </r>
        </is>
      </c>
      <c r="B6787" s="23" t="inlineStr">
        <is>
          <r>
            <t xml:space="preserve">PINTOR COM ENCARGOS COMPLEMENTARES</t>
          </r>
        </is>
      </c>
      <c r="C6787" s="22" t="inlineStr">
        <is>
          <r>
            <t xml:space="preserve">SINAPI</t>
          </r>
        </is>
      </c>
      <c r="D6787" s="22" t="inlineStr">
        <is>
          <r>
            <t xml:space="preserve">H</t>
          </r>
        </is>
      </c>
      <c r="E6787" s="24" t="n">
        <v>0.1</v>
      </c>
      <c r="F6787" s="25" t="n">
        <v>32.25</v>
      </c>
      <c r="G6787" s="25" t="n">
        <f>ROUND(ROUND(E6787,8)*F6787,2)</f>
        <v>3.23</v>
      </c>
    </row>
    <row r="6788" customHeight="1" ht="15">
      <c r="A6788" s="22" t="inlineStr">
        <is>
          <r>
            <t xml:space="preserve">88315</t>
          </r>
        </is>
      </c>
      <c r="B6788" s="23" t="inlineStr">
        <is>
          <r>
            <t xml:space="preserve">SERRALHEIRO COM ENCARGOS COMPLEMENTARES</t>
          </r>
        </is>
      </c>
      <c r="C6788" s="22" t="inlineStr">
        <is>
          <r>
            <t xml:space="preserve">SINAPI</t>
          </r>
        </is>
      </c>
      <c r="D6788" s="22" t="inlineStr">
        <is>
          <r>
            <t xml:space="preserve">H</t>
          </r>
        </is>
      </c>
      <c r="E6788" s="24" t="n">
        <v>0.5</v>
      </c>
      <c r="F6788" s="25" t="n">
        <v>30.37</v>
      </c>
      <c r="G6788" s="25" t="n">
        <f>ROUND(ROUND(E6788,8)*F6788,2)</f>
        <v>15.19</v>
      </c>
    </row>
    <row r="6789" customHeight="1" ht="15">
      <c r="A6789" s="22" t="inlineStr">
        <is>
          <r>
            <t xml:space="preserve">88316</t>
          </r>
        </is>
      </c>
      <c r="B6789" s="23" t="inlineStr">
        <is>
          <r>
            <t xml:space="preserve">SERVENTE COM ENCARGOS COMPLEMENTARES</t>
          </r>
        </is>
      </c>
      <c r="C6789" s="22" t="inlineStr">
        <is>
          <r>
            <t xml:space="preserve">SINAPI</t>
          </r>
        </is>
      </c>
      <c r="D6789" s="22" t="inlineStr">
        <is>
          <r>
            <t xml:space="preserve">H</t>
          </r>
        </is>
      </c>
      <c r="E6789" s="24" t="n">
        <v>0.5</v>
      </c>
      <c r="F6789" s="25" t="n">
        <v>23.56</v>
      </c>
      <c r="G6789" s="25" t="n">
        <f>ROUND(ROUND(E6789,8)*F6789,2)</f>
        <v>11.78</v>
      </c>
    </row>
    <row r="6790" customHeight="1" ht="18">
      <c r="A6790" s="2" t="inlineStr"/>
      <c r="B6790" s="2" t="inlineStr"/>
      <c r="C6790" s="2" t="inlineStr"/>
      <c r="D6790" s="2" t="inlineStr"/>
      <c r="E6790" s="26" t="inlineStr">
        <is>
          <r>
            <t xml:space="preserve">TOTAL Mão de Obra com Encargos Complementares:</t>
          </r>
        </is>
      </c>
      <c r="F6790" s="26" t="inlineStr"/>
      <c r="G6790" s="27" t="n">
        <f>SUM(G6787:G6789)</f>
        <v>30.2</v>
      </c>
    </row>
    <row r="6791" customHeight="1" ht="15">
      <c r="A6791" s="2" t="inlineStr"/>
      <c r="B6791" s="2" t="inlineStr"/>
      <c r="C6791" s="2" t="inlineStr"/>
      <c r="D6791" s="2" t="inlineStr"/>
      <c r="E6791" s="28" t="inlineStr">
        <is>
          <r>
            <t xml:space="preserve">VALOR:</t>
          </r>
        </is>
      </c>
      <c r="F6791" s="28" t="inlineStr"/>
      <c r="G6791" s="29" t="n">
        <f>ROUND(SUM(G6785,G6790),2)</f>
        <v>63.36</v>
      </c>
    </row>
    <row r="6792" customHeight="1" ht="15">
      <c r="A6792" s="2" t="inlineStr"/>
      <c r="B6792" s="2" t="inlineStr"/>
      <c r="C6792" s="2" t="inlineStr"/>
      <c r="D6792" s="2" t="inlineStr"/>
      <c r="E6792" s="28" t="inlineStr">
        <is>
          <r>
            <t xml:space="preserve">VALOR BDI (20.34%):</t>
          </r>
        </is>
      </c>
      <c r="F6792" s="28" t="inlineStr"/>
      <c r="G6792" s="29" t="n">
        <f>ROUND(G6791*(20.34/100),2)</f>
        <v>12.89</v>
      </c>
    </row>
    <row r="6793" customHeight="1" ht="15">
      <c r="A6793" s="2" t="inlineStr"/>
      <c r="B6793" s="2" t="inlineStr"/>
      <c r="C6793" s="2" t="inlineStr"/>
      <c r="D6793" s="2" t="inlineStr"/>
      <c r="E6793" s="28" t="inlineStr">
        <is>
          <r>
            <t xml:space="preserve">VALOR COM BDI:</t>
          </r>
        </is>
      </c>
      <c r="F6793" s="28" t="inlineStr"/>
      <c r="G6793" s="29" t="n">
        <f>G6792+G6791</f>
        <v>76.25</v>
      </c>
    </row>
    <row r="6794" customHeight="1" ht="10">
      <c r="A6794" s="2" t="inlineStr"/>
      <c r="B6794" s="2" t="inlineStr"/>
      <c r="C6794" s="2" t="inlineStr"/>
      <c r="D6794" s="2" t="inlineStr"/>
      <c r="E6794" s="18" t="inlineStr"/>
      <c r="F6794" s="18" t="inlineStr"/>
      <c r="G6794" s="18" t="inlineStr"/>
    </row>
    <row r="6795" customHeight="1" ht="20">
      <c r="A6795" s="19" t="inlineStr">
        <is>
          <r>
            <t xml:space="preserve">1.20.14. ​CPU3157​ DUTO FLEXIVEL DE ALUMINIO C/ ISOLAM. TERM.LA VIDRO 150MM 6""​ (M)</t>
          </r>
        </is>
      </c>
      <c r="B6795" s="19" t="inlineStr"/>
      <c r="C6795" s="19" t="inlineStr"/>
      <c r="D6795" s="19" t="inlineStr"/>
      <c r="E6795" s="19" t="inlineStr"/>
      <c r="F6795" s="19" t="inlineStr"/>
      <c r="G6795" s="19" t="inlineStr"/>
    </row>
    <row r="6796" customHeight="1" ht="15">
      <c r="A6796" s="20" t="inlineStr">
        <is>
          <r>
            <t xml:space="preserve">Cotação</t>
          </r>
        </is>
      </c>
      <c r="B6796" s="20" t="inlineStr"/>
      <c r="C6796" s="21" t="inlineStr">
        <is>
          <r>
            <t xml:space="preserve">FONTE</t>
          </r>
        </is>
      </c>
      <c r="D6796" s="21" t="inlineStr">
        <is>
          <r>
            <t xml:space="preserve">UNID</t>
          </r>
        </is>
      </c>
      <c r="E6796" s="21" t="inlineStr">
        <is>
          <r>
            <t xml:space="preserve">COEFICIENTE</t>
          </r>
        </is>
      </c>
      <c r="F6796" s="21" t="inlineStr">
        <is>
          <r>
            <t xml:space="preserve">PREÇO UNITÁRIO</t>
          </r>
        </is>
      </c>
      <c r="G6796" s="21" t="inlineStr">
        <is>
          <r>
            <t xml:space="preserve">TOTAL</t>
          </r>
        </is>
      </c>
    </row>
    <row r="6797" customHeight="1" ht="21">
      <c r="A6797" s="22" t="inlineStr">
        <is>
          <r>
            <t xml:space="preserve">36512</t>
          </r>
        </is>
      </c>
      <c r="B6797" s="23" t="inlineStr">
        <is>
          <r>
            <t xml:space="preserve">DUTO FLEXIVEL ALUMINIO COM ISOLAMENTO TERMICO 25mm LA VIDRO 6"" 150mm</t>
          </r>
        </is>
      </c>
      <c r="C6797" s="22" t="inlineStr">
        <is>
          <r>
            <t xml:space="preserve">Composições </t>
          </r>
        </is>
      </c>
      <c r="D6797" s="22" t="inlineStr">
        <is>
          <r>
            <t xml:space="preserve">M</t>
          </r>
        </is>
      </c>
      <c r="E6797" s="24" t="n">
        <v>1.05</v>
      </c>
      <c r="F6797" s="25" t="n">
        <v>18.54</v>
      </c>
      <c r="G6797" s="25" t="n">
        <f>ROUND(ROUND(E6797,8)*F6797,2)</f>
        <v>19.47</v>
      </c>
    </row>
    <row r="6798" customHeight="1" ht="15">
      <c r="A6798" s="2" t="inlineStr"/>
      <c r="B6798" s="2" t="inlineStr"/>
      <c r="C6798" s="2" t="inlineStr"/>
      <c r="D6798" s="2" t="inlineStr"/>
      <c r="E6798" s="26" t="inlineStr">
        <is>
          <r>
            <t xml:space="preserve">TOTAL Cotação:</t>
          </r>
        </is>
      </c>
      <c r="F6798" s="26" t="inlineStr"/>
      <c r="G6798" s="27" t="n">
        <f>SUM(G6797:G6797)</f>
        <v>19.47</v>
      </c>
    </row>
    <row r="6799" customHeight="1" ht="15">
      <c r="A6799" s="20" t="inlineStr">
        <is>
          <r>
            <t xml:space="preserve">Mão de Obra com Encargos Complementares</t>
          </r>
        </is>
      </c>
      <c r="B6799" s="20" t="inlineStr"/>
      <c r="C6799" s="21" t="inlineStr">
        <is>
          <r>
            <t xml:space="preserve">FONTE</t>
          </r>
        </is>
      </c>
      <c r="D6799" s="21" t="inlineStr">
        <is>
          <r>
            <t xml:space="preserve">UNID</t>
          </r>
        </is>
      </c>
      <c r="E6799" s="21" t="inlineStr">
        <is>
          <r>
            <t xml:space="preserve">COEFICIENTE</t>
          </r>
        </is>
      </c>
      <c r="F6799" s="21" t="inlineStr">
        <is>
          <r>
            <t xml:space="preserve">PREÇO UNITÁRIO</t>
          </r>
        </is>
      </c>
      <c r="G6799" s="21" t="inlineStr">
        <is>
          <r>
            <t xml:space="preserve">TOTAL</t>
          </r>
        </is>
      </c>
    </row>
    <row r="6800" customHeight="1" ht="21">
      <c r="A6800" s="22" t="inlineStr">
        <is>
          <r>
            <t xml:space="preserve">88243</t>
          </r>
        </is>
      </c>
      <c r="B6800" s="23" t="inlineStr">
        <is>
          <r>
            <t xml:space="preserve">AJUDANTE ESPECIALIZADO COM ENCARGOS COMPLEMENTARES</t>
          </r>
        </is>
      </c>
      <c r="C6800" s="22" t="inlineStr">
        <is>
          <r>
            <t xml:space="preserve">SINAPI</t>
          </r>
        </is>
      </c>
      <c r="D6800" s="22" t="inlineStr">
        <is>
          <r>
            <t xml:space="preserve">H</t>
          </r>
        </is>
      </c>
      <c r="E6800" s="24" t="n">
        <v>0.409</v>
      </c>
      <c r="F6800" s="25" t="n">
        <v>23.76</v>
      </c>
      <c r="G6800" s="25" t="n">
        <f>ROUND(ROUND(E6800,8)*F6800,2)</f>
        <v>9.72</v>
      </c>
    </row>
    <row r="6801" customHeight="1" ht="21">
      <c r="A6801" s="22" t="inlineStr">
        <is>
          <r>
            <t xml:space="preserve">88278</t>
          </r>
        </is>
      </c>
      <c r="B6801" s="23" t="inlineStr">
        <is>
          <r>
            <t xml:space="preserve">MONTADOR DE ESTRUTURAS METÁLICAS COM ENCARGOS COMPLEMENTARES</t>
          </r>
        </is>
      </c>
      <c r="C6801" s="22" t="inlineStr">
        <is>
          <r>
            <t xml:space="preserve">SINAPI</t>
          </r>
        </is>
      </c>
      <c r="D6801" s="22" t="inlineStr">
        <is>
          <r>
            <t xml:space="preserve">H</t>
          </r>
        </is>
      </c>
      <c r="E6801" s="24" t="n">
        <v>0.409</v>
      </c>
      <c r="F6801" s="25" t="n">
        <v>27.54</v>
      </c>
      <c r="G6801" s="25" t="n">
        <f>ROUND(ROUND(E6801,8)*F6801,2)</f>
        <v>11.26</v>
      </c>
    </row>
    <row r="6802" customHeight="1" ht="18">
      <c r="A6802" s="2" t="inlineStr"/>
      <c r="B6802" s="2" t="inlineStr"/>
      <c r="C6802" s="2" t="inlineStr"/>
      <c r="D6802" s="2" t="inlineStr"/>
      <c r="E6802" s="26" t="inlineStr">
        <is>
          <r>
            <t xml:space="preserve">TOTAL Mão de Obra com Encargos Complementares:</t>
          </r>
        </is>
      </c>
      <c r="F6802" s="26" t="inlineStr"/>
      <c r="G6802" s="27" t="n">
        <f>SUM(G6800:G6801)</f>
        <v>20.98</v>
      </c>
    </row>
    <row r="6803" customHeight="1" ht="15">
      <c r="A6803" s="2" t="inlineStr"/>
      <c r="B6803" s="2" t="inlineStr"/>
      <c r="C6803" s="2" t="inlineStr"/>
      <c r="D6803" s="2" t="inlineStr"/>
      <c r="E6803" s="28" t="inlineStr">
        <is>
          <r>
            <t xml:space="preserve">VALOR:</t>
          </r>
        </is>
      </c>
      <c r="F6803" s="28" t="inlineStr"/>
      <c r="G6803" s="29" t="n">
        <f>ROUND(SUM(G6798,G6802),2)</f>
        <v>40.45</v>
      </c>
    </row>
    <row r="6804" customHeight="1" ht="15">
      <c r="A6804" s="2" t="inlineStr"/>
      <c r="B6804" s="2" t="inlineStr"/>
      <c r="C6804" s="2" t="inlineStr"/>
      <c r="D6804" s="2" t="inlineStr"/>
      <c r="E6804" s="28" t="inlineStr">
        <is>
          <r>
            <t xml:space="preserve">VALOR BDI (20.34%):</t>
          </r>
        </is>
      </c>
      <c r="F6804" s="28" t="inlineStr"/>
      <c r="G6804" s="29" t="n">
        <f>ROUND(G6803*(20.34/100),2)</f>
        <v>8.23</v>
      </c>
    </row>
    <row r="6805" customHeight="1" ht="15">
      <c r="A6805" s="2" t="inlineStr"/>
      <c r="B6805" s="2" t="inlineStr"/>
      <c r="C6805" s="2" t="inlineStr"/>
      <c r="D6805" s="2" t="inlineStr"/>
      <c r="E6805" s="28" t="inlineStr">
        <is>
          <r>
            <t xml:space="preserve">VALOR COM BDI:</t>
          </r>
        </is>
      </c>
      <c r="F6805" s="28" t="inlineStr"/>
      <c r="G6805" s="29" t="n">
        <f>G6804+G6803</f>
        <v>48.68</v>
      </c>
    </row>
    <row r="6806" customHeight="1" ht="10">
      <c r="A6806" s="2" t="inlineStr"/>
      <c r="B6806" s="2" t="inlineStr"/>
      <c r="C6806" s="2" t="inlineStr"/>
      <c r="D6806" s="2" t="inlineStr"/>
      <c r="E6806" s="18" t="inlineStr"/>
      <c r="F6806" s="18" t="inlineStr"/>
      <c r="G6806" s="18" t="inlineStr"/>
    </row>
    <row r="6807" customHeight="1" ht="20">
      <c r="A6807" s="19" t="inlineStr">
        <is>
          <r>
            <t xml:space="preserve">1.20.15. ​CPU2698​ DUTO FLEXIVEL DE ALUMINIO C/ ISOLAM. TERM.LA VIDRO 125MM 5""​ (M)</t>
          </r>
        </is>
      </c>
      <c r="B6807" s="19" t="inlineStr"/>
      <c r="C6807" s="19" t="inlineStr"/>
      <c r="D6807" s="19" t="inlineStr"/>
      <c r="E6807" s="19" t="inlineStr"/>
      <c r="F6807" s="19" t="inlineStr"/>
      <c r="G6807" s="19" t="inlineStr"/>
    </row>
    <row r="6808" customHeight="1" ht="15">
      <c r="A6808" s="20" t="inlineStr">
        <is>
          <r>
            <t xml:space="preserve">Cotação</t>
          </r>
        </is>
      </c>
      <c r="B6808" s="20" t="inlineStr"/>
      <c r="C6808" s="21" t="inlineStr">
        <is>
          <r>
            <t xml:space="preserve">FONTE</t>
          </r>
        </is>
      </c>
      <c r="D6808" s="21" t="inlineStr">
        <is>
          <r>
            <t xml:space="preserve">UNID</t>
          </r>
        </is>
      </c>
      <c r="E6808" s="21" t="inlineStr">
        <is>
          <r>
            <t xml:space="preserve">COEFICIENTE</t>
          </r>
        </is>
      </c>
      <c r="F6808" s="21" t="inlineStr">
        <is>
          <r>
            <t xml:space="preserve">PREÇO UNITÁRIO</t>
          </r>
        </is>
      </c>
      <c r="G6808" s="21" t="inlineStr">
        <is>
          <r>
            <t xml:space="preserve">TOTAL</t>
          </r>
        </is>
      </c>
    </row>
    <row r="6809" customHeight="1" ht="21">
      <c r="A6809" s="22" t="inlineStr">
        <is>
          <r>
            <t xml:space="preserve">5925</t>
          </r>
        </is>
      </c>
      <c r="B6809" s="23" t="inlineStr">
        <is>
          <r>
            <t xml:space="preserve">DUTO FLEXIVEL ALUMINIO COM ISOLAMENTO TERMICO 25mm LA VIDRO 5"" 131mm</t>
          </r>
        </is>
      </c>
      <c r="C6809" s="22" t="inlineStr">
        <is>
          <r>
            <t xml:space="preserve">Composições </t>
          </r>
        </is>
      </c>
      <c r="D6809" s="22" t="inlineStr">
        <is>
          <r>
            <t xml:space="preserve">M</t>
          </r>
        </is>
      </c>
      <c r="E6809" s="24" t="n">
        <v>1.05</v>
      </c>
      <c r="F6809" s="25" t="n">
        <v>13.9</v>
      </c>
      <c r="G6809" s="25" t="n">
        <f>ROUND(ROUND(E6809,8)*F6809,2)</f>
        <v>14.6</v>
      </c>
    </row>
    <row r="6810" customHeight="1" ht="15">
      <c r="A6810" s="2" t="inlineStr"/>
      <c r="B6810" s="2" t="inlineStr"/>
      <c r="C6810" s="2" t="inlineStr"/>
      <c r="D6810" s="2" t="inlineStr"/>
      <c r="E6810" s="26" t="inlineStr">
        <is>
          <r>
            <t xml:space="preserve">TOTAL Cotação:</t>
          </r>
        </is>
      </c>
      <c r="F6810" s="26" t="inlineStr"/>
      <c r="G6810" s="27" t="n">
        <f>SUM(G6809:G6809)</f>
        <v>14.6</v>
      </c>
    </row>
    <row r="6811" customHeight="1" ht="15">
      <c r="A6811" s="20" t="inlineStr">
        <is>
          <r>
            <t xml:space="preserve">Mão de Obra com Encargos Complementares</t>
          </r>
        </is>
      </c>
      <c r="B6811" s="20" t="inlineStr"/>
      <c r="C6811" s="21" t="inlineStr">
        <is>
          <r>
            <t xml:space="preserve">FONTE</t>
          </r>
        </is>
      </c>
      <c r="D6811" s="21" t="inlineStr">
        <is>
          <r>
            <t xml:space="preserve">UNID</t>
          </r>
        </is>
      </c>
      <c r="E6811" s="21" t="inlineStr">
        <is>
          <r>
            <t xml:space="preserve">COEFICIENTE</t>
          </r>
        </is>
      </c>
      <c r="F6811" s="21" t="inlineStr">
        <is>
          <r>
            <t xml:space="preserve">PREÇO UNITÁRIO</t>
          </r>
        </is>
      </c>
      <c r="G6811" s="21" t="inlineStr">
        <is>
          <r>
            <t xml:space="preserve">TOTAL</t>
          </r>
        </is>
      </c>
    </row>
    <row r="6812" customHeight="1" ht="21">
      <c r="A6812" s="22" t="inlineStr">
        <is>
          <r>
            <t xml:space="preserve">88243</t>
          </r>
        </is>
      </c>
      <c r="B6812" s="23" t="inlineStr">
        <is>
          <r>
            <t xml:space="preserve">AJUDANTE ESPECIALIZADO COM ENCARGOS COMPLEMENTARES</t>
          </r>
        </is>
      </c>
      <c r="C6812" s="22" t="inlineStr">
        <is>
          <r>
            <t xml:space="preserve">SINAPI</t>
          </r>
        </is>
      </c>
      <c r="D6812" s="22" t="inlineStr">
        <is>
          <r>
            <t xml:space="preserve">H</t>
          </r>
        </is>
      </c>
      <c r="E6812" s="24" t="n">
        <v>0.412</v>
      </c>
      <c r="F6812" s="25" t="n">
        <v>23.76</v>
      </c>
      <c r="G6812" s="25" t="n">
        <f>ROUND(ROUND(E6812,8)*F6812,2)</f>
        <v>9.79</v>
      </c>
    </row>
    <row r="6813" customHeight="1" ht="21">
      <c r="A6813" s="22" t="inlineStr">
        <is>
          <r>
            <t xml:space="preserve">88277</t>
          </r>
        </is>
      </c>
      <c r="B6813" s="23" t="inlineStr">
        <is>
          <r>
            <t xml:space="preserve">MONTADOR (TUBO AÇO/EQUIPAMENTOS) COM ENCARGOS COMPLEMENTARES</t>
          </r>
        </is>
      </c>
      <c r="C6813" s="22" t="inlineStr">
        <is>
          <r>
            <t xml:space="preserve">SINAPI</t>
          </r>
        </is>
      </c>
      <c r="D6813" s="22" t="inlineStr">
        <is>
          <r>
            <t xml:space="preserve">H</t>
          </r>
        </is>
      </c>
      <c r="E6813" s="24" t="n">
        <v>0.412</v>
      </c>
      <c r="F6813" s="25" t="n">
        <v>32.0</v>
      </c>
      <c r="G6813" s="25" t="n">
        <f>ROUND(ROUND(E6813,8)*F6813,2)</f>
        <v>13.18</v>
      </c>
    </row>
    <row r="6814" customHeight="1" ht="18">
      <c r="A6814" s="2" t="inlineStr"/>
      <c r="B6814" s="2" t="inlineStr"/>
      <c r="C6814" s="2" t="inlineStr"/>
      <c r="D6814" s="2" t="inlineStr"/>
      <c r="E6814" s="26" t="inlineStr">
        <is>
          <r>
            <t xml:space="preserve">TOTAL Mão de Obra com Encargos Complementares:</t>
          </r>
        </is>
      </c>
      <c r="F6814" s="26" t="inlineStr"/>
      <c r="G6814" s="27" t="n">
        <f>SUM(G6812:G6813)</f>
        <v>22.97</v>
      </c>
    </row>
    <row r="6815" customHeight="1" ht="15">
      <c r="A6815" s="2" t="inlineStr"/>
      <c r="B6815" s="2" t="inlineStr"/>
      <c r="C6815" s="2" t="inlineStr"/>
      <c r="D6815" s="2" t="inlineStr"/>
      <c r="E6815" s="28" t="inlineStr">
        <is>
          <r>
            <t xml:space="preserve">VALOR:</t>
          </r>
        </is>
      </c>
      <c r="F6815" s="28" t="inlineStr"/>
      <c r="G6815" s="29" t="n">
        <f>ROUND(SUM(G6810,G6814),2)</f>
        <v>37.57</v>
      </c>
    </row>
    <row r="6816" customHeight="1" ht="15">
      <c r="A6816" s="2" t="inlineStr"/>
      <c r="B6816" s="2" t="inlineStr"/>
      <c r="C6816" s="2" t="inlineStr"/>
      <c r="D6816" s="2" t="inlineStr"/>
      <c r="E6816" s="28" t="inlineStr">
        <is>
          <r>
            <t xml:space="preserve">VALOR BDI (20.34%):</t>
          </r>
        </is>
      </c>
      <c r="F6816" s="28" t="inlineStr"/>
      <c r="G6816" s="29" t="n">
        <f>ROUND(G6815*(20.34/100),2)</f>
        <v>7.64</v>
      </c>
    </row>
    <row r="6817" customHeight="1" ht="15">
      <c r="A6817" s="2" t="inlineStr"/>
      <c r="B6817" s="2" t="inlineStr"/>
      <c r="C6817" s="2" t="inlineStr"/>
      <c r="D6817" s="2" t="inlineStr"/>
      <c r="E6817" s="28" t="inlineStr">
        <is>
          <r>
            <t xml:space="preserve">VALOR COM BDI:</t>
          </r>
        </is>
      </c>
      <c r="F6817" s="28" t="inlineStr"/>
      <c r="G6817" s="29" t="n">
        <f>G6816+G6815</f>
        <v>45.21</v>
      </c>
    </row>
    <row r="6818" customHeight="1" ht="10">
      <c r="A6818" s="2" t="inlineStr"/>
      <c r="B6818" s="2" t="inlineStr"/>
      <c r="C6818" s="2" t="inlineStr"/>
      <c r="D6818" s="2" t="inlineStr"/>
      <c r="E6818" s="18" t="inlineStr"/>
      <c r="F6818" s="18" t="inlineStr"/>
      <c r="G6818" s="18" t="inlineStr"/>
    </row>
    <row r="6819" customHeight="1" ht="20">
      <c r="A6819" s="19" t="inlineStr">
        <is>
          <r>
            <t xml:space="preserve">1.20.16. ​CPU2981​ DUTO FELXIVEL DE ALUMINIO C/ISOLAM. TERM.LA VIDRO 263mm 10""​ (M)</t>
          </r>
        </is>
      </c>
      <c r="B6819" s="19" t="inlineStr"/>
      <c r="C6819" s="19" t="inlineStr"/>
      <c r="D6819" s="19" t="inlineStr"/>
      <c r="E6819" s="19" t="inlineStr"/>
      <c r="F6819" s="19" t="inlineStr"/>
      <c r="G6819" s="19" t="inlineStr"/>
    </row>
    <row r="6820" customHeight="1" ht="15">
      <c r="A6820" s="20" t="inlineStr">
        <is>
          <r>
            <t xml:space="preserve">Cotação</t>
          </r>
        </is>
      </c>
      <c r="B6820" s="20" t="inlineStr"/>
      <c r="C6820" s="21" t="inlineStr">
        <is>
          <r>
            <t xml:space="preserve">FONTE</t>
          </r>
        </is>
      </c>
      <c r="D6820" s="21" t="inlineStr">
        <is>
          <r>
            <t xml:space="preserve">UNID</t>
          </r>
        </is>
      </c>
      <c r="E6820" s="21" t="inlineStr">
        <is>
          <r>
            <t xml:space="preserve">COEFICIENTE</t>
          </r>
        </is>
      </c>
      <c r="F6820" s="21" t="inlineStr">
        <is>
          <r>
            <t xml:space="preserve">PREÇO UNITÁRIO</t>
          </r>
        </is>
      </c>
      <c r="G6820" s="21" t="inlineStr">
        <is>
          <r>
            <t xml:space="preserve">TOTAL</t>
          </r>
        </is>
      </c>
    </row>
    <row r="6821" customHeight="1" ht="21">
      <c r="A6821" s="22" t="inlineStr">
        <is>
          <r>
            <t xml:space="preserve">36516</t>
          </r>
        </is>
      </c>
      <c r="B6821" s="23" t="inlineStr">
        <is>
          <r>
            <t xml:space="preserve">DUTO FLEXIVEL ALUMINIO COM ISOLAMENTO TERMICO 25mm LA VIDRO 12"" 314mm</t>
          </r>
        </is>
      </c>
      <c r="C6821" s="22" t="inlineStr">
        <is>
          <r>
            <t xml:space="preserve">Composições </t>
          </r>
        </is>
      </c>
      <c r="D6821" s="22" t="inlineStr">
        <is>
          <r>
            <t xml:space="preserve">M</t>
          </r>
        </is>
      </c>
      <c r="E6821" s="24" t="n">
        <v>1.05</v>
      </c>
      <c r="F6821" s="25" t="n">
        <v>37.77</v>
      </c>
      <c r="G6821" s="25" t="n">
        <f>ROUND(ROUND(E6821,8)*F6821,2)</f>
        <v>39.66</v>
      </c>
    </row>
    <row r="6822" customHeight="1" ht="15">
      <c r="A6822" s="2" t="inlineStr"/>
      <c r="B6822" s="2" t="inlineStr"/>
      <c r="C6822" s="2" t="inlineStr"/>
      <c r="D6822" s="2" t="inlineStr"/>
      <c r="E6822" s="26" t="inlineStr">
        <is>
          <r>
            <t xml:space="preserve">TOTAL Cotação:</t>
          </r>
        </is>
      </c>
      <c r="F6822" s="26" t="inlineStr"/>
      <c r="G6822" s="27" t="n">
        <f>SUM(G6821:G6821)</f>
        <v>39.66</v>
      </c>
    </row>
    <row r="6823" customHeight="1" ht="15">
      <c r="A6823" s="20" t="inlineStr">
        <is>
          <r>
            <t xml:space="preserve">Mão de Obra com Encargos Complementares</t>
          </r>
        </is>
      </c>
      <c r="B6823" s="20" t="inlineStr"/>
      <c r="C6823" s="21" t="inlineStr">
        <is>
          <r>
            <t xml:space="preserve">FONTE</t>
          </r>
        </is>
      </c>
      <c r="D6823" s="21" t="inlineStr">
        <is>
          <r>
            <t xml:space="preserve">UNID</t>
          </r>
        </is>
      </c>
      <c r="E6823" s="21" t="inlineStr">
        <is>
          <r>
            <t xml:space="preserve">COEFICIENTE</t>
          </r>
        </is>
      </c>
      <c r="F6823" s="21" t="inlineStr">
        <is>
          <r>
            <t xml:space="preserve">PREÇO UNITÁRIO</t>
          </r>
        </is>
      </c>
      <c r="G6823" s="21" t="inlineStr">
        <is>
          <r>
            <t xml:space="preserve">TOTAL</t>
          </r>
        </is>
      </c>
    </row>
    <row r="6824" customHeight="1" ht="21">
      <c r="A6824" s="22" t="inlineStr">
        <is>
          <r>
            <t xml:space="preserve">88243</t>
          </r>
        </is>
      </c>
      <c r="B6824" s="23" t="inlineStr">
        <is>
          <r>
            <t xml:space="preserve">AJUDANTE ESPECIALIZADO COM ENCARGOS COMPLEMENTARES</t>
          </r>
        </is>
      </c>
      <c r="C6824" s="22" t="inlineStr">
        <is>
          <r>
            <t xml:space="preserve">SINAPI</t>
          </r>
        </is>
      </c>
      <c r="D6824" s="22" t="inlineStr">
        <is>
          <r>
            <t xml:space="preserve">H</t>
          </r>
        </is>
      </c>
      <c r="E6824" s="24" t="n">
        <v>0.409</v>
      </c>
      <c r="F6824" s="25" t="n">
        <v>23.76</v>
      </c>
      <c r="G6824" s="25" t="n">
        <f>ROUND(ROUND(E6824,8)*F6824,2)</f>
        <v>9.72</v>
      </c>
    </row>
    <row r="6825" customHeight="1" ht="21">
      <c r="A6825" s="22" t="inlineStr">
        <is>
          <r>
            <t xml:space="preserve">88277</t>
          </r>
        </is>
      </c>
      <c r="B6825" s="23" t="inlineStr">
        <is>
          <r>
            <t xml:space="preserve">MONTADOR (TUBO AÇO/EQUIPAMENTOS) COM ENCARGOS COMPLEMENTARES</t>
          </r>
        </is>
      </c>
      <c r="C6825" s="22" t="inlineStr">
        <is>
          <r>
            <t xml:space="preserve">SINAPI</t>
          </r>
        </is>
      </c>
      <c r="D6825" s="22" t="inlineStr">
        <is>
          <r>
            <t xml:space="preserve">H</t>
          </r>
        </is>
      </c>
      <c r="E6825" s="24" t="n">
        <v>0.409</v>
      </c>
      <c r="F6825" s="25" t="n">
        <v>32.0</v>
      </c>
      <c r="G6825" s="25" t="n">
        <f>ROUND(ROUND(E6825,8)*F6825,2)</f>
        <v>13.09</v>
      </c>
    </row>
    <row r="6826" customHeight="1" ht="18">
      <c r="A6826" s="2" t="inlineStr"/>
      <c r="B6826" s="2" t="inlineStr"/>
      <c r="C6826" s="2" t="inlineStr"/>
      <c r="D6826" s="2" t="inlineStr"/>
      <c r="E6826" s="26" t="inlineStr">
        <is>
          <r>
            <t xml:space="preserve">TOTAL Mão de Obra com Encargos Complementares:</t>
          </r>
        </is>
      </c>
      <c r="F6826" s="26" t="inlineStr"/>
      <c r="G6826" s="27" t="n">
        <f>SUM(G6824:G6825)</f>
        <v>22.81</v>
      </c>
    </row>
    <row r="6827" customHeight="1" ht="15">
      <c r="A6827" s="2" t="inlineStr"/>
      <c r="B6827" s="2" t="inlineStr"/>
      <c r="C6827" s="2" t="inlineStr"/>
      <c r="D6827" s="2" t="inlineStr"/>
      <c r="E6827" s="28" t="inlineStr">
        <is>
          <r>
            <t xml:space="preserve">VALOR:</t>
          </r>
        </is>
      </c>
      <c r="F6827" s="28" t="inlineStr"/>
      <c r="G6827" s="29" t="n">
        <f>ROUND(SUM(G6822,G6826),2)</f>
        <v>62.47</v>
      </c>
    </row>
    <row r="6828" customHeight="1" ht="15">
      <c r="A6828" s="2" t="inlineStr"/>
      <c r="B6828" s="2" t="inlineStr"/>
      <c r="C6828" s="2" t="inlineStr"/>
      <c r="D6828" s="2" t="inlineStr"/>
      <c r="E6828" s="28" t="inlineStr">
        <is>
          <r>
            <t xml:space="preserve">VALOR BDI (20.34%):</t>
          </r>
        </is>
      </c>
      <c r="F6828" s="28" t="inlineStr"/>
      <c r="G6828" s="29" t="n">
        <f>ROUND(G6827*(20.34/100),2)</f>
        <v>12.71</v>
      </c>
    </row>
    <row r="6829" customHeight="1" ht="15">
      <c r="A6829" s="2" t="inlineStr"/>
      <c r="B6829" s="2" t="inlineStr"/>
      <c r="C6829" s="2" t="inlineStr"/>
      <c r="D6829" s="2" t="inlineStr"/>
      <c r="E6829" s="28" t="inlineStr">
        <is>
          <r>
            <t xml:space="preserve">VALOR COM BDI:</t>
          </r>
        </is>
      </c>
      <c r="F6829" s="28" t="inlineStr"/>
      <c r="G6829" s="29" t="n">
        <f>G6828+G6827</f>
        <v>75.18</v>
      </c>
    </row>
    <row r="6830" customHeight="1" ht="10">
      <c r="A6830" s="2" t="inlineStr"/>
      <c r="B6830" s="2" t="inlineStr"/>
      <c r="C6830" s="2" t="inlineStr"/>
      <c r="D6830" s="2" t="inlineStr"/>
      <c r="E6830" s="18" t="inlineStr"/>
      <c r="F6830" s="18" t="inlineStr"/>
      <c r="G6830" s="18" t="inlineStr"/>
    </row>
    <row r="6831" customHeight="1" ht="20">
      <c r="A6831" s="19" t="inlineStr">
        <is>
          <r>
            <t xml:space="preserve">1.20.17. ​CPU3366​ DUTO FLEXIVEL DE ALUMINIO C/ ISOLAM. TERM.LA VIDRO 263mm 10""​ (M)</t>
          </r>
        </is>
      </c>
      <c r="B6831" s="19" t="inlineStr"/>
      <c r="C6831" s="19" t="inlineStr"/>
      <c r="D6831" s="19" t="inlineStr"/>
      <c r="E6831" s="19" t="inlineStr"/>
      <c r="F6831" s="19" t="inlineStr"/>
      <c r="G6831" s="19" t="inlineStr"/>
    </row>
    <row r="6832" customHeight="1" ht="15">
      <c r="A6832" s="20" t="inlineStr">
        <is>
          <r>
            <t xml:space="preserve">Cotação</t>
          </r>
        </is>
      </c>
      <c r="B6832" s="20" t="inlineStr"/>
      <c r="C6832" s="21" t="inlineStr">
        <is>
          <r>
            <t xml:space="preserve">FONTE</t>
          </r>
        </is>
      </c>
      <c r="D6832" s="21" t="inlineStr">
        <is>
          <r>
            <t xml:space="preserve">UNID</t>
          </r>
        </is>
      </c>
      <c r="E6832" s="21" t="inlineStr">
        <is>
          <r>
            <t xml:space="preserve">COEFICIENTE</t>
          </r>
        </is>
      </c>
      <c r="F6832" s="21" t="inlineStr">
        <is>
          <r>
            <t xml:space="preserve">PREÇO UNITÁRIO</t>
          </r>
        </is>
      </c>
      <c r="G6832" s="21" t="inlineStr">
        <is>
          <r>
            <t xml:space="preserve">TOTAL</t>
          </r>
        </is>
      </c>
    </row>
    <row r="6833" customHeight="1" ht="21">
      <c r="A6833" s="22" t="inlineStr">
        <is>
          <r>
            <t xml:space="preserve">36515</t>
          </r>
        </is>
      </c>
      <c r="B6833" s="23" t="inlineStr">
        <is>
          <r>
            <t xml:space="preserve">DUTO FLEXIVEL ALUMINIO COM ISOLAMENTO TERMICO 25mm LA VIDRO 10"" 263mm</t>
          </r>
        </is>
      </c>
      <c r="C6833" s="22" t="inlineStr">
        <is>
          <r>
            <t xml:space="preserve">Composições </t>
          </r>
        </is>
      </c>
      <c r="D6833" s="22" t="inlineStr">
        <is>
          <r>
            <t xml:space="preserve">M</t>
          </r>
        </is>
      </c>
      <c r="E6833" s="24" t="n">
        <v>1.05</v>
      </c>
      <c r="F6833" s="25" t="n">
        <v>29.95</v>
      </c>
      <c r="G6833" s="25" t="n">
        <f>ROUND(ROUND(E6833,8)*F6833,2)</f>
        <v>31.45</v>
      </c>
    </row>
    <row r="6834" customHeight="1" ht="15">
      <c r="A6834" s="2" t="inlineStr"/>
      <c r="B6834" s="2" t="inlineStr"/>
      <c r="C6834" s="2" t="inlineStr"/>
      <c r="D6834" s="2" t="inlineStr"/>
      <c r="E6834" s="26" t="inlineStr">
        <is>
          <r>
            <t xml:space="preserve">TOTAL Cotação:</t>
          </r>
        </is>
      </c>
      <c r="F6834" s="26" t="inlineStr"/>
      <c r="G6834" s="27" t="n">
        <f>SUM(G6833:G6833)</f>
        <v>31.45</v>
      </c>
    </row>
    <row r="6835" customHeight="1" ht="15">
      <c r="A6835" s="20" t="inlineStr">
        <is>
          <r>
            <t xml:space="preserve">Mão de Obra com Encargos Complementares</t>
          </r>
        </is>
      </c>
      <c r="B6835" s="20" t="inlineStr"/>
      <c r="C6835" s="21" t="inlineStr">
        <is>
          <r>
            <t xml:space="preserve">FONTE</t>
          </r>
        </is>
      </c>
      <c r="D6835" s="21" t="inlineStr">
        <is>
          <r>
            <t xml:space="preserve">UNID</t>
          </r>
        </is>
      </c>
      <c r="E6835" s="21" t="inlineStr">
        <is>
          <r>
            <t xml:space="preserve">COEFICIENTE</t>
          </r>
        </is>
      </c>
      <c r="F6835" s="21" t="inlineStr">
        <is>
          <r>
            <t xml:space="preserve">PREÇO UNITÁRIO</t>
          </r>
        </is>
      </c>
      <c r="G6835" s="21" t="inlineStr">
        <is>
          <r>
            <t xml:space="preserve">TOTAL</t>
          </r>
        </is>
      </c>
    </row>
    <row r="6836" customHeight="1" ht="21">
      <c r="A6836" s="22" t="inlineStr">
        <is>
          <r>
            <t xml:space="preserve">88243</t>
          </r>
        </is>
      </c>
      <c r="B6836" s="23" t="inlineStr">
        <is>
          <r>
            <t xml:space="preserve">AJUDANTE ESPECIALIZADO COM ENCARGOS COMPLEMENTARES</t>
          </r>
        </is>
      </c>
      <c r="C6836" s="22" t="inlineStr">
        <is>
          <r>
            <t xml:space="preserve">SINAPI</t>
          </r>
        </is>
      </c>
      <c r="D6836" s="22" t="inlineStr">
        <is>
          <r>
            <t xml:space="preserve">H</t>
          </r>
        </is>
      </c>
      <c r="E6836" s="24" t="n">
        <v>0.409</v>
      </c>
      <c r="F6836" s="25" t="n">
        <v>23.76</v>
      </c>
      <c r="G6836" s="25" t="n">
        <f>ROUND(ROUND(E6836,8)*F6836,2)</f>
        <v>9.72</v>
      </c>
    </row>
    <row r="6837" customHeight="1" ht="21">
      <c r="A6837" s="22" t="inlineStr">
        <is>
          <r>
            <t xml:space="preserve">88279</t>
          </r>
        </is>
      </c>
      <c r="B6837" s="23" t="inlineStr">
        <is>
          <r>
            <t xml:space="preserve">MONTADOR ELETROMECÂNICO COM ENCARGOS COMPLEMENTARES</t>
          </r>
        </is>
      </c>
      <c r="C6837" s="22" t="inlineStr">
        <is>
          <r>
            <t xml:space="preserve">SINAPI</t>
          </r>
        </is>
      </c>
      <c r="D6837" s="22" t="inlineStr">
        <is>
          <r>
            <t xml:space="preserve">H</t>
          </r>
        </is>
      </c>
      <c r="E6837" s="24" t="n">
        <v>0.409</v>
      </c>
      <c r="F6837" s="25" t="n">
        <v>33.06</v>
      </c>
      <c r="G6837" s="25" t="n">
        <f>ROUND(ROUND(E6837,8)*F6837,2)</f>
        <v>13.52</v>
      </c>
    </row>
    <row r="6838" customHeight="1" ht="18">
      <c r="A6838" s="2" t="inlineStr"/>
      <c r="B6838" s="2" t="inlineStr"/>
      <c r="C6838" s="2" t="inlineStr"/>
      <c r="D6838" s="2" t="inlineStr"/>
      <c r="E6838" s="26" t="inlineStr">
        <is>
          <r>
            <t xml:space="preserve">TOTAL Mão de Obra com Encargos Complementares:</t>
          </r>
        </is>
      </c>
      <c r="F6838" s="26" t="inlineStr"/>
      <c r="G6838" s="27" t="n">
        <f>SUM(G6836:G6837)</f>
        <v>23.24</v>
      </c>
    </row>
    <row r="6839" customHeight="1" ht="15">
      <c r="A6839" s="2" t="inlineStr"/>
      <c r="B6839" s="2" t="inlineStr"/>
      <c r="C6839" s="2" t="inlineStr"/>
      <c r="D6839" s="2" t="inlineStr"/>
      <c r="E6839" s="28" t="inlineStr">
        <is>
          <r>
            <t xml:space="preserve">VALOR:</t>
          </r>
        </is>
      </c>
      <c r="F6839" s="28" t="inlineStr"/>
      <c r="G6839" s="29" t="n">
        <f>ROUND(SUM(G6834,G6838),2)</f>
        <v>54.69</v>
      </c>
    </row>
    <row r="6840" customHeight="1" ht="15">
      <c r="A6840" s="2" t="inlineStr"/>
      <c r="B6840" s="2" t="inlineStr"/>
      <c r="C6840" s="2" t="inlineStr"/>
      <c r="D6840" s="2" t="inlineStr"/>
      <c r="E6840" s="28" t="inlineStr">
        <is>
          <r>
            <t xml:space="preserve">VALOR BDI (20.34%):</t>
          </r>
        </is>
      </c>
      <c r="F6840" s="28" t="inlineStr"/>
      <c r="G6840" s="29" t="n">
        <f>ROUND(G6839*(20.34/100),2)</f>
        <v>11.12</v>
      </c>
    </row>
    <row r="6841" customHeight="1" ht="15">
      <c r="A6841" s="2" t="inlineStr"/>
      <c r="B6841" s="2" t="inlineStr"/>
      <c r="C6841" s="2" t="inlineStr"/>
      <c r="D6841" s="2" t="inlineStr"/>
      <c r="E6841" s="28" t="inlineStr">
        <is>
          <r>
            <t xml:space="preserve">VALOR COM BDI:</t>
          </r>
        </is>
      </c>
      <c r="F6841" s="28" t="inlineStr"/>
      <c r="G6841" s="29" t="n">
        <f>G6840+G6839</f>
        <v>65.81</v>
      </c>
    </row>
    <row r="6842" customHeight="1" ht="10">
      <c r="A6842" s="2" t="inlineStr"/>
      <c r="B6842" s="2" t="inlineStr"/>
      <c r="C6842" s="2" t="inlineStr"/>
      <c r="D6842" s="2" t="inlineStr"/>
      <c r="E6842" s="18" t="inlineStr"/>
      <c r="F6842" s="18" t="inlineStr"/>
      <c r="G6842" s="18" t="inlineStr"/>
    </row>
    <row r="6843" customHeight="1" ht="20">
      <c r="A6843" s="19" t="inlineStr">
        <is>
          <r>
            <t xml:space="preserve">1.20.18. ​CPU2805​ DUTO FLEXIVEL DE ALUMINIO C/ ISOLAM. TERM.LA VIDRO 209MM 8""​ (M)</t>
          </r>
        </is>
      </c>
      <c r="B6843" s="19" t="inlineStr"/>
      <c r="C6843" s="19" t="inlineStr"/>
      <c r="D6843" s="19" t="inlineStr"/>
      <c r="E6843" s="19" t="inlineStr"/>
      <c r="F6843" s="19" t="inlineStr"/>
      <c r="G6843" s="19" t="inlineStr"/>
    </row>
    <row r="6844" customHeight="1" ht="15">
      <c r="A6844" s="20" t="inlineStr">
        <is>
          <r>
            <t xml:space="preserve">Cotação</t>
          </r>
        </is>
      </c>
      <c r="B6844" s="20" t="inlineStr"/>
      <c r="C6844" s="21" t="inlineStr">
        <is>
          <r>
            <t xml:space="preserve">FONTE</t>
          </r>
        </is>
      </c>
      <c r="D6844" s="21" t="inlineStr">
        <is>
          <r>
            <t xml:space="preserve">UNID</t>
          </r>
        </is>
      </c>
      <c r="E6844" s="21" t="inlineStr">
        <is>
          <r>
            <t xml:space="preserve">COEFICIENTE</t>
          </r>
        </is>
      </c>
      <c r="F6844" s="21" t="inlineStr">
        <is>
          <r>
            <t xml:space="preserve">PREÇO UNITÁRIO</t>
          </r>
        </is>
      </c>
      <c r="G6844" s="21" t="inlineStr">
        <is>
          <r>
            <t xml:space="preserve">TOTAL</t>
          </r>
        </is>
      </c>
    </row>
    <row r="6845" customHeight="1" ht="21">
      <c r="A6845" s="22" t="inlineStr">
        <is>
          <r>
            <t xml:space="preserve">36514</t>
          </r>
        </is>
      </c>
      <c r="B6845" s="23" t="inlineStr">
        <is>
          <r>
            <t xml:space="preserve">DUTO FLEXIVEL ALUMINIO COM ISOLAMENTO TERMICO 25mm LA VIDRO 8"" 200mm</t>
          </r>
        </is>
      </c>
      <c r="C6845" s="22" t="inlineStr">
        <is>
          <r>
            <t xml:space="preserve">Composições </t>
          </r>
        </is>
      </c>
      <c r="D6845" s="22" t="inlineStr">
        <is>
          <r>
            <t xml:space="preserve">M</t>
          </r>
        </is>
      </c>
      <c r="E6845" s="24" t="n">
        <v>1.05</v>
      </c>
      <c r="F6845" s="25" t="n">
        <v>24.76</v>
      </c>
      <c r="G6845" s="25" t="n">
        <f>ROUND(ROUND(E6845,8)*F6845,2)</f>
        <v>26.0</v>
      </c>
    </row>
    <row r="6846" customHeight="1" ht="15">
      <c r="A6846" s="2" t="inlineStr"/>
      <c r="B6846" s="2" t="inlineStr"/>
      <c r="C6846" s="2" t="inlineStr"/>
      <c r="D6846" s="2" t="inlineStr"/>
      <c r="E6846" s="26" t="inlineStr">
        <is>
          <r>
            <t xml:space="preserve">TOTAL Cotação:</t>
          </r>
        </is>
      </c>
      <c r="F6846" s="26" t="inlineStr"/>
      <c r="G6846" s="27" t="n">
        <f>SUM(G6845:G6845)</f>
        <v>26.0</v>
      </c>
    </row>
    <row r="6847" customHeight="1" ht="15">
      <c r="A6847" s="20" t="inlineStr">
        <is>
          <r>
            <t xml:space="preserve">Mão de Obra com Encargos Complementares</t>
          </r>
        </is>
      </c>
      <c r="B6847" s="20" t="inlineStr"/>
      <c r="C6847" s="21" t="inlineStr">
        <is>
          <r>
            <t xml:space="preserve">FONTE</t>
          </r>
        </is>
      </c>
      <c r="D6847" s="21" t="inlineStr">
        <is>
          <r>
            <t xml:space="preserve">UNID</t>
          </r>
        </is>
      </c>
      <c r="E6847" s="21" t="inlineStr">
        <is>
          <r>
            <t xml:space="preserve">COEFICIENTE</t>
          </r>
        </is>
      </c>
      <c r="F6847" s="21" t="inlineStr">
        <is>
          <r>
            <t xml:space="preserve">PREÇO UNITÁRIO</t>
          </r>
        </is>
      </c>
      <c r="G6847" s="21" t="inlineStr">
        <is>
          <r>
            <t xml:space="preserve">TOTAL</t>
          </r>
        </is>
      </c>
    </row>
    <row r="6848" customHeight="1" ht="21">
      <c r="A6848" s="22" t="inlineStr">
        <is>
          <r>
            <t xml:space="preserve">88243</t>
          </r>
        </is>
      </c>
      <c r="B6848" s="23" t="inlineStr">
        <is>
          <r>
            <t xml:space="preserve">AJUDANTE ESPECIALIZADO COM ENCARGOS COMPLEMENTARES</t>
          </r>
        </is>
      </c>
      <c r="C6848" s="22" t="inlineStr">
        <is>
          <r>
            <t xml:space="preserve">SINAPI</t>
          </r>
        </is>
      </c>
      <c r="D6848" s="22" t="inlineStr">
        <is>
          <r>
            <t xml:space="preserve">H</t>
          </r>
        </is>
      </c>
      <c r="E6848" s="24" t="n">
        <v>0.412</v>
      </c>
      <c r="F6848" s="25" t="n">
        <v>23.76</v>
      </c>
      <c r="G6848" s="25" t="n">
        <f>ROUND(ROUND(E6848,8)*F6848,2)</f>
        <v>9.79</v>
      </c>
    </row>
    <row r="6849" customHeight="1" ht="21">
      <c r="A6849" s="22" t="inlineStr">
        <is>
          <r>
            <t xml:space="preserve">88277</t>
          </r>
        </is>
      </c>
      <c r="B6849" s="23" t="inlineStr">
        <is>
          <r>
            <t xml:space="preserve">MONTADOR (TUBO AÇO/EQUIPAMENTOS) COM ENCARGOS COMPLEMENTARES</t>
          </r>
        </is>
      </c>
      <c r="C6849" s="22" t="inlineStr">
        <is>
          <r>
            <t xml:space="preserve">SINAPI</t>
          </r>
        </is>
      </c>
      <c r="D6849" s="22" t="inlineStr">
        <is>
          <r>
            <t xml:space="preserve">H</t>
          </r>
        </is>
      </c>
      <c r="E6849" s="24" t="n">
        <v>0.412</v>
      </c>
      <c r="F6849" s="25" t="n">
        <v>32.0</v>
      </c>
      <c r="G6849" s="25" t="n">
        <f>ROUND(ROUND(E6849,8)*F6849,2)</f>
        <v>13.18</v>
      </c>
    </row>
    <row r="6850" customHeight="1" ht="18">
      <c r="A6850" s="2" t="inlineStr"/>
      <c r="B6850" s="2" t="inlineStr"/>
      <c r="C6850" s="2" t="inlineStr"/>
      <c r="D6850" s="2" t="inlineStr"/>
      <c r="E6850" s="26" t="inlineStr">
        <is>
          <r>
            <t xml:space="preserve">TOTAL Mão de Obra com Encargos Complementares:</t>
          </r>
        </is>
      </c>
      <c r="F6850" s="26" t="inlineStr"/>
      <c r="G6850" s="27" t="n">
        <f>SUM(G6848:G6849)</f>
        <v>22.97</v>
      </c>
    </row>
    <row r="6851" customHeight="1" ht="15">
      <c r="A6851" s="2" t="inlineStr"/>
      <c r="B6851" s="2" t="inlineStr"/>
      <c r="C6851" s="2" t="inlineStr"/>
      <c r="D6851" s="2" t="inlineStr"/>
      <c r="E6851" s="28" t="inlineStr">
        <is>
          <r>
            <t xml:space="preserve">VALOR:</t>
          </r>
        </is>
      </c>
      <c r="F6851" s="28" t="inlineStr"/>
      <c r="G6851" s="29" t="n">
        <f>ROUND(SUM(G6846,G6850),2)</f>
        <v>48.97</v>
      </c>
    </row>
    <row r="6852" customHeight="1" ht="15">
      <c r="A6852" s="2" t="inlineStr"/>
      <c r="B6852" s="2" t="inlineStr"/>
      <c r="C6852" s="2" t="inlineStr"/>
      <c r="D6852" s="2" t="inlineStr"/>
      <c r="E6852" s="28" t="inlineStr">
        <is>
          <r>
            <t xml:space="preserve">VALOR BDI (20.34%):</t>
          </r>
        </is>
      </c>
      <c r="F6852" s="28" t="inlineStr"/>
      <c r="G6852" s="29" t="n">
        <f>ROUND(G6851*(20.34/100),2)</f>
        <v>9.96</v>
      </c>
    </row>
    <row r="6853" customHeight="1" ht="15">
      <c r="A6853" s="2" t="inlineStr"/>
      <c r="B6853" s="2" t="inlineStr"/>
      <c r="C6853" s="2" t="inlineStr"/>
      <c r="D6853" s="2" t="inlineStr"/>
      <c r="E6853" s="28" t="inlineStr">
        <is>
          <r>
            <t xml:space="preserve">VALOR COM BDI:</t>
          </r>
        </is>
      </c>
      <c r="F6853" s="28" t="inlineStr"/>
      <c r="G6853" s="29" t="n">
        <f>G6852+G6851</f>
        <v>58.93</v>
      </c>
    </row>
    <row r="6854" customHeight="1" ht="10">
      <c r="A6854" s="2" t="inlineStr"/>
      <c r="B6854" s="2" t="inlineStr"/>
      <c r="C6854" s="2" t="inlineStr"/>
      <c r="D6854" s="2" t="inlineStr"/>
      <c r="E6854" s="18" t="inlineStr"/>
      <c r="F6854" s="18" t="inlineStr"/>
      <c r="G6854" s="18" t="inlineStr"/>
    </row>
    <row r="6855" customHeight="1" ht="20">
      <c r="A6855" s="19" t="inlineStr">
        <is>
          <r>
            <t xml:space="preserve">1.20.19. ​CPU2810​ TUBO DE AÇO CARBONO PRETO SEM COSTURA SCHEDULE 40, DN=4"- INCLUSIVE CONEXÕES​ (M)</t>
          </r>
        </is>
      </c>
      <c r="B6855" s="19" t="inlineStr"/>
      <c r="C6855" s="19" t="inlineStr"/>
      <c r="D6855" s="19" t="inlineStr"/>
      <c r="E6855" s="19" t="inlineStr"/>
      <c r="F6855" s="19" t="inlineStr"/>
      <c r="G6855" s="19" t="inlineStr"/>
    </row>
    <row r="6856" customHeight="1" ht="15">
      <c r="A6856" s="20" t="inlineStr">
        <is>
          <r>
            <t xml:space="preserve">Serviço</t>
          </r>
        </is>
      </c>
      <c r="B6856" s="20" t="inlineStr"/>
      <c r="C6856" s="21" t="inlineStr">
        <is>
          <r>
            <t xml:space="preserve">FONTE</t>
          </r>
        </is>
      </c>
      <c r="D6856" s="21" t="inlineStr">
        <is>
          <r>
            <t xml:space="preserve">UNID</t>
          </r>
        </is>
      </c>
      <c r="E6856" s="21" t="inlineStr">
        <is>
          <r>
            <t xml:space="preserve">COEFICIENTE</t>
          </r>
        </is>
      </c>
      <c r="F6856" s="21" t="inlineStr">
        <is>
          <r>
            <t xml:space="preserve">PREÇO UNITÁRIO</t>
          </r>
        </is>
      </c>
      <c r="G6856" s="21" t="inlineStr">
        <is>
          <r>
            <t xml:space="preserve">TOTAL</t>
          </r>
        </is>
      </c>
    </row>
    <row r="6857" customHeight="1" ht="21">
      <c r="A6857" s="22" t="inlineStr">
        <is>
          <r>
            <t xml:space="preserve">S10675</t>
          </r>
        </is>
      </c>
      <c r="B6857" s="23" t="inlineStr">
        <is>
          <r>
            <t xml:space="preserve">Tubo aço galvanizado schedule 40, d=4" (100mm), inclusive flange</t>
          </r>
        </is>
      </c>
      <c r="C6857" s="22" t="inlineStr">
        <is>
          <r>
            <t xml:space="preserve">ORSE</t>
          </r>
        </is>
      </c>
      <c r="D6857" s="22" t="inlineStr">
        <is>
          <r>
            <t xml:space="preserve">m</t>
          </r>
        </is>
      </c>
      <c r="E6857" s="24" t="n">
        <v>1.0</v>
      </c>
      <c r="F6857" s="25" t="n">
        <v>500.03</v>
      </c>
      <c r="G6857" s="25" t="n">
        <f>ROUND(ROUND(E6857,8)*F6857,2)</f>
        <v>500.03</v>
      </c>
    </row>
    <row r="6858" customHeight="1" ht="15">
      <c r="A6858" s="2" t="inlineStr"/>
      <c r="B6858" s="2" t="inlineStr"/>
      <c r="C6858" s="2" t="inlineStr"/>
      <c r="D6858" s="2" t="inlineStr"/>
      <c r="E6858" s="26" t="inlineStr">
        <is>
          <r>
            <t xml:space="preserve">TOTAL Serviço:</t>
          </r>
        </is>
      </c>
      <c r="F6858" s="26" t="inlineStr"/>
      <c r="G6858" s="27" t="n">
        <f>SUM(G6857:G6857)</f>
        <v>500.03</v>
      </c>
    </row>
    <row r="6859" customHeight="1" ht="15">
      <c r="A6859" s="2" t="inlineStr"/>
      <c r="B6859" s="2" t="inlineStr"/>
      <c r="C6859" s="2" t="inlineStr"/>
      <c r="D6859" s="2" t="inlineStr"/>
      <c r="E6859" s="28" t="inlineStr">
        <is>
          <r>
            <t xml:space="preserve">VALOR:</t>
          </r>
        </is>
      </c>
      <c r="F6859" s="28" t="inlineStr"/>
      <c r="G6859" s="29" t="n">
        <f>ROUND(SUM(G6858),2)</f>
        <v>500.03</v>
      </c>
    </row>
    <row r="6860" customHeight="1" ht="15">
      <c r="A6860" s="2" t="inlineStr"/>
      <c r="B6860" s="2" t="inlineStr"/>
      <c r="C6860" s="2" t="inlineStr"/>
      <c r="D6860" s="2" t="inlineStr"/>
      <c r="E6860" s="28" t="inlineStr">
        <is>
          <r>
            <t xml:space="preserve">VALOR BDI (20.34%):</t>
          </r>
        </is>
      </c>
      <c r="F6860" s="28" t="inlineStr"/>
      <c r="G6860" s="29" t="n">
        <f>ROUND(G6859*(20.34/100),2)</f>
        <v>101.71</v>
      </c>
    </row>
    <row r="6861" customHeight="1" ht="15">
      <c r="A6861" s="2" t="inlineStr"/>
      <c r="B6861" s="2" t="inlineStr"/>
      <c r="C6861" s="2" t="inlineStr"/>
      <c r="D6861" s="2" t="inlineStr"/>
      <c r="E6861" s="28" t="inlineStr">
        <is>
          <r>
            <t xml:space="preserve">VALOR COM BDI:</t>
          </r>
        </is>
      </c>
      <c r="F6861" s="28" t="inlineStr"/>
      <c r="G6861" s="29" t="n">
        <f>G6860+G6859</f>
        <v>601.74</v>
      </c>
    </row>
    <row r="6862" customHeight="1" ht="10">
      <c r="A6862" s="2" t="inlineStr"/>
      <c r="B6862" s="2" t="inlineStr"/>
      <c r="C6862" s="2" t="inlineStr"/>
      <c r="D6862" s="2" t="inlineStr"/>
      <c r="E6862" s="18" t="inlineStr"/>
      <c r="F6862" s="18" t="inlineStr"/>
      <c r="G6862" s="18" t="inlineStr"/>
    </row>
    <row r="6863" customHeight="1" ht="20">
      <c r="A6863" s="19" t="inlineStr">
        <is>
          <r>
            <t xml:space="preserve">1.20.20. ​CPU2811​ TUBO DE AÇO CARBONO PRETO SEM COSTURA SCHEDULE 40, DN=3"- INCLUSIVE CONEXÕES​ (M)</t>
          </r>
        </is>
      </c>
      <c r="B6863" s="19" t="inlineStr"/>
      <c r="C6863" s="19" t="inlineStr"/>
      <c r="D6863" s="19" t="inlineStr"/>
      <c r="E6863" s="19" t="inlineStr"/>
      <c r="F6863" s="19" t="inlineStr"/>
      <c r="G6863" s="19" t="inlineStr"/>
    </row>
    <row r="6864" customHeight="1" ht="15">
      <c r="A6864" s="20" t="inlineStr">
        <is>
          <r>
            <t xml:space="preserve">Material</t>
          </r>
        </is>
      </c>
      <c r="B6864" s="20" t="inlineStr"/>
      <c r="C6864" s="21" t="inlineStr">
        <is>
          <r>
            <t xml:space="preserve">FONTE</t>
          </r>
        </is>
      </c>
      <c r="D6864" s="21" t="inlineStr">
        <is>
          <r>
            <t xml:space="preserve">UNID</t>
          </r>
        </is>
      </c>
      <c r="E6864" s="21" t="inlineStr">
        <is>
          <r>
            <t xml:space="preserve">COEFICIENTE</t>
          </r>
        </is>
      </c>
      <c r="F6864" s="21" t="inlineStr">
        <is>
          <r>
            <t xml:space="preserve">PREÇO UNITÁRIO</t>
          </r>
        </is>
      </c>
      <c r="G6864" s="21" t="inlineStr">
        <is>
          <r>
            <t xml:space="preserve">TOTAL</t>
          </r>
        </is>
      </c>
    </row>
    <row r="6865" customHeight="1" ht="21">
      <c r="A6865" s="22" t="inlineStr">
        <is>
          <r>
            <t xml:space="preserve">I42576S</t>
          </r>
        </is>
      </c>
      <c r="B6865" s="23" t="inlineStr">
        <is>
          <r>
            <t xml:space="preserve">Tubo aco carbono sem costura 3", e= *5,49 mm, schedule 40, *11,28* kg/m</t>
          </r>
        </is>
      </c>
      <c r="C6865" s="22" t="inlineStr">
        <is>
          <r>
            <t xml:space="preserve">ORSE</t>
          </r>
        </is>
      </c>
      <c r="D6865" s="22" t="inlineStr">
        <is>
          <r>
            <t xml:space="preserve">m</t>
          </r>
        </is>
      </c>
      <c r="E6865" s="24" t="n">
        <v>1.0</v>
      </c>
      <c r="F6865" s="25" t="n">
        <v>233.83</v>
      </c>
      <c r="G6865" s="25" t="n">
        <f>ROUND(ROUND(E6865,8)*F6865,2)</f>
        <v>233.83</v>
      </c>
    </row>
    <row r="6866" customHeight="1" ht="15">
      <c r="A6866" s="2" t="inlineStr"/>
      <c r="B6866" s="2" t="inlineStr"/>
      <c r="C6866" s="2" t="inlineStr"/>
      <c r="D6866" s="2" t="inlineStr"/>
      <c r="E6866" s="26" t="inlineStr">
        <is>
          <r>
            <t xml:space="preserve">TOTAL Material:</t>
          </r>
        </is>
      </c>
      <c r="F6866" s="26" t="inlineStr"/>
      <c r="G6866" s="27" t="n">
        <f>SUM(G6865:G6865)</f>
        <v>233.83</v>
      </c>
    </row>
    <row r="6867" customHeight="1" ht="15">
      <c r="A6867" s="20" t="inlineStr">
        <is>
          <r>
            <t xml:space="preserve">Mão de Obra com Encargos Complementares</t>
          </r>
        </is>
      </c>
      <c r="B6867" s="20" t="inlineStr"/>
      <c r="C6867" s="21" t="inlineStr">
        <is>
          <r>
            <t xml:space="preserve">FONTE</t>
          </r>
        </is>
      </c>
      <c r="D6867" s="21" t="inlineStr">
        <is>
          <r>
            <t xml:space="preserve">UNID</t>
          </r>
        </is>
      </c>
      <c r="E6867" s="21" t="inlineStr">
        <is>
          <r>
            <t xml:space="preserve">COEFICIENTE</t>
          </r>
        </is>
      </c>
      <c r="F6867" s="21" t="inlineStr">
        <is>
          <r>
            <t xml:space="preserve">PREÇO UNITÁRIO</t>
          </r>
        </is>
      </c>
      <c r="G6867" s="21" t="inlineStr">
        <is>
          <r>
            <t xml:space="preserve">TOTAL</t>
          </r>
        </is>
      </c>
    </row>
    <row r="6868" customHeight="1" ht="21">
      <c r="A6868" s="22" t="inlineStr">
        <is>
          <r>
            <t xml:space="preserve">88248</t>
          </r>
        </is>
      </c>
      <c r="B6868" s="23" t="inlineStr">
        <is>
          <r>
            <t xml:space="preserve">AUXILIAR DE ENCANADOR OU BOMBEIRO HIDRÁULICO COM ENCARGOS COMPLEMENTARES</t>
          </r>
        </is>
      </c>
      <c r="C6868" s="22" t="inlineStr">
        <is>
          <r>
            <t xml:space="preserve">SINAPI</t>
          </r>
        </is>
      </c>
      <c r="D6868" s="22" t="inlineStr">
        <is>
          <r>
            <t xml:space="preserve">H</t>
          </r>
        </is>
      </c>
      <c r="E6868" s="24" t="n">
        <v>2.25</v>
      </c>
      <c r="F6868" s="25" t="n">
        <v>24.23</v>
      </c>
      <c r="G6868" s="25" t="n">
        <f>ROUND(ROUND(E6868,8)*F6868,2)</f>
        <v>54.52</v>
      </c>
    </row>
    <row r="6869" customHeight="1" ht="21">
      <c r="A6869" s="22" t="inlineStr">
        <is>
          <r>
            <t xml:space="preserve">88267</t>
          </r>
        </is>
      </c>
      <c r="B6869" s="23" t="inlineStr">
        <is>
          <r>
            <t xml:space="preserve">ENCANADOR OU BOMBEIRO HIDRÁULICO COM ENCARGOS COMPLEMENTARES</t>
          </r>
        </is>
      </c>
      <c r="C6869" s="22" t="inlineStr">
        <is>
          <r>
            <t xml:space="preserve">SINAPI</t>
          </r>
        </is>
      </c>
      <c r="D6869" s="22" t="inlineStr">
        <is>
          <r>
            <t xml:space="preserve">H</t>
          </r>
        </is>
      </c>
      <c r="E6869" s="24" t="n">
        <v>2.25</v>
      </c>
      <c r="F6869" s="25" t="n">
        <v>29.86</v>
      </c>
      <c r="G6869" s="25" t="n">
        <f>ROUND(ROUND(E6869,8)*F6869,2)</f>
        <v>67.19</v>
      </c>
    </row>
    <row r="6870" customHeight="1" ht="18">
      <c r="A6870" s="2" t="inlineStr"/>
      <c r="B6870" s="2" t="inlineStr"/>
      <c r="C6870" s="2" t="inlineStr"/>
      <c r="D6870" s="2" t="inlineStr"/>
      <c r="E6870" s="26" t="inlineStr">
        <is>
          <r>
            <t xml:space="preserve">TOTAL Mão de Obra com Encargos Complementares:</t>
          </r>
        </is>
      </c>
      <c r="F6870" s="26" t="inlineStr"/>
      <c r="G6870" s="27" t="n">
        <f>SUM(G6868:G6869)</f>
        <v>121.71</v>
      </c>
    </row>
    <row r="6871" customHeight="1" ht="15">
      <c r="A6871" s="2" t="inlineStr"/>
      <c r="B6871" s="2" t="inlineStr"/>
      <c r="C6871" s="2" t="inlineStr"/>
      <c r="D6871" s="2" t="inlineStr"/>
      <c r="E6871" s="28" t="inlineStr">
        <is>
          <r>
            <t xml:space="preserve">VALOR:</t>
          </r>
        </is>
      </c>
      <c r="F6871" s="28" t="inlineStr"/>
      <c r="G6871" s="29" t="n">
        <f>ROUND(SUM(G6866,G6870),2)</f>
        <v>355.54</v>
      </c>
    </row>
    <row r="6872" customHeight="1" ht="15">
      <c r="A6872" s="2" t="inlineStr"/>
      <c r="B6872" s="2" t="inlineStr"/>
      <c r="C6872" s="2" t="inlineStr"/>
      <c r="D6872" s="2" t="inlineStr"/>
      <c r="E6872" s="28" t="inlineStr">
        <is>
          <r>
            <t xml:space="preserve">VALOR BDI (20.34%):</t>
          </r>
        </is>
      </c>
      <c r="F6872" s="28" t="inlineStr"/>
      <c r="G6872" s="29" t="n">
        <f>ROUND(G6871*(20.34/100),2)</f>
        <v>72.32</v>
      </c>
    </row>
    <row r="6873" customHeight="1" ht="15">
      <c r="A6873" s="2" t="inlineStr"/>
      <c r="B6873" s="2" t="inlineStr"/>
      <c r="C6873" s="2" t="inlineStr"/>
      <c r="D6873" s="2" t="inlineStr"/>
      <c r="E6873" s="28" t="inlineStr">
        <is>
          <r>
            <t xml:space="preserve">VALOR COM BDI:</t>
          </r>
        </is>
      </c>
      <c r="F6873" s="28" t="inlineStr"/>
      <c r="G6873" s="29" t="n">
        <f>G6872+G6871</f>
        <v>427.86</v>
      </c>
    </row>
    <row r="6874" customHeight="1" ht="10">
      <c r="A6874" s="2" t="inlineStr"/>
      <c r="B6874" s="2" t="inlineStr"/>
      <c r="C6874" s="2" t="inlineStr"/>
      <c r="D6874" s="2" t="inlineStr"/>
      <c r="E6874" s="18" t="inlineStr"/>
      <c r="F6874" s="18" t="inlineStr"/>
      <c r="G6874" s="18" t="inlineStr"/>
    </row>
    <row r="6875" customHeight="1" ht="20">
      <c r="A6875" s="19" t="inlineStr">
        <is>
          <r>
            <t xml:space="preserve">1.20.21. ​92655​ TUBO DE AÇO GALVANIZADO COM COSTURA, CLASSE MÉDIA, CONEXÃO ROSQUEADA, DN 65 (2 1/2"), INSTALADO EM REDE DE ALIMENTAÇÃO PARA SPRINKLER - FORNECIMENTO E INSTALAÇÃO. AF_10/2020​ (M)</t>
          </r>
        </is>
      </c>
      <c r="B6875" s="19" t="inlineStr"/>
      <c r="C6875" s="19" t="inlineStr"/>
      <c r="D6875" s="19" t="inlineStr"/>
      <c r="E6875" s="19" t="inlineStr"/>
      <c r="F6875" s="19" t="inlineStr"/>
      <c r="G6875" s="19" t="inlineStr"/>
    </row>
    <row r="6876" customHeight="1" ht="15">
      <c r="A6876" s="20" t="inlineStr">
        <is>
          <r>
            <t xml:space="preserve">Material</t>
          </r>
        </is>
      </c>
      <c r="B6876" s="20" t="inlineStr"/>
      <c r="C6876" s="21" t="inlineStr">
        <is>
          <r>
            <t xml:space="preserve">FONTE</t>
          </r>
        </is>
      </c>
      <c r="D6876" s="21" t="inlineStr">
        <is>
          <r>
            <t xml:space="preserve">UNID</t>
          </r>
        </is>
      </c>
      <c r="E6876" s="21" t="inlineStr">
        <is>
          <r>
            <t xml:space="preserve">COEFICIENTE</t>
          </r>
        </is>
      </c>
      <c r="F6876" s="21" t="inlineStr">
        <is>
          <r>
            <t xml:space="preserve">PREÇO UNITÁRIO</t>
          </r>
        </is>
      </c>
      <c r="G6876" s="21" t="inlineStr">
        <is>
          <r>
            <t xml:space="preserve">TOTAL</t>
          </r>
        </is>
      </c>
    </row>
    <row r="6877" customHeight="1" ht="21">
      <c r="A6877" s="22" t="inlineStr">
        <is>
          <r>
            <t xml:space="preserve">00007701</t>
          </r>
        </is>
      </c>
      <c r="B6877" s="23" t="inlineStr">
        <is>
          <r>
            <t xml:space="preserve">TUBO ACO GALVANIZADO COM COSTURA, CLASSE MEDIA, DN 2.1/2", E = *3,65* MM, PESO *6,51* KG/M (NBR 5580)</t>
          </r>
        </is>
      </c>
      <c r="C6877" s="22" t="inlineStr">
        <is>
          <r>
            <t xml:space="preserve">SINAPI</t>
          </r>
        </is>
      </c>
      <c r="D6877" s="22" t="inlineStr">
        <is>
          <r>
            <t xml:space="preserve">M</t>
          </r>
        </is>
      </c>
      <c r="E6877" s="24" t="n">
        <v>1.039</v>
      </c>
      <c r="F6877" s="25" t="n">
        <v>92.24</v>
      </c>
      <c r="G6877" s="25" t="n">
        <f>TRUNC(TRUNC(E6877,8)*F6877,2)</f>
        <v>95.83</v>
      </c>
    </row>
    <row r="6878" customHeight="1" ht="15">
      <c r="A6878" s="2" t="inlineStr"/>
      <c r="B6878" s="2" t="inlineStr"/>
      <c r="C6878" s="2" t="inlineStr"/>
      <c r="D6878" s="2" t="inlineStr"/>
      <c r="E6878" s="26" t="inlineStr">
        <is>
          <r>
            <t xml:space="preserve">TOTAL Material:</t>
          </r>
        </is>
      </c>
      <c r="F6878" s="26" t="inlineStr"/>
      <c r="G6878" s="27" t="n">
        <f>SUM(G6877:G6877)</f>
        <v>95.83</v>
      </c>
    </row>
    <row r="6879" customHeight="1" ht="15">
      <c r="A6879" s="20" t="inlineStr">
        <is>
          <r>
            <t xml:space="preserve">Mão de Obra com Encargos Complementares</t>
          </r>
        </is>
      </c>
      <c r="B6879" s="20" t="inlineStr"/>
      <c r="C6879" s="21" t="inlineStr">
        <is>
          <r>
            <t xml:space="preserve">FONTE</t>
          </r>
        </is>
      </c>
      <c r="D6879" s="21" t="inlineStr">
        <is>
          <r>
            <t xml:space="preserve">UNID</t>
          </r>
        </is>
      </c>
      <c r="E6879" s="21" t="inlineStr">
        <is>
          <r>
            <t xml:space="preserve">COEFICIENTE</t>
          </r>
        </is>
      </c>
      <c r="F6879" s="21" t="inlineStr">
        <is>
          <r>
            <t xml:space="preserve">PREÇO UNITÁRIO</t>
          </r>
        </is>
      </c>
      <c r="G6879" s="21" t="inlineStr">
        <is>
          <r>
            <t xml:space="preserve">TOTAL</t>
          </r>
        </is>
      </c>
    </row>
    <row r="6880" customHeight="1" ht="21">
      <c r="A6880" s="22" t="inlineStr">
        <is>
          <r>
            <t xml:space="preserve">88248</t>
          </r>
        </is>
      </c>
      <c r="B6880" s="23" t="inlineStr">
        <is>
          <r>
            <t xml:space="preserve">AUXILIAR DE ENCANADOR OU BOMBEIRO HIDRÁULICO COM ENCARGOS COMPLEMENTARES</t>
          </r>
        </is>
      </c>
      <c r="C6880" s="22" t="inlineStr">
        <is>
          <r>
            <t xml:space="preserve">SINAPI</t>
          </r>
        </is>
      </c>
      <c r="D6880" s="22" t="inlineStr">
        <is>
          <r>
            <t xml:space="preserve">H</t>
          </r>
        </is>
      </c>
      <c r="E6880" s="24" t="n">
        <v>0.345</v>
      </c>
      <c r="F6880" s="25" t="n">
        <v>24.23</v>
      </c>
      <c r="G6880" s="25" t="n">
        <f>TRUNC(TRUNC(E6880,8)*F6880,2)</f>
        <v>8.35</v>
      </c>
    </row>
    <row r="6881" customHeight="1" ht="21">
      <c r="A6881" s="22" t="inlineStr">
        <is>
          <r>
            <t xml:space="preserve">88267</t>
          </r>
        </is>
      </c>
      <c r="B6881" s="23" t="inlineStr">
        <is>
          <r>
            <t xml:space="preserve">ENCANADOR OU BOMBEIRO HIDRÁULICO COM ENCARGOS COMPLEMENTARES</t>
          </r>
        </is>
      </c>
      <c r="C6881" s="22" t="inlineStr">
        <is>
          <r>
            <t xml:space="preserve">SINAPI</t>
          </r>
        </is>
      </c>
      <c r="D6881" s="22" t="inlineStr">
        <is>
          <r>
            <t xml:space="preserve">H</t>
          </r>
        </is>
      </c>
      <c r="E6881" s="24" t="n">
        <v>0.345</v>
      </c>
      <c r="F6881" s="25" t="n">
        <v>29.86</v>
      </c>
      <c r="G6881" s="25" t="n">
        <f>TRUNC(TRUNC(E6881,8)*F6881,2)</f>
        <v>10.3</v>
      </c>
    </row>
    <row r="6882" customHeight="1" ht="18">
      <c r="A6882" s="2" t="inlineStr"/>
      <c r="B6882" s="2" t="inlineStr"/>
      <c r="C6882" s="2" t="inlineStr"/>
      <c r="D6882" s="2" t="inlineStr"/>
      <c r="E6882" s="26" t="inlineStr">
        <is>
          <r>
            <t xml:space="preserve">TOTAL Mão de Obra com Encargos Complementares:</t>
          </r>
        </is>
      </c>
      <c r="F6882" s="26" t="inlineStr"/>
      <c r="G6882" s="27" t="n">
        <f>SUM(G6880:G6881)</f>
        <v>18.65</v>
      </c>
    </row>
    <row r="6883" customHeight="1" ht="15">
      <c r="A6883" s="2" t="inlineStr"/>
      <c r="B6883" s="2" t="inlineStr"/>
      <c r="C6883" s="2" t="inlineStr"/>
      <c r="D6883" s="2" t="inlineStr"/>
      <c r="E6883" s="28" t="inlineStr">
        <is>
          <r>
            <t xml:space="preserve">VALOR:</t>
          </r>
        </is>
      </c>
      <c r="F6883" s="28" t="inlineStr"/>
      <c r="G6883" s="29" t="n">
        <f>ROUND(SUM(G6878,G6882),2)</f>
        <v>114.48</v>
      </c>
    </row>
    <row r="6884" customHeight="1" ht="15">
      <c r="A6884" s="2" t="inlineStr"/>
      <c r="B6884" s="2" t="inlineStr"/>
      <c r="C6884" s="2" t="inlineStr"/>
      <c r="D6884" s="2" t="inlineStr"/>
      <c r="E6884" s="28" t="inlineStr">
        <is>
          <r>
            <t xml:space="preserve">VALOR BDI (20.34%):</t>
          </r>
        </is>
      </c>
      <c r="F6884" s="28" t="inlineStr"/>
      <c r="G6884" s="29" t="n">
        <f>ROUND(G6883*(20.34/100),2)</f>
        <v>23.29</v>
      </c>
    </row>
    <row r="6885" customHeight="1" ht="15">
      <c r="A6885" s="2" t="inlineStr"/>
      <c r="B6885" s="2" t="inlineStr"/>
      <c r="C6885" s="2" t="inlineStr"/>
      <c r="D6885" s="2" t="inlineStr"/>
      <c r="E6885" s="28" t="inlineStr">
        <is>
          <r>
            <t xml:space="preserve">VALOR COM BDI:</t>
          </r>
        </is>
      </c>
      <c r="F6885" s="28" t="inlineStr"/>
      <c r="G6885" s="29" t="n">
        <f>G6884+G6883</f>
        <v>137.77</v>
      </c>
    </row>
    <row r="6886" customHeight="1" ht="10">
      <c r="A6886" s="2" t="inlineStr"/>
      <c r="B6886" s="2" t="inlineStr"/>
      <c r="C6886" s="2" t="inlineStr"/>
      <c r="D6886" s="2" t="inlineStr"/>
      <c r="E6886" s="18" t="inlineStr"/>
      <c r="F6886" s="18" t="inlineStr"/>
      <c r="G6886" s="18" t="inlineStr"/>
    </row>
    <row r="6887" customHeight="1" ht="20">
      <c r="A6887" s="19" t="inlineStr">
        <is>
          <r>
            <t xml:space="preserve">1.20.22. ​92654​ TUBO DE AÇO GALVANIZADO COM COSTURA, CLASSE MÉDIA, CONEXÃO ROSQUEADA, DN 50 (2"), INSTALADO EM REDE DE ALIMENTAÇÃO PARA SPRINKLER - FORNECIMENTO E INSTALAÇÃO. AF_10/2020​ (M)</t>
          </r>
        </is>
      </c>
      <c r="B6887" s="19" t="inlineStr"/>
      <c r="C6887" s="19" t="inlineStr"/>
      <c r="D6887" s="19" t="inlineStr"/>
      <c r="E6887" s="19" t="inlineStr"/>
      <c r="F6887" s="19" t="inlineStr"/>
      <c r="G6887" s="19" t="inlineStr"/>
    </row>
    <row r="6888" customHeight="1" ht="15">
      <c r="A6888" s="20" t="inlineStr">
        <is>
          <r>
            <t xml:space="preserve">Material</t>
          </r>
        </is>
      </c>
      <c r="B6888" s="20" t="inlineStr"/>
      <c r="C6888" s="21" t="inlineStr">
        <is>
          <r>
            <t xml:space="preserve">FONTE</t>
          </r>
        </is>
      </c>
      <c r="D6888" s="21" t="inlineStr">
        <is>
          <r>
            <t xml:space="preserve">UNID</t>
          </r>
        </is>
      </c>
      <c r="E6888" s="21" t="inlineStr">
        <is>
          <r>
            <t xml:space="preserve">COEFICIENTE</t>
          </r>
        </is>
      </c>
      <c r="F6888" s="21" t="inlineStr">
        <is>
          <r>
            <t xml:space="preserve">PREÇO UNITÁRIO</t>
          </r>
        </is>
      </c>
      <c r="G6888" s="21" t="inlineStr">
        <is>
          <r>
            <t xml:space="preserve">TOTAL</t>
          </r>
        </is>
      </c>
    </row>
    <row r="6889" customHeight="1" ht="21">
      <c r="A6889" s="22" t="inlineStr">
        <is>
          <r>
            <t xml:space="preserve">00007696</t>
          </r>
        </is>
      </c>
      <c r="B6889" s="23" t="inlineStr">
        <is>
          <r>
            <t xml:space="preserve">TUBO ACO GALVANIZADO COM COSTURA, CLASSE MEDIA, DN 2", E = *3,65* MM, PESO *5,10* KG/M (NBR 5580)</t>
          </r>
        </is>
      </c>
      <c r="C6889" s="22" t="inlineStr">
        <is>
          <r>
            <t xml:space="preserve">SINAPI</t>
          </r>
        </is>
      </c>
      <c r="D6889" s="22" t="inlineStr">
        <is>
          <r>
            <t xml:space="preserve">M</t>
          </r>
        </is>
      </c>
      <c r="E6889" s="24" t="n">
        <v>1.039</v>
      </c>
      <c r="F6889" s="25" t="n">
        <v>74.33</v>
      </c>
      <c r="G6889" s="25" t="n">
        <f>TRUNC(TRUNC(E6889,8)*F6889,2)</f>
        <v>77.22</v>
      </c>
    </row>
    <row r="6890" customHeight="1" ht="15">
      <c r="A6890" s="2" t="inlineStr"/>
      <c r="B6890" s="2" t="inlineStr"/>
      <c r="C6890" s="2" t="inlineStr"/>
      <c r="D6890" s="2" t="inlineStr"/>
      <c r="E6890" s="26" t="inlineStr">
        <is>
          <r>
            <t xml:space="preserve">TOTAL Material:</t>
          </r>
        </is>
      </c>
      <c r="F6890" s="26" t="inlineStr"/>
      <c r="G6890" s="27" t="n">
        <f>SUM(G6889:G6889)</f>
        <v>77.22</v>
      </c>
    </row>
    <row r="6891" customHeight="1" ht="15">
      <c r="A6891" s="20" t="inlineStr">
        <is>
          <r>
            <t xml:space="preserve">Mão de Obra com Encargos Complementares</t>
          </r>
        </is>
      </c>
      <c r="B6891" s="20" t="inlineStr"/>
      <c r="C6891" s="21" t="inlineStr">
        <is>
          <r>
            <t xml:space="preserve">FONTE</t>
          </r>
        </is>
      </c>
      <c r="D6891" s="21" t="inlineStr">
        <is>
          <r>
            <t xml:space="preserve">UNID</t>
          </r>
        </is>
      </c>
      <c r="E6891" s="21" t="inlineStr">
        <is>
          <r>
            <t xml:space="preserve">COEFICIENTE</t>
          </r>
        </is>
      </c>
      <c r="F6891" s="21" t="inlineStr">
        <is>
          <r>
            <t xml:space="preserve">PREÇO UNITÁRIO</t>
          </r>
        </is>
      </c>
      <c r="G6891" s="21" t="inlineStr">
        <is>
          <r>
            <t xml:space="preserve">TOTAL</t>
          </r>
        </is>
      </c>
    </row>
    <row r="6892" customHeight="1" ht="21">
      <c r="A6892" s="22" t="inlineStr">
        <is>
          <r>
            <t xml:space="preserve">88248</t>
          </r>
        </is>
      </c>
      <c r="B6892" s="23" t="inlineStr">
        <is>
          <r>
            <t xml:space="preserve">AUXILIAR DE ENCANADOR OU BOMBEIRO HIDRÁULICO COM ENCARGOS COMPLEMENTARES</t>
          </r>
        </is>
      </c>
      <c r="C6892" s="22" t="inlineStr">
        <is>
          <r>
            <t xml:space="preserve">SINAPI</t>
          </r>
        </is>
      </c>
      <c r="D6892" s="22" t="inlineStr">
        <is>
          <r>
            <t xml:space="preserve">H</t>
          </r>
        </is>
      </c>
      <c r="E6892" s="24" t="n">
        <v>0.313</v>
      </c>
      <c r="F6892" s="25" t="n">
        <v>24.23</v>
      </c>
      <c r="G6892" s="25" t="n">
        <f>TRUNC(TRUNC(E6892,8)*F6892,2)</f>
        <v>7.58</v>
      </c>
    </row>
    <row r="6893" customHeight="1" ht="21">
      <c r="A6893" s="22" t="inlineStr">
        <is>
          <r>
            <t xml:space="preserve">88267</t>
          </r>
        </is>
      </c>
      <c r="B6893" s="23" t="inlineStr">
        <is>
          <r>
            <t xml:space="preserve">ENCANADOR OU BOMBEIRO HIDRÁULICO COM ENCARGOS COMPLEMENTARES</t>
          </r>
        </is>
      </c>
      <c r="C6893" s="22" t="inlineStr">
        <is>
          <r>
            <t xml:space="preserve">SINAPI</t>
          </r>
        </is>
      </c>
      <c r="D6893" s="22" t="inlineStr">
        <is>
          <r>
            <t xml:space="preserve">H</t>
          </r>
        </is>
      </c>
      <c r="E6893" s="24" t="n">
        <v>0.313</v>
      </c>
      <c r="F6893" s="25" t="n">
        <v>29.86</v>
      </c>
      <c r="G6893" s="25" t="n">
        <f>TRUNC(TRUNC(E6893,8)*F6893,2)</f>
        <v>9.34</v>
      </c>
    </row>
    <row r="6894" customHeight="1" ht="18">
      <c r="A6894" s="2" t="inlineStr"/>
      <c r="B6894" s="2" t="inlineStr"/>
      <c r="C6894" s="2" t="inlineStr"/>
      <c r="D6894" s="2" t="inlineStr"/>
      <c r="E6894" s="26" t="inlineStr">
        <is>
          <r>
            <t xml:space="preserve">TOTAL Mão de Obra com Encargos Complementares:</t>
          </r>
        </is>
      </c>
      <c r="F6894" s="26" t="inlineStr"/>
      <c r="G6894" s="27" t="n">
        <f>SUM(G6892:G6893)</f>
        <v>16.92</v>
      </c>
    </row>
    <row r="6895" customHeight="1" ht="15">
      <c r="A6895" s="2" t="inlineStr"/>
      <c r="B6895" s="2" t="inlineStr"/>
      <c r="C6895" s="2" t="inlineStr"/>
      <c r="D6895" s="2" t="inlineStr"/>
      <c r="E6895" s="28" t="inlineStr">
        <is>
          <r>
            <t xml:space="preserve">VALOR:</t>
          </r>
        </is>
      </c>
      <c r="F6895" s="28" t="inlineStr"/>
      <c r="G6895" s="29" t="n">
        <f>ROUND(SUM(G6890,G6894),2)</f>
        <v>94.14</v>
      </c>
    </row>
    <row r="6896" customHeight="1" ht="15">
      <c r="A6896" s="2" t="inlineStr"/>
      <c r="B6896" s="2" t="inlineStr"/>
      <c r="C6896" s="2" t="inlineStr"/>
      <c r="D6896" s="2" t="inlineStr"/>
      <c r="E6896" s="28" t="inlineStr">
        <is>
          <r>
            <t xml:space="preserve">VALOR BDI (20.34%):</t>
          </r>
        </is>
      </c>
      <c r="F6896" s="28" t="inlineStr"/>
      <c r="G6896" s="29" t="n">
        <f>ROUND(G6895*(20.34/100),2)</f>
        <v>19.15</v>
      </c>
    </row>
    <row r="6897" customHeight="1" ht="15">
      <c r="A6897" s="2" t="inlineStr"/>
      <c r="B6897" s="2" t="inlineStr"/>
      <c r="C6897" s="2" t="inlineStr"/>
      <c r="D6897" s="2" t="inlineStr"/>
      <c r="E6897" s="28" t="inlineStr">
        <is>
          <r>
            <t xml:space="preserve">VALOR COM BDI:</t>
          </r>
        </is>
      </c>
      <c r="F6897" s="28" t="inlineStr"/>
      <c r="G6897" s="29" t="n">
        <f>G6896+G6895</f>
        <v>113.29</v>
      </c>
    </row>
    <row r="6898" customHeight="1" ht="10">
      <c r="A6898" s="2" t="inlineStr"/>
      <c r="B6898" s="2" t="inlineStr"/>
      <c r="C6898" s="2" t="inlineStr"/>
      <c r="D6898" s="2" t="inlineStr"/>
      <c r="E6898" s="18" t="inlineStr"/>
      <c r="F6898" s="18" t="inlineStr"/>
      <c r="G6898" s="18" t="inlineStr"/>
    </row>
    <row r="6899" customHeight="1" ht="20">
      <c r="A6899" s="19" t="inlineStr">
        <is>
          <r>
            <t xml:space="preserve">1.20.23. ​92653​ TUBO DE AÇO GALVANIZADO COM COSTURA, CLASSE MÉDIA, CONEXÃO ROSQUEADA, DN 40 (1 1/2"), INSTALADO EM REDE DE ALIMENTAÇÃO PARA SPRINKLER - FORNECIMENTO E INSTALAÇÃO. AF_10/2020​ (M)</t>
          </r>
        </is>
      </c>
      <c r="B6899" s="19" t="inlineStr"/>
      <c r="C6899" s="19" t="inlineStr"/>
      <c r="D6899" s="19" t="inlineStr"/>
      <c r="E6899" s="19" t="inlineStr"/>
      <c r="F6899" s="19" t="inlineStr"/>
      <c r="G6899" s="19" t="inlineStr"/>
    </row>
    <row r="6900" customHeight="1" ht="15">
      <c r="A6900" s="20" t="inlineStr">
        <is>
          <r>
            <t xml:space="preserve">Material</t>
          </r>
        </is>
      </c>
      <c r="B6900" s="20" t="inlineStr"/>
      <c r="C6900" s="21" t="inlineStr">
        <is>
          <r>
            <t xml:space="preserve">FONTE</t>
          </r>
        </is>
      </c>
      <c r="D6900" s="21" t="inlineStr">
        <is>
          <r>
            <t xml:space="preserve">UNID</t>
          </r>
        </is>
      </c>
      <c r="E6900" s="21" t="inlineStr">
        <is>
          <r>
            <t xml:space="preserve">COEFICIENTE</t>
          </r>
        </is>
      </c>
      <c r="F6900" s="21" t="inlineStr">
        <is>
          <r>
            <t xml:space="preserve">PREÇO UNITÁRIO</t>
          </r>
        </is>
      </c>
      <c r="G6900" s="21" t="inlineStr">
        <is>
          <r>
            <t xml:space="preserve">TOTAL</t>
          </r>
        </is>
      </c>
    </row>
    <row r="6901" customHeight="1" ht="21">
      <c r="A6901" s="22" t="inlineStr">
        <is>
          <r>
            <t xml:space="preserve">00007697</t>
          </r>
        </is>
      </c>
      <c r="B6901" s="23" t="inlineStr">
        <is>
          <r>
            <t xml:space="preserve">TUBO ACO GALVANIZADO COM COSTURA, CLASSE MEDIA, DN 1.1/2", E = *3,25* MM, PESO *3,61* KG/M (NBR 5580)</t>
          </r>
        </is>
      </c>
      <c r="C6901" s="22" t="inlineStr">
        <is>
          <r>
            <t xml:space="preserve">SINAPI</t>
          </r>
        </is>
      </c>
      <c r="D6901" s="22" t="inlineStr">
        <is>
          <r>
            <t xml:space="preserve">M</t>
          </r>
        </is>
      </c>
      <c r="E6901" s="24" t="n">
        <v>1.039</v>
      </c>
      <c r="F6901" s="25" t="n">
        <v>51.54</v>
      </c>
      <c r="G6901" s="25" t="n">
        <f>TRUNC(TRUNC(E6901,8)*F6901,2)</f>
        <v>53.55</v>
      </c>
    </row>
    <row r="6902" customHeight="1" ht="15">
      <c r="A6902" s="2" t="inlineStr"/>
      <c r="B6902" s="2" t="inlineStr"/>
      <c r="C6902" s="2" t="inlineStr"/>
      <c r="D6902" s="2" t="inlineStr"/>
      <c r="E6902" s="26" t="inlineStr">
        <is>
          <r>
            <t xml:space="preserve">TOTAL Material:</t>
          </r>
        </is>
      </c>
      <c r="F6902" s="26" t="inlineStr"/>
      <c r="G6902" s="27" t="n">
        <f>SUM(G6901:G6901)</f>
        <v>53.55</v>
      </c>
    </row>
    <row r="6903" customHeight="1" ht="15">
      <c r="A6903" s="20" t="inlineStr">
        <is>
          <r>
            <t xml:space="preserve">Mão de Obra com Encargos Complementares</t>
          </r>
        </is>
      </c>
      <c r="B6903" s="20" t="inlineStr"/>
      <c r="C6903" s="21" t="inlineStr">
        <is>
          <r>
            <t xml:space="preserve">FONTE</t>
          </r>
        </is>
      </c>
      <c r="D6903" s="21" t="inlineStr">
        <is>
          <r>
            <t xml:space="preserve">UNID</t>
          </r>
        </is>
      </c>
      <c r="E6903" s="21" t="inlineStr">
        <is>
          <r>
            <t xml:space="preserve">COEFICIENTE</t>
          </r>
        </is>
      </c>
      <c r="F6903" s="21" t="inlineStr">
        <is>
          <r>
            <t xml:space="preserve">PREÇO UNITÁRIO</t>
          </r>
        </is>
      </c>
      <c r="G6903" s="21" t="inlineStr">
        <is>
          <r>
            <t xml:space="preserve">TOTAL</t>
          </r>
        </is>
      </c>
    </row>
    <row r="6904" customHeight="1" ht="21">
      <c r="A6904" s="22" t="inlineStr">
        <is>
          <r>
            <t xml:space="preserve">88248</t>
          </r>
        </is>
      </c>
      <c r="B6904" s="23" t="inlineStr">
        <is>
          <r>
            <t xml:space="preserve">AUXILIAR DE ENCANADOR OU BOMBEIRO HIDRÁULICO COM ENCARGOS COMPLEMENTARES</t>
          </r>
        </is>
      </c>
      <c r="C6904" s="22" t="inlineStr">
        <is>
          <r>
            <t xml:space="preserve">SINAPI</t>
          </r>
        </is>
      </c>
      <c r="D6904" s="22" t="inlineStr">
        <is>
          <r>
            <t xml:space="preserve">H</t>
          </r>
        </is>
      </c>
      <c r="E6904" s="24" t="n">
        <v>0.292</v>
      </c>
      <c r="F6904" s="25" t="n">
        <v>24.23</v>
      </c>
      <c r="G6904" s="25" t="n">
        <f>TRUNC(TRUNC(E6904,8)*F6904,2)</f>
        <v>7.07</v>
      </c>
    </row>
    <row r="6905" customHeight="1" ht="21">
      <c r="A6905" s="22" t="inlineStr">
        <is>
          <r>
            <t xml:space="preserve">88267</t>
          </r>
        </is>
      </c>
      <c r="B6905" s="23" t="inlineStr">
        <is>
          <r>
            <t xml:space="preserve">ENCANADOR OU BOMBEIRO HIDRÁULICO COM ENCARGOS COMPLEMENTARES</t>
          </r>
        </is>
      </c>
      <c r="C6905" s="22" t="inlineStr">
        <is>
          <r>
            <t xml:space="preserve">SINAPI</t>
          </r>
        </is>
      </c>
      <c r="D6905" s="22" t="inlineStr">
        <is>
          <r>
            <t xml:space="preserve">H</t>
          </r>
        </is>
      </c>
      <c r="E6905" s="24" t="n">
        <v>0.292</v>
      </c>
      <c r="F6905" s="25" t="n">
        <v>29.86</v>
      </c>
      <c r="G6905" s="25" t="n">
        <f>TRUNC(TRUNC(E6905,8)*F6905,2)</f>
        <v>8.71</v>
      </c>
    </row>
    <row r="6906" customHeight="1" ht="18">
      <c r="A6906" s="2" t="inlineStr"/>
      <c r="B6906" s="2" t="inlineStr"/>
      <c r="C6906" s="2" t="inlineStr"/>
      <c r="D6906" s="2" t="inlineStr"/>
      <c r="E6906" s="26" t="inlineStr">
        <is>
          <r>
            <t xml:space="preserve">TOTAL Mão de Obra com Encargos Complementares:</t>
          </r>
        </is>
      </c>
      <c r="F6906" s="26" t="inlineStr"/>
      <c r="G6906" s="27" t="n">
        <f>SUM(G6904:G6905)</f>
        <v>15.78</v>
      </c>
    </row>
    <row r="6907" customHeight="1" ht="15">
      <c r="A6907" s="2" t="inlineStr"/>
      <c r="B6907" s="2" t="inlineStr"/>
      <c r="C6907" s="2" t="inlineStr"/>
      <c r="D6907" s="2" t="inlineStr"/>
      <c r="E6907" s="28" t="inlineStr">
        <is>
          <r>
            <t xml:space="preserve">VALOR:</t>
          </r>
        </is>
      </c>
      <c r="F6907" s="28" t="inlineStr"/>
      <c r="G6907" s="29" t="n">
        <f>ROUND(SUM(G6902,G6906),2)</f>
        <v>69.33</v>
      </c>
    </row>
    <row r="6908" customHeight="1" ht="15">
      <c r="A6908" s="2" t="inlineStr"/>
      <c r="B6908" s="2" t="inlineStr"/>
      <c r="C6908" s="2" t="inlineStr"/>
      <c r="D6908" s="2" t="inlineStr"/>
      <c r="E6908" s="28" t="inlineStr">
        <is>
          <r>
            <t xml:space="preserve">VALOR BDI (20.34%):</t>
          </r>
        </is>
      </c>
      <c r="F6908" s="28" t="inlineStr"/>
      <c r="G6908" s="29" t="n">
        <f>ROUND(G6907*(20.34/100),2)</f>
        <v>14.1</v>
      </c>
    </row>
    <row r="6909" customHeight="1" ht="15">
      <c r="A6909" s="2" t="inlineStr"/>
      <c r="B6909" s="2" t="inlineStr"/>
      <c r="C6909" s="2" t="inlineStr"/>
      <c r="D6909" s="2" t="inlineStr"/>
      <c r="E6909" s="28" t="inlineStr">
        <is>
          <r>
            <t xml:space="preserve">VALOR COM BDI:</t>
          </r>
        </is>
      </c>
      <c r="F6909" s="28" t="inlineStr"/>
      <c r="G6909" s="29" t="n">
        <f>G6908+G6907</f>
        <v>83.43</v>
      </c>
    </row>
    <row r="6910" customHeight="1" ht="10">
      <c r="A6910" s="2" t="inlineStr"/>
      <c r="B6910" s="2" t="inlineStr"/>
      <c r="C6910" s="2" t="inlineStr"/>
      <c r="D6910" s="2" t="inlineStr"/>
      <c r="E6910" s="18" t="inlineStr"/>
      <c r="F6910" s="18" t="inlineStr"/>
      <c r="G6910" s="18" t="inlineStr"/>
    </row>
    <row r="6911" customHeight="1" ht="20">
      <c r="A6911" s="19" t="inlineStr">
        <is>
          <r>
            <t xml:space="preserve">1.20.24. ​92652​ TUBO DE AÇO GALVANIZADO COM COSTURA, CLASSE MÉDIA, CONEXÃO ROSQUEADA, DN 32 (1 1/4"), INSTALADO EM REDE DE ALIMENTAÇÃO PARA SPRINKLER - FORNECIMENTO E INSTALAÇÃO. AF_10/2020​ (M)</t>
          </r>
        </is>
      </c>
      <c r="B6911" s="19" t="inlineStr"/>
      <c r="C6911" s="19" t="inlineStr"/>
      <c r="D6911" s="19" t="inlineStr"/>
      <c r="E6911" s="19" t="inlineStr"/>
      <c r="F6911" s="19" t="inlineStr"/>
      <c r="G6911" s="19" t="inlineStr"/>
    </row>
    <row r="6912" customHeight="1" ht="15">
      <c r="A6912" s="20" t="inlineStr">
        <is>
          <r>
            <t xml:space="preserve">Material</t>
          </r>
        </is>
      </c>
      <c r="B6912" s="20" t="inlineStr"/>
      <c r="C6912" s="21" t="inlineStr">
        <is>
          <r>
            <t xml:space="preserve">FONTE</t>
          </r>
        </is>
      </c>
      <c r="D6912" s="21" t="inlineStr">
        <is>
          <r>
            <t xml:space="preserve">UNID</t>
          </r>
        </is>
      </c>
      <c r="E6912" s="21" t="inlineStr">
        <is>
          <r>
            <t xml:space="preserve">COEFICIENTE</t>
          </r>
        </is>
      </c>
      <c r="F6912" s="21" t="inlineStr">
        <is>
          <r>
            <t xml:space="preserve">PREÇO UNITÁRIO</t>
          </r>
        </is>
      </c>
      <c r="G6912" s="21" t="inlineStr">
        <is>
          <r>
            <t xml:space="preserve">TOTAL</t>
          </r>
        </is>
      </c>
    </row>
    <row r="6913" customHeight="1" ht="21">
      <c r="A6913" s="22" t="inlineStr">
        <is>
          <r>
            <t xml:space="preserve">00007698</t>
          </r>
        </is>
      </c>
      <c r="B6913" s="23" t="inlineStr">
        <is>
          <r>
            <t xml:space="preserve">TUBO ACO GALVANIZADO COM COSTURA, CLASSE MEDIA, DN 1.1/4", E = *3,25* MM, PESO *3,14* KG/M (NBR 5580)</t>
          </r>
        </is>
      </c>
      <c r="C6913" s="22" t="inlineStr">
        <is>
          <r>
            <t xml:space="preserve">SINAPI</t>
          </r>
        </is>
      </c>
      <c r="D6913" s="22" t="inlineStr">
        <is>
          <r>
            <t xml:space="preserve">M</t>
          </r>
        </is>
      </c>
      <c r="E6913" s="24" t="n">
        <v>1.039</v>
      </c>
      <c r="F6913" s="25" t="n">
        <v>44.37</v>
      </c>
      <c r="G6913" s="25" t="n">
        <f>TRUNC(TRUNC(E6913,8)*F6913,2)</f>
        <v>46.1</v>
      </c>
    </row>
    <row r="6914" customHeight="1" ht="15">
      <c r="A6914" s="2" t="inlineStr"/>
      <c r="B6914" s="2" t="inlineStr"/>
      <c r="C6914" s="2" t="inlineStr"/>
      <c r="D6914" s="2" t="inlineStr"/>
      <c r="E6914" s="26" t="inlineStr">
        <is>
          <r>
            <t xml:space="preserve">TOTAL Material:</t>
          </r>
        </is>
      </c>
      <c r="F6914" s="26" t="inlineStr"/>
      <c r="G6914" s="27" t="n">
        <f>SUM(G6913:G6913)</f>
        <v>46.1</v>
      </c>
    </row>
    <row r="6915" customHeight="1" ht="15">
      <c r="A6915" s="20" t="inlineStr">
        <is>
          <r>
            <t xml:space="preserve">Mão de Obra com Encargos Complementares</t>
          </r>
        </is>
      </c>
      <c r="B6915" s="20" t="inlineStr"/>
      <c r="C6915" s="21" t="inlineStr">
        <is>
          <r>
            <t xml:space="preserve">FONTE</t>
          </r>
        </is>
      </c>
      <c r="D6915" s="21" t="inlineStr">
        <is>
          <r>
            <t xml:space="preserve">UNID</t>
          </r>
        </is>
      </c>
      <c r="E6915" s="21" t="inlineStr">
        <is>
          <r>
            <t xml:space="preserve">COEFICIENTE</t>
          </r>
        </is>
      </c>
      <c r="F6915" s="21" t="inlineStr">
        <is>
          <r>
            <t xml:space="preserve">PREÇO UNITÁRIO</t>
          </r>
        </is>
      </c>
      <c r="G6915" s="21" t="inlineStr">
        <is>
          <r>
            <t xml:space="preserve">TOTAL</t>
          </r>
        </is>
      </c>
    </row>
    <row r="6916" customHeight="1" ht="21">
      <c r="A6916" s="22" t="inlineStr">
        <is>
          <r>
            <t xml:space="preserve">88248</t>
          </r>
        </is>
      </c>
      <c r="B6916" s="23" t="inlineStr">
        <is>
          <r>
            <t xml:space="preserve">AUXILIAR DE ENCANADOR OU BOMBEIRO HIDRÁULICO COM ENCARGOS COMPLEMENTARES</t>
          </r>
        </is>
      </c>
      <c r="C6916" s="22" t="inlineStr">
        <is>
          <r>
            <t xml:space="preserve">SINAPI</t>
          </r>
        </is>
      </c>
      <c r="D6916" s="22" t="inlineStr">
        <is>
          <r>
            <t xml:space="preserve">H</t>
          </r>
        </is>
      </c>
      <c r="E6916" s="24" t="n">
        <v>0.275</v>
      </c>
      <c r="F6916" s="25" t="n">
        <v>24.23</v>
      </c>
      <c r="G6916" s="25" t="n">
        <f>TRUNC(TRUNC(E6916,8)*F6916,2)</f>
        <v>6.66</v>
      </c>
    </row>
    <row r="6917" customHeight="1" ht="21">
      <c r="A6917" s="22" t="inlineStr">
        <is>
          <r>
            <t xml:space="preserve">88267</t>
          </r>
        </is>
      </c>
      <c r="B6917" s="23" t="inlineStr">
        <is>
          <r>
            <t xml:space="preserve">ENCANADOR OU BOMBEIRO HIDRÁULICO COM ENCARGOS COMPLEMENTARES</t>
          </r>
        </is>
      </c>
      <c r="C6917" s="22" t="inlineStr">
        <is>
          <r>
            <t xml:space="preserve">SINAPI</t>
          </r>
        </is>
      </c>
      <c r="D6917" s="22" t="inlineStr">
        <is>
          <r>
            <t xml:space="preserve">H</t>
          </r>
        </is>
      </c>
      <c r="E6917" s="24" t="n">
        <v>0.275</v>
      </c>
      <c r="F6917" s="25" t="n">
        <v>29.86</v>
      </c>
      <c r="G6917" s="25" t="n">
        <f>TRUNC(TRUNC(E6917,8)*F6917,2)</f>
        <v>8.21</v>
      </c>
    </row>
    <row r="6918" customHeight="1" ht="18">
      <c r="A6918" s="2" t="inlineStr"/>
      <c r="B6918" s="2" t="inlineStr"/>
      <c r="C6918" s="2" t="inlineStr"/>
      <c r="D6918" s="2" t="inlineStr"/>
      <c r="E6918" s="26" t="inlineStr">
        <is>
          <r>
            <t xml:space="preserve">TOTAL Mão de Obra com Encargos Complementares:</t>
          </r>
        </is>
      </c>
      <c r="F6918" s="26" t="inlineStr"/>
      <c r="G6918" s="27" t="n">
        <f>SUM(G6916:G6917)</f>
        <v>14.87</v>
      </c>
    </row>
    <row r="6919" customHeight="1" ht="15">
      <c r="A6919" s="2" t="inlineStr"/>
      <c r="B6919" s="2" t="inlineStr"/>
      <c r="C6919" s="2" t="inlineStr"/>
      <c r="D6919" s="2" t="inlineStr"/>
      <c r="E6919" s="28" t="inlineStr">
        <is>
          <r>
            <t xml:space="preserve">VALOR:</t>
          </r>
        </is>
      </c>
      <c r="F6919" s="28" t="inlineStr"/>
      <c r="G6919" s="29" t="n">
        <f>ROUND(SUM(G6914,G6918),2)</f>
        <v>60.97</v>
      </c>
    </row>
    <row r="6920" customHeight="1" ht="15">
      <c r="A6920" s="2" t="inlineStr"/>
      <c r="B6920" s="2" t="inlineStr"/>
      <c r="C6920" s="2" t="inlineStr"/>
      <c r="D6920" s="2" t="inlineStr"/>
      <c r="E6920" s="28" t="inlineStr">
        <is>
          <r>
            <t xml:space="preserve">VALOR BDI (20.34%):</t>
          </r>
        </is>
      </c>
      <c r="F6920" s="28" t="inlineStr"/>
      <c r="G6920" s="29" t="n">
        <f>ROUND(G6919*(20.34/100),2)</f>
        <v>12.4</v>
      </c>
    </row>
    <row r="6921" customHeight="1" ht="15">
      <c r="A6921" s="2" t="inlineStr"/>
      <c r="B6921" s="2" t="inlineStr"/>
      <c r="C6921" s="2" t="inlineStr"/>
      <c r="D6921" s="2" t="inlineStr"/>
      <c r="E6921" s="28" t="inlineStr">
        <is>
          <r>
            <t xml:space="preserve">VALOR COM BDI:</t>
          </r>
        </is>
      </c>
      <c r="F6921" s="28" t="inlineStr"/>
      <c r="G6921" s="29" t="n">
        <f>G6920+G6919</f>
        <v>73.37</v>
      </c>
    </row>
    <row r="6922" customHeight="1" ht="10">
      <c r="A6922" s="2" t="inlineStr"/>
      <c r="B6922" s="2" t="inlineStr"/>
      <c r="C6922" s="2" t="inlineStr"/>
      <c r="D6922" s="2" t="inlineStr"/>
      <c r="E6922" s="18" t="inlineStr"/>
      <c r="F6922" s="18" t="inlineStr"/>
      <c r="G6922" s="18" t="inlineStr"/>
    </row>
    <row r="6923" customHeight="1" ht="20">
      <c r="A6923" s="19" t="inlineStr">
        <is>
          <r>
            <t xml:space="preserve">1.20.25. ​97535​ TUBO DE AÇO GALVANIZADO COM COSTURA, CLASSE MÉDIA, CONEXÃO ROSQUEADA, DN 25 (1"), INSTALADO EM REDE DE ALIMENTAÇÃO PARA SPRINKLER - FORNECIMENTO E INSTALAÇÃO. AF_10/2020​ (M)</t>
          </r>
        </is>
      </c>
      <c r="B6923" s="19" t="inlineStr"/>
      <c r="C6923" s="19" t="inlineStr"/>
      <c r="D6923" s="19" t="inlineStr"/>
      <c r="E6923" s="19" t="inlineStr"/>
      <c r="F6923" s="19" t="inlineStr"/>
      <c r="G6923" s="19" t="inlineStr"/>
    </row>
    <row r="6924" customHeight="1" ht="15">
      <c r="A6924" s="20" t="inlineStr">
        <is>
          <r>
            <t xml:space="preserve">Material</t>
          </r>
        </is>
      </c>
      <c r="B6924" s="20" t="inlineStr"/>
      <c r="C6924" s="21" t="inlineStr">
        <is>
          <r>
            <t xml:space="preserve">FONTE</t>
          </r>
        </is>
      </c>
      <c r="D6924" s="21" t="inlineStr">
        <is>
          <r>
            <t xml:space="preserve">UNID</t>
          </r>
        </is>
      </c>
      <c r="E6924" s="21" t="inlineStr">
        <is>
          <r>
            <t xml:space="preserve">COEFICIENTE</t>
          </r>
        </is>
      </c>
      <c r="F6924" s="21" t="inlineStr">
        <is>
          <r>
            <t xml:space="preserve">PREÇO UNITÁRIO</t>
          </r>
        </is>
      </c>
      <c r="G6924" s="21" t="inlineStr">
        <is>
          <r>
            <t xml:space="preserve">TOTAL</t>
          </r>
        </is>
      </c>
    </row>
    <row r="6925" customHeight="1" ht="21">
      <c r="A6925" s="22" t="inlineStr">
        <is>
          <r>
            <t xml:space="preserve">00040626</t>
          </r>
        </is>
      </c>
      <c r="B6925" s="23" t="inlineStr">
        <is>
          <r>
            <t xml:space="preserve">TUBO ACO GALVANIZADO COM COSTURA, CLASSE MEDIA, DN 1", E = 3,38 MM, PESO 2,50 KG/M (NBR 5580)</t>
          </r>
        </is>
      </c>
      <c r="C6925" s="22" t="inlineStr">
        <is>
          <r>
            <t xml:space="preserve">SINAPI</t>
          </r>
        </is>
      </c>
      <c r="D6925" s="22" t="inlineStr">
        <is>
          <r>
            <t xml:space="preserve">M</t>
          </r>
        </is>
      </c>
      <c r="E6925" s="24" t="n">
        <v>1.039</v>
      </c>
      <c r="F6925" s="25" t="n">
        <v>35.18</v>
      </c>
      <c r="G6925" s="25" t="n">
        <f>TRUNC(TRUNC(E6925,8)*F6925,2)</f>
        <v>36.55</v>
      </c>
    </row>
    <row r="6926" customHeight="1" ht="15">
      <c r="A6926" s="2" t="inlineStr"/>
      <c r="B6926" s="2" t="inlineStr"/>
      <c r="C6926" s="2" t="inlineStr"/>
      <c r="D6926" s="2" t="inlineStr"/>
      <c r="E6926" s="26" t="inlineStr">
        <is>
          <r>
            <t xml:space="preserve">TOTAL Material:</t>
          </r>
        </is>
      </c>
      <c r="F6926" s="26" t="inlineStr"/>
      <c r="G6926" s="27" t="n">
        <f>SUM(G6925:G6925)</f>
        <v>36.55</v>
      </c>
    </row>
    <row r="6927" customHeight="1" ht="15">
      <c r="A6927" s="20" t="inlineStr">
        <is>
          <r>
            <t xml:space="preserve">Mão de Obra com Encargos Complementares</t>
          </r>
        </is>
      </c>
      <c r="B6927" s="20" t="inlineStr"/>
      <c r="C6927" s="21" t="inlineStr">
        <is>
          <r>
            <t xml:space="preserve">FONTE</t>
          </r>
        </is>
      </c>
      <c r="D6927" s="21" t="inlineStr">
        <is>
          <r>
            <t xml:space="preserve">UNID</t>
          </r>
        </is>
      </c>
      <c r="E6927" s="21" t="inlineStr">
        <is>
          <r>
            <t xml:space="preserve">COEFICIENTE</t>
          </r>
        </is>
      </c>
      <c r="F6927" s="21" t="inlineStr">
        <is>
          <r>
            <t xml:space="preserve">PREÇO UNITÁRIO</t>
          </r>
        </is>
      </c>
      <c r="G6927" s="21" t="inlineStr">
        <is>
          <r>
            <t xml:space="preserve">TOTAL</t>
          </r>
        </is>
      </c>
    </row>
    <row r="6928" customHeight="1" ht="21">
      <c r="A6928" s="22" t="inlineStr">
        <is>
          <r>
            <t xml:space="preserve">88248</t>
          </r>
        </is>
      </c>
      <c r="B6928" s="23" t="inlineStr">
        <is>
          <r>
            <t xml:space="preserve">AUXILIAR DE ENCANADOR OU BOMBEIRO HIDRÁULICO COM ENCARGOS COMPLEMENTARES</t>
          </r>
        </is>
      </c>
      <c r="C6928" s="22" t="inlineStr">
        <is>
          <r>
            <t xml:space="preserve">SINAPI</t>
          </r>
        </is>
      </c>
      <c r="D6928" s="22" t="inlineStr">
        <is>
          <r>
            <t xml:space="preserve">H</t>
          </r>
        </is>
      </c>
      <c r="E6928" s="24" t="n">
        <v>0.26</v>
      </c>
      <c r="F6928" s="25" t="n">
        <v>24.23</v>
      </c>
      <c r="G6928" s="25" t="n">
        <f>TRUNC(TRUNC(E6928,8)*F6928,2)</f>
        <v>6.29</v>
      </c>
    </row>
    <row r="6929" customHeight="1" ht="21">
      <c r="A6929" s="22" t="inlineStr">
        <is>
          <r>
            <t xml:space="preserve">88267</t>
          </r>
        </is>
      </c>
      <c r="B6929" s="23" t="inlineStr">
        <is>
          <r>
            <t xml:space="preserve">ENCANADOR OU BOMBEIRO HIDRÁULICO COM ENCARGOS COMPLEMENTARES</t>
          </r>
        </is>
      </c>
      <c r="C6929" s="22" t="inlineStr">
        <is>
          <r>
            <t xml:space="preserve">SINAPI</t>
          </r>
        </is>
      </c>
      <c r="D6929" s="22" t="inlineStr">
        <is>
          <r>
            <t xml:space="preserve">H</t>
          </r>
        </is>
      </c>
      <c r="E6929" s="24" t="n">
        <v>0.26</v>
      </c>
      <c r="F6929" s="25" t="n">
        <v>29.86</v>
      </c>
      <c r="G6929" s="25" t="n">
        <f>TRUNC(TRUNC(E6929,8)*F6929,2)</f>
        <v>7.76</v>
      </c>
    </row>
    <row r="6930" customHeight="1" ht="18">
      <c r="A6930" s="2" t="inlineStr"/>
      <c r="B6930" s="2" t="inlineStr"/>
      <c r="C6930" s="2" t="inlineStr"/>
      <c r="D6930" s="2" t="inlineStr"/>
      <c r="E6930" s="26" t="inlineStr">
        <is>
          <r>
            <t xml:space="preserve">TOTAL Mão de Obra com Encargos Complementares:</t>
          </r>
        </is>
      </c>
      <c r="F6930" s="26" t="inlineStr"/>
      <c r="G6930" s="27" t="n">
        <f>SUM(G6928:G6929)</f>
        <v>14.05</v>
      </c>
    </row>
    <row r="6931" customHeight="1" ht="15">
      <c r="A6931" s="2" t="inlineStr"/>
      <c r="B6931" s="2" t="inlineStr"/>
      <c r="C6931" s="2" t="inlineStr"/>
      <c r="D6931" s="2" t="inlineStr"/>
      <c r="E6931" s="28" t="inlineStr">
        <is>
          <r>
            <t xml:space="preserve">VALOR:</t>
          </r>
        </is>
      </c>
      <c r="F6931" s="28" t="inlineStr"/>
      <c r="G6931" s="29" t="n">
        <f>ROUND(SUM(G6926,G6930),2)</f>
        <v>50.6</v>
      </c>
    </row>
    <row r="6932" customHeight="1" ht="15">
      <c r="A6932" s="2" t="inlineStr"/>
      <c r="B6932" s="2" t="inlineStr"/>
      <c r="C6932" s="2" t="inlineStr"/>
      <c r="D6932" s="2" t="inlineStr"/>
      <c r="E6932" s="28" t="inlineStr">
        <is>
          <r>
            <t xml:space="preserve">VALOR BDI (20.34%):</t>
          </r>
        </is>
      </c>
      <c r="F6932" s="28" t="inlineStr"/>
      <c r="G6932" s="29" t="n">
        <f>ROUND(G6931*(20.34/100),2)</f>
        <v>10.29</v>
      </c>
    </row>
    <row r="6933" customHeight="1" ht="15">
      <c r="A6933" s="2" t="inlineStr"/>
      <c r="B6933" s="2" t="inlineStr"/>
      <c r="C6933" s="2" t="inlineStr"/>
      <c r="D6933" s="2" t="inlineStr"/>
      <c r="E6933" s="28" t="inlineStr">
        <is>
          <r>
            <t xml:space="preserve">VALOR COM BDI:</t>
          </r>
        </is>
      </c>
      <c r="F6933" s="28" t="inlineStr"/>
      <c r="G6933" s="29" t="n">
        <f>G6932+G6931</f>
        <v>60.89</v>
      </c>
    </row>
    <row r="6934" customHeight="1" ht="10">
      <c r="A6934" s="2" t="inlineStr"/>
      <c r="B6934" s="2" t="inlineStr"/>
      <c r="C6934" s="2" t="inlineStr"/>
      <c r="D6934" s="2" t="inlineStr"/>
      <c r="E6934" s="18" t="inlineStr"/>
      <c r="F6934" s="18" t="inlineStr"/>
      <c r="G6934" s="18" t="inlineStr"/>
    </row>
    <row r="6935" customHeight="1" ht="20">
      <c r="A6935" s="19" t="inlineStr">
        <is>
          <r>
            <t xml:space="preserve">1.20.26. ​92688​ TUBO DE AÇO GALVANIZADO COM COSTURA, CLASSE MÉDIA, CONEXÃO ROSQUEADA, DN 20 (3/4"), INSTALADO EM RAMAIS E SUB-RAMAIS DE GÁS - FORNECIMENTO E INSTALAÇÃO. AF_10/2020​ (M)</t>
          </r>
        </is>
      </c>
      <c r="B6935" s="19" t="inlineStr"/>
      <c r="C6935" s="19" t="inlineStr"/>
      <c r="D6935" s="19" t="inlineStr"/>
      <c r="E6935" s="19" t="inlineStr"/>
      <c r="F6935" s="19" t="inlineStr"/>
      <c r="G6935" s="19" t="inlineStr"/>
    </row>
    <row r="6936" customHeight="1" ht="15">
      <c r="A6936" s="20" t="inlineStr">
        <is>
          <r>
            <t xml:space="preserve">Material</t>
          </r>
        </is>
      </c>
      <c r="B6936" s="20" t="inlineStr"/>
      <c r="C6936" s="21" t="inlineStr">
        <is>
          <r>
            <t xml:space="preserve">FONTE</t>
          </r>
        </is>
      </c>
      <c r="D6936" s="21" t="inlineStr">
        <is>
          <r>
            <t xml:space="preserve">UNID</t>
          </r>
        </is>
      </c>
      <c r="E6936" s="21" t="inlineStr">
        <is>
          <r>
            <t xml:space="preserve">COEFICIENTE</t>
          </r>
        </is>
      </c>
      <c r="F6936" s="21" t="inlineStr">
        <is>
          <r>
            <t xml:space="preserve">PREÇO UNITÁRIO</t>
          </r>
        </is>
      </c>
      <c r="G6936" s="21" t="inlineStr">
        <is>
          <r>
            <t xml:space="preserve">TOTAL</t>
          </r>
        </is>
      </c>
    </row>
    <row r="6937" customHeight="1" ht="21">
      <c r="A6937" s="22" t="inlineStr">
        <is>
          <r>
            <t xml:space="preserve">00007700</t>
          </r>
        </is>
      </c>
      <c r="B6937" s="23" t="inlineStr">
        <is>
          <r>
            <t xml:space="preserve">TUBO ACO GALVANIZADO COM COSTURA, CLASSE MEDIA, DN 3/4", E = *2,65* MM, PESO *1,58* KG/M (NBR 5580)</t>
          </r>
        </is>
      </c>
      <c r="C6937" s="22" t="inlineStr">
        <is>
          <r>
            <t xml:space="preserve">SINAPI</t>
          </r>
        </is>
      </c>
      <c r="D6937" s="22" t="inlineStr">
        <is>
          <r>
            <t xml:space="preserve">M</t>
          </r>
        </is>
      </c>
      <c r="E6937" s="24" t="n">
        <v>1.039</v>
      </c>
      <c r="F6937" s="25" t="n">
        <v>23.71</v>
      </c>
      <c r="G6937" s="25" t="n">
        <f>TRUNC(TRUNC(E6937,8)*F6937,2)</f>
        <v>24.63</v>
      </c>
    </row>
    <row r="6938" customHeight="1" ht="15">
      <c r="A6938" s="2" t="inlineStr"/>
      <c r="B6938" s="2" t="inlineStr"/>
      <c r="C6938" s="2" t="inlineStr"/>
      <c r="D6938" s="2" t="inlineStr"/>
      <c r="E6938" s="26" t="inlineStr">
        <is>
          <r>
            <t xml:space="preserve">TOTAL Material:</t>
          </r>
        </is>
      </c>
      <c r="F6938" s="26" t="inlineStr"/>
      <c r="G6938" s="27" t="n">
        <f>SUM(G6937:G6937)</f>
        <v>24.63</v>
      </c>
    </row>
    <row r="6939" customHeight="1" ht="15">
      <c r="A6939" s="20" t="inlineStr">
        <is>
          <r>
            <t xml:space="preserve">Mão de Obra com Encargos Complementares</t>
          </r>
        </is>
      </c>
      <c r="B6939" s="20" t="inlineStr"/>
      <c r="C6939" s="21" t="inlineStr">
        <is>
          <r>
            <t xml:space="preserve">FONTE</t>
          </r>
        </is>
      </c>
      <c r="D6939" s="21" t="inlineStr">
        <is>
          <r>
            <t xml:space="preserve">UNID</t>
          </r>
        </is>
      </c>
      <c r="E6939" s="21" t="inlineStr">
        <is>
          <r>
            <t xml:space="preserve">COEFICIENTE</t>
          </r>
        </is>
      </c>
      <c r="F6939" s="21" t="inlineStr">
        <is>
          <r>
            <t xml:space="preserve">PREÇO UNITÁRIO</t>
          </r>
        </is>
      </c>
      <c r="G6939" s="21" t="inlineStr">
        <is>
          <r>
            <t xml:space="preserve">TOTAL</t>
          </r>
        </is>
      </c>
    </row>
    <row r="6940" customHeight="1" ht="21">
      <c r="A6940" s="22" t="inlineStr">
        <is>
          <r>
            <t xml:space="preserve">88248</t>
          </r>
        </is>
      </c>
      <c r="B6940" s="23" t="inlineStr">
        <is>
          <r>
            <t xml:space="preserve">AUXILIAR DE ENCANADOR OU BOMBEIRO HIDRÁULICO COM ENCARGOS COMPLEMENTARES</t>
          </r>
        </is>
      </c>
      <c r="C6940" s="22" t="inlineStr">
        <is>
          <r>
            <t xml:space="preserve">SINAPI</t>
          </r>
        </is>
      </c>
      <c r="D6940" s="22" t="inlineStr">
        <is>
          <r>
            <t xml:space="preserve">H</t>
          </r>
        </is>
      </c>
      <c r="E6940" s="24" t="n">
        <v>0.297</v>
      </c>
      <c r="F6940" s="25" t="n">
        <v>24.23</v>
      </c>
      <c r="G6940" s="25" t="n">
        <f>TRUNC(TRUNC(E6940,8)*F6940,2)</f>
        <v>7.19</v>
      </c>
    </row>
    <row r="6941" customHeight="1" ht="21">
      <c r="A6941" s="22" t="inlineStr">
        <is>
          <r>
            <t xml:space="preserve">88267</t>
          </r>
        </is>
      </c>
      <c r="B6941" s="23" t="inlineStr">
        <is>
          <r>
            <t xml:space="preserve">ENCANADOR OU BOMBEIRO HIDRÁULICO COM ENCARGOS COMPLEMENTARES</t>
          </r>
        </is>
      </c>
      <c r="C6941" s="22" t="inlineStr">
        <is>
          <r>
            <t xml:space="preserve">SINAPI</t>
          </r>
        </is>
      </c>
      <c r="D6941" s="22" t="inlineStr">
        <is>
          <r>
            <t xml:space="preserve">H</t>
          </r>
        </is>
      </c>
      <c r="E6941" s="24" t="n">
        <v>0.297</v>
      </c>
      <c r="F6941" s="25" t="n">
        <v>29.86</v>
      </c>
      <c r="G6941" s="25" t="n">
        <f>TRUNC(TRUNC(E6941,8)*F6941,2)</f>
        <v>8.86</v>
      </c>
    </row>
    <row r="6942" customHeight="1" ht="18">
      <c r="A6942" s="2" t="inlineStr"/>
      <c r="B6942" s="2" t="inlineStr"/>
      <c r="C6942" s="2" t="inlineStr"/>
      <c r="D6942" s="2" t="inlineStr"/>
      <c r="E6942" s="26" t="inlineStr">
        <is>
          <r>
            <t xml:space="preserve">TOTAL Mão de Obra com Encargos Complementares:</t>
          </r>
        </is>
      </c>
      <c r="F6942" s="26" t="inlineStr"/>
      <c r="G6942" s="27" t="n">
        <f>SUM(G6940:G6941)</f>
        <v>16.05</v>
      </c>
    </row>
    <row r="6943" customHeight="1" ht="15">
      <c r="A6943" s="2" t="inlineStr"/>
      <c r="B6943" s="2" t="inlineStr"/>
      <c r="C6943" s="2" t="inlineStr"/>
      <c r="D6943" s="2" t="inlineStr"/>
      <c r="E6943" s="28" t="inlineStr">
        <is>
          <r>
            <t xml:space="preserve">VALOR:</t>
          </r>
        </is>
      </c>
      <c r="F6943" s="28" t="inlineStr"/>
      <c r="G6943" s="29" t="n">
        <f>ROUND(SUM(G6938,G6942),2)</f>
        <v>40.68</v>
      </c>
    </row>
    <row r="6944" customHeight="1" ht="15">
      <c r="A6944" s="2" t="inlineStr"/>
      <c r="B6944" s="2" t="inlineStr"/>
      <c r="C6944" s="2" t="inlineStr"/>
      <c r="D6944" s="2" t="inlineStr"/>
      <c r="E6944" s="28" t="inlineStr">
        <is>
          <r>
            <t xml:space="preserve">VALOR BDI (20.34%):</t>
          </r>
        </is>
      </c>
      <c r="F6944" s="28" t="inlineStr"/>
      <c r="G6944" s="29" t="n">
        <f>ROUND(G6943*(20.34/100),2)</f>
        <v>8.27</v>
      </c>
    </row>
    <row r="6945" customHeight="1" ht="15">
      <c r="A6945" s="2" t="inlineStr"/>
      <c r="B6945" s="2" t="inlineStr"/>
      <c r="C6945" s="2" t="inlineStr"/>
      <c r="D6945" s="2" t="inlineStr"/>
      <c r="E6945" s="28" t="inlineStr">
        <is>
          <r>
            <t xml:space="preserve">VALOR COM BDI:</t>
          </r>
        </is>
      </c>
      <c r="F6945" s="28" t="inlineStr"/>
      <c r="G6945" s="29" t="n">
        <f>G6944+G6943</f>
        <v>48.95</v>
      </c>
    </row>
    <row r="6946" customHeight="1" ht="10">
      <c r="A6946" s="2" t="inlineStr"/>
      <c r="B6946" s="2" t="inlineStr"/>
      <c r="C6946" s="2" t="inlineStr"/>
      <c r="D6946" s="2" t="inlineStr"/>
      <c r="E6946" s="18" t="inlineStr"/>
      <c r="F6946" s="18" t="inlineStr"/>
      <c r="G6946" s="18" t="inlineStr"/>
    </row>
    <row r="6947" customHeight="1" ht="20">
      <c r="A6947" s="19" t="inlineStr">
        <is>
          <r>
            <t xml:space="preserve">1.20.27. ​CPU3367​ FORNECIMENTO E INSTALAÇÃO DE TUBO DE BORRACHA ELASTOMÉRICA ARMAFLEX M-60 O 2​ (UN)</t>
          </r>
        </is>
      </c>
      <c r="B6947" s="19" t="inlineStr"/>
      <c r="C6947" s="19" t="inlineStr"/>
      <c r="D6947" s="19" t="inlineStr"/>
      <c r="E6947" s="19" t="inlineStr"/>
      <c r="F6947" s="19" t="inlineStr"/>
      <c r="G6947" s="19" t="inlineStr"/>
    </row>
    <row r="6948" customHeight="1" ht="15">
      <c r="A6948" s="20" t="inlineStr">
        <is>
          <r>
            <t xml:space="preserve">Material</t>
          </r>
        </is>
      </c>
      <c r="B6948" s="20" t="inlineStr"/>
      <c r="C6948" s="21" t="inlineStr">
        <is>
          <r>
            <t xml:space="preserve">FONTE</t>
          </r>
        </is>
      </c>
      <c r="D6948" s="21" t="inlineStr">
        <is>
          <r>
            <t xml:space="preserve">UNID</t>
          </r>
        </is>
      </c>
      <c r="E6948" s="21" t="inlineStr">
        <is>
          <r>
            <t xml:space="preserve">COEFICIENTE</t>
          </r>
        </is>
      </c>
      <c r="F6948" s="21" t="inlineStr">
        <is>
          <r>
            <t xml:space="preserve">PREÇO UNITÁRIO</t>
          </r>
        </is>
      </c>
      <c r="G6948" s="21" t="inlineStr">
        <is>
          <r>
            <t xml:space="preserve">TOTAL</t>
          </r>
        </is>
      </c>
    </row>
    <row r="6949" customHeight="1" ht="15">
      <c r="A6949" s="22" t="inlineStr">
        <is>
          <r>
            <t xml:space="preserve">I07229</t>
          </r>
        </is>
      </c>
      <c r="B6949" s="23" t="inlineStr">
        <is>
          <r>
            <t xml:space="preserve">Tubo de borracha elastomérica Armaflex M-60 ø2"</t>
          </r>
        </is>
      </c>
      <c r="C6949" s="22" t="inlineStr">
        <is>
          <r>
            <t xml:space="preserve">ORSE</t>
          </r>
        </is>
      </c>
      <c r="D6949" s="22" t="inlineStr">
        <is>
          <r>
            <t xml:space="preserve">m</t>
          </r>
        </is>
      </c>
      <c r="E6949" s="24" t="n">
        <v>1.01</v>
      </c>
      <c r="F6949" s="25" t="n">
        <v>38.86</v>
      </c>
      <c r="G6949" s="25" t="n">
        <f>ROUND(ROUND(E6949,8)*F6949,2)</f>
        <v>39.25</v>
      </c>
    </row>
    <row r="6950" customHeight="1" ht="15">
      <c r="A6950" s="2" t="inlineStr"/>
      <c r="B6950" s="2" t="inlineStr"/>
      <c r="C6950" s="2" t="inlineStr"/>
      <c r="D6950" s="2" t="inlineStr"/>
      <c r="E6950" s="26" t="inlineStr">
        <is>
          <r>
            <t xml:space="preserve">TOTAL Material:</t>
          </r>
        </is>
      </c>
      <c r="F6950" s="26" t="inlineStr"/>
      <c r="G6950" s="27" t="n">
        <f>SUM(G6949:G6949)</f>
        <v>39.25</v>
      </c>
    </row>
    <row r="6951" customHeight="1" ht="15">
      <c r="A6951" s="20" t="inlineStr">
        <is>
          <r>
            <t xml:space="preserve">Mão de Obra com Encargos Complementares</t>
          </r>
        </is>
      </c>
      <c r="B6951" s="20" t="inlineStr"/>
      <c r="C6951" s="21" t="inlineStr">
        <is>
          <r>
            <t xml:space="preserve">FONTE</t>
          </r>
        </is>
      </c>
      <c r="D6951" s="21" t="inlineStr">
        <is>
          <r>
            <t xml:space="preserve">UNID</t>
          </r>
        </is>
      </c>
      <c r="E6951" s="21" t="inlineStr">
        <is>
          <r>
            <t xml:space="preserve">COEFICIENTE</t>
          </r>
        </is>
      </c>
      <c r="F6951" s="21" t="inlineStr">
        <is>
          <r>
            <t xml:space="preserve">PREÇO UNITÁRIO</t>
          </r>
        </is>
      </c>
      <c r="G6951" s="21" t="inlineStr">
        <is>
          <r>
            <t xml:space="preserve">TOTAL</t>
          </r>
        </is>
      </c>
    </row>
    <row r="6952" customHeight="1" ht="21">
      <c r="A6952" s="22" t="inlineStr">
        <is>
          <r>
            <t xml:space="preserve">100308</t>
          </r>
        </is>
      </c>
      <c r="B6952" s="23" t="inlineStr">
        <is>
          <r>
            <t xml:space="preserve">MECÂNICO DE REFRIGERAÇÃO COM ENCARGOS COMPLEMENTARES</t>
          </r>
        </is>
      </c>
      <c r="C6952" s="22" t="inlineStr">
        <is>
          <r>
            <t xml:space="preserve">SINAPI</t>
          </r>
        </is>
      </c>
      <c r="D6952" s="22" t="inlineStr">
        <is>
          <r>
            <t xml:space="preserve">H</t>
          </r>
        </is>
      </c>
      <c r="E6952" s="24" t="n">
        <v>0.3</v>
      </c>
      <c r="F6952" s="25" t="n">
        <v>30.46</v>
      </c>
      <c r="G6952" s="25" t="n">
        <f>ROUND(ROUND(E6952,8)*F6952,2)</f>
        <v>9.14</v>
      </c>
    </row>
    <row r="6953" customHeight="1" ht="18">
      <c r="A6953" s="2" t="inlineStr"/>
      <c r="B6953" s="2" t="inlineStr"/>
      <c r="C6953" s="2" t="inlineStr"/>
      <c r="D6953" s="2" t="inlineStr"/>
      <c r="E6953" s="26" t="inlineStr">
        <is>
          <r>
            <t xml:space="preserve">TOTAL Mão de Obra com Encargos Complementares:</t>
          </r>
        </is>
      </c>
      <c r="F6953" s="26" t="inlineStr"/>
      <c r="G6953" s="27" t="n">
        <f>SUM(G6952:G6952)</f>
        <v>9.14</v>
      </c>
    </row>
    <row r="6954" customHeight="1" ht="15">
      <c r="A6954" s="2" t="inlineStr"/>
      <c r="B6954" s="2" t="inlineStr"/>
      <c r="C6954" s="2" t="inlineStr"/>
      <c r="D6954" s="2" t="inlineStr"/>
      <c r="E6954" s="28" t="inlineStr">
        <is>
          <r>
            <t xml:space="preserve">VALOR:</t>
          </r>
        </is>
      </c>
      <c r="F6954" s="28" t="inlineStr"/>
      <c r="G6954" s="29" t="n">
        <f>ROUND(SUM(G6950,G6953),2)</f>
        <v>48.39</v>
      </c>
    </row>
    <row r="6955" customHeight="1" ht="15">
      <c r="A6955" s="2" t="inlineStr"/>
      <c r="B6955" s="2" t="inlineStr"/>
      <c r="C6955" s="2" t="inlineStr"/>
      <c r="D6955" s="2" t="inlineStr"/>
      <c r="E6955" s="28" t="inlineStr">
        <is>
          <r>
            <t xml:space="preserve">VALOR BDI (20.34%):</t>
          </r>
        </is>
      </c>
      <c r="F6955" s="28" t="inlineStr"/>
      <c r="G6955" s="29" t="n">
        <f>ROUND(G6954*(20.34/100),2)</f>
        <v>9.84</v>
      </c>
    </row>
    <row r="6956" customHeight="1" ht="15">
      <c r="A6956" s="2" t="inlineStr"/>
      <c r="B6956" s="2" t="inlineStr"/>
      <c r="C6956" s="2" t="inlineStr"/>
      <c r="D6956" s="2" t="inlineStr"/>
      <c r="E6956" s="28" t="inlineStr">
        <is>
          <r>
            <t xml:space="preserve">VALOR COM BDI:</t>
          </r>
        </is>
      </c>
      <c r="F6956" s="28" t="inlineStr"/>
      <c r="G6956" s="29" t="n">
        <f>G6955+G6954</f>
        <v>58.23</v>
      </c>
    </row>
    <row r="6957" customHeight="1" ht="10">
      <c r="A6957" s="2" t="inlineStr"/>
      <c r="B6957" s="2" t="inlineStr"/>
      <c r="C6957" s="2" t="inlineStr"/>
      <c r="D6957" s="2" t="inlineStr"/>
      <c r="E6957" s="18" t="inlineStr"/>
      <c r="F6957" s="18" t="inlineStr"/>
      <c r="G6957" s="18" t="inlineStr"/>
    </row>
    <row r="6958" customHeight="1" ht="20">
      <c r="A6958" s="19" t="inlineStr">
        <is>
          <r>
            <t xml:space="preserve">1.20.28. ​CPU3368​ FORNECIMENTO E INSTALAÇÃO DE TUBO DE BORRACHA ELASTOMÉRICA ARMAFLEX M-48 O 11/2​ (UN)</t>
          </r>
        </is>
      </c>
      <c r="B6958" s="19" t="inlineStr"/>
      <c r="C6958" s="19" t="inlineStr"/>
      <c r="D6958" s="19" t="inlineStr"/>
      <c r="E6958" s="19" t="inlineStr"/>
      <c r="F6958" s="19" t="inlineStr"/>
      <c r="G6958" s="19" t="inlineStr"/>
    </row>
    <row r="6959" customHeight="1" ht="15">
      <c r="A6959" s="20" t="inlineStr">
        <is>
          <r>
            <t xml:space="preserve">Material</t>
          </r>
        </is>
      </c>
      <c r="B6959" s="20" t="inlineStr"/>
      <c r="C6959" s="21" t="inlineStr">
        <is>
          <r>
            <t xml:space="preserve">FONTE</t>
          </r>
        </is>
      </c>
      <c r="D6959" s="21" t="inlineStr">
        <is>
          <r>
            <t xml:space="preserve">UNID</t>
          </r>
        </is>
      </c>
      <c r="E6959" s="21" t="inlineStr">
        <is>
          <r>
            <t xml:space="preserve">COEFICIENTE</t>
          </r>
        </is>
      </c>
      <c r="F6959" s="21" t="inlineStr">
        <is>
          <r>
            <t xml:space="preserve">PREÇO UNITÁRIO</t>
          </r>
        </is>
      </c>
      <c r="G6959" s="21" t="inlineStr">
        <is>
          <r>
            <t xml:space="preserve">TOTAL</t>
          </r>
        </is>
      </c>
    </row>
    <row r="6960" customHeight="1" ht="15">
      <c r="A6960" s="22" t="inlineStr">
        <is>
          <r>
            <t xml:space="preserve">I07228</t>
          </r>
        </is>
      </c>
      <c r="B6960" s="23" t="inlineStr">
        <is>
          <r>
            <t xml:space="preserve">Tubo de borracha elastomérica Armaflex M-48 ø1.1/2"</t>
          </r>
        </is>
      </c>
      <c r="C6960" s="22" t="inlineStr">
        <is>
          <r>
            <t xml:space="preserve">ORSE</t>
          </r>
        </is>
      </c>
      <c r="D6960" s="22" t="inlineStr">
        <is>
          <r>
            <t xml:space="preserve">m</t>
          </r>
        </is>
      </c>
      <c r="E6960" s="24" t="n">
        <v>1.01</v>
      </c>
      <c r="F6960" s="25" t="n">
        <v>31.85</v>
      </c>
      <c r="G6960" s="25" t="n">
        <f>ROUND(ROUND(E6960,8)*F6960,2)</f>
        <v>32.17</v>
      </c>
    </row>
    <row r="6961" customHeight="1" ht="15">
      <c r="A6961" s="2" t="inlineStr"/>
      <c r="B6961" s="2" t="inlineStr"/>
      <c r="C6961" s="2" t="inlineStr"/>
      <c r="D6961" s="2" t="inlineStr"/>
      <c r="E6961" s="26" t="inlineStr">
        <is>
          <r>
            <t xml:space="preserve">TOTAL Material:</t>
          </r>
        </is>
      </c>
      <c r="F6961" s="26" t="inlineStr"/>
      <c r="G6961" s="27" t="n">
        <f>SUM(G6960:G6960)</f>
        <v>32.17</v>
      </c>
    </row>
    <row r="6962" customHeight="1" ht="15">
      <c r="A6962" s="20" t="inlineStr">
        <is>
          <r>
            <t xml:space="preserve">Mão de Obra com Encargos Complementares</t>
          </r>
        </is>
      </c>
      <c r="B6962" s="20" t="inlineStr"/>
      <c r="C6962" s="21" t="inlineStr">
        <is>
          <r>
            <t xml:space="preserve">FONTE</t>
          </r>
        </is>
      </c>
      <c r="D6962" s="21" t="inlineStr">
        <is>
          <r>
            <t xml:space="preserve">UNID</t>
          </r>
        </is>
      </c>
      <c r="E6962" s="21" t="inlineStr">
        <is>
          <r>
            <t xml:space="preserve">COEFICIENTE</t>
          </r>
        </is>
      </c>
      <c r="F6962" s="21" t="inlineStr">
        <is>
          <r>
            <t xml:space="preserve">PREÇO UNITÁRIO</t>
          </r>
        </is>
      </c>
      <c r="G6962" s="21" t="inlineStr">
        <is>
          <r>
            <t xml:space="preserve">TOTAL</t>
          </r>
        </is>
      </c>
    </row>
    <row r="6963" customHeight="1" ht="21">
      <c r="A6963" s="22" t="inlineStr">
        <is>
          <r>
            <t xml:space="preserve">100308</t>
          </r>
        </is>
      </c>
      <c r="B6963" s="23" t="inlineStr">
        <is>
          <r>
            <t xml:space="preserve">MECÂNICO DE REFRIGERAÇÃO COM ENCARGOS COMPLEMENTARES</t>
          </r>
        </is>
      </c>
      <c r="C6963" s="22" t="inlineStr">
        <is>
          <r>
            <t xml:space="preserve">SINAPI</t>
          </r>
        </is>
      </c>
      <c r="D6963" s="22" t="inlineStr">
        <is>
          <r>
            <t xml:space="preserve">H</t>
          </r>
        </is>
      </c>
      <c r="E6963" s="24" t="n">
        <v>0.3</v>
      </c>
      <c r="F6963" s="25" t="n">
        <v>30.46</v>
      </c>
      <c r="G6963" s="25" t="n">
        <f>ROUND(ROUND(E6963,8)*F6963,2)</f>
        <v>9.14</v>
      </c>
    </row>
    <row r="6964" customHeight="1" ht="18">
      <c r="A6964" s="2" t="inlineStr"/>
      <c r="B6964" s="2" t="inlineStr"/>
      <c r="C6964" s="2" t="inlineStr"/>
      <c r="D6964" s="2" t="inlineStr"/>
      <c r="E6964" s="26" t="inlineStr">
        <is>
          <r>
            <t xml:space="preserve">TOTAL Mão de Obra com Encargos Complementares:</t>
          </r>
        </is>
      </c>
      <c r="F6964" s="26" t="inlineStr"/>
      <c r="G6964" s="27" t="n">
        <f>SUM(G6963:G6963)</f>
        <v>9.14</v>
      </c>
    </row>
    <row r="6965" customHeight="1" ht="15">
      <c r="A6965" s="2" t="inlineStr"/>
      <c r="B6965" s="2" t="inlineStr"/>
      <c r="C6965" s="2" t="inlineStr"/>
      <c r="D6965" s="2" t="inlineStr"/>
      <c r="E6965" s="28" t="inlineStr">
        <is>
          <r>
            <t xml:space="preserve">VALOR:</t>
          </r>
        </is>
      </c>
      <c r="F6965" s="28" t="inlineStr"/>
      <c r="G6965" s="29" t="n">
        <f>ROUND(SUM(G6961,G6964),2)</f>
        <v>41.31</v>
      </c>
    </row>
    <row r="6966" customHeight="1" ht="15">
      <c r="A6966" s="2" t="inlineStr"/>
      <c r="B6966" s="2" t="inlineStr"/>
      <c r="C6966" s="2" t="inlineStr"/>
      <c r="D6966" s="2" t="inlineStr"/>
      <c r="E6966" s="28" t="inlineStr">
        <is>
          <r>
            <t xml:space="preserve">VALOR BDI (20.34%):</t>
          </r>
        </is>
      </c>
      <c r="F6966" s="28" t="inlineStr"/>
      <c r="G6966" s="29" t="n">
        <f>ROUND(G6965*(20.34/100),2)</f>
        <v>8.4</v>
      </c>
    </row>
    <row r="6967" customHeight="1" ht="15">
      <c r="A6967" s="2" t="inlineStr"/>
      <c r="B6967" s="2" t="inlineStr"/>
      <c r="C6967" s="2" t="inlineStr"/>
      <c r="D6967" s="2" t="inlineStr"/>
      <c r="E6967" s="28" t="inlineStr">
        <is>
          <r>
            <t xml:space="preserve">VALOR COM BDI:</t>
          </r>
        </is>
      </c>
      <c r="F6967" s="28" t="inlineStr"/>
      <c r="G6967" s="29" t="n">
        <f>G6966+G6965</f>
        <v>49.71</v>
      </c>
    </row>
    <row r="6968" customHeight="1" ht="10">
      <c r="A6968" s="2" t="inlineStr"/>
      <c r="B6968" s="2" t="inlineStr"/>
      <c r="C6968" s="2" t="inlineStr"/>
      <c r="D6968" s="2" t="inlineStr"/>
      <c r="E6968" s="18" t="inlineStr"/>
      <c r="F6968" s="18" t="inlineStr"/>
      <c r="G6968" s="18" t="inlineStr"/>
    </row>
    <row r="6969" customHeight="1" ht="20">
      <c r="A6969" s="19" t="inlineStr">
        <is>
          <r>
            <t xml:space="preserve">1.20.29. ​CPU3369​ FORNECIMENTO E INSTALAÇÃO DE TUBO DE BORRACHA ELASTOMÉRICA ARMAFLEX M-42 O 11/4​ (UN)</t>
          </r>
        </is>
      </c>
      <c r="B6969" s="19" t="inlineStr"/>
      <c r="C6969" s="19" t="inlineStr"/>
      <c r="D6969" s="19" t="inlineStr"/>
      <c r="E6969" s="19" t="inlineStr"/>
      <c r="F6969" s="19" t="inlineStr"/>
      <c r="G6969" s="19" t="inlineStr"/>
    </row>
    <row r="6970" customHeight="1" ht="15">
      <c r="A6970" s="20" t="inlineStr">
        <is>
          <r>
            <t xml:space="preserve">Material</t>
          </r>
        </is>
      </c>
      <c r="B6970" s="20" t="inlineStr"/>
      <c r="C6970" s="21" t="inlineStr">
        <is>
          <r>
            <t xml:space="preserve">FONTE</t>
          </r>
        </is>
      </c>
      <c r="D6970" s="21" t="inlineStr">
        <is>
          <r>
            <t xml:space="preserve">UNID</t>
          </r>
        </is>
      </c>
      <c r="E6970" s="21" t="inlineStr">
        <is>
          <r>
            <t xml:space="preserve">COEFICIENTE</t>
          </r>
        </is>
      </c>
      <c r="F6970" s="21" t="inlineStr">
        <is>
          <r>
            <t xml:space="preserve">PREÇO UNITÁRIO</t>
          </r>
        </is>
      </c>
      <c r="G6970" s="21" t="inlineStr">
        <is>
          <r>
            <t xml:space="preserve">TOTAL</t>
          </r>
        </is>
      </c>
    </row>
    <row r="6971" customHeight="1" ht="15">
      <c r="A6971" s="22" t="inlineStr">
        <is>
          <r>
            <t xml:space="preserve">I07227</t>
          </r>
        </is>
      </c>
      <c r="B6971" s="23" t="inlineStr">
        <is>
          <r>
            <t xml:space="preserve">Tubo de borracha elastomérica Armaflex M-42 ø1.1/4"</t>
          </r>
        </is>
      </c>
      <c r="C6971" s="22" t="inlineStr">
        <is>
          <r>
            <t xml:space="preserve">ORSE</t>
          </r>
        </is>
      </c>
      <c r="D6971" s="22" t="inlineStr">
        <is>
          <r>
            <t xml:space="preserve">m</t>
          </r>
        </is>
      </c>
      <c r="E6971" s="24" t="n">
        <v>1.01</v>
      </c>
      <c r="F6971" s="25" t="n">
        <v>29.66</v>
      </c>
      <c r="G6971" s="25" t="n">
        <f>ROUND(ROUND(E6971,8)*F6971,2)</f>
        <v>29.96</v>
      </c>
    </row>
    <row r="6972" customHeight="1" ht="15">
      <c r="A6972" s="2" t="inlineStr"/>
      <c r="B6972" s="2" t="inlineStr"/>
      <c r="C6972" s="2" t="inlineStr"/>
      <c r="D6972" s="2" t="inlineStr"/>
      <c r="E6972" s="26" t="inlineStr">
        <is>
          <r>
            <t xml:space="preserve">TOTAL Material:</t>
          </r>
        </is>
      </c>
      <c r="F6972" s="26" t="inlineStr"/>
      <c r="G6972" s="27" t="n">
        <f>SUM(G6971:G6971)</f>
        <v>29.96</v>
      </c>
    </row>
    <row r="6973" customHeight="1" ht="15">
      <c r="A6973" s="20" t="inlineStr">
        <is>
          <r>
            <t xml:space="preserve">Mão de Obra com Encargos Complementares</t>
          </r>
        </is>
      </c>
      <c r="B6973" s="20" t="inlineStr"/>
      <c r="C6973" s="21" t="inlineStr">
        <is>
          <r>
            <t xml:space="preserve">FONTE</t>
          </r>
        </is>
      </c>
      <c r="D6973" s="21" t="inlineStr">
        <is>
          <r>
            <t xml:space="preserve">UNID</t>
          </r>
        </is>
      </c>
      <c r="E6973" s="21" t="inlineStr">
        <is>
          <r>
            <t xml:space="preserve">COEFICIENTE</t>
          </r>
        </is>
      </c>
      <c r="F6973" s="21" t="inlineStr">
        <is>
          <r>
            <t xml:space="preserve">PREÇO UNITÁRIO</t>
          </r>
        </is>
      </c>
      <c r="G6973" s="21" t="inlineStr">
        <is>
          <r>
            <t xml:space="preserve">TOTAL</t>
          </r>
        </is>
      </c>
    </row>
    <row r="6974" customHeight="1" ht="21">
      <c r="A6974" s="22" t="inlineStr">
        <is>
          <r>
            <t xml:space="preserve">100308</t>
          </r>
        </is>
      </c>
      <c r="B6974" s="23" t="inlineStr">
        <is>
          <r>
            <t xml:space="preserve">MECÂNICO DE REFRIGERAÇÃO COM ENCARGOS COMPLEMENTARES</t>
          </r>
        </is>
      </c>
      <c r="C6974" s="22" t="inlineStr">
        <is>
          <r>
            <t xml:space="preserve">SINAPI</t>
          </r>
        </is>
      </c>
      <c r="D6974" s="22" t="inlineStr">
        <is>
          <r>
            <t xml:space="preserve">H</t>
          </r>
        </is>
      </c>
      <c r="E6974" s="24" t="n">
        <v>0.3</v>
      </c>
      <c r="F6974" s="25" t="n">
        <v>30.46</v>
      </c>
      <c r="G6974" s="25" t="n">
        <f>ROUND(ROUND(E6974,8)*F6974,2)</f>
        <v>9.14</v>
      </c>
    </row>
    <row r="6975" customHeight="1" ht="18">
      <c r="A6975" s="2" t="inlineStr"/>
      <c r="B6975" s="2" t="inlineStr"/>
      <c r="C6975" s="2" t="inlineStr"/>
      <c r="D6975" s="2" t="inlineStr"/>
      <c r="E6975" s="26" t="inlineStr">
        <is>
          <r>
            <t xml:space="preserve">TOTAL Mão de Obra com Encargos Complementares:</t>
          </r>
        </is>
      </c>
      <c r="F6975" s="26" t="inlineStr"/>
      <c r="G6975" s="27" t="n">
        <f>SUM(G6974:G6974)</f>
        <v>9.14</v>
      </c>
    </row>
    <row r="6976" customHeight="1" ht="15">
      <c r="A6976" s="2" t="inlineStr"/>
      <c r="B6976" s="2" t="inlineStr"/>
      <c r="C6976" s="2" t="inlineStr"/>
      <c r="D6976" s="2" t="inlineStr"/>
      <c r="E6976" s="28" t="inlineStr">
        <is>
          <r>
            <t xml:space="preserve">VALOR:</t>
          </r>
        </is>
      </c>
      <c r="F6976" s="28" t="inlineStr"/>
      <c r="G6976" s="29" t="n">
        <f>ROUND(SUM(G6972,G6975),2)</f>
        <v>39.1</v>
      </c>
    </row>
    <row r="6977" customHeight="1" ht="15">
      <c r="A6977" s="2" t="inlineStr"/>
      <c r="B6977" s="2" t="inlineStr"/>
      <c r="C6977" s="2" t="inlineStr"/>
      <c r="D6977" s="2" t="inlineStr"/>
      <c r="E6977" s="28" t="inlineStr">
        <is>
          <r>
            <t xml:space="preserve">VALOR BDI (20.34%):</t>
          </r>
        </is>
      </c>
      <c r="F6977" s="28" t="inlineStr"/>
      <c r="G6977" s="29" t="n">
        <f>ROUND(G6976*(20.34/100),2)</f>
        <v>7.95</v>
      </c>
    </row>
    <row r="6978" customHeight="1" ht="15">
      <c r="A6978" s="2" t="inlineStr"/>
      <c r="B6978" s="2" t="inlineStr"/>
      <c r="C6978" s="2" t="inlineStr"/>
      <c r="D6978" s="2" t="inlineStr"/>
      <c r="E6978" s="28" t="inlineStr">
        <is>
          <r>
            <t xml:space="preserve">VALOR COM BDI:</t>
          </r>
        </is>
      </c>
      <c r="F6978" s="28" t="inlineStr"/>
      <c r="G6978" s="29" t="n">
        <f>G6977+G6976</f>
        <v>47.05</v>
      </c>
    </row>
    <row r="6979" customHeight="1" ht="10">
      <c r="A6979" s="2" t="inlineStr"/>
      <c r="B6979" s="2" t="inlineStr"/>
      <c r="C6979" s="2" t="inlineStr"/>
      <c r="D6979" s="2" t="inlineStr"/>
      <c r="E6979" s="18" t="inlineStr"/>
      <c r="F6979" s="18" t="inlineStr"/>
      <c r="G6979" s="18" t="inlineStr"/>
    </row>
    <row r="6980" customHeight="1" ht="20">
      <c r="A6980" s="19" t="inlineStr">
        <is>
          <r>
            <t xml:space="preserve">1.20.30. ​CPU3370​ FORNECIMENTO E INSTALAÇÃO DE TUBO DE BORRACHA ELASTOMÉRICA ARMAFLEX M-35 O 1​ (M)</t>
          </r>
        </is>
      </c>
      <c r="B6980" s="19" t="inlineStr"/>
      <c r="C6980" s="19" t="inlineStr"/>
      <c r="D6980" s="19" t="inlineStr"/>
      <c r="E6980" s="19" t="inlineStr"/>
      <c r="F6980" s="19" t="inlineStr"/>
      <c r="G6980" s="19" t="inlineStr"/>
    </row>
    <row r="6981" customHeight="1" ht="15">
      <c r="A6981" s="20" t="inlineStr">
        <is>
          <r>
            <t xml:space="preserve">Material</t>
          </r>
        </is>
      </c>
      <c r="B6981" s="20" t="inlineStr"/>
      <c r="C6981" s="21" t="inlineStr">
        <is>
          <r>
            <t xml:space="preserve">FONTE</t>
          </r>
        </is>
      </c>
      <c r="D6981" s="21" t="inlineStr">
        <is>
          <r>
            <t xml:space="preserve">UNID</t>
          </r>
        </is>
      </c>
      <c r="E6981" s="21" t="inlineStr">
        <is>
          <r>
            <t xml:space="preserve">COEFICIENTE</t>
          </r>
        </is>
      </c>
      <c r="F6981" s="21" t="inlineStr">
        <is>
          <r>
            <t xml:space="preserve">PREÇO UNITÁRIO</t>
          </r>
        </is>
      </c>
      <c r="G6981" s="21" t="inlineStr">
        <is>
          <r>
            <t xml:space="preserve">TOTAL</t>
          </r>
        </is>
      </c>
    </row>
    <row r="6982" customHeight="1" ht="15">
      <c r="A6982" s="22" t="inlineStr">
        <is>
          <r>
            <t xml:space="preserve">I07226</t>
          </r>
        </is>
      </c>
      <c r="B6982" s="23" t="inlineStr">
        <is>
          <r>
            <t xml:space="preserve">Tubo de borracha elastomérica Armaflex M-35 ø1"</t>
          </r>
        </is>
      </c>
      <c r="C6982" s="22" t="inlineStr">
        <is>
          <r>
            <t xml:space="preserve">ORSE</t>
          </r>
        </is>
      </c>
      <c r="D6982" s="22" t="inlineStr">
        <is>
          <r>
            <t xml:space="preserve">m</t>
          </r>
        </is>
      </c>
      <c r="E6982" s="24" t="n">
        <v>1.01</v>
      </c>
      <c r="F6982" s="25" t="n">
        <v>82.73</v>
      </c>
      <c r="G6982" s="25" t="n">
        <f>ROUND(ROUND(E6982,8)*F6982,2)</f>
        <v>83.56</v>
      </c>
    </row>
    <row r="6983" customHeight="1" ht="15">
      <c r="A6983" s="2" t="inlineStr"/>
      <c r="B6983" s="2" t="inlineStr"/>
      <c r="C6983" s="2" t="inlineStr"/>
      <c r="D6983" s="2" t="inlineStr"/>
      <c r="E6983" s="26" t="inlineStr">
        <is>
          <r>
            <t xml:space="preserve">TOTAL Material:</t>
          </r>
        </is>
      </c>
      <c r="F6983" s="26" t="inlineStr"/>
      <c r="G6983" s="27" t="n">
        <f>SUM(G6982:G6982)</f>
        <v>83.56</v>
      </c>
    </row>
    <row r="6984" customHeight="1" ht="15">
      <c r="A6984" s="20" t="inlineStr">
        <is>
          <r>
            <t xml:space="preserve">Mão de Obra com Encargos Complementares</t>
          </r>
        </is>
      </c>
      <c r="B6984" s="20" t="inlineStr"/>
      <c r="C6984" s="21" t="inlineStr">
        <is>
          <r>
            <t xml:space="preserve">FONTE</t>
          </r>
        </is>
      </c>
      <c r="D6984" s="21" t="inlineStr">
        <is>
          <r>
            <t xml:space="preserve">UNID</t>
          </r>
        </is>
      </c>
      <c r="E6984" s="21" t="inlineStr">
        <is>
          <r>
            <t xml:space="preserve">COEFICIENTE</t>
          </r>
        </is>
      </c>
      <c r="F6984" s="21" t="inlineStr">
        <is>
          <r>
            <t xml:space="preserve">PREÇO UNITÁRIO</t>
          </r>
        </is>
      </c>
      <c r="G6984" s="21" t="inlineStr">
        <is>
          <r>
            <t xml:space="preserve">TOTAL</t>
          </r>
        </is>
      </c>
    </row>
    <row r="6985" customHeight="1" ht="21">
      <c r="A6985" s="22" t="inlineStr">
        <is>
          <r>
            <t xml:space="preserve">100308</t>
          </r>
        </is>
      </c>
      <c r="B6985" s="23" t="inlineStr">
        <is>
          <r>
            <t xml:space="preserve">MECÂNICO DE REFRIGERAÇÃO COM ENCARGOS COMPLEMENTARES</t>
          </r>
        </is>
      </c>
      <c r="C6985" s="22" t="inlineStr">
        <is>
          <r>
            <t xml:space="preserve">SINAPI</t>
          </r>
        </is>
      </c>
      <c r="D6985" s="22" t="inlineStr">
        <is>
          <r>
            <t xml:space="preserve">H</t>
          </r>
        </is>
      </c>
      <c r="E6985" s="24" t="n">
        <v>0.3</v>
      </c>
      <c r="F6985" s="25" t="n">
        <v>30.46</v>
      </c>
      <c r="G6985" s="25" t="n">
        <f>ROUND(ROUND(E6985,8)*F6985,2)</f>
        <v>9.14</v>
      </c>
    </row>
    <row r="6986" customHeight="1" ht="18">
      <c r="A6986" s="2" t="inlineStr"/>
      <c r="B6986" s="2" t="inlineStr"/>
      <c r="C6986" s="2" t="inlineStr"/>
      <c r="D6986" s="2" t="inlineStr"/>
      <c r="E6986" s="26" t="inlineStr">
        <is>
          <r>
            <t xml:space="preserve">TOTAL Mão de Obra com Encargos Complementares:</t>
          </r>
        </is>
      </c>
      <c r="F6986" s="26" t="inlineStr"/>
      <c r="G6986" s="27" t="n">
        <f>SUM(G6985:G6985)</f>
        <v>9.14</v>
      </c>
    </row>
    <row r="6987" customHeight="1" ht="15">
      <c r="A6987" s="2" t="inlineStr"/>
      <c r="B6987" s="2" t="inlineStr"/>
      <c r="C6987" s="2" t="inlineStr"/>
      <c r="D6987" s="2" t="inlineStr"/>
      <c r="E6987" s="28" t="inlineStr">
        <is>
          <r>
            <t xml:space="preserve">VALOR:</t>
          </r>
        </is>
      </c>
      <c r="F6987" s="28" t="inlineStr"/>
      <c r="G6987" s="29" t="n">
        <f>ROUND(SUM(G6983,G6986),2)</f>
        <v>92.7</v>
      </c>
    </row>
    <row r="6988" customHeight="1" ht="15">
      <c r="A6988" s="2" t="inlineStr"/>
      <c r="B6988" s="2" t="inlineStr"/>
      <c r="C6988" s="2" t="inlineStr"/>
      <c r="D6988" s="2" t="inlineStr"/>
      <c r="E6988" s="28" t="inlineStr">
        <is>
          <r>
            <t xml:space="preserve">VALOR BDI (20.34%):</t>
          </r>
        </is>
      </c>
      <c r="F6988" s="28" t="inlineStr"/>
      <c r="G6988" s="29" t="n">
        <f>ROUND(G6987*(20.34/100),2)</f>
        <v>18.86</v>
      </c>
    </row>
    <row r="6989" customHeight="1" ht="15">
      <c r="A6989" s="2" t="inlineStr"/>
      <c r="B6989" s="2" t="inlineStr"/>
      <c r="C6989" s="2" t="inlineStr"/>
      <c r="D6989" s="2" t="inlineStr"/>
      <c r="E6989" s="28" t="inlineStr">
        <is>
          <r>
            <t xml:space="preserve">VALOR COM BDI:</t>
          </r>
        </is>
      </c>
      <c r="F6989" s="28" t="inlineStr"/>
      <c r="G6989" s="29" t="n">
        <f>G6988+G6987</f>
        <v>111.56</v>
      </c>
    </row>
    <row r="6990" customHeight="1" ht="10">
      <c r="A6990" s="2" t="inlineStr"/>
      <c r="B6990" s="2" t="inlineStr"/>
      <c r="C6990" s="2" t="inlineStr"/>
      <c r="D6990" s="2" t="inlineStr"/>
      <c r="E6990" s="18" t="inlineStr"/>
      <c r="F6990" s="18" t="inlineStr"/>
      <c r="G6990" s="18" t="inlineStr"/>
    </row>
    <row r="6991" customHeight="1" ht="20">
      <c r="A6991" s="19" t="inlineStr">
        <is>
          <r>
            <t xml:space="preserve">1.20.31. ​CPU3371​ FORNECIMENTO E INSTALAÇÃO DE TUBO DE BORRACHA ELASTOMÉRICA ARMAFLEX M-28 O 3/4​ (M)</t>
          </r>
        </is>
      </c>
      <c r="B6991" s="19" t="inlineStr"/>
      <c r="C6991" s="19" t="inlineStr"/>
      <c r="D6991" s="19" t="inlineStr"/>
      <c r="E6991" s="19" t="inlineStr"/>
      <c r="F6991" s="19" t="inlineStr"/>
      <c r="G6991" s="19" t="inlineStr"/>
    </row>
    <row r="6992" customHeight="1" ht="15">
      <c r="A6992" s="20" t="inlineStr">
        <is>
          <r>
            <t xml:space="preserve">Material</t>
          </r>
        </is>
      </c>
      <c r="B6992" s="20" t="inlineStr"/>
      <c r="C6992" s="21" t="inlineStr">
        <is>
          <r>
            <t xml:space="preserve">FONTE</t>
          </r>
        </is>
      </c>
      <c r="D6992" s="21" t="inlineStr">
        <is>
          <r>
            <t xml:space="preserve">UNID</t>
          </r>
        </is>
      </c>
      <c r="E6992" s="21" t="inlineStr">
        <is>
          <r>
            <t xml:space="preserve">COEFICIENTE</t>
          </r>
        </is>
      </c>
      <c r="F6992" s="21" t="inlineStr">
        <is>
          <r>
            <t xml:space="preserve">PREÇO UNITÁRIO</t>
          </r>
        </is>
      </c>
      <c r="G6992" s="21" t="inlineStr">
        <is>
          <r>
            <t xml:space="preserve">TOTAL</t>
          </r>
        </is>
      </c>
    </row>
    <row r="6993" customHeight="1" ht="15">
      <c r="A6993" s="22" t="inlineStr">
        <is>
          <r>
            <t xml:space="preserve">I07225</t>
          </r>
        </is>
      </c>
      <c r="B6993" s="23" t="inlineStr">
        <is>
          <r>
            <t xml:space="preserve">Tubo de borracha elastomérica Armaflex M-28 ø3/4"</t>
          </r>
        </is>
      </c>
      <c r="C6993" s="22" t="inlineStr">
        <is>
          <r>
            <t xml:space="preserve">ORSE</t>
          </r>
        </is>
      </c>
      <c r="D6993" s="22" t="inlineStr">
        <is>
          <r>
            <t xml:space="preserve">m</t>
          </r>
        </is>
      </c>
      <c r="E6993" s="24" t="n">
        <v>1.01</v>
      </c>
      <c r="F6993" s="25" t="n">
        <v>79.44</v>
      </c>
      <c r="G6993" s="25" t="n">
        <f>ROUND(ROUND(E6993,8)*F6993,2)</f>
        <v>80.23</v>
      </c>
    </row>
    <row r="6994" customHeight="1" ht="15">
      <c r="A6994" s="2" t="inlineStr"/>
      <c r="B6994" s="2" t="inlineStr"/>
      <c r="C6994" s="2" t="inlineStr"/>
      <c r="D6994" s="2" t="inlineStr"/>
      <c r="E6994" s="26" t="inlineStr">
        <is>
          <r>
            <t xml:space="preserve">TOTAL Material:</t>
          </r>
        </is>
      </c>
      <c r="F6994" s="26" t="inlineStr"/>
      <c r="G6994" s="27" t="n">
        <f>SUM(G6993:G6993)</f>
        <v>80.23</v>
      </c>
    </row>
    <row r="6995" customHeight="1" ht="15">
      <c r="A6995" s="20" t="inlineStr">
        <is>
          <r>
            <t xml:space="preserve">Mão de Obra com Encargos Complementares</t>
          </r>
        </is>
      </c>
      <c r="B6995" s="20" t="inlineStr"/>
      <c r="C6995" s="21" t="inlineStr">
        <is>
          <r>
            <t xml:space="preserve">FONTE</t>
          </r>
        </is>
      </c>
      <c r="D6995" s="21" t="inlineStr">
        <is>
          <r>
            <t xml:space="preserve">UNID</t>
          </r>
        </is>
      </c>
      <c r="E6995" s="21" t="inlineStr">
        <is>
          <r>
            <t xml:space="preserve">COEFICIENTE</t>
          </r>
        </is>
      </c>
      <c r="F6995" s="21" t="inlineStr">
        <is>
          <r>
            <t xml:space="preserve">PREÇO UNITÁRIO</t>
          </r>
        </is>
      </c>
      <c r="G6995" s="21" t="inlineStr">
        <is>
          <r>
            <t xml:space="preserve">TOTAL</t>
          </r>
        </is>
      </c>
    </row>
    <row r="6996" customHeight="1" ht="21">
      <c r="A6996" s="22" t="inlineStr">
        <is>
          <r>
            <t xml:space="preserve">100308</t>
          </r>
        </is>
      </c>
      <c r="B6996" s="23" t="inlineStr">
        <is>
          <r>
            <t xml:space="preserve">MECÂNICO DE REFRIGERAÇÃO COM ENCARGOS COMPLEMENTARES</t>
          </r>
        </is>
      </c>
      <c r="C6996" s="22" t="inlineStr">
        <is>
          <r>
            <t xml:space="preserve">SINAPI</t>
          </r>
        </is>
      </c>
      <c r="D6996" s="22" t="inlineStr">
        <is>
          <r>
            <t xml:space="preserve">H</t>
          </r>
        </is>
      </c>
      <c r="E6996" s="24" t="n">
        <v>0.3</v>
      </c>
      <c r="F6996" s="25" t="n">
        <v>30.46</v>
      </c>
      <c r="G6996" s="25" t="n">
        <f>ROUND(ROUND(E6996,8)*F6996,2)</f>
        <v>9.14</v>
      </c>
    </row>
    <row r="6997" customHeight="1" ht="18">
      <c r="A6997" s="2" t="inlineStr"/>
      <c r="B6997" s="2" t="inlineStr"/>
      <c r="C6997" s="2" t="inlineStr"/>
      <c r="D6997" s="2" t="inlineStr"/>
      <c r="E6997" s="26" t="inlineStr">
        <is>
          <r>
            <t xml:space="preserve">TOTAL Mão de Obra com Encargos Complementares:</t>
          </r>
        </is>
      </c>
      <c r="F6997" s="26" t="inlineStr"/>
      <c r="G6997" s="27" t="n">
        <f>SUM(G6996:G6996)</f>
        <v>9.14</v>
      </c>
    </row>
    <row r="6998" customHeight="1" ht="15">
      <c r="A6998" s="2" t="inlineStr"/>
      <c r="B6998" s="2" t="inlineStr"/>
      <c r="C6998" s="2" t="inlineStr"/>
      <c r="D6998" s="2" t="inlineStr"/>
      <c r="E6998" s="28" t="inlineStr">
        <is>
          <r>
            <t xml:space="preserve">VALOR:</t>
          </r>
        </is>
      </c>
      <c r="F6998" s="28" t="inlineStr"/>
      <c r="G6998" s="29" t="n">
        <f>ROUND(SUM(G6994,G6997),2)</f>
        <v>89.37</v>
      </c>
    </row>
    <row r="6999" customHeight="1" ht="15">
      <c r="A6999" s="2" t="inlineStr"/>
      <c r="B6999" s="2" t="inlineStr"/>
      <c r="C6999" s="2" t="inlineStr"/>
      <c r="D6999" s="2" t="inlineStr"/>
      <c r="E6999" s="28" t="inlineStr">
        <is>
          <r>
            <t xml:space="preserve">VALOR BDI (20.34%):</t>
          </r>
        </is>
      </c>
      <c r="F6999" s="28" t="inlineStr"/>
      <c r="G6999" s="29" t="n">
        <f>ROUND(G6998*(20.34/100),2)</f>
        <v>18.18</v>
      </c>
    </row>
    <row r="7000" customHeight="1" ht="15">
      <c r="A7000" s="2" t="inlineStr"/>
      <c r="B7000" s="2" t="inlineStr"/>
      <c r="C7000" s="2" t="inlineStr"/>
      <c r="D7000" s="2" t="inlineStr"/>
      <c r="E7000" s="28" t="inlineStr">
        <is>
          <r>
            <t xml:space="preserve">VALOR COM BDI:</t>
          </r>
        </is>
      </c>
      <c r="F7000" s="28" t="inlineStr"/>
      <c r="G7000" s="29" t="n">
        <f>G6999+G6998</f>
        <v>107.55</v>
      </c>
    </row>
    <row r="7001" customHeight="1" ht="10">
      <c r="A7001" s="2" t="inlineStr"/>
      <c r="B7001" s="2" t="inlineStr"/>
      <c r="C7001" s="2" t="inlineStr"/>
      <c r="D7001" s="2" t="inlineStr"/>
      <c r="E7001" s="18" t="inlineStr"/>
      <c r="F7001" s="18" t="inlineStr"/>
      <c r="G7001" s="18" t="inlineStr"/>
    </row>
    <row r="7002" customHeight="1" ht="20">
      <c r="A7002" s="19" t="inlineStr">
        <is>
          <r>
            <t xml:space="preserve">1.20.32. ​CPU2982​ VÁLVULA ESFERA MOTORIZADA DE DUAS VIAS DE ATUADOR PROPORCIONAL DIÂMETRO 2" A 21/2"​ (UN)</t>
          </r>
        </is>
      </c>
      <c r="B7002" s="19" t="inlineStr"/>
      <c r="C7002" s="19" t="inlineStr"/>
      <c r="D7002" s="19" t="inlineStr"/>
      <c r="E7002" s="19" t="inlineStr"/>
      <c r="F7002" s="19" t="inlineStr"/>
      <c r="G7002" s="19" t="inlineStr"/>
    </row>
    <row r="7003" customHeight="1" ht="15">
      <c r="A7003" s="20" t="inlineStr">
        <is>
          <r>
            <t xml:space="preserve">Material</t>
          </r>
        </is>
      </c>
      <c r="B7003" s="20" t="inlineStr"/>
      <c r="C7003" s="21" t="inlineStr">
        <is>
          <r>
            <t xml:space="preserve">FONTE</t>
          </r>
        </is>
      </c>
      <c r="D7003" s="21" t="inlineStr">
        <is>
          <r>
            <t xml:space="preserve">UNID</t>
          </r>
        </is>
      </c>
      <c r="E7003" s="21" t="inlineStr">
        <is>
          <r>
            <t xml:space="preserve">COEFICIENTE</t>
          </r>
        </is>
      </c>
      <c r="F7003" s="21" t="inlineStr">
        <is>
          <r>
            <t xml:space="preserve">PREÇO UNITÁRIO</t>
          </r>
        </is>
      </c>
      <c r="G7003" s="21" t="inlineStr">
        <is>
          <r>
            <t xml:space="preserve">TOTAL</t>
          </r>
        </is>
      </c>
    </row>
    <row r="7004" customHeight="1" ht="21">
      <c r="A7004" s="22" t="inlineStr">
        <is>
          <r>
            <t xml:space="preserve">I10210</t>
          </r>
        </is>
      </c>
      <c r="B7004" s="23" t="inlineStr">
        <is>
          <r>
            <t xml:space="preserve">VALVULA COM CONTROLE PROPORCIONAL - APLICAÇÃO ÁGUA OU AR COMPRIMIDO</t>
          </r>
        </is>
      </c>
      <c r="C7004" s="22" t="inlineStr">
        <is>
          <r>
            <t xml:space="preserve">SEINFRA</t>
          </r>
        </is>
      </c>
      <c r="D7004" s="22" t="inlineStr">
        <is>
          <r>
            <t xml:space="preserve">UN</t>
          </r>
        </is>
      </c>
      <c r="E7004" s="24" t="n">
        <v>1.0</v>
      </c>
      <c r="F7004" s="25" t="n">
        <v>2230.2</v>
      </c>
      <c r="G7004" s="25" t="n">
        <f>ROUND(ROUND(E7004,8)*F7004,2)</f>
        <v>2230.2</v>
      </c>
    </row>
    <row r="7005" customHeight="1" ht="15">
      <c r="A7005" s="2" t="inlineStr"/>
      <c r="B7005" s="2" t="inlineStr"/>
      <c r="C7005" s="2" t="inlineStr"/>
      <c r="D7005" s="2" t="inlineStr"/>
      <c r="E7005" s="26" t="inlineStr">
        <is>
          <r>
            <t xml:space="preserve">TOTAL Material:</t>
          </r>
        </is>
      </c>
      <c r="F7005" s="26" t="inlineStr"/>
      <c r="G7005" s="27" t="n">
        <f>SUM(G7004:G7004)</f>
        <v>2230.2</v>
      </c>
    </row>
    <row r="7006" customHeight="1" ht="15">
      <c r="A7006" s="20" t="inlineStr">
        <is>
          <r>
            <t xml:space="preserve">Mão de Obra com Encargos Complementares</t>
          </r>
        </is>
      </c>
      <c r="B7006" s="20" t="inlineStr"/>
      <c r="C7006" s="21" t="inlineStr">
        <is>
          <r>
            <t xml:space="preserve">FONTE</t>
          </r>
        </is>
      </c>
      <c r="D7006" s="21" t="inlineStr">
        <is>
          <r>
            <t xml:space="preserve">UNID</t>
          </r>
        </is>
      </c>
      <c r="E7006" s="21" t="inlineStr">
        <is>
          <r>
            <t xml:space="preserve">COEFICIENTE</t>
          </r>
        </is>
      </c>
      <c r="F7006" s="21" t="inlineStr">
        <is>
          <r>
            <t xml:space="preserve">PREÇO UNITÁRIO</t>
          </r>
        </is>
      </c>
      <c r="G7006" s="21" t="inlineStr">
        <is>
          <r>
            <t xml:space="preserve">TOTAL</t>
          </r>
        </is>
      </c>
    </row>
    <row r="7007" customHeight="1" ht="21">
      <c r="A7007" s="22" t="inlineStr">
        <is>
          <r>
            <t xml:space="preserve">88247</t>
          </r>
        </is>
      </c>
      <c r="B7007" s="23" t="inlineStr">
        <is>
          <r>
            <t xml:space="preserve">AUXILIAR DE ELETRICISTA COM ENCARGOS COMPLEMENTARES</t>
          </r>
        </is>
      </c>
      <c r="C7007" s="22" t="inlineStr">
        <is>
          <r>
            <t xml:space="preserve">SINAPI</t>
          </r>
        </is>
      </c>
      <c r="D7007" s="22" t="inlineStr">
        <is>
          <r>
            <t xml:space="preserve">H</t>
          </r>
        </is>
      </c>
      <c r="E7007" s="24" t="n">
        <v>0.25</v>
      </c>
      <c r="F7007" s="25" t="n">
        <v>25.22</v>
      </c>
      <c r="G7007" s="25" t="n">
        <f>ROUND(ROUND(E7007,8)*F7007,2)</f>
        <v>6.31</v>
      </c>
    </row>
    <row r="7008" customHeight="1" ht="21">
      <c r="A7008" s="22" t="inlineStr">
        <is>
          <r>
            <t xml:space="preserve">88279</t>
          </r>
        </is>
      </c>
      <c r="B7008" s="23" t="inlineStr">
        <is>
          <r>
            <t xml:space="preserve">MONTADOR ELETROMECÂNICO COM ENCARGOS COMPLEMENTARES</t>
          </r>
        </is>
      </c>
      <c r="C7008" s="22" t="inlineStr">
        <is>
          <r>
            <t xml:space="preserve">SINAPI</t>
          </r>
        </is>
      </c>
      <c r="D7008" s="22" t="inlineStr">
        <is>
          <r>
            <t xml:space="preserve">H</t>
          </r>
        </is>
      </c>
      <c r="E7008" s="24" t="n">
        <v>0.25</v>
      </c>
      <c r="F7008" s="25" t="n">
        <v>33.06</v>
      </c>
      <c r="G7008" s="25" t="n">
        <f>ROUND(ROUND(E7008,8)*F7008,2)</f>
        <v>8.27</v>
      </c>
    </row>
    <row r="7009" customHeight="1" ht="18">
      <c r="A7009" s="2" t="inlineStr"/>
      <c r="B7009" s="2" t="inlineStr"/>
      <c r="C7009" s="2" t="inlineStr"/>
      <c r="D7009" s="2" t="inlineStr"/>
      <c r="E7009" s="26" t="inlineStr">
        <is>
          <r>
            <t xml:space="preserve">TOTAL Mão de Obra com Encargos Complementares:</t>
          </r>
        </is>
      </c>
      <c r="F7009" s="26" t="inlineStr"/>
      <c r="G7009" s="27" t="n">
        <f>SUM(G7007:G7008)</f>
        <v>14.58</v>
      </c>
    </row>
    <row r="7010" customHeight="1" ht="15">
      <c r="A7010" s="2" t="inlineStr"/>
      <c r="B7010" s="2" t="inlineStr"/>
      <c r="C7010" s="2" t="inlineStr"/>
      <c r="D7010" s="2" t="inlineStr"/>
      <c r="E7010" s="28" t="inlineStr">
        <is>
          <r>
            <t xml:space="preserve">VALOR:</t>
          </r>
        </is>
      </c>
      <c r="F7010" s="28" t="inlineStr"/>
      <c r="G7010" s="29" t="n">
        <f>ROUND(SUM(G7005,G7009),2)</f>
        <v>2244.78</v>
      </c>
    </row>
    <row r="7011" customHeight="1" ht="15">
      <c r="A7011" s="2" t="inlineStr"/>
      <c r="B7011" s="2" t="inlineStr"/>
      <c r="C7011" s="2" t="inlineStr"/>
      <c r="D7011" s="2" t="inlineStr"/>
      <c r="E7011" s="28" t="inlineStr">
        <is>
          <r>
            <t xml:space="preserve">VALOR BDI (20.34%):</t>
          </r>
        </is>
      </c>
      <c r="F7011" s="28" t="inlineStr"/>
      <c r="G7011" s="29" t="n">
        <f>ROUND(G7010*(20.34/100),2)</f>
        <v>456.59</v>
      </c>
    </row>
    <row r="7012" customHeight="1" ht="15">
      <c r="A7012" s="2" t="inlineStr"/>
      <c r="B7012" s="2" t="inlineStr"/>
      <c r="C7012" s="2" t="inlineStr"/>
      <c r="D7012" s="2" t="inlineStr"/>
      <c r="E7012" s="28" t="inlineStr">
        <is>
          <r>
            <t xml:space="preserve">VALOR COM BDI:</t>
          </r>
        </is>
      </c>
      <c r="F7012" s="28" t="inlineStr"/>
      <c r="G7012" s="29" t="n">
        <f>G7011+G7010</f>
        <v>2701.37</v>
      </c>
    </row>
    <row r="7013" customHeight="1" ht="10">
      <c r="A7013" s="2" t="inlineStr"/>
      <c r="B7013" s="2" t="inlineStr"/>
      <c r="C7013" s="2" t="inlineStr"/>
      <c r="D7013" s="2" t="inlineStr"/>
      <c r="E7013" s="18" t="inlineStr"/>
      <c r="F7013" s="18" t="inlineStr"/>
      <c r="G7013" s="18" t="inlineStr"/>
    </row>
    <row r="7014" customHeight="1" ht="20">
      <c r="A7014" s="19" t="inlineStr">
        <is>
          <r>
            <t xml:space="preserve">1.20.33. ​CPU3373​ ATUADOR DE DAMPER ON/OFF E FLOATING DE 5NM BELIMO​ (UN)</t>
          </r>
        </is>
      </c>
      <c r="B7014" s="19" t="inlineStr"/>
      <c r="C7014" s="19" t="inlineStr"/>
      <c r="D7014" s="19" t="inlineStr"/>
      <c r="E7014" s="19" t="inlineStr"/>
      <c r="F7014" s="19" t="inlineStr"/>
      <c r="G7014" s="19" t="inlineStr"/>
    </row>
    <row r="7015" customHeight="1" ht="15">
      <c r="A7015" s="20" t="inlineStr">
        <is>
          <r>
            <t xml:space="preserve">Cotação</t>
          </r>
        </is>
      </c>
      <c r="B7015" s="20" t="inlineStr"/>
      <c r="C7015" s="21" t="inlineStr">
        <is>
          <r>
            <t xml:space="preserve">FONTE</t>
          </r>
        </is>
      </c>
      <c r="D7015" s="21" t="inlineStr">
        <is>
          <r>
            <t xml:space="preserve">UNID</t>
          </r>
        </is>
      </c>
      <c r="E7015" s="21" t="inlineStr">
        <is>
          <r>
            <t xml:space="preserve">COEFICIENTE</t>
          </r>
        </is>
      </c>
      <c r="F7015" s="21" t="inlineStr">
        <is>
          <r>
            <t xml:space="preserve">PREÇO UNITÁRIO</t>
          </r>
        </is>
      </c>
      <c r="G7015" s="21" t="inlineStr">
        <is>
          <r>
            <t xml:space="preserve">TOTAL</t>
          </r>
        </is>
      </c>
    </row>
    <row r="7016" customHeight="1" ht="15">
      <c r="A7016" s="22" t="inlineStr">
        <is>
          <r>
            <t xml:space="preserve">30002</t>
          </r>
        </is>
      </c>
      <c r="B7016" s="23" t="inlineStr">
        <is>
          <r>
            <t xml:space="preserve">ATUADOR DE DAMPER ON/OFF E FLOATING DE 5NM BELIMO</t>
          </r>
        </is>
      </c>
      <c r="C7016" s="22" t="inlineStr">
        <is>
          <r>
            <t xml:space="preserve">Composições </t>
          </r>
        </is>
      </c>
      <c r="D7016" s="22" t="inlineStr">
        <is>
          <r>
            <t xml:space="preserve">UN</t>
          </r>
        </is>
      </c>
      <c r="E7016" s="24" t="n">
        <v>1.0</v>
      </c>
      <c r="F7016" s="25" t="n">
        <v>1047.0</v>
      </c>
      <c r="G7016" s="25" t="n">
        <f>ROUND(ROUND(E7016,8)*F7016,2)</f>
        <v>1047.0</v>
      </c>
    </row>
    <row r="7017" customHeight="1" ht="15">
      <c r="A7017" s="2" t="inlineStr"/>
      <c r="B7017" s="2" t="inlineStr"/>
      <c r="C7017" s="2" t="inlineStr"/>
      <c r="D7017" s="2" t="inlineStr"/>
      <c r="E7017" s="26" t="inlineStr">
        <is>
          <r>
            <t xml:space="preserve">TOTAL Cotação:</t>
          </r>
        </is>
      </c>
      <c r="F7017" s="26" t="inlineStr"/>
      <c r="G7017" s="27" t="n">
        <f>SUM(G7016:G7016)</f>
        <v>1047.0</v>
      </c>
    </row>
    <row r="7018" customHeight="1" ht="15">
      <c r="A7018" s="20" t="inlineStr">
        <is>
          <r>
            <t xml:space="preserve">Mão de Obra com Encargos Complementares</t>
          </r>
        </is>
      </c>
      <c r="B7018" s="20" t="inlineStr"/>
      <c r="C7018" s="21" t="inlineStr">
        <is>
          <r>
            <t xml:space="preserve">FONTE</t>
          </r>
        </is>
      </c>
      <c r="D7018" s="21" t="inlineStr">
        <is>
          <r>
            <t xml:space="preserve">UNID</t>
          </r>
        </is>
      </c>
      <c r="E7018" s="21" t="inlineStr">
        <is>
          <r>
            <t xml:space="preserve">COEFICIENTE</t>
          </r>
        </is>
      </c>
      <c r="F7018" s="21" t="inlineStr">
        <is>
          <r>
            <t xml:space="preserve">PREÇO UNITÁRIO</t>
          </r>
        </is>
      </c>
      <c r="G7018" s="21" t="inlineStr">
        <is>
          <r>
            <t xml:space="preserve">TOTAL</t>
          </r>
        </is>
      </c>
    </row>
    <row r="7019" customHeight="1" ht="21">
      <c r="A7019" s="22" t="inlineStr">
        <is>
          <r>
            <t xml:space="preserve">88248</t>
          </r>
        </is>
      </c>
      <c r="B7019" s="23" t="inlineStr">
        <is>
          <r>
            <t xml:space="preserve">AUXILIAR DE ENCANADOR OU BOMBEIRO HIDRÁULICO COM ENCARGOS COMPLEMENTARES</t>
          </r>
        </is>
      </c>
      <c r="C7019" s="22" t="inlineStr">
        <is>
          <r>
            <t xml:space="preserve">SINAPI</t>
          </r>
        </is>
      </c>
      <c r="D7019" s="22" t="inlineStr">
        <is>
          <r>
            <t xml:space="preserve">H</t>
          </r>
        </is>
      </c>
      <c r="E7019" s="24" t="n">
        <v>0.728</v>
      </c>
      <c r="F7019" s="25" t="n">
        <v>24.23</v>
      </c>
      <c r="G7019" s="25" t="n">
        <f>ROUND(ROUND(E7019,8)*F7019,2)</f>
        <v>17.64</v>
      </c>
    </row>
    <row r="7020" customHeight="1" ht="21">
      <c r="A7020" s="22" t="inlineStr">
        <is>
          <r>
            <t xml:space="preserve">88267</t>
          </r>
        </is>
      </c>
      <c r="B7020" s="23" t="inlineStr">
        <is>
          <r>
            <t xml:space="preserve">ENCANADOR OU BOMBEIRO HIDRÁULICO COM ENCARGOS COMPLEMENTARES</t>
          </r>
        </is>
      </c>
      <c r="C7020" s="22" t="inlineStr">
        <is>
          <r>
            <t xml:space="preserve">SINAPI</t>
          </r>
        </is>
      </c>
      <c r="D7020" s="22" t="inlineStr">
        <is>
          <r>
            <t xml:space="preserve">H</t>
          </r>
        </is>
      </c>
      <c r="E7020" s="24" t="n">
        <v>0.652</v>
      </c>
      <c r="F7020" s="25" t="n">
        <v>29.86</v>
      </c>
      <c r="G7020" s="25" t="n">
        <f>ROUND(ROUND(E7020,8)*F7020,2)</f>
        <v>19.47</v>
      </c>
    </row>
    <row r="7021" customHeight="1" ht="18">
      <c r="A7021" s="2" t="inlineStr"/>
      <c r="B7021" s="2" t="inlineStr"/>
      <c r="C7021" s="2" t="inlineStr"/>
      <c r="D7021" s="2" t="inlineStr"/>
      <c r="E7021" s="26" t="inlineStr">
        <is>
          <r>
            <t xml:space="preserve">TOTAL Mão de Obra com Encargos Complementares:</t>
          </r>
        </is>
      </c>
      <c r="F7021" s="26" t="inlineStr"/>
      <c r="G7021" s="27" t="n">
        <f>SUM(G7019:G7020)</f>
        <v>37.11</v>
      </c>
    </row>
    <row r="7022" customHeight="1" ht="15">
      <c r="A7022" s="2" t="inlineStr"/>
      <c r="B7022" s="2" t="inlineStr"/>
      <c r="C7022" s="2" t="inlineStr"/>
      <c r="D7022" s="2" t="inlineStr"/>
      <c r="E7022" s="28" t="inlineStr">
        <is>
          <r>
            <t xml:space="preserve">VALOR:</t>
          </r>
        </is>
      </c>
      <c r="F7022" s="28" t="inlineStr"/>
      <c r="G7022" s="29" t="n">
        <f>ROUND(SUM(G7017,G7021),2)</f>
        <v>1084.11</v>
      </c>
    </row>
    <row r="7023" customHeight="1" ht="15">
      <c r="A7023" s="2" t="inlineStr"/>
      <c r="B7023" s="2" t="inlineStr"/>
      <c r="C7023" s="2" t="inlineStr"/>
      <c r="D7023" s="2" t="inlineStr"/>
      <c r="E7023" s="28" t="inlineStr">
        <is>
          <r>
            <t xml:space="preserve">VALOR BDI (20.34%):</t>
          </r>
        </is>
      </c>
      <c r="F7023" s="28" t="inlineStr"/>
      <c r="G7023" s="29" t="n">
        <f>ROUND(G7022*(20.34/100),2)</f>
        <v>220.51</v>
      </c>
    </row>
    <row r="7024" customHeight="1" ht="15">
      <c r="A7024" s="2" t="inlineStr"/>
      <c r="B7024" s="2" t="inlineStr"/>
      <c r="C7024" s="2" t="inlineStr"/>
      <c r="D7024" s="2" t="inlineStr"/>
      <c r="E7024" s="28" t="inlineStr">
        <is>
          <r>
            <t xml:space="preserve">VALOR COM BDI:</t>
          </r>
        </is>
      </c>
      <c r="F7024" s="28" t="inlineStr"/>
      <c r="G7024" s="29" t="n">
        <f>G7023+G7022</f>
        <v>1304.62</v>
      </c>
    </row>
    <row r="7025" customHeight="1" ht="10">
      <c r="A7025" s="2" t="inlineStr"/>
      <c r="B7025" s="2" t="inlineStr"/>
      <c r="C7025" s="2" t="inlineStr"/>
      <c r="D7025" s="2" t="inlineStr"/>
      <c r="E7025" s="18" t="inlineStr"/>
      <c r="F7025" s="18" t="inlineStr"/>
      <c r="G7025" s="18" t="inlineStr"/>
    </row>
    <row r="7026" customHeight="1" ht="20">
      <c r="A7026" s="19" t="inlineStr">
        <is>
          <r>
            <t xml:space="preserve">1.20.34. ​CPU2826​ VÁLVULA MOTORIZADA ESFERA, COM DUAS VIAS ATUADOR FLOATING, DIÂMETRO 3/4" A 1 1/2"​ (UN)</t>
          </r>
        </is>
      </c>
      <c r="B7026" s="19" t="inlineStr"/>
      <c r="C7026" s="19" t="inlineStr"/>
      <c r="D7026" s="19" t="inlineStr"/>
      <c r="E7026" s="19" t="inlineStr"/>
      <c r="F7026" s="19" t="inlineStr"/>
      <c r="G7026" s="19" t="inlineStr"/>
    </row>
    <row r="7027" customHeight="1" ht="15">
      <c r="A7027" s="20" t="inlineStr">
        <is>
          <r>
            <t xml:space="preserve">Cotação</t>
          </r>
        </is>
      </c>
      <c r="B7027" s="20" t="inlineStr"/>
      <c r="C7027" s="21" t="inlineStr">
        <is>
          <r>
            <t xml:space="preserve">FONTE</t>
          </r>
        </is>
      </c>
      <c r="D7027" s="21" t="inlineStr">
        <is>
          <r>
            <t xml:space="preserve">UNID</t>
          </r>
        </is>
      </c>
      <c r="E7027" s="21" t="inlineStr">
        <is>
          <r>
            <t xml:space="preserve">COEFICIENTE</t>
          </r>
        </is>
      </c>
      <c r="F7027" s="21" t="inlineStr">
        <is>
          <r>
            <t xml:space="preserve">PREÇO UNITÁRIO</t>
          </r>
        </is>
      </c>
      <c r="G7027" s="21" t="inlineStr">
        <is>
          <r>
            <t xml:space="preserve">TOTAL</t>
          </r>
        </is>
      </c>
    </row>
    <row r="7028" customHeight="1" ht="46">
      <c r="A7028" s="22" t="inlineStr">
        <is>
          <r>
            <t xml:space="preserve">Q.04.000.032347</t>
          </r>
        </is>
      </c>
      <c r="B7028" s="23" t="inlineStr">
        <is>
          <r>
            <t xml:space="preserve">VALVULA MOTORIZADA DE ESFERA, COM DUAS VIAS ATUADOR FLOATING; DIAMETRO DE 1 1/2" A 3/4; REF. EMO-85M-24+56064 DA ACTUA CONTROLS, CN7510A2001+VB02 1/2" E 3/4" DA HONEYWELL, B239+ARB24-3 DA BELIMO OU EQUIVALENTE</t>
          </r>
        </is>
      </c>
      <c r="C7028" s="22" t="inlineStr">
        <is>
          <r>
            <t xml:space="preserve">Composições </t>
          </r>
        </is>
      </c>
      <c r="D7028" s="22" t="inlineStr">
        <is>
          <r>
            <t xml:space="preserve">UN</t>
          </r>
        </is>
      </c>
      <c r="E7028" s="24" t="n">
        <v>1.0</v>
      </c>
      <c r="F7028" s="25" t="n">
        <v>2536.25</v>
      </c>
      <c r="G7028" s="25" t="n">
        <f>ROUND(ROUND(E7028,8)*F7028,2)</f>
        <v>2536.25</v>
      </c>
    </row>
    <row r="7029" customHeight="1" ht="15">
      <c r="A7029" s="2" t="inlineStr"/>
      <c r="B7029" s="2" t="inlineStr"/>
      <c r="C7029" s="2" t="inlineStr"/>
      <c r="D7029" s="2" t="inlineStr"/>
      <c r="E7029" s="26" t="inlineStr">
        <is>
          <r>
            <t xml:space="preserve">TOTAL Cotação:</t>
          </r>
        </is>
      </c>
      <c r="F7029" s="26" t="inlineStr"/>
      <c r="G7029" s="27" t="n">
        <f>SUM(G7028:G7028)</f>
        <v>2536.25</v>
      </c>
    </row>
    <row r="7030" customHeight="1" ht="15">
      <c r="A7030" s="20" t="inlineStr">
        <is>
          <r>
            <t xml:space="preserve">Mão de Obra com Encargos Complementares</t>
          </r>
        </is>
      </c>
      <c r="B7030" s="20" t="inlineStr"/>
      <c r="C7030" s="21" t="inlineStr">
        <is>
          <r>
            <t xml:space="preserve">FONTE</t>
          </r>
        </is>
      </c>
      <c r="D7030" s="21" t="inlineStr">
        <is>
          <r>
            <t xml:space="preserve">UNID</t>
          </r>
        </is>
      </c>
      <c r="E7030" s="21" t="inlineStr">
        <is>
          <r>
            <t xml:space="preserve">COEFICIENTE</t>
          </r>
        </is>
      </c>
      <c r="F7030" s="21" t="inlineStr">
        <is>
          <r>
            <t xml:space="preserve">PREÇO UNITÁRIO</t>
          </r>
        </is>
      </c>
      <c r="G7030" s="21" t="inlineStr">
        <is>
          <r>
            <t xml:space="preserve">TOTAL</t>
          </r>
        </is>
      </c>
    </row>
    <row r="7031" customHeight="1" ht="21">
      <c r="A7031" s="22" t="inlineStr">
        <is>
          <r>
            <t xml:space="preserve">88247</t>
          </r>
        </is>
      </c>
      <c r="B7031" s="23" t="inlineStr">
        <is>
          <r>
            <t xml:space="preserve">AUXILIAR DE ELETRICISTA COM ENCARGOS COMPLEMENTARES</t>
          </r>
        </is>
      </c>
      <c r="C7031" s="22" t="inlineStr">
        <is>
          <r>
            <t xml:space="preserve">SINAPI</t>
          </r>
        </is>
      </c>
      <c r="D7031" s="22" t="inlineStr">
        <is>
          <r>
            <t xml:space="preserve">H</t>
          </r>
        </is>
      </c>
      <c r="E7031" s="24" t="n">
        <v>0.25</v>
      </c>
      <c r="F7031" s="25" t="n">
        <v>25.22</v>
      </c>
      <c r="G7031" s="25" t="n">
        <f>ROUND(ROUND(E7031,8)*F7031,2)</f>
        <v>6.31</v>
      </c>
    </row>
    <row r="7032" customHeight="1" ht="21">
      <c r="A7032" s="22" t="inlineStr">
        <is>
          <r>
            <t xml:space="preserve">88279</t>
          </r>
        </is>
      </c>
      <c r="B7032" s="23" t="inlineStr">
        <is>
          <r>
            <t xml:space="preserve">MONTADOR ELETROMECÂNICO COM ENCARGOS COMPLEMENTARES</t>
          </r>
        </is>
      </c>
      <c r="C7032" s="22" t="inlineStr">
        <is>
          <r>
            <t xml:space="preserve">SINAPI</t>
          </r>
        </is>
      </c>
      <c r="D7032" s="22" t="inlineStr">
        <is>
          <r>
            <t xml:space="preserve">H</t>
          </r>
        </is>
      </c>
      <c r="E7032" s="24" t="n">
        <v>0.25</v>
      </c>
      <c r="F7032" s="25" t="n">
        <v>33.06</v>
      </c>
      <c r="G7032" s="25" t="n">
        <f>ROUND(ROUND(E7032,8)*F7032,2)</f>
        <v>8.27</v>
      </c>
    </row>
    <row r="7033" customHeight="1" ht="18">
      <c r="A7033" s="2" t="inlineStr"/>
      <c r="B7033" s="2" t="inlineStr"/>
      <c r="C7033" s="2" t="inlineStr"/>
      <c r="D7033" s="2" t="inlineStr"/>
      <c r="E7033" s="26" t="inlineStr">
        <is>
          <r>
            <t xml:space="preserve">TOTAL Mão de Obra com Encargos Complementares:</t>
          </r>
        </is>
      </c>
      <c r="F7033" s="26" t="inlineStr"/>
      <c r="G7033" s="27" t="n">
        <f>SUM(G7031:G7032)</f>
        <v>14.58</v>
      </c>
    </row>
    <row r="7034" customHeight="1" ht="15">
      <c r="A7034" s="2" t="inlineStr"/>
      <c r="B7034" s="2" t="inlineStr"/>
      <c r="C7034" s="2" t="inlineStr"/>
      <c r="D7034" s="2" t="inlineStr"/>
      <c r="E7034" s="28" t="inlineStr">
        <is>
          <r>
            <t xml:space="preserve">VALOR:</t>
          </r>
        </is>
      </c>
      <c r="F7034" s="28" t="inlineStr"/>
      <c r="G7034" s="29" t="n">
        <f>ROUND(SUM(G7029,G7033),2)</f>
        <v>2550.83</v>
      </c>
    </row>
    <row r="7035" customHeight="1" ht="15">
      <c r="A7035" s="2" t="inlineStr"/>
      <c r="B7035" s="2" t="inlineStr"/>
      <c r="C7035" s="2" t="inlineStr"/>
      <c r="D7035" s="2" t="inlineStr"/>
      <c r="E7035" s="28" t="inlineStr">
        <is>
          <r>
            <t xml:space="preserve">VALOR BDI (20.34%):</t>
          </r>
        </is>
      </c>
      <c r="F7035" s="28" t="inlineStr"/>
      <c r="G7035" s="29" t="n">
        <f>ROUND(G7034*(20.34/100),2)</f>
        <v>518.84</v>
      </c>
    </row>
    <row r="7036" customHeight="1" ht="15">
      <c r="A7036" s="2" t="inlineStr"/>
      <c r="B7036" s="2" t="inlineStr"/>
      <c r="C7036" s="2" t="inlineStr"/>
      <c r="D7036" s="2" t="inlineStr"/>
      <c r="E7036" s="28" t="inlineStr">
        <is>
          <r>
            <t xml:space="preserve">VALOR COM BDI:</t>
          </r>
        </is>
      </c>
      <c r="F7036" s="28" t="inlineStr"/>
      <c r="G7036" s="29" t="n">
        <f>G7035+G7034</f>
        <v>3069.67</v>
      </c>
    </row>
    <row r="7037" customHeight="1" ht="10">
      <c r="A7037" s="2" t="inlineStr"/>
      <c r="B7037" s="2" t="inlineStr"/>
      <c r="C7037" s="2" t="inlineStr"/>
      <c r="D7037" s="2" t="inlineStr"/>
      <c r="E7037" s="18" t="inlineStr"/>
      <c r="F7037" s="18" t="inlineStr"/>
      <c r="G7037" s="18" t="inlineStr"/>
    </row>
    <row r="7038" customHeight="1" ht="20">
      <c r="A7038" s="19" t="inlineStr">
        <is>
          <r>
            <t xml:space="preserve">1.20.35. ​CPU3375​ VALVULA DE CONTROLE TP.CARTUCHO 2 VIAS 1"" + ATUADOR HONEYWELL​ (UN)</t>
          </r>
        </is>
      </c>
      <c r="B7038" s="19" t="inlineStr"/>
      <c r="C7038" s="19" t="inlineStr"/>
      <c r="D7038" s="19" t="inlineStr"/>
      <c r="E7038" s="19" t="inlineStr"/>
      <c r="F7038" s="19" t="inlineStr"/>
      <c r="G7038" s="19" t="inlineStr"/>
    </row>
    <row r="7039" customHeight="1" ht="15">
      <c r="A7039" s="20" t="inlineStr">
        <is>
          <r>
            <t xml:space="preserve">Material</t>
          </r>
        </is>
      </c>
      <c r="B7039" s="20" t="inlineStr"/>
      <c r="C7039" s="21" t="inlineStr">
        <is>
          <r>
            <t xml:space="preserve">FONTE</t>
          </r>
        </is>
      </c>
      <c r="D7039" s="21" t="inlineStr">
        <is>
          <r>
            <t xml:space="preserve">UNID</t>
          </r>
        </is>
      </c>
      <c r="E7039" s="21" t="inlineStr">
        <is>
          <r>
            <t xml:space="preserve">COEFICIENTE</t>
          </r>
        </is>
      </c>
      <c r="F7039" s="21" t="inlineStr">
        <is>
          <r>
            <t xml:space="preserve">PREÇO UNITÁRIO</t>
          </r>
        </is>
      </c>
      <c r="G7039" s="21" t="inlineStr">
        <is>
          <r>
            <t xml:space="preserve">TOTAL</t>
          </r>
        </is>
      </c>
    </row>
    <row r="7040" customHeight="1" ht="21">
      <c r="A7040" s="22" t="inlineStr">
        <is>
          <r>
            <t xml:space="preserve">16131</t>
          </r>
        </is>
      </c>
      <c r="B7040" s="23" t="inlineStr">
        <is>
          <r>
            <t xml:space="preserve">VALVULA DE CONTROLE TP.CARTUCHO 2 VIAS 1"" + ATUADOR HONEYWELL​</t>
          </r>
        </is>
      </c>
      <c r="C7040" s="22" t="inlineStr">
        <is>
          <r>
            <t xml:space="preserve">Composições </t>
          </r>
        </is>
      </c>
      <c r="D7040" s="22" t="inlineStr">
        <is>
          <r>
            <t xml:space="preserve">UN</t>
          </r>
        </is>
      </c>
      <c r="E7040" s="24" t="n">
        <v>1.0</v>
      </c>
      <c r="F7040" s="25" t="n">
        <v>538.6</v>
      </c>
      <c r="G7040" s="25" t="n">
        <f>ROUND(ROUND(E7040,8)*F7040,2)</f>
        <v>538.6</v>
      </c>
    </row>
    <row r="7041" customHeight="1" ht="15">
      <c r="A7041" s="2" t="inlineStr"/>
      <c r="B7041" s="2" t="inlineStr"/>
      <c r="C7041" s="2" t="inlineStr"/>
      <c r="D7041" s="2" t="inlineStr"/>
      <c r="E7041" s="26" t="inlineStr">
        <is>
          <r>
            <t xml:space="preserve">TOTAL Material:</t>
          </r>
        </is>
      </c>
      <c r="F7041" s="26" t="inlineStr"/>
      <c r="G7041" s="27" t="n">
        <f>SUM(G7040:G7040)</f>
        <v>538.6</v>
      </c>
    </row>
    <row r="7042" customHeight="1" ht="15">
      <c r="A7042" s="20" t="inlineStr">
        <is>
          <r>
            <t xml:space="preserve">Mão de Obra com Encargos Complementares</t>
          </r>
        </is>
      </c>
      <c r="B7042" s="20" t="inlineStr"/>
      <c r="C7042" s="21" t="inlineStr">
        <is>
          <r>
            <t xml:space="preserve">FONTE</t>
          </r>
        </is>
      </c>
      <c r="D7042" s="21" t="inlineStr">
        <is>
          <r>
            <t xml:space="preserve">UNID</t>
          </r>
        </is>
      </c>
      <c r="E7042" s="21" t="inlineStr">
        <is>
          <r>
            <t xml:space="preserve">COEFICIENTE</t>
          </r>
        </is>
      </c>
      <c r="F7042" s="21" t="inlineStr">
        <is>
          <r>
            <t xml:space="preserve">PREÇO UNITÁRIO</t>
          </r>
        </is>
      </c>
      <c r="G7042" s="21" t="inlineStr">
        <is>
          <r>
            <t xml:space="preserve">TOTAL</t>
          </r>
        </is>
      </c>
    </row>
    <row r="7043" customHeight="1" ht="21">
      <c r="A7043" s="22" t="inlineStr">
        <is>
          <r>
            <t xml:space="preserve">88243</t>
          </r>
        </is>
      </c>
      <c r="B7043" s="23" t="inlineStr">
        <is>
          <r>
            <t xml:space="preserve">AJUDANTE ESPECIALIZADO COM ENCARGOS COMPLEMENTARES</t>
          </r>
        </is>
      </c>
      <c r="C7043" s="22" t="inlineStr">
        <is>
          <r>
            <t xml:space="preserve">SINAPI</t>
          </r>
        </is>
      </c>
      <c r="D7043" s="22" t="inlineStr">
        <is>
          <r>
            <t xml:space="preserve">H</t>
          </r>
        </is>
      </c>
      <c r="E7043" s="24" t="n">
        <v>3.27</v>
      </c>
      <c r="F7043" s="25" t="n">
        <v>23.76</v>
      </c>
      <c r="G7043" s="25" t="n">
        <f>ROUND(ROUND(E7043,8)*F7043,2)</f>
        <v>77.7</v>
      </c>
    </row>
    <row r="7044" customHeight="1" ht="21">
      <c r="A7044" s="22" t="inlineStr">
        <is>
          <r>
            <t xml:space="preserve">100308</t>
          </r>
        </is>
      </c>
      <c r="B7044" s="23" t="inlineStr">
        <is>
          <r>
            <t xml:space="preserve">MECÂNICO DE REFRIGERAÇÃO COM ENCARGOS COMPLEMENTARES</t>
          </r>
        </is>
      </c>
      <c r="C7044" s="22" t="inlineStr">
        <is>
          <r>
            <t xml:space="preserve">SINAPI</t>
          </r>
        </is>
      </c>
      <c r="D7044" s="22" t="inlineStr">
        <is>
          <r>
            <t xml:space="preserve">H</t>
          </r>
        </is>
      </c>
      <c r="E7044" s="24" t="n">
        <v>3.27</v>
      </c>
      <c r="F7044" s="25" t="n">
        <v>30.46</v>
      </c>
      <c r="G7044" s="25" t="n">
        <f>ROUND(ROUND(E7044,8)*F7044,2)</f>
        <v>99.6</v>
      </c>
    </row>
    <row r="7045" customHeight="1" ht="18">
      <c r="A7045" s="2" t="inlineStr"/>
      <c r="B7045" s="2" t="inlineStr"/>
      <c r="C7045" s="2" t="inlineStr"/>
      <c r="D7045" s="2" t="inlineStr"/>
      <c r="E7045" s="26" t="inlineStr">
        <is>
          <r>
            <t xml:space="preserve">TOTAL Mão de Obra com Encargos Complementares:</t>
          </r>
        </is>
      </c>
      <c r="F7045" s="26" t="inlineStr"/>
      <c r="G7045" s="27" t="n">
        <f>SUM(G7043:G7044)</f>
        <v>177.3</v>
      </c>
    </row>
    <row r="7046" customHeight="1" ht="15">
      <c r="A7046" s="2" t="inlineStr"/>
      <c r="B7046" s="2" t="inlineStr"/>
      <c r="C7046" s="2" t="inlineStr"/>
      <c r="D7046" s="2" t="inlineStr"/>
      <c r="E7046" s="28" t="inlineStr">
        <is>
          <r>
            <t xml:space="preserve">VALOR:</t>
          </r>
        </is>
      </c>
      <c r="F7046" s="28" t="inlineStr"/>
      <c r="G7046" s="29" t="n">
        <f>ROUND(SUM(G7041,G7045),2)</f>
        <v>715.9</v>
      </c>
    </row>
    <row r="7047" customHeight="1" ht="15">
      <c r="A7047" s="2" t="inlineStr"/>
      <c r="B7047" s="2" t="inlineStr"/>
      <c r="C7047" s="2" t="inlineStr"/>
      <c r="D7047" s="2" t="inlineStr"/>
      <c r="E7047" s="28" t="inlineStr">
        <is>
          <r>
            <t xml:space="preserve">VALOR BDI (20.34%):</t>
          </r>
        </is>
      </c>
      <c r="F7047" s="28" t="inlineStr"/>
      <c r="G7047" s="29" t="n">
        <f>ROUND(G7046*(20.34/100),2)</f>
        <v>145.61</v>
      </c>
    </row>
    <row r="7048" customHeight="1" ht="15">
      <c r="A7048" s="2" t="inlineStr"/>
      <c r="B7048" s="2" t="inlineStr"/>
      <c r="C7048" s="2" t="inlineStr"/>
      <c r="D7048" s="2" t="inlineStr"/>
      <c r="E7048" s="28" t="inlineStr">
        <is>
          <r>
            <t xml:space="preserve">VALOR COM BDI:</t>
          </r>
        </is>
      </c>
      <c r="F7048" s="28" t="inlineStr"/>
      <c r="G7048" s="29" t="n">
        <f>G7047+G7046</f>
        <v>861.51</v>
      </c>
    </row>
    <row r="7049" customHeight="1" ht="10">
      <c r="A7049" s="2" t="inlineStr"/>
      <c r="B7049" s="2" t="inlineStr"/>
      <c r="C7049" s="2" t="inlineStr"/>
      <c r="D7049" s="2" t="inlineStr"/>
      <c r="E7049" s="18" t="inlineStr"/>
      <c r="F7049" s="18" t="inlineStr"/>
      <c r="G7049" s="18" t="inlineStr"/>
    </row>
    <row r="7050" customHeight="1" ht="20">
      <c r="A7050" s="19" t="inlineStr">
        <is>
          <r>
            <t xml:space="preserve">1.20.36. ​CPU3376​ VALVULA ESFERA ROSCA BRONZE 2""​ (UN)</t>
          </r>
        </is>
      </c>
      <c r="B7050" s="19" t="inlineStr"/>
      <c r="C7050" s="19" t="inlineStr"/>
      <c r="D7050" s="19" t="inlineStr"/>
      <c r="E7050" s="19" t="inlineStr"/>
      <c r="F7050" s="19" t="inlineStr"/>
      <c r="G7050" s="19" t="inlineStr"/>
    </row>
    <row r="7051" customHeight="1" ht="15">
      <c r="A7051" s="20" t="inlineStr">
        <is>
          <r>
            <t xml:space="preserve">Serviço</t>
          </r>
        </is>
      </c>
      <c r="B7051" s="20" t="inlineStr"/>
      <c r="C7051" s="21" t="inlineStr">
        <is>
          <r>
            <t xml:space="preserve">FONTE</t>
          </r>
        </is>
      </c>
      <c r="D7051" s="21" t="inlineStr">
        <is>
          <r>
            <t xml:space="preserve">UNID</t>
          </r>
        </is>
      </c>
      <c r="E7051" s="21" t="inlineStr">
        <is>
          <r>
            <t xml:space="preserve">COEFICIENTE</t>
          </r>
        </is>
      </c>
      <c r="F7051" s="21" t="inlineStr">
        <is>
          <r>
            <t xml:space="preserve">PREÇO UNITÁRIO</t>
          </r>
        </is>
      </c>
      <c r="G7051" s="21" t="inlineStr">
        <is>
          <r>
            <t xml:space="preserve">TOTAL</t>
          </r>
        </is>
      </c>
    </row>
    <row r="7052" customHeight="1" ht="21">
      <c r="A7052" s="22" t="inlineStr">
        <is>
          <r>
            <t xml:space="preserve">95253</t>
          </r>
        </is>
      </c>
      <c r="B7052" s="23" t="inlineStr">
        <is>
          <r>
            <t xml:space="preserve">VÁLVULA DE ESFERA BRUTA, BRONZE, ROSCÁVEL, 2'' - FORNECIMENTO E INSTALAÇÃO. AF_08/2021</t>
          </r>
        </is>
      </c>
      <c r="C7052" s="22" t="inlineStr">
        <is>
          <r>
            <t xml:space="preserve">SINAPI</t>
          </r>
        </is>
      </c>
      <c r="D7052" s="22" t="inlineStr">
        <is>
          <r>
            <t xml:space="preserve">UN</t>
          </r>
        </is>
      </c>
      <c r="E7052" s="24" t="n">
        <v>1.0</v>
      </c>
      <c r="F7052" s="25" t="n">
        <v>222.36</v>
      </c>
      <c r="G7052" s="25" t="n">
        <f>ROUND(ROUND(E7052,8)*F7052,2)</f>
        <v>222.36</v>
      </c>
    </row>
    <row r="7053" customHeight="1" ht="15">
      <c r="A7053" s="2" t="inlineStr"/>
      <c r="B7053" s="2" t="inlineStr"/>
      <c r="C7053" s="2" t="inlineStr"/>
      <c r="D7053" s="2" t="inlineStr"/>
      <c r="E7053" s="26" t="inlineStr">
        <is>
          <r>
            <t xml:space="preserve">TOTAL Serviço:</t>
          </r>
        </is>
      </c>
      <c r="F7053" s="26" t="inlineStr"/>
      <c r="G7053" s="27" t="n">
        <f>SUM(G7052:G7052)</f>
        <v>222.36</v>
      </c>
    </row>
    <row r="7054" customHeight="1" ht="15">
      <c r="A7054" s="2" t="inlineStr"/>
      <c r="B7054" s="2" t="inlineStr"/>
      <c r="C7054" s="2" t="inlineStr"/>
      <c r="D7054" s="2" t="inlineStr"/>
      <c r="E7054" s="28" t="inlineStr">
        <is>
          <r>
            <t xml:space="preserve">VALOR:</t>
          </r>
        </is>
      </c>
      <c r="F7054" s="28" t="inlineStr"/>
      <c r="G7054" s="29" t="n">
        <f>ROUND(SUM(G7053),2)</f>
        <v>222.36</v>
      </c>
    </row>
    <row r="7055" customHeight="1" ht="15">
      <c r="A7055" s="2" t="inlineStr"/>
      <c r="B7055" s="2" t="inlineStr"/>
      <c r="C7055" s="2" t="inlineStr"/>
      <c r="D7055" s="2" t="inlineStr"/>
      <c r="E7055" s="28" t="inlineStr">
        <is>
          <r>
            <t xml:space="preserve">VALOR BDI (20.34%):</t>
          </r>
        </is>
      </c>
      <c r="F7055" s="28" t="inlineStr"/>
      <c r="G7055" s="29" t="n">
        <f>ROUND(G7054*(20.34/100),2)</f>
        <v>45.23</v>
      </c>
    </row>
    <row r="7056" customHeight="1" ht="15">
      <c r="A7056" s="2" t="inlineStr"/>
      <c r="B7056" s="2" t="inlineStr"/>
      <c r="C7056" s="2" t="inlineStr"/>
      <c r="D7056" s="2" t="inlineStr"/>
      <c r="E7056" s="28" t="inlineStr">
        <is>
          <r>
            <t xml:space="preserve">VALOR COM BDI:</t>
          </r>
        </is>
      </c>
      <c r="F7056" s="28" t="inlineStr"/>
      <c r="G7056" s="29" t="n">
        <f>G7055+G7054</f>
        <v>267.59</v>
      </c>
    </row>
    <row r="7057" customHeight="1" ht="10">
      <c r="A7057" s="2" t="inlineStr"/>
      <c r="B7057" s="2" t="inlineStr"/>
      <c r="C7057" s="2" t="inlineStr"/>
      <c r="D7057" s="2" t="inlineStr"/>
      <c r="E7057" s="18" t="inlineStr"/>
      <c r="F7057" s="18" t="inlineStr"/>
      <c r="G7057" s="18" t="inlineStr"/>
    </row>
    <row r="7058" customHeight="1" ht="20">
      <c r="A7058" s="19" t="inlineStr">
        <is>
          <r>
            <t xml:space="preserve">1.20.37. ​CPU3377​ VALVULA ESFERA ROSCA BRONZE 1""​ (UN)</t>
          </r>
        </is>
      </c>
      <c r="B7058" s="19" t="inlineStr"/>
      <c r="C7058" s="19" t="inlineStr"/>
      <c r="D7058" s="19" t="inlineStr"/>
      <c r="E7058" s="19" t="inlineStr"/>
      <c r="F7058" s="19" t="inlineStr"/>
      <c r="G7058" s="19" t="inlineStr"/>
    </row>
    <row r="7059" customHeight="1" ht="15">
      <c r="A7059" s="20" t="inlineStr">
        <is>
          <r>
            <t xml:space="preserve">Serviço</t>
          </r>
        </is>
      </c>
      <c r="B7059" s="20" t="inlineStr"/>
      <c r="C7059" s="21" t="inlineStr">
        <is>
          <r>
            <t xml:space="preserve">FONTE</t>
          </r>
        </is>
      </c>
      <c r="D7059" s="21" t="inlineStr">
        <is>
          <r>
            <t xml:space="preserve">UNID</t>
          </r>
        </is>
      </c>
      <c r="E7059" s="21" t="inlineStr">
        <is>
          <r>
            <t xml:space="preserve">COEFICIENTE</t>
          </r>
        </is>
      </c>
      <c r="F7059" s="21" t="inlineStr">
        <is>
          <r>
            <t xml:space="preserve">PREÇO UNITÁRIO</t>
          </r>
        </is>
      </c>
      <c r="G7059" s="21" t="inlineStr">
        <is>
          <r>
            <t xml:space="preserve">TOTAL</t>
          </r>
        </is>
      </c>
    </row>
    <row r="7060" customHeight="1" ht="21">
      <c r="A7060" s="22" t="inlineStr">
        <is>
          <r>
            <t xml:space="preserve">95250</t>
          </r>
        </is>
      </c>
      <c r="B7060" s="23" t="inlineStr">
        <is>
          <r>
            <t xml:space="preserve">VÁLVULA DE ESFERA BRUTA, BRONZE, ROSCÁVEL, 1'' - FORNECIMENTO E INSTALAÇÃO. AF_08/2021</t>
          </r>
        </is>
      </c>
      <c r="C7060" s="22" t="inlineStr">
        <is>
          <r>
            <t xml:space="preserve">SINAPI</t>
          </r>
        </is>
      </c>
      <c r="D7060" s="22" t="inlineStr">
        <is>
          <r>
            <t xml:space="preserve">UN</t>
          </r>
        </is>
      </c>
      <c r="E7060" s="24" t="n">
        <v>1.0</v>
      </c>
      <c r="F7060" s="25" t="n">
        <v>81.74</v>
      </c>
      <c r="G7060" s="25" t="n">
        <f>ROUND(ROUND(E7060,8)*F7060,2)</f>
        <v>81.74</v>
      </c>
    </row>
    <row r="7061" customHeight="1" ht="15">
      <c r="A7061" s="2" t="inlineStr"/>
      <c r="B7061" s="2" t="inlineStr"/>
      <c r="C7061" s="2" t="inlineStr"/>
      <c r="D7061" s="2" t="inlineStr"/>
      <c r="E7061" s="26" t="inlineStr">
        <is>
          <r>
            <t xml:space="preserve">TOTAL Serviço:</t>
          </r>
        </is>
      </c>
      <c r="F7061" s="26" t="inlineStr"/>
      <c r="G7061" s="27" t="n">
        <f>SUM(G7060:G7060)</f>
        <v>81.74</v>
      </c>
    </row>
    <row r="7062" customHeight="1" ht="15">
      <c r="A7062" s="2" t="inlineStr"/>
      <c r="B7062" s="2" t="inlineStr"/>
      <c r="C7062" s="2" t="inlineStr"/>
      <c r="D7062" s="2" t="inlineStr"/>
      <c r="E7062" s="28" t="inlineStr">
        <is>
          <r>
            <t xml:space="preserve">VALOR:</t>
          </r>
        </is>
      </c>
      <c r="F7062" s="28" t="inlineStr"/>
      <c r="G7062" s="29" t="n">
        <f>ROUND(SUM(G7061),2)</f>
        <v>81.74</v>
      </c>
    </row>
    <row r="7063" customHeight="1" ht="15">
      <c r="A7063" s="2" t="inlineStr"/>
      <c r="B7063" s="2" t="inlineStr"/>
      <c r="C7063" s="2" t="inlineStr"/>
      <c r="D7063" s="2" t="inlineStr"/>
      <c r="E7063" s="28" t="inlineStr">
        <is>
          <r>
            <t xml:space="preserve">VALOR BDI (20.34%):</t>
          </r>
        </is>
      </c>
      <c r="F7063" s="28" t="inlineStr"/>
      <c r="G7063" s="29" t="n">
        <f>ROUND(G7062*(20.34/100),2)</f>
        <v>16.63</v>
      </c>
    </row>
    <row r="7064" customHeight="1" ht="15">
      <c r="A7064" s="2" t="inlineStr"/>
      <c r="B7064" s="2" t="inlineStr"/>
      <c r="C7064" s="2" t="inlineStr"/>
      <c r="D7064" s="2" t="inlineStr"/>
      <c r="E7064" s="28" t="inlineStr">
        <is>
          <r>
            <t xml:space="preserve">VALOR COM BDI:</t>
          </r>
        </is>
      </c>
      <c r="F7064" s="28" t="inlineStr"/>
      <c r="G7064" s="29" t="n">
        <f>G7063+G7062</f>
        <v>98.37</v>
      </c>
    </row>
    <row r="7065" customHeight="1" ht="10">
      <c r="A7065" s="2" t="inlineStr"/>
      <c r="B7065" s="2" t="inlineStr"/>
      <c r="C7065" s="2" t="inlineStr"/>
      <c r="D7065" s="2" t="inlineStr"/>
      <c r="E7065" s="18" t="inlineStr"/>
      <c r="F7065" s="18" t="inlineStr"/>
      <c r="G7065" s="18" t="inlineStr"/>
    </row>
    <row r="7066" customHeight="1" ht="20">
      <c r="A7066" s="19" t="inlineStr">
        <is>
          <r>
            <t xml:space="preserve">1.20.38. ​CPU3378​ VALVULA ESFERA BORBOLETA BRONZE 3/4""​ (UN)</t>
          </r>
        </is>
      </c>
      <c r="B7066" s="19" t="inlineStr"/>
      <c r="C7066" s="19" t="inlineStr"/>
      <c r="D7066" s="19" t="inlineStr"/>
      <c r="E7066" s="19" t="inlineStr"/>
      <c r="F7066" s="19" t="inlineStr"/>
      <c r="G7066" s="19" t="inlineStr"/>
    </row>
    <row r="7067" customHeight="1" ht="15">
      <c r="A7067" s="20" t="inlineStr">
        <is>
          <r>
            <t xml:space="preserve">Cotação</t>
          </r>
        </is>
      </c>
      <c r="B7067" s="20" t="inlineStr"/>
      <c r="C7067" s="21" t="inlineStr">
        <is>
          <r>
            <t xml:space="preserve">FONTE</t>
          </r>
        </is>
      </c>
      <c r="D7067" s="21" t="inlineStr">
        <is>
          <r>
            <t xml:space="preserve">UNID</t>
          </r>
        </is>
      </c>
      <c r="E7067" s="21" t="inlineStr">
        <is>
          <r>
            <t xml:space="preserve">COEFICIENTE</t>
          </r>
        </is>
      </c>
      <c r="F7067" s="21" t="inlineStr">
        <is>
          <r>
            <t xml:space="preserve">PREÇO UNITÁRIO</t>
          </r>
        </is>
      </c>
      <c r="G7067" s="21" t="inlineStr">
        <is>
          <r>
            <t xml:space="preserve">TOTAL</t>
          </r>
        </is>
      </c>
    </row>
    <row r="7068" customHeight="1" ht="21">
      <c r="A7068" s="22" t="inlineStr">
        <is>
          <r>
            <t xml:space="preserve">70250</t>
          </r>
        </is>
      </c>
      <c r="B7068" s="23" t="inlineStr">
        <is>
          <r>
            <t xml:space="preserve">VALVULA ESFERA BORBOLETA BRONZE M/F 3/4"" PASSAGEM PLENA EMMETI</t>
          </r>
        </is>
      </c>
      <c r="C7068" s="22" t="inlineStr">
        <is>
          <r>
            <t xml:space="preserve">Composições </t>
          </r>
        </is>
      </c>
      <c r="D7068" s="22" t="inlineStr">
        <is>
          <r>
            <t xml:space="preserve">UN</t>
          </r>
        </is>
      </c>
      <c r="E7068" s="24" t="n">
        <v>1.0</v>
      </c>
      <c r="F7068" s="25" t="n">
        <v>71.79</v>
      </c>
      <c r="G7068" s="25" t="n">
        <f>ROUND(ROUND(E7068,8)*F7068,2)</f>
        <v>71.79</v>
      </c>
    </row>
    <row r="7069" customHeight="1" ht="15">
      <c r="A7069" s="2" t="inlineStr"/>
      <c r="B7069" s="2" t="inlineStr"/>
      <c r="C7069" s="2" t="inlineStr"/>
      <c r="D7069" s="2" t="inlineStr"/>
      <c r="E7069" s="26" t="inlineStr">
        <is>
          <r>
            <t xml:space="preserve">TOTAL Cotação:</t>
          </r>
        </is>
      </c>
      <c r="F7069" s="26" t="inlineStr"/>
      <c r="G7069" s="27" t="n">
        <f>SUM(G7068:G7068)</f>
        <v>71.79</v>
      </c>
    </row>
    <row r="7070" customHeight="1" ht="15">
      <c r="A7070" s="20" t="inlineStr">
        <is>
          <r>
            <t xml:space="preserve">Material</t>
          </r>
        </is>
      </c>
      <c r="B7070" s="20" t="inlineStr"/>
      <c r="C7070" s="21" t="inlineStr">
        <is>
          <r>
            <t xml:space="preserve">FONTE</t>
          </r>
        </is>
      </c>
      <c r="D7070" s="21" t="inlineStr">
        <is>
          <r>
            <t xml:space="preserve">UNID</t>
          </r>
        </is>
      </c>
      <c r="E7070" s="21" t="inlineStr">
        <is>
          <r>
            <t xml:space="preserve">COEFICIENTE</t>
          </r>
        </is>
      </c>
      <c r="F7070" s="21" t="inlineStr">
        <is>
          <r>
            <t xml:space="preserve">PREÇO UNITÁRIO</t>
          </r>
        </is>
      </c>
      <c r="G7070" s="21" t="inlineStr">
        <is>
          <r>
            <t xml:space="preserve">TOTAL</t>
          </r>
        </is>
      </c>
    </row>
    <row r="7071" customHeight="1" ht="21">
      <c r="A7071" s="22" t="inlineStr">
        <is>
          <r>
            <t xml:space="preserve">00003143</t>
          </r>
        </is>
      </c>
      <c r="B7071" s="23" t="inlineStr">
        <is>
          <r>
            <t xml:space="preserve">FITA VEDA ROSCA, EM PTFE, ROLO DE 18 MM X 25 M (L X C)</t>
          </r>
        </is>
      </c>
      <c r="C7071" s="22" t="inlineStr">
        <is>
          <r>
            <t xml:space="preserve">SINAPI</t>
          </r>
        </is>
      </c>
      <c r="D7071" s="22" t="inlineStr">
        <is>
          <r>
            <t xml:space="preserve">UN</t>
          </r>
        </is>
      </c>
      <c r="E7071" s="24" t="n">
        <v>0.024</v>
      </c>
      <c r="F7071" s="25" t="n">
        <v>9.1</v>
      </c>
      <c r="G7071" s="25" t="n">
        <f>ROUND(ROUND(E7071,8)*F7071,2)</f>
        <v>0.22</v>
      </c>
    </row>
    <row r="7072" customHeight="1" ht="15">
      <c r="A7072" s="2" t="inlineStr"/>
      <c r="B7072" s="2" t="inlineStr"/>
      <c r="C7072" s="2" t="inlineStr"/>
      <c r="D7072" s="2" t="inlineStr"/>
      <c r="E7072" s="26" t="inlineStr">
        <is>
          <r>
            <t xml:space="preserve">TOTAL Material:</t>
          </r>
        </is>
      </c>
      <c r="F7072" s="26" t="inlineStr"/>
      <c r="G7072" s="27" t="n">
        <f>SUM(G7071:G7071)</f>
        <v>0.22</v>
      </c>
    </row>
    <row r="7073" customHeight="1" ht="15">
      <c r="A7073" s="20" t="inlineStr">
        <is>
          <r>
            <t xml:space="preserve">Mão de Obra com Encargos Complementares</t>
          </r>
        </is>
      </c>
      <c r="B7073" s="20" t="inlineStr"/>
      <c r="C7073" s="21" t="inlineStr">
        <is>
          <r>
            <t xml:space="preserve">FONTE</t>
          </r>
        </is>
      </c>
      <c r="D7073" s="21" t="inlineStr">
        <is>
          <r>
            <t xml:space="preserve">UNID</t>
          </r>
        </is>
      </c>
      <c r="E7073" s="21" t="inlineStr">
        <is>
          <r>
            <t xml:space="preserve">COEFICIENTE</t>
          </r>
        </is>
      </c>
      <c r="F7073" s="21" t="inlineStr">
        <is>
          <r>
            <t xml:space="preserve">PREÇO UNITÁRIO</t>
          </r>
        </is>
      </c>
      <c r="G7073" s="21" t="inlineStr">
        <is>
          <r>
            <t xml:space="preserve">TOTAL</t>
          </r>
        </is>
      </c>
    </row>
    <row r="7074" customHeight="1" ht="21">
      <c r="A7074" s="22" t="inlineStr">
        <is>
          <r>
            <t xml:space="preserve">88248</t>
          </r>
        </is>
      </c>
      <c r="B7074" s="23" t="inlineStr">
        <is>
          <r>
            <t xml:space="preserve">AUXILIAR DE ENCANADOR OU BOMBEIRO HIDRÁULICO COM ENCARGOS COMPLEMENTARES</t>
          </r>
        </is>
      </c>
      <c r="C7074" s="22" t="inlineStr">
        <is>
          <r>
            <t xml:space="preserve">SINAPI</t>
          </r>
        </is>
      </c>
      <c r="D7074" s="22" t="inlineStr">
        <is>
          <r>
            <t xml:space="preserve">H</t>
          </r>
        </is>
      </c>
      <c r="E7074" s="24" t="n">
        <v>0.413</v>
      </c>
      <c r="F7074" s="25" t="n">
        <v>24.23</v>
      </c>
      <c r="G7074" s="25" t="n">
        <f>ROUND(ROUND(E7074,8)*F7074,2)</f>
        <v>10.01</v>
      </c>
    </row>
    <row r="7075" customHeight="1" ht="21">
      <c r="A7075" s="22" t="inlineStr">
        <is>
          <r>
            <t xml:space="preserve">88267</t>
          </r>
        </is>
      </c>
      <c r="B7075" s="23" t="inlineStr">
        <is>
          <r>
            <t xml:space="preserve">ENCANADOR OU BOMBEIRO HIDRÁULICO COM ENCARGOS COMPLEMENTARES</t>
          </r>
        </is>
      </c>
      <c r="C7075" s="22" t="inlineStr">
        <is>
          <r>
            <t xml:space="preserve">SINAPI</t>
          </r>
        </is>
      </c>
      <c r="D7075" s="22" t="inlineStr">
        <is>
          <r>
            <t xml:space="preserve">H</t>
          </r>
        </is>
      </c>
      <c r="E7075" s="24" t="n">
        <v>0.38</v>
      </c>
      <c r="F7075" s="25" t="n">
        <v>29.86</v>
      </c>
      <c r="G7075" s="25" t="n">
        <f>ROUND(ROUND(E7075,8)*F7075,2)</f>
        <v>11.35</v>
      </c>
    </row>
    <row r="7076" customHeight="1" ht="18">
      <c r="A7076" s="2" t="inlineStr"/>
      <c r="B7076" s="2" t="inlineStr"/>
      <c r="C7076" s="2" t="inlineStr"/>
      <c r="D7076" s="2" t="inlineStr"/>
      <c r="E7076" s="26" t="inlineStr">
        <is>
          <r>
            <t xml:space="preserve">TOTAL Mão de Obra com Encargos Complementares:</t>
          </r>
        </is>
      </c>
      <c r="F7076" s="26" t="inlineStr"/>
      <c r="G7076" s="27" t="n">
        <f>SUM(G7074:G7075)</f>
        <v>21.36</v>
      </c>
    </row>
    <row r="7077" customHeight="1" ht="15">
      <c r="A7077" s="2" t="inlineStr"/>
      <c r="B7077" s="2" t="inlineStr"/>
      <c r="C7077" s="2" t="inlineStr"/>
      <c r="D7077" s="2" t="inlineStr"/>
      <c r="E7077" s="28" t="inlineStr">
        <is>
          <r>
            <t xml:space="preserve">VALOR:</t>
          </r>
        </is>
      </c>
      <c r="F7077" s="28" t="inlineStr"/>
      <c r="G7077" s="29" t="n">
        <f>ROUND(SUM(G7069,G7072,G7076),2)</f>
        <v>93.37</v>
      </c>
    </row>
    <row r="7078" customHeight="1" ht="15">
      <c r="A7078" s="2" t="inlineStr"/>
      <c r="B7078" s="2" t="inlineStr"/>
      <c r="C7078" s="2" t="inlineStr"/>
      <c r="D7078" s="2" t="inlineStr"/>
      <c r="E7078" s="28" t="inlineStr">
        <is>
          <r>
            <t xml:space="preserve">VALOR BDI (20.34%):</t>
          </r>
        </is>
      </c>
      <c r="F7078" s="28" t="inlineStr"/>
      <c r="G7078" s="29" t="n">
        <f>ROUND(G7077*(20.34/100),2)</f>
        <v>18.99</v>
      </c>
    </row>
    <row r="7079" customHeight="1" ht="15">
      <c r="A7079" s="2" t="inlineStr"/>
      <c r="B7079" s="2" t="inlineStr"/>
      <c r="C7079" s="2" t="inlineStr"/>
      <c r="D7079" s="2" t="inlineStr"/>
      <c r="E7079" s="28" t="inlineStr">
        <is>
          <r>
            <t xml:space="preserve">VALOR COM BDI:</t>
          </r>
        </is>
      </c>
      <c r="F7079" s="28" t="inlineStr"/>
      <c r="G7079" s="29" t="n">
        <f>G7078+G7077</f>
        <v>112.36</v>
      </c>
    </row>
    <row r="7080" customHeight="1" ht="10">
      <c r="A7080" s="2" t="inlineStr"/>
      <c r="B7080" s="2" t="inlineStr"/>
      <c r="C7080" s="2" t="inlineStr"/>
      <c r="D7080" s="2" t="inlineStr"/>
      <c r="E7080" s="18" t="inlineStr"/>
      <c r="F7080" s="18" t="inlineStr"/>
      <c r="G7080" s="18" t="inlineStr"/>
    </row>
    <row r="7081" customHeight="1" ht="20">
      <c r="A7081" s="19" t="inlineStr">
        <is>
          <r>
            <t xml:space="preserve">1.20.39. ​CPU2702​ FILTRO Y EM BRONZE, COM ROSCA BSP O 4"​ (UN)</t>
          </r>
        </is>
      </c>
      <c r="B7081" s="19" t="inlineStr"/>
      <c r="C7081" s="19" t="inlineStr"/>
      <c r="D7081" s="19" t="inlineStr"/>
      <c r="E7081" s="19" t="inlineStr"/>
      <c r="F7081" s="19" t="inlineStr"/>
      <c r="G7081" s="19" t="inlineStr"/>
    </row>
    <row r="7082" customHeight="1" ht="15">
      <c r="A7082" s="20" t="inlineStr">
        <is>
          <r>
            <t xml:space="preserve">Material</t>
          </r>
        </is>
      </c>
      <c r="B7082" s="20" t="inlineStr"/>
      <c r="C7082" s="21" t="inlineStr">
        <is>
          <r>
            <t xml:space="preserve">FONTE</t>
          </r>
        </is>
      </c>
      <c r="D7082" s="21" t="inlineStr">
        <is>
          <r>
            <t xml:space="preserve">UNID</t>
          </r>
        </is>
      </c>
      <c r="E7082" s="21" t="inlineStr">
        <is>
          <r>
            <t xml:space="preserve">COEFICIENTE</t>
          </r>
        </is>
      </c>
      <c r="F7082" s="21" t="inlineStr">
        <is>
          <r>
            <t xml:space="preserve">PREÇO UNITÁRIO</t>
          </r>
        </is>
      </c>
      <c r="G7082" s="21" t="inlineStr">
        <is>
          <r>
            <t xml:space="preserve">TOTAL</t>
          </r>
        </is>
      </c>
    </row>
    <row r="7083" customHeight="1" ht="15">
      <c r="A7083" s="22" t="inlineStr">
        <is>
          <r>
            <t xml:space="preserve">I9770</t>
          </r>
        </is>
      </c>
      <c r="B7083" s="23" t="inlineStr">
        <is>
          <r>
            <t xml:space="preserve">FILTRO TIPO Y FºFº FF DN 100</t>
          </r>
        </is>
      </c>
      <c r="C7083" s="22" t="inlineStr">
        <is>
          <r>
            <t xml:space="preserve">SEINFRA</t>
          </r>
        </is>
      </c>
      <c r="D7083" s="22" t="inlineStr">
        <is>
          <r>
            <t xml:space="preserve">UN</t>
          </r>
        </is>
      </c>
      <c r="E7083" s="24" t="n">
        <v>1.0</v>
      </c>
      <c r="F7083" s="25" t="n">
        <v>1058.54</v>
      </c>
      <c r="G7083" s="25" t="n">
        <f>ROUND(ROUND(E7083,8)*F7083,2)</f>
        <v>1058.54</v>
      </c>
    </row>
    <row r="7084" customHeight="1" ht="15">
      <c r="A7084" s="22" t="inlineStr">
        <is>
          <r>
            <t xml:space="preserve">I00980</t>
          </r>
        </is>
      </c>
      <c r="B7084" s="23" t="inlineStr">
        <is>
          <r>
            <t xml:space="preserve">Fita vedacao teflon larg= 1/2"</t>
          </r>
        </is>
      </c>
      <c r="C7084" s="22" t="inlineStr">
        <is>
          <r>
            <t xml:space="preserve">ORSE</t>
          </r>
        </is>
      </c>
      <c r="D7084" s="22" t="inlineStr">
        <is>
          <r>
            <t xml:space="preserve">m</t>
          </r>
        </is>
      </c>
      <c r="E7084" s="24" t="n">
        <v>1.25</v>
      </c>
      <c r="F7084" s="25" t="n">
        <v>0.3</v>
      </c>
      <c r="G7084" s="25" t="n">
        <f>ROUND(ROUND(E7084,8)*F7084,2)</f>
        <v>0.38</v>
      </c>
    </row>
    <row r="7085" customHeight="1" ht="15">
      <c r="A7085" s="2" t="inlineStr"/>
      <c r="B7085" s="2" t="inlineStr"/>
      <c r="C7085" s="2" t="inlineStr"/>
      <c r="D7085" s="2" t="inlineStr"/>
      <c r="E7085" s="26" t="inlineStr">
        <is>
          <r>
            <t xml:space="preserve">TOTAL Material:</t>
          </r>
        </is>
      </c>
      <c r="F7085" s="26" t="inlineStr"/>
      <c r="G7085" s="27" t="n">
        <f>SUM(G7083:G7084)</f>
        <v>1058.92</v>
      </c>
    </row>
    <row r="7086" customHeight="1" ht="15">
      <c r="A7086" s="20" t="inlineStr">
        <is>
          <r>
            <t xml:space="preserve">Mão de Obra com Encargos Complementares</t>
          </r>
        </is>
      </c>
      <c r="B7086" s="20" t="inlineStr"/>
      <c r="C7086" s="21" t="inlineStr">
        <is>
          <r>
            <t xml:space="preserve">FONTE</t>
          </r>
        </is>
      </c>
      <c r="D7086" s="21" t="inlineStr">
        <is>
          <r>
            <t xml:space="preserve">UNID</t>
          </r>
        </is>
      </c>
      <c r="E7086" s="21" t="inlineStr">
        <is>
          <r>
            <t xml:space="preserve">COEFICIENTE</t>
          </r>
        </is>
      </c>
      <c r="F7086" s="21" t="inlineStr">
        <is>
          <r>
            <t xml:space="preserve">PREÇO UNITÁRIO</t>
          </r>
        </is>
      </c>
      <c r="G7086" s="21" t="inlineStr">
        <is>
          <r>
            <t xml:space="preserve">TOTAL</t>
          </r>
        </is>
      </c>
    </row>
    <row r="7087" customHeight="1" ht="21">
      <c r="A7087" s="22" t="inlineStr">
        <is>
          <r>
            <t xml:space="preserve">88248</t>
          </r>
        </is>
      </c>
      <c r="B7087" s="23" t="inlineStr">
        <is>
          <r>
            <t xml:space="preserve">AUXILIAR DE ENCANADOR OU BOMBEIRO HIDRÁULICO COM ENCARGOS COMPLEMENTARES</t>
          </r>
        </is>
      </c>
      <c r="C7087" s="22" t="inlineStr">
        <is>
          <r>
            <t xml:space="preserve">SINAPI</t>
          </r>
        </is>
      </c>
      <c r="D7087" s="22" t="inlineStr">
        <is>
          <r>
            <t xml:space="preserve">H</t>
          </r>
        </is>
      </c>
      <c r="E7087" s="24" t="n">
        <v>1.25</v>
      </c>
      <c r="F7087" s="25" t="n">
        <v>24.23</v>
      </c>
      <c r="G7087" s="25" t="n">
        <f>ROUND(ROUND(E7087,8)*F7087,2)</f>
        <v>30.29</v>
      </c>
    </row>
    <row r="7088" customHeight="1" ht="21">
      <c r="A7088" s="22" t="inlineStr">
        <is>
          <r>
            <t xml:space="preserve">88267</t>
          </r>
        </is>
      </c>
      <c r="B7088" s="23" t="inlineStr">
        <is>
          <r>
            <t xml:space="preserve">ENCANADOR OU BOMBEIRO HIDRÁULICO COM ENCARGOS COMPLEMENTARES</t>
          </r>
        </is>
      </c>
      <c r="C7088" s="22" t="inlineStr">
        <is>
          <r>
            <t xml:space="preserve">SINAPI</t>
          </r>
        </is>
      </c>
      <c r="D7088" s="22" t="inlineStr">
        <is>
          <r>
            <t xml:space="preserve">H</t>
          </r>
        </is>
      </c>
      <c r="E7088" s="24" t="n">
        <v>1.25</v>
      </c>
      <c r="F7088" s="25" t="n">
        <v>29.86</v>
      </c>
      <c r="G7088" s="25" t="n">
        <f>ROUND(ROUND(E7088,8)*F7088,2)</f>
        <v>37.33</v>
      </c>
    </row>
    <row r="7089" customHeight="1" ht="18">
      <c r="A7089" s="2" t="inlineStr"/>
      <c r="B7089" s="2" t="inlineStr"/>
      <c r="C7089" s="2" t="inlineStr"/>
      <c r="D7089" s="2" t="inlineStr"/>
      <c r="E7089" s="26" t="inlineStr">
        <is>
          <r>
            <t xml:space="preserve">TOTAL Mão de Obra com Encargos Complementares:</t>
          </r>
        </is>
      </c>
      <c r="F7089" s="26" t="inlineStr"/>
      <c r="G7089" s="27" t="n">
        <f>SUM(G7087:G7088)</f>
        <v>67.62</v>
      </c>
    </row>
    <row r="7090" customHeight="1" ht="15">
      <c r="A7090" s="2" t="inlineStr"/>
      <c r="B7090" s="2" t="inlineStr"/>
      <c r="C7090" s="2" t="inlineStr"/>
      <c r="D7090" s="2" t="inlineStr"/>
      <c r="E7090" s="28" t="inlineStr">
        <is>
          <r>
            <t xml:space="preserve">VALOR:</t>
          </r>
        </is>
      </c>
      <c r="F7090" s="28" t="inlineStr"/>
      <c r="G7090" s="29" t="n">
        <f>ROUND(SUM(G7085,G7089),2)</f>
        <v>1126.54</v>
      </c>
    </row>
    <row r="7091" customHeight="1" ht="15">
      <c r="A7091" s="2" t="inlineStr"/>
      <c r="B7091" s="2" t="inlineStr"/>
      <c r="C7091" s="2" t="inlineStr"/>
      <c r="D7091" s="2" t="inlineStr"/>
      <c r="E7091" s="28" t="inlineStr">
        <is>
          <r>
            <t xml:space="preserve">VALOR BDI (20.34%):</t>
          </r>
        </is>
      </c>
      <c r="F7091" s="28" t="inlineStr"/>
      <c r="G7091" s="29" t="n">
        <f>ROUND(G7090*(20.34/100),2)</f>
        <v>229.14</v>
      </c>
    </row>
    <row r="7092" customHeight="1" ht="15">
      <c r="A7092" s="2" t="inlineStr"/>
      <c r="B7092" s="2" t="inlineStr"/>
      <c r="C7092" s="2" t="inlineStr"/>
      <c r="D7092" s="2" t="inlineStr"/>
      <c r="E7092" s="28" t="inlineStr">
        <is>
          <r>
            <t xml:space="preserve">VALOR COM BDI:</t>
          </r>
        </is>
      </c>
      <c r="F7092" s="28" t="inlineStr"/>
      <c r="G7092" s="29" t="n">
        <f>G7091+G7090</f>
        <v>1355.68</v>
      </c>
    </row>
    <row r="7093" customHeight="1" ht="10">
      <c r="A7093" s="2" t="inlineStr"/>
      <c r="B7093" s="2" t="inlineStr"/>
      <c r="C7093" s="2" t="inlineStr"/>
      <c r="D7093" s="2" t="inlineStr"/>
      <c r="E7093" s="18" t="inlineStr"/>
      <c r="F7093" s="18" t="inlineStr"/>
      <c r="G7093" s="18" t="inlineStr"/>
    </row>
    <row r="7094" customHeight="1" ht="20">
      <c r="A7094" s="19" t="inlineStr">
        <is>
          <r>
            <t xml:space="preserve">1.20.40. ​CPU2568​ FILTRO 'Y' CORPO EM BRONZE, PRESSÃO DE SERVIÇO ATÉ 20,7 BAR (PN 20), DN=1 1/2'​ (UN)</t>
          </r>
        </is>
      </c>
      <c r="B7094" s="19" t="inlineStr"/>
      <c r="C7094" s="19" t="inlineStr"/>
      <c r="D7094" s="19" t="inlineStr"/>
      <c r="E7094" s="19" t="inlineStr"/>
      <c r="F7094" s="19" t="inlineStr"/>
      <c r="G7094" s="19" t="inlineStr"/>
    </row>
    <row r="7095" customHeight="1" ht="15">
      <c r="A7095" s="20" t="inlineStr">
        <is>
          <r>
            <t xml:space="preserve">Material</t>
          </r>
        </is>
      </c>
      <c r="B7095" s="20" t="inlineStr"/>
      <c r="C7095" s="21" t="inlineStr">
        <is>
          <r>
            <t xml:space="preserve">FONTE</t>
          </r>
        </is>
      </c>
      <c r="D7095" s="21" t="inlineStr">
        <is>
          <r>
            <t xml:space="preserve">UNID</t>
          </r>
        </is>
      </c>
      <c r="E7095" s="21" t="inlineStr">
        <is>
          <r>
            <t xml:space="preserve">COEFICIENTE</t>
          </r>
        </is>
      </c>
      <c r="F7095" s="21" t="inlineStr">
        <is>
          <r>
            <t xml:space="preserve">PREÇO UNITÁRIO</t>
          </r>
        </is>
      </c>
      <c r="G7095" s="21" t="inlineStr">
        <is>
          <r>
            <t xml:space="preserve">TOTAL</t>
          </r>
        </is>
      </c>
    </row>
    <row r="7096" customHeight="1" ht="15">
      <c r="A7096" s="22" t="inlineStr">
        <is>
          <r>
            <t xml:space="preserve">I9768</t>
          </r>
        </is>
      </c>
      <c r="B7096" s="23" t="inlineStr">
        <is>
          <r>
            <t xml:space="preserve">FILTRO TIPO Y DN 50</t>
          </r>
        </is>
      </c>
      <c r="C7096" s="22" t="inlineStr">
        <is>
          <r>
            <t xml:space="preserve">SEINFRA</t>
          </r>
        </is>
      </c>
      <c r="D7096" s="22" t="inlineStr">
        <is>
          <r>
            <t xml:space="preserve">UN</t>
          </r>
        </is>
      </c>
      <c r="E7096" s="24" t="n">
        <v>1.0</v>
      </c>
      <c r="F7096" s="25" t="n">
        <v>895.78</v>
      </c>
      <c r="G7096" s="25" t="n">
        <f>ROUND(ROUND(E7096,8)*F7096,2)</f>
        <v>895.78</v>
      </c>
    </row>
    <row r="7097" customHeight="1" ht="15">
      <c r="A7097" s="22" t="inlineStr">
        <is>
          <r>
            <t xml:space="preserve">I00980</t>
          </r>
        </is>
      </c>
      <c r="B7097" s="23" t="inlineStr">
        <is>
          <r>
            <t xml:space="preserve">Fita vedacao teflon larg= 1/2"</t>
          </r>
        </is>
      </c>
      <c r="C7097" s="22" t="inlineStr">
        <is>
          <r>
            <t xml:space="preserve">ORSE</t>
          </r>
        </is>
      </c>
      <c r="D7097" s="22" t="inlineStr">
        <is>
          <r>
            <t xml:space="preserve">m</t>
          </r>
        </is>
      </c>
      <c r="E7097" s="24" t="n">
        <v>0.96</v>
      </c>
      <c r="F7097" s="25" t="n">
        <v>0.3</v>
      </c>
      <c r="G7097" s="25" t="n">
        <f>ROUND(ROUND(E7097,8)*F7097,2)</f>
        <v>0.29</v>
      </c>
    </row>
    <row r="7098" customHeight="1" ht="15">
      <c r="A7098" s="2" t="inlineStr"/>
      <c r="B7098" s="2" t="inlineStr"/>
      <c r="C7098" s="2" t="inlineStr"/>
      <c r="D7098" s="2" t="inlineStr"/>
      <c r="E7098" s="26" t="inlineStr">
        <is>
          <r>
            <t xml:space="preserve">TOTAL Material:</t>
          </r>
        </is>
      </c>
      <c r="F7098" s="26" t="inlineStr"/>
      <c r="G7098" s="27" t="n">
        <f>SUM(G7096:G7097)</f>
        <v>896.07</v>
      </c>
    </row>
    <row r="7099" customHeight="1" ht="15">
      <c r="A7099" s="20" t="inlineStr">
        <is>
          <r>
            <t xml:space="preserve">Mão de Obra com Encargos Complementares</t>
          </r>
        </is>
      </c>
      <c r="B7099" s="20" t="inlineStr"/>
      <c r="C7099" s="21" t="inlineStr">
        <is>
          <r>
            <t xml:space="preserve">FONTE</t>
          </r>
        </is>
      </c>
      <c r="D7099" s="21" t="inlineStr">
        <is>
          <r>
            <t xml:space="preserve">UNID</t>
          </r>
        </is>
      </c>
      <c r="E7099" s="21" t="inlineStr">
        <is>
          <r>
            <t xml:space="preserve">COEFICIENTE</t>
          </r>
        </is>
      </c>
      <c r="F7099" s="21" t="inlineStr">
        <is>
          <r>
            <t xml:space="preserve">PREÇO UNITÁRIO</t>
          </r>
        </is>
      </c>
      <c r="G7099" s="21" t="inlineStr">
        <is>
          <r>
            <t xml:space="preserve">TOTAL</t>
          </r>
        </is>
      </c>
    </row>
    <row r="7100" customHeight="1" ht="21">
      <c r="A7100" s="22" t="inlineStr">
        <is>
          <r>
            <t xml:space="preserve">88248</t>
          </r>
        </is>
      </c>
      <c r="B7100" s="23" t="inlineStr">
        <is>
          <r>
            <t xml:space="preserve">AUXILIAR DE ENCANADOR OU BOMBEIRO HIDRÁULICO COM ENCARGOS COMPLEMENTARES</t>
          </r>
        </is>
      </c>
      <c r="C7100" s="22" t="inlineStr">
        <is>
          <r>
            <t xml:space="preserve">SINAPI</t>
          </r>
        </is>
      </c>
      <c r="D7100" s="22" t="inlineStr">
        <is>
          <r>
            <t xml:space="preserve">H</t>
          </r>
        </is>
      </c>
      <c r="E7100" s="24" t="n">
        <v>1.25</v>
      </c>
      <c r="F7100" s="25" t="n">
        <v>24.23</v>
      </c>
      <c r="G7100" s="25" t="n">
        <f>ROUND(ROUND(E7100,8)*F7100,2)</f>
        <v>30.29</v>
      </c>
    </row>
    <row r="7101" customHeight="1" ht="21">
      <c r="A7101" s="22" t="inlineStr">
        <is>
          <r>
            <t xml:space="preserve">88267</t>
          </r>
        </is>
      </c>
      <c r="B7101" s="23" t="inlineStr">
        <is>
          <r>
            <t xml:space="preserve">ENCANADOR OU BOMBEIRO HIDRÁULICO COM ENCARGOS COMPLEMENTARES</t>
          </r>
        </is>
      </c>
      <c r="C7101" s="22" t="inlineStr">
        <is>
          <r>
            <t xml:space="preserve">SINAPI</t>
          </r>
        </is>
      </c>
      <c r="D7101" s="22" t="inlineStr">
        <is>
          <r>
            <t xml:space="preserve">H</t>
          </r>
        </is>
      </c>
      <c r="E7101" s="24" t="n">
        <v>1.25</v>
      </c>
      <c r="F7101" s="25" t="n">
        <v>29.86</v>
      </c>
      <c r="G7101" s="25" t="n">
        <f>ROUND(ROUND(E7101,8)*F7101,2)</f>
        <v>37.33</v>
      </c>
    </row>
    <row r="7102" customHeight="1" ht="18">
      <c r="A7102" s="2" t="inlineStr"/>
      <c r="B7102" s="2" t="inlineStr"/>
      <c r="C7102" s="2" t="inlineStr"/>
      <c r="D7102" s="2" t="inlineStr"/>
      <c r="E7102" s="26" t="inlineStr">
        <is>
          <r>
            <t xml:space="preserve">TOTAL Mão de Obra com Encargos Complementares:</t>
          </r>
        </is>
      </c>
      <c r="F7102" s="26" t="inlineStr"/>
      <c r="G7102" s="27" t="n">
        <f>SUM(G7100:G7101)</f>
        <v>67.62</v>
      </c>
    </row>
    <row r="7103" customHeight="1" ht="15">
      <c r="A7103" s="2" t="inlineStr"/>
      <c r="B7103" s="2" t="inlineStr"/>
      <c r="C7103" s="2" t="inlineStr"/>
      <c r="D7103" s="2" t="inlineStr"/>
      <c r="E7103" s="28" t="inlineStr">
        <is>
          <r>
            <t xml:space="preserve">VALOR:</t>
          </r>
        </is>
      </c>
      <c r="F7103" s="28" t="inlineStr"/>
      <c r="G7103" s="29" t="n">
        <f>ROUND(SUM(G7098,G7102),2)</f>
        <v>963.69</v>
      </c>
    </row>
    <row r="7104" customHeight="1" ht="15">
      <c r="A7104" s="2" t="inlineStr"/>
      <c r="B7104" s="2" t="inlineStr"/>
      <c r="C7104" s="2" t="inlineStr"/>
      <c r="D7104" s="2" t="inlineStr"/>
      <c r="E7104" s="28" t="inlineStr">
        <is>
          <r>
            <t xml:space="preserve">VALOR BDI (20.34%):</t>
          </r>
        </is>
      </c>
      <c r="F7104" s="28" t="inlineStr"/>
      <c r="G7104" s="29" t="n">
        <f>ROUND(G7103*(20.34/100),2)</f>
        <v>196.01</v>
      </c>
    </row>
    <row r="7105" customHeight="1" ht="15">
      <c r="A7105" s="2" t="inlineStr"/>
      <c r="B7105" s="2" t="inlineStr"/>
      <c r="C7105" s="2" t="inlineStr"/>
      <c r="D7105" s="2" t="inlineStr"/>
      <c r="E7105" s="28" t="inlineStr">
        <is>
          <r>
            <t xml:space="preserve">VALOR COM BDI:</t>
          </r>
        </is>
      </c>
      <c r="F7105" s="28" t="inlineStr"/>
      <c r="G7105" s="29" t="n">
        <f>G7104+G7103</f>
        <v>1159.7</v>
      </c>
    </row>
    <row r="7106" customHeight="1" ht="10">
      <c r="A7106" s="2" t="inlineStr"/>
      <c r="B7106" s="2" t="inlineStr"/>
      <c r="C7106" s="2" t="inlineStr"/>
      <c r="D7106" s="2" t="inlineStr"/>
      <c r="E7106" s="18" t="inlineStr"/>
      <c r="F7106" s="18" t="inlineStr"/>
      <c r="G7106" s="18" t="inlineStr"/>
    </row>
    <row r="7107" customHeight="1" ht="20">
      <c r="A7107" s="19" t="inlineStr">
        <is>
          <r>
            <t xml:space="preserve">1.20.41. ​101917​ MANÔMETRO 0 A 200 PSI (0 A 14 KGF/CM2), D = 50MM - FORNECIMENTO E INSTALAÇÃO. AF_10/2020​ (UN)</t>
          </r>
        </is>
      </c>
      <c r="B7107" s="19" t="inlineStr"/>
      <c r="C7107" s="19" t="inlineStr"/>
      <c r="D7107" s="19" t="inlineStr"/>
      <c r="E7107" s="19" t="inlineStr"/>
      <c r="F7107" s="19" t="inlineStr"/>
      <c r="G7107" s="19" t="inlineStr"/>
    </row>
    <row r="7108" customHeight="1" ht="15">
      <c r="A7108" s="20" t="inlineStr">
        <is>
          <r>
            <t xml:space="preserve">Material</t>
          </r>
        </is>
      </c>
      <c r="B7108" s="20" t="inlineStr"/>
      <c r="C7108" s="21" t="inlineStr">
        <is>
          <r>
            <t xml:space="preserve">FONTE</t>
          </r>
        </is>
      </c>
      <c r="D7108" s="21" t="inlineStr">
        <is>
          <r>
            <t xml:space="preserve">UNID</t>
          </r>
        </is>
      </c>
      <c r="E7108" s="21" t="inlineStr">
        <is>
          <r>
            <t xml:space="preserve">COEFICIENTE</t>
          </r>
        </is>
      </c>
      <c r="F7108" s="21" t="inlineStr">
        <is>
          <r>
            <t xml:space="preserve">PREÇO UNITÁRIO</t>
          </r>
        </is>
      </c>
      <c r="G7108" s="21" t="inlineStr">
        <is>
          <r>
            <t xml:space="preserve">TOTAL</t>
          </r>
        </is>
      </c>
    </row>
    <row r="7109" customHeight="1" ht="21">
      <c r="A7109" s="22" t="inlineStr">
        <is>
          <r>
            <t xml:space="preserve">00003146</t>
          </r>
        </is>
      </c>
      <c r="B7109" s="23" t="inlineStr">
        <is>
          <r>
            <t xml:space="preserve">FITA VEDA ROSCA, EM PTFE, ROLO DE 18 MM X 10 M (L X C)</t>
          </r>
        </is>
      </c>
      <c r="C7109" s="22" t="inlineStr">
        <is>
          <r>
            <t xml:space="preserve">SINAPI</t>
          </r>
        </is>
      </c>
      <c r="D7109" s="22" t="inlineStr">
        <is>
          <r>
            <t xml:space="preserve">UN</t>
          </r>
        </is>
      </c>
      <c r="E7109" s="24" t="n">
        <v>0.012</v>
      </c>
      <c r="F7109" s="25" t="n">
        <v>4.0</v>
      </c>
      <c r="G7109" s="25" t="n">
        <f>TRUNC(TRUNC(E7109,8)*F7109,2)</f>
        <v>0.04</v>
      </c>
    </row>
    <row r="7110" customHeight="1" ht="29">
      <c r="A7110" s="22" t="inlineStr">
        <is>
          <r>
            <t xml:space="preserve">00012899</t>
          </r>
        </is>
      </c>
      <c r="B7110" s="23" t="inlineStr">
        <is>
          <r>
            <t xml:space="preserve">MANOMETRO COM CAIXA EM ACO PINTADO, ESCALA *10* KGF/CM2 (*10* BAR), DIAMETRO NOMINAL DE *63* MM, CONEXAO DE 1/4"</t>
          </r>
        </is>
      </c>
      <c r="C7110" s="22" t="inlineStr">
        <is>
          <r>
            <t xml:space="preserve">SINAPI</t>
          </r>
        </is>
      </c>
      <c r="D7110" s="22" t="inlineStr">
        <is>
          <r>
            <t xml:space="preserve">UN</t>
          </r>
        </is>
      </c>
      <c r="E7110" s="24" t="n">
        <v>1.0</v>
      </c>
      <c r="F7110" s="25" t="n">
        <v>146.97</v>
      </c>
      <c r="G7110" s="25" t="n">
        <f>TRUNC(TRUNC(E7110,8)*F7110,2)</f>
        <v>146.97</v>
      </c>
    </row>
    <row r="7111" customHeight="1" ht="15">
      <c r="A7111" s="2" t="inlineStr"/>
      <c r="B7111" s="2" t="inlineStr"/>
      <c r="C7111" s="2" t="inlineStr"/>
      <c r="D7111" s="2" t="inlineStr"/>
      <c r="E7111" s="26" t="inlineStr">
        <is>
          <r>
            <t xml:space="preserve">TOTAL Material:</t>
          </r>
        </is>
      </c>
      <c r="F7111" s="26" t="inlineStr"/>
      <c r="G7111" s="27" t="n">
        <f>SUM(G7109:G7110)</f>
        <v>147.01</v>
      </c>
    </row>
    <row r="7112" customHeight="1" ht="15">
      <c r="A7112" s="20" t="inlineStr">
        <is>
          <r>
            <t xml:space="preserve">Mão de Obra com Encargos Complementares</t>
          </r>
        </is>
      </c>
      <c r="B7112" s="20" t="inlineStr"/>
      <c r="C7112" s="21" t="inlineStr">
        <is>
          <r>
            <t xml:space="preserve">FONTE</t>
          </r>
        </is>
      </c>
      <c r="D7112" s="21" t="inlineStr">
        <is>
          <r>
            <t xml:space="preserve">UNID</t>
          </r>
        </is>
      </c>
      <c r="E7112" s="21" t="inlineStr">
        <is>
          <r>
            <t xml:space="preserve">COEFICIENTE</t>
          </r>
        </is>
      </c>
      <c r="F7112" s="21" t="inlineStr">
        <is>
          <r>
            <t xml:space="preserve">PREÇO UNITÁRIO</t>
          </r>
        </is>
      </c>
      <c r="G7112" s="21" t="inlineStr">
        <is>
          <r>
            <t xml:space="preserve">TOTAL</t>
          </r>
        </is>
      </c>
    </row>
    <row r="7113" customHeight="1" ht="21">
      <c r="A7113" s="22" t="inlineStr">
        <is>
          <r>
            <t xml:space="preserve">88248</t>
          </r>
        </is>
      </c>
      <c r="B7113" s="23" t="inlineStr">
        <is>
          <r>
            <t xml:space="preserve">AUXILIAR DE ENCANADOR OU BOMBEIRO HIDRÁULICO COM ENCARGOS COMPLEMENTARES</t>
          </r>
        </is>
      </c>
      <c r="C7113" s="22" t="inlineStr">
        <is>
          <r>
            <t xml:space="preserve">SINAPI</t>
          </r>
        </is>
      </c>
      <c r="D7113" s="22" t="inlineStr">
        <is>
          <r>
            <t xml:space="preserve">H</t>
          </r>
        </is>
      </c>
      <c r="E7113" s="24" t="n">
        <v>0.843</v>
      </c>
      <c r="F7113" s="25" t="n">
        <v>24.23</v>
      </c>
      <c r="G7113" s="25" t="n">
        <f>TRUNC(TRUNC(E7113,8)*F7113,2)</f>
        <v>20.42</v>
      </c>
    </row>
    <row r="7114" customHeight="1" ht="21">
      <c r="A7114" s="22" t="inlineStr">
        <is>
          <r>
            <t xml:space="preserve">88267</t>
          </r>
        </is>
      </c>
      <c r="B7114" s="23" t="inlineStr">
        <is>
          <r>
            <t xml:space="preserve">ENCANADOR OU BOMBEIRO HIDRÁULICO COM ENCARGOS COMPLEMENTARES</t>
          </r>
        </is>
      </c>
      <c r="C7114" s="22" t="inlineStr">
        <is>
          <r>
            <t xml:space="preserve">SINAPI</t>
          </r>
        </is>
      </c>
      <c r="D7114" s="22" t="inlineStr">
        <is>
          <r>
            <t xml:space="preserve">H</t>
          </r>
        </is>
      </c>
      <c r="E7114" s="24" t="n">
        <v>0.843</v>
      </c>
      <c r="F7114" s="25" t="n">
        <v>29.86</v>
      </c>
      <c r="G7114" s="25" t="n">
        <f>TRUNC(TRUNC(E7114,8)*F7114,2)</f>
        <v>25.17</v>
      </c>
    </row>
    <row r="7115" customHeight="1" ht="18">
      <c r="A7115" s="2" t="inlineStr"/>
      <c r="B7115" s="2" t="inlineStr"/>
      <c r="C7115" s="2" t="inlineStr"/>
      <c r="D7115" s="2" t="inlineStr"/>
      <c r="E7115" s="26" t="inlineStr">
        <is>
          <r>
            <t xml:space="preserve">TOTAL Mão de Obra com Encargos Complementares:</t>
          </r>
        </is>
      </c>
      <c r="F7115" s="26" t="inlineStr"/>
      <c r="G7115" s="27" t="n">
        <f>SUM(G7113:G7114)</f>
        <v>45.59</v>
      </c>
    </row>
    <row r="7116" customHeight="1" ht="15">
      <c r="A7116" s="2" t="inlineStr"/>
      <c r="B7116" s="2" t="inlineStr"/>
      <c r="C7116" s="2" t="inlineStr"/>
      <c r="D7116" s="2" t="inlineStr"/>
      <c r="E7116" s="28" t="inlineStr">
        <is>
          <r>
            <t xml:space="preserve">VALOR:</t>
          </r>
        </is>
      </c>
      <c r="F7116" s="28" t="inlineStr"/>
      <c r="G7116" s="29" t="n">
        <f>ROUND(SUM(G7111,G7115),2)</f>
        <v>192.6</v>
      </c>
    </row>
    <row r="7117" customHeight="1" ht="15">
      <c r="A7117" s="2" t="inlineStr"/>
      <c r="B7117" s="2" t="inlineStr"/>
      <c r="C7117" s="2" t="inlineStr"/>
      <c r="D7117" s="2" t="inlineStr"/>
      <c r="E7117" s="28" t="inlineStr">
        <is>
          <r>
            <t xml:space="preserve">VALOR BDI (20.34%):</t>
          </r>
        </is>
      </c>
      <c r="F7117" s="28" t="inlineStr"/>
      <c r="G7117" s="29" t="n">
        <f>ROUND(G7116*(20.34/100),2)</f>
        <v>39.17</v>
      </c>
    </row>
    <row r="7118" customHeight="1" ht="15">
      <c r="A7118" s="2" t="inlineStr"/>
      <c r="B7118" s="2" t="inlineStr"/>
      <c r="C7118" s="2" t="inlineStr"/>
      <c r="D7118" s="2" t="inlineStr"/>
      <c r="E7118" s="28" t="inlineStr">
        <is>
          <r>
            <t xml:space="preserve">VALOR COM BDI:</t>
          </r>
        </is>
      </c>
      <c r="F7118" s="28" t="inlineStr"/>
      <c r="G7118" s="29" t="n">
        <f>G7117+G7116</f>
        <v>231.77</v>
      </c>
    </row>
    <row r="7119" customHeight="1" ht="10">
      <c r="A7119" s="2" t="inlineStr"/>
      <c r="B7119" s="2" t="inlineStr"/>
      <c r="C7119" s="2" t="inlineStr"/>
      <c r="D7119" s="2" t="inlineStr"/>
      <c r="E7119" s="18" t="inlineStr"/>
      <c r="F7119" s="18" t="inlineStr"/>
      <c r="G7119" s="18" t="inlineStr"/>
    </row>
    <row r="7120" customHeight="1" ht="20">
      <c r="A7120" s="19" t="inlineStr">
        <is>
          <r>
            <t xml:space="preserve">1.20.42. ​CPU3379​ TERMOMETRO CAPELA RETO 0 A 50 GRAUS HASTE 50MM​ (UN)</t>
          </r>
        </is>
      </c>
      <c r="B7120" s="19" t="inlineStr"/>
      <c r="C7120" s="19" t="inlineStr"/>
      <c r="D7120" s="19" t="inlineStr"/>
      <c r="E7120" s="19" t="inlineStr"/>
      <c r="F7120" s="19" t="inlineStr"/>
      <c r="G7120" s="19" t="inlineStr"/>
    </row>
    <row r="7121" customHeight="1" ht="15">
      <c r="A7121" s="20" t="inlineStr">
        <is>
          <r>
            <t xml:space="preserve">Cotação</t>
          </r>
        </is>
      </c>
      <c r="B7121" s="20" t="inlineStr"/>
      <c r="C7121" s="21" t="inlineStr">
        <is>
          <r>
            <t xml:space="preserve">FONTE</t>
          </r>
        </is>
      </c>
      <c r="D7121" s="21" t="inlineStr">
        <is>
          <r>
            <t xml:space="preserve">UNID</t>
          </r>
        </is>
      </c>
      <c r="E7121" s="21" t="inlineStr">
        <is>
          <r>
            <t xml:space="preserve">COEFICIENTE</t>
          </r>
        </is>
      </c>
      <c r="F7121" s="21" t="inlineStr">
        <is>
          <r>
            <t xml:space="preserve">PREÇO UNITÁRIO</t>
          </r>
        </is>
      </c>
      <c r="G7121" s="21" t="inlineStr">
        <is>
          <r>
            <t xml:space="preserve">TOTAL</t>
          </r>
        </is>
      </c>
    </row>
    <row r="7122" customHeight="1" ht="21">
      <c r="A7122" s="22" t="inlineStr">
        <is>
          <r>
            <t xml:space="preserve">36589</t>
          </r>
        </is>
      </c>
      <c r="B7122" s="23" t="inlineStr">
        <is>
          <r>
            <t xml:space="preserve">TERMOMETRO CAPELA RETO 0 A 50 GRAUS HASTE 50 mm INCOTERM 5270</t>
          </r>
        </is>
      </c>
      <c r="C7122" s="22" t="inlineStr">
        <is>
          <r>
            <t xml:space="preserve">Composições </t>
          </r>
        </is>
      </c>
      <c r="D7122" s="22" t="inlineStr">
        <is>
          <r>
            <t xml:space="preserve">UN</t>
          </r>
        </is>
      </c>
      <c r="E7122" s="24" t="n">
        <v>1.0</v>
      </c>
      <c r="F7122" s="25" t="n">
        <v>151.84</v>
      </c>
      <c r="G7122" s="25" t="n">
        <f>ROUND(ROUND(E7122,8)*F7122,2)</f>
        <v>151.84</v>
      </c>
    </row>
    <row r="7123" customHeight="1" ht="15">
      <c r="A7123" s="2" t="inlineStr"/>
      <c r="B7123" s="2" t="inlineStr"/>
      <c r="C7123" s="2" t="inlineStr"/>
      <c r="D7123" s="2" t="inlineStr"/>
      <c r="E7123" s="26" t="inlineStr">
        <is>
          <r>
            <t xml:space="preserve">TOTAL Cotação:</t>
          </r>
        </is>
      </c>
      <c r="F7123" s="26" t="inlineStr"/>
      <c r="G7123" s="27" t="n">
        <f>SUM(G7122:G7122)</f>
        <v>151.84</v>
      </c>
    </row>
    <row r="7124" customHeight="1" ht="15">
      <c r="A7124" s="20" t="inlineStr">
        <is>
          <r>
            <t xml:space="preserve">Mão de Obra com Encargos Complementares</t>
          </r>
        </is>
      </c>
      <c r="B7124" s="20" t="inlineStr"/>
      <c r="C7124" s="21" t="inlineStr">
        <is>
          <r>
            <t xml:space="preserve">FONTE</t>
          </r>
        </is>
      </c>
      <c r="D7124" s="21" t="inlineStr">
        <is>
          <r>
            <t xml:space="preserve">UNID</t>
          </r>
        </is>
      </c>
      <c r="E7124" s="21" t="inlineStr">
        <is>
          <r>
            <t xml:space="preserve">COEFICIENTE</t>
          </r>
        </is>
      </c>
      <c r="F7124" s="21" t="inlineStr">
        <is>
          <r>
            <t xml:space="preserve">PREÇO UNITÁRIO</t>
          </r>
        </is>
      </c>
      <c r="G7124" s="21" t="inlineStr">
        <is>
          <r>
            <t xml:space="preserve">TOTAL</t>
          </r>
        </is>
      </c>
    </row>
    <row r="7125" customHeight="1" ht="21">
      <c r="A7125" s="22" t="inlineStr">
        <is>
          <r>
            <t xml:space="preserve">88247</t>
          </r>
        </is>
      </c>
      <c r="B7125" s="23" t="inlineStr">
        <is>
          <r>
            <t xml:space="preserve">AUXILIAR DE ELETRICISTA COM ENCARGOS COMPLEMENTARES</t>
          </r>
        </is>
      </c>
      <c r="C7125" s="22" t="inlineStr">
        <is>
          <r>
            <t xml:space="preserve">SINAPI</t>
          </r>
        </is>
      </c>
      <c r="D7125" s="22" t="inlineStr">
        <is>
          <r>
            <t xml:space="preserve">H</t>
          </r>
        </is>
      </c>
      <c r="E7125" s="24" t="n">
        <v>0.256</v>
      </c>
      <c r="F7125" s="25" t="n">
        <v>25.22</v>
      </c>
      <c r="G7125" s="25" t="n">
        <f>ROUND(ROUND(E7125,8)*F7125,2)</f>
        <v>6.46</v>
      </c>
    </row>
    <row r="7126" customHeight="1" ht="21">
      <c r="A7126" s="22" t="inlineStr">
        <is>
          <r>
            <t xml:space="preserve">88267</t>
          </r>
        </is>
      </c>
      <c r="B7126" s="23" t="inlineStr">
        <is>
          <r>
            <t xml:space="preserve">ENCANADOR OU BOMBEIRO HIDRÁULICO COM ENCARGOS COMPLEMENTARES</t>
          </r>
        </is>
      </c>
      <c r="C7126" s="22" t="inlineStr">
        <is>
          <r>
            <t xml:space="preserve">SINAPI</t>
          </r>
        </is>
      </c>
      <c r="D7126" s="22" t="inlineStr">
        <is>
          <r>
            <t xml:space="preserve">H</t>
          </r>
        </is>
      </c>
      <c r="E7126" s="24" t="n">
        <v>0.256</v>
      </c>
      <c r="F7126" s="25" t="n">
        <v>29.86</v>
      </c>
      <c r="G7126" s="25" t="n">
        <f>ROUND(ROUND(E7126,8)*F7126,2)</f>
        <v>7.64</v>
      </c>
    </row>
    <row r="7127" customHeight="1" ht="18">
      <c r="A7127" s="2" t="inlineStr"/>
      <c r="B7127" s="2" t="inlineStr"/>
      <c r="C7127" s="2" t="inlineStr"/>
      <c r="D7127" s="2" t="inlineStr"/>
      <c r="E7127" s="26" t="inlineStr">
        <is>
          <r>
            <t xml:space="preserve">TOTAL Mão de Obra com Encargos Complementares:</t>
          </r>
        </is>
      </c>
      <c r="F7127" s="26" t="inlineStr"/>
      <c r="G7127" s="27" t="n">
        <f>SUM(G7125:G7126)</f>
        <v>14.1</v>
      </c>
    </row>
    <row r="7128" customHeight="1" ht="15">
      <c r="A7128" s="2" t="inlineStr"/>
      <c r="B7128" s="2" t="inlineStr"/>
      <c r="C7128" s="2" t="inlineStr"/>
      <c r="D7128" s="2" t="inlineStr"/>
      <c r="E7128" s="28" t="inlineStr">
        <is>
          <r>
            <t xml:space="preserve">VALOR:</t>
          </r>
        </is>
      </c>
      <c r="F7128" s="28" t="inlineStr"/>
      <c r="G7128" s="29" t="n">
        <f>ROUND(SUM(G7123,G7127),2)</f>
        <v>165.94</v>
      </c>
    </row>
    <row r="7129" customHeight="1" ht="15">
      <c r="A7129" s="2" t="inlineStr"/>
      <c r="B7129" s="2" t="inlineStr"/>
      <c r="C7129" s="2" t="inlineStr"/>
      <c r="D7129" s="2" t="inlineStr"/>
      <c r="E7129" s="28" t="inlineStr">
        <is>
          <r>
            <t xml:space="preserve">VALOR BDI (20.34%):</t>
          </r>
        </is>
      </c>
      <c r="F7129" s="28" t="inlineStr"/>
      <c r="G7129" s="29" t="n">
        <f>ROUND(G7128*(20.34/100),2)</f>
        <v>33.75</v>
      </c>
    </row>
    <row r="7130" customHeight="1" ht="15">
      <c r="A7130" s="2" t="inlineStr"/>
      <c r="B7130" s="2" t="inlineStr"/>
      <c r="C7130" s="2" t="inlineStr"/>
      <c r="D7130" s="2" t="inlineStr"/>
      <c r="E7130" s="28" t="inlineStr">
        <is>
          <r>
            <t xml:space="preserve">VALOR COM BDI:</t>
          </r>
        </is>
      </c>
      <c r="F7130" s="28" t="inlineStr"/>
      <c r="G7130" s="29" t="n">
        <f>G7129+G7128</f>
        <v>199.69</v>
      </c>
    </row>
    <row r="7131" customHeight="1" ht="10">
      <c r="A7131" s="2" t="inlineStr"/>
      <c r="B7131" s="2" t="inlineStr"/>
      <c r="C7131" s="2" t="inlineStr"/>
      <c r="D7131" s="2" t="inlineStr"/>
      <c r="E7131" s="18" t="inlineStr"/>
      <c r="F7131" s="18" t="inlineStr"/>
      <c r="G7131" s="18" t="inlineStr"/>
    </row>
    <row r="7132" customHeight="1" ht="20">
      <c r="A7132" s="19" t="inlineStr">
        <is>
          <r>
            <t xml:space="preserve">1.20.43. ​CPU2831​ SIFÃO TIPO TROMBETA DE LATÃO 1/2"​ (UN)</t>
          </r>
        </is>
      </c>
      <c r="B7132" s="19" t="inlineStr"/>
      <c r="C7132" s="19" t="inlineStr"/>
      <c r="D7132" s="19" t="inlineStr"/>
      <c r="E7132" s="19" t="inlineStr"/>
      <c r="F7132" s="19" t="inlineStr"/>
      <c r="G7132" s="19" t="inlineStr"/>
    </row>
    <row r="7133" customHeight="1" ht="15">
      <c r="A7133" s="20" t="inlineStr">
        <is>
          <r>
            <t xml:space="preserve">Cotação</t>
          </r>
        </is>
      </c>
      <c r="B7133" s="20" t="inlineStr"/>
      <c r="C7133" s="21" t="inlineStr">
        <is>
          <r>
            <t xml:space="preserve">FONTE</t>
          </r>
        </is>
      </c>
      <c r="D7133" s="21" t="inlineStr">
        <is>
          <r>
            <t xml:space="preserve">UNID</t>
          </r>
        </is>
      </c>
      <c r="E7133" s="21" t="inlineStr">
        <is>
          <r>
            <t xml:space="preserve">COEFICIENTE</t>
          </r>
        </is>
      </c>
      <c r="F7133" s="21" t="inlineStr">
        <is>
          <r>
            <t xml:space="preserve">PREÇO UNITÁRIO</t>
          </r>
        </is>
      </c>
      <c r="G7133" s="21" t="inlineStr">
        <is>
          <r>
            <t xml:space="preserve">TOTAL</t>
          </r>
        </is>
      </c>
    </row>
    <row r="7134" customHeight="1" ht="15">
      <c r="A7134" s="22" t="inlineStr">
        <is>
          <r>
            <t xml:space="preserve">202066</t>
          </r>
        </is>
      </c>
      <c r="B7134" s="23" t="inlineStr">
        <is>
          <r>
            <t xml:space="preserve">SIFAO TIPO TROMBETA DE LATAO 1/2""</t>
          </r>
        </is>
      </c>
      <c r="C7134" s="22" t="inlineStr">
        <is>
          <r>
            <t xml:space="preserve">Composições </t>
          </r>
        </is>
      </c>
      <c r="D7134" s="22" t="inlineStr">
        <is>
          <r>
            <t xml:space="preserve">UN</t>
          </r>
        </is>
      </c>
      <c r="E7134" s="24" t="n">
        <v>1.0</v>
      </c>
      <c r="F7134" s="25" t="n">
        <v>110.0</v>
      </c>
      <c r="G7134" s="25" t="n">
        <f>ROUND(ROUND(E7134,8)*F7134,2)</f>
        <v>110.0</v>
      </c>
    </row>
    <row r="7135" customHeight="1" ht="15">
      <c r="A7135" s="2" t="inlineStr"/>
      <c r="B7135" s="2" t="inlineStr"/>
      <c r="C7135" s="2" t="inlineStr"/>
      <c r="D7135" s="2" t="inlineStr"/>
      <c r="E7135" s="26" t="inlineStr">
        <is>
          <r>
            <t xml:space="preserve">TOTAL Cotação:</t>
          </r>
        </is>
      </c>
      <c r="F7135" s="26" t="inlineStr"/>
      <c r="G7135" s="27" t="n">
        <f>SUM(G7134:G7134)</f>
        <v>110.0</v>
      </c>
    </row>
    <row r="7136" customHeight="1" ht="15">
      <c r="A7136" s="20" t="inlineStr">
        <is>
          <r>
            <t xml:space="preserve">Material</t>
          </r>
        </is>
      </c>
      <c r="B7136" s="20" t="inlineStr"/>
      <c r="C7136" s="21" t="inlineStr">
        <is>
          <r>
            <t xml:space="preserve">FONTE</t>
          </r>
        </is>
      </c>
      <c r="D7136" s="21" t="inlineStr">
        <is>
          <r>
            <t xml:space="preserve">UNID</t>
          </r>
        </is>
      </c>
      <c r="E7136" s="21" t="inlineStr">
        <is>
          <r>
            <t xml:space="preserve">COEFICIENTE</t>
          </r>
        </is>
      </c>
      <c r="F7136" s="21" t="inlineStr">
        <is>
          <r>
            <t xml:space="preserve">PREÇO UNITÁRIO</t>
          </r>
        </is>
      </c>
      <c r="G7136" s="21" t="inlineStr">
        <is>
          <r>
            <t xml:space="preserve">TOTAL</t>
          </r>
        </is>
      </c>
    </row>
    <row r="7137" customHeight="1" ht="21">
      <c r="A7137" s="22" t="inlineStr">
        <is>
          <r>
            <t xml:space="preserve">00003143</t>
          </r>
        </is>
      </c>
      <c r="B7137" s="23" t="inlineStr">
        <is>
          <r>
            <t xml:space="preserve">FITA VEDA ROSCA, EM PTFE, ROLO DE 18 MM X 25 M (L X C)</t>
          </r>
        </is>
      </c>
      <c r="C7137" s="22" t="inlineStr">
        <is>
          <r>
            <t xml:space="preserve">SINAPI</t>
          </r>
        </is>
      </c>
      <c r="D7137" s="22" t="inlineStr">
        <is>
          <r>
            <t xml:space="preserve">UN</t>
          </r>
        </is>
      </c>
      <c r="E7137" s="24" t="n">
        <v>0.0072</v>
      </c>
      <c r="F7137" s="25" t="n">
        <v>9.1</v>
      </c>
      <c r="G7137" s="25" t="n">
        <f>ROUND(ROUND(E7137,8)*F7137,2)</f>
        <v>0.07</v>
      </c>
    </row>
    <row r="7138" customHeight="1" ht="15">
      <c r="A7138" s="2" t="inlineStr"/>
      <c r="B7138" s="2" t="inlineStr"/>
      <c r="C7138" s="2" t="inlineStr"/>
      <c r="D7138" s="2" t="inlineStr"/>
      <c r="E7138" s="26" t="inlineStr">
        <is>
          <r>
            <t xml:space="preserve">TOTAL Material:</t>
          </r>
        </is>
      </c>
      <c r="F7138" s="26" t="inlineStr"/>
      <c r="G7138" s="27" t="n">
        <f>SUM(G7137:G7137)</f>
        <v>0.07</v>
      </c>
    </row>
    <row r="7139" customHeight="1" ht="15">
      <c r="A7139" s="20" t="inlineStr">
        <is>
          <r>
            <t xml:space="preserve">Mão de Obra com Encargos Complementares</t>
          </r>
        </is>
      </c>
      <c r="B7139" s="20" t="inlineStr"/>
      <c r="C7139" s="21" t="inlineStr">
        <is>
          <r>
            <t xml:space="preserve">FONTE</t>
          </r>
        </is>
      </c>
      <c r="D7139" s="21" t="inlineStr">
        <is>
          <r>
            <t xml:space="preserve">UNID</t>
          </r>
        </is>
      </c>
      <c r="E7139" s="21" t="inlineStr">
        <is>
          <r>
            <t xml:space="preserve">COEFICIENTE</t>
          </r>
        </is>
      </c>
      <c r="F7139" s="21" t="inlineStr">
        <is>
          <r>
            <t xml:space="preserve">PREÇO UNITÁRIO</t>
          </r>
        </is>
      </c>
      <c r="G7139" s="21" t="inlineStr">
        <is>
          <r>
            <t xml:space="preserve">TOTAL</t>
          </r>
        </is>
      </c>
    </row>
    <row r="7140" customHeight="1" ht="21">
      <c r="A7140" s="22" t="inlineStr">
        <is>
          <r>
            <t xml:space="preserve">88248</t>
          </r>
        </is>
      </c>
      <c r="B7140" s="23" t="inlineStr">
        <is>
          <r>
            <t xml:space="preserve">AUXILIAR DE ENCANADOR OU BOMBEIRO HIDRÁULICO COM ENCARGOS COMPLEMENTARES</t>
          </r>
        </is>
      </c>
      <c r="C7140" s="22" t="inlineStr">
        <is>
          <r>
            <t xml:space="preserve">SINAPI</t>
          </r>
        </is>
      </c>
      <c r="D7140" s="22" t="inlineStr">
        <is>
          <r>
            <t xml:space="preserve">H</t>
          </r>
        </is>
      </c>
      <c r="E7140" s="24" t="n">
        <v>1.425</v>
      </c>
      <c r="F7140" s="25" t="n">
        <v>24.23</v>
      </c>
      <c r="G7140" s="25" t="n">
        <f>ROUND(ROUND(E7140,8)*F7140,2)</f>
        <v>34.53</v>
      </c>
    </row>
    <row r="7141" customHeight="1" ht="21">
      <c r="A7141" s="22" t="inlineStr">
        <is>
          <r>
            <t xml:space="preserve">88267</t>
          </r>
        </is>
      </c>
      <c r="B7141" s="23" t="inlineStr">
        <is>
          <r>
            <t xml:space="preserve">ENCANADOR OU BOMBEIRO HIDRÁULICO COM ENCARGOS COMPLEMENTARES</t>
          </r>
        </is>
      </c>
      <c r="C7141" s="22" t="inlineStr">
        <is>
          <r>
            <t xml:space="preserve">SINAPI</t>
          </r>
        </is>
      </c>
      <c r="D7141" s="22" t="inlineStr">
        <is>
          <r>
            <t xml:space="preserve">H</t>
          </r>
        </is>
      </c>
      <c r="E7141" s="24" t="n">
        <v>1.83</v>
      </c>
      <c r="F7141" s="25" t="n">
        <v>29.86</v>
      </c>
      <c r="G7141" s="25" t="n">
        <f>ROUND(ROUND(E7141,8)*F7141,2)</f>
        <v>54.64</v>
      </c>
    </row>
    <row r="7142" customHeight="1" ht="18">
      <c r="A7142" s="2" t="inlineStr"/>
      <c r="B7142" s="2" t="inlineStr"/>
      <c r="C7142" s="2" t="inlineStr"/>
      <c r="D7142" s="2" t="inlineStr"/>
      <c r="E7142" s="26" t="inlineStr">
        <is>
          <r>
            <t xml:space="preserve">TOTAL Mão de Obra com Encargos Complementares:</t>
          </r>
        </is>
      </c>
      <c r="F7142" s="26" t="inlineStr"/>
      <c r="G7142" s="27" t="n">
        <f>SUM(G7140:G7141)</f>
        <v>89.17</v>
      </c>
    </row>
    <row r="7143" customHeight="1" ht="15">
      <c r="A7143" s="2" t="inlineStr"/>
      <c r="B7143" s="2" t="inlineStr"/>
      <c r="C7143" s="2" t="inlineStr"/>
      <c r="D7143" s="2" t="inlineStr"/>
      <c r="E7143" s="28" t="inlineStr">
        <is>
          <r>
            <t xml:space="preserve">VALOR:</t>
          </r>
        </is>
      </c>
      <c r="F7143" s="28" t="inlineStr"/>
      <c r="G7143" s="29" t="n">
        <f>ROUND(SUM(G7135,G7138,G7142),2)</f>
        <v>199.24</v>
      </c>
    </row>
    <row r="7144" customHeight="1" ht="15">
      <c r="A7144" s="2" t="inlineStr"/>
      <c r="B7144" s="2" t="inlineStr"/>
      <c r="C7144" s="2" t="inlineStr"/>
      <c r="D7144" s="2" t="inlineStr"/>
      <c r="E7144" s="28" t="inlineStr">
        <is>
          <r>
            <t xml:space="preserve">VALOR BDI (20.34%):</t>
          </r>
        </is>
      </c>
      <c r="F7144" s="28" t="inlineStr"/>
      <c r="G7144" s="29" t="n">
        <f>ROUND(G7143*(20.34/100),2)</f>
        <v>40.53</v>
      </c>
    </row>
    <row r="7145" customHeight="1" ht="15">
      <c r="A7145" s="2" t="inlineStr"/>
      <c r="B7145" s="2" t="inlineStr"/>
      <c r="C7145" s="2" t="inlineStr"/>
      <c r="D7145" s="2" t="inlineStr"/>
      <c r="E7145" s="28" t="inlineStr">
        <is>
          <r>
            <t xml:space="preserve">VALOR COM BDI:</t>
          </r>
        </is>
      </c>
      <c r="F7145" s="28" t="inlineStr"/>
      <c r="G7145" s="29" t="n">
        <f>G7144+G7143</f>
        <v>239.77</v>
      </c>
    </row>
    <row r="7146" customHeight="1" ht="10">
      <c r="A7146" s="2" t="inlineStr"/>
      <c r="B7146" s="2" t="inlineStr"/>
      <c r="C7146" s="2" t="inlineStr"/>
      <c r="D7146" s="2" t="inlineStr"/>
      <c r="E7146" s="18" t="inlineStr"/>
      <c r="F7146" s="18" t="inlineStr"/>
      <c r="G7146" s="18" t="inlineStr"/>
    </row>
    <row r="7147" customHeight="1" ht="20">
      <c r="A7147" s="19" t="inlineStr">
        <is>
          <r>
            <t xml:space="preserve">1.20.44. ​90460​ SUPORTE PARA 2 TUBOS HORIZONTAIS, ESPAÇADO A CADA 56 CM, EM PERFILADO COM COMPRIMENTO DE 25 CM FIXADO EM LAJE, POR METRO DE TUBULAÇÃO FIXADA. AF_09/2023​ (M)</t>
          </r>
        </is>
      </c>
      <c r="B7147" s="19" t="inlineStr"/>
      <c r="C7147" s="19" t="inlineStr"/>
      <c r="D7147" s="19" t="inlineStr"/>
      <c r="E7147" s="19" t="inlineStr"/>
      <c r="F7147" s="19" t="inlineStr"/>
      <c r="G7147" s="19" t="inlineStr"/>
    </row>
    <row r="7148" customHeight="1" ht="15">
      <c r="A7148" s="20" t="inlineStr">
        <is>
          <r>
            <t xml:space="preserve">Material</t>
          </r>
        </is>
      </c>
      <c r="B7148" s="20" t="inlineStr"/>
      <c r="C7148" s="21" t="inlineStr">
        <is>
          <r>
            <t xml:space="preserve">FONTE</t>
          </r>
        </is>
      </c>
      <c r="D7148" s="21" t="inlineStr">
        <is>
          <r>
            <t xml:space="preserve">UNID</t>
          </r>
        </is>
      </c>
      <c r="E7148" s="21" t="inlineStr">
        <is>
          <r>
            <t xml:space="preserve">COEFICIENTE</t>
          </r>
        </is>
      </c>
      <c r="F7148" s="21" t="inlineStr">
        <is>
          <r>
            <t xml:space="preserve">PREÇO UNITÁRIO</t>
          </r>
        </is>
      </c>
      <c r="G7148" s="21" t="inlineStr">
        <is>
          <r>
            <t xml:space="preserve">TOTAL</t>
          </r>
        </is>
      </c>
    </row>
    <row r="7149" customHeight="1" ht="29">
      <c r="A7149" s="22" t="inlineStr">
        <is>
          <r>
            <t xml:space="preserve">00011267</t>
          </r>
        </is>
      </c>
      <c r="B7149" s="23" t="inlineStr">
        <is>
          <r>
            <t xml:space="preserve">ARRUELA LISA, REDONDA, DE LATAO POLIDO, DIAMETRO NOMINAL 5/8", DIAMETRO EXTERNO = 34 MM, DIAMETRO DO FURO = 17 MM, ESPESSURA = *2,5* MM</t>
          </r>
        </is>
      </c>
      <c r="C7149" s="22" t="inlineStr">
        <is>
          <r>
            <t xml:space="preserve">SINAPI</t>
          </r>
        </is>
      </c>
      <c r="D7149" s="22" t="inlineStr">
        <is>
          <r>
            <t xml:space="preserve">UN</t>
          </r>
        </is>
      </c>
      <c r="E7149" s="24" t="n">
        <v>5.625</v>
      </c>
      <c r="F7149" s="25" t="n">
        <v>1.43</v>
      </c>
      <c r="G7149" s="25" t="n">
        <f>TRUNC(TRUNC(E7149,8)*F7149,2)</f>
        <v>8.04</v>
      </c>
    </row>
    <row r="7150" customHeight="1" ht="21">
      <c r="A7150" s="22" t="inlineStr">
        <is>
          <r>
            <t xml:space="preserve">00011976</t>
          </r>
        </is>
      </c>
      <c r="B7150" s="23" t="inlineStr">
        <is>
          <r>
            <t xml:space="preserve">CHUMBADOR DE ACO ZINCADO, DIAMETRO 1/4" COM PARAFUSO 1/4" X 40 MM</t>
          </r>
        </is>
      </c>
      <c r="C7150" s="22" t="inlineStr">
        <is>
          <r>
            <t xml:space="preserve">SINAPI</t>
          </r>
        </is>
      </c>
      <c r="D7150" s="22" t="inlineStr">
        <is>
          <r>
            <t xml:space="preserve">UN</t>
          </r>
        </is>
      </c>
      <c r="E7150" s="24" t="n">
        <v>1.7857</v>
      </c>
      <c r="F7150" s="25" t="n">
        <v>1.66</v>
      </c>
      <c r="G7150" s="25" t="n">
        <f>TRUNC(TRUNC(E7150,8)*F7150,2)</f>
        <v>2.96</v>
      </c>
    </row>
    <row r="7151" customHeight="1" ht="15">
      <c r="A7151" s="22" t="inlineStr">
        <is>
          <r>
            <t xml:space="preserve">00039028</t>
          </r>
        </is>
      </c>
      <c r="B7151" s="23" t="inlineStr">
        <is>
          <r>
            <t xml:space="preserve">PERFILADO PERFURADO SIMPLES 38 X 38 MM, CHAPA 22</t>
          </r>
        </is>
      </c>
      <c r="C7151" s="22" t="inlineStr">
        <is>
          <r>
            <t xml:space="preserve">SINAPI</t>
          </r>
        </is>
      </c>
      <c r="D7151" s="22" t="inlineStr">
        <is>
          <r>
            <t xml:space="preserve">M</t>
          </r>
        </is>
      </c>
      <c r="E7151" s="24" t="n">
        <v>0.2232</v>
      </c>
      <c r="F7151" s="25" t="n">
        <v>11.06</v>
      </c>
      <c r="G7151" s="25" t="n">
        <f>TRUNC(TRUNC(E7151,8)*F7151,2)</f>
        <v>2.46</v>
      </c>
    </row>
    <row r="7152" customHeight="1" ht="15">
      <c r="A7152" s="22" t="inlineStr">
        <is>
          <r>
            <t xml:space="preserve">00039997</t>
          </r>
        </is>
      </c>
      <c r="B7152" s="23" t="inlineStr">
        <is>
          <r>
            <t xml:space="preserve">PORCA ZINCADA, SEXTAVADA, DIAMETRO 1/4"</t>
          </r>
        </is>
      </c>
      <c r="C7152" s="22" t="inlineStr">
        <is>
          <r>
            <t xml:space="preserve">SINAPI</t>
          </r>
        </is>
      </c>
      <c r="D7152" s="22" t="inlineStr">
        <is>
          <r>
            <t xml:space="preserve">UN</t>
          </r>
        </is>
      </c>
      <c r="E7152" s="24" t="n">
        <v>5.625</v>
      </c>
      <c r="F7152" s="25" t="n">
        <v>0.42</v>
      </c>
      <c r="G7152" s="25" t="n">
        <f>TRUNC(TRUNC(E7152,8)*F7152,2)</f>
        <v>2.36</v>
      </c>
    </row>
    <row r="7153" customHeight="1" ht="15">
      <c r="A7153" s="22" t="inlineStr">
        <is>
          <r>
            <t xml:space="preserve">00039996</t>
          </r>
        </is>
      </c>
      <c r="B7153" s="23" t="inlineStr">
        <is>
          <r>
            <t xml:space="preserve">VERGALHAO ZINCADO ROSCA TOTAL, 1/4" (6,3 MM)</t>
          </r>
        </is>
      </c>
      <c r="C7153" s="22" t="inlineStr">
        <is>
          <r>
            <t xml:space="preserve">SINAPI</t>
          </r>
        </is>
      </c>
      <c r="D7153" s="22" t="inlineStr">
        <is>
          <r>
            <t xml:space="preserve">M</t>
          </r>
        </is>
      </c>
      <c r="E7153" s="24" t="n">
        <v>0.8929</v>
      </c>
      <c r="F7153" s="25" t="n">
        <v>5.26</v>
      </c>
      <c r="G7153" s="25" t="n">
        <f>TRUNC(TRUNC(E7153,8)*F7153,2)</f>
        <v>4.69</v>
      </c>
    </row>
    <row r="7154" customHeight="1" ht="15">
      <c r="A7154" s="2" t="inlineStr"/>
      <c r="B7154" s="2" t="inlineStr"/>
      <c r="C7154" s="2" t="inlineStr"/>
      <c r="D7154" s="2" t="inlineStr"/>
      <c r="E7154" s="26" t="inlineStr">
        <is>
          <r>
            <t xml:space="preserve">TOTAL Material:</t>
          </r>
        </is>
      </c>
      <c r="F7154" s="26" t="inlineStr"/>
      <c r="G7154" s="27" t="n">
        <f>SUM(G7149:G7153)</f>
        <v>20.51</v>
      </c>
    </row>
    <row r="7155" customHeight="1" ht="15">
      <c r="A7155" s="20" t="inlineStr">
        <is>
          <r>
            <t xml:space="preserve">Mão de Obra com Encargos Complementares</t>
          </r>
        </is>
      </c>
      <c r="B7155" s="20" t="inlineStr"/>
      <c r="C7155" s="21" t="inlineStr">
        <is>
          <r>
            <t xml:space="preserve">FONTE</t>
          </r>
        </is>
      </c>
      <c r="D7155" s="21" t="inlineStr">
        <is>
          <r>
            <t xml:space="preserve">UNID</t>
          </r>
        </is>
      </c>
      <c r="E7155" s="21" t="inlineStr">
        <is>
          <r>
            <t xml:space="preserve">COEFICIENTE</t>
          </r>
        </is>
      </c>
      <c r="F7155" s="21" t="inlineStr">
        <is>
          <r>
            <t xml:space="preserve">PREÇO UNITÁRIO</t>
          </r>
        </is>
      </c>
      <c r="G7155" s="21" t="inlineStr">
        <is>
          <r>
            <t xml:space="preserve">TOTAL</t>
          </r>
        </is>
      </c>
    </row>
    <row r="7156" customHeight="1" ht="21">
      <c r="A7156" s="22" t="inlineStr">
        <is>
          <r>
            <t xml:space="preserve">88248</t>
          </r>
        </is>
      </c>
      <c r="B7156" s="23" t="inlineStr">
        <is>
          <r>
            <t xml:space="preserve">AUXILIAR DE ENCANADOR OU BOMBEIRO HIDRÁULICO COM ENCARGOS COMPLEMENTARES</t>
          </r>
        </is>
      </c>
      <c r="C7156" s="22" t="inlineStr">
        <is>
          <r>
            <t xml:space="preserve">SINAPI</t>
          </r>
        </is>
      </c>
      <c r="D7156" s="22" t="inlineStr">
        <is>
          <r>
            <t xml:space="preserve">H</t>
          </r>
        </is>
      </c>
      <c r="E7156" s="24" t="n">
        <v>0.0594</v>
      </c>
      <c r="F7156" s="25" t="n">
        <v>24.23</v>
      </c>
      <c r="G7156" s="25" t="n">
        <f>TRUNC(TRUNC(E7156,8)*F7156,2)</f>
        <v>1.43</v>
      </c>
    </row>
    <row r="7157" customHeight="1" ht="21">
      <c r="A7157" s="22" t="inlineStr">
        <is>
          <r>
            <t xml:space="preserve">88267</t>
          </r>
        </is>
      </c>
      <c r="B7157" s="23" t="inlineStr">
        <is>
          <r>
            <t xml:space="preserve">ENCANADOR OU BOMBEIRO HIDRÁULICO COM ENCARGOS COMPLEMENTARES</t>
          </r>
        </is>
      </c>
      <c r="C7157" s="22" t="inlineStr">
        <is>
          <r>
            <t xml:space="preserve">SINAPI</t>
          </r>
        </is>
      </c>
      <c r="D7157" s="22" t="inlineStr">
        <is>
          <r>
            <t xml:space="preserve">H</t>
          </r>
        </is>
      </c>
      <c r="E7157" s="24" t="n">
        <v>0.2613</v>
      </c>
      <c r="F7157" s="25" t="n">
        <v>29.86</v>
      </c>
      <c r="G7157" s="25" t="n">
        <f>TRUNC(TRUNC(E7157,8)*F7157,2)</f>
        <v>7.8</v>
      </c>
    </row>
    <row r="7158" customHeight="1" ht="18">
      <c r="A7158" s="2" t="inlineStr"/>
      <c r="B7158" s="2" t="inlineStr"/>
      <c r="C7158" s="2" t="inlineStr"/>
      <c r="D7158" s="2" t="inlineStr"/>
      <c r="E7158" s="26" t="inlineStr">
        <is>
          <r>
            <t xml:space="preserve">TOTAL Mão de Obra com Encargos Complementares:</t>
          </r>
        </is>
      </c>
      <c r="F7158" s="26" t="inlineStr"/>
      <c r="G7158" s="27" t="n">
        <f>SUM(G7156:G7157)</f>
        <v>9.23</v>
      </c>
    </row>
    <row r="7159" customHeight="1" ht="15">
      <c r="A7159" s="2" t="inlineStr"/>
      <c r="B7159" s="2" t="inlineStr"/>
      <c r="C7159" s="2" t="inlineStr"/>
      <c r="D7159" s="2" t="inlineStr"/>
      <c r="E7159" s="28" t="inlineStr">
        <is>
          <r>
            <t xml:space="preserve">VALOR:</t>
          </r>
        </is>
      </c>
      <c r="F7159" s="28" t="inlineStr"/>
      <c r="G7159" s="29" t="n">
        <f>ROUND(SUM(G7154,G7158),2)</f>
        <v>29.74</v>
      </c>
    </row>
    <row r="7160" customHeight="1" ht="15">
      <c r="A7160" s="2" t="inlineStr"/>
      <c r="B7160" s="2" t="inlineStr"/>
      <c r="C7160" s="2" t="inlineStr"/>
      <c r="D7160" s="2" t="inlineStr"/>
      <c r="E7160" s="28" t="inlineStr">
        <is>
          <r>
            <t xml:space="preserve">VALOR BDI (20.34%):</t>
          </r>
        </is>
      </c>
      <c r="F7160" s="28" t="inlineStr"/>
      <c r="G7160" s="29" t="n">
        <f>ROUND(G7159*(20.34/100),2)</f>
        <v>6.05</v>
      </c>
    </row>
    <row r="7161" customHeight="1" ht="15">
      <c r="A7161" s="2" t="inlineStr"/>
      <c r="B7161" s="2" t="inlineStr"/>
      <c r="C7161" s="2" t="inlineStr"/>
      <c r="D7161" s="2" t="inlineStr"/>
      <c r="E7161" s="28" t="inlineStr">
        <is>
          <r>
            <t xml:space="preserve">VALOR COM BDI:</t>
          </r>
        </is>
      </c>
      <c r="F7161" s="28" t="inlineStr"/>
      <c r="G7161" s="29" t="n">
        <f>G7160+G7159</f>
        <v>35.79</v>
      </c>
    </row>
    <row r="7162" customHeight="1" ht="10">
      <c r="A7162" s="2" t="inlineStr"/>
      <c r="B7162" s="2" t="inlineStr"/>
      <c r="C7162" s="2" t="inlineStr"/>
      <c r="D7162" s="2" t="inlineStr"/>
      <c r="E7162" s="18" t="inlineStr"/>
      <c r="F7162" s="18" t="inlineStr"/>
      <c r="G7162" s="18" t="inlineStr"/>
    </row>
    <row r="7163" customHeight="1" ht="20">
      <c r="A7163" s="19" t="inlineStr">
        <is>
          <r>
            <t xml:space="preserve">1.20.45. ​CPU2832​ PROTEÇÃO PARA ISOLAMENTO TÉRMICO EM ALUMÍNIO​ (M2)</t>
          </r>
        </is>
      </c>
      <c r="B7163" s="19" t="inlineStr"/>
      <c r="C7163" s="19" t="inlineStr"/>
      <c r="D7163" s="19" t="inlineStr"/>
      <c r="E7163" s="19" t="inlineStr"/>
      <c r="F7163" s="19" t="inlineStr"/>
      <c r="G7163" s="19" t="inlineStr"/>
    </row>
    <row r="7164" customHeight="1" ht="15">
      <c r="A7164" s="20" t="inlineStr">
        <is>
          <r>
            <t xml:space="preserve">Material</t>
          </r>
        </is>
      </c>
      <c r="B7164" s="20" t="inlineStr"/>
      <c r="C7164" s="21" t="inlineStr">
        <is>
          <r>
            <t xml:space="preserve">FONTE</t>
          </r>
        </is>
      </c>
      <c r="D7164" s="21" t="inlineStr">
        <is>
          <r>
            <t xml:space="preserve">UNID</t>
          </r>
        </is>
      </c>
      <c r="E7164" s="21" t="inlineStr">
        <is>
          <r>
            <t xml:space="preserve">COEFICIENTE</t>
          </r>
        </is>
      </c>
      <c r="F7164" s="21" t="inlineStr">
        <is>
          <r>
            <t xml:space="preserve">PREÇO UNITÁRIO</t>
          </r>
        </is>
      </c>
      <c r="G7164" s="21" t="inlineStr">
        <is>
          <r>
            <t xml:space="preserve">TOTAL</t>
          </r>
        </is>
      </c>
    </row>
    <row r="7165" customHeight="1" ht="21">
      <c r="A7165" s="22" t="inlineStr">
        <is>
          <r>
            <t xml:space="preserve">I6787</t>
          </r>
        </is>
      </c>
      <c r="B7165" s="23" t="inlineStr">
        <is>
          <r>
            <t xml:space="preserve">ALUMINIO CORRUGADO ESP.015MM PARA PROTEÇÃO E ACABAMENTO DE ISOLAMENTO TÉRMICOS ACÚSTICOS</t>
          </r>
        </is>
      </c>
      <c r="C7165" s="22" t="inlineStr">
        <is>
          <r>
            <t xml:space="preserve">SEINFRA</t>
          </r>
        </is>
      </c>
      <c r="D7165" s="22" t="inlineStr">
        <is>
          <r>
            <t xml:space="preserve">M2</t>
          </r>
        </is>
      </c>
      <c r="E7165" s="24" t="n">
        <v>1.2</v>
      </c>
      <c r="F7165" s="25" t="n">
        <v>23.86</v>
      </c>
      <c r="G7165" s="25" t="n">
        <f>ROUND(ROUND(E7165,8)*F7165,2)</f>
        <v>28.63</v>
      </c>
    </row>
    <row r="7166" customHeight="1" ht="15">
      <c r="A7166" s="22" t="inlineStr">
        <is>
          <r>
            <t xml:space="preserve">I6788</t>
          </r>
        </is>
      </c>
      <c r="B7166" s="23" t="inlineStr">
        <is>
          <r>
            <t xml:space="preserve">CINTA DE ALUMINIO 1/2"</t>
          </r>
        </is>
      </c>
      <c r="C7166" s="22" t="inlineStr">
        <is>
          <r>
            <t xml:space="preserve">SEINFRA</t>
          </r>
        </is>
      </c>
      <c r="D7166" s="22" t="inlineStr">
        <is>
          <r>
            <t xml:space="preserve">M</t>
          </r>
        </is>
      </c>
      <c r="E7166" s="24" t="n">
        <v>1.2</v>
      </c>
      <c r="F7166" s="25" t="n">
        <v>2.08</v>
      </c>
      <c r="G7166" s="25" t="n">
        <f>ROUND(ROUND(E7166,8)*F7166,2)</f>
        <v>2.5</v>
      </c>
    </row>
    <row r="7167" customHeight="1" ht="15">
      <c r="A7167" s="2" t="inlineStr"/>
      <c r="B7167" s="2" t="inlineStr"/>
      <c r="C7167" s="2" t="inlineStr"/>
      <c r="D7167" s="2" t="inlineStr"/>
      <c r="E7167" s="26" t="inlineStr">
        <is>
          <r>
            <t xml:space="preserve">TOTAL Material:</t>
          </r>
        </is>
      </c>
      <c r="F7167" s="26" t="inlineStr"/>
      <c r="G7167" s="27" t="n">
        <f>SUM(G7165:G7166)</f>
        <v>31.13</v>
      </c>
    </row>
    <row r="7168" customHeight="1" ht="15">
      <c r="A7168" s="20" t="inlineStr">
        <is>
          <r>
            <t xml:space="preserve">Mão de Obra com Encargos Complementares</t>
          </r>
        </is>
      </c>
      <c r="B7168" s="20" t="inlineStr"/>
      <c r="C7168" s="21" t="inlineStr">
        <is>
          <r>
            <t xml:space="preserve">FONTE</t>
          </r>
        </is>
      </c>
      <c r="D7168" s="21" t="inlineStr">
        <is>
          <r>
            <t xml:space="preserve">UNID</t>
          </r>
        </is>
      </c>
      <c r="E7168" s="21" t="inlineStr">
        <is>
          <r>
            <t xml:space="preserve">COEFICIENTE</t>
          </r>
        </is>
      </c>
      <c r="F7168" s="21" t="inlineStr">
        <is>
          <r>
            <t xml:space="preserve">PREÇO UNITÁRIO</t>
          </r>
        </is>
      </c>
      <c r="G7168" s="21" t="inlineStr">
        <is>
          <r>
            <t xml:space="preserve">TOTAL</t>
          </r>
        </is>
      </c>
    </row>
    <row r="7169" customHeight="1" ht="21">
      <c r="A7169" s="22" t="inlineStr">
        <is>
          <r>
            <t xml:space="preserve">88248</t>
          </r>
        </is>
      </c>
      <c r="B7169" s="23" t="inlineStr">
        <is>
          <r>
            <t xml:space="preserve">AUXILIAR DE ENCANADOR OU BOMBEIRO HIDRÁULICO COM ENCARGOS COMPLEMENTARES</t>
          </r>
        </is>
      </c>
      <c r="C7169" s="22" t="inlineStr">
        <is>
          <r>
            <t xml:space="preserve">SINAPI</t>
          </r>
        </is>
      </c>
      <c r="D7169" s="22" t="inlineStr">
        <is>
          <r>
            <t xml:space="preserve">H</t>
          </r>
        </is>
      </c>
      <c r="E7169" s="24" t="n">
        <v>0.23</v>
      </c>
      <c r="F7169" s="25" t="n">
        <v>24.23</v>
      </c>
      <c r="G7169" s="25" t="n">
        <f>ROUND(ROUND(E7169,8)*F7169,2)</f>
        <v>5.57</v>
      </c>
    </row>
    <row r="7170" customHeight="1" ht="21">
      <c r="A7170" s="22" t="inlineStr">
        <is>
          <r>
            <t xml:space="preserve">88267</t>
          </r>
        </is>
      </c>
      <c r="B7170" s="23" t="inlineStr">
        <is>
          <r>
            <t xml:space="preserve">ENCANADOR OU BOMBEIRO HIDRÁULICO COM ENCARGOS COMPLEMENTARES</t>
          </r>
        </is>
      </c>
      <c r="C7170" s="22" t="inlineStr">
        <is>
          <r>
            <t xml:space="preserve">SINAPI</t>
          </r>
        </is>
      </c>
      <c r="D7170" s="22" t="inlineStr">
        <is>
          <r>
            <t xml:space="preserve">H</t>
          </r>
        </is>
      </c>
      <c r="E7170" s="24" t="n">
        <v>0.23</v>
      </c>
      <c r="F7170" s="25" t="n">
        <v>29.86</v>
      </c>
      <c r="G7170" s="25" t="n">
        <f>ROUND(ROUND(E7170,8)*F7170,2)</f>
        <v>6.87</v>
      </c>
    </row>
    <row r="7171" customHeight="1" ht="18">
      <c r="A7171" s="2" t="inlineStr"/>
      <c r="B7171" s="2" t="inlineStr"/>
      <c r="C7171" s="2" t="inlineStr"/>
      <c r="D7171" s="2" t="inlineStr"/>
      <c r="E7171" s="26" t="inlineStr">
        <is>
          <r>
            <t xml:space="preserve">TOTAL Mão de Obra com Encargos Complementares:</t>
          </r>
        </is>
      </c>
      <c r="F7171" s="26" t="inlineStr"/>
      <c r="G7171" s="27" t="n">
        <f>SUM(G7169:G7170)</f>
        <v>12.44</v>
      </c>
    </row>
    <row r="7172" customHeight="1" ht="15">
      <c r="A7172" s="2" t="inlineStr"/>
      <c r="B7172" s="2" t="inlineStr"/>
      <c r="C7172" s="2" t="inlineStr"/>
      <c r="D7172" s="2" t="inlineStr"/>
      <c r="E7172" s="28" t="inlineStr">
        <is>
          <r>
            <t xml:space="preserve">VALOR:</t>
          </r>
        </is>
      </c>
      <c r="F7172" s="28" t="inlineStr"/>
      <c r="G7172" s="29" t="n">
        <f>ROUND(SUM(G7167,G7171),2)</f>
        <v>43.57</v>
      </c>
    </row>
    <row r="7173" customHeight="1" ht="15">
      <c r="A7173" s="2" t="inlineStr"/>
      <c r="B7173" s="2" t="inlineStr"/>
      <c r="C7173" s="2" t="inlineStr"/>
      <c r="D7173" s="2" t="inlineStr"/>
      <c r="E7173" s="28" t="inlineStr">
        <is>
          <r>
            <t xml:space="preserve">VALOR BDI (20.34%):</t>
          </r>
        </is>
      </c>
      <c r="F7173" s="28" t="inlineStr"/>
      <c r="G7173" s="29" t="n">
        <f>ROUND(G7172*(20.34/100),2)</f>
        <v>8.86</v>
      </c>
    </row>
    <row r="7174" customHeight="1" ht="15">
      <c r="A7174" s="2" t="inlineStr"/>
      <c r="B7174" s="2" t="inlineStr"/>
      <c r="C7174" s="2" t="inlineStr"/>
      <c r="D7174" s="2" t="inlineStr"/>
      <c r="E7174" s="28" t="inlineStr">
        <is>
          <r>
            <t xml:space="preserve">VALOR COM BDI:</t>
          </r>
        </is>
      </c>
      <c r="F7174" s="28" t="inlineStr"/>
      <c r="G7174" s="29" t="n">
        <f>G7173+G7172</f>
        <v>52.43</v>
      </c>
    </row>
    <row r="7175" customHeight="1" ht="10">
      <c r="A7175" s="2" t="inlineStr"/>
      <c r="B7175" s="2" t="inlineStr"/>
      <c r="C7175" s="2" t="inlineStr"/>
      <c r="D7175" s="2" t="inlineStr"/>
      <c r="E7175" s="18" t="inlineStr"/>
      <c r="F7175" s="18" t="inlineStr"/>
      <c r="G7175" s="18" t="inlineStr"/>
    </row>
    <row r="7176" customHeight="1" ht="20">
      <c r="A7176" s="19" t="inlineStr">
        <is>
          <r>
            <t xml:space="preserve">1.20.46. ​102622​ CAIXA D´ÁGUA EM POLIETILENO, 500 LITROS (INCLUSOS TUBOS, CONEXÕES E TORNEIRA DE BÓIA) - FORNECIMENTO E INSTALAÇÃO. AF_06/2021​ (UN)</t>
          </r>
        </is>
      </c>
      <c r="B7176" s="19" t="inlineStr"/>
      <c r="C7176" s="19" t="inlineStr"/>
      <c r="D7176" s="19" t="inlineStr"/>
      <c r="E7176" s="19" t="inlineStr"/>
      <c r="F7176" s="19" t="inlineStr"/>
      <c r="G7176" s="19" t="inlineStr"/>
    </row>
    <row r="7177" customHeight="1" ht="15">
      <c r="A7177" s="20" t="inlineStr">
        <is>
          <r>
            <t xml:space="preserve">Serviço</t>
          </r>
        </is>
      </c>
      <c r="B7177" s="20" t="inlineStr"/>
      <c r="C7177" s="21" t="inlineStr">
        <is>
          <r>
            <t xml:space="preserve">FONTE</t>
          </r>
        </is>
      </c>
      <c r="D7177" s="21" t="inlineStr">
        <is>
          <r>
            <t xml:space="preserve">UNID</t>
          </r>
        </is>
      </c>
      <c r="E7177" s="21" t="inlineStr">
        <is>
          <r>
            <t xml:space="preserve">COEFICIENTE</t>
          </r>
        </is>
      </c>
      <c r="F7177" s="21" t="inlineStr">
        <is>
          <r>
            <t xml:space="preserve">PREÇO UNITÁRIO</t>
          </r>
        </is>
      </c>
      <c r="G7177" s="21" t="inlineStr">
        <is>
          <r>
            <t xml:space="preserve">TOTAL</t>
          </r>
        </is>
      </c>
    </row>
    <row r="7178" customHeight="1" ht="38">
      <c r="A7178" s="22" t="inlineStr">
        <is>
          <r>
            <t xml:space="preserve">94703</t>
          </r>
        </is>
      </c>
      <c r="B7178" s="23" t="inlineStr">
        <is>
          <r>
            <t xml:space="preserve">ADAPTADOR COM FLANGE E ANEL DE VEDAÇÃO, PVC, SOLDÁVEL, DN 25 MM X 3/4", INSTALADO EM RESERVAÇÃO PREDIAL DE ÁGUA - FORNECIMENTO E INSTALAÇÃO. AF_04/2024</t>
          </r>
        </is>
      </c>
      <c r="C7178" s="22" t="inlineStr">
        <is>
          <r>
            <t xml:space="preserve">SINAPI</t>
          </r>
        </is>
      </c>
      <c r="D7178" s="22" t="inlineStr">
        <is>
          <r>
            <t xml:space="preserve">UN</t>
          </r>
        </is>
      </c>
      <c r="E7178" s="24" t="n">
        <v>3.0</v>
      </c>
      <c r="F7178" s="25" t="n">
        <v>20.53</v>
      </c>
      <c r="G7178" s="25" t="n">
        <f>TRUNC(TRUNC(E7178,8)*F7178,2)</f>
        <v>61.59</v>
      </c>
    </row>
    <row r="7179" customHeight="1" ht="38">
      <c r="A7179" s="22" t="inlineStr">
        <is>
          <r>
            <t xml:space="preserve">94704</t>
          </r>
        </is>
      </c>
      <c r="B7179" s="23" t="inlineStr">
        <is>
          <r>
            <t xml:space="preserve">ADAPTADOR COM FLANGE E ANEL DE VEDAÇÃO, PVC, SOLDÁVEL, DN 32 MM X 1", INSTALADO EM RESERVAÇÃO PREDIAL DE ÁGUA - FORNECIMENTO E INSTALAÇÃO. AF_04/2024</t>
          </r>
        </is>
      </c>
      <c r="C7179" s="22" t="inlineStr">
        <is>
          <r>
            <t xml:space="preserve">SINAPI</t>
          </r>
        </is>
      </c>
      <c r="D7179" s="22" t="inlineStr">
        <is>
          <r>
            <t xml:space="preserve">UN</t>
          </r>
        </is>
      </c>
      <c r="E7179" s="24" t="n">
        <v>1.0</v>
      </c>
      <c r="F7179" s="25" t="n">
        <v>27.38</v>
      </c>
      <c r="G7179" s="25" t="n">
        <f>TRUNC(TRUNC(E7179,8)*F7179,2)</f>
        <v>27.38</v>
      </c>
    </row>
    <row r="7180" customHeight="1" ht="21">
      <c r="A7180" s="22" t="inlineStr">
        <is>
          <r>
            <t xml:space="preserve">102605</t>
          </r>
        </is>
      </c>
      <c r="B7180" s="23" t="inlineStr">
        <is>
          <r>
            <t xml:space="preserve">CAIXA D´ÁGUA EM POLIETILENO, 500 LITROS - FORNECIMENTO E INSTALAÇÃO. AF_06/2021</t>
          </r>
        </is>
      </c>
      <c r="C7180" s="22" t="inlineStr">
        <is>
          <r>
            <t xml:space="preserve">SINAPI</t>
          </r>
        </is>
      </c>
      <c r="D7180" s="22" t="inlineStr">
        <is>
          <r>
            <t xml:space="preserve">UN</t>
          </r>
        </is>
      </c>
      <c r="E7180" s="24" t="n">
        <v>1.0</v>
      </c>
      <c r="F7180" s="25" t="n">
        <v>306.84</v>
      </c>
      <c r="G7180" s="25" t="n">
        <f>TRUNC(TRUNC(E7180,8)*F7180,2)</f>
        <v>306.84</v>
      </c>
    </row>
    <row r="7181" customHeight="1" ht="21">
      <c r="A7181" s="22" t="inlineStr">
        <is>
          <r>
            <t xml:space="preserve">102591</t>
          </r>
        </is>
      </c>
      <c r="B7181" s="23" t="inlineStr">
        <is>
          <r>
            <t xml:space="preserve">FURO EM CAIXA D'ÁGUA COM ESPESSURA DE 2 ATÉ 5 MM E DIÂMETRO DE 25 MM. AF_06/2021</t>
          </r>
        </is>
      </c>
      <c r="C7181" s="22" t="inlineStr">
        <is>
          <r>
            <t xml:space="preserve">SINAPI</t>
          </r>
        </is>
      </c>
      <c r="D7181" s="22" t="inlineStr">
        <is>
          <r>
            <t xml:space="preserve">UN</t>
          </r>
        </is>
      </c>
      <c r="E7181" s="24" t="n">
        <v>3.0</v>
      </c>
      <c r="F7181" s="25" t="n">
        <v>4.62</v>
      </c>
      <c r="G7181" s="25" t="n">
        <f>TRUNC(TRUNC(E7181,8)*F7181,2)</f>
        <v>13.86</v>
      </c>
    </row>
    <row r="7182" customHeight="1" ht="21">
      <c r="A7182" s="22" t="inlineStr">
        <is>
          <r>
            <t xml:space="preserve">102593</t>
          </r>
        </is>
      </c>
      <c r="B7182" s="23" t="inlineStr">
        <is>
          <r>
            <t xml:space="preserve">FURO EM CAIXA D'ÁGUA COM ESPESSURA DE 2 ATÉ 5 MM E DIÂMETRO DE 32 MM. AF_06/2021</t>
          </r>
        </is>
      </c>
      <c r="C7182" s="22" t="inlineStr">
        <is>
          <r>
            <t xml:space="preserve">SINAPI</t>
          </r>
        </is>
      </c>
      <c r="D7182" s="22" t="inlineStr">
        <is>
          <r>
            <t xml:space="preserve">UN</t>
          </r>
        </is>
      </c>
      <c r="E7182" s="24" t="n">
        <v>1.0</v>
      </c>
      <c r="F7182" s="25" t="n">
        <v>5.22</v>
      </c>
      <c r="G7182" s="25" t="n">
        <f>TRUNC(TRUNC(E7182,8)*F7182,2)</f>
        <v>5.22</v>
      </c>
    </row>
    <row r="7183" customHeight="1" ht="29">
      <c r="A7183" s="22" t="inlineStr">
        <is>
          <r>
            <t xml:space="preserve">94672</t>
          </r>
        </is>
      </c>
      <c r="B7183" s="23" t="inlineStr">
        <is>
          <r>
            <t xml:space="preserve">JOELHO 90 GRAUS COM BUCHA DE LATÃO, PVC, SOLDÁVEL, DN 25 MM X 3/4", INSTALADO EM RESERVAÇÃO PREDIAL DE ÁGUA - FORNECIMENTO E INSTALAÇÃO. AF_04/2024</t>
          </r>
        </is>
      </c>
      <c r="C7183" s="22" t="inlineStr">
        <is>
          <r>
            <t xml:space="preserve">SINAPI</t>
          </r>
        </is>
      </c>
      <c r="D7183" s="22" t="inlineStr">
        <is>
          <r>
            <t xml:space="preserve">UN</t>
          </r>
        </is>
      </c>
      <c r="E7183" s="24" t="n">
        <v>2.0</v>
      </c>
      <c r="F7183" s="25" t="n">
        <v>6.18</v>
      </c>
      <c r="G7183" s="25" t="n">
        <f>TRUNC(TRUNC(E7183,8)*F7183,2)</f>
        <v>12.36</v>
      </c>
    </row>
    <row r="7184" customHeight="1" ht="29">
      <c r="A7184" s="22" t="inlineStr">
        <is>
          <r>
            <t xml:space="preserve">94674</t>
          </r>
        </is>
      </c>
      <c r="B7184" s="23" t="inlineStr">
        <is>
          <r>
            <t xml:space="preserve">JOELHO 90 GRAUS, PVC, SOLDÁVEL, DN 32 MM INSTALADO EM RESERVAÇÃO PREDIAL DE ÁGUA - FORNECIMENTO E INSTALAÇÃO. AF_04/2024</t>
          </r>
        </is>
      </c>
      <c r="C7184" s="22" t="inlineStr">
        <is>
          <r>
            <t xml:space="preserve">SINAPI</t>
          </r>
        </is>
      </c>
      <c r="D7184" s="22" t="inlineStr">
        <is>
          <r>
            <t xml:space="preserve">UN</t>
          </r>
        </is>
      </c>
      <c r="E7184" s="24" t="n">
        <v>1.0</v>
      </c>
      <c r="F7184" s="25" t="n">
        <v>7.93</v>
      </c>
      <c r="G7184" s="25" t="n">
        <f>TRUNC(TRUNC(E7184,8)*F7184,2)</f>
        <v>7.93</v>
      </c>
    </row>
    <row r="7185" customHeight="1" ht="21">
      <c r="A7185" s="22" t="inlineStr">
        <is>
          <r>
            <t xml:space="preserve">94489</t>
          </r>
        </is>
      </c>
      <c r="B7185" s="23" t="inlineStr">
        <is>
          <r>
            <t xml:space="preserve">REGISTRO DE ESFERA, PVC, SOLDÁVEL, COM VOLANTE, DN 25 MM - FORNECIMENTO E INSTALAÇÃO. AF_08/2021</t>
          </r>
        </is>
      </c>
      <c r="C7185" s="22" t="inlineStr">
        <is>
          <r>
            <t xml:space="preserve">SINAPI</t>
          </r>
        </is>
      </c>
      <c r="D7185" s="22" t="inlineStr">
        <is>
          <r>
            <t xml:space="preserve">UN</t>
          </r>
        </is>
      </c>
      <c r="E7185" s="24" t="n">
        <v>2.0</v>
      </c>
      <c r="F7185" s="25" t="n">
        <v>21.04</v>
      </c>
      <c r="G7185" s="25" t="n">
        <f>TRUNC(TRUNC(E7185,8)*F7185,2)</f>
        <v>42.08</v>
      </c>
    </row>
    <row r="7186" customHeight="1" ht="21">
      <c r="A7186" s="22" t="inlineStr">
        <is>
          <r>
            <t xml:space="preserve">94490</t>
          </r>
        </is>
      </c>
      <c r="B7186" s="23" t="inlineStr">
        <is>
          <r>
            <t xml:space="preserve">REGISTRO DE ESFERA, PVC, SOLDÁVEL, COM VOLANTE, DN 32 MM - FORNECIMENTO E INSTALAÇÃO. AF_08/2021</t>
          </r>
        </is>
      </c>
      <c r="C7186" s="22" t="inlineStr">
        <is>
          <r>
            <t xml:space="preserve">SINAPI</t>
          </r>
        </is>
      </c>
      <c r="D7186" s="22" t="inlineStr">
        <is>
          <r>
            <t xml:space="preserve">UN</t>
          </r>
        </is>
      </c>
      <c r="E7186" s="24" t="n">
        <v>1.0</v>
      </c>
      <c r="F7186" s="25" t="n">
        <v>30.02</v>
      </c>
      <c r="G7186" s="25" t="n">
        <f>TRUNC(TRUNC(E7186,8)*F7186,2)</f>
        <v>30.02</v>
      </c>
    </row>
    <row r="7187" customHeight="1" ht="29">
      <c r="A7187" s="22" t="inlineStr">
        <is>
          <r>
            <t xml:space="preserve">94688</t>
          </r>
        </is>
      </c>
      <c r="B7187" s="23" t="inlineStr">
        <is>
          <r>
            <t xml:space="preserve">TÊ, PVC, SOLDÁVEL, DN 25 MM INSTALADO EM RESERVAÇÃO PREDIAL DE ÁGUA - FORNECIMENTO E INSTALAÇÃO. AF_04/2024</t>
          </r>
        </is>
      </c>
      <c r="C7187" s="22" t="inlineStr">
        <is>
          <r>
            <t xml:space="preserve">SINAPI</t>
          </r>
        </is>
      </c>
      <c r="D7187" s="22" t="inlineStr">
        <is>
          <r>
            <t xml:space="preserve">UN</t>
          </r>
        </is>
      </c>
      <c r="E7187" s="24" t="n">
        <v>1.0</v>
      </c>
      <c r="F7187" s="25" t="n">
        <v>6.89</v>
      </c>
      <c r="G7187" s="25" t="n">
        <f>TRUNC(TRUNC(E7187,8)*F7187,2)</f>
        <v>6.89</v>
      </c>
    </row>
    <row r="7188" customHeight="1" ht="29">
      <c r="A7188" s="22" t="inlineStr">
        <is>
          <r>
            <t xml:space="preserve">94690</t>
          </r>
        </is>
      </c>
      <c r="B7188" s="23" t="inlineStr">
        <is>
          <r>
            <t xml:space="preserve">TÊ, PVC, SOLDÁVEL, DN 32 MM INSTALADO EM RESERVAÇÃO PREDIAL DE ÁGUA - FORNECIMENTO E INSTALAÇÃO. AF_04/2024</t>
          </r>
        </is>
      </c>
      <c r="C7188" s="22" t="inlineStr">
        <is>
          <r>
            <t xml:space="preserve">SINAPI</t>
          </r>
        </is>
      </c>
      <c r="D7188" s="22" t="inlineStr">
        <is>
          <r>
            <t xml:space="preserve">UN</t>
          </r>
        </is>
      </c>
      <c r="E7188" s="24" t="n">
        <v>1.0</v>
      </c>
      <c r="F7188" s="25" t="n">
        <v>11.37</v>
      </c>
      <c r="G7188" s="25" t="n">
        <f>TRUNC(TRUNC(E7188,8)*F7188,2)</f>
        <v>11.37</v>
      </c>
    </row>
    <row r="7189" customHeight="1" ht="21">
      <c r="A7189" s="22" t="inlineStr">
        <is>
          <r>
            <t xml:space="preserve">94796</t>
          </r>
        </is>
      </c>
      <c r="B7189" s="23" t="inlineStr">
        <is>
          <r>
            <t xml:space="preserve">TORNEIRA DE BOIA PARA CAIXA D'ÁGUA, ROSCÁVEL, 3/4" - FORNECIMENTO E INSTALAÇÃO. AF_08/2021</t>
          </r>
        </is>
      </c>
      <c r="C7189" s="22" t="inlineStr">
        <is>
          <r>
            <t xml:space="preserve">SINAPI</t>
          </r>
        </is>
      </c>
      <c r="D7189" s="22" t="inlineStr">
        <is>
          <r>
            <t xml:space="preserve">UN</t>
          </r>
        </is>
      </c>
      <c r="E7189" s="24" t="n">
        <v>1.0</v>
      </c>
      <c r="F7189" s="25" t="n">
        <v>40.08</v>
      </c>
      <c r="G7189" s="25" t="n">
        <f>TRUNC(TRUNC(E7189,8)*F7189,2)</f>
        <v>40.08</v>
      </c>
    </row>
    <row r="7190" customHeight="1" ht="29">
      <c r="A7190" s="22" t="inlineStr">
        <is>
          <r>
            <t xml:space="preserve">94648</t>
          </r>
        </is>
      </c>
      <c r="B7190" s="23" t="inlineStr">
        <is>
          <r>
            <t xml:space="preserve">TUBO, PVC, SOLDÁVEL, DE 25MM, INSTALADO EM RESERVAÇÃO PREDIAL DE ÁGUA - FORNECIMENTO E INSTALAÇÃO. AF_04/2024</t>
          </r>
        </is>
      </c>
      <c r="C7190" s="22" t="inlineStr">
        <is>
          <r>
            <t xml:space="preserve">SINAPI</t>
          </r>
        </is>
      </c>
      <c r="D7190" s="22" t="inlineStr">
        <is>
          <r>
            <t xml:space="preserve">M</t>
          </r>
        </is>
      </c>
      <c r="E7190" s="24" t="n">
        <v>1.4</v>
      </c>
      <c r="F7190" s="25" t="n">
        <v>7.03</v>
      </c>
      <c r="G7190" s="25" t="n">
        <f>TRUNC(TRUNC(E7190,8)*F7190,2)</f>
        <v>9.84</v>
      </c>
    </row>
    <row r="7191" customHeight="1" ht="29">
      <c r="A7191" s="22" t="inlineStr">
        <is>
          <r>
            <t xml:space="preserve">94649</t>
          </r>
        </is>
      </c>
      <c r="B7191" s="23" t="inlineStr">
        <is>
          <r>
            <t xml:space="preserve">TUBO, PVC, SOLDÁVEL, DE 32MM, INSTALADO EM RESERVAÇÃO PREDIAL DE ÁGUA - FORNECIMENTO E INSTALAÇÃO. AF_04/2024</t>
          </r>
        </is>
      </c>
      <c r="C7191" s="22" t="inlineStr">
        <is>
          <r>
            <t xml:space="preserve">SINAPI</t>
          </r>
        </is>
      </c>
      <c r="D7191" s="22" t="inlineStr">
        <is>
          <r>
            <t xml:space="preserve">M</t>
          </r>
        </is>
      </c>
      <c r="E7191" s="24" t="n">
        <v>0.85</v>
      </c>
      <c r="F7191" s="25" t="n">
        <v>13.04</v>
      </c>
      <c r="G7191" s="25" t="n">
        <f>TRUNC(TRUNC(E7191,8)*F7191,2)</f>
        <v>11.08</v>
      </c>
    </row>
    <row r="7192" customHeight="1" ht="15">
      <c r="A7192" s="2" t="inlineStr"/>
      <c r="B7192" s="2" t="inlineStr"/>
      <c r="C7192" s="2" t="inlineStr"/>
      <c r="D7192" s="2" t="inlineStr"/>
      <c r="E7192" s="26" t="inlineStr">
        <is>
          <r>
            <t xml:space="preserve">TOTAL Serviço:</t>
          </r>
        </is>
      </c>
      <c r="F7192" s="26" t="inlineStr"/>
      <c r="G7192" s="27" t="n">
        <f>SUM(G7178:G7191)</f>
        <v>586.54</v>
      </c>
    </row>
    <row r="7193" customHeight="1" ht="15">
      <c r="A7193" s="2" t="inlineStr"/>
      <c r="B7193" s="2" t="inlineStr"/>
      <c r="C7193" s="2" t="inlineStr"/>
      <c r="D7193" s="2" t="inlineStr"/>
      <c r="E7193" s="28" t="inlineStr">
        <is>
          <r>
            <t xml:space="preserve">VALOR:</t>
          </r>
        </is>
      </c>
      <c r="F7193" s="28" t="inlineStr"/>
      <c r="G7193" s="29" t="n">
        <f>ROUND(SUM(G7192),2)</f>
        <v>586.54</v>
      </c>
    </row>
    <row r="7194" customHeight="1" ht="15">
      <c r="A7194" s="2" t="inlineStr"/>
      <c r="B7194" s="2" t="inlineStr"/>
      <c r="C7194" s="2" t="inlineStr"/>
      <c r="D7194" s="2" t="inlineStr"/>
      <c r="E7194" s="28" t="inlineStr">
        <is>
          <r>
            <t xml:space="preserve">VALOR BDI (20.34%):</t>
          </r>
        </is>
      </c>
      <c r="F7194" s="28" t="inlineStr"/>
      <c r="G7194" s="29" t="n">
        <f>ROUND(G7193*(20.34/100),2)</f>
        <v>119.3</v>
      </c>
    </row>
    <row r="7195" customHeight="1" ht="15">
      <c r="A7195" s="2" t="inlineStr"/>
      <c r="B7195" s="2" t="inlineStr"/>
      <c r="C7195" s="2" t="inlineStr"/>
      <c r="D7195" s="2" t="inlineStr"/>
      <c r="E7195" s="28" t="inlineStr">
        <is>
          <r>
            <t xml:space="preserve">VALOR COM BDI:</t>
          </r>
        </is>
      </c>
      <c r="F7195" s="28" t="inlineStr"/>
      <c r="G7195" s="29" t="n">
        <f>G7194+G7193</f>
        <v>705.84</v>
      </c>
    </row>
    <row r="7196" customHeight="1" ht="10">
      <c r="A7196" s="2" t="inlineStr"/>
      <c r="B7196" s="2" t="inlineStr"/>
      <c r="C7196" s="2" t="inlineStr"/>
      <c r="D7196" s="2" t="inlineStr"/>
      <c r="E7196" s="18" t="inlineStr"/>
      <c r="F7196" s="18" t="inlineStr"/>
      <c r="G7196" s="18" t="inlineStr"/>
    </row>
    <row r="7197" customHeight="1" ht="20">
      <c r="A7197" s="19" t="inlineStr">
        <is>
          <r>
            <t xml:space="preserve">1.20.47. ​CPU3380​ RESFRIADORA DE LÍQUIDOS (CHILLER), COM COMPRESSOR E CONDENSAÇÃO Á AR, CAPACIDADE DE 120 TR​ (UN)</t>
          </r>
        </is>
      </c>
      <c r="B7197" s="19" t="inlineStr"/>
      <c r="C7197" s="19" t="inlineStr"/>
      <c r="D7197" s="19" t="inlineStr"/>
      <c r="E7197" s="19" t="inlineStr"/>
      <c r="F7197" s="19" t="inlineStr"/>
      <c r="G7197" s="19" t="inlineStr"/>
    </row>
    <row r="7198" customHeight="1" ht="15">
      <c r="A7198" s="20" t="inlineStr">
        <is>
          <r>
            <t xml:space="preserve">Equipamento Custo Horário</t>
          </r>
        </is>
      </c>
      <c r="B7198" s="20" t="inlineStr"/>
      <c r="C7198" s="21" t="inlineStr">
        <is>
          <r>
            <t xml:space="preserve">FONTE</t>
          </r>
        </is>
      </c>
      <c r="D7198" s="21" t="inlineStr">
        <is>
          <r>
            <t xml:space="preserve">UNID</t>
          </r>
        </is>
      </c>
      <c r="E7198" s="21" t="inlineStr">
        <is>
          <r>
            <t xml:space="preserve">COEFICIENTE</t>
          </r>
        </is>
      </c>
      <c r="F7198" s="21" t="inlineStr">
        <is>
          <r>
            <t xml:space="preserve">PREÇO UNITÁRIO</t>
          </r>
        </is>
      </c>
      <c r="G7198" s="21" t="inlineStr">
        <is>
          <r>
            <t xml:space="preserve">TOTAL</t>
          </r>
        </is>
      </c>
    </row>
    <row r="7199" customHeight="1" ht="46">
      <c r="A7199" s="22" t="inlineStr">
        <is>
          <r>
            <t xml:space="preserve">18.030.0204-A</t>
          </r>
        </is>
      </c>
      <c r="B7199" s="23" t="inlineStr">
        <is>
          <r>
            <t xml:space="preserve">EQUIPAMENTO CHILLER (RESFRIADOR DE LIQUIDOS), CONDENSACAO A AR, REGIME DE TRABALHO (TEMPERATURA) 0, 1°C (EVAPORADORA) E 45°C (CONDENSADORA), COM CAPACIDADE DE 150TR.FORNECIMENTO E COLOCACAO</t>
          </r>
        </is>
      </c>
      <c r="C7199" s="22" t="inlineStr">
        <is>
          <r>
            <t xml:space="preserve">EMOP</t>
          </r>
        </is>
      </c>
      <c r="D7199" s="22" t="inlineStr">
        <is>
          <r>
            <t xml:space="preserve">UN</t>
          </r>
        </is>
      </c>
      <c r="E7199" s="24" t="n">
        <v>1.0</v>
      </c>
      <c r="F7199" s="25" t="n">
        <v>558107.58</v>
      </c>
      <c r="G7199" s="25" t="n">
        <f>ROUND(ROUND(E7199,8)*F7199,2)</f>
        <v>558107.58</v>
      </c>
    </row>
    <row r="7200" customHeight="1" ht="55">
      <c r="A7200" s="22" t="inlineStr">
        <is>
          <r>
            <t xml:space="preserve">105984</t>
          </r>
        </is>
      </c>
      <c r="B7200" s="23" t="inlineStr">
        <is>
          <r>
            <t xml:space="preserve">GUINDAUTO HIDRÁULICO, CAPACIDADE MÁXIMA DE CARGA 8500 KG, MOMENTO MÁXIMO DE CARGA 30,4 TM, ALCANCE MÁXIMO HORIZONTAL 14,30 M, INCLUSIVE CAMINHÃO TRUCADO PBT 23.000 KG, POTÊNCIA DE 256 CV E CARROCERIA FIXA ABERTA DE MADEIRA - CHP DIURNO. AF_05/2025</t>
          </r>
        </is>
      </c>
      <c r="C7200" s="22" t="inlineStr">
        <is>
          <r>
            <t xml:space="preserve">SINAPI</t>
          </r>
        </is>
      </c>
      <c r="D7200" s="22" t="inlineStr">
        <is>
          <r>
            <t xml:space="preserve">CHP</t>
          </r>
        </is>
      </c>
      <c r="E7200" s="24" t="n">
        <v>17.0</v>
      </c>
      <c r="F7200" s="25" t="n">
        <v>331.11</v>
      </c>
      <c r="G7200" s="25" t="n">
        <f>ROUND(ROUND(E7200,8)*F7200,2)</f>
        <v>5628.87</v>
      </c>
    </row>
    <row r="7201" customHeight="1" ht="18">
      <c r="A7201" s="2" t="inlineStr"/>
      <c r="B7201" s="2" t="inlineStr"/>
      <c r="C7201" s="2" t="inlineStr"/>
      <c r="D7201" s="2" t="inlineStr"/>
      <c r="E7201" s="26" t="inlineStr">
        <is>
          <r>
            <t xml:space="preserve">TOTAL Equipamento Custo Horário:</t>
          </r>
        </is>
      </c>
      <c r="F7201" s="26" t="inlineStr"/>
      <c r="G7201" s="27" t="n">
        <f>SUM(G7199:G7200)</f>
        <v>563736.45</v>
      </c>
    </row>
    <row r="7202" customHeight="1" ht="15">
      <c r="A7202" s="20" t="inlineStr">
        <is>
          <r>
            <t xml:space="preserve">Mão de Obra com Encargos Complementares</t>
          </r>
        </is>
      </c>
      <c r="B7202" s="20" t="inlineStr"/>
      <c r="C7202" s="21" t="inlineStr">
        <is>
          <r>
            <t xml:space="preserve">FONTE</t>
          </r>
        </is>
      </c>
      <c r="D7202" s="21" t="inlineStr">
        <is>
          <r>
            <t xml:space="preserve">UNID</t>
          </r>
        </is>
      </c>
      <c r="E7202" s="21" t="inlineStr">
        <is>
          <r>
            <t xml:space="preserve">COEFICIENTE</t>
          </r>
        </is>
      </c>
      <c r="F7202" s="21" t="inlineStr">
        <is>
          <r>
            <t xml:space="preserve">PREÇO UNITÁRIO</t>
          </r>
        </is>
      </c>
      <c r="G7202" s="21" t="inlineStr">
        <is>
          <r>
            <t xml:space="preserve">TOTAL</t>
          </r>
        </is>
      </c>
    </row>
    <row r="7203" customHeight="1" ht="21">
      <c r="A7203" s="22" t="inlineStr">
        <is>
          <r>
            <t xml:space="preserve">88243</t>
          </r>
        </is>
      </c>
      <c r="B7203" s="23" t="inlineStr">
        <is>
          <r>
            <t xml:space="preserve">AJUDANTE ESPECIALIZADO COM ENCARGOS COMPLEMENTARES</t>
          </r>
        </is>
      </c>
      <c r="C7203" s="22" t="inlineStr">
        <is>
          <r>
            <t xml:space="preserve">SINAPI</t>
          </r>
        </is>
      </c>
      <c r="D7203" s="22" t="inlineStr">
        <is>
          <r>
            <t xml:space="preserve">H</t>
          </r>
        </is>
      </c>
      <c r="E7203" s="24" t="n">
        <v>870.0</v>
      </c>
      <c r="F7203" s="25" t="n">
        <v>23.76</v>
      </c>
      <c r="G7203" s="25" t="n">
        <f>ROUND(ROUND(E7203,8)*F7203,2)</f>
        <v>20671.2</v>
      </c>
    </row>
    <row r="7204" customHeight="1" ht="21">
      <c r="A7204" s="22" t="inlineStr">
        <is>
          <r>
            <t xml:space="preserve">88247</t>
          </r>
        </is>
      </c>
      <c r="B7204" s="23" t="inlineStr">
        <is>
          <r>
            <t xml:space="preserve">AUXILIAR DE ELETRICISTA COM ENCARGOS COMPLEMENTARES</t>
          </r>
        </is>
      </c>
      <c r="C7204" s="22" t="inlineStr">
        <is>
          <r>
            <t xml:space="preserve">SINAPI</t>
          </r>
        </is>
      </c>
      <c r="D7204" s="22" t="inlineStr">
        <is>
          <r>
            <t xml:space="preserve">H</t>
          </r>
        </is>
      </c>
      <c r="E7204" s="24" t="n">
        <v>25.0</v>
      </c>
      <c r="F7204" s="25" t="n">
        <v>25.22</v>
      </c>
      <c r="G7204" s="25" t="n">
        <f>ROUND(ROUND(E7204,8)*F7204,2)</f>
        <v>630.5</v>
      </c>
    </row>
    <row r="7205" customHeight="1" ht="15">
      <c r="A7205" s="22" t="inlineStr">
        <is>
          <r>
            <t xml:space="preserve">88264</t>
          </r>
        </is>
      </c>
      <c r="B7205" s="23" t="inlineStr">
        <is>
          <r>
            <t xml:space="preserve">ELETRICISTA COM ENCARGOS COMPLEMENTARES</t>
          </r>
        </is>
      </c>
      <c r="C7205" s="22" t="inlineStr">
        <is>
          <r>
            <t xml:space="preserve">SINAPI</t>
          </r>
        </is>
      </c>
      <c r="D7205" s="22" t="inlineStr">
        <is>
          <r>
            <t xml:space="preserve">H</t>
          </r>
        </is>
      </c>
      <c r="E7205" s="24" t="n">
        <v>25.0</v>
      </c>
      <c r="F7205" s="25" t="n">
        <v>30.96</v>
      </c>
      <c r="G7205" s="25" t="n">
        <f>ROUND(ROUND(E7205,8)*F7205,2)</f>
        <v>774.0</v>
      </c>
    </row>
    <row r="7206" customHeight="1" ht="21">
      <c r="A7206" s="22" t="inlineStr">
        <is>
          <r>
            <t xml:space="preserve">100307</t>
          </r>
        </is>
      </c>
      <c r="B7206" s="23" t="inlineStr">
        <is>
          <r>
            <t xml:space="preserve">MONTADOR DE ELETROELETRÔNICOS COM ENCARGOS COMPLEMENTARES</t>
          </r>
        </is>
      </c>
      <c r="C7206" s="22" t="inlineStr">
        <is>
          <r>
            <t xml:space="preserve">SINAPI</t>
          </r>
        </is>
      </c>
      <c r="D7206" s="22" t="inlineStr">
        <is>
          <r>
            <t xml:space="preserve">H</t>
          </r>
        </is>
      </c>
      <c r="E7206" s="24" t="n">
        <v>290.0</v>
      </c>
      <c r="F7206" s="25" t="n">
        <v>27.35</v>
      </c>
      <c r="G7206" s="25" t="n">
        <f>ROUND(ROUND(E7206,8)*F7206,2)</f>
        <v>7931.5</v>
      </c>
    </row>
    <row r="7207" customHeight="1" ht="21">
      <c r="A7207" s="22" t="inlineStr">
        <is>
          <r>
            <t xml:space="preserve">88279</t>
          </r>
        </is>
      </c>
      <c r="B7207" s="23" t="inlineStr">
        <is>
          <r>
            <t xml:space="preserve">MONTADOR ELETROMECÂNICO COM ENCARGOS COMPLEMENTARES</t>
          </r>
        </is>
      </c>
      <c r="C7207" s="22" t="inlineStr">
        <is>
          <r>
            <t xml:space="preserve">SINAPI</t>
          </r>
        </is>
      </c>
      <c r="D7207" s="22" t="inlineStr">
        <is>
          <r>
            <t xml:space="preserve">H</t>
          </r>
        </is>
      </c>
      <c r="E7207" s="24" t="n">
        <v>20.0</v>
      </c>
      <c r="F7207" s="25" t="n">
        <v>33.06</v>
      </c>
      <c r="G7207" s="25" t="n">
        <f>ROUND(ROUND(E7207,8)*F7207,2)</f>
        <v>661.2</v>
      </c>
    </row>
    <row r="7208" customHeight="1" ht="18">
      <c r="A7208" s="2" t="inlineStr"/>
      <c r="B7208" s="2" t="inlineStr"/>
      <c r="C7208" s="2" t="inlineStr"/>
      <c r="D7208" s="2" t="inlineStr"/>
      <c r="E7208" s="26" t="inlineStr">
        <is>
          <r>
            <t xml:space="preserve">TOTAL Mão de Obra com Encargos Complementares:</t>
          </r>
        </is>
      </c>
      <c r="F7208" s="26" t="inlineStr"/>
      <c r="G7208" s="27" t="n">
        <f>SUM(G7203:G7207)</f>
        <v>30668.4</v>
      </c>
    </row>
    <row r="7209" customHeight="1" ht="15">
      <c r="A7209" s="2" t="inlineStr"/>
      <c r="B7209" s="2" t="inlineStr"/>
      <c r="C7209" s="2" t="inlineStr"/>
      <c r="D7209" s="2" t="inlineStr"/>
      <c r="E7209" s="28" t="inlineStr">
        <is>
          <r>
            <t xml:space="preserve">VALOR:</t>
          </r>
        </is>
      </c>
      <c r="F7209" s="28" t="inlineStr"/>
      <c r="G7209" s="29" t="n">
        <f>ROUND(SUM(G7201,G7208),2)</f>
        <v>594404.85</v>
      </c>
    </row>
    <row r="7210" customHeight="1" ht="15">
      <c r="A7210" s="2" t="inlineStr"/>
      <c r="B7210" s="2" t="inlineStr"/>
      <c r="C7210" s="2" t="inlineStr"/>
      <c r="D7210" s="2" t="inlineStr"/>
      <c r="E7210" s="28" t="inlineStr">
        <is>
          <r>
            <t xml:space="preserve">VALOR BDI (20.34%):</t>
          </r>
        </is>
      </c>
      <c r="F7210" s="28" t="inlineStr"/>
      <c r="G7210" s="29" t="n">
        <f>ROUND(G7209*(20.34/100),2)</f>
        <v>120901.95</v>
      </c>
    </row>
    <row r="7211" customHeight="1" ht="15">
      <c r="A7211" s="2" t="inlineStr"/>
      <c r="B7211" s="2" t="inlineStr"/>
      <c r="C7211" s="2" t="inlineStr"/>
      <c r="D7211" s="2" t="inlineStr"/>
      <c r="E7211" s="28" t="inlineStr">
        <is>
          <r>
            <t xml:space="preserve">VALOR COM BDI:</t>
          </r>
        </is>
      </c>
      <c r="F7211" s="28" t="inlineStr"/>
      <c r="G7211" s="29" t="n">
        <f>G7210+G7209</f>
        <v>715306.8</v>
      </c>
    </row>
    <row r="7212" customHeight="1" ht="10">
      <c r="A7212" s="2" t="inlineStr"/>
      <c r="B7212" s="2" t="inlineStr"/>
      <c r="C7212" s="2" t="inlineStr"/>
      <c r="D7212" s="2" t="inlineStr"/>
      <c r="E7212" s="18" t="inlineStr"/>
      <c r="F7212" s="18" t="inlineStr"/>
      <c r="G7212" s="18" t="inlineStr"/>
    </row>
    <row r="7213" customHeight="1" ht="20">
      <c r="A7213" s="19" t="inlineStr">
        <is>
          <r>
            <t xml:space="preserve">1.20.48. ​CPU3381​ RESFRIADORA DE LÍQUIDOS (CHILLER), COM COMPRESSOR E CONDENSAÇÃO Á AR, CAPACIDADE DE 80 TR​ (UN)</t>
          </r>
        </is>
      </c>
      <c r="B7213" s="19" t="inlineStr"/>
      <c r="C7213" s="19" t="inlineStr"/>
      <c r="D7213" s="19" t="inlineStr"/>
      <c r="E7213" s="19" t="inlineStr"/>
      <c r="F7213" s="19" t="inlineStr"/>
      <c r="G7213" s="19" t="inlineStr"/>
    </row>
    <row r="7214" customHeight="1" ht="15">
      <c r="A7214" s="20" t="inlineStr">
        <is>
          <r>
            <t xml:space="preserve">Equipamento Custo Horário</t>
          </r>
        </is>
      </c>
      <c r="B7214" s="20" t="inlineStr"/>
      <c r="C7214" s="21" t="inlineStr">
        <is>
          <r>
            <t xml:space="preserve">FONTE</t>
          </r>
        </is>
      </c>
      <c r="D7214" s="21" t="inlineStr">
        <is>
          <r>
            <t xml:space="preserve">UNID</t>
          </r>
        </is>
      </c>
      <c r="E7214" s="21" t="inlineStr">
        <is>
          <r>
            <t xml:space="preserve">COEFICIENTE</t>
          </r>
        </is>
      </c>
      <c r="F7214" s="21" t="inlineStr">
        <is>
          <r>
            <t xml:space="preserve">PREÇO UNITÁRIO</t>
          </r>
        </is>
      </c>
      <c r="G7214" s="21" t="inlineStr">
        <is>
          <r>
            <t xml:space="preserve">TOTAL</t>
          </r>
        </is>
      </c>
    </row>
    <row r="7215" customHeight="1" ht="46">
      <c r="A7215" s="22" t="inlineStr">
        <is>
          <r>
            <t xml:space="preserve">18.030.0202-A</t>
          </r>
        </is>
      </c>
      <c r="B7215" s="23" t="inlineStr">
        <is>
          <r>
            <t xml:space="preserve">EQUIPAMENTO CHILLER (RESFRIADOR DE LIQUIDOS), CONDENSACAO A AR, REGIME DE TRABALHO (TEMPERATURA) 0, 1°C (EVAPORADORA) E 45°C (CONDENSADORA), COM CAPACIDADE DE 100TR.FORNECIMENTO E COLOCACAO</t>
          </r>
        </is>
      </c>
      <c r="C7215" s="22" t="inlineStr">
        <is>
          <r>
            <t xml:space="preserve">EMOP</t>
          </r>
        </is>
      </c>
      <c r="D7215" s="22" t="inlineStr">
        <is>
          <r>
            <t xml:space="preserve">UN</t>
          </r>
        </is>
      </c>
      <c r="E7215" s="24" t="n">
        <v>1.0</v>
      </c>
      <c r="F7215" s="25" t="n">
        <v>360821.83</v>
      </c>
      <c r="G7215" s="25" t="n">
        <f>ROUND(ROUND(E7215,8)*F7215,2)</f>
        <v>360821.83</v>
      </c>
    </row>
    <row r="7216" customHeight="1" ht="18">
      <c r="A7216" s="2" t="inlineStr"/>
      <c r="B7216" s="2" t="inlineStr"/>
      <c r="C7216" s="2" t="inlineStr"/>
      <c r="D7216" s="2" t="inlineStr"/>
      <c r="E7216" s="26" t="inlineStr">
        <is>
          <r>
            <t xml:space="preserve">TOTAL Equipamento Custo Horário:</t>
          </r>
        </is>
      </c>
      <c r="F7216" s="26" t="inlineStr"/>
      <c r="G7216" s="27" t="n">
        <f>SUM(G7215:G7215)</f>
        <v>360821.83</v>
      </c>
    </row>
    <row r="7217" customHeight="1" ht="15">
      <c r="A7217" s="20" t="inlineStr">
        <is>
          <r>
            <t xml:space="preserve">Mão de Obra com Encargos Complementares</t>
          </r>
        </is>
      </c>
      <c r="B7217" s="20" t="inlineStr"/>
      <c r="C7217" s="21" t="inlineStr">
        <is>
          <r>
            <t xml:space="preserve">FONTE</t>
          </r>
        </is>
      </c>
      <c r="D7217" s="21" t="inlineStr">
        <is>
          <r>
            <t xml:space="preserve">UNID</t>
          </r>
        </is>
      </c>
      <c r="E7217" s="21" t="inlineStr">
        <is>
          <r>
            <t xml:space="preserve">COEFICIENTE</t>
          </r>
        </is>
      </c>
      <c r="F7217" s="21" t="inlineStr">
        <is>
          <r>
            <t xml:space="preserve">PREÇO UNITÁRIO</t>
          </r>
        </is>
      </c>
      <c r="G7217" s="21" t="inlineStr">
        <is>
          <r>
            <t xml:space="preserve">TOTAL</t>
          </r>
        </is>
      </c>
    </row>
    <row r="7218" customHeight="1" ht="21">
      <c r="A7218" s="22" t="inlineStr">
        <is>
          <r>
            <t xml:space="preserve">88243</t>
          </r>
        </is>
      </c>
      <c r="B7218" s="23" t="inlineStr">
        <is>
          <r>
            <t xml:space="preserve">AJUDANTE ESPECIALIZADO COM ENCARGOS COMPLEMENTARES</t>
          </r>
        </is>
      </c>
      <c r="C7218" s="22" t="inlineStr">
        <is>
          <r>
            <t xml:space="preserve">SINAPI</t>
          </r>
        </is>
      </c>
      <c r="D7218" s="22" t="inlineStr">
        <is>
          <r>
            <t xml:space="preserve">H</t>
          </r>
        </is>
      </c>
      <c r="E7218" s="24" t="n">
        <v>696.0</v>
      </c>
      <c r="F7218" s="25" t="n">
        <v>23.76</v>
      </c>
      <c r="G7218" s="25" t="n">
        <f>ROUND(ROUND(E7218,8)*F7218,2)</f>
        <v>16536.96</v>
      </c>
    </row>
    <row r="7219" customHeight="1" ht="21">
      <c r="A7219" s="22" t="inlineStr">
        <is>
          <r>
            <t xml:space="preserve">88247</t>
          </r>
        </is>
      </c>
      <c r="B7219" s="23" t="inlineStr">
        <is>
          <r>
            <t xml:space="preserve">AUXILIAR DE ELETRICISTA COM ENCARGOS COMPLEMENTARES</t>
          </r>
        </is>
      </c>
      <c r="C7219" s="22" t="inlineStr">
        <is>
          <r>
            <t xml:space="preserve">SINAPI</t>
          </r>
        </is>
      </c>
      <c r="D7219" s="22" t="inlineStr">
        <is>
          <r>
            <t xml:space="preserve">H</t>
          </r>
        </is>
      </c>
      <c r="E7219" s="24" t="n">
        <v>20.0</v>
      </c>
      <c r="F7219" s="25" t="n">
        <v>25.22</v>
      </c>
      <c r="G7219" s="25" t="n">
        <f>ROUND(ROUND(E7219,8)*F7219,2)</f>
        <v>504.4</v>
      </c>
    </row>
    <row r="7220" customHeight="1" ht="15">
      <c r="A7220" s="22" t="inlineStr">
        <is>
          <r>
            <t xml:space="preserve">88264</t>
          </r>
        </is>
      </c>
      <c r="B7220" s="23" t="inlineStr">
        <is>
          <r>
            <t xml:space="preserve">ELETRICISTA COM ENCARGOS COMPLEMENTARES</t>
          </r>
        </is>
      </c>
      <c r="C7220" s="22" t="inlineStr">
        <is>
          <r>
            <t xml:space="preserve">SINAPI</t>
          </r>
        </is>
      </c>
      <c r="D7220" s="22" t="inlineStr">
        <is>
          <r>
            <t xml:space="preserve">H</t>
          </r>
        </is>
      </c>
      <c r="E7220" s="24" t="n">
        <v>20.0</v>
      </c>
      <c r="F7220" s="25" t="n">
        <v>30.96</v>
      </c>
      <c r="G7220" s="25" t="n">
        <f>ROUND(ROUND(E7220,8)*F7220,2)</f>
        <v>619.2</v>
      </c>
    </row>
    <row r="7221" customHeight="1" ht="21">
      <c r="A7221" s="22" t="inlineStr">
        <is>
          <r>
            <t xml:space="preserve">100307</t>
          </r>
        </is>
      </c>
      <c r="B7221" s="23" t="inlineStr">
        <is>
          <r>
            <t xml:space="preserve">MONTADOR DE ELETROELETRÔNICOS COM ENCARGOS COMPLEMENTARES</t>
          </r>
        </is>
      </c>
      <c r="C7221" s="22" t="inlineStr">
        <is>
          <r>
            <t xml:space="preserve">SINAPI</t>
          </r>
        </is>
      </c>
      <c r="D7221" s="22" t="inlineStr">
        <is>
          <r>
            <t xml:space="preserve">H</t>
          </r>
        </is>
      </c>
      <c r="E7221" s="24" t="n">
        <v>232.0</v>
      </c>
      <c r="F7221" s="25" t="n">
        <v>27.35</v>
      </c>
      <c r="G7221" s="25" t="n">
        <f>ROUND(ROUND(E7221,8)*F7221,2)</f>
        <v>6345.2</v>
      </c>
    </row>
    <row r="7222" customHeight="1" ht="21">
      <c r="A7222" s="22" t="inlineStr">
        <is>
          <r>
            <t xml:space="preserve">88279</t>
          </r>
        </is>
      </c>
      <c r="B7222" s="23" t="inlineStr">
        <is>
          <r>
            <t xml:space="preserve">MONTADOR ELETROMECÂNICO COM ENCARGOS COMPLEMENTARES</t>
          </r>
        </is>
      </c>
      <c r="C7222" s="22" t="inlineStr">
        <is>
          <r>
            <t xml:space="preserve">SINAPI</t>
          </r>
        </is>
      </c>
      <c r="D7222" s="22" t="inlineStr">
        <is>
          <r>
            <t xml:space="preserve">H</t>
          </r>
        </is>
      </c>
      <c r="E7222" s="24" t="n">
        <v>16.0</v>
      </c>
      <c r="F7222" s="25" t="n">
        <v>33.06</v>
      </c>
      <c r="G7222" s="25" t="n">
        <f>ROUND(ROUND(E7222,8)*F7222,2)</f>
        <v>528.96</v>
      </c>
    </row>
    <row r="7223" customHeight="1" ht="18">
      <c r="A7223" s="2" t="inlineStr"/>
      <c r="B7223" s="2" t="inlineStr"/>
      <c r="C7223" s="2" t="inlineStr"/>
      <c r="D7223" s="2" t="inlineStr"/>
      <c r="E7223" s="26" t="inlineStr">
        <is>
          <r>
            <t xml:space="preserve">TOTAL Mão de Obra com Encargos Complementares:</t>
          </r>
        </is>
      </c>
      <c r="F7223" s="26" t="inlineStr"/>
      <c r="G7223" s="27" t="n">
        <f>SUM(G7218:G7222)</f>
        <v>24534.72</v>
      </c>
    </row>
    <row r="7224" customHeight="1" ht="15">
      <c r="A7224" s="2" t="inlineStr"/>
      <c r="B7224" s="2" t="inlineStr"/>
      <c r="C7224" s="2" t="inlineStr"/>
      <c r="D7224" s="2" t="inlineStr"/>
      <c r="E7224" s="28" t="inlineStr">
        <is>
          <r>
            <t xml:space="preserve">VALOR:</t>
          </r>
        </is>
      </c>
      <c r="F7224" s="28" t="inlineStr"/>
      <c r="G7224" s="29" t="n">
        <f>ROUND(SUM(G7216,G7223),2)</f>
        <v>385356.55</v>
      </c>
    </row>
    <row r="7225" customHeight="1" ht="15">
      <c r="A7225" s="2" t="inlineStr"/>
      <c r="B7225" s="2" t="inlineStr"/>
      <c r="C7225" s="2" t="inlineStr"/>
      <c r="D7225" s="2" t="inlineStr"/>
      <c r="E7225" s="28" t="inlineStr">
        <is>
          <r>
            <t xml:space="preserve">VALOR BDI (20.34%):</t>
          </r>
        </is>
      </c>
      <c r="F7225" s="28" t="inlineStr"/>
      <c r="G7225" s="29" t="n">
        <f>ROUND(G7224*(20.34/100),2)</f>
        <v>78381.52</v>
      </c>
    </row>
    <row r="7226" customHeight="1" ht="15">
      <c r="A7226" s="2" t="inlineStr"/>
      <c r="B7226" s="2" t="inlineStr"/>
      <c r="C7226" s="2" t="inlineStr"/>
      <c r="D7226" s="2" t="inlineStr"/>
      <c r="E7226" s="28" t="inlineStr">
        <is>
          <r>
            <t xml:space="preserve">VALOR COM BDI:</t>
          </r>
        </is>
      </c>
      <c r="F7226" s="28" t="inlineStr"/>
      <c r="G7226" s="29" t="n">
        <f>G7225+G7224</f>
        <v>463738.07</v>
      </c>
    </row>
    <row r="7227" customHeight="1" ht="10">
      <c r="A7227" s="2" t="inlineStr"/>
      <c r="B7227" s="2" t="inlineStr"/>
      <c r="C7227" s="2" t="inlineStr"/>
      <c r="D7227" s="2" t="inlineStr"/>
      <c r="E7227" s="18" t="inlineStr"/>
      <c r="F7227" s="18" t="inlineStr"/>
      <c r="G7227" s="18" t="inlineStr"/>
    </row>
    <row r="7228" customHeight="1" ht="20">
      <c r="A7228" s="19" t="inlineStr">
        <is>
          <r>
            <t xml:space="preserve">1.20.49. ​CPU3382​ CONJUNTO MOTO-BOMBA (CENTRÍFUGA) 15 CV, MONOESTÁGIO, HMAN=30 A 60 MCA, Q=82 A 20 M³/H​ (UN)</t>
          </r>
        </is>
      </c>
      <c r="B7228" s="19" t="inlineStr"/>
      <c r="C7228" s="19" t="inlineStr"/>
      <c r="D7228" s="19" t="inlineStr"/>
      <c r="E7228" s="19" t="inlineStr"/>
      <c r="F7228" s="19" t="inlineStr"/>
      <c r="G7228" s="19" t="inlineStr"/>
    </row>
    <row r="7229" customHeight="1" ht="15">
      <c r="A7229" s="20" t="inlineStr">
        <is>
          <r>
            <t xml:space="preserve">Serviço</t>
          </r>
        </is>
      </c>
      <c r="B7229" s="20" t="inlineStr"/>
      <c r="C7229" s="21" t="inlineStr">
        <is>
          <r>
            <t xml:space="preserve">FONTE</t>
          </r>
        </is>
      </c>
      <c r="D7229" s="21" t="inlineStr">
        <is>
          <r>
            <t xml:space="preserve">UNID</t>
          </r>
        </is>
      </c>
      <c r="E7229" s="21" t="inlineStr">
        <is>
          <r>
            <t xml:space="preserve">COEFICIENTE</t>
          </r>
        </is>
      </c>
      <c r="F7229" s="21" t="inlineStr">
        <is>
          <r>
            <t xml:space="preserve">PREÇO UNITÁRIO</t>
          </r>
        </is>
      </c>
      <c r="G7229" s="21" t="inlineStr">
        <is>
          <r>
            <t xml:space="preserve">TOTAL</t>
          </r>
        </is>
      </c>
    </row>
    <row r="7230" customHeight="1" ht="15">
      <c r="A7230" s="22" t="inlineStr">
        <is>
          <r>
            <t xml:space="preserve">C0449</t>
          </r>
        </is>
      </c>
      <c r="B7230" s="23" t="inlineStr">
        <is>
          <r>
            <t xml:space="preserve">BOMBA CENTRÍFUGA P/ PRESSURIZAÇÃO/HIDRANTE 15 CV</t>
          </r>
        </is>
      </c>
      <c r="C7230" s="22" t="inlineStr">
        <is>
          <r>
            <t xml:space="preserve">SEINFRA</t>
          </r>
        </is>
      </c>
      <c r="D7230" s="22" t="inlineStr">
        <is>
          <r>
            <t xml:space="preserve">UN</t>
          </r>
        </is>
      </c>
      <c r="E7230" s="24" t="n">
        <v>1.0</v>
      </c>
      <c r="F7230" s="25" t="n">
        <v>3959.74</v>
      </c>
      <c r="G7230" s="25" t="n">
        <f>ROUND(ROUND(E7230,8)*F7230,2)</f>
        <v>3959.74</v>
      </c>
    </row>
    <row r="7231" customHeight="1" ht="15">
      <c r="A7231" s="2" t="inlineStr"/>
      <c r="B7231" s="2" t="inlineStr"/>
      <c r="C7231" s="2" t="inlineStr"/>
      <c r="D7231" s="2" t="inlineStr"/>
      <c r="E7231" s="26" t="inlineStr">
        <is>
          <r>
            <t xml:space="preserve">TOTAL Serviço:</t>
          </r>
        </is>
      </c>
      <c r="F7231" s="26" t="inlineStr"/>
      <c r="G7231" s="27" t="n">
        <f>SUM(G7230:G7230)</f>
        <v>3959.74</v>
      </c>
    </row>
    <row r="7232" customHeight="1" ht="15">
      <c r="A7232" s="2" t="inlineStr"/>
      <c r="B7232" s="2" t="inlineStr"/>
      <c r="C7232" s="2" t="inlineStr"/>
      <c r="D7232" s="2" t="inlineStr"/>
      <c r="E7232" s="28" t="inlineStr">
        <is>
          <r>
            <t xml:space="preserve">VALOR:</t>
          </r>
        </is>
      </c>
      <c r="F7232" s="28" t="inlineStr"/>
      <c r="G7232" s="29" t="n">
        <f>ROUND(SUM(G7231),2)</f>
        <v>3959.74</v>
      </c>
    </row>
    <row r="7233" customHeight="1" ht="15">
      <c r="A7233" s="2" t="inlineStr"/>
      <c r="B7233" s="2" t="inlineStr"/>
      <c r="C7233" s="2" t="inlineStr"/>
      <c r="D7233" s="2" t="inlineStr"/>
      <c r="E7233" s="28" t="inlineStr">
        <is>
          <r>
            <t xml:space="preserve">VALOR BDI (20.34%):</t>
          </r>
        </is>
      </c>
      <c r="F7233" s="28" t="inlineStr"/>
      <c r="G7233" s="29" t="n">
        <f>ROUND(G7232*(20.34/100),2)</f>
        <v>805.41</v>
      </c>
    </row>
    <row r="7234" customHeight="1" ht="15">
      <c r="A7234" s="2" t="inlineStr"/>
      <c r="B7234" s="2" t="inlineStr"/>
      <c r="C7234" s="2" t="inlineStr"/>
      <c r="D7234" s="2" t="inlineStr"/>
      <c r="E7234" s="28" t="inlineStr">
        <is>
          <r>
            <t xml:space="preserve">VALOR COM BDI:</t>
          </r>
        </is>
      </c>
      <c r="F7234" s="28" t="inlineStr"/>
      <c r="G7234" s="29" t="n">
        <f>G7233+G7232</f>
        <v>4765.15</v>
      </c>
    </row>
    <row r="7235" customHeight="1" ht="10">
      <c r="A7235" s="2" t="inlineStr"/>
      <c r="B7235" s="2" t="inlineStr"/>
      <c r="C7235" s="2" t="inlineStr"/>
      <c r="D7235" s="2" t="inlineStr"/>
      <c r="E7235" s="18" t="inlineStr"/>
      <c r="F7235" s="18" t="inlineStr"/>
      <c r="G7235" s="18" t="inlineStr"/>
    </row>
    <row r="7236" customHeight="1" ht="36">
      <c r="A7236" s="19" t="inlineStr">
        <is>
          <r>
            <t xml:space="preserve">1.20.50. ​CPU2139​ CONDICIONADOR DE AR DE EXPANSÃO INDIRETA DO TIPO FAN COLL, COM MÓDULO DE VENTILAÇÃO, MÓDULO SERPENTINA ACOPLADO E MÓDULO CAIXA DE MISTURA COM FILTROS. CAPACIDADE NOMINAL DE 4,0TR. SERPENTINA COM 06 FILAS. FILTRAGEM GO. VENTILADOR TIPO SIROCO COM VAZÃO DE AR DE 1.800M³/H A 60HZ. PRESSÃO ESTÁTICA DE 10mmca. TENSÃO ELETRICA CONFORME LOCAL. - FORNECIMENTO E INSTALAÇÃO​ (UN)</t>
          </r>
        </is>
      </c>
      <c r="B7236" s="19" t="inlineStr"/>
      <c r="C7236" s="19" t="inlineStr"/>
      <c r="D7236" s="19" t="inlineStr"/>
      <c r="E7236" s="19" t="inlineStr"/>
      <c r="F7236" s="19" t="inlineStr"/>
      <c r="G7236" s="19" t="inlineStr"/>
    </row>
    <row r="7237" customHeight="1" ht="15">
      <c r="A7237" s="20" t="inlineStr">
        <is>
          <r>
            <t xml:space="preserve">Cotação</t>
          </r>
        </is>
      </c>
      <c r="B7237" s="20" t="inlineStr"/>
      <c r="C7237" s="21" t="inlineStr">
        <is>
          <r>
            <t xml:space="preserve">FONTE</t>
          </r>
        </is>
      </c>
      <c r="D7237" s="21" t="inlineStr">
        <is>
          <r>
            <t xml:space="preserve">UNID</t>
          </r>
        </is>
      </c>
      <c r="E7237" s="21" t="inlineStr">
        <is>
          <r>
            <t xml:space="preserve">COEFICIENTE</t>
          </r>
        </is>
      </c>
      <c r="F7237" s="21" t="inlineStr">
        <is>
          <r>
            <t xml:space="preserve">PREÇO UNITÁRIO</t>
          </r>
        </is>
      </c>
      <c r="G7237" s="21" t="inlineStr">
        <is>
          <r>
            <t xml:space="preserve">TOTAL</t>
          </r>
        </is>
      </c>
    </row>
    <row r="7238" customHeight="1" ht="72">
      <c r="A7238" s="22" t="inlineStr">
        <is>
          <r>
            <t xml:space="preserve">6701005</t>
          </r>
        </is>
      </c>
      <c r="B7238" s="23" t="inlineStr">
        <is>
          <r>
            <t xml:space="preserve">CONDICIONADOR DE AR DE EXPANSÃO INDIRETA DO TIPO FAN COLL, COM MÓDULO DE VENTILAÇÃO, MÓDULO SERPENTINA ACOPLADO E MÓDULO CAIXA DE MISTURA COM FILTROS. CAPACIDADE NOMINAL DE 4,0TR. SERPENTINA COM 06 FILAS. FILTRAGEM GO. VENTILADOR TIPO SIROCO COM VAZÃO DE AR DE 1.800M³/H A 60HZ. PRESSÃO ESTÁTICA DE 10mmca. TENSÃO ELETRICA CONFORME LOCAL. - FORNECIMENTO E INSTALAÇÃO</t>
          </r>
        </is>
      </c>
      <c r="C7238" s="22" t="inlineStr">
        <is>
          <r>
            <t xml:space="preserve">Composições </t>
          </r>
        </is>
      </c>
      <c r="D7238" s="22" t="inlineStr">
        <is>
          <r>
            <t xml:space="preserve">UN</t>
          </r>
        </is>
      </c>
      <c r="E7238" s="24" t="n">
        <v>1.0</v>
      </c>
      <c r="F7238" s="25" t="n">
        <v>10788.21</v>
      </c>
      <c r="G7238" s="25" t="n">
        <f>ROUND(ROUND(E7238,8)*F7238,2)</f>
        <v>10788.21</v>
      </c>
    </row>
    <row r="7239" customHeight="1" ht="15">
      <c r="A7239" s="2" t="inlineStr"/>
      <c r="B7239" s="2" t="inlineStr"/>
      <c r="C7239" s="2" t="inlineStr"/>
      <c r="D7239" s="2" t="inlineStr"/>
      <c r="E7239" s="26" t="inlineStr">
        <is>
          <r>
            <t xml:space="preserve">TOTAL Cotação:</t>
          </r>
        </is>
      </c>
      <c r="F7239" s="26" t="inlineStr"/>
      <c r="G7239" s="27" t="n">
        <f>SUM(G7238:G7238)</f>
        <v>10788.21</v>
      </c>
    </row>
    <row r="7240" customHeight="1" ht="15">
      <c r="A7240" s="20" t="inlineStr">
        <is>
          <r>
            <t xml:space="preserve">Mão de Obra com Encargos Complementares</t>
          </r>
        </is>
      </c>
      <c r="B7240" s="20" t="inlineStr"/>
      <c r="C7240" s="21" t="inlineStr">
        <is>
          <r>
            <t xml:space="preserve">FONTE</t>
          </r>
        </is>
      </c>
      <c r="D7240" s="21" t="inlineStr">
        <is>
          <r>
            <t xml:space="preserve">UNID</t>
          </r>
        </is>
      </c>
      <c r="E7240" s="21" t="inlineStr">
        <is>
          <r>
            <t xml:space="preserve">COEFICIENTE</t>
          </r>
        </is>
      </c>
      <c r="F7240" s="21" t="inlineStr">
        <is>
          <r>
            <t xml:space="preserve">PREÇO UNITÁRIO</t>
          </r>
        </is>
      </c>
      <c r="G7240" s="21" t="inlineStr">
        <is>
          <r>
            <t xml:space="preserve">TOTAL</t>
          </r>
        </is>
      </c>
    </row>
    <row r="7241" customHeight="1" ht="15">
      <c r="A7241" s="22" t="inlineStr">
        <is>
          <r>
            <t xml:space="preserve">88245</t>
          </r>
        </is>
      </c>
      <c r="B7241" s="23" t="inlineStr">
        <is>
          <r>
            <t xml:space="preserve">ARMADOR COM ENCARGOS COMPLEMENTARES</t>
          </r>
        </is>
      </c>
      <c r="C7241" s="22" t="inlineStr">
        <is>
          <r>
            <t xml:space="preserve">SINAPI</t>
          </r>
        </is>
      </c>
      <c r="D7241" s="22" t="inlineStr">
        <is>
          <r>
            <t xml:space="preserve">H</t>
          </r>
        </is>
      </c>
      <c r="E7241" s="24" t="n">
        <v>51.8</v>
      </c>
      <c r="F7241" s="25" t="n">
        <v>30.43</v>
      </c>
      <c r="G7241" s="25" t="n">
        <f>ROUND(ROUND(E7241,8)*F7241,2)</f>
        <v>1576.27</v>
      </c>
    </row>
    <row r="7242" customHeight="1" ht="21">
      <c r="A7242" s="22" t="inlineStr">
        <is>
          <r>
            <t xml:space="preserve">88247</t>
          </r>
        </is>
      </c>
      <c r="B7242" s="23" t="inlineStr">
        <is>
          <r>
            <t xml:space="preserve">AUXILIAR DE ELETRICISTA COM ENCARGOS COMPLEMENTARES</t>
          </r>
        </is>
      </c>
      <c r="C7242" s="22" t="inlineStr">
        <is>
          <r>
            <t xml:space="preserve">SINAPI</t>
          </r>
        </is>
      </c>
      <c r="D7242" s="22" t="inlineStr">
        <is>
          <r>
            <t xml:space="preserve">H</t>
          </r>
        </is>
      </c>
      <c r="E7242" s="24" t="n">
        <v>2.45</v>
      </c>
      <c r="F7242" s="25" t="n">
        <v>25.22</v>
      </c>
      <c r="G7242" s="25" t="n">
        <f>ROUND(ROUND(E7242,8)*F7242,2)</f>
        <v>61.79</v>
      </c>
    </row>
    <row r="7243" customHeight="1" ht="15">
      <c r="A7243" s="22" t="inlineStr">
        <is>
          <r>
            <t xml:space="preserve">88264</t>
          </r>
        </is>
      </c>
      <c r="B7243" s="23" t="inlineStr">
        <is>
          <r>
            <t xml:space="preserve">ELETRICISTA COM ENCARGOS COMPLEMENTARES</t>
          </r>
        </is>
      </c>
      <c r="C7243" s="22" t="inlineStr">
        <is>
          <r>
            <t xml:space="preserve">SINAPI</t>
          </r>
        </is>
      </c>
      <c r="D7243" s="22" t="inlineStr">
        <is>
          <r>
            <t xml:space="preserve">H</t>
          </r>
        </is>
      </c>
      <c r="E7243" s="24" t="n">
        <v>2.45</v>
      </c>
      <c r="F7243" s="25" t="n">
        <v>30.96</v>
      </c>
      <c r="G7243" s="25" t="n">
        <f>ROUND(ROUND(E7243,8)*F7243,2)</f>
        <v>75.85</v>
      </c>
    </row>
    <row r="7244" customHeight="1" ht="21">
      <c r="A7244" s="22" t="inlineStr">
        <is>
          <r>
            <t xml:space="preserve">88279</t>
          </r>
        </is>
      </c>
      <c r="B7244" s="23" t="inlineStr">
        <is>
          <r>
            <t xml:space="preserve">MONTADOR ELETROMECÂNICO COM ENCARGOS COMPLEMENTARES</t>
          </r>
        </is>
      </c>
      <c r="C7244" s="22" t="inlineStr">
        <is>
          <r>
            <t xml:space="preserve">SINAPI</t>
          </r>
        </is>
      </c>
      <c r="D7244" s="22" t="inlineStr">
        <is>
          <r>
            <t xml:space="preserve">H</t>
          </r>
        </is>
      </c>
      <c r="E7244" s="24" t="n">
        <v>17.3</v>
      </c>
      <c r="F7244" s="25" t="n">
        <v>33.06</v>
      </c>
      <c r="G7244" s="25" t="n">
        <f>ROUND(ROUND(E7244,8)*F7244,2)</f>
        <v>571.94</v>
      </c>
    </row>
    <row r="7245" customHeight="1" ht="18">
      <c r="A7245" s="2" t="inlineStr"/>
      <c r="B7245" s="2" t="inlineStr"/>
      <c r="C7245" s="2" t="inlineStr"/>
      <c r="D7245" s="2" t="inlineStr"/>
      <c r="E7245" s="26" t="inlineStr">
        <is>
          <r>
            <t xml:space="preserve">TOTAL Mão de Obra com Encargos Complementares:</t>
          </r>
        </is>
      </c>
      <c r="F7245" s="26" t="inlineStr"/>
      <c r="G7245" s="27" t="n">
        <f>SUM(G7241:G7244)</f>
        <v>2285.85</v>
      </c>
    </row>
    <row r="7246" customHeight="1" ht="15">
      <c r="A7246" s="2" t="inlineStr"/>
      <c r="B7246" s="2" t="inlineStr"/>
      <c r="C7246" s="2" t="inlineStr"/>
      <c r="D7246" s="2" t="inlineStr"/>
      <c r="E7246" s="28" t="inlineStr">
        <is>
          <r>
            <t xml:space="preserve">VALOR:</t>
          </r>
        </is>
      </c>
      <c r="F7246" s="28" t="inlineStr"/>
      <c r="G7246" s="29" t="n">
        <f>ROUND(SUM(G7239,G7245),2)</f>
        <v>13074.06</v>
      </c>
    </row>
    <row r="7247" customHeight="1" ht="15">
      <c r="A7247" s="2" t="inlineStr"/>
      <c r="B7247" s="2" t="inlineStr"/>
      <c r="C7247" s="2" t="inlineStr"/>
      <c r="D7247" s="2" t="inlineStr"/>
      <c r="E7247" s="28" t="inlineStr">
        <is>
          <r>
            <t xml:space="preserve">VALOR BDI (20.34%):</t>
          </r>
        </is>
      </c>
      <c r="F7247" s="28" t="inlineStr"/>
      <c r="G7247" s="29" t="n">
        <f>ROUND(G7246*(20.34/100),2)</f>
        <v>2659.26</v>
      </c>
    </row>
    <row r="7248" customHeight="1" ht="15">
      <c r="A7248" s="2" t="inlineStr"/>
      <c r="B7248" s="2" t="inlineStr"/>
      <c r="C7248" s="2" t="inlineStr"/>
      <c r="D7248" s="2" t="inlineStr"/>
      <c r="E7248" s="28" t="inlineStr">
        <is>
          <r>
            <t xml:space="preserve">VALOR COM BDI:</t>
          </r>
        </is>
      </c>
      <c r="F7248" s="28" t="inlineStr"/>
      <c r="G7248" s="29" t="n">
        <f>G7247+G7246</f>
        <v>15733.32</v>
      </c>
    </row>
    <row r="7249" customHeight="1" ht="10">
      <c r="A7249" s="2" t="inlineStr"/>
      <c r="B7249" s="2" t="inlineStr"/>
      <c r="C7249" s="2" t="inlineStr"/>
      <c r="D7249" s="2" t="inlineStr"/>
      <c r="E7249" s="18" t="inlineStr"/>
      <c r="F7249" s="18" t="inlineStr"/>
      <c r="G7249" s="18" t="inlineStr"/>
    </row>
    <row r="7250" customHeight="1" ht="20">
      <c r="A7250" s="19" t="inlineStr">
        <is>
          <r>
            <t xml:space="preserve">1.20.51. ​CPU3383​ TRATAMENTO DE AR (FAN-COIL) TIPO AIR HANDLING UNIT DE CONCEPÇÃO MODULAR, CAPACIDADE DE 10 TR​ (UN)</t>
          </r>
        </is>
      </c>
      <c r="B7250" s="19" t="inlineStr"/>
      <c r="C7250" s="19" t="inlineStr"/>
      <c r="D7250" s="19" t="inlineStr"/>
      <c r="E7250" s="19" t="inlineStr"/>
      <c r="F7250" s="19" t="inlineStr"/>
      <c r="G7250" s="19" t="inlineStr"/>
    </row>
    <row r="7251" customHeight="1" ht="15">
      <c r="A7251" s="20" t="inlineStr">
        <is>
          <r>
            <t xml:space="preserve">Equipamento Custo Horário</t>
          </r>
        </is>
      </c>
      <c r="B7251" s="20" t="inlineStr"/>
      <c r="C7251" s="21" t="inlineStr">
        <is>
          <r>
            <t xml:space="preserve">FONTE</t>
          </r>
        </is>
      </c>
      <c r="D7251" s="21" t="inlineStr">
        <is>
          <r>
            <t xml:space="preserve">UNID</t>
          </r>
        </is>
      </c>
      <c r="E7251" s="21" t="inlineStr">
        <is>
          <r>
            <t xml:space="preserve">COEFICIENTE</t>
          </r>
        </is>
      </c>
      <c r="F7251" s="21" t="inlineStr">
        <is>
          <r>
            <t xml:space="preserve">PREÇO UNITÁRIO</t>
          </r>
        </is>
      </c>
      <c r="G7251" s="21" t="inlineStr">
        <is>
          <r>
            <t xml:space="preserve">TOTAL</t>
          </r>
        </is>
      </c>
    </row>
    <row r="7252" customHeight="1" ht="55">
      <c r="A7252" s="22" t="inlineStr">
        <is>
          <r>
            <t xml:space="preserve">105984</t>
          </r>
        </is>
      </c>
      <c r="B7252" s="23" t="inlineStr">
        <is>
          <r>
            <t xml:space="preserve">GUINDAUTO HIDRÁULICO, CAPACIDADE MÁXIMA DE CARGA 8500 KG, MOMENTO MÁXIMO DE CARGA 30,4 TM, ALCANCE MÁXIMO HORIZONTAL 14,30 M, INCLUSIVE CAMINHÃO TRUCADO PBT 23.000 KG, POTÊNCIA DE 256 CV E CARROCERIA FIXA ABERTA DE MADEIRA - CHP DIURNO. AF_05/2025</t>
          </r>
        </is>
      </c>
      <c r="C7252" s="22" t="inlineStr">
        <is>
          <r>
            <t xml:space="preserve">SINAPI</t>
          </r>
        </is>
      </c>
      <c r="D7252" s="22" t="inlineStr">
        <is>
          <r>
            <t xml:space="preserve">CHP</t>
          </r>
        </is>
      </c>
      <c r="E7252" s="24" t="n">
        <v>3.0</v>
      </c>
      <c r="F7252" s="25" t="n">
        <v>331.11</v>
      </c>
      <c r="G7252" s="25" t="n">
        <f>ROUND(ROUND(E7252,8)*F7252,2)</f>
        <v>993.33</v>
      </c>
    </row>
    <row r="7253" customHeight="1" ht="18">
      <c r="A7253" s="2" t="inlineStr"/>
      <c r="B7253" s="2" t="inlineStr"/>
      <c r="C7253" s="2" t="inlineStr"/>
      <c r="D7253" s="2" t="inlineStr"/>
      <c r="E7253" s="26" t="inlineStr">
        <is>
          <r>
            <t xml:space="preserve">TOTAL Equipamento Custo Horário:</t>
          </r>
        </is>
      </c>
      <c r="F7253" s="26" t="inlineStr"/>
      <c r="G7253" s="27" t="n">
        <f>SUM(G7252:G7252)</f>
        <v>993.33</v>
      </c>
    </row>
    <row r="7254" customHeight="1" ht="15">
      <c r="A7254" s="20" t="inlineStr">
        <is>
          <r>
            <t xml:space="preserve">Mão de Obra com Encargos Complementares</t>
          </r>
        </is>
      </c>
      <c r="B7254" s="20" t="inlineStr"/>
      <c r="C7254" s="21" t="inlineStr">
        <is>
          <r>
            <t xml:space="preserve">FONTE</t>
          </r>
        </is>
      </c>
      <c r="D7254" s="21" t="inlineStr">
        <is>
          <r>
            <t xml:space="preserve">UNID</t>
          </r>
        </is>
      </c>
      <c r="E7254" s="21" t="inlineStr">
        <is>
          <r>
            <t xml:space="preserve">COEFICIENTE</t>
          </r>
        </is>
      </c>
      <c r="F7254" s="21" t="inlineStr">
        <is>
          <r>
            <t xml:space="preserve">PREÇO UNITÁRIO</t>
          </r>
        </is>
      </c>
      <c r="G7254" s="21" t="inlineStr">
        <is>
          <r>
            <t xml:space="preserve">TOTAL</t>
          </r>
        </is>
      </c>
    </row>
    <row r="7255" customHeight="1" ht="21">
      <c r="A7255" s="22" t="inlineStr">
        <is>
          <r>
            <t xml:space="preserve">88243</t>
          </r>
        </is>
      </c>
      <c r="B7255" s="23" t="inlineStr">
        <is>
          <r>
            <t xml:space="preserve">AJUDANTE ESPECIALIZADO COM ENCARGOS COMPLEMENTARES</t>
          </r>
        </is>
      </c>
      <c r="C7255" s="22" t="inlineStr">
        <is>
          <r>
            <t xml:space="preserve">SINAPI</t>
          </r>
        </is>
      </c>
      <c r="D7255" s="22" t="inlineStr">
        <is>
          <r>
            <t xml:space="preserve">H</t>
          </r>
        </is>
      </c>
      <c r="E7255" s="24" t="n">
        <v>105.0</v>
      </c>
      <c r="F7255" s="25" t="n">
        <v>23.76</v>
      </c>
      <c r="G7255" s="25" t="n">
        <f>ROUND(ROUND(E7255,8)*F7255,2)</f>
        <v>2494.8</v>
      </c>
    </row>
    <row r="7256" customHeight="1" ht="21">
      <c r="A7256" s="22" t="inlineStr">
        <is>
          <r>
            <t xml:space="preserve">88247</t>
          </r>
        </is>
      </c>
      <c r="B7256" s="23" t="inlineStr">
        <is>
          <r>
            <t xml:space="preserve">AUXILIAR DE ELETRICISTA COM ENCARGOS COMPLEMENTARES</t>
          </r>
        </is>
      </c>
      <c r="C7256" s="22" t="inlineStr">
        <is>
          <r>
            <t xml:space="preserve">SINAPI</t>
          </r>
        </is>
      </c>
      <c r="D7256" s="22" t="inlineStr">
        <is>
          <r>
            <t xml:space="preserve">H</t>
          </r>
        </is>
      </c>
      <c r="E7256" s="24" t="n">
        <v>5.0</v>
      </c>
      <c r="F7256" s="25" t="n">
        <v>25.22</v>
      </c>
      <c r="G7256" s="25" t="n">
        <f>ROUND(ROUND(E7256,8)*F7256,2)</f>
        <v>126.1</v>
      </c>
    </row>
    <row r="7257" customHeight="1" ht="15">
      <c r="A7257" s="22" t="inlineStr">
        <is>
          <r>
            <t xml:space="preserve">88264</t>
          </r>
        </is>
      </c>
      <c r="B7257" s="23" t="inlineStr">
        <is>
          <r>
            <t xml:space="preserve">ELETRICISTA COM ENCARGOS COMPLEMENTARES</t>
          </r>
        </is>
      </c>
      <c r="C7257" s="22" t="inlineStr">
        <is>
          <r>
            <t xml:space="preserve">SINAPI</t>
          </r>
        </is>
      </c>
      <c r="D7257" s="22" t="inlineStr">
        <is>
          <r>
            <t xml:space="preserve">H</t>
          </r>
        </is>
      </c>
      <c r="E7257" s="24" t="n">
        <v>5.0</v>
      </c>
      <c r="F7257" s="25" t="n">
        <v>30.96</v>
      </c>
      <c r="G7257" s="25" t="n">
        <f>ROUND(ROUND(E7257,8)*F7257,2)</f>
        <v>154.8</v>
      </c>
    </row>
    <row r="7258" customHeight="1" ht="21">
      <c r="A7258" s="22" t="inlineStr">
        <is>
          <r>
            <t xml:space="preserve">88279</t>
          </r>
        </is>
      </c>
      <c r="B7258" s="23" t="inlineStr">
        <is>
          <r>
            <t xml:space="preserve">MONTADOR ELETROMECÂNICO COM ENCARGOS COMPLEMENTARES</t>
          </r>
        </is>
      </c>
      <c r="C7258" s="22" t="inlineStr">
        <is>
          <r>
            <t xml:space="preserve">SINAPI</t>
          </r>
        </is>
      </c>
      <c r="D7258" s="22" t="inlineStr">
        <is>
          <r>
            <t xml:space="preserve">H</t>
          </r>
        </is>
      </c>
      <c r="E7258" s="24" t="n">
        <v>35.0</v>
      </c>
      <c r="F7258" s="25" t="n">
        <v>33.06</v>
      </c>
      <c r="G7258" s="25" t="n">
        <f>ROUND(ROUND(E7258,8)*F7258,2)</f>
        <v>1157.1</v>
      </c>
    </row>
    <row r="7259" customHeight="1" ht="18">
      <c r="A7259" s="2" t="inlineStr"/>
      <c r="B7259" s="2" t="inlineStr"/>
      <c r="C7259" s="2" t="inlineStr"/>
      <c r="D7259" s="2" t="inlineStr"/>
      <c r="E7259" s="26" t="inlineStr">
        <is>
          <r>
            <t xml:space="preserve">TOTAL Mão de Obra com Encargos Complementares:</t>
          </r>
        </is>
      </c>
      <c r="F7259" s="26" t="inlineStr"/>
      <c r="G7259" s="27" t="n">
        <f>SUM(G7255:G7258)</f>
        <v>3932.8</v>
      </c>
    </row>
    <row r="7260" customHeight="1" ht="15">
      <c r="A7260" s="20" t="inlineStr">
        <is>
          <r>
            <t xml:space="preserve">Serviço</t>
          </r>
        </is>
      </c>
      <c r="B7260" s="20" t="inlineStr"/>
      <c r="C7260" s="21" t="inlineStr">
        <is>
          <r>
            <t xml:space="preserve">FONTE</t>
          </r>
        </is>
      </c>
      <c r="D7260" s="21" t="inlineStr">
        <is>
          <r>
            <t xml:space="preserve">UNID</t>
          </r>
        </is>
      </c>
      <c r="E7260" s="21" t="inlineStr">
        <is>
          <r>
            <t xml:space="preserve">COEFICIENTE</t>
          </r>
        </is>
      </c>
      <c r="F7260" s="21" t="inlineStr">
        <is>
          <r>
            <t xml:space="preserve">PREÇO UNITÁRIO</t>
          </r>
        </is>
      </c>
      <c r="G7260" s="21" t="inlineStr">
        <is>
          <r>
            <t xml:space="preserve">TOTAL</t>
          </r>
        </is>
      </c>
    </row>
    <row r="7261" customHeight="1" ht="29">
      <c r="A7261" s="22" t="inlineStr">
        <is>
          <r>
            <t xml:space="preserve">18.030.0252-A</t>
          </r>
        </is>
      </c>
      <c r="B7261" s="23" t="inlineStr">
        <is>
          <r>
            <t xml:space="preserve">EQUIPAMENTO FAN-COIL, PARA TRATAMENTO DE AR, EM CONCEITO MODULAR, COM CAPACIDADE DE 10TR.FORNECIMENTO E COLOCACAO</t>
          </r>
        </is>
      </c>
      <c r="C7261" s="22" t="inlineStr">
        <is>
          <r>
            <t xml:space="preserve">EMOP</t>
          </r>
        </is>
      </c>
      <c r="D7261" s="22" t="inlineStr">
        <is>
          <r>
            <t xml:space="preserve">UN</t>
          </r>
        </is>
      </c>
      <c r="E7261" s="24" t="n">
        <v>1.0</v>
      </c>
      <c r="F7261" s="25" t="n">
        <v>26662.45</v>
      </c>
      <c r="G7261" s="25" t="n">
        <f>ROUND(ROUND(E7261,8)*F7261,2)</f>
        <v>26662.45</v>
      </c>
    </row>
    <row r="7262" customHeight="1" ht="15">
      <c r="A7262" s="2" t="inlineStr"/>
      <c r="B7262" s="2" t="inlineStr"/>
      <c r="C7262" s="2" t="inlineStr"/>
      <c r="D7262" s="2" t="inlineStr"/>
      <c r="E7262" s="26" t="inlineStr">
        <is>
          <r>
            <t xml:space="preserve">TOTAL Serviço:</t>
          </r>
        </is>
      </c>
      <c r="F7262" s="26" t="inlineStr"/>
      <c r="G7262" s="27" t="n">
        <f>SUM(G7261:G7261)</f>
        <v>26662.45</v>
      </c>
    </row>
    <row r="7263" customHeight="1" ht="15">
      <c r="A7263" s="2" t="inlineStr"/>
      <c r="B7263" s="2" t="inlineStr"/>
      <c r="C7263" s="2" t="inlineStr"/>
      <c r="D7263" s="2" t="inlineStr"/>
      <c r="E7263" s="28" t="inlineStr">
        <is>
          <r>
            <t xml:space="preserve">VALOR:</t>
          </r>
        </is>
      </c>
      <c r="F7263" s="28" t="inlineStr"/>
      <c r="G7263" s="29" t="n">
        <f>ROUND(SUM(G7253,G7259,G7262),2)</f>
        <v>31588.58</v>
      </c>
    </row>
    <row r="7264" customHeight="1" ht="15">
      <c r="A7264" s="2" t="inlineStr"/>
      <c r="B7264" s="2" t="inlineStr"/>
      <c r="C7264" s="2" t="inlineStr"/>
      <c r="D7264" s="2" t="inlineStr"/>
      <c r="E7264" s="28" t="inlineStr">
        <is>
          <r>
            <t xml:space="preserve">VALOR BDI (20.34%):</t>
          </r>
        </is>
      </c>
      <c r="F7264" s="28" t="inlineStr"/>
      <c r="G7264" s="29" t="n">
        <f>ROUND(G7263*(20.34/100),2)</f>
        <v>6425.12</v>
      </c>
    </row>
    <row r="7265" customHeight="1" ht="15">
      <c r="A7265" s="2" t="inlineStr"/>
      <c r="B7265" s="2" t="inlineStr"/>
      <c r="C7265" s="2" t="inlineStr"/>
      <c r="D7265" s="2" t="inlineStr"/>
      <c r="E7265" s="28" t="inlineStr">
        <is>
          <r>
            <t xml:space="preserve">VALOR COM BDI:</t>
          </r>
        </is>
      </c>
      <c r="F7265" s="28" t="inlineStr"/>
      <c r="G7265" s="29" t="n">
        <f>G7264+G7263</f>
        <v>38013.7</v>
      </c>
    </row>
    <row r="7266" customHeight="1" ht="10">
      <c r="A7266" s="2" t="inlineStr"/>
      <c r="B7266" s="2" t="inlineStr"/>
      <c r="C7266" s="2" t="inlineStr"/>
      <c r="D7266" s="2" t="inlineStr"/>
      <c r="E7266" s="18" t="inlineStr"/>
      <c r="F7266" s="18" t="inlineStr"/>
      <c r="G7266" s="18" t="inlineStr"/>
    </row>
    <row r="7267" customHeight="1" ht="36">
      <c r="A7267" s="19" t="inlineStr">
        <is>
          <r>
            <t xml:space="preserve">1.20.52. ​CPU2141​ CONDICIONADOR DE AR DE EXPANSÃO INDIRETA DO TIPO FAN COIL, COM MÓDULO DE VENTILAÇÃO, MÓDULO SERPENTINA COM AQUECIMENTO ACOPLADO E MÓDULO CAIXA DE MISTURA COM FILTROS. CAPACIDADE NOMINAL DE 2,0 TR. SERPENTINA COM 06 FILAS. AQUECIMENTO DE 3,0KW EM 02 ESTÁGIOS. FILTRAGEM G4+F8. VENTILADOR TIPO LIMIT LOAD COM VAZÃO DE AR DE 1.500 M³/H A 60HZ. PRESSÃO ESTÁTICA DE 60mmca. TENSÃO ELÉTRICA CONFORME LOCAL. -FORNECIMENTO E INSTALAÇÃO​ (UN)</t>
          </r>
        </is>
      </c>
      <c r="B7267" s="19" t="inlineStr"/>
      <c r="C7267" s="19" t="inlineStr"/>
      <c r="D7267" s="19" t="inlineStr"/>
      <c r="E7267" s="19" t="inlineStr"/>
      <c r="F7267" s="19" t="inlineStr"/>
      <c r="G7267" s="19" t="inlineStr"/>
    </row>
    <row r="7268" customHeight="1" ht="15">
      <c r="A7268" s="20" t="inlineStr">
        <is>
          <r>
            <t xml:space="preserve">Cotação</t>
          </r>
        </is>
      </c>
      <c r="B7268" s="20" t="inlineStr"/>
      <c r="C7268" s="21" t="inlineStr">
        <is>
          <r>
            <t xml:space="preserve">FONTE</t>
          </r>
        </is>
      </c>
      <c r="D7268" s="21" t="inlineStr">
        <is>
          <r>
            <t xml:space="preserve">UNID</t>
          </r>
        </is>
      </c>
      <c r="E7268" s="21" t="inlineStr">
        <is>
          <r>
            <t xml:space="preserve">COEFICIENTE</t>
          </r>
        </is>
      </c>
      <c r="F7268" s="21" t="inlineStr">
        <is>
          <r>
            <t xml:space="preserve">PREÇO UNITÁRIO</t>
          </r>
        </is>
      </c>
      <c r="G7268" s="21" t="inlineStr">
        <is>
          <r>
            <t xml:space="preserve">TOTAL</t>
          </r>
        </is>
      </c>
    </row>
    <row r="7269" customHeight="1" ht="80">
      <c r="A7269" s="22" t="inlineStr">
        <is>
          <r>
            <t xml:space="preserve">6701008</t>
          </r>
        </is>
      </c>
      <c r="B7269" s="23" t="inlineStr">
        <is>
          <r>
            <t xml:space="preserve">CONDICIONADOR DE AR EXPANSÃO INDIRETA DO TIPO FAN COIL, COM MÓDULO DE VENTILAÇÃO, MÓDULO SERPENTIA COM AQUECIMENTO ACOPLADO E MÓDULO CAIXA DE MISTURA COM FILTROS. CAPACIDADE NOMINAL DE 2,0 TR. SERPENTINA COM 6 FILAS. AQUECIMENTO DE 3,0KW EM 02 ESTÁGIOS. FILTRAGEM G4+F8. VENTILADOR TIPO LIMIT LOAD COM VAZÃO DE AR DE 1.250 M³/H A 60HZ. PRESSÃO ESTÁTICA DE 60 mmca. TENSÃO ELÉTRICA CONFORME LOCAL</t>
          </r>
        </is>
      </c>
      <c r="C7269" s="22" t="inlineStr">
        <is>
          <r>
            <t xml:space="preserve">Composições </t>
          </r>
        </is>
      </c>
      <c r="D7269" s="22" t="inlineStr">
        <is>
          <r>
            <t xml:space="preserve">UN</t>
          </r>
        </is>
      </c>
      <c r="E7269" s="24" t="n">
        <v>1.0</v>
      </c>
      <c r="F7269" s="25" t="n">
        <v>9572.48</v>
      </c>
      <c r="G7269" s="25" t="n">
        <f>ROUND(ROUND(E7269,8)*F7269,2)</f>
        <v>9572.48</v>
      </c>
    </row>
    <row r="7270" customHeight="1" ht="15">
      <c r="A7270" s="2" t="inlineStr"/>
      <c r="B7270" s="2" t="inlineStr"/>
      <c r="C7270" s="2" t="inlineStr"/>
      <c r="D7270" s="2" t="inlineStr"/>
      <c r="E7270" s="26" t="inlineStr">
        <is>
          <r>
            <t xml:space="preserve">TOTAL Cotação:</t>
          </r>
        </is>
      </c>
      <c r="F7270" s="26" t="inlineStr"/>
      <c r="G7270" s="27" t="n">
        <f>SUM(G7269:G7269)</f>
        <v>9572.48</v>
      </c>
    </row>
    <row r="7271" customHeight="1" ht="15">
      <c r="A7271" s="20" t="inlineStr">
        <is>
          <r>
            <t xml:space="preserve">Mão de Obra com Encargos Complementares</t>
          </r>
        </is>
      </c>
      <c r="B7271" s="20" t="inlineStr"/>
      <c r="C7271" s="21" t="inlineStr">
        <is>
          <r>
            <t xml:space="preserve">FONTE</t>
          </r>
        </is>
      </c>
      <c r="D7271" s="21" t="inlineStr">
        <is>
          <r>
            <t xml:space="preserve">UNID</t>
          </r>
        </is>
      </c>
      <c r="E7271" s="21" t="inlineStr">
        <is>
          <r>
            <t xml:space="preserve">COEFICIENTE</t>
          </r>
        </is>
      </c>
      <c r="F7271" s="21" t="inlineStr">
        <is>
          <r>
            <t xml:space="preserve">PREÇO UNITÁRIO</t>
          </r>
        </is>
      </c>
      <c r="G7271" s="21" t="inlineStr">
        <is>
          <r>
            <t xml:space="preserve">TOTAL</t>
          </r>
        </is>
      </c>
    </row>
    <row r="7272" customHeight="1" ht="21">
      <c r="A7272" s="22" t="inlineStr">
        <is>
          <r>
            <t xml:space="preserve">88243</t>
          </r>
        </is>
      </c>
      <c r="B7272" s="23" t="inlineStr">
        <is>
          <r>
            <t xml:space="preserve">AJUDANTE ESPECIALIZADO COM ENCARGOS COMPLEMENTARES</t>
          </r>
        </is>
      </c>
      <c r="C7272" s="22" t="inlineStr">
        <is>
          <r>
            <t xml:space="preserve">SINAPI</t>
          </r>
        </is>
      </c>
      <c r="D7272" s="22" t="inlineStr">
        <is>
          <r>
            <t xml:space="preserve">H</t>
          </r>
        </is>
      </c>
      <c r="E7272" s="24" t="n">
        <v>51.8</v>
      </c>
      <c r="F7272" s="25" t="n">
        <v>23.76</v>
      </c>
      <c r="G7272" s="25" t="n">
        <f>ROUND(ROUND(E7272,8)*F7272,2)</f>
        <v>1230.77</v>
      </c>
    </row>
    <row r="7273" customHeight="1" ht="21">
      <c r="A7273" s="22" t="inlineStr">
        <is>
          <r>
            <t xml:space="preserve">88247</t>
          </r>
        </is>
      </c>
      <c r="B7273" s="23" t="inlineStr">
        <is>
          <r>
            <t xml:space="preserve">AUXILIAR DE ELETRICISTA COM ENCARGOS COMPLEMENTARES</t>
          </r>
        </is>
      </c>
      <c r="C7273" s="22" t="inlineStr">
        <is>
          <r>
            <t xml:space="preserve">SINAPI</t>
          </r>
        </is>
      </c>
      <c r="D7273" s="22" t="inlineStr">
        <is>
          <r>
            <t xml:space="preserve">H</t>
          </r>
        </is>
      </c>
      <c r="E7273" s="24" t="n">
        <v>2.45</v>
      </c>
      <c r="F7273" s="25" t="n">
        <v>25.22</v>
      </c>
      <c r="G7273" s="25" t="n">
        <f>ROUND(ROUND(E7273,8)*F7273,2)</f>
        <v>61.79</v>
      </c>
    </row>
    <row r="7274" customHeight="1" ht="15">
      <c r="A7274" s="22" t="inlineStr">
        <is>
          <r>
            <t xml:space="preserve">88264</t>
          </r>
        </is>
      </c>
      <c r="B7274" s="23" t="inlineStr">
        <is>
          <r>
            <t xml:space="preserve">ELETRICISTA COM ENCARGOS COMPLEMENTARES</t>
          </r>
        </is>
      </c>
      <c r="C7274" s="22" t="inlineStr">
        <is>
          <r>
            <t xml:space="preserve">SINAPI</t>
          </r>
        </is>
      </c>
      <c r="D7274" s="22" t="inlineStr">
        <is>
          <r>
            <t xml:space="preserve">H</t>
          </r>
        </is>
      </c>
      <c r="E7274" s="24" t="n">
        <v>2.45</v>
      </c>
      <c r="F7274" s="25" t="n">
        <v>30.96</v>
      </c>
      <c r="G7274" s="25" t="n">
        <f>ROUND(ROUND(E7274,8)*F7274,2)</f>
        <v>75.85</v>
      </c>
    </row>
    <row r="7275" customHeight="1" ht="21">
      <c r="A7275" s="22" t="inlineStr">
        <is>
          <r>
            <t xml:space="preserve">88279</t>
          </r>
        </is>
      </c>
      <c r="B7275" s="23" t="inlineStr">
        <is>
          <r>
            <t xml:space="preserve">MONTADOR ELETROMECÂNICO COM ENCARGOS COMPLEMENTARES</t>
          </r>
        </is>
      </c>
      <c r="C7275" s="22" t="inlineStr">
        <is>
          <r>
            <t xml:space="preserve">SINAPI</t>
          </r>
        </is>
      </c>
      <c r="D7275" s="22" t="inlineStr">
        <is>
          <r>
            <t xml:space="preserve">H</t>
          </r>
        </is>
      </c>
      <c r="E7275" s="24" t="n">
        <v>17.3</v>
      </c>
      <c r="F7275" s="25" t="n">
        <v>33.06</v>
      </c>
      <c r="G7275" s="25" t="n">
        <f>ROUND(ROUND(E7275,8)*F7275,2)</f>
        <v>571.94</v>
      </c>
    </row>
    <row r="7276" customHeight="1" ht="18">
      <c r="A7276" s="2" t="inlineStr"/>
      <c r="B7276" s="2" t="inlineStr"/>
      <c r="C7276" s="2" t="inlineStr"/>
      <c r="D7276" s="2" t="inlineStr"/>
      <c r="E7276" s="26" t="inlineStr">
        <is>
          <r>
            <t xml:space="preserve">TOTAL Mão de Obra com Encargos Complementares:</t>
          </r>
        </is>
      </c>
      <c r="F7276" s="26" t="inlineStr"/>
      <c r="G7276" s="27" t="n">
        <f>SUM(G7272:G7275)</f>
        <v>1940.35</v>
      </c>
    </row>
    <row r="7277" customHeight="1" ht="15">
      <c r="A7277" s="2" t="inlineStr"/>
      <c r="B7277" s="2" t="inlineStr"/>
      <c r="C7277" s="2" t="inlineStr"/>
      <c r="D7277" s="2" t="inlineStr"/>
      <c r="E7277" s="28" t="inlineStr">
        <is>
          <r>
            <t xml:space="preserve">VALOR:</t>
          </r>
        </is>
      </c>
      <c r="F7277" s="28" t="inlineStr"/>
      <c r="G7277" s="29" t="n">
        <f>ROUND(SUM(G7270,G7276),2)</f>
        <v>11512.83</v>
      </c>
    </row>
    <row r="7278" customHeight="1" ht="15">
      <c r="A7278" s="2" t="inlineStr"/>
      <c r="B7278" s="2" t="inlineStr"/>
      <c r="C7278" s="2" t="inlineStr"/>
      <c r="D7278" s="2" t="inlineStr"/>
      <c r="E7278" s="28" t="inlineStr">
        <is>
          <r>
            <t xml:space="preserve">VALOR BDI (20.34%):</t>
          </r>
        </is>
      </c>
      <c r="F7278" s="28" t="inlineStr"/>
      <c r="G7278" s="29" t="n">
        <f>ROUND(G7277*(20.34/100),2)</f>
        <v>2341.71</v>
      </c>
    </row>
    <row r="7279" customHeight="1" ht="15">
      <c r="A7279" s="2" t="inlineStr"/>
      <c r="B7279" s="2" t="inlineStr"/>
      <c r="C7279" s="2" t="inlineStr"/>
      <c r="D7279" s="2" t="inlineStr"/>
      <c r="E7279" s="28" t="inlineStr">
        <is>
          <r>
            <t xml:space="preserve">VALOR COM BDI:</t>
          </r>
        </is>
      </c>
      <c r="F7279" s="28" t="inlineStr"/>
      <c r="G7279" s="29" t="n">
        <f>G7278+G7277</f>
        <v>13854.54</v>
      </c>
    </row>
    <row r="7280" customHeight="1" ht="10">
      <c r="A7280" s="2" t="inlineStr"/>
      <c r="B7280" s="2" t="inlineStr"/>
      <c r="C7280" s="2" t="inlineStr"/>
      <c r="D7280" s="2" t="inlineStr"/>
      <c r="E7280" s="18" t="inlineStr"/>
      <c r="F7280" s="18" t="inlineStr"/>
      <c r="G7280" s="18" t="inlineStr"/>
    </row>
    <row r="7281" customHeight="1" ht="36">
      <c r="A7281" s="19" t="inlineStr">
        <is>
          <r>
            <t xml:space="preserve">1.20.53. ​CPU2142​ CONDICIONADOR DE AR EXPANSÃO INDIRETA DO TIPO FAN COIL, COM MÓDULO DE VENTILAÇÃO, MÓDULO SERPENTIA COM AQUECIMENTO ACOPLADO E MÓDULO CAIXA DE MISTURA COM FILTROS. CAPACIDADE NOMINAL DE 2,0 TR. SERPENTINA COM 6 FILAS. AQUECIMENTO DE 3,0KW EM 02 ESTÁGIOS. FILTRAGEM G4+F8. VENTILADOR TIPO LIMIT LOAD COM VAZÃO DE AR DE 1.250 M³/H A 60HZ. PRESSÃO ESTÁTICA DE 60 mmca. TENSÃO ELÉTRICA CONFORME LOCAL. - FORNECIMENTO E INSTALAÇÃO​ (UN)</t>
          </r>
        </is>
      </c>
      <c r="B7281" s="19" t="inlineStr"/>
      <c r="C7281" s="19" t="inlineStr"/>
      <c r="D7281" s="19" t="inlineStr"/>
      <c r="E7281" s="19" t="inlineStr"/>
      <c r="F7281" s="19" t="inlineStr"/>
      <c r="G7281" s="19" t="inlineStr"/>
    </row>
    <row r="7282" customHeight="1" ht="15">
      <c r="A7282" s="20" t="inlineStr">
        <is>
          <r>
            <t xml:space="preserve">Cotação</t>
          </r>
        </is>
      </c>
      <c r="B7282" s="20" t="inlineStr"/>
      <c r="C7282" s="21" t="inlineStr">
        <is>
          <r>
            <t xml:space="preserve">FONTE</t>
          </r>
        </is>
      </c>
      <c r="D7282" s="21" t="inlineStr">
        <is>
          <r>
            <t xml:space="preserve">UNID</t>
          </r>
        </is>
      </c>
      <c r="E7282" s="21" t="inlineStr">
        <is>
          <r>
            <t xml:space="preserve">COEFICIENTE</t>
          </r>
        </is>
      </c>
      <c r="F7282" s="21" t="inlineStr">
        <is>
          <r>
            <t xml:space="preserve">PREÇO UNITÁRIO</t>
          </r>
        </is>
      </c>
      <c r="G7282" s="21" t="inlineStr">
        <is>
          <r>
            <t xml:space="preserve">TOTAL</t>
          </r>
        </is>
      </c>
    </row>
    <row r="7283" customHeight="1" ht="80">
      <c r="A7283" s="22" t="inlineStr">
        <is>
          <r>
            <t xml:space="preserve">6701008</t>
          </r>
        </is>
      </c>
      <c r="B7283" s="23" t="inlineStr">
        <is>
          <r>
            <t xml:space="preserve">CONDICIONADOR DE AR EXPANSÃO INDIRETA DO TIPO FAN COIL, COM MÓDULO DE VENTILAÇÃO, MÓDULO SERPENTIA COM AQUECIMENTO ACOPLADO E MÓDULO CAIXA DE MISTURA COM FILTROS. CAPACIDADE NOMINAL DE 2,0 TR. SERPENTINA COM 6 FILAS. AQUECIMENTO DE 3,0KW EM 02 ESTÁGIOS. FILTRAGEM G4+F8. VENTILADOR TIPO LIMIT LOAD COM VAZÃO DE AR DE 1.250 M³/H A 60HZ. PRESSÃO ESTÁTICA DE 60 mmca. TENSÃO ELÉTRICA CONFORME LOCAL</t>
          </r>
        </is>
      </c>
      <c r="C7283" s="22" t="inlineStr">
        <is>
          <r>
            <t xml:space="preserve">Composições </t>
          </r>
        </is>
      </c>
      <c r="D7283" s="22" t="inlineStr">
        <is>
          <r>
            <t xml:space="preserve">UN</t>
          </r>
        </is>
      </c>
      <c r="E7283" s="24" t="n">
        <v>1.0</v>
      </c>
      <c r="F7283" s="25" t="n">
        <v>9572.48</v>
      </c>
      <c r="G7283" s="25" t="n">
        <f>ROUND(ROUND(E7283,8)*F7283,2)</f>
        <v>9572.48</v>
      </c>
    </row>
    <row r="7284" customHeight="1" ht="15">
      <c r="A7284" s="2" t="inlineStr"/>
      <c r="B7284" s="2" t="inlineStr"/>
      <c r="C7284" s="2" t="inlineStr"/>
      <c r="D7284" s="2" t="inlineStr"/>
      <c r="E7284" s="26" t="inlineStr">
        <is>
          <r>
            <t xml:space="preserve">TOTAL Cotação:</t>
          </r>
        </is>
      </c>
      <c r="F7284" s="26" t="inlineStr"/>
      <c r="G7284" s="27" t="n">
        <f>SUM(G7283:G7283)</f>
        <v>9572.48</v>
      </c>
    </row>
    <row r="7285" customHeight="1" ht="15">
      <c r="A7285" s="20" t="inlineStr">
        <is>
          <r>
            <t xml:space="preserve">Mão de Obra com Encargos Complementares</t>
          </r>
        </is>
      </c>
      <c r="B7285" s="20" t="inlineStr"/>
      <c r="C7285" s="21" t="inlineStr">
        <is>
          <r>
            <t xml:space="preserve">FONTE</t>
          </r>
        </is>
      </c>
      <c r="D7285" s="21" t="inlineStr">
        <is>
          <r>
            <t xml:space="preserve">UNID</t>
          </r>
        </is>
      </c>
      <c r="E7285" s="21" t="inlineStr">
        <is>
          <r>
            <t xml:space="preserve">COEFICIENTE</t>
          </r>
        </is>
      </c>
      <c r="F7285" s="21" t="inlineStr">
        <is>
          <r>
            <t xml:space="preserve">PREÇO UNITÁRIO</t>
          </r>
        </is>
      </c>
      <c r="G7285" s="21" t="inlineStr">
        <is>
          <r>
            <t xml:space="preserve">TOTAL</t>
          </r>
        </is>
      </c>
    </row>
    <row r="7286" customHeight="1" ht="21">
      <c r="A7286" s="22" t="inlineStr">
        <is>
          <r>
            <t xml:space="preserve">88243</t>
          </r>
        </is>
      </c>
      <c r="B7286" s="23" t="inlineStr">
        <is>
          <r>
            <t xml:space="preserve">AJUDANTE ESPECIALIZADO COM ENCARGOS COMPLEMENTARES</t>
          </r>
        </is>
      </c>
      <c r="C7286" s="22" t="inlineStr">
        <is>
          <r>
            <t xml:space="preserve">SINAPI</t>
          </r>
        </is>
      </c>
      <c r="D7286" s="22" t="inlineStr">
        <is>
          <r>
            <t xml:space="preserve">H</t>
          </r>
        </is>
      </c>
      <c r="E7286" s="24" t="n">
        <v>51.8</v>
      </c>
      <c r="F7286" s="25" t="n">
        <v>23.76</v>
      </c>
      <c r="G7286" s="25" t="n">
        <f>ROUND(ROUND(E7286,8)*F7286,2)</f>
        <v>1230.77</v>
      </c>
    </row>
    <row r="7287" customHeight="1" ht="21">
      <c r="A7287" s="22" t="inlineStr">
        <is>
          <r>
            <t xml:space="preserve">88247</t>
          </r>
        </is>
      </c>
      <c r="B7287" s="23" t="inlineStr">
        <is>
          <r>
            <t xml:space="preserve">AUXILIAR DE ELETRICISTA COM ENCARGOS COMPLEMENTARES</t>
          </r>
        </is>
      </c>
      <c r="C7287" s="22" t="inlineStr">
        <is>
          <r>
            <t xml:space="preserve">SINAPI</t>
          </r>
        </is>
      </c>
      <c r="D7287" s="22" t="inlineStr">
        <is>
          <r>
            <t xml:space="preserve">H</t>
          </r>
        </is>
      </c>
      <c r="E7287" s="24" t="n">
        <v>2.45</v>
      </c>
      <c r="F7287" s="25" t="n">
        <v>25.22</v>
      </c>
      <c r="G7287" s="25" t="n">
        <f>ROUND(ROUND(E7287,8)*F7287,2)</f>
        <v>61.79</v>
      </c>
    </row>
    <row r="7288" customHeight="1" ht="15">
      <c r="A7288" s="22" t="inlineStr">
        <is>
          <r>
            <t xml:space="preserve">88264</t>
          </r>
        </is>
      </c>
      <c r="B7288" s="23" t="inlineStr">
        <is>
          <r>
            <t xml:space="preserve">ELETRICISTA COM ENCARGOS COMPLEMENTARES</t>
          </r>
        </is>
      </c>
      <c r="C7288" s="22" t="inlineStr">
        <is>
          <r>
            <t xml:space="preserve">SINAPI</t>
          </r>
        </is>
      </c>
      <c r="D7288" s="22" t="inlineStr">
        <is>
          <r>
            <t xml:space="preserve">H</t>
          </r>
        </is>
      </c>
      <c r="E7288" s="24" t="n">
        <v>2.45</v>
      </c>
      <c r="F7288" s="25" t="n">
        <v>30.96</v>
      </c>
      <c r="G7288" s="25" t="n">
        <f>ROUND(ROUND(E7288,8)*F7288,2)</f>
        <v>75.85</v>
      </c>
    </row>
    <row r="7289" customHeight="1" ht="21">
      <c r="A7289" s="22" t="inlineStr">
        <is>
          <r>
            <t xml:space="preserve">88279</t>
          </r>
        </is>
      </c>
      <c r="B7289" s="23" t="inlineStr">
        <is>
          <r>
            <t xml:space="preserve">MONTADOR ELETROMECÂNICO COM ENCARGOS COMPLEMENTARES</t>
          </r>
        </is>
      </c>
      <c r="C7289" s="22" t="inlineStr">
        <is>
          <r>
            <t xml:space="preserve">SINAPI</t>
          </r>
        </is>
      </c>
      <c r="D7289" s="22" t="inlineStr">
        <is>
          <r>
            <t xml:space="preserve">H</t>
          </r>
        </is>
      </c>
      <c r="E7289" s="24" t="n">
        <v>17.3</v>
      </c>
      <c r="F7289" s="25" t="n">
        <v>33.06</v>
      </c>
      <c r="G7289" s="25" t="n">
        <f>ROUND(ROUND(E7289,8)*F7289,2)</f>
        <v>571.94</v>
      </c>
    </row>
    <row r="7290" customHeight="1" ht="18">
      <c r="A7290" s="2" t="inlineStr"/>
      <c r="B7290" s="2" t="inlineStr"/>
      <c r="C7290" s="2" t="inlineStr"/>
      <c r="D7290" s="2" t="inlineStr"/>
      <c r="E7290" s="26" t="inlineStr">
        <is>
          <r>
            <t xml:space="preserve">TOTAL Mão de Obra com Encargos Complementares:</t>
          </r>
        </is>
      </c>
      <c r="F7290" s="26" t="inlineStr"/>
      <c r="G7290" s="27" t="n">
        <f>SUM(G7286:G7289)</f>
        <v>1940.35</v>
      </c>
    </row>
    <row r="7291" customHeight="1" ht="15">
      <c r="A7291" s="2" t="inlineStr"/>
      <c r="B7291" s="2" t="inlineStr"/>
      <c r="C7291" s="2" t="inlineStr"/>
      <c r="D7291" s="2" t="inlineStr"/>
      <c r="E7291" s="28" t="inlineStr">
        <is>
          <r>
            <t xml:space="preserve">VALOR:</t>
          </r>
        </is>
      </c>
      <c r="F7291" s="28" t="inlineStr"/>
      <c r="G7291" s="29" t="n">
        <f>ROUND(SUM(G7284,G7290),2)</f>
        <v>11512.83</v>
      </c>
    </row>
    <row r="7292" customHeight="1" ht="15">
      <c r="A7292" s="2" t="inlineStr"/>
      <c r="B7292" s="2" t="inlineStr"/>
      <c r="C7292" s="2" t="inlineStr"/>
      <c r="D7292" s="2" t="inlineStr"/>
      <c r="E7292" s="28" t="inlineStr">
        <is>
          <r>
            <t xml:space="preserve">VALOR BDI (20.34%):</t>
          </r>
        </is>
      </c>
      <c r="F7292" s="28" t="inlineStr"/>
      <c r="G7292" s="29" t="n">
        <f>ROUND(G7291*(20.34/100),2)</f>
        <v>2341.71</v>
      </c>
    </row>
    <row r="7293" customHeight="1" ht="15">
      <c r="A7293" s="2" t="inlineStr"/>
      <c r="B7293" s="2" t="inlineStr"/>
      <c r="C7293" s="2" t="inlineStr"/>
      <c r="D7293" s="2" t="inlineStr"/>
      <c r="E7293" s="28" t="inlineStr">
        <is>
          <r>
            <t xml:space="preserve">VALOR COM BDI:</t>
          </r>
        </is>
      </c>
      <c r="F7293" s="28" t="inlineStr"/>
      <c r="G7293" s="29" t="n">
        <f>G7292+G7291</f>
        <v>13854.54</v>
      </c>
    </row>
    <row r="7294" customHeight="1" ht="10">
      <c r="A7294" s="2" t="inlineStr"/>
      <c r="B7294" s="2" t="inlineStr"/>
      <c r="C7294" s="2" t="inlineStr"/>
      <c r="D7294" s="2" t="inlineStr"/>
      <c r="E7294" s="18" t="inlineStr"/>
      <c r="F7294" s="18" t="inlineStr"/>
      <c r="G7294" s="18" t="inlineStr"/>
    </row>
    <row r="7295" customHeight="1" ht="36">
      <c r="A7295" s="19" t="inlineStr">
        <is>
          <r>
            <t xml:space="preserve">1.20.54. ​CPU2143​ CONDICIONADOR DE AR EXPANSÃO INDIRETA DO TIPO FAN COIL, COM MÓDULO DE VENTILAÇÃO, MÓDULO SERPENTIA COM AQUECIMENTO ACOPLADO E MÓDULO CAIXA DE MISTURA COM FILTROS. CAPACIDADE NOMINAL DE 3,0 TR. SERPENTINA COM 6 FILAS. AQUECIMENTO DE 3,0KW EM 02 ESTÁGIOS. FILTRAGEM G4+F8. VENTILADOR TIPO LIMIT LOAD COM VAZÃO DE AR DE 2.400 M³/H A 60HZ. PRESSÃO ESTÁTICA DE 70 mmca. TENSÃO ELÉTRICA CONFORME LOCAL. - FORNECIMENTO E INSTALAÇÃO​ (UN)</t>
          </r>
        </is>
      </c>
      <c r="B7295" s="19" t="inlineStr"/>
      <c r="C7295" s="19" t="inlineStr"/>
      <c r="D7295" s="19" t="inlineStr"/>
      <c r="E7295" s="19" t="inlineStr"/>
      <c r="F7295" s="19" t="inlineStr"/>
      <c r="G7295" s="19" t="inlineStr"/>
    </row>
    <row r="7296" customHeight="1" ht="15">
      <c r="A7296" s="20" t="inlineStr">
        <is>
          <r>
            <t xml:space="preserve">Cotação</t>
          </r>
        </is>
      </c>
      <c r="B7296" s="20" t="inlineStr"/>
      <c r="C7296" s="21" t="inlineStr">
        <is>
          <r>
            <t xml:space="preserve">FONTE</t>
          </r>
        </is>
      </c>
      <c r="D7296" s="21" t="inlineStr">
        <is>
          <r>
            <t xml:space="preserve">UNID</t>
          </r>
        </is>
      </c>
      <c r="E7296" s="21" t="inlineStr">
        <is>
          <r>
            <t xml:space="preserve">COEFICIENTE</t>
          </r>
        </is>
      </c>
      <c r="F7296" s="21" t="inlineStr">
        <is>
          <r>
            <t xml:space="preserve">PREÇO UNITÁRIO</t>
          </r>
        </is>
      </c>
      <c r="G7296" s="21" t="inlineStr">
        <is>
          <r>
            <t xml:space="preserve">TOTAL</t>
          </r>
        </is>
      </c>
    </row>
    <row r="7297" customHeight="1" ht="80">
      <c r="A7297" s="22" t="inlineStr">
        <is>
          <r>
            <t xml:space="preserve">6701009</t>
          </r>
        </is>
      </c>
      <c r="B7297" s="23" t="inlineStr">
        <is>
          <r>
            <t xml:space="preserve">CONDICIONADOR DE AR EXPANSÃO INDIRETA DO TIPO FAN COIL, COM MÓDULO DE VENTILAÇÃO, MÓDULO SERPENTIA COM AQUECIMENTO ACOPLADO E MÓDULO CAIXA DE MISTURA COM FILTROS. CAPACIDADE NOMINAL DE 3,0 TR. SERPENTINA COM 6 FILAS. AQUECIMENTO DE 3,0KW EM 02 ESTÁGIOS. FILTRAGEM G4+F8. VENTILADOR TIPO LIMIT LOAD COM VAZÃO DE AR DE 2.400 M³/H A 60HZ. PRESSÃO ESTÁTICA DE 70 mmca. TENSÃO ELÉTRICA CONFORME LOCAL. - FORNECIMENTO E INSTALAÇÃO</t>
          </r>
        </is>
      </c>
      <c r="C7297" s="22" t="inlineStr">
        <is>
          <r>
            <t xml:space="preserve">Composições </t>
          </r>
        </is>
      </c>
      <c r="D7297" s="22" t="inlineStr">
        <is>
          <r>
            <t xml:space="preserve">UN</t>
          </r>
        </is>
      </c>
      <c r="E7297" s="24" t="n">
        <v>1.0</v>
      </c>
      <c r="F7297" s="25" t="n">
        <v>10766.3</v>
      </c>
      <c r="G7297" s="25" t="n">
        <f>ROUND(ROUND(E7297,8)*F7297,2)</f>
        <v>10766.3</v>
      </c>
    </row>
    <row r="7298" customHeight="1" ht="15">
      <c r="A7298" s="2" t="inlineStr"/>
      <c r="B7298" s="2" t="inlineStr"/>
      <c r="C7298" s="2" t="inlineStr"/>
      <c r="D7298" s="2" t="inlineStr"/>
      <c r="E7298" s="26" t="inlineStr">
        <is>
          <r>
            <t xml:space="preserve">TOTAL Cotação:</t>
          </r>
        </is>
      </c>
      <c r="F7298" s="26" t="inlineStr"/>
      <c r="G7298" s="27" t="n">
        <f>SUM(G7297:G7297)</f>
        <v>10766.3</v>
      </c>
    </row>
    <row r="7299" customHeight="1" ht="15">
      <c r="A7299" s="20" t="inlineStr">
        <is>
          <r>
            <t xml:space="preserve">Mão de Obra com Encargos Complementares</t>
          </r>
        </is>
      </c>
      <c r="B7299" s="20" t="inlineStr"/>
      <c r="C7299" s="21" t="inlineStr">
        <is>
          <r>
            <t xml:space="preserve">FONTE</t>
          </r>
        </is>
      </c>
      <c r="D7299" s="21" t="inlineStr">
        <is>
          <r>
            <t xml:space="preserve">UNID</t>
          </r>
        </is>
      </c>
      <c r="E7299" s="21" t="inlineStr">
        <is>
          <r>
            <t xml:space="preserve">COEFICIENTE</t>
          </r>
        </is>
      </c>
      <c r="F7299" s="21" t="inlineStr">
        <is>
          <r>
            <t xml:space="preserve">PREÇO UNITÁRIO</t>
          </r>
        </is>
      </c>
      <c r="G7299" s="21" t="inlineStr">
        <is>
          <r>
            <t xml:space="preserve">TOTAL</t>
          </r>
        </is>
      </c>
    </row>
    <row r="7300" customHeight="1" ht="21">
      <c r="A7300" s="22" t="inlineStr">
        <is>
          <r>
            <t xml:space="preserve">88243</t>
          </r>
        </is>
      </c>
      <c r="B7300" s="23" t="inlineStr">
        <is>
          <r>
            <t xml:space="preserve">AJUDANTE ESPECIALIZADO COM ENCARGOS COMPLEMENTARES</t>
          </r>
        </is>
      </c>
      <c r="C7300" s="22" t="inlineStr">
        <is>
          <r>
            <t xml:space="preserve">SINAPI</t>
          </r>
        </is>
      </c>
      <c r="D7300" s="22" t="inlineStr">
        <is>
          <r>
            <t xml:space="preserve">H</t>
          </r>
        </is>
      </c>
      <c r="E7300" s="24" t="n">
        <v>51.8</v>
      </c>
      <c r="F7300" s="25" t="n">
        <v>23.76</v>
      </c>
      <c r="G7300" s="25" t="n">
        <f>ROUND(ROUND(E7300,8)*F7300,2)</f>
        <v>1230.77</v>
      </c>
    </row>
    <row r="7301" customHeight="1" ht="21">
      <c r="A7301" s="22" t="inlineStr">
        <is>
          <r>
            <t xml:space="preserve">88247</t>
          </r>
        </is>
      </c>
      <c r="B7301" s="23" t="inlineStr">
        <is>
          <r>
            <t xml:space="preserve">AUXILIAR DE ELETRICISTA COM ENCARGOS COMPLEMENTARES</t>
          </r>
        </is>
      </c>
      <c r="C7301" s="22" t="inlineStr">
        <is>
          <r>
            <t xml:space="preserve">SINAPI</t>
          </r>
        </is>
      </c>
      <c r="D7301" s="22" t="inlineStr">
        <is>
          <r>
            <t xml:space="preserve">H</t>
          </r>
        </is>
      </c>
      <c r="E7301" s="24" t="n">
        <v>2.45</v>
      </c>
      <c r="F7301" s="25" t="n">
        <v>25.22</v>
      </c>
      <c r="G7301" s="25" t="n">
        <f>ROUND(ROUND(E7301,8)*F7301,2)</f>
        <v>61.79</v>
      </c>
    </row>
    <row r="7302" customHeight="1" ht="15">
      <c r="A7302" s="22" t="inlineStr">
        <is>
          <r>
            <t xml:space="preserve">88264</t>
          </r>
        </is>
      </c>
      <c r="B7302" s="23" t="inlineStr">
        <is>
          <r>
            <t xml:space="preserve">ELETRICISTA COM ENCARGOS COMPLEMENTARES</t>
          </r>
        </is>
      </c>
      <c r="C7302" s="22" t="inlineStr">
        <is>
          <r>
            <t xml:space="preserve">SINAPI</t>
          </r>
        </is>
      </c>
      <c r="D7302" s="22" t="inlineStr">
        <is>
          <r>
            <t xml:space="preserve">H</t>
          </r>
        </is>
      </c>
      <c r="E7302" s="24" t="n">
        <v>2.45</v>
      </c>
      <c r="F7302" s="25" t="n">
        <v>30.96</v>
      </c>
      <c r="G7302" s="25" t="n">
        <f>ROUND(ROUND(E7302,8)*F7302,2)</f>
        <v>75.85</v>
      </c>
    </row>
    <row r="7303" customHeight="1" ht="21">
      <c r="A7303" s="22" t="inlineStr">
        <is>
          <r>
            <t xml:space="preserve">88279</t>
          </r>
        </is>
      </c>
      <c r="B7303" s="23" t="inlineStr">
        <is>
          <r>
            <t xml:space="preserve">MONTADOR ELETROMECÂNICO COM ENCARGOS COMPLEMENTARES</t>
          </r>
        </is>
      </c>
      <c r="C7303" s="22" t="inlineStr">
        <is>
          <r>
            <t xml:space="preserve">SINAPI</t>
          </r>
        </is>
      </c>
      <c r="D7303" s="22" t="inlineStr">
        <is>
          <r>
            <t xml:space="preserve">H</t>
          </r>
        </is>
      </c>
      <c r="E7303" s="24" t="n">
        <v>17.3</v>
      </c>
      <c r="F7303" s="25" t="n">
        <v>33.06</v>
      </c>
      <c r="G7303" s="25" t="n">
        <f>ROUND(ROUND(E7303,8)*F7303,2)</f>
        <v>571.94</v>
      </c>
    </row>
    <row r="7304" customHeight="1" ht="18">
      <c r="A7304" s="2" t="inlineStr"/>
      <c r="B7304" s="2" t="inlineStr"/>
      <c r="C7304" s="2" t="inlineStr"/>
      <c r="D7304" s="2" t="inlineStr"/>
      <c r="E7304" s="26" t="inlineStr">
        <is>
          <r>
            <t xml:space="preserve">TOTAL Mão de Obra com Encargos Complementares:</t>
          </r>
        </is>
      </c>
      <c r="F7304" s="26" t="inlineStr"/>
      <c r="G7304" s="27" t="n">
        <f>SUM(G7300:G7303)</f>
        <v>1940.35</v>
      </c>
    </row>
    <row r="7305" customHeight="1" ht="15">
      <c r="A7305" s="2" t="inlineStr"/>
      <c r="B7305" s="2" t="inlineStr"/>
      <c r="C7305" s="2" t="inlineStr"/>
      <c r="D7305" s="2" t="inlineStr"/>
      <c r="E7305" s="28" t="inlineStr">
        <is>
          <r>
            <t xml:space="preserve">VALOR:</t>
          </r>
        </is>
      </c>
      <c r="F7305" s="28" t="inlineStr"/>
      <c r="G7305" s="29" t="n">
        <f>ROUND(SUM(G7298,G7304),2)</f>
        <v>12706.65</v>
      </c>
    </row>
    <row r="7306" customHeight="1" ht="15">
      <c r="A7306" s="2" t="inlineStr"/>
      <c r="B7306" s="2" t="inlineStr"/>
      <c r="C7306" s="2" t="inlineStr"/>
      <c r="D7306" s="2" t="inlineStr"/>
      <c r="E7306" s="28" t="inlineStr">
        <is>
          <r>
            <t xml:space="preserve">VALOR BDI (20.34%):</t>
          </r>
        </is>
      </c>
      <c r="F7306" s="28" t="inlineStr"/>
      <c r="G7306" s="29" t="n">
        <f>ROUND(G7305*(20.34/100),2)</f>
        <v>2584.53</v>
      </c>
    </row>
    <row r="7307" customHeight="1" ht="15">
      <c r="A7307" s="2" t="inlineStr"/>
      <c r="B7307" s="2" t="inlineStr"/>
      <c r="C7307" s="2" t="inlineStr"/>
      <c r="D7307" s="2" t="inlineStr"/>
      <c r="E7307" s="28" t="inlineStr">
        <is>
          <r>
            <t xml:space="preserve">VALOR COM BDI:</t>
          </r>
        </is>
      </c>
      <c r="F7307" s="28" t="inlineStr"/>
      <c r="G7307" s="29" t="n">
        <f>G7306+G7305</f>
        <v>15291.18</v>
      </c>
    </row>
    <row r="7308" customHeight="1" ht="10">
      <c r="A7308" s="2" t="inlineStr"/>
      <c r="B7308" s="2" t="inlineStr"/>
      <c r="C7308" s="2" t="inlineStr"/>
      <c r="D7308" s="2" t="inlineStr"/>
      <c r="E7308" s="18" t="inlineStr"/>
      <c r="F7308" s="18" t="inlineStr"/>
      <c r="G7308" s="18" t="inlineStr"/>
    </row>
    <row r="7309" customHeight="1" ht="36">
      <c r="A7309" s="19" t="inlineStr">
        <is>
          <r>
            <t xml:space="preserve">1.20.55. ​CPU2144​ 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2.800 M³/H A 60HZ. PRESSÃO ESTÁTICA DE 50 mmca. TENSÃO ELÉTRICA CONFORME LOCAL. - FORNECIMENTO E INSTALAÇÃO​ (UN)</t>
          </r>
        </is>
      </c>
      <c r="B7309" s="19" t="inlineStr"/>
      <c r="C7309" s="19" t="inlineStr"/>
      <c r="D7309" s="19" t="inlineStr"/>
      <c r="E7309" s="19" t="inlineStr"/>
      <c r="F7309" s="19" t="inlineStr"/>
      <c r="G7309" s="19" t="inlineStr"/>
    </row>
    <row r="7310" customHeight="1" ht="15">
      <c r="A7310" s="20" t="inlineStr">
        <is>
          <r>
            <t xml:space="preserve">Cotação</t>
          </r>
        </is>
      </c>
      <c r="B7310" s="20" t="inlineStr"/>
      <c r="C7310" s="21" t="inlineStr">
        <is>
          <r>
            <t xml:space="preserve">FONTE</t>
          </r>
        </is>
      </c>
      <c r="D7310" s="21" t="inlineStr">
        <is>
          <r>
            <t xml:space="preserve">UNID</t>
          </r>
        </is>
      </c>
      <c r="E7310" s="21" t="inlineStr">
        <is>
          <r>
            <t xml:space="preserve">COEFICIENTE</t>
          </r>
        </is>
      </c>
      <c r="F7310" s="21" t="inlineStr">
        <is>
          <r>
            <t xml:space="preserve">PREÇO UNITÁRIO</t>
          </r>
        </is>
      </c>
      <c r="G7310" s="21" t="inlineStr">
        <is>
          <r>
            <t xml:space="preserve">TOTAL</t>
          </r>
        </is>
      </c>
    </row>
    <row r="7311" customHeight="1" ht="80">
      <c r="A7311" s="22" t="inlineStr">
        <is>
          <r>
            <t xml:space="preserve">6701010</t>
          </r>
        </is>
      </c>
      <c r="B7311" s="23" t="inlineStr">
        <is>
          <r>
            <t xml:space="preserve">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2.800 M³/H A 60HZ. PRESSÃO ESTÁTICA DE 50 mmca. TENSÃO ELÉTRICA CONFORME LOCAL. - FORNECIMENTO E INSTALAÇÃO</t>
          </r>
        </is>
      </c>
      <c r="C7311" s="22" t="inlineStr">
        <is>
          <r>
            <t xml:space="preserve">Composições </t>
          </r>
        </is>
      </c>
      <c r="D7311" s="22" t="inlineStr">
        <is>
          <r>
            <t xml:space="preserve">UN</t>
          </r>
        </is>
      </c>
      <c r="E7311" s="24" t="n">
        <v>1.0</v>
      </c>
      <c r="F7311" s="25" t="n">
        <v>10788.21</v>
      </c>
      <c r="G7311" s="25" t="n">
        <f>ROUND(ROUND(E7311,8)*F7311,2)</f>
        <v>10788.21</v>
      </c>
    </row>
    <row r="7312" customHeight="1" ht="15">
      <c r="A7312" s="2" t="inlineStr"/>
      <c r="B7312" s="2" t="inlineStr"/>
      <c r="C7312" s="2" t="inlineStr"/>
      <c r="D7312" s="2" t="inlineStr"/>
      <c r="E7312" s="26" t="inlineStr">
        <is>
          <r>
            <t xml:space="preserve">TOTAL Cotação:</t>
          </r>
        </is>
      </c>
      <c r="F7312" s="26" t="inlineStr"/>
      <c r="G7312" s="27" t="n">
        <f>SUM(G7311:G7311)</f>
        <v>10788.21</v>
      </c>
    </row>
    <row r="7313" customHeight="1" ht="15">
      <c r="A7313" s="20" t="inlineStr">
        <is>
          <r>
            <t xml:space="preserve">Mão de Obra com Encargos Complementares</t>
          </r>
        </is>
      </c>
      <c r="B7313" s="20" t="inlineStr"/>
      <c r="C7313" s="21" t="inlineStr">
        <is>
          <r>
            <t xml:space="preserve">FONTE</t>
          </r>
        </is>
      </c>
      <c r="D7313" s="21" t="inlineStr">
        <is>
          <r>
            <t xml:space="preserve">UNID</t>
          </r>
        </is>
      </c>
      <c r="E7313" s="21" t="inlineStr">
        <is>
          <r>
            <t xml:space="preserve">COEFICIENTE</t>
          </r>
        </is>
      </c>
      <c r="F7313" s="21" t="inlineStr">
        <is>
          <r>
            <t xml:space="preserve">PREÇO UNITÁRIO</t>
          </r>
        </is>
      </c>
      <c r="G7313" s="21" t="inlineStr">
        <is>
          <r>
            <t xml:space="preserve">TOTAL</t>
          </r>
        </is>
      </c>
    </row>
    <row r="7314" customHeight="1" ht="21">
      <c r="A7314" s="22" t="inlineStr">
        <is>
          <r>
            <t xml:space="preserve">88243</t>
          </r>
        </is>
      </c>
      <c r="B7314" s="23" t="inlineStr">
        <is>
          <r>
            <t xml:space="preserve">AJUDANTE ESPECIALIZADO COM ENCARGOS COMPLEMENTARES</t>
          </r>
        </is>
      </c>
      <c r="C7314" s="22" t="inlineStr">
        <is>
          <r>
            <t xml:space="preserve">SINAPI</t>
          </r>
        </is>
      </c>
      <c r="D7314" s="22" t="inlineStr">
        <is>
          <r>
            <t xml:space="preserve">H</t>
          </r>
        </is>
      </c>
      <c r="E7314" s="24" t="n">
        <v>51.8</v>
      </c>
      <c r="F7314" s="25" t="n">
        <v>23.76</v>
      </c>
      <c r="G7314" s="25" t="n">
        <f>ROUND(ROUND(E7314,8)*F7314,2)</f>
        <v>1230.77</v>
      </c>
    </row>
    <row r="7315" customHeight="1" ht="21">
      <c r="A7315" s="22" t="inlineStr">
        <is>
          <r>
            <t xml:space="preserve">88247</t>
          </r>
        </is>
      </c>
      <c r="B7315" s="23" t="inlineStr">
        <is>
          <r>
            <t xml:space="preserve">AUXILIAR DE ELETRICISTA COM ENCARGOS COMPLEMENTARES</t>
          </r>
        </is>
      </c>
      <c r="C7315" s="22" t="inlineStr">
        <is>
          <r>
            <t xml:space="preserve">SINAPI</t>
          </r>
        </is>
      </c>
      <c r="D7315" s="22" t="inlineStr">
        <is>
          <r>
            <t xml:space="preserve">H</t>
          </r>
        </is>
      </c>
      <c r="E7315" s="24" t="n">
        <v>2.45</v>
      </c>
      <c r="F7315" s="25" t="n">
        <v>25.22</v>
      </c>
      <c r="G7315" s="25" t="n">
        <f>ROUND(ROUND(E7315,8)*F7315,2)</f>
        <v>61.79</v>
      </c>
    </row>
    <row r="7316" customHeight="1" ht="15">
      <c r="A7316" s="22" t="inlineStr">
        <is>
          <r>
            <t xml:space="preserve">88264</t>
          </r>
        </is>
      </c>
      <c r="B7316" s="23" t="inlineStr">
        <is>
          <r>
            <t xml:space="preserve">ELETRICISTA COM ENCARGOS COMPLEMENTARES</t>
          </r>
        </is>
      </c>
      <c r="C7316" s="22" t="inlineStr">
        <is>
          <r>
            <t xml:space="preserve">SINAPI</t>
          </r>
        </is>
      </c>
      <c r="D7316" s="22" t="inlineStr">
        <is>
          <r>
            <t xml:space="preserve">H</t>
          </r>
        </is>
      </c>
      <c r="E7316" s="24" t="n">
        <v>2.45</v>
      </c>
      <c r="F7316" s="25" t="n">
        <v>30.96</v>
      </c>
      <c r="G7316" s="25" t="n">
        <f>ROUND(ROUND(E7316,8)*F7316,2)</f>
        <v>75.85</v>
      </c>
    </row>
    <row r="7317" customHeight="1" ht="21">
      <c r="A7317" s="22" t="inlineStr">
        <is>
          <r>
            <t xml:space="preserve">88279</t>
          </r>
        </is>
      </c>
      <c r="B7317" s="23" t="inlineStr">
        <is>
          <r>
            <t xml:space="preserve">MONTADOR ELETROMECÂNICO COM ENCARGOS COMPLEMENTARES</t>
          </r>
        </is>
      </c>
      <c r="C7317" s="22" t="inlineStr">
        <is>
          <r>
            <t xml:space="preserve">SINAPI</t>
          </r>
        </is>
      </c>
      <c r="D7317" s="22" t="inlineStr">
        <is>
          <r>
            <t xml:space="preserve">H</t>
          </r>
        </is>
      </c>
      <c r="E7317" s="24" t="n">
        <v>17.3</v>
      </c>
      <c r="F7317" s="25" t="n">
        <v>33.06</v>
      </c>
      <c r="G7317" s="25" t="n">
        <f>ROUND(ROUND(E7317,8)*F7317,2)</f>
        <v>571.94</v>
      </c>
    </row>
    <row r="7318" customHeight="1" ht="18">
      <c r="A7318" s="2" t="inlineStr"/>
      <c r="B7318" s="2" t="inlineStr"/>
      <c r="C7318" s="2" t="inlineStr"/>
      <c r="D7318" s="2" t="inlineStr"/>
      <c r="E7318" s="26" t="inlineStr">
        <is>
          <r>
            <t xml:space="preserve">TOTAL Mão de Obra com Encargos Complementares:</t>
          </r>
        </is>
      </c>
      <c r="F7318" s="26" t="inlineStr"/>
      <c r="G7318" s="27" t="n">
        <f>SUM(G7314:G7317)</f>
        <v>1940.35</v>
      </c>
    </row>
    <row r="7319" customHeight="1" ht="15">
      <c r="A7319" s="2" t="inlineStr"/>
      <c r="B7319" s="2" t="inlineStr"/>
      <c r="C7319" s="2" t="inlineStr"/>
      <c r="D7319" s="2" t="inlineStr"/>
      <c r="E7319" s="28" t="inlineStr">
        <is>
          <r>
            <t xml:space="preserve">VALOR:</t>
          </r>
        </is>
      </c>
      <c r="F7319" s="28" t="inlineStr"/>
      <c r="G7319" s="29" t="n">
        <f>ROUND(SUM(G7312,G7318),2)</f>
        <v>12728.56</v>
      </c>
    </row>
    <row r="7320" customHeight="1" ht="15">
      <c r="A7320" s="2" t="inlineStr"/>
      <c r="B7320" s="2" t="inlineStr"/>
      <c r="C7320" s="2" t="inlineStr"/>
      <c r="D7320" s="2" t="inlineStr"/>
      <c r="E7320" s="28" t="inlineStr">
        <is>
          <r>
            <t xml:space="preserve">VALOR BDI (20.34%):</t>
          </r>
        </is>
      </c>
      <c r="F7320" s="28" t="inlineStr"/>
      <c r="G7320" s="29" t="n">
        <f>ROUND(G7319*(20.34/100),2)</f>
        <v>2588.99</v>
      </c>
    </row>
    <row r="7321" customHeight="1" ht="15">
      <c r="A7321" s="2" t="inlineStr"/>
      <c r="B7321" s="2" t="inlineStr"/>
      <c r="C7321" s="2" t="inlineStr"/>
      <c r="D7321" s="2" t="inlineStr"/>
      <c r="E7321" s="28" t="inlineStr">
        <is>
          <r>
            <t xml:space="preserve">VALOR COM BDI:</t>
          </r>
        </is>
      </c>
      <c r="F7321" s="28" t="inlineStr"/>
      <c r="G7321" s="29" t="n">
        <f>G7320+G7319</f>
        <v>15317.55</v>
      </c>
    </row>
    <row r="7322" customHeight="1" ht="10">
      <c r="A7322" s="2" t="inlineStr"/>
      <c r="B7322" s="2" t="inlineStr"/>
      <c r="C7322" s="2" t="inlineStr"/>
      <c r="D7322" s="2" t="inlineStr"/>
      <c r="E7322" s="18" t="inlineStr"/>
      <c r="F7322" s="18" t="inlineStr"/>
      <c r="G7322" s="18" t="inlineStr"/>
    </row>
    <row r="7323" customHeight="1" ht="36">
      <c r="A7323" s="19" t="inlineStr">
        <is>
          <r>
            <t xml:space="preserve">1.20.56. ​CPU2145​ 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2.800 M³/H A 60HZ. PRESSÃO ESTÁTICA DE 60 mmca. TENSÃO ELÉTRICA CONFORME LOCAL. - FORNECIMENTO E INSTALAÇÃO​ (UN)</t>
          </r>
        </is>
      </c>
      <c r="B7323" s="19" t="inlineStr"/>
      <c r="C7323" s="19" t="inlineStr"/>
      <c r="D7323" s="19" t="inlineStr"/>
      <c r="E7323" s="19" t="inlineStr"/>
      <c r="F7323" s="19" t="inlineStr"/>
      <c r="G7323" s="19" t="inlineStr"/>
    </row>
    <row r="7324" customHeight="1" ht="15">
      <c r="A7324" s="20" t="inlineStr">
        <is>
          <r>
            <t xml:space="preserve">Cotação</t>
          </r>
        </is>
      </c>
      <c r="B7324" s="20" t="inlineStr"/>
      <c r="C7324" s="21" t="inlineStr">
        <is>
          <r>
            <t xml:space="preserve">FONTE</t>
          </r>
        </is>
      </c>
      <c r="D7324" s="21" t="inlineStr">
        <is>
          <r>
            <t xml:space="preserve">UNID</t>
          </r>
        </is>
      </c>
      <c r="E7324" s="21" t="inlineStr">
        <is>
          <r>
            <t xml:space="preserve">COEFICIENTE</t>
          </r>
        </is>
      </c>
      <c r="F7324" s="21" t="inlineStr">
        <is>
          <r>
            <t xml:space="preserve">PREÇO UNITÁRIO</t>
          </r>
        </is>
      </c>
      <c r="G7324" s="21" t="inlineStr">
        <is>
          <r>
            <t xml:space="preserve">TOTAL</t>
          </r>
        </is>
      </c>
    </row>
    <row r="7325" customHeight="1" ht="80">
      <c r="A7325" s="22" t="inlineStr">
        <is>
          <r>
            <t xml:space="preserve">6701011</t>
          </r>
        </is>
      </c>
      <c r="B7325" s="23" t="inlineStr">
        <is>
          <r>
            <t xml:space="preserve">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2.800 M³/H A 60HZ. PRESSÃO ESTÁTICA DE 60 mmca. TENSÃO ELÉTRICA CONFORME LOCAL. - FORNECIMENTO E INSTALAÇÃO</t>
          </r>
        </is>
      </c>
      <c r="C7325" s="22" t="inlineStr">
        <is>
          <r>
            <t xml:space="preserve">Composições </t>
          </r>
        </is>
      </c>
      <c r="D7325" s="22" t="inlineStr">
        <is>
          <r>
            <t xml:space="preserve">UN</t>
          </r>
        </is>
      </c>
      <c r="E7325" s="24" t="n">
        <v>1.0</v>
      </c>
      <c r="F7325" s="25" t="n">
        <v>10788.21</v>
      </c>
      <c r="G7325" s="25" t="n">
        <f>ROUND(ROUND(E7325,8)*F7325,2)</f>
        <v>10788.21</v>
      </c>
    </row>
    <row r="7326" customHeight="1" ht="15">
      <c r="A7326" s="2" t="inlineStr"/>
      <c r="B7326" s="2" t="inlineStr"/>
      <c r="C7326" s="2" t="inlineStr"/>
      <c r="D7326" s="2" t="inlineStr"/>
      <c r="E7326" s="26" t="inlineStr">
        <is>
          <r>
            <t xml:space="preserve">TOTAL Cotação:</t>
          </r>
        </is>
      </c>
      <c r="F7326" s="26" t="inlineStr"/>
      <c r="G7326" s="27" t="n">
        <f>SUM(G7325:G7325)</f>
        <v>10788.21</v>
      </c>
    </row>
    <row r="7327" customHeight="1" ht="15">
      <c r="A7327" s="20" t="inlineStr">
        <is>
          <r>
            <t xml:space="preserve">Mão de Obra com Encargos Complementares</t>
          </r>
        </is>
      </c>
      <c r="B7327" s="20" t="inlineStr"/>
      <c r="C7327" s="21" t="inlineStr">
        <is>
          <r>
            <t xml:space="preserve">FONTE</t>
          </r>
        </is>
      </c>
      <c r="D7327" s="21" t="inlineStr">
        <is>
          <r>
            <t xml:space="preserve">UNID</t>
          </r>
        </is>
      </c>
      <c r="E7327" s="21" t="inlineStr">
        <is>
          <r>
            <t xml:space="preserve">COEFICIENTE</t>
          </r>
        </is>
      </c>
      <c r="F7327" s="21" t="inlineStr">
        <is>
          <r>
            <t xml:space="preserve">PREÇO UNITÁRIO</t>
          </r>
        </is>
      </c>
      <c r="G7327" s="21" t="inlineStr">
        <is>
          <r>
            <t xml:space="preserve">TOTAL</t>
          </r>
        </is>
      </c>
    </row>
    <row r="7328" customHeight="1" ht="21">
      <c r="A7328" s="22" t="inlineStr">
        <is>
          <r>
            <t xml:space="preserve">88243</t>
          </r>
        </is>
      </c>
      <c r="B7328" s="23" t="inlineStr">
        <is>
          <r>
            <t xml:space="preserve">AJUDANTE ESPECIALIZADO COM ENCARGOS COMPLEMENTARES</t>
          </r>
        </is>
      </c>
      <c r="C7328" s="22" t="inlineStr">
        <is>
          <r>
            <t xml:space="preserve">SINAPI</t>
          </r>
        </is>
      </c>
      <c r="D7328" s="22" t="inlineStr">
        <is>
          <r>
            <t xml:space="preserve">H</t>
          </r>
        </is>
      </c>
      <c r="E7328" s="24" t="n">
        <v>51.8</v>
      </c>
      <c r="F7328" s="25" t="n">
        <v>23.76</v>
      </c>
      <c r="G7328" s="25" t="n">
        <f>ROUND(ROUND(E7328,8)*F7328,2)</f>
        <v>1230.77</v>
      </c>
    </row>
    <row r="7329" customHeight="1" ht="21">
      <c r="A7329" s="22" t="inlineStr">
        <is>
          <r>
            <t xml:space="preserve">88247</t>
          </r>
        </is>
      </c>
      <c r="B7329" s="23" t="inlineStr">
        <is>
          <r>
            <t xml:space="preserve">AUXILIAR DE ELETRICISTA COM ENCARGOS COMPLEMENTARES</t>
          </r>
        </is>
      </c>
      <c r="C7329" s="22" t="inlineStr">
        <is>
          <r>
            <t xml:space="preserve">SINAPI</t>
          </r>
        </is>
      </c>
      <c r="D7329" s="22" t="inlineStr">
        <is>
          <r>
            <t xml:space="preserve">H</t>
          </r>
        </is>
      </c>
      <c r="E7329" s="24" t="n">
        <v>2.45</v>
      </c>
      <c r="F7329" s="25" t="n">
        <v>25.22</v>
      </c>
      <c r="G7329" s="25" t="n">
        <f>ROUND(ROUND(E7329,8)*F7329,2)</f>
        <v>61.79</v>
      </c>
    </row>
    <row r="7330" customHeight="1" ht="15">
      <c r="A7330" s="22" t="inlineStr">
        <is>
          <r>
            <t xml:space="preserve">88264</t>
          </r>
        </is>
      </c>
      <c r="B7330" s="23" t="inlineStr">
        <is>
          <r>
            <t xml:space="preserve">ELETRICISTA COM ENCARGOS COMPLEMENTARES</t>
          </r>
        </is>
      </c>
      <c r="C7330" s="22" t="inlineStr">
        <is>
          <r>
            <t xml:space="preserve">SINAPI</t>
          </r>
        </is>
      </c>
      <c r="D7330" s="22" t="inlineStr">
        <is>
          <r>
            <t xml:space="preserve">H</t>
          </r>
        </is>
      </c>
      <c r="E7330" s="24" t="n">
        <v>2.45</v>
      </c>
      <c r="F7330" s="25" t="n">
        <v>30.96</v>
      </c>
      <c r="G7330" s="25" t="n">
        <f>ROUND(ROUND(E7330,8)*F7330,2)</f>
        <v>75.85</v>
      </c>
    </row>
    <row r="7331" customHeight="1" ht="21">
      <c r="A7331" s="22" t="inlineStr">
        <is>
          <r>
            <t xml:space="preserve">88279</t>
          </r>
        </is>
      </c>
      <c r="B7331" s="23" t="inlineStr">
        <is>
          <r>
            <t xml:space="preserve">MONTADOR ELETROMECÂNICO COM ENCARGOS COMPLEMENTARES</t>
          </r>
        </is>
      </c>
      <c r="C7331" s="22" t="inlineStr">
        <is>
          <r>
            <t xml:space="preserve">SINAPI</t>
          </r>
        </is>
      </c>
      <c r="D7331" s="22" t="inlineStr">
        <is>
          <r>
            <t xml:space="preserve">H</t>
          </r>
        </is>
      </c>
      <c r="E7331" s="24" t="n">
        <v>17.3</v>
      </c>
      <c r="F7331" s="25" t="n">
        <v>33.06</v>
      </c>
      <c r="G7331" s="25" t="n">
        <f>ROUND(ROUND(E7331,8)*F7331,2)</f>
        <v>571.94</v>
      </c>
    </row>
    <row r="7332" customHeight="1" ht="18">
      <c r="A7332" s="2" t="inlineStr"/>
      <c r="B7332" s="2" t="inlineStr"/>
      <c r="C7332" s="2" t="inlineStr"/>
      <c r="D7332" s="2" t="inlineStr"/>
      <c r="E7332" s="26" t="inlineStr">
        <is>
          <r>
            <t xml:space="preserve">TOTAL Mão de Obra com Encargos Complementares:</t>
          </r>
        </is>
      </c>
      <c r="F7332" s="26" t="inlineStr"/>
      <c r="G7332" s="27" t="n">
        <f>SUM(G7328:G7331)</f>
        <v>1940.35</v>
      </c>
    </row>
    <row r="7333" customHeight="1" ht="15">
      <c r="A7333" s="2" t="inlineStr"/>
      <c r="B7333" s="2" t="inlineStr"/>
      <c r="C7333" s="2" t="inlineStr"/>
      <c r="D7333" s="2" t="inlineStr"/>
      <c r="E7333" s="28" t="inlineStr">
        <is>
          <r>
            <t xml:space="preserve">VALOR:</t>
          </r>
        </is>
      </c>
      <c r="F7333" s="28" t="inlineStr"/>
      <c r="G7333" s="29" t="n">
        <f>ROUND(SUM(G7326,G7332),2)</f>
        <v>12728.56</v>
      </c>
    </row>
    <row r="7334" customHeight="1" ht="15">
      <c r="A7334" s="2" t="inlineStr"/>
      <c r="B7334" s="2" t="inlineStr"/>
      <c r="C7334" s="2" t="inlineStr"/>
      <c r="D7334" s="2" t="inlineStr"/>
      <c r="E7334" s="28" t="inlineStr">
        <is>
          <r>
            <t xml:space="preserve">VALOR BDI (20.34%):</t>
          </r>
        </is>
      </c>
      <c r="F7334" s="28" t="inlineStr"/>
      <c r="G7334" s="29" t="n">
        <f>ROUND(G7333*(20.34/100),2)</f>
        <v>2588.99</v>
      </c>
    </row>
    <row r="7335" customHeight="1" ht="15">
      <c r="A7335" s="2" t="inlineStr"/>
      <c r="B7335" s="2" t="inlineStr"/>
      <c r="C7335" s="2" t="inlineStr"/>
      <c r="D7335" s="2" t="inlineStr"/>
      <c r="E7335" s="28" t="inlineStr">
        <is>
          <r>
            <t xml:space="preserve">VALOR COM BDI:</t>
          </r>
        </is>
      </c>
      <c r="F7335" s="28" t="inlineStr"/>
      <c r="G7335" s="29" t="n">
        <f>G7334+G7333</f>
        <v>15317.55</v>
      </c>
    </row>
    <row r="7336" customHeight="1" ht="10">
      <c r="A7336" s="2" t="inlineStr"/>
      <c r="B7336" s="2" t="inlineStr"/>
      <c r="C7336" s="2" t="inlineStr"/>
      <c r="D7336" s="2" t="inlineStr"/>
      <c r="E7336" s="18" t="inlineStr"/>
      <c r="F7336" s="18" t="inlineStr"/>
      <c r="G7336" s="18" t="inlineStr"/>
    </row>
    <row r="7337" customHeight="1" ht="36">
      <c r="A7337" s="19" t="inlineStr">
        <is>
          <r>
            <t xml:space="preserve">1.20.57. ​CPU2146​ 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3.000 M³/H A 60HZ. PRESSÃO ESTÁTICA DE 70 mmca. TENSÃO ELÉTRICA CONFORME LOCAL. - FORNECIMENTO E INSTALAÇÃO​ (UN)</t>
          </r>
        </is>
      </c>
      <c r="B7337" s="19" t="inlineStr"/>
      <c r="C7337" s="19" t="inlineStr"/>
      <c r="D7337" s="19" t="inlineStr"/>
      <c r="E7337" s="19" t="inlineStr"/>
      <c r="F7337" s="19" t="inlineStr"/>
      <c r="G7337" s="19" t="inlineStr"/>
    </row>
    <row r="7338" customHeight="1" ht="15">
      <c r="A7338" s="20" t="inlineStr">
        <is>
          <r>
            <t xml:space="preserve">Cotação</t>
          </r>
        </is>
      </c>
      <c r="B7338" s="20" t="inlineStr"/>
      <c r="C7338" s="21" t="inlineStr">
        <is>
          <r>
            <t xml:space="preserve">FONTE</t>
          </r>
        </is>
      </c>
      <c r="D7338" s="21" t="inlineStr">
        <is>
          <r>
            <t xml:space="preserve">UNID</t>
          </r>
        </is>
      </c>
      <c r="E7338" s="21" t="inlineStr">
        <is>
          <r>
            <t xml:space="preserve">COEFICIENTE</t>
          </r>
        </is>
      </c>
      <c r="F7338" s="21" t="inlineStr">
        <is>
          <r>
            <t xml:space="preserve">PREÇO UNITÁRIO</t>
          </r>
        </is>
      </c>
      <c r="G7338" s="21" t="inlineStr">
        <is>
          <r>
            <t xml:space="preserve">TOTAL</t>
          </r>
        </is>
      </c>
    </row>
    <row r="7339" customHeight="1" ht="80">
      <c r="A7339" s="22" t="inlineStr">
        <is>
          <r>
            <t xml:space="preserve">6701012</t>
          </r>
        </is>
      </c>
      <c r="B7339" s="23" t="inlineStr">
        <is>
          <r>
            <t xml:space="preserve">CONDICIONADOR DE AR EXPANSÃO INDIRETA DO TIPO FAN COIL, COM MÓDULO DE VENTILAÇÃO, MÓDULO SERPENTIA COM AQUECIMENTO ACOPLADO E MÓDULO CAIXA DE MISTURA COM FILTROS. CAPACIDADE NOMINAL DE 4,0 TR. SERPENTINA COM 6 FILAS. AQUECIMENTO DE 6,0KW EM 02 ESTÁGIOS. FILTRAGEM G4+F8. VENTILADOR TIPO LIMIT LOAD COM VAZÃO DE AR DE 3.000 M³/H A 60HZ. PRESSÃO ESTÁTICA DE 70 mmca. TENSÃO ELÉTRICA CONFORME LOCAL.</t>
          </r>
        </is>
      </c>
      <c r="C7339" s="22" t="inlineStr">
        <is>
          <r>
            <t xml:space="preserve">Composições </t>
          </r>
        </is>
      </c>
      <c r="D7339" s="22" t="inlineStr">
        <is>
          <r>
            <t xml:space="preserve">UN</t>
          </r>
        </is>
      </c>
      <c r="E7339" s="24" t="n">
        <v>1.0</v>
      </c>
      <c r="F7339" s="25" t="n">
        <v>10788.21</v>
      </c>
      <c r="G7339" s="25" t="n">
        <f>ROUND(ROUND(E7339,8)*F7339,2)</f>
        <v>10788.21</v>
      </c>
    </row>
    <row r="7340" customHeight="1" ht="15">
      <c r="A7340" s="2" t="inlineStr"/>
      <c r="B7340" s="2" t="inlineStr"/>
      <c r="C7340" s="2" t="inlineStr"/>
      <c r="D7340" s="2" t="inlineStr"/>
      <c r="E7340" s="26" t="inlineStr">
        <is>
          <r>
            <t xml:space="preserve">TOTAL Cotação:</t>
          </r>
        </is>
      </c>
      <c r="F7340" s="26" t="inlineStr"/>
      <c r="G7340" s="27" t="n">
        <f>SUM(G7339:G7339)</f>
        <v>10788.21</v>
      </c>
    </row>
    <row r="7341" customHeight="1" ht="15">
      <c r="A7341" s="20" t="inlineStr">
        <is>
          <r>
            <t xml:space="preserve">Mão de Obra com Encargos Complementares</t>
          </r>
        </is>
      </c>
      <c r="B7341" s="20" t="inlineStr"/>
      <c r="C7341" s="21" t="inlineStr">
        <is>
          <r>
            <t xml:space="preserve">FONTE</t>
          </r>
        </is>
      </c>
      <c r="D7341" s="21" t="inlineStr">
        <is>
          <r>
            <t xml:space="preserve">UNID</t>
          </r>
        </is>
      </c>
      <c r="E7341" s="21" t="inlineStr">
        <is>
          <r>
            <t xml:space="preserve">COEFICIENTE</t>
          </r>
        </is>
      </c>
      <c r="F7341" s="21" t="inlineStr">
        <is>
          <r>
            <t xml:space="preserve">PREÇO UNITÁRIO</t>
          </r>
        </is>
      </c>
      <c r="G7341" s="21" t="inlineStr">
        <is>
          <r>
            <t xml:space="preserve">TOTAL</t>
          </r>
        </is>
      </c>
    </row>
    <row r="7342" customHeight="1" ht="21">
      <c r="A7342" s="22" t="inlineStr">
        <is>
          <r>
            <t xml:space="preserve">88243</t>
          </r>
        </is>
      </c>
      <c r="B7342" s="23" t="inlineStr">
        <is>
          <r>
            <t xml:space="preserve">AJUDANTE ESPECIALIZADO COM ENCARGOS COMPLEMENTARES</t>
          </r>
        </is>
      </c>
      <c r="C7342" s="22" t="inlineStr">
        <is>
          <r>
            <t xml:space="preserve">SINAPI</t>
          </r>
        </is>
      </c>
      <c r="D7342" s="22" t="inlineStr">
        <is>
          <r>
            <t xml:space="preserve">H</t>
          </r>
        </is>
      </c>
      <c r="E7342" s="24" t="n">
        <v>51.8</v>
      </c>
      <c r="F7342" s="25" t="n">
        <v>23.76</v>
      </c>
      <c r="G7342" s="25" t="n">
        <f>ROUND(ROUND(E7342,8)*F7342,2)</f>
        <v>1230.77</v>
      </c>
    </row>
    <row r="7343" customHeight="1" ht="21">
      <c r="A7343" s="22" t="inlineStr">
        <is>
          <r>
            <t xml:space="preserve">88247</t>
          </r>
        </is>
      </c>
      <c r="B7343" s="23" t="inlineStr">
        <is>
          <r>
            <t xml:space="preserve">AUXILIAR DE ELETRICISTA COM ENCARGOS COMPLEMENTARES</t>
          </r>
        </is>
      </c>
      <c r="C7343" s="22" t="inlineStr">
        <is>
          <r>
            <t xml:space="preserve">SINAPI</t>
          </r>
        </is>
      </c>
      <c r="D7343" s="22" t="inlineStr">
        <is>
          <r>
            <t xml:space="preserve">H</t>
          </r>
        </is>
      </c>
      <c r="E7343" s="24" t="n">
        <v>2.45</v>
      </c>
      <c r="F7343" s="25" t="n">
        <v>25.22</v>
      </c>
      <c r="G7343" s="25" t="n">
        <f>ROUND(ROUND(E7343,8)*F7343,2)</f>
        <v>61.79</v>
      </c>
    </row>
    <row r="7344" customHeight="1" ht="15">
      <c r="A7344" s="22" t="inlineStr">
        <is>
          <r>
            <t xml:space="preserve">88264</t>
          </r>
        </is>
      </c>
      <c r="B7344" s="23" t="inlineStr">
        <is>
          <r>
            <t xml:space="preserve">ELETRICISTA COM ENCARGOS COMPLEMENTARES</t>
          </r>
        </is>
      </c>
      <c r="C7344" s="22" t="inlineStr">
        <is>
          <r>
            <t xml:space="preserve">SINAPI</t>
          </r>
        </is>
      </c>
      <c r="D7344" s="22" t="inlineStr">
        <is>
          <r>
            <t xml:space="preserve">H</t>
          </r>
        </is>
      </c>
      <c r="E7344" s="24" t="n">
        <v>2.45</v>
      </c>
      <c r="F7344" s="25" t="n">
        <v>30.96</v>
      </c>
      <c r="G7344" s="25" t="n">
        <f>ROUND(ROUND(E7344,8)*F7344,2)</f>
        <v>75.85</v>
      </c>
    </row>
    <row r="7345" customHeight="1" ht="21">
      <c r="A7345" s="22" t="inlineStr">
        <is>
          <r>
            <t xml:space="preserve">88279</t>
          </r>
        </is>
      </c>
      <c r="B7345" s="23" t="inlineStr">
        <is>
          <r>
            <t xml:space="preserve">MONTADOR ELETROMECÂNICO COM ENCARGOS COMPLEMENTARES</t>
          </r>
        </is>
      </c>
      <c r="C7345" s="22" t="inlineStr">
        <is>
          <r>
            <t xml:space="preserve">SINAPI</t>
          </r>
        </is>
      </c>
      <c r="D7345" s="22" t="inlineStr">
        <is>
          <r>
            <t xml:space="preserve">H</t>
          </r>
        </is>
      </c>
      <c r="E7345" s="24" t="n">
        <v>17.3</v>
      </c>
      <c r="F7345" s="25" t="n">
        <v>33.06</v>
      </c>
      <c r="G7345" s="25" t="n">
        <f>ROUND(ROUND(E7345,8)*F7345,2)</f>
        <v>571.94</v>
      </c>
    </row>
    <row r="7346" customHeight="1" ht="18">
      <c r="A7346" s="2" t="inlineStr"/>
      <c r="B7346" s="2" t="inlineStr"/>
      <c r="C7346" s="2" t="inlineStr"/>
      <c r="D7346" s="2" t="inlineStr"/>
      <c r="E7346" s="26" t="inlineStr">
        <is>
          <r>
            <t xml:space="preserve">TOTAL Mão de Obra com Encargos Complementares:</t>
          </r>
        </is>
      </c>
      <c r="F7346" s="26" t="inlineStr"/>
      <c r="G7346" s="27" t="n">
        <f>SUM(G7342:G7345)</f>
        <v>1940.35</v>
      </c>
    </row>
    <row r="7347" customHeight="1" ht="15">
      <c r="A7347" s="2" t="inlineStr"/>
      <c r="B7347" s="2" t="inlineStr"/>
      <c r="C7347" s="2" t="inlineStr"/>
      <c r="D7347" s="2" t="inlineStr"/>
      <c r="E7347" s="28" t="inlineStr">
        <is>
          <r>
            <t xml:space="preserve">VALOR:</t>
          </r>
        </is>
      </c>
      <c r="F7347" s="28" t="inlineStr"/>
      <c r="G7347" s="29" t="n">
        <f>ROUND(SUM(G7340,G7346),2)</f>
        <v>12728.56</v>
      </c>
    </row>
    <row r="7348" customHeight="1" ht="15">
      <c r="A7348" s="2" t="inlineStr"/>
      <c r="B7348" s="2" t="inlineStr"/>
      <c r="C7348" s="2" t="inlineStr"/>
      <c r="D7348" s="2" t="inlineStr"/>
      <c r="E7348" s="28" t="inlineStr">
        <is>
          <r>
            <t xml:space="preserve">VALOR BDI (20.34%):</t>
          </r>
        </is>
      </c>
      <c r="F7348" s="28" t="inlineStr"/>
      <c r="G7348" s="29" t="n">
        <f>ROUND(G7347*(20.34/100),2)</f>
        <v>2588.99</v>
      </c>
    </row>
    <row r="7349" customHeight="1" ht="15">
      <c r="A7349" s="2" t="inlineStr"/>
      <c r="B7349" s="2" t="inlineStr"/>
      <c r="C7349" s="2" t="inlineStr"/>
      <c r="D7349" s="2" t="inlineStr"/>
      <c r="E7349" s="28" t="inlineStr">
        <is>
          <r>
            <t xml:space="preserve">VALOR COM BDI:</t>
          </r>
        </is>
      </c>
      <c r="F7349" s="28" t="inlineStr"/>
      <c r="G7349" s="29" t="n">
        <f>G7348+G7347</f>
        <v>15317.55</v>
      </c>
    </row>
    <row r="7350" customHeight="1" ht="10">
      <c r="A7350" s="2" t="inlineStr"/>
      <c r="B7350" s="2" t="inlineStr"/>
      <c r="C7350" s="2" t="inlineStr"/>
      <c r="D7350" s="2" t="inlineStr"/>
      <c r="E7350" s="18" t="inlineStr"/>
      <c r="F7350" s="18" t="inlineStr"/>
      <c r="G7350" s="18" t="inlineStr"/>
    </row>
    <row r="7351" customHeight="1" ht="20">
      <c r="A7351" s="19" t="inlineStr">
        <is>
          <r>
            <t xml:space="preserve">1.20.58. ​CPU3384​ TRATAMENTO DE AR (FAN-COIL) TIPO AIR HANDLING UNIT DE CONCEPÇÃO MODULAR, CAPACIDADE DE 6 TR​ (UN)</t>
          </r>
        </is>
      </c>
      <c r="B7351" s="19" t="inlineStr"/>
      <c r="C7351" s="19" t="inlineStr"/>
      <c r="D7351" s="19" t="inlineStr"/>
      <c r="E7351" s="19" t="inlineStr"/>
      <c r="F7351" s="19" t="inlineStr"/>
      <c r="G7351" s="19" t="inlineStr"/>
    </row>
    <row r="7352" customHeight="1" ht="15">
      <c r="A7352" s="20" t="inlineStr">
        <is>
          <r>
            <t xml:space="preserve">Equipamento Custo Horário</t>
          </r>
        </is>
      </c>
      <c r="B7352" s="20" t="inlineStr"/>
      <c r="C7352" s="21" t="inlineStr">
        <is>
          <r>
            <t xml:space="preserve">FONTE</t>
          </r>
        </is>
      </c>
      <c r="D7352" s="21" t="inlineStr">
        <is>
          <r>
            <t xml:space="preserve">UNID</t>
          </r>
        </is>
      </c>
      <c r="E7352" s="21" t="inlineStr">
        <is>
          <r>
            <t xml:space="preserve">COEFICIENTE</t>
          </r>
        </is>
      </c>
      <c r="F7352" s="21" t="inlineStr">
        <is>
          <r>
            <t xml:space="preserve">PREÇO UNITÁRIO</t>
          </r>
        </is>
      </c>
      <c r="G7352" s="21" t="inlineStr">
        <is>
          <r>
            <t xml:space="preserve">TOTAL</t>
          </r>
        </is>
      </c>
    </row>
    <row r="7353" customHeight="1" ht="55">
      <c r="A7353" s="22" t="inlineStr">
        <is>
          <r>
            <t xml:space="preserve">105984</t>
          </r>
        </is>
      </c>
      <c r="B7353" s="23" t="inlineStr">
        <is>
          <r>
            <t xml:space="preserve">GUINDAUTO HIDRÁULICO, CAPACIDADE MÁXIMA DE CARGA 8500 KG, MOMENTO MÁXIMO DE CARGA 30,4 TM, ALCANCE MÁXIMO HORIZONTAL 14,30 M, INCLUSIVE CAMINHÃO TRUCADO PBT 23.000 KG, POTÊNCIA DE 256 CV E CARROCERIA FIXA ABERTA DE MADEIRA - CHP DIURNO. AF_05/2025</t>
          </r>
        </is>
      </c>
      <c r="C7353" s="22" t="inlineStr">
        <is>
          <r>
            <t xml:space="preserve">SINAPI</t>
          </r>
        </is>
      </c>
      <c r="D7353" s="22" t="inlineStr">
        <is>
          <r>
            <t xml:space="preserve">CHP</t>
          </r>
        </is>
      </c>
      <c r="E7353" s="24" t="n">
        <v>3.0</v>
      </c>
      <c r="F7353" s="25" t="n">
        <v>331.11</v>
      </c>
      <c r="G7353" s="25" t="n">
        <f>ROUND(ROUND(E7353,8)*F7353,2)</f>
        <v>993.33</v>
      </c>
    </row>
    <row r="7354" customHeight="1" ht="18">
      <c r="A7354" s="2" t="inlineStr"/>
      <c r="B7354" s="2" t="inlineStr"/>
      <c r="C7354" s="2" t="inlineStr"/>
      <c r="D7354" s="2" t="inlineStr"/>
      <c r="E7354" s="26" t="inlineStr">
        <is>
          <r>
            <t xml:space="preserve">TOTAL Equipamento Custo Horário:</t>
          </r>
        </is>
      </c>
      <c r="F7354" s="26" t="inlineStr"/>
      <c r="G7354" s="27" t="n">
        <f>SUM(G7353:G7353)</f>
        <v>993.33</v>
      </c>
    </row>
    <row r="7355" customHeight="1" ht="15">
      <c r="A7355" s="20" t="inlineStr">
        <is>
          <r>
            <t xml:space="preserve">Mão de Obra com Encargos Complementares</t>
          </r>
        </is>
      </c>
      <c r="B7355" s="20" t="inlineStr"/>
      <c r="C7355" s="21" t="inlineStr">
        <is>
          <r>
            <t xml:space="preserve">FONTE</t>
          </r>
        </is>
      </c>
      <c r="D7355" s="21" t="inlineStr">
        <is>
          <r>
            <t xml:space="preserve">UNID</t>
          </r>
        </is>
      </c>
      <c r="E7355" s="21" t="inlineStr">
        <is>
          <r>
            <t xml:space="preserve">COEFICIENTE</t>
          </r>
        </is>
      </c>
      <c r="F7355" s="21" t="inlineStr">
        <is>
          <r>
            <t xml:space="preserve">PREÇO UNITÁRIO</t>
          </r>
        </is>
      </c>
      <c r="G7355" s="21" t="inlineStr">
        <is>
          <r>
            <t xml:space="preserve">TOTAL</t>
          </r>
        </is>
      </c>
    </row>
    <row r="7356" customHeight="1" ht="21">
      <c r="A7356" s="22" t="inlineStr">
        <is>
          <r>
            <t xml:space="preserve">88243</t>
          </r>
        </is>
      </c>
      <c r="B7356" s="23" t="inlineStr">
        <is>
          <r>
            <t xml:space="preserve">AJUDANTE ESPECIALIZADO COM ENCARGOS COMPLEMENTARES</t>
          </r>
        </is>
      </c>
      <c r="C7356" s="22" t="inlineStr">
        <is>
          <r>
            <t xml:space="preserve">SINAPI</t>
          </r>
        </is>
      </c>
      <c r="D7356" s="22" t="inlineStr">
        <is>
          <r>
            <t xml:space="preserve">H</t>
          </r>
        </is>
      </c>
      <c r="E7356" s="24" t="n">
        <v>105.0</v>
      </c>
      <c r="F7356" s="25" t="n">
        <v>23.76</v>
      </c>
      <c r="G7356" s="25" t="n">
        <f>ROUND(ROUND(E7356,8)*F7356,2)</f>
        <v>2494.8</v>
      </c>
    </row>
    <row r="7357" customHeight="1" ht="21">
      <c r="A7357" s="22" t="inlineStr">
        <is>
          <r>
            <t xml:space="preserve">88247</t>
          </r>
        </is>
      </c>
      <c r="B7357" s="23" t="inlineStr">
        <is>
          <r>
            <t xml:space="preserve">AUXILIAR DE ELETRICISTA COM ENCARGOS COMPLEMENTARES</t>
          </r>
        </is>
      </c>
      <c r="C7357" s="22" t="inlineStr">
        <is>
          <r>
            <t xml:space="preserve">SINAPI</t>
          </r>
        </is>
      </c>
      <c r="D7357" s="22" t="inlineStr">
        <is>
          <r>
            <t xml:space="preserve">H</t>
          </r>
        </is>
      </c>
      <c r="E7357" s="24" t="n">
        <v>5.0</v>
      </c>
      <c r="F7357" s="25" t="n">
        <v>25.22</v>
      </c>
      <c r="G7357" s="25" t="n">
        <f>ROUND(ROUND(E7357,8)*F7357,2)</f>
        <v>126.1</v>
      </c>
    </row>
    <row r="7358" customHeight="1" ht="15">
      <c r="A7358" s="22" t="inlineStr">
        <is>
          <r>
            <t xml:space="preserve">88264</t>
          </r>
        </is>
      </c>
      <c r="B7358" s="23" t="inlineStr">
        <is>
          <r>
            <t xml:space="preserve">ELETRICISTA COM ENCARGOS COMPLEMENTARES</t>
          </r>
        </is>
      </c>
      <c r="C7358" s="22" t="inlineStr">
        <is>
          <r>
            <t xml:space="preserve">SINAPI</t>
          </r>
        </is>
      </c>
      <c r="D7358" s="22" t="inlineStr">
        <is>
          <r>
            <t xml:space="preserve">H</t>
          </r>
        </is>
      </c>
      <c r="E7358" s="24" t="n">
        <v>5.0</v>
      </c>
      <c r="F7358" s="25" t="n">
        <v>30.96</v>
      </c>
      <c r="G7358" s="25" t="n">
        <f>ROUND(ROUND(E7358,8)*F7358,2)</f>
        <v>154.8</v>
      </c>
    </row>
    <row r="7359" customHeight="1" ht="21">
      <c r="A7359" s="22" t="inlineStr">
        <is>
          <r>
            <t xml:space="preserve">88279</t>
          </r>
        </is>
      </c>
      <c r="B7359" s="23" t="inlineStr">
        <is>
          <r>
            <t xml:space="preserve">MONTADOR ELETROMECÂNICO COM ENCARGOS COMPLEMENTARES</t>
          </r>
        </is>
      </c>
      <c r="C7359" s="22" t="inlineStr">
        <is>
          <r>
            <t xml:space="preserve">SINAPI</t>
          </r>
        </is>
      </c>
      <c r="D7359" s="22" t="inlineStr">
        <is>
          <r>
            <t xml:space="preserve">H</t>
          </r>
        </is>
      </c>
      <c r="E7359" s="24" t="n">
        <v>35.0</v>
      </c>
      <c r="F7359" s="25" t="n">
        <v>33.06</v>
      </c>
      <c r="G7359" s="25" t="n">
        <f>ROUND(ROUND(E7359,8)*F7359,2)</f>
        <v>1157.1</v>
      </c>
    </row>
    <row r="7360" customHeight="1" ht="18">
      <c r="A7360" s="2" t="inlineStr"/>
      <c r="B7360" s="2" t="inlineStr"/>
      <c r="C7360" s="2" t="inlineStr"/>
      <c r="D7360" s="2" t="inlineStr"/>
      <c r="E7360" s="26" t="inlineStr">
        <is>
          <r>
            <t xml:space="preserve">TOTAL Mão de Obra com Encargos Complementares:</t>
          </r>
        </is>
      </c>
      <c r="F7360" s="26" t="inlineStr"/>
      <c r="G7360" s="27" t="n">
        <f>SUM(G7356:G7359)</f>
        <v>3932.8</v>
      </c>
    </row>
    <row r="7361" customHeight="1" ht="15">
      <c r="A7361" s="20" t="inlineStr">
        <is>
          <r>
            <t xml:space="preserve">Serviço</t>
          </r>
        </is>
      </c>
      <c r="B7361" s="20" t="inlineStr"/>
      <c r="C7361" s="21" t="inlineStr">
        <is>
          <r>
            <t xml:space="preserve">FONTE</t>
          </r>
        </is>
      </c>
      <c r="D7361" s="21" t="inlineStr">
        <is>
          <r>
            <t xml:space="preserve">UNID</t>
          </r>
        </is>
      </c>
      <c r="E7361" s="21" t="inlineStr">
        <is>
          <r>
            <t xml:space="preserve">COEFICIENTE</t>
          </r>
        </is>
      </c>
      <c r="F7361" s="21" t="inlineStr">
        <is>
          <r>
            <t xml:space="preserve">PREÇO UNITÁRIO</t>
          </r>
        </is>
      </c>
      <c r="G7361" s="21" t="inlineStr">
        <is>
          <r>
            <t xml:space="preserve">TOTAL</t>
          </r>
        </is>
      </c>
    </row>
    <row r="7362" customHeight="1" ht="29">
      <c r="A7362" s="22" t="inlineStr">
        <is>
          <r>
            <t xml:space="preserve">18.030.0252-A</t>
          </r>
        </is>
      </c>
      <c r="B7362" s="23" t="inlineStr">
        <is>
          <r>
            <t xml:space="preserve">EQUIPAMENTO FAN-COIL, PARA TRATAMENTO DE AR, EM CONCEITO MODULAR, COM CAPACIDADE DE 10TR.FORNECIMENTO E COLOCACAO</t>
          </r>
        </is>
      </c>
      <c r="C7362" s="22" t="inlineStr">
        <is>
          <r>
            <t xml:space="preserve">EMOP</t>
          </r>
        </is>
      </c>
      <c r="D7362" s="22" t="inlineStr">
        <is>
          <r>
            <t xml:space="preserve">UN</t>
          </r>
        </is>
      </c>
      <c r="E7362" s="24" t="n">
        <v>1.0</v>
      </c>
      <c r="F7362" s="25" t="n">
        <v>26662.45</v>
      </c>
      <c r="G7362" s="25" t="n">
        <f>ROUND(ROUND(E7362,8)*F7362,2)</f>
        <v>26662.45</v>
      </c>
    </row>
    <row r="7363" customHeight="1" ht="15">
      <c r="A7363" s="2" t="inlineStr"/>
      <c r="B7363" s="2" t="inlineStr"/>
      <c r="C7363" s="2" t="inlineStr"/>
      <c r="D7363" s="2" t="inlineStr"/>
      <c r="E7363" s="26" t="inlineStr">
        <is>
          <r>
            <t xml:space="preserve">TOTAL Serviço:</t>
          </r>
        </is>
      </c>
      <c r="F7363" s="26" t="inlineStr"/>
      <c r="G7363" s="27" t="n">
        <f>SUM(G7362:G7362)</f>
        <v>26662.45</v>
      </c>
    </row>
    <row r="7364" customHeight="1" ht="15">
      <c r="A7364" s="2" t="inlineStr"/>
      <c r="B7364" s="2" t="inlineStr"/>
      <c r="C7364" s="2" t="inlineStr"/>
      <c r="D7364" s="2" t="inlineStr"/>
      <c r="E7364" s="28" t="inlineStr">
        <is>
          <r>
            <t xml:space="preserve">VALOR:</t>
          </r>
        </is>
      </c>
      <c r="F7364" s="28" t="inlineStr"/>
      <c r="G7364" s="29" t="n">
        <f>ROUND(SUM(G7354,G7360,G7363),2)</f>
        <v>31588.58</v>
      </c>
    </row>
    <row r="7365" customHeight="1" ht="15">
      <c r="A7365" s="2" t="inlineStr"/>
      <c r="B7365" s="2" t="inlineStr"/>
      <c r="C7365" s="2" t="inlineStr"/>
      <c r="D7365" s="2" t="inlineStr"/>
      <c r="E7365" s="28" t="inlineStr">
        <is>
          <r>
            <t xml:space="preserve">VALOR BDI (20.34%):</t>
          </r>
        </is>
      </c>
      <c r="F7365" s="28" t="inlineStr"/>
      <c r="G7365" s="29" t="n">
        <f>ROUND(G7364*(20.34/100),2)</f>
        <v>6425.12</v>
      </c>
    </row>
    <row r="7366" customHeight="1" ht="15">
      <c r="A7366" s="2" t="inlineStr"/>
      <c r="B7366" s="2" t="inlineStr"/>
      <c r="C7366" s="2" t="inlineStr"/>
      <c r="D7366" s="2" t="inlineStr"/>
      <c r="E7366" s="28" t="inlineStr">
        <is>
          <r>
            <t xml:space="preserve">VALOR COM BDI:</t>
          </r>
        </is>
      </c>
      <c r="F7366" s="28" t="inlineStr"/>
      <c r="G7366" s="29" t="n">
        <f>G7365+G7364</f>
        <v>38013.7</v>
      </c>
    </row>
    <row r="7367" customHeight="1" ht="10">
      <c r="A7367" s="2" t="inlineStr"/>
      <c r="B7367" s="2" t="inlineStr"/>
      <c r="C7367" s="2" t="inlineStr"/>
      <c r="D7367" s="2" t="inlineStr"/>
      <c r="E7367" s="18" t="inlineStr"/>
      <c r="F7367" s="18" t="inlineStr"/>
      <c r="G7367" s="18" t="inlineStr"/>
    </row>
    <row r="7368" customHeight="1" ht="36">
      <c r="A7368" s="19" t="inlineStr">
        <is>
          <r>
            <t xml:space="preserve">1.20.59. ​CPU2150 ​ CONDICIONADOR DE AR EXPANSÃO INDIRETA DO TIPO FAN COIL, COM MÓDULO DE VENTILAÇÃO, MÓDULO SERPENTIA COM AQUECIMENTO ACOPLADO E MÓDULO CAIXA DE MISTURA COM FILTROS. CAPACIDADE NOMINAL DE 8,0 TR. SERPENTINA COM 6 FILAS. AQUECIMENTO DE 9,0KW EM 02 ESTÁGIOS. FILTRAGEM G4+F8. VENTILADOR TIPO LIMIT LOAD COM VAZÃO DE AR DE 6.000 M³/H A 60HZ. PRESSÃO ESTÁTICA DE 80 mmca. TENSÃO ELÉTRICA CONFORME LOCAL. - FORNECIMENTO E INSTALAÇÃO​ (UN)</t>
          </r>
        </is>
      </c>
      <c r="B7368" s="19" t="inlineStr"/>
      <c r="C7368" s="19" t="inlineStr"/>
      <c r="D7368" s="19" t="inlineStr"/>
      <c r="E7368" s="19" t="inlineStr"/>
      <c r="F7368" s="19" t="inlineStr"/>
      <c r="G7368" s="19" t="inlineStr"/>
    </row>
    <row r="7369" customHeight="1" ht="15">
      <c r="A7369" s="20" t="inlineStr">
        <is>
          <r>
            <t xml:space="preserve">Cotação</t>
          </r>
        </is>
      </c>
      <c r="B7369" s="20" t="inlineStr"/>
      <c r="C7369" s="21" t="inlineStr">
        <is>
          <r>
            <t xml:space="preserve">FONTE</t>
          </r>
        </is>
      </c>
      <c r="D7369" s="21" t="inlineStr">
        <is>
          <r>
            <t xml:space="preserve">UNID</t>
          </r>
        </is>
      </c>
      <c r="E7369" s="21" t="inlineStr">
        <is>
          <r>
            <t xml:space="preserve">COEFICIENTE</t>
          </r>
        </is>
      </c>
      <c r="F7369" s="21" t="inlineStr">
        <is>
          <r>
            <t xml:space="preserve">PREÇO UNITÁRIO</t>
          </r>
        </is>
      </c>
      <c r="G7369" s="21" t="inlineStr">
        <is>
          <r>
            <t xml:space="preserve">TOTAL</t>
          </r>
        </is>
      </c>
    </row>
    <row r="7370" customHeight="1" ht="80">
      <c r="A7370" s="22" t="inlineStr">
        <is>
          <r>
            <t xml:space="preserve">6701016</t>
          </r>
        </is>
      </c>
      <c r="B7370" s="23" t="inlineStr">
        <is>
          <r>
            <t xml:space="preserve">CONDICIONADOR DE AR EXPANSÃO INDIRETA DO TIPO FAN COIL, COM MÓDULO DE VENTILAÇÃO, MÓDULO SERPENTIA COM AQUECIMENTO ACOPLADO E MÓDULO CAIXA DE MISTURA COM FILTROS. CAPACIDADE NOMINAL DE 8,0 TR. SERPENTINA COM 6 FILAS. AQUECIMENTO DE 9,0KW EM 02 ESTÁGIOS. FILTRAGEM G4+F8. VENTILADOR TIPO LIMIT LOAD COM VAZÃO DE AR DE 6.000 M³/H A 60HZ. PRESSÃO ESTÁTICA DE 80 mmca. TENSÃO ELÉTRICA CONFORME LOCAL. - FORNECIMENTO E INSTALAÇÃO</t>
          </r>
        </is>
      </c>
      <c r="C7370" s="22" t="inlineStr">
        <is>
          <r>
            <t xml:space="preserve">Composições </t>
          </r>
        </is>
      </c>
      <c r="D7370" s="22" t="inlineStr">
        <is>
          <r>
            <t xml:space="preserve">UN</t>
          </r>
        </is>
      </c>
      <c r="E7370" s="24" t="n">
        <v>1.0</v>
      </c>
      <c r="F7370" s="25" t="n">
        <v>20535.93</v>
      </c>
      <c r="G7370" s="25" t="n">
        <f>ROUND(ROUND(E7370,8)*F7370,2)</f>
        <v>20535.93</v>
      </c>
    </row>
    <row r="7371" customHeight="1" ht="15">
      <c r="A7371" s="2" t="inlineStr"/>
      <c r="B7371" s="2" t="inlineStr"/>
      <c r="C7371" s="2" t="inlineStr"/>
      <c r="D7371" s="2" t="inlineStr"/>
      <c r="E7371" s="26" t="inlineStr">
        <is>
          <r>
            <t xml:space="preserve">TOTAL Cotação:</t>
          </r>
        </is>
      </c>
      <c r="F7371" s="26" t="inlineStr"/>
      <c r="G7371" s="27" t="n">
        <f>SUM(G7370:G7370)</f>
        <v>20535.93</v>
      </c>
    </row>
    <row r="7372" customHeight="1" ht="15">
      <c r="A7372" s="20" t="inlineStr">
        <is>
          <r>
            <t xml:space="preserve">Mão de Obra com Encargos Complementares</t>
          </r>
        </is>
      </c>
      <c r="B7372" s="20" t="inlineStr"/>
      <c r="C7372" s="21" t="inlineStr">
        <is>
          <r>
            <t xml:space="preserve">FONTE</t>
          </r>
        </is>
      </c>
      <c r="D7372" s="21" t="inlineStr">
        <is>
          <r>
            <t xml:space="preserve">UNID</t>
          </r>
        </is>
      </c>
      <c r="E7372" s="21" t="inlineStr">
        <is>
          <r>
            <t xml:space="preserve">COEFICIENTE</t>
          </r>
        </is>
      </c>
      <c r="F7372" s="21" t="inlineStr">
        <is>
          <r>
            <t xml:space="preserve">PREÇO UNITÁRIO</t>
          </r>
        </is>
      </c>
      <c r="G7372" s="21" t="inlineStr">
        <is>
          <r>
            <t xml:space="preserve">TOTAL</t>
          </r>
        </is>
      </c>
    </row>
    <row r="7373" customHeight="1" ht="21">
      <c r="A7373" s="22" t="inlineStr">
        <is>
          <r>
            <t xml:space="preserve">88243</t>
          </r>
        </is>
      </c>
      <c r="B7373" s="23" t="inlineStr">
        <is>
          <r>
            <t xml:space="preserve">AJUDANTE ESPECIALIZADO COM ENCARGOS COMPLEMENTARES</t>
          </r>
        </is>
      </c>
      <c r="C7373" s="22" t="inlineStr">
        <is>
          <r>
            <t xml:space="preserve">SINAPI</t>
          </r>
        </is>
      </c>
      <c r="D7373" s="22" t="inlineStr">
        <is>
          <r>
            <t xml:space="preserve">H</t>
          </r>
        </is>
      </c>
      <c r="E7373" s="24" t="n">
        <v>66.24</v>
      </c>
      <c r="F7373" s="25" t="n">
        <v>23.76</v>
      </c>
      <c r="G7373" s="25" t="n">
        <f>ROUND(ROUND(E7373,8)*F7373,2)</f>
        <v>1573.86</v>
      </c>
    </row>
    <row r="7374" customHeight="1" ht="21">
      <c r="A7374" s="22" t="inlineStr">
        <is>
          <r>
            <t xml:space="preserve">88247</t>
          </r>
        </is>
      </c>
      <c r="B7374" s="23" t="inlineStr">
        <is>
          <r>
            <t xml:space="preserve">AUXILIAR DE ELETRICISTA COM ENCARGOS COMPLEMENTARES</t>
          </r>
        </is>
      </c>
      <c r="C7374" s="22" t="inlineStr">
        <is>
          <r>
            <t xml:space="preserve">SINAPI</t>
          </r>
        </is>
      </c>
      <c r="D7374" s="22" t="inlineStr">
        <is>
          <r>
            <t xml:space="preserve">H</t>
          </r>
        </is>
      </c>
      <c r="E7374" s="24" t="n">
        <v>3.15</v>
      </c>
      <c r="F7374" s="25" t="n">
        <v>25.22</v>
      </c>
      <c r="G7374" s="25" t="n">
        <f>ROUND(ROUND(E7374,8)*F7374,2)</f>
        <v>79.44</v>
      </c>
    </row>
    <row r="7375" customHeight="1" ht="15">
      <c r="A7375" s="22" t="inlineStr">
        <is>
          <r>
            <t xml:space="preserve">88264</t>
          </r>
        </is>
      </c>
      <c r="B7375" s="23" t="inlineStr">
        <is>
          <r>
            <t xml:space="preserve">ELETRICISTA COM ENCARGOS COMPLEMENTARES</t>
          </r>
        </is>
      </c>
      <c r="C7375" s="22" t="inlineStr">
        <is>
          <r>
            <t xml:space="preserve">SINAPI</t>
          </r>
        </is>
      </c>
      <c r="D7375" s="22" t="inlineStr">
        <is>
          <r>
            <t xml:space="preserve">H</t>
          </r>
        </is>
      </c>
      <c r="E7375" s="24" t="n">
        <v>3.15</v>
      </c>
      <c r="F7375" s="25" t="n">
        <v>30.96</v>
      </c>
      <c r="G7375" s="25" t="n">
        <f>ROUND(ROUND(E7375,8)*F7375,2)</f>
        <v>97.52</v>
      </c>
    </row>
    <row r="7376" customHeight="1" ht="21">
      <c r="A7376" s="22" t="inlineStr">
        <is>
          <r>
            <t xml:space="preserve">88279</t>
          </r>
        </is>
      </c>
      <c r="B7376" s="23" t="inlineStr">
        <is>
          <r>
            <t xml:space="preserve">MONTADOR ELETROMECÂNICO COM ENCARGOS COMPLEMENTARES</t>
          </r>
        </is>
      </c>
      <c r="C7376" s="22" t="inlineStr">
        <is>
          <r>
            <t xml:space="preserve">SINAPI</t>
          </r>
        </is>
      </c>
      <c r="D7376" s="22" t="inlineStr">
        <is>
          <r>
            <t xml:space="preserve">H</t>
          </r>
        </is>
      </c>
      <c r="E7376" s="24" t="n">
        <v>22.05</v>
      </c>
      <c r="F7376" s="25" t="n">
        <v>33.06</v>
      </c>
      <c r="G7376" s="25" t="n">
        <f>ROUND(ROUND(E7376,8)*F7376,2)</f>
        <v>728.97</v>
      </c>
    </row>
    <row r="7377" customHeight="1" ht="18">
      <c r="A7377" s="2" t="inlineStr"/>
      <c r="B7377" s="2" t="inlineStr"/>
      <c r="C7377" s="2" t="inlineStr"/>
      <c r="D7377" s="2" t="inlineStr"/>
      <c r="E7377" s="26" t="inlineStr">
        <is>
          <r>
            <t xml:space="preserve">TOTAL Mão de Obra com Encargos Complementares:</t>
          </r>
        </is>
      </c>
      <c r="F7377" s="26" t="inlineStr"/>
      <c r="G7377" s="27" t="n">
        <f>SUM(G7373:G7376)</f>
        <v>2479.79</v>
      </c>
    </row>
    <row r="7378" customHeight="1" ht="15">
      <c r="A7378" s="2" t="inlineStr"/>
      <c r="B7378" s="2" t="inlineStr"/>
      <c r="C7378" s="2" t="inlineStr"/>
      <c r="D7378" s="2" t="inlineStr"/>
      <c r="E7378" s="28" t="inlineStr">
        <is>
          <r>
            <t xml:space="preserve">VALOR:</t>
          </r>
        </is>
      </c>
      <c r="F7378" s="28" t="inlineStr"/>
      <c r="G7378" s="29" t="n">
        <f>ROUND(SUM(G7371,G7377),2)</f>
        <v>23015.72</v>
      </c>
    </row>
    <row r="7379" customHeight="1" ht="15">
      <c r="A7379" s="2" t="inlineStr"/>
      <c r="B7379" s="2" t="inlineStr"/>
      <c r="C7379" s="2" t="inlineStr"/>
      <c r="D7379" s="2" t="inlineStr"/>
      <c r="E7379" s="28" t="inlineStr">
        <is>
          <r>
            <t xml:space="preserve">VALOR BDI (20.34%):</t>
          </r>
        </is>
      </c>
      <c r="F7379" s="28" t="inlineStr"/>
      <c r="G7379" s="29" t="n">
        <f>ROUND(G7378*(20.34/100),2)</f>
        <v>4681.4</v>
      </c>
    </row>
    <row r="7380" customHeight="1" ht="15">
      <c r="A7380" s="2" t="inlineStr"/>
      <c r="B7380" s="2" t="inlineStr"/>
      <c r="C7380" s="2" t="inlineStr"/>
      <c r="D7380" s="2" t="inlineStr"/>
      <c r="E7380" s="28" t="inlineStr">
        <is>
          <r>
            <t xml:space="preserve">VALOR COM BDI:</t>
          </r>
        </is>
      </c>
      <c r="F7380" s="28" t="inlineStr"/>
      <c r="G7380" s="29" t="n">
        <f>G7379+G7378</f>
        <v>27697.12</v>
      </c>
    </row>
    <row r="7381" customHeight="1" ht="10">
      <c r="A7381" s="2" t="inlineStr"/>
      <c r="B7381" s="2" t="inlineStr"/>
      <c r="C7381" s="2" t="inlineStr"/>
      <c r="D7381" s="2" t="inlineStr"/>
      <c r="E7381" s="18" t="inlineStr"/>
      <c r="F7381" s="18" t="inlineStr"/>
      <c r="G7381" s="18" t="inlineStr"/>
    </row>
    <row r="7382" customHeight="1" ht="36">
      <c r="A7382" s="19" t="inlineStr">
        <is>
          <r>
            <t xml:space="preserve">1.20.60. ​CPU2151​ CONDICIONADOR DE AR EXPANSÃO INDIRETA DO TIPO FAN COIL, COM MÓDULO DE VENTILAÇÃO, MÓDULO SERPENTIA COM AQUECIMENTO ACOPLADO E MÓDULO CAIXA DE MISTURA COM FILTROS. CAPACIDADE NOMINAL DE 14,0 TR. SERPENTINA COM 6 FILAS. AQUECIMENTO DE 12,0KW EM 02 ESTÁGIOS. FILTRAGEM G4+F8. VENTILADOR TIPO LIMIT LOAD COM VAZÃO DE AR DE 8.400 M³/H A 60HZ. PRESSÃO ESTÁTICA DE 70 mmca. TENSÃO ELÉTRICA CONFORME LOCAL. - FORNECIMENTO E INSTALAÇÃO​ (UN)</t>
          </r>
        </is>
      </c>
      <c r="B7382" s="19" t="inlineStr"/>
      <c r="C7382" s="19" t="inlineStr"/>
      <c r="D7382" s="19" t="inlineStr"/>
      <c r="E7382" s="19" t="inlineStr"/>
      <c r="F7382" s="19" t="inlineStr"/>
      <c r="G7382" s="19" t="inlineStr"/>
    </row>
    <row r="7383" customHeight="1" ht="15">
      <c r="A7383" s="20" t="inlineStr">
        <is>
          <r>
            <t xml:space="preserve">Cotação</t>
          </r>
        </is>
      </c>
      <c r="B7383" s="20" t="inlineStr"/>
      <c r="C7383" s="21" t="inlineStr">
        <is>
          <r>
            <t xml:space="preserve">FONTE</t>
          </r>
        </is>
      </c>
      <c r="D7383" s="21" t="inlineStr">
        <is>
          <r>
            <t xml:space="preserve">UNID</t>
          </r>
        </is>
      </c>
      <c r="E7383" s="21" t="inlineStr">
        <is>
          <r>
            <t xml:space="preserve">COEFICIENTE</t>
          </r>
        </is>
      </c>
      <c r="F7383" s="21" t="inlineStr">
        <is>
          <r>
            <t xml:space="preserve">PREÇO UNITÁRIO</t>
          </r>
        </is>
      </c>
      <c r="G7383" s="21" t="inlineStr">
        <is>
          <r>
            <t xml:space="preserve">TOTAL</t>
          </r>
        </is>
      </c>
    </row>
    <row r="7384" customHeight="1" ht="80">
      <c r="A7384" s="22" t="inlineStr">
        <is>
          <r>
            <t xml:space="preserve">6701017</t>
          </r>
        </is>
      </c>
      <c r="B7384" s="23" t="inlineStr">
        <is>
          <r>
            <t xml:space="preserve">CONDICIONADOR DE AR EXPANSÃO INDIRETA DO TIPO FAN COIL, COM MÓDULO DE VENTILAÇÃO, MÓDULO SERPENTIA COM AQUECIMENTO ACOPLADO E MÓDULO CAIXA DE MISTURA COM FILTROS. CAPACIDADE NOMINAL DE 14,0 TR. SERPENTINA COM 6 FILAS. AQUECIMENTO DE 12,0KW EM 02 ESTÁGIOS. FILTRAGEM G4+F8. VENTILADOR TIPO LIMIT LOAD COM VAZÃO DE AR DE 8.400 M³/H A 60HZ. PRESSÃO ESTÁTICA DE 70 mmca. TENSÃO ELÉTRICA CONFORME LOCAL. - FORNECIMENTO E INSTALAÇÃO</t>
          </r>
        </is>
      </c>
      <c r="C7384" s="22" t="inlineStr">
        <is>
          <r>
            <t xml:space="preserve">Composições </t>
          </r>
        </is>
      </c>
      <c r="D7384" s="22" t="inlineStr">
        <is>
          <r>
            <t xml:space="preserve">UN</t>
          </r>
        </is>
      </c>
      <c r="E7384" s="24" t="n">
        <v>1.0</v>
      </c>
      <c r="F7384" s="25" t="n">
        <v>23613.59</v>
      </c>
      <c r="G7384" s="25" t="n">
        <f>ROUND(ROUND(E7384,8)*F7384,2)</f>
        <v>23613.59</v>
      </c>
    </row>
    <row r="7385" customHeight="1" ht="15">
      <c r="A7385" s="2" t="inlineStr"/>
      <c r="B7385" s="2" t="inlineStr"/>
      <c r="C7385" s="2" t="inlineStr"/>
      <c r="D7385" s="2" t="inlineStr"/>
      <c r="E7385" s="26" t="inlineStr">
        <is>
          <r>
            <t xml:space="preserve">TOTAL Cotação:</t>
          </r>
        </is>
      </c>
      <c r="F7385" s="26" t="inlineStr"/>
      <c r="G7385" s="27" t="n">
        <f>SUM(G7384:G7384)</f>
        <v>23613.59</v>
      </c>
    </row>
    <row r="7386" customHeight="1" ht="15">
      <c r="A7386" s="20" t="inlineStr">
        <is>
          <r>
            <t xml:space="preserve">Mão de Obra com Encargos Complementares</t>
          </r>
        </is>
      </c>
      <c r="B7386" s="20" t="inlineStr"/>
      <c r="C7386" s="21" t="inlineStr">
        <is>
          <r>
            <t xml:space="preserve">FONTE</t>
          </r>
        </is>
      </c>
      <c r="D7386" s="21" t="inlineStr">
        <is>
          <r>
            <t xml:space="preserve">UNID</t>
          </r>
        </is>
      </c>
      <c r="E7386" s="21" t="inlineStr">
        <is>
          <r>
            <t xml:space="preserve">COEFICIENTE</t>
          </r>
        </is>
      </c>
      <c r="F7386" s="21" t="inlineStr">
        <is>
          <r>
            <t xml:space="preserve">PREÇO UNITÁRIO</t>
          </r>
        </is>
      </c>
      <c r="G7386" s="21" t="inlineStr">
        <is>
          <r>
            <t xml:space="preserve">TOTAL</t>
          </r>
        </is>
      </c>
    </row>
    <row r="7387" customHeight="1" ht="21">
      <c r="A7387" s="22" t="inlineStr">
        <is>
          <r>
            <t xml:space="preserve">88243</t>
          </r>
        </is>
      </c>
      <c r="B7387" s="23" t="inlineStr">
        <is>
          <r>
            <t xml:space="preserve">AJUDANTE ESPECIALIZADO COM ENCARGOS COMPLEMENTARES</t>
          </r>
        </is>
      </c>
      <c r="C7387" s="22" t="inlineStr">
        <is>
          <r>
            <t xml:space="preserve">SINAPI</t>
          </r>
        </is>
      </c>
      <c r="D7387" s="22" t="inlineStr">
        <is>
          <r>
            <t xml:space="preserve">H</t>
          </r>
        </is>
      </c>
      <c r="E7387" s="24" t="n">
        <v>86.39</v>
      </c>
      <c r="F7387" s="25" t="n">
        <v>23.76</v>
      </c>
      <c r="G7387" s="25" t="n">
        <f>ROUND(ROUND(E7387,8)*F7387,2)</f>
        <v>2052.63</v>
      </c>
    </row>
    <row r="7388" customHeight="1" ht="21">
      <c r="A7388" s="22" t="inlineStr">
        <is>
          <r>
            <t xml:space="preserve">88247</t>
          </r>
        </is>
      </c>
      <c r="B7388" s="23" t="inlineStr">
        <is>
          <r>
            <t xml:space="preserve">AUXILIAR DE ELETRICISTA COM ENCARGOS COMPLEMENTARES</t>
          </r>
        </is>
      </c>
      <c r="C7388" s="22" t="inlineStr">
        <is>
          <r>
            <t xml:space="preserve">SINAPI</t>
          </r>
        </is>
      </c>
      <c r="D7388" s="22" t="inlineStr">
        <is>
          <r>
            <t xml:space="preserve">H</t>
          </r>
        </is>
      </c>
      <c r="E7388" s="24" t="n">
        <v>4.11</v>
      </c>
      <c r="F7388" s="25" t="n">
        <v>25.22</v>
      </c>
      <c r="G7388" s="25" t="n">
        <f>ROUND(ROUND(E7388,8)*F7388,2)</f>
        <v>103.65</v>
      </c>
    </row>
    <row r="7389" customHeight="1" ht="15">
      <c r="A7389" s="22" t="inlineStr">
        <is>
          <r>
            <t xml:space="preserve">88264</t>
          </r>
        </is>
      </c>
      <c r="B7389" s="23" t="inlineStr">
        <is>
          <r>
            <t xml:space="preserve">ELETRICISTA COM ENCARGOS COMPLEMENTARES</t>
          </r>
        </is>
      </c>
      <c r="C7389" s="22" t="inlineStr">
        <is>
          <r>
            <t xml:space="preserve">SINAPI</t>
          </r>
        </is>
      </c>
      <c r="D7389" s="22" t="inlineStr">
        <is>
          <r>
            <t xml:space="preserve">H</t>
          </r>
        </is>
      </c>
      <c r="E7389" s="24" t="n">
        <v>4.11</v>
      </c>
      <c r="F7389" s="25" t="n">
        <v>30.96</v>
      </c>
      <c r="G7389" s="25" t="n">
        <f>ROUND(ROUND(E7389,8)*F7389,2)</f>
        <v>127.25</v>
      </c>
    </row>
    <row r="7390" customHeight="1" ht="21">
      <c r="A7390" s="22" t="inlineStr">
        <is>
          <r>
            <t xml:space="preserve">88279</t>
          </r>
        </is>
      </c>
      <c r="B7390" s="23" t="inlineStr">
        <is>
          <r>
            <t xml:space="preserve">MONTADOR ELETROMECÂNICO COM ENCARGOS COMPLEMENTARES</t>
          </r>
        </is>
      </c>
      <c r="C7390" s="22" t="inlineStr">
        <is>
          <r>
            <t xml:space="preserve">SINAPI</t>
          </r>
        </is>
      </c>
      <c r="D7390" s="22" t="inlineStr">
        <is>
          <r>
            <t xml:space="preserve">H</t>
          </r>
        </is>
      </c>
      <c r="E7390" s="24" t="n">
        <v>28.79</v>
      </c>
      <c r="F7390" s="25" t="n">
        <v>33.06</v>
      </c>
      <c r="G7390" s="25" t="n">
        <f>ROUND(ROUND(E7390,8)*F7390,2)</f>
        <v>951.8</v>
      </c>
    </row>
    <row r="7391" customHeight="1" ht="18">
      <c r="A7391" s="2" t="inlineStr"/>
      <c r="B7391" s="2" t="inlineStr"/>
      <c r="C7391" s="2" t="inlineStr"/>
      <c r="D7391" s="2" t="inlineStr"/>
      <c r="E7391" s="26" t="inlineStr">
        <is>
          <r>
            <t xml:space="preserve">TOTAL Mão de Obra com Encargos Complementares:</t>
          </r>
        </is>
      </c>
      <c r="F7391" s="26" t="inlineStr"/>
      <c r="G7391" s="27" t="n">
        <f>SUM(G7387:G7390)</f>
        <v>3235.33</v>
      </c>
    </row>
    <row r="7392" customHeight="1" ht="15">
      <c r="A7392" s="2" t="inlineStr"/>
      <c r="B7392" s="2" t="inlineStr"/>
      <c r="C7392" s="2" t="inlineStr"/>
      <c r="D7392" s="2" t="inlineStr"/>
      <c r="E7392" s="28" t="inlineStr">
        <is>
          <r>
            <t xml:space="preserve">VALOR:</t>
          </r>
        </is>
      </c>
      <c r="F7392" s="28" t="inlineStr"/>
      <c r="G7392" s="29" t="n">
        <f>ROUND(SUM(G7385,G7391),2)</f>
        <v>26848.92</v>
      </c>
    </row>
    <row r="7393" customHeight="1" ht="15">
      <c r="A7393" s="2" t="inlineStr"/>
      <c r="B7393" s="2" t="inlineStr"/>
      <c r="C7393" s="2" t="inlineStr"/>
      <c r="D7393" s="2" t="inlineStr"/>
      <c r="E7393" s="28" t="inlineStr">
        <is>
          <r>
            <t xml:space="preserve">VALOR BDI (20.34%):</t>
          </r>
        </is>
      </c>
      <c r="F7393" s="28" t="inlineStr"/>
      <c r="G7393" s="29" t="n">
        <f>ROUND(G7392*(20.34/100),2)</f>
        <v>5461.07</v>
      </c>
    </row>
    <row r="7394" customHeight="1" ht="15">
      <c r="A7394" s="2" t="inlineStr"/>
      <c r="B7394" s="2" t="inlineStr"/>
      <c r="C7394" s="2" t="inlineStr"/>
      <c r="D7394" s="2" t="inlineStr"/>
      <c r="E7394" s="28" t="inlineStr">
        <is>
          <r>
            <t xml:space="preserve">VALOR COM BDI:</t>
          </r>
        </is>
      </c>
      <c r="F7394" s="28" t="inlineStr"/>
      <c r="G7394" s="29" t="n">
        <f>G7393+G7392</f>
        <v>32309.99</v>
      </c>
    </row>
    <row r="7395" customHeight="1" ht="10">
      <c r="A7395" s="2" t="inlineStr"/>
      <c r="B7395" s="2" t="inlineStr"/>
      <c r="C7395" s="2" t="inlineStr"/>
      <c r="D7395" s="2" t="inlineStr"/>
      <c r="E7395" s="18" t="inlineStr"/>
      <c r="F7395" s="18" t="inlineStr"/>
      <c r="G7395" s="18" t="inlineStr"/>
    </row>
    <row r="7396" customHeight="1" ht="27">
      <c r="A7396" s="19" t="inlineStr">
        <is>
          <r>
            <t xml:space="preserve">1.20.61. ​CPU2152​ CONDICIONADOR DE AR EXPANSÃO INDIRETA DO TIPO FANCOLETE HIDRÔNICO, MODELO BUILT-IN (DUTADO). CAPACIDADE MÍNIMA DE 9.00 BTU/H, VAZÃO DE ÁGUA GELADA DE 0,14 L/MIN, CONEXÃO 3/4", COM CONTROLE REMOTO. TENSÃO ELÉTRICA CONFORME LOCAL. - FORNECIMENTO E INSTALAÇÃO​ (UN)</t>
          </r>
        </is>
      </c>
      <c r="B7396" s="19" t="inlineStr"/>
      <c r="C7396" s="19" t="inlineStr"/>
      <c r="D7396" s="19" t="inlineStr"/>
      <c r="E7396" s="19" t="inlineStr"/>
      <c r="F7396" s="19" t="inlineStr"/>
      <c r="G7396" s="19" t="inlineStr"/>
    </row>
    <row r="7397" customHeight="1" ht="15">
      <c r="A7397" s="20" t="inlineStr">
        <is>
          <r>
            <t xml:space="preserve">Cotação</t>
          </r>
        </is>
      </c>
      <c r="B7397" s="20" t="inlineStr"/>
      <c r="C7397" s="21" t="inlineStr">
        <is>
          <r>
            <t xml:space="preserve">FONTE</t>
          </r>
        </is>
      </c>
      <c r="D7397" s="21" t="inlineStr">
        <is>
          <r>
            <t xml:space="preserve">UNID</t>
          </r>
        </is>
      </c>
      <c r="E7397" s="21" t="inlineStr">
        <is>
          <r>
            <t xml:space="preserve">COEFICIENTE</t>
          </r>
        </is>
      </c>
      <c r="F7397" s="21" t="inlineStr">
        <is>
          <r>
            <t xml:space="preserve">PREÇO UNITÁRIO</t>
          </r>
        </is>
      </c>
      <c r="G7397" s="21" t="inlineStr">
        <is>
          <r>
            <t xml:space="preserve">TOTAL</t>
          </r>
        </is>
      </c>
    </row>
    <row r="7398" customHeight="1" ht="55">
      <c r="A7398" s="22" t="inlineStr">
        <is>
          <r>
            <t xml:space="preserve">6701018</t>
          </r>
        </is>
      </c>
      <c r="B7398" s="23" t="inlineStr">
        <is>
          <r>
            <t xml:space="preserve">CONDICIONADOR DE AR EXPANSÃO INDIRETA DO TIPO FANCOLETE HIDRÔNICO, MODELO BUILT-IN (DUTADO). CAPACIDADE MÍNIMA DE 9.00 BTU/H, VAZÃO DE ÁGUA GELADA DE 0,14 L/MIN, CONEXÃO 3/4", COM CONTROLE REMOTO. TENSÃO ELÉTRICA CONFORME LOCAL. - FORNECIMENTO E INSTALAÇÃO​</t>
          </r>
        </is>
      </c>
      <c r="C7398" s="22" t="inlineStr">
        <is>
          <r>
            <t xml:space="preserve">Composições </t>
          </r>
        </is>
      </c>
      <c r="D7398" s="22" t="inlineStr">
        <is>
          <r>
            <t xml:space="preserve">UN</t>
          </r>
        </is>
      </c>
      <c r="E7398" s="24" t="n">
        <v>1.0</v>
      </c>
      <c r="F7398" s="25" t="n">
        <v>1971.45</v>
      </c>
      <c r="G7398" s="25" t="n">
        <f>ROUND(ROUND(E7398,8)*F7398,2)</f>
        <v>1971.45</v>
      </c>
    </row>
    <row r="7399" customHeight="1" ht="15">
      <c r="A7399" s="2" t="inlineStr"/>
      <c r="B7399" s="2" t="inlineStr"/>
      <c r="C7399" s="2" t="inlineStr"/>
      <c r="D7399" s="2" t="inlineStr"/>
      <c r="E7399" s="26" t="inlineStr">
        <is>
          <r>
            <t xml:space="preserve">TOTAL Cotação:</t>
          </r>
        </is>
      </c>
      <c r="F7399" s="26" t="inlineStr"/>
      <c r="G7399" s="27" t="n">
        <f>SUM(G7398:G7398)</f>
        <v>1971.45</v>
      </c>
    </row>
    <row r="7400" customHeight="1" ht="15">
      <c r="A7400" s="20" t="inlineStr">
        <is>
          <r>
            <t xml:space="preserve">Mão de Obra com Encargos Complementares</t>
          </r>
        </is>
      </c>
      <c r="B7400" s="20" t="inlineStr"/>
      <c r="C7400" s="21" t="inlineStr">
        <is>
          <r>
            <t xml:space="preserve">FONTE</t>
          </r>
        </is>
      </c>
      <c r="D7400" s="21" t="inlineStr">
        <is>
          <r>
            <t xml:space="preserve">UNID</t>
          </r>
        </is>
      </c>
      <c r="E7400" s="21" t="inlineStr">
        <is>
          <r>
            <t xml:space="preserve">COEFICIENTE</t>
          </r>
        </is>
      </c>
      <c r="F7400" s="21" t="inlineStr">
        <is>
          <r>
            <t xml:space="preserve">PREÇO UNITÁRIO</t>
          </r>
        </is>
      </c>
      <c r="G7400" s="21" t="inlineStr">
        <is>
          <r>
            <t xml:space="preserve">TOTAL</t>
          </r>
        </is>
      </c>
    </row>
    <row r="7401" customHeight="1" ht="21">
      <c r="A7401" s="22" t="inlineStr">
        <is>
          <r>
            <t xml:space="preserve">88243</t>
          </r>
        </is>
      </c>
      <c r="B7401" s="23" t="inlineStr">
        <is>
          <r>
            <t xml:space="preserve">AJUDANTE ESPECIALIZADO COM ENCARGOS COMPLEMENTARES</t>
          </r>
        </is>
      </c>
      <c r="C7401" s="22" t="inlineStr">
        <is>
          <r>
            <t xml:space="preserve">SINAPI</t>
          </r>
        </is>
      </c>
      <c r="D7401" s="22" t="inlineStr">
        <is>
          <r>
            <t xml:space="preserve">H</t>
          </r>
        </is>
      </c>
      <c r="E7401" s="24" t="n">
        <v>34.55</v>
      </c>
      <c r="F7401" s="25" t="n">
        <v>23.76</v>
      </c>
      <c r="G7401" s="25" t="n">
        <f>ROUND(ROUND(E7401,8)*F7401,2)</f>
        <v>820.91</v>
      </c>
    </row>
    <row r="7402" customHeight="1" ht="21">
      <c r="A7402" s="22" t="inlineStr">
        <is>
          <r>
            <t xml:space="preserve">88247</t>
          </r>
        </is>
      </c>
      <c r="B7402" s="23" t="inlineStr">
        <is>
          <r>
            <t xml:space="preserve">AUXILIAR DE ELETRICISTA COM ENCARGOS COMPLEMENTARES</t>
          </r>
        </is>
      </c>
      <c r="C7402" s="22" t="inlineStr">
        <is>
          <r>
            <t xml:space="preserve">SINAPI</t>
          </r>
        </is>
      </c>
      <c r="D7402" s="22" t="inlineStr">
        <is>
          <r>
            <t xml:space="preserve">H</t>
          </r>
        </is>
      </c>
      <c r="E7402" s="24" t="n">
        <v>1.65</v>
      </c>
      <c r="F7402" s="25" t="n">
        <v>25.22</v>
      </c>
      <c r="G7402" s="25" t="n">
        <f>ROUND(ROUND(E7402,8)*F7402,2)</f>
        <v>41.61</v>
      </c>
    </row>
    <row r="7403" customHeight="1" ht="15">
      <c r="A7403" s="22" t="inlineStr">
        <is>
          <r>
            <t xml:space="preserve">88264</t>
          </r>
        </is>
      </c>
      <c r="B7403" s="23" t="inlineStr">
        <is>
          <r>
            <t xml:space="preserve">ELETRICISTA COM ENCARGOS COMPLEMENTARES</t>
          </r>
        </is>
      </c>
      <c r="C7403" s="22" t="inlineStr">
        <is>
          <r>
            <t xml:space="preserve">SINAPI</t>
          </r>
        </is>
      </c>
      <c r="D7403" s="22" t="inlineStr">
        <is>
          <r>
            <t xml:space="preserve">H</t>
          </r>
        </is>
      </c>
      <c r="E7403" s="24" t="n">
        <v>1.65</v>
      </c>
      <c r="F7403" s="25" t="n">
        <v>30.96</v>
      </c>
      <c r="G7403" s="25" t="n">
        <f>ROUND(ROUND(E7403,8)*F7403,2)</f>
        <v>51.08</v>
      </c>
    </row>
    <row r="7404" customHeight="1" ht="21">
      <c r="A7404" s="22" t="inlineStr">
        <is>
          <r>
            <t xml:space="preserve">88279</t>
          </r>
        </is>
      </c>
      <c r="B7404" s="23" t="inlineStr">
        <is>
          <r>
            <t xml:space="preserve">MONTADOR ELETROMECÂNICO COM ENCARGOS COMPLEMENTARES</t>
          </r>
        </is>
      </c>
      <c r="C7404" s="22" t="inlineStr">
        <is>
          <r>
            <t xml:space="preserve">SINAPI</t>
          </r>
        </is>
      </c>
      <c r="D7404" s="22" t="inlineStr">
        <is>
          <r>
            <t xml:space="preserve">H</t>
          </r>
        </is>
      </c>
      <c r="E7404" s="24" t="n">
        <v>11.51</v>
      </c>
      <c r="F7404" s="25" t="n">
        <v>33.06</v>
      </c>
      <c r="G7404" s="25" t="n">
        <f>ROUND(ROUND(E7404,8)*F7404,2)</f>
        <v>380.52</v>
      </c>
    </row>
    <row r="7405" customHeight="1" ht="18">
      <c r="A7405" s="2" t="inlineStr"/>
      <c r="B7405" s="2" t="inlineStr"/>
      <c r="C7405" s="2" t="inlineStr"/>
      <c r="D7405" s="2" t="inlineStr"/>
      <c r="E7405" s="26" t="inlineStr">
        <is>
          <r>
            <t xml:space="preserve">TOTAL Mão de Obra com Encargos Complementares:</t>
          </r>
        </is>
      </c>
      <c r="F7405" s="26" t="inlineStr"/>
      <c r="G7405" s="27" t="n">
        <f>SUM(G7401:G7404)</f>
        <v>1294.12</v>
      </c>
    </row>
    <row r="7406" customHeight="1" ht="15">
      <c r="A7406" s="2" t="inlineStr"/>
      <c r="B7406" s="2" t="inlineStr"/>
      <c r="C7406" s="2" t="inlineStr"/>
      <c r="D7406" s="2" t="inlineStr"/>
      <c r="E7406" s="28" t="inlineStr">
        <is>
          <r>
            <t xml:space="preserve">VALOR:</t>
          </r>
        </is>
      </c>
      <c r="F7406" s="28" t="inlineStr"/>
      <c r="G7406" s="29" t="n">
        <f>ROUND(SUM(G7399,G7405),2)</f>
        <v>3265.57</v>
      </c>
    </row>
    <row r="7407" customHeight="1" ht="15">
      <c r="A7407" s="2" t="inlineStr"/>
      <c r="B7407" s="2" t="inlineStr"/>
      <c r="C7407" s="2" t="inlineStr"/>
      <c r="D7407" s="2" t="inlineStr"/>
      <c r="E7407" s="28" t="inlineStr">
        <is>
          <r>
            <t xml:space="preserve">VALOR BDI (20.34%):</t>
          </r>
        </is>
      </c>
      <c r="F7407" s="28" t="inlineStr"/>
      <c r="G7407" s="29" t="n">
        <f>ROUND(G7406*(20.34/100),2)</f>
        <v>664.22</v>
      </c>
    </row>
    <row r="7408" customHeight="1" ht="15">
      <c r="A7408" s="2" t="inlineStr"/>
      <c r="B7408" s="2" t="inlineStr"/>
      <c r="C7408" s="2" t="inlineStr"/>
      <c r="D7408" s="2" t="inlineStr"/>
      <c r="E7408" s="28" t="inlineStr">
        <is>
          <r>
            <t xml:space="preserve">VALOR COM BDI:</t>
          </r>
        </is>
      </c>
      <c r="F7408" s="28" t="inlineStr"/>
      <c r="G7408" s="29" t="n">
        <f>G7407+G7406</f>
        <v>3929.79</v>
      </c>
    </row>
    <row r="7409" customHeight="1" ht="10">
      <c r="A7409" s="2" t="inlineStr"/>
      <c r="B7409" s="2" t="inlineStr"/>
      <c r="C7409" s="2" t="inlineStr"/>
      <c r="D7409" s="2" t="inlineStr"/>
      <c r="E7409" s="18" t="inlineStr"/>
      <c r="F7409" s="18" t="inlineStr"/>
      <c r="G7409" s="18" t="inlineStr"/>
    </row>
    <row r="7410" customHeight="1" ht="27">
      <c r="A7410" s="19" t="inlineStr">
        <is>
          <r>
            <t xml:space="preserve">1.20.62. ​CPU2153​ CONDICIONADOR DE AR EXPANSÃO INDIRETA DO TIPO FANCOLETE HIDRÔNICO, MODELO BUILT-IN (DUTADO). CAPACIDADE MÍNIMA DE 18.000 BTU/H, VAZÃO DE ÁGUA GELADA DE 0,26 L/MIN, CONEXÃO 3/4", COM CONTROLE REMOTO. TENSÃO ELÉTRICA CONFORME LOCAL. - FORNECIMENTO E INSTALAÇÃO​ (UN)</t>
          </r>
        </is>
      </c>
      <c r="B7410" s="19" t="inlineStr"/>
      <c r="C7410" s="19" t="inlineStr"/>
      <c r="D7410" s="19" t="inlineStr"/>
      <c r="E7410" s="19" t="inlineStr"/>
      <c r="F7410" s="19" t="inlineStr"/>
      <c r="G7410" s="19" t="inlineStr"/>
    </row>
    <row r="7411" customHeight="1" ht="15">
      <c r="A7411" s="20" t="inlineStr">
        <is>
          <r>
            <t xml:space="preserve">Cotação</t>
          </r>
        </is>
      </c>
      <c r="B7411" s="20" t="inlineStr"/>
      <c r="C7411" s="21" t="inlineStr">
        <is>
          <r>
            <t xml:space="preserve">FONTE</t>
          </r>
        </is>
      </c>
      <c r="D7411" s="21" t="inlineStr">
        <is>
          <r>
            <t xml:space="preserve">UNID</t>
          </r>
        </is>
      </c>
      <c r="E7411" s="21" t="inlineStr">
        <is>
          <r>
            <t xml:space="preserve">COEFICIENTE</t>
          </r>
        </is>
      </c>
      <c r="F7411" s="21" t="inlineStr">
        <is>
          <r>
            <t xml:space="preserve">PREÇO UNITÁRIO</t>
          </r>
        </is>
      </c>
      <c r="G7411" s="21" t="inlineStr">
        <is>
          <r>
            <t xml:space="preserve">TOTAL</t>
          </r>
        </is>
      </c>
    </row>
    <row r="7412" customHeight="1" ht="55">
      <c r="A7412" s="22" t="inlineStr">
        <is>
          <r>
            <t xml:space="preserve">6701019</t>
          </r>
        </is>
      </c>
      <c r="B7412" s="23" t="inlineStr">
        <is>
          <r>
            <t xml:space="preserve">CONDICIONADOR DE AR EXPANSÃO INDIRETA DO TIPO FANCOLETE HIDRÔNICO, MODELO BUILT-IN (DUTADO). CAPACIDADE MÍNIMA DE 18.000 BTU/H, VAZÃO DE ÁGUA GELADA DE 0,26 L/MIN, CONEXÃO 3/4", COM CONTROLE REMOTO. TENSÃO ELÉTRICA CONFORME LOCAL. - FORNECIMENTO E INSTALAÇÃO</t>
          </r>
        </is>
      </c>
      <c r="C7412" s="22" t="inlineStr">
        <is>
          <r>
            <t xml:space="preserve">Composições </t>
          </r>
        </is>
      </c>
      <c r="D7412" s="22" t="inlineStr">
        <is>
          <r>
            <t xml:space="preserve">UN</t>
          </r>
        </is>
      </c>
      <c r="E7412" s="24" t="n">
        <v>1.0</v>
      </c>
      <c r="F7412" s="25" t="n">
        <v>3143.81</v>
      </c>
      <c r="G7412" s="25" t="n">
        <f>ROUND(ROUND(E7412,8)*F7412,2)</f>
        <v>3143.81</v>
      </c>
    </row>
    <row r="7413" customHeight="1" ht="15">
      <c r="A7413" s="2" t="inlineStr"/>
      <c r="B7413" s="2" t="inlineStr"/>
      <c r="C7413" s="2" t="inlineStr"/>
      <c r="D7413" s="2" t="inlineStr"/>
      <c r="E7413" s="26" t="inlineStr">
        <is>
          <r>
            <t xml:space="preserve">TOTAL Cotação:</t>
          </r>
        </is>
      </c>
      <c r="F7413" s="26" t="inlineStr"/>
      <c r="G7413" s="27" t="n">
        <f>SUM(G7412:G7412)</f>
        <v>3143.81</v>
      </c>
    </row>
    <row r="7414" customHeight="1" ht="15">
      <c r="A7414" s="20" t="inlineStr">
        <is>
          <r>
            <t xml:space="preserve">Mão de Obra com Encargos Complementares</t>
          </r>
        </is>
      </c>
      <c r="B7414" s="20" t="inlineStr"/>
      <c r="C7414" s="21" t="inlineStr">
        <is>
          <r>
            <t xml:space="preserve">FONTE</t>
          </r>
        </is>
      </c>
      <c r="D7414" s="21" t="inlineStr">
        <is>
          <r>
            <t xml:space="preserve">UNID</t>
          </r>
        </is>
      </c>
      <c r="E7414" s="21" t="inlineStr">
        <is>
          <r>
            <t xml:space="preserve">COEFICIENTE</t>
          </r>
        </is>
      </c>
      <c r="F7414" s="21" t="inlineStr">
        <is>
          <r>
            <t xml:space="preserve">PREÇO UNITÁRIO</t>
          </r>
        </is>
      </c>
      <c r="G7414" s="21" t="inlineStr">
        <is>
          <r>
            <t xml:space="preserve">TOTAL</t>
          </r>
        </is>
      </c>
    </row>
    <row r="7415" customHeight="1" ht="21">
      <c r="A7415" s="22" t="inlineStr">
        <is>
          <r>
            <t xml:space="preserve">88243</t>
          </r>
        </is>
      </c>
      <c r="B7415" s="23" t="inlineStr">
        <is>
          <r>
            <t xml:space="preserve">AJUDANTE ESPECIALIZADO COM ENCARGOS COMPLEMENTARES</t>
          </r>
        </is>
      </c>
      <c r="C7415" s="22" t="inlineStr">
        <is>
          <r>
            <t xml:space="preserve">SINAPI</t>
          </r>
        </is>
      </c>
      <c r="D7415" s="22" t="inlineStr">
        <is>
          <r>
            <t xml:space="preserve">H</t>
          </r>
        </is>
      </c>
      <c r="E7415" s="24" t="n">
        <v>34.55</v>
      </c>
      <c r="F7415" s="25" t="n">
        <v>23.76</v>
      </c>
      <c r="G7415" s="25" t="n">
        <f>ROUND(ROUND(E7415,8)*F7415,2)</f>
        <v>820.91</v>
      </c>
    </row>
    <row r="7416" customHeight="1" ht="21">
      <c r="A7416" s="22" t="inlineStr">
        <is>
          <r>
            <t xml:space="preserve">88247</t>
          </r>
        </is>
      </c>
      <c r="B7416" s="23" t="inlineStr">
        <is>
          <r>
            <t xml:space="preserve">AUXILIAR DE ELETRICISTA COM ENCARGOS COMPLEMENTARES</t>
          </r>
        </is>
      </c>
      <c r="C7416" s="22" t="inlineStr">
        <is>
          <r>
            <t xml:space="preserve">SINAPI</t>
          </r>
        </is>
      </c>
      <c r="D7416" s="22" t="inlineStr">
        <is>
          <r>
            <t xml:space="preserve">H</t>
          </r>
        </is>
      </c>
      <c r="E7416" s="24" t="n">
        <v>1.65</v>
      </c>
      <c r="F7416" s="25" t="n">
        <v>25.22</v>
      </c>
      <c r="G7416" s="25" t="n">
        <f>ROUND(ROUND(E7416,8)*F7416,2)</f>
        <v>41.61</v>
      </c>
    </row>
    <row r="7417" customHeight="1" ht="15">
      <c r="A7417" s="22" t="inlineStr">
        <is>
          <r>
            <t xml:space="preserve">88264</t>
          </r>
        </is>
      </c>
      <c r="B7417" s="23" t="inlineStr">
        <is>
          <r>
            <t xml:space="preserve">ELETRICISTA COM ENCARGOS COMPLEMENTARES</t>
          </r>
        </is>
      </c>
      <c r="C7417" s="22" t="inlineStr">
        <is>
          <r>
            <t xml:space="preserve">SINAPI</t>
          </r>
        </is>
      </c>
      <c r="D7417" s="22" t="inlineStr">
        <is>
          <r>
            <t xml:space="preserve">H</t>
          </r>
        </is>
      </c>
      <c r="E7417" s="24" t="n">
        <v>1.65</v>
      </c>
      <c r="F7417" s="25" t="n">
        <v>30.96</v>
      </c>
      <c r="G7417" s="25" t="n">
        <f>ROUND(ROUND(E7417,8)*F7417,2)</f>
        <v>51.08</v>
      </c>
    </row>
    <row r="7418" customHeight="1" ht="21">
      <c r="A7418" s="22" t="inlineStr">
        <is>
          <r>
            <t xml:space="preserve">88279</t>
          </r>
        </is>
      </c>
      <c r="B7418" s="23" t="inlineStr">
        <is>
          <r>
            <t xml:space="preserve">MONTADOR ELETROMECÂNICO COM ENCARGOS COMPLEMENTARES</t>
          </r>
        </is>
      </c>
      <c r="C7418" s="22" t="inlineStr">
        <is>
          <r>
            <t xml:space="preserve">SINAPI</t>
          </r>
        </is>
      </c>
      <c r="D7418" s="22" t="inlineStr">
        <is>
          <r>
            <t xml:space="preserve">H</t>
          </r>
        </is>
      </c>
      <c r="E7418" s="24" t="n">
        <v>11.51</v>
      </c>
      <c r="F7418" s="25" t="n">
        <v>33.06</v>
      </c>
      <c r="G7418" s="25" t="n">
        <f>ROUND(ROUND(E7418,8)*F7418,2)</f>
        <v>380.52</v>
      </c>
    </row>
    <row r="7419" customHeight="1" ht="18">
      <c r="A7419" s="2" t="inlineStr"/>
      <c r="B7419" s="2" t="inlineStr"/>
      <c r="C7419" s="2" t="inlineStr"/>
      <c r="D7419" s="2" t="inlineStr"/>
      <c r="E7419" s="26" t="inlineStr">
        <is>
          <r>
            <t xml:space="preserve">TOTAL Mão de Obra com Encargos Complementares:</t>
          </r>
        </is>
      </c>
      <c r="F7419" s="26" t="inlineStr"/>
      <c r="G7419" s="27" t="n">
        <f>SUM(G7415:G7418)</f>
        <v>1294.12</v>
      </c>
    </row>
    <row r="7420" customHeight="1" ht="15">
      <c r="A7420" s="2" t="inlineStr"/>
      <c r="B7420" s="2" t="inlineStr"/>
      <c r="C7420" s="2" t="inlineStr"/>
      <c r="D7420" s="2" t="inlineStr"/>
      <c r="E7420" s="28" t="inlineStr">
        <is>
          <r>
            <t xml:space="preserve">VALOR:</t>
          </r>
        </is>
      </c>
      <c r="F7420" s="28" t="inlineStr"/>
      <c r="G7420" s="29" t="n">
        <f>ROUND(SUM(G7413,G7419),2)</f>
        <v>4437.93</v>
      </c>
    </row>
    <row r="7421" customHeight="1" ht="15">
      <c r="A7421" s="2" t="inlineStr"/>
      <c r="B7421" s="2" t="inlineStr"/>
      <c r="C7421" s="2" t="inlineStr"/>
      <c r="D7421" s="2" t="inlineStr"/>
      <c r="E7421" s="28" t="inlineStr">
        <is>
          <r>
            <t xml:space="preserve">VALOR BDI (20.34%):</t>
          </r>
        </is>
      </c>
      <c r="F7421" s="28" t="inlineStr"/>
      <c r="G7421" s="29" t="n">
        <f>ROUND(G7420*(20.34/100),2)</f>
        <v>902.67</v>
      </c>
    </row>
    <row r="7422" customHeight="1" ht="15">
      <c r="A7422" s="2" t="inlineStr"/>
      <c r="B7422" s="2" t="inlineStr"/>
      <c r="C7422" s="2" t="inlineStr"/>
      <c r="D7422" s="2" t="inlineStr"/>
      <c r="E7422" s="28" t="inlineStr">
        <is>
          <r>
            <t xml:space="preserve">VALOR COM BDI:</t>
          </r>
        </is>
      </c>
      <c r="F7422" s="28" t="inlineStr"/>
      <c r="G7422" s="29" t="n">
        <f>G7421+G7420</f>
        <v>5340.6</v>
      </c>
    </row>
    <row r="7423" customHeight="1" ht="10">
      <c r="A7423" s="2" t="inlineStr"/>
      <c r="B7423" s="2" t="inlineStr"/>
      <c r="C7423" s="2" t="inlineStr"/>
      <c r="D7423" s="2" t="inlineStr"/>
      <c r="E7423" s="18" t="inlineStr"/>
      <c r="F7423" s="18" t="inlineStr"/>
      <c r="G7423" s="18" t="inlineStr"/>
    </row>
    <row r="7424" customHeight="1" ht="27">
      <c r="A7424" s="19" t="inlineStr">
        <is>
          <r>
            <t xml:space="preserve">1.20.63. ​CPU2154​ CONDICIONADOR DE AR EXPANSÃO INDIRETA DO TIPO FANCOLETE HIDRÔNICO, MODELO BUILT-IN (DUTADO). CAPACIDADE MÍNIMA DE 24.000 BTU/H, VAZÃO DE ÁGUA GELADA DE 0,34 L/MIN, CONEXÃO 3/4", COM CONTROLE REMOTO. TENSÃO ELÉTRICA CONFORME LOCAL. - FORNECIMENTO E INSTALAÇÃO​ (UN)</t>
          </r>
        </is>
      </c>
      <c r="B7424" s="19" t="inlineStr"/>
      <c r="C7424" s="19" t="inlineStr"/>
      <c r="D7424" s="19" t="inlineStr"/>
      <c r="E7424" s="19" t="inlineStr"/>
      <c r="F7424" s="19" t="inlineStr"/>
      <c r="G7424" s="19" t="inlineStr"/>
    </row>
    <row r="7425" customHeight="1" ht="15">
      <c r="A7425" s="20" t="inlineStr">
        <is>
          <r>
            <t xml:space="preserve">Cotação</t>
          </r>
        </is>
      </c>
      <c r="B7425" s="20" t="inlineStr"/>
      <c r="C7425" s="21" t="inlineStr">
        <is>
          <r>
            <t xml:space="preserve">FONTE</t>
          </r>
        </is>
      </c>
      <c r="D7425" s="21" t="inlineStr">
        <is>
          <r>
            <t xml:space="preserve">UNID</t>
          </r>
        </is>
      </c>
      <c r="E7425" s="21" t="inlineStr">
        <is>
          <r>
            <t xml:space="preserve">COEFICIENTE</t>
          </r>
        </is>
      </c>
      <c r="F7425" s="21" t="inlineStr">
        <is>
          <r>
            <t xml:space="preserve">PREÇO UNITÁRIO</t>
          </r>
        </is>
      </c>
      <c r="G7425" s="21" t="inlineStr">
        <is>
          <r>
            <t xml:space="preserve">TOTAL</t>
          </r>
        </is>
      </c>
    </row>
    <row r="7426" customHeight="1" ht="55">
      <c r="A7426" s="22" t="inlineStr">
        <is>
          <r>
            <t xml:space="preserve">6701020</t>
          </r>
        </is>
      </c>
      <c r="B7426" s="23" t="inlineStr">
        <is>
          <r>
            <t xml:space="preserve">CONDICIONADOR DE AR EXPANSÃO INDIRETA DO TIPO FANCOLETE HIDRÔNICO, MODELO BUILT-IN (DUTADO). CAPACIDADE MÍNIMA DE 24.000 BTU/H, VAZÃO DE ÁGUA GELADA DE 0,34 L/MIN, CONEXÃO 3/4", COM CONTROLE REMOTO. TENSÃO ELÉTRICA CONFORME LOCAL. - FORNECIMENTO E INSTALAÇÃO</t>
          </r>
        </is>
      </c>
      <c r="C7426" s="22" t="inlineStr">
        <is>
          <r>
            <t xml:space="preserve">Composições </t>
          </r>
        </is>
      </c>
      <c r="D7426" s="22" t="inlineStr">
        <is>
          <r>
            <t xml:space="preserve">UN</t>
          </r>
        </is>
      </c>
      <c r="E7426" s="24" t="n">
        <v>1.0</v>
      </c>
      <c r="F7426" s="25" t="n">
        <v>4140.04</v>
      </c>
      <c r="G7426" s="25" t="n">
        <f>ROUND(ROUND(E7426,8)*F7426,2)</f>
        <v>4140.04</v>
      </c>
    </row>
    <row r="7427" customHeight="1" ht="15">
      <c r="A7427" s="2" t="inlineStr"/>
      <c r="B7427" s="2" t="inlineStr"/>
      <c r="C7427" s="2" t="inlineStr"/>
      <c r="D7427" s="2" t="inlineStr"/>
      <c r="E7427" s="26" t="inlineStr">
        <is>
          <r>
            <t xml:space="preserve">TOTAL Cotação:</t>
          </r>
        </is>
      </c>
      <c r="F7427" s="26" t="inlineStr"/>
      <c r="G7427" s="27" t="n">
        <f>SUM(G7426:G7426)</f>
        <v>4140.04</v>
      </c>
    </row>
    <row r="7428" customHeight="1" ht="15">
      <c r="A7428" s="20" t="inlineStr">
        <is>
          <r>
            <t xml:space="preserve">Mão de Obra com Encargos Complementares</t>
          </r>
        </is>
      </c>
      <c r="B7428" s="20" t="inlineStr"/>
      <c r="C7428" s="21" t="inlineStr">
        <is>
          <r>
            <t xml:space="preserve">FONTE</t>
          </r>
        </is>
      </c>
      <c r="D7428" s="21" t="inlineStr">
        <is>
          <r>
            <t xml:space="preserve">UNID</t>
          </r>
        </is>
      </c>
      <c r="E7428" s="21" t="inlineStr">
        <is>
          <r>
            <t xml:space="preserve">COEFICIENTE</t>
          </r>
        </is>
      </c>
      <c r="F7428" s="21" t="inlineStr">
        <is>
          <r>
            <t xml:space="preserve">PREÇO UNITÁRIO</t>
          </r>
        </is>
      </c>
      <c r="G7428" s="21" t="inlineStr">
        <is>
          <r>
            <t xml:space="preserve">TOTAL</t>
          </r>
        </is>
      </c>
    </row>
    <row r="7429" customHeight="1" ht="21">
      <c r="A7429" s="22" t="inlineStr">
        <is>
          <r>
            <t xml:space="preserve">88243</t>
          </r>
        </is>
      </c>
      <c r="B7429" s="23" t="inlineStr">
        <is>
          <r>
            <t xml:space="preserve">AJUDANTE ESPECIALIZADO COM ENCARGOS COMPLEMENTARES</t>
          </r>
        </is>
      </c>
      <c r="C7429" s="22" t="inlineStr">
        <is>
          <r>
            <t xml:space="preserve">SINAPI</t>
          </r>
        </is>
      </c>
      <c r="D7429" s="22" t="inlineStr">
        <is>
          <r>
            <t xml:space="preserve">H</t>
          </r>
        </is>
      </c>
      <c r="E7429" s="24" t="n">
        <v>42.04</v>
      </c>
      <c r="F7429" s="25" t="n">
        <v>23.76</v>
      </c>
      <c r="G7429" s="25" t="n">
        <f>ROUND(ROUND(E7429,8)*F7429,2)</f>
        <v>998.87</v>
      </c>
    </row>
    <row r="7430" customHeight="1" ht="21">
      <c r="A7430" s="22" t="inlineStr">
        <is>
          <r>
            <t xml:space="preserve">88247</t>
          </r>
        </is>
      </c>
      <c r="B7430" s="23" t="inlineStr">
        <is>
          <r>
            <t xml:space="preserve">AUXILIAR DE ELETRICISTA COM ENCARGOS COMPLEMENTARES</t>
          </r>
        </is>
      </c>
      <c r="C7430" s="22" t="inlineStr">
        <is>
          <r>
            <t xml:space="preserve">SINAPI</t>
          </r>
        </is>
      </c>
      <c r="D7430" s="22" t="inlineStr">
        <is>
          <r>
            <t xml:space="preserve">H</t>
          </r>
        </is>
      </c>
      <c r="E7430" s="24" t="n">
        <v>2.0</v>
      </c>
      <c r="F7430" s="25" t="n">
        <v>25.22</v>
      </c>
      <c r="G7430" s="25" t="n">
        <f>ROUND(ROUND(E7430,8)*F7430,2)</f>
        <v>50.44</v>
      </c>
    </row>
    <row r="7431" customHeight="1" ht="15">
      <c r="A7431" s="22" t="inlineStr">
        <is>
          <r>
            <t xml:space="preserve">88264</t>
          </r>
        </is>
      </c>
      <c r="B7431" s="23" t="inlineStr">
        <is>
          <r>
            <t xml:space="preserve">ELETRICISTA COM ENCARGOS COMPLEMENTARES</t>
          </r>
        </is>
      </c>
      <c r="C7431" s="22" t="inlineStr">
        <is>
          <r>
            <t xml:space="preserve">SINAPI</t>
          </r>
        </is>
      </c>
      <c r="D7431" s="22" t="inlineStr">
        <is>
          <r>
            <t xml:space="preserve">H</t>
          </r>
        </is>
      </c>
      <c r="E7431" s="24" t="n">
        <v>2.0</v>
      </c>
      <c r="F7431" s="25" t="n">
        <v>30.96</v>
      </c>
      <c r="G7431" s="25" t="n">
        <f>ROUND(ROUND(E7431,8)*F7431,2)</f>
        <v>61.92</v>
      </c>
    </row>
    <row r="7432" customHeight="1" ht="21">
      <c r="A7432" s="22" t="inlineStr">
        <is>
          <r>
            <t xml:space="preserve">88279</t>
          </r>
        </is>
      </c>
      <c r="B7432" s="23" t="inlineStr">
        <is>
          <r>
            <t xml:space="preserve">MONTADOR ELETROMECÂNICO COM ENCARGOS COMPLEMENTARES</t>
          </r>
        </is>
      </c>
      <c r="C7432" s="22" t="inlineStr">
        <is>
          <r>
            <t xml:space="preserve">SINAPI</t>
          </r>
        </is>
      </c>
      <c r="D7432" s="22" t="inlineStr">
        <is>
          <r>
            <t xml:space="preserve">H</t>
          </r>
        </is>
      </c>
      <c r="E7432" s="24" t="n">
        <v>14.01</v>
      </c>
      <c r="F7432" s="25" t="n">
        <v>33.06</v>
      </c>
      <c r="G7432" s="25" t="n">
        <f>ROUND(ROUND(E7432,8)*F7432,2)</f>
        <v>463.17</v>
      </c>
    </row>
    <row r="7433" customHeight="1" ht="18">
      <c r="A7433" s="2" t="inlineStr"/>
      <c r="B7433" s="2" t="inlineStr"/>
      <c r="C7433" s="2" t="inlineStr"/>
      <c r="D7433" s="2" t="inlineStr"/>
      <c r="E7433" s="26" t="inlineStr">
        <is>
          <r>
            <t xml:space="preserve">TOTAL Mão de Obra com Encargos Complementares:</t>
          </r>
        </is>
      </c>
      <c r="F7433" s="26" t="inlineStr"/>
      <c r="G7433" s="27" t="n">
        <f>SUM(G7429:G7432)</f>
        <v>1574.4</v>
      </c>
    </row>
    <row r="7434" customHeight="1" ht="15">
      <c r="A7434" s="2" t="inlineStr"/>
      <c r="B7434" s="2" t="inlineStr"/>
      <c r="C7434" s="2" t="inlineStr"/>
      <c r="D7434" s="2" t="inlineStr"/>
      <c r="E7434" s="28" t="inlineStr">
        <is>
          <r>
            <t xml:space="preserve">VALOR:</t>
          </r>
        </is>
      </c>
      <c r="F7434" s="28" t="inlineStr"/>
      <c r="G7434" s="29" t="n">
        <f>ROUND(SUM(G7427,G7433),2)</f>
        <v>5714.44</v>
      </c>
    </row>
    <row r="7435" customHeight="1" ht="15">
      <c r="A7435" s="2" t="inlineStr"/>
      <c r="B7435" s="2" t="inlineStr"/>
      <c r="C7435" s="2" t="inlineStr"/>
      <c r="D7435" s="2" t="inlineStr"/>
      <c r="E7435" s="28" t="inlineStr">
        <is>
          <r>
            <t xml:space="preserve">VALOR BDI (20.34%):</t>
          </r>
        </is>
      </c>
      <c r="F7435" s="28" t="inlineStr"/>
      <c r="G7435" s="29" t="n">
        <f>ROUND(G7434*(20.34/100),2)</f>
        <v>1162.32</v>
      </c>
    </row>
    <row r="7436" customHeight="1" ht="15">
      <c r="A7436" s="2" t="inlineStr"/>
      <c r="B7436" s="2" t="inlineStr"/>
      <c r="C7436" s="2" t="inlineStr"/>
      <c r="D7436" s="2" t="inlineStr"/>
      <c r="E7436" s="28" t="inlineStr">
        <is>
          <r>
            <t xml:space="preserve">VALOR COM BDI:</t>
          </r>
        </is>
      </c>
      <c r="F7436" s="28" t="inlineStr"/>
      <c r="G7436" s="29" t="n">
        <f>G7435+G7434</f>
        <v>6876.76</v>
      </c>
    </row>
    <row r="7437" customHeight="1" ht="10">
      <c r="A7437" s="2" t="inlineStr"/>
      <c r="B7437" s="2" t="inlineStr"/>
      <c r="C7437" s="2" t="inlineStr"/>
      <c r="D7437" s="2" t="inlineStr"/>
      <c r="E7437" s="18" t="inlineStr"/>
      <c r="F7437" s="18" t="inlineStr"/>
      <c r="G7437" s="18" t="inlineStr"/>
    </row>
    <row r="7438" customHeight="1" ht="27">
      <c r="A7438" s="19" t="inlineStr">
        <is>
          <r>
            <t xml:space="preserve">1.20.64. ​CPU2155​ CONDICIONADOR DE AR EXPANSÃO INDIRETA DO TIPO FANCOLETE HIDRÔNICO, MODELO BUILT-IN (DUTADO). CAPACIDADE MÍNIMA DE 47.800 BTU/H, VAZÃO DE ÁGUA GELADA DE 0,71 L/MIN, CONEXÃO 3/4", COM CONTROLE REMOTO. TENSÃO ELÉTRICA CONFORME LOCAL. - FORNECIMENTO E INSTALAÇÃO​ (UN)</t>
          </r>
        </is>
      </c>
      <c r="B7438" s="19" t="inlineStr"/>
      <c r="C7438" s="19" t="inlineStr"/>
      <c r="D7438" s="19" t="inlineStr"/>
      <c r="E7438" s="19" t="inlineStr"/>
      <c r="F7438" s="19" t="inlineStr"/>
      <c r="G7438" s="19" t="inlineStr"/>
    </row>
    <row r="7439" customHeight="1" ht="15">
      <c r="A7439" s="20" t="inlineStr">
        <is>
          <r>
            <t xml:space="preserve">Cotação</t>
          </r>
        </is>
      </c>
      <c r="B7439" s="20" t="inlineStr"/>
      <c r="C7439" s="21" t="inlineStr">
        <is>
          <r>
            <t xml:space="preserve">FONTE</t>
          </r>
        </is>
      </c>
      <c r="D7439" s="21" t="inlineStr">
        <is>
          <r>
            <t xml:space="preserve">UNID</t>
          </r>
        </is>
      </c>
      <c r="E7439" s="21" t="inlineStr">
        <is>
          <r>
            <t xml:space="preserve">COEFICIENTE</t>
          </r>
        </is>
      </c>
      <c r="F7439" s="21" t="inlineStr">
        <is>
          <r>
            <t xml:space="preserve">PREÇO UNITÁRIO</t>
          </r>
        </is>
      </c>
      <c r="G7439" s="21" t="inlineStr">
        <is>
          <r>
            <t xml:space="preserve">TOTAL</t>
          </r>
        </is>
      </c>
    </row>
    <row r="7440" customHeight="1" ht="55">
      <c r="A7440" s="22" t="inlineStr">
        <is>
          <r>
            <t xml:space="preserve">6701021</t>
          </r>
        </is>
      </c>
      <c r="B7440" s="23" t="inlineStr">
        <is>
          <r>
            <t xml:space="preserve">CONDICIONADOR DE AR EXPANSÃO INDIRETA DO TIPO FANCOLETE HIDRÔNICO, MODELO BUILT-IN (DUTADO). CAPACIDADE MÍNIMA DE 47.800 BTU/H, VAZÃO DE ÁGUA GELADA DE 0,71 L/MIN, CONEXÃO 3/4", COM CONTROLE REMOTO. TENSÃO ELÉTRICA CONFORME LOCAL. - FORNECIMENTO E INSTALAÇÃO</t>
          </r>
        </is>
      </c>
      <c r="C7440" s="22" t="inlineStr">
        <is>
          <r>
            <t xml:space="preserve">Composições </t>
          </r>
        </is>
      </c>
      <c r="D7440" s="22" t="inlineStr">
        <is>
          <r>
            <t xml:space="preserve">UN</t>
          </r>
        </is>
      </c>
      <c r="E7440" s="24" t="n">
        <v>1.0</v>
      </c>
      <c r="F7440" s="25" t="n">
        <v>6330.54</v>
      </c>
      <c r="G7440" s="25" t="n">
        <f>ROUND(ROUND(E7440,8)*F7440,2)</f>
        <v>6330.54</v>
      </c>
    </row>
    <row r="7441" customHeight="1" ht="15">
      <c r="A7441" s="2" t="inlineStr"/>
      <c r="B7441" s="2" t="inlineStr"/>
      <c r="C7441" s="2" t="inlineStr"/>
      <c r="D7441" s="2" t="inlineStr"/>
      <c r="E7441" s="26" t="inlineStr">
        <is>
          <r>
            <t xml:space="preserve">TOTAL Cotação:</t>
          </r>
        </is>
      </c>
      <c r="F7441" s="26" t="inlineStr"/>
      <c r="G7441" s="27" t="n">
        <f>SUM(G7440:G7440)</f>
        <v>6330.54</v>
      </c>
    </row>
    <row r="7442" customHeight="1" ht="15">
      <c r="A7442" s="20" t="inlineStr">
        <is>
          <r>
            <t xml:space="preserve">Mão de Obra com Encargos Complementares</t>
          </r>
        </is>
      </c>
      <c r="B7442" s="20" t="inlineStr"/>
      <c r="C7442" s="21" t="inlineStr">
        <is>
          <r>
            <t xml:space="preserve">FONTE</t>
          </r>
        </is>
      </c>
      <c r="D7442" s="21" t="inlineStr">
        <is>
          <r>
            <t xml:space="preserve">UNID</t>
          </r>
        </is>
      </c>
      <c r="E7442" s="21" t="inlineStr">
        <is>
          <r>
            <t xml:space="preserve">COEFICIENTE</t>
          </r>
        </is>
      </c>
      <c r="F7442" s="21" t="inlineStr">
        <is>
          <r>
            <t xml:space="preserve">PREÇO UNITÁRIO</t>
          </r>
        </is>
      </c>
      <c r="G7442" s="21" t="inlineStr">
        <is>
          <r>
            <t xml:space="preserve">TOTAL</t>
          </r>
        </is>
      </c>
    </row>
    <row r="7443" customHeight="1" ht="21">
      <c r="A7443" s="22" t="inlineStr">
        <is>
          <r>
            <t xml:space="preserve">88243</t>
          </r>
        </is>
      </c>
      <c r="B7443" s="23" t="inlineStr">
        <is>
          <r>
            <t xml:space="preserve">AJUDANTE ESPECIALIZADO COM ENCARGOS COMPLEMENTARES</t>
          </r>
        </is>
      </c>
      <c r="C7443" s="22" t="inlineStr">
        <is>
          <r>
            <t xml:space="preserve">SINAPI</t>
          </r>
        </is>
      </c>
      <c r="D7443" s="22" t="inlineStr">
        <is>
          <r>
            <t xml:space="preserve">H</t>
          </r>
        </is>
      </c>
      <c r="E7443" s="24" t="n">
        <v>82.36</v>
      </c>
      <c r="F7443" s="25" t="n">
        <v>23.76</v>
      </c>
      <c r="G7443" s="25" t="n">
        <f>ROUND(ROUND(E7443,8)*F7443,2)</f>
        <v>1956.87</v>
      </c>
    </row>
    <row r="7444" customHeight="1" ht="21">
      <c r="A7444" s="22" t="inlineStr">
        <is>
          <r>
            <t xml:space="preserve">88247</t>
          </r>
        </is>
      </c>
      <c r="B7444" s="23" t="inlineStr">
        <is>
          <r>
            <t xml:space="preserve">AUXILIAR DE ELETRICISTA COM ENCARGOS COMPLEMENTARES</t>
          </r>
        </is>
      </c>
      <c r="C7444" s="22" t="inlineStr">
        <is>
          <r>
            <t xml:space="preserve">SINAPI</t>
          </r>
        </is>
      </c>
      <c r="D7444" s="22" t="inlineStr">
        <is>
          <r>
            <t xml:space="preserve">H</t>
          </r>
        </is>
      </c>
      <c r="E7444" s="24" t="n">
        <v>3.92</v>
      </c>
      <c r="F7444" s="25" t="n">
        <v>25.22</v>
      </c>
      <c r="G7444" s="25" t="n">
        <f>ROUND(ROUND(E7444,8)*F7444,2)</f>
        <v>98.86</v>
      </c>
    </row>
    <row r="7445" customHeight="1" ht="15">
      <c r="A7445" s="22" t="inlineStr">
        <is>
          <r>
            <t xml:space="preserve">88264</t>
          </r>
        </is>
      </c>
      <c r="B7445" s="23" t="inlineStr">
        <is>
          <r>
            <t xml:space="preserve">ELETRICISTA COM ENCARGOS COMPLEMENTARES</t>
          </r>
        </is>
      </c>
      <c r="C7445" s="22" t="inlineStr">
        <is>
          <r>
            <t xml:space="preserve">SINAPI</t>
          </r>
        </is>
      </c>
      <c r="D7445" s="22" t="inlineStr">
        <is>
          <r>
            <t xml:space="preserve">H</t>
          </r>
        </is>
      </c>
      <c r="E7445" s="24" t="n">
        <v>3.92</v>
      </c>
      <c r="F7445" s="25" t="n">
        <v>30.96</v>
      </c>
      <c r="G7445" s="25" t="n">
        <f>ROUND(ROUND(E7445,8)*F7445,2)</f>
        <v>121.36</v>
      </c>
    </row>
    <row r="7446" customHeight="1" ht="21">
      <c r="A7446" s="22" t="inlineStr">
        <is>
          <r>
            <t xml:space="preserve">88279</t>
          </r>
        </is>
      </c>
      <c r="B7446" s="23" t="inlineStr">
        <is>
          <r>
            <t xml:space="preserve">MONTADOR ELETROMECÂNICO COM ENCARGOS COMPLEMENTARES</t>
          </r>
        </is>
      </c>
      <c r="C7446" s="22" t="inlineStr">
        <is>
          <r>
            <t xml:space="preserve">SINAPI</t>
          </r>
        </is>
      </c>
      <c r="D7446" s="22" t="inlineStr">
        <is>
          <r>
            <t xml:space="preserve">H</t>
          </r>
        </is>
      </c>
      <c r="E7446" s="24" t="n">
        <v>27.46</v>
      </c>
      <c r="F7446" s="25" t="n">
        <v>33.06</v>
      </c>
      <c r="G7446" s="25" t="n">
        <f>ROUND(ROUND(E7446,8)*F7446,2)</f>
        <v>907.83</v>
      </c>
    </row>
    <row r="7447" customHeight="1" ht="18">
      <c r="A7447" s="2" t="inlineStr"/>
      <c r="B7447" s="2" t="inlineStr"/>
      <c r="C7447" s="2" t="inlineStr"/>
      <c r="D7447" s="2" t="inlineStr"/>
      <c r="E7447" s="26" t="inlineStr">
        <is>
          <r>
            <t xml:space="preserve">TOTAL Mão de Obra com Encargos Complementares:</t>
          </r>
        </is>
      </c>
      <c r="F7447" s="26" t="inlineStr"/>
      <c r="G7447" s="27" t="n">
        <f>SUM(G7443:G7446)</f>
        <v>3084.92</v>
      </c>
    </row>
    <row r="7448" customHeight="1" ht="15">
      <c r="A7448" s="2" t="inlineStr"/>
      <c r="B7448" s="2" t="inlineStr"/>
      <c r="C7448" s="2" t="inlineStr"/>
      <c r="D7448" s="2" t="inlineStr"/>
      <c r="E7448" s="28" t="inlineStr">
        <is>
          <r>
            <t xml:space="preserve">VALOR:</t>
          </r>
        </is>
      </c>
      <c r="F7448" s="28" t="inlineStr"/>
      <c r="G7448" s="29" t="n">
        <f>ROUND(SUM(G7441,G7447),2)</f>
        <v>9415.46</v>
      </c>
    </row>
    <row r="7449" customHeight="1" ht="15">
      <c r="A7449" s="2" t="inlineStr"/>
      <c r="B7449" s="2" t="inlineStr"/>
      <c r="C7449" s="2" t="inlineStr"/>
      <c r="D7449" s="2" t="inlineStr"/>
      <c r="E7449" s="28" t="inlineStr">
        <is>
          <r>
            <t xml:space="preserve">VALOR BDI (20.34%):</t>
          </r>
        </is>
      </c>
      <c r="F7449" s="28" t="inlineStr"/>
      <c r="G7449" s="29" t="n">
        <f>ROUND(G7448*(20.34/100),2)</f>
        <v>1915.1</v>
      </c>
    </row>
    <row r="7450" customHeight="1" ht="15">
      <c r="A7450" s="2" t="inlineStr"/>
      <c r="B7450" s="2" t="inlineStr"/>
      <c r="C7450" s="2" t="inlineStr"/>
      <c r="D7450" s="2" t="inlineStr"/>
      <c r="E7450" s="28" t="inlineStr">
        <is>
          <r>
            <t xml:space="preserve">VALOR COM BDI:</t>
          </r>
        </is>
      </c>
      <c r="F7450" s="28" t="inlineStr"/>
      <c r="G7450" s="29" t="n">
        <f>G7449+G7448</f>
        <v>11330.56</v>
      </c>
    </row>
    <row r="7451" customHeight="1" ht="10">
      <c r="A7451" s="2" t="inlineStr"/>
      <c r="B7451" s="2" t="inlineStr"/>
      <c r="C7451" s="2" t="inlineStr"/>
      <c r="D7451" s="2" t="inlineStr"/>
      <c r="E7451" s="18" t="inlineStr"/>
      <c r="F7451" s="18" t="inlineStr"/>
      <c r="G7451" s="18" t="inlineStr"/>
    </row>
    <row r="7452" customHeight="1" ht="27">
      <c r="A7452" s="19" t="inlineStr">
        <is>
          <r>
            <t xml:space="preserve">1.20.65. ​CPU2156​ CONDICIONADOR DE AR EXPANSÃO INDIRETA DO TIPO FANCOLETE HIDRÔNICO, MODELO BUILT-IN (DUTADO). CAPACIDADE MÍNIMA DE 10.000 BTU/H, VAZÃO DE ÁGUA GELADA DE 0,13 L/MIN, CONEXÃO 3/4", COM CONTROLE REMOTO. TENSÃO ELÉTRICA CONFORME LOCAL. - FORNECIMENTO E INSTALAÇÃO​ (UN)</t>
          </r>
        </is>
      </c>
      <c r="B7452" s="19" t="inlineStr"/>
      <c r="C7452" s="19" t="inlineStr"/>
      <c r="D7452" s="19" t="inlineStr"/>
      <c r="E7452" s="19" t="inlineStr"/>
      <c r="F7452" s="19" t="inlineStr"/>
      <c r="G7452" s="19" t="inlineStr"/>
    </row>
    <row r="7453" customHeight="1" ht="15">
      <c r="A7453" s="20" t="inlineStr">
        <is>
          <r>
            <t xml:space="preserve">Cotação</t>
          </r>
        </is>
      </c>
      <c r="B7453" s="20" t="inlineStr"/>
      <c r="C7453" s="21" t="inlineStr">
        <is>
          <r>
            <t xml:space="preserve">FONTE</t>
          </r>
        </is>
      </c>
      <c r="D7453" s="21" t="inlineStr">
        <is>
          <r>
            <t xml:space="preserve">UNID</t>
          </r>
        </is>
      </c>
      <c r="E7453" s="21" t="inlineStr">
        <is>
          <r>
            <t xml:space="preserve">COEFICIENTE</t>
          </r>
        </is>
      </c>
      <c r="F7453" s="21" t="inlineStr">
        <is>
          <r>
            <t xml:space="preserve">PREÇO UNITÁRIO</t>
          </r>
        </is>
      </c>
      <c r="G7453" s="21" t="inlineStr">
        <is>
          <r>
            <t xml:space="preserve">TOTAL</t>
          </r>
        </is>
      </c>
    </row>
    <row r="7454" customHeight="1" ht="55">
      <c r="A7454" s="22" t="inlineStr">
        <is>
          <r>
            <t xml:space="preserve">6701022</t>
          </r>
        </is>
      </c>
      <c r="B7454" s="23" t="inlineStr">
        <is>
          <r>
            <t xml:space="preserve">CONDICIONADOR DE AR EXPANSÃO INDIRETA DO TIPO FANCOLETE HIDRÔNICO, MODELO BUILT-IN (DUTADO). CAPACIDADE MÍNIMA DE 10.000 BTU/H, VAZÃO DE ÁGUA GELADA DE 0,13 L/MIN, CONEXÃO 3/4", COM CONTROLE REMOTO. TENSÃO ELÉTRICA CONFORME LOCAL. - FORNECIMENTO E INSTALAÇÃO</t>
          </r>
        </is>
      </c>
      <c r="C7454" s="22" t="inlineStr">
        <is>
          <r>
            <t xml:space="preserve">Composições </t>
          </r>
        </is>
      </c>
      <c r="D7454" s="22" t="inlineStr">
        <is>
          <r>
            <t xml:space="preserve">UN</t>
          </r>
        </is>
      </c>
      <c r="E7454" s="24" t="n">
        <v>1.0</v>
      </c>
      <c r="F7454" s="25" t="n">
        <v>2300.02</v>
      </c>
      <c r="G7454" s="25" t="n">
        <f>ROUND(ROUND(E7454,8)*F7454,2)</f>
        <v>2300.02</v>
      </c>
    </row>
    <row r="7455" customHeight="1" ht="15">
      <c r="A7455" s="2" t="inlineStr"/>
      <c r="B7455" s="2" t="inlineStr"/>
      <c r="C7455" s="2" t="inlineStr"/>
      <c r="D7455" s="2" t="inlineStr"/>
      <c r="E7455" s="26" t="inlineStr">
        <is>
          <r>
            <t xml:space="preserve">TOTAL Cotação:</t>
          </r>
        </is>
      </c>
      <c r="F7455" s="26" t="inlineStr"/>
      <c r="G7455" s="27" t="n">
        <f>SUM(G7454:G7454)</f>
        <v>2300.02</v>
      </c>
    </row>
    <row r="7456" customHeight="1" ht="15">
      <c r="A7456" s="20" t="inlineStr">
        <is>
          <r>
            <t xml:space="preserve">Mão de Obra com Encargos Complementares</t>
          </r>
        </is>
      </c>
      <c r="B7456" s="20" t="inlineStr"/>
      <c r="C7456" s="21" t="inlineStr">
        <is>
          <r>
            <t xml:space="preserve">FONTE</t>
          </r>
        </is>
      </c>
      <c r="D7456" s="21" t="inlineStr">
        <is>
          <r>
            <t xml:space="preserve">UNID</t>
          </r>
        </is>
      </c>
      <c r="E7456" s="21" t="inlineStr">
        <is>
          <r>
            <t xml:space="preserve">COEFICIENTE</t>
          </r>
        </is>
      </c>
      <c r="F7456" s="21" t="inlineStr">
        <is>
          <r>
            <t xml:space="preserve">PREÇO UNITÁRIO</t>
          </r>
        </is>
      </c>
      <c r="G7456" s="21" t="inlineStr">
        <is>
          <r>
            <t xml:space="preserve">TOTAL</t>
          </r>
        </is>
      </c>
    </row>
    <row r="7457" customHeight="1" ht="21">
      <c r="A7457" s="22" t="inlineStr">
        <is>
          <r>
            <t xml:space="preserve">88243</t>
          </r>
        </is>
      </c>
      <c r="B7457" s="23" t="inlineStr">
        <is>
          <r>
            <t xml:space="preserve">AJUDANTE ESPECIALIZADO COM ENCARGOS COMPLEMENTARES</t>
          </r>
        </is>
      </c>
      <c r="C7457" s="22" t="inlineStr">
        <is>
          <r>
            <t xml:space="preserve">SINAPI</t>
          </r>
        </is>
      </c>
      <c r="D7457" s="22" t="inlineStr">
        <is>
          <r>
            <t xml:space="preserve">H</t>
          </r>
        </is>
      </c>
      <c r="E7457" s="24" t="n">
        <v>34.55</v>
      </c>
      <c r="F7457" s="25" t="n">
        <v>23.76</v>
      </c>
      <c r="G7457" s="25" t="n">
        <f>ROUND(ROUND(E7457,8)*F7457,2)</f>
        <v>820.91</v>
      </c>
    </row>
    <row r="7458" customHeight="1" ht="21">
      <c r="A7458" s="22" t="inlineStr">
        <is>
          <r>
            <t xml:space="preserve">88247</t>
          </r>
        </is>
      </c>
      <c r="B7458" s="23" t="inlineStr">
        <is>
          <r>
            <t xml:space="preserve">AUXILIAR DE ELETRICISTA COM ENCARGOS COMPLEMENTARES</t>
          </r>
        </is>
      </c>
      <c r="C7458" s="22" t="inlineStr">
        <is>
          <r>
            <t xml:space="preserve">SINAPI</t>
          </r>
        </is>
      </c>
      <c r="D7458" s="22" t="inlineStr">
        <is>
          <r>
            <t xml:space="preserve">H</t>
          </r>
        </is>
      </c>
      <c r="E7458" s="24" t="n">
        <v>1.65</v>
      </c>
      <c r="F7458" s="25" t="n">
        <v>25.22</v>
      </c>
      <c r="G7458" s="25" t="n">
        <f>ROUND(ROUND(E7458,8)*F7458,2)</f>
        <v>41.61</v>
      </c>
    </row>
    <row r="7459" customHeight="1" ht="15">
      <c r="A7459" s="22" t="inlineStr">
        <is>
          <r>
            <t xml:space="preserve">88264</t>
          </r>
        </is>
      </c>
      <c r="B7459" s="23" t="inlineStr">
        <is>
          <r>
            <t xml:space="preserve">ELETRICISTA COM ENCARGOS COMPLEMENTARES</t>
          </r>
        </is>
      </c>
      <c r="C7459" s="22" t="inlineStr">
        <is>
          <r>
            <t xml:space="preserve">SINAPI</t>
          </r>
        </is>
      </c>
      <c r="D7459" s="22" t="inlineStr">
        <is>
          <r>
            <t xml:space="preserve">H</t>
          </r>
        </is>
      </c>
      <c r="E7459" s="24" t="n">
        <v>1.65</v>
      </c>
      <c r="F7459" s="25" t="n">
        <v>30.96</v>
      </c>
      <c r="G7459" s="25" t="n">
        <f>ROUND(ROUND(E7459,8)*F7459,2)</f>
        <v>51.08</v>
      </c>
    </row>
    <row r="7460" customHeight="1" ht="21">
      <c r="A7460" s="22" t="inlineStr">
        <is>
          <r>
            <t xml:space="preserve">88279</t>
          </r>
        </is>
      </c>
      <c r="B7460" s="23" t="inlineStr">
        <is>
          <r>
            <t xml:space="preserve">MONTADOR ELETROMECÂNICO COM ENCARGOS COMPLEMENTARES</t>
          </r>
        </is>
      </c>
      <c r="C7460" s="22" t="inlineStr">
        <is>
          <r>
            <t xml:space="preserve">SINAPI</t>
          </r>
        </is>
      </c>
      <c r="D7460" s="22" t="inlineStr">
        <is>
          <r>
            <t xml:space="preserve">H</t>
          </r>
        </is>
      </c>
      <c r="E7460" s="24" t="n">
        <v>11.51</v>
      </c>
      <c r="F7460" s="25" t="n">
        <v>33.06</v>
      </c>
      <c r="G7460" s="25" t="n">
        <f>ROUND(ROUND(E7460,8)*F7460,2)</f>
        <v>380.52</v>
      </c>
    </row>
    <row r="7461" customHeight="1" ht="18">
      <c r="A7461" s="2" t="inlineStr"/>
      <c r="B7461" s="2" t="inlineStr"/>
      <c r="C7461" s="2" t="inlineStr"/>
      <c r="D7461" s="2" t="inlineStr"/>
      <c r="E7461" s="26" t="inlineStr">
        <is>
          <r>
            <t xml:space="preserve">TOTAL Mão de Obra com Encargos Complementares:</t>
          </r>
        </is>
      </c>
      <c r="F7461" s="26" t="inlineStr"/>
      <c r="G7461" s="27" t="n">
        <f>SUM(G7457:G7460)</f>
        <v>1294.12</v>
      </c>
    </row>
    <row r="7462" customHeight="1" ht="15">
      <c r="A7462" s="2" t="inlineStr"/>
      <c r="B7462" s="2" t="inlineStr"/>
      <c r="C7462" s="2" t="inlineStr"/>
      <c r="D7462" s="2" t="inlineStr"/>
      <c r="E7462" s="28" t="inlineStr">
        <is>
          <r>
            <t xml:space="preserve">VALOR:</t>
          </r>
        </is>
      </c>
      <c r="F7462" s="28" t="inlineStr"/>
      <c r="G7462" s="29" t="n">
        <f>ROUND(SUM(G7455,G7461),2)</f>
        <v>3594.14</v>
      </c>
    </row>
    <row r="7463" customHeight="1" ht="15">
      <c r="A7463" s="2" t="inlineStr"/>
      <c r="B7463" s="2" t="inlineStr"/>
      <c r="C7463" s="2" t="inlineStr"/>
      <c r="D7463" s="2" t="inlineStr"/>
      <c r="E7463" s="28" t="inlineStr">
        <is>
          <r>
            <t xml:space="preserve">VALOR BDI (20.34%):</t>
          </r>
        </is>
      </c>
      <c r="F7463" s="28" t="inlineStr"/>
      <c r="G7463" s="29" t="n">
        <f>ROUND(G7462*(20.34/100),2)</f>
        <v>731.05</v>
      </c>
    </row>
    <row r="7464" customHeight="1" ht="15">
      <c r="A7464" s="2" t="inlineStr"/>
      <c r="B7464" s="2" t="inlineStr"/>
      <c r="C7464" s="2" t="inlineStr"/>
      <c r="D7464" s="2" t="inlineStr"/>
      <c r="E7464" s="28" t="inlineStr">
        <is>
          <r>
            <t xml:space="preserve">VALOR COM BDI:</t>
          </r>
        </is>
      </c>
      <c r="F7464" s="28" t="inlineStr"/>
      <c r="G7464" s="29" t="n">
        <f>G7463+G7462</f>
        <v>4325.19</v>
      </c>
    </row>
    <row r="7465" customHeight="1" ht="10">
      <c r="A7465" s="2" t="inlineStr"/>
      <c r="B7465" s="2" t="inlineStr"/>
      <c r="C7465" s="2" t="inlineStr"/>
      <c r="D7465" s="2" t="inlineStr"/>
      <c r="E7465" s="18" t="inlineStr"/>
      <c r="F7465" s="18" t="inlineStr"/>
      <c r="G7465" s="18" t="inlineStr"/>
    </row>
    <row r="7466" customHeight="1" ht="27">
      <c r="A7466" s="19" t="inlineStr">
        <is>
          <r>
            <t xml:space="preserve">1.20.66. ​CPU2157​ CONDICIONADOR DE AR EXPANSÃO INDIRETA DO TIPO FANCOLETE HIDRÔNICO, MODELO BUILT-IN (DUTADO). CAPACIDADE MÍNIMA DE 11.500 BTU/H, VAZÃO DE ÁGUA GELADA DE 0,14 L/MIN, CONEXÃO 3/4", COM CONTROLE REMOTO. TENSÃO ELÉTRICA CONFORME LOCAL. - FORNECIMENTO E INSTALAÇÃO​ (UN)</t>
          </r>
        </is>
      </c>
      <c r="B7466" s="19" t="inlineStr"/>
      <c r="C7466" s="19" t="inlineStr"/>
      <c r="D7466" s="19" t="inlineStr"/>
      <c r="E7466" s="19" t="inlineStr"/>
      <c r="F7466" s="19" t="inlineStr"/>
      <c r="G7466" s="19" t="inlineStr"/>
    </row>
    <row r="7467" customHeight="1" ht="15">
      <c r="A7467" s="20" t="inlineStr">
        <is>
          <r>
            <t xml:space="preserve">Cotação</t>
          </r>
        </is>
      </c>
      <c r="B7467" s="20" t="inlineStr"/>
      <c r="C7467" s="21" t="inlineStr">
        <is>
          <r>
            <t xml:space="preserve">FONTE</t>
          </r>
        </is>
      </c>
      <c r="D7467" s="21" t="inlineStr">
        <is>
          <r>
            <t xml:space="preserve">UNID</t>
          </r>
        </is>
      </c>
      <c r="E7467" s="21" t="inlineStr">
        <is>
          <r>
            <t xml:space="preserve">COEFICIENTE</t>
          </r>
        </is>
      </c>
      <c r="F7467" s="21" t="inlineStr">
        <is>
          <r>
            <t xml:space="preserve">PREÇO UNITÁRIO</t>
          </r>
        </is>
      </c>
      <c r="G7467" s="21" t="inlineStr">
        <is>
          <r>
            <t xml:space="preserve">TOTAL</t>
          </r>
        </is>
      </c>
    </row>
    <row r="7468" customHeight="1" ht="55">
      <c r="A7468" s="22" t="inlineStr">
        <is>
          <r>
            <t xml:space="preserve">6701023</t>
          </r>
        </is>
      </c>
      <c r="B7468" s="23" t="inlineStr">
        <is>
          <r>
            <t xml:space="preserve">CONDICIONADOR DE AR EXPANSÃO INDIRETA DO TIPO FANCOLETE HIDRÔNICO, MODELO BUILT-IN (DUTADO). CAPACIDADE MÍNIMA DE 11.500 BTU/H, VAZÃO DE ÁGUA GELADA DE 0,14 L/MIN, CONEXÃO 3/4", COM CONTROLE REMOTO. TENSÃO ELÉTRICA CONFORME LOCAL. - FORNECIMENTO E INSTALAÇÃO</t>
          </r>
        </is>
      </c>
      <c r="C7468" s="22" t="inlineStr">
        <is>
          <r>
            <t xml:space="preserve">Composições </t>
          </r>
        </is>
      </c>
      <c r="D7468" s="22" t="inlineStr">
        <is>
          <r>
            <t xml:space="preserve">UN</t>
          </r>
        </is>
      </c>
      <c r="E7468" s="24" t="n">
        <v>1.0</v>
      </c>
      <c r="F7468" s="25" t="n">
        <v>3285.75</v>
      </c>
      <c r="G7468" s="25" t="n">
        <f>ROUND(ROUND(E7468,8)*F7468,2)</f>
        <v>3285.75</v>
      </c>
    </row>
    <row r="7469" customHeight="1" ht="15">
      <c r="A7469" s="2" t="inlineStr"/>
      <c r="B7469" s="2" t="inlineStr"/>
      <c r="C7469" s="2" t="inlineStr"/>
      <c r="D7469" s="2" t="inlineStr"/>
      <c r="E7469" s="26" t="inlineStr">
        <is>
          <r>
            <t xml:space="preserve">TOTAL Cotação:</t>
          </r>
        </is>
      </c>
      <c r="F7469" s="26" t="inlineStr"/>
      <c r="G7469" s="27" t="n">
        <f>SUM(G7468:G7468)</f>
        <v>3285.75</v>
      </c>
    </row>
    <row r="7470" customHeight="1" ht="15">
      <c r="A7470" s="20" t="inlineStr">
        <is>
          <r>
            <t xml:space="preserve">Mão de Obra com Encargos Complementares</t>
          </r>
        </is>
      </c>
      <c r="B7470" s="20" t="inlineStr"/>
      <c r="C7470" s="21" t="inlineStr">
        <is>
          <r>
            <t xml:space="preserve">FONTE</t>
          </r>
        </is>
      </c>
      <c r="D7470" s="21" t="inlineStr">
        <is>
          <r>
            <t xml:space="preserve">UNID</t>
          </r>
        </is>
      </c>
      <c r="E7470" s="21" t="inlineStr">
        <is>
          <r>
            <t xml:space="preserve">COEFICIENTE</t>
          </r>
        </is>
      </c>
      <c r="F7470" s="21" t="inlineStr">
        <is>
          <r>
            <t xml:space="preserve">PREÇO UNITÁRIO</t>
          </r>
        </is>
      </c>
      <c r="G7470" s="21" t="inlineStr">
        <is>
          <r>
            <t xml:space="preserve">TOTAL</t>
          </r>
        </is>
      </c>
    </row>
    <row r="7471" customHeight="1" ht="21">
      <c r="A7471" s="22" t="inlineStr">
        <is>
          <r>
            <t xml:space="preserve">88243</t>
          </r>
        </is>
      </c>
      <c r="B7471" s="23" t="inlineStr">
        <is>
          <r>
            <t xml:space="preserve">AJUDANTE ESPECIALIZADO COM ENCARGOS COMPLEMENTARES</t>
          </r>
        </is>
      </c>
      <c r="C7471" s="22" t="inlineStr">
        <is>
          <r>
            <t xml:space="preserve">SINAPI</t>
          </r>
        </is>
      </c>
      <c r="D7471" s="22" t="inlineStr">
        <is>
          <r>
            <t xml:space="preserve">H</t>
          </r>
        </is>
      </c>
      <c r="E7471" s="24" t="n">
        <v>38.59</v>
      </c>
      <c r="F7471" s="25" t="n">
        <v>23.76</v>
      </c>
      <c r="G7471" s="25" t="n">
        <f>ROUND(ROUND(E7471,8)*F7471,2)</f>
        <v>916.9</v>
      </c>
    </row>
    <row r="7472" customHeight="1" ht="21">
      <c r="A7472" s="22" t="inlineStr">
        <is>
          <r>
            <t xml:space="preserve">88247</t>
          </r>
        </is>
      </c>
      <c r="B7472" s="23" t="inlineStr">
        <is>
          <r>
            <t xml:space="preserve">AUXILIAR DE ELETRICISTA COM ENCARGOS COMPLEMENTARES</t>
          </r>
        </is>
      </c>
      <c r="C7472" s="22" t="inlineStr">
        <is>
          <r>
            <t xml:space="preserve">SINAPI</t>
          </r>
        </is>
      </c>
      <c r="D7472" s="22" t="inlineStr">
        <is>
          <r>
            <t xml:space="preserve">H</t>
          </r>
        </is>
      </c>
      <c r="E7472" s="24" t="n">
        <v>1.83</v>
      </c>
      <c r="F7472" s="25" t="n">
        <v>25.22</v>
      </c>
      <c r="G7472" s="25" t="n">
        <f>ROUND(ROUND(E7472,8)*F7472,2)</f>
        <v>46.15</v>
      </c>
    </row>
    <row r="7473" customHeight="1" ht="15">
      <c r="A7473" s="22" t="inlineStr">
        <is>
          <r>
            <t xml:space="preserve">88264</t>
          </r>
        </is>
      </c>
      <c r="B7473" s="23" t="inlineStr">
        <is>
          <r>
            <t xml:space="preserve">ELETRICISTA COM ENCARGOS COMPLEMENTARES</t>
          </r>
        </is>
      </c>
      <c r="C7473" s="22" t="inlineStr">
        <is>
          <r>
            <t xml:space="preserve">SINAPI</t>
          </r>
        </is>
      </c>
      <c r="D7473" s="22" t="inlineStr">
        <is>
          <r>
            <t xml:space="preserve">H</t>
          </r>
        </is>
      </c>
      <c r="E7473" s="24" t="n">
        <v>1.83</v>
      </c>
      <c r="F7473" s="25" t="n">
        <v>30.96</v>
      </c>
      <c r="G7473" s="25" t="n">
        <f>ROUND(ROUND(E7473,8)*F7473,2)</f>
        <v>56.66</v>
      </c>
    </row>
    <row r="7474" customHeight="1" ht="21">
      <c r="A7474" s="22" t="inlineStr">
        <is>
          <r>
            <t xml:space="preserve">88279</t>
          </r>
        </is>
      </c>
      <c r="B7474" s="23" t="inlineStr">
        <is>
          <r>
            <t xml:space="preserve">MONTADOR ELETROMECÂNICO COM ENCARGOS COMPLEMENTARES</t>
          </r>
        </is>
      </c>
      <c r="C7474" s="22" t="inlineStr">
        <is>
          <r>
            <t xml:space="preserve">SINAPI</t>
          </r>
        </is>
      </c>
      <c r="D7474" s="22" t="inlineStr">
        <is>
          <r>
            <t xml:space="preserve">H</t>
          </r>
        </is>
      </c>
      <c r="E7474" s="24" t="n">
        <v>12.86</v>
      </c>
      <c r="F7474" s="25" t="n">
        <v>33.06</v>
      </c>
      <c r="G7474" s="25" t="n">
        <f>ROUND(ROUND(E7474,8)*F7474,2)</f>
        <v>425.15</v>
      </c>
    </row>
    <row r="7475" customHeight="1" ht="18">
      <c r="A7475" s="2" t="inlineStr"/>
      <c r="B7475" s="2" t="inlineStr"/>
      <c r="C7475" s="2" t="inlineStr"/>
      <c r="D7475" s="2" t="inlineStr"/>
      <c r="E7475" s="26" t="inlineStr">
        <is>
          <r>
            <t xml:space="preserve">TOTAL Mão de Obra com Encargos Complementares:</t>
          </r>
        </is>
      </c>
      <c r="F7475" s="26" t="inlineStr"/>
      <c r="G7475" s="27" t="n">
        <f>SUM(G7471:G7474)</f>
        <v>1444.86</v>
      </c>
    </row>
    <row r="7476" customHeight="1" ht="15">
      <c r="A7476" s="2" t="inlineStr"/>
      <c r="B7476" s="2" t="inlineStr"/>
      <c r="C7476" s="2" t="inlineStr"/>
      <c r="D7476" s="2" t="inlineStr"/>
      <c r="E7476" s="28" t="inlineStr">
        <is>
          <r>
            <t xml:space="preserve">VALOR:</t>
          </r>
        </is>
      </c>
      <c r="F7476" s="28" t="inlineStr"/>
      <c r="G7476" s="29" t="n">
        <f>ROUND(SUM(G7469,G7475),2)</f>
        <v>4730.61</v>
      </c>
    </row>
    <row r="7477" customHeight="1" ht="15">
      <c r="A7477" s="2" t="inlineStr"/>
      <c r="B7477" s="2" t="inlineStr"/>
      <c r="C7477" s="2" t="inlineStr"/>
      <c r="D7477" s="2" t="inlineStr"/>
      <c r="E7477" s="28" t="inlineStr">
        <is>
          <r>
            <t xml:space="preserve">VALOR BDI (20.34%):</t>
          </r>
        </is>
      </c>
      <c r="F7477" s="28" t="inlineStr"/>
      <c r="G7477" s="29" t="n">
        <f>ROUND(G7476*(20.34/100),2)</f>
        <v>962.21</v>
      </c>
    </row>
    <row r="7478" customHeight="1" ht="15">
      <c r="A7478" s="2" t="inlineStr"/>
      <c r="B7478" s="2" t="inlineStr"/>
      <c r="C7478" s="2" t="inlineStr"/>
      <c r="D7478" s="2" t="inlineStr"/>
      <c r="E7478" s="28" t="inlineStr">
        <is>
          <r>
            <t xml:space="preserve">VALOR COM BDI:</t>
          </r>
        </is>
      </c>
      <c r="F7478" s="28" t="inlineStr"/>
      <c r="G7478" s="29" t="n">
        <f>G7477+G7476</f>
        <v>5692.82</v>
      </c>
    </row>
    <row r="7479" customHeight="1" ht="10">
      <c r="A7479" s="2" t="inlineStr"/>
      <c r="B7479" s="2" t="inlineStr"/>
      <c r="C7479" s="2" t="inlineStr"/>
      <c r="D7479" s="2" t="inlineStr"/>
      <c r="E7479" s="18" t="inlineStr"/>
      <c r="F7479" s="18" t="inlineStr"/>
      <c r="G7479" s="18" t="inlineStr"/>
    </row>
    <row r="7480" customHeight="1" ht="27">
      <c r="A7480" s="19" t="inlineStr">
        <is>
          <r>
            <t xml:space="preserve">1.20.67. ​CPU2158​ CONDICIONADOR DE AR EXPANSÃO INDIRETA DO TIPO FANCOLETE HIDRÔNICO, MODELO BUILT-IN (DUTADO). CAPACIDADE MÍNIMA DE 13.000 BTU/H, VAZÃO DE ÁGUA GELADA DE 0,19 L/MIN, CONEXÃO 3/4", COM CONTROLE REMOTO. TENSÃO ELÉTRICA CONFORME LOCAL. - FORNECIMENTO E INSTALAÇÃO​ (UN)</t>
          </r>
        </is>
      </c>
      <c r="B7480" s="19" t="inlineStr"/>
      <c r="C7480" s="19" t="inlineStr"/>
      <c r="D7480" s="19" t="inlineStr"/>
      <c r="E7480" s="19" t="inlineStr"/>
      <c r="F7480" s="19" t="inlineStr"/>
      <c r="G7480" s="19" t="inlineStr"/>
    </row>
    <row r="7481" customHeight="1" ht="15">
      <c r="A7481" s="20" t="inlineStr">
        <is>
          <r>
            <t xml:space="preserve">Cotação</t>
          </r>
        </is>
      </c>
      <c r="B7481" s="20" t="inlineStr"/>
      <c r="C7481" s="21" t="inlineStr">
        <is>
          <r>
            <t xml:space="preserve">FONTE</t>
          </r>
        </is>
      </c>
      <c r="D7481" s="21" t="inlineStr">
        <is>
          <r>
            <t xml:space="preserve">UNID</t>
          </r>
        </is>
      </c>
      <c r="E7481" s="21" t="inlineStr">
        <is>
          <r>
            <t xml:space="preserve">COEFICIENTE</t>
          </r>
        </is>
      </c>
      <c r="F7481" s="21" t="inlineStr">
        <is>
          <r>
            <t xml:space="preserve">PREÇO UNITÁRIO</t>
          </r>
        </is>
      </c>
      <c r="G7481" s="21" t="inlineStr">
        <is>
          <r>
            <t xml:space="preserve">TOTAL</t>
          </r>
        </is>
      </c>
    </row>
    <row r="7482" customHeight="1" ht="55">
      <c r="A7482" s="22" t="inlineStr">
        <is>
          <r>
            <t xml:space="preserve">6701024</t>
          </r>
        </is>
      </c>
      <c r="B7482" s="23" t="inlineStr">
        <is>
          <r>
            <t xml:space="preserve">CONDICIONADOR DE AR EXPANSÃO INDIRETA DO TIPO FANCOLETE HIDRÔNICO, MODELO BUILT-IN (DUTADO). CAPACIDADE MÍNIMA DE 13.000 BTU/H, VAZÃO DE ÁGUA GELADA DE 0,19 L/MIN, CONEXÃO 3/4", COM CONTROLE REMOTO. TENSÃO ELÉTRICA CONFORME LOCAL. - FORNECIMENTO E INSTALAÇÃO</t>
          </r>
        </is>
      </c>
      <c r="C7482" s="22" t="inlineStr">
        <is>
          <r>
            <t xml:space="preserve">Composições </t>
          </r>
        </is>
      </c>
      <c r="D7482" s="22" t="inlineStr">
        <is>
          <r>
            <t xml:space="preserve">UN</t>
          </r>
        </is>
      </c>
      <c r="E7482" s="24" t="n">
        <v>1.0</v>
      </c>
      <c r="F7482" s="25" t="n">
        <v>3066.7</v>
      </c>
      <c r="G7482" s="25" t="n">
        <f>ROUND(ROUND(E7482,8)*F7482,2)</f>
        <v>3066.7</v>
      </c>
    </row>
    <row r="7483" customHeight="1" ht="15">
      <c r="A7483" s="2" t="inlineStr"/>
      <c r="B7483" s="2" t="inlineStr"/>
      <c r="C7483" s="2" t="inlineStr"/>
      <c r="D7483" s="2" t="inlineStr"/>
      <c r="E7483" s="26" t="inlineStr">
        <is>
          <r>
            <t xml:space="preserve">TOTAL Cotação:</t>
          </r>
        </is>
      </c>
      <c r="F7483" s="26" t="inlineStr"/>
      <c r="G7483" s="27" t="n">
        <f>SUM(G7482:G7482)</f>
        <v>3066.7</v>
      </c>
    </row>
    <row r="7484" customHeight="1" ht="15">
      <c r="A7484" s="20" t="inlineStr">
        <is>
          <r>
            <t xml:space="preserve">Mão de Obra com Encargos Complementares</t>
          </r>
        </is>
      </c>
      <c r="B7484" s="20" t="inlineStr"/>
      <c r="C7484" s="21" t="inlineStr">
        <is>
          <r>
            <t xml:space="preserve">FONTE</t>
          </r>
        </is>
      </c>
      <c r="D7484" s="21" t="inlineStr">
        <is>
          <r>
            <t xml:space="preserve">UNID</t>
          </r>
        </is>
      </c>
      <c r="E7484" s="21" t="inlineStr">
        <is>
          <r>
            <t xml:space="preserve">COEFICIENTE</t>
          </r>
        </is>
      </c>
      <c r="F7484" s="21" t="inlineStr">
        <is>
          <r>
            <t xml:space="preserve">PREÇO UNITÁRIO</t>
          </r>
        </is>
      </c>
      <c r="G7484" s="21" t="inlineStr">
        <is>
          <r>
            <t xml:space="preserve">TOTAL</t>
          </r>
        </is>
      </c>
    </row>
    <row r="7485" customHeight="1" ht="21">
      <c r="A7485" s="22" t="inlineStr">
        <is>
          <r>
            <t xml:space="preserve">88243</t>
          </r>
        </is>
      </c>
      <c r="B7485" s="23" t="inlineStr">
        <is>
          <r>
            <t xml:space="preserve">AJUDANTE ESPECIALIZADO COM ENCARGOS COMPLEMENTARES</t>
          </r>
        </is>
      </c>
      <c r="C7485" s="22" t="inlineStr">
        <is>
          <r>
            <t xml:space="preserve">SINAPI</t>
          </r>
        </is>
      </c>
      <c r="D7485" s="22" t="inlineStr">
        <is>
          <r>
            <t xml:space="preserve">H</t>
          </r>
        </is>
      </c>
      <c r="E7485" s="24" t="n">
        <v>38.59</v>
      </c>
      <c r="F7485" s="25" t="n">
        <v>23.76</v>
      </c>
      <c r="G7485" s="25" t="n">
        <f>ROUND(ROUND(E7485,8)*F7485,2)</f>
        <v>916.9</v>
      </c>
    </row>
    <row r="7486" customHeight="1" ht="21">
      <c r="A7486" s="22" t="inlineStr">
        <is>
          <r>
            <t xml:space="preserve">88247</t>
          </r>
        </is>
      </c>
      <c r="B7486" s="23" t="inlineStr">
        <is>
          <r>
            <t xml:space="preserve">AUXILIAR DE ELETRICISTA COM ENCARGOS COMPLEMENTARES</t>
          </r>
        </is>
      </c>
      <c r="C7486" s="22" t="inlineStr">
        <is>
          <r>
            <t xml:space="preserve">SINAPI</t>
          </r>
        </is>
      </c>
      <c r="D7486" s="22" t="inlineStr">
        <is>
          <r>
            <t xml:space="preserve">H</t>
          </r>
        </is>
      </c>
      <c r="E7486" s="24" t="n">
        <v>1.83</v>
      </c>
      <c r="F7486" s="25" t="n">
        <v>25.22</v>
      </c>
      <c r="G7486" s="25" t="n">
        <f>ROUND(ROUND(E7486,8)*F7486,2)</f>
        <v>46.15</v>
      </c>
    </row>
    <row r="7487" customHeight="1" ht="15">
      <c r="A7487" s="22" t="inlineStr">
        <is>
          <r>
            <t xml:space="preserve">88264</t>
          </r>
        </is>
      </c>
      <c r="B7487" s="23" t="inlineStr">
        <is>
          <r>
            <t xml:space="preserve">ELETRICISTA COM ENCARGOS COMPLEMENTARES</t>
          </r>
        </is>
      </c>
      <c r="C7487" s="22" t="inlineStr">
        <is>
          <r>
            <t xml:space="preserve">SINAPI</t>
          </r>
        </is>
      </c>
      <c r="D7487" s="22" t="inlineStr">
        <is>
          <r>
            <t xml:space="preserve">H</t>
          </r>
        </is>
      </c>
      <c r="E7487" s="24" t="n">
        <v>1.83</v>
      </c>
      <c r="F7487" s="25" t="n">
        <v>30.96</v>
      </c>
      <c r="G7487" s="25" t="n">
        <f>ROUND(ROUND(E7487,8)*F7487,2)</f>
        <v>56.66</v>
      </c>
    </row>
    <row r="7488" customHeight="1" ht="21">
      <c r="A7488" s="22" t="inlineStr">
        <is>
          <r>
            <t xml:space="preserve">88279</t>
          </r>
        </is>
      </c>
      <c r="B7488" s="23" t="inlineStr">
        <is>
          <r>
            <t xml:space="preserve">MONTADOR ELETROMECÂNICO COM ENCARGOS COMPLEMENTARES</t>
          </r>
        </is>
      </c>
      <c r="C7488" s="22" t="inlineStr">
        <is>
          <r>
            <t xml:space="preserve">SINAPI</t>
          </r>
        </is>
      </c>
      <c r="D7488" s="22" t="inlineStr">
        <is>
          <r>
            <t xml:space="preserve">H</t>
          </r>
        </is>
      </c>
      <c r="E7488" s="24" t="n">
        <v>12.86</v>
      </c>
      <c r="F7488" s="25" t="n">
        <v>33.06</v>
      </c>
      <c r="G7488" s="25" t="n">
        <f>ROUND(ROUND(E7488,8)*F7488,2)</f>
        <v>425.15</v>
      </c>
    </row>
    <row r="7489" customHeight="1" ht="18">
      <c r="A7489" s="2" t="inlineStr"/>
      <c r="B7489" s="2" t="inlineStr"/>
      <c r="C7489" s="2" t="inlineStr"/>
      <c r="D7489" s="2" t="inlineStr"/>
      <c r="E7489" s="26" t="inlineStr">
        <is>
          <r>
            <t xml:space="preserve">TOTAL Mão de Obra com Encargos Complementares:</t>
          </r>
        </is>
      </c>
      <c r="F7489" s="26" t="inlineStr"/>
      <c r="G7489" s="27" t="n">
        <f>SUM(G7485:G7488)</f>
        <v>1444.86</v>
      </c>
    </row>
    <row r="7490" customHeight="1" ht="15">
      <c r="A7490" s="2" t="inlineStr"/>
      <c r="B7490" s="2" t="inlineStr"/>
      <c r="C7490" s="2" t="inlineStr"/>
      <c r="D7490" s="2" t="inlineStr"/>
      <c r="E7490" s="28" t="inlineStr">
        <is>
          <r>
            <t xml:space="preserve">VALOR:</t>
          </r>
        </is>
      </c>
      <c r="F7490" s="28" t="inlineStr"/>
      <c r="G7490" s="29" t="n">
        <f>ROUND(SUM(G7483,G7489),2)</f>
        <v>4511.56</v>
      </c>
    </row>
    <row r="7491" customHeight="1" ht="15">
      <c r="A7491" s="2" t="inlineStr"/>
      <c r="B7491" s="2" t="inlineStr"/>
      <c r="C7491" s="2" t="inlineStr"/>
      <c r="D7491" s="2" t="inlineStr"/>
      <c r="E7491" s="28" t="inlineStr">
        <is>
          <r>
            <t xml:space="preserve">VALOR BDI (20.34%):</t>
          </r>
        </is>
      </c>
      <c r="F7491" s="28" t="inlineStr"/>
      <c r="G7491" s="29" t="n">
        <f>ROUND(G7490*(20.34/100),2)</f>
        <v>917.65</v>
      </c>
    </row>
    <row r="7492" customHeight="1" ht="15">
      <c r="A7492" s="2" t="inlineStr"/>
      <c r="B7492" s="2" t="inlineStr"/>
      <c r="C7492" s="2" t="inlineStr"/>
      <c r="D7492" s="2" t="inlineStr"/>
      <c r="E7492" s="28" t="inlineStr">
        <is>
          <r>
            <t xml:space="preserve">VALOR COM BDI:</t>
          </r>
        </is>
      </c>
      <c r="F7492" s="28" t="inlineStr"/>
      <c r="G7492" s="29" t="n">
        <f>G7491+G7490</f>
        <v>5429.21</v>
      </c>
    </row>
    <row r="7493" customHeight="1" ht="10">
      <c r="A7493" s="2" t="inlineStr"/>
      <c r="B7493" s="2" t="inlineStr"/>
      <c r="C7493" s="2" t="inlineStr"/>
      <c r="D7493" s="2" t="inlineStr"/>
      <c r="E7493" s="18" t="inlineStr"/>
      <c r="F7493" s="18" t="inlineStr"/>
      <c r="G7493" s="18" t="inlineStr"/>
    </row>
    <row r="7494" customHeight="1" ht="27">
      <c r="A7494" s="19" t="inlineStr">
        <is>
          <r>
            <t xml:space="preserve">1.20.68. ​CPU2159​ CONDICIONADOR DE AR EXPANSÃO INDIRETA DO TIPO FANCOLETE HIDRÔNICO, MODELO BUILT-IN (DUTADO). CAPACIDADE MÍNIMA DE 15.000 BTU/H, VAZÃO DE ÁGUA GELADA DE 0,21 L/MIN, CONEXÃO 3/4", COM CONTROLE REMOTO. TENSÃO ELÉTRICA CONFORME LOCAL. - FORNECIMENTO E INSTALAÇÃO​ (UN)</t>
          </r>
        </is>
      </c>
      <c r="B7494" s="19" t="inlineStr"/>
      <c r="C7494" s="19" t="inlineStr"/>
      <c r="D7494" s="19" t="inlineStr"/>
      <c r="E7494" s="19" t="inlineStr"/>
      <c r="F7494" s="19" t="inlineStr"/>
      <c r="G7494" s="19" t="inlineStr"/>
    </row>
    <row r="7495" customHeight="1" ht="15">
      <c r="A7495" s="20" t="inlineStr">
        <is>
          <r>
            <t xml:space="preserve">Cotação</t>
          </r>
        </is>
      </c>
      <c r="B7495" s="20" t="inlineStr"/>
      <c r="C7495" s="21" t="inlineStr">
        <is>
          <r>
            <t xml:space="preserve">FONTE</t>
          </r>
        </is>
      </c>
      <c r="D7495" s="21" t="inlineStr">
        <is>
          <r>
            <t xml:space="preserve">UNID</t>
          </r>
        </is>
      </c>
      <c r="E7495" s="21" t="inlineStr">
        <is>
          <r>
            <t xml:space="preserve">COEFICIENTE</t>
          </r>
        </is>
      </c>
      <c r="F7495" s="21" t="inlineStr">
        <is>
          <r>
            <t xml:space="preserve">PREÇO UNITÁRIO</t>
          </r>
        </is>
      </c>
      <c r="G7495" s="21" t="inlineStr">
        <is>
          <r>
            <t xml:space="preserve">TOTAL</t>
          </r>
        </is>
      </c>
    </row>
    <row r="7496" customHeight="1" ht="55">
      <c r="A7496" s="22" t="inlineStr">
        <is>
          <r>
            <t xml:space="preserve">6701025</t>
          </r>
        </is>
      </c>
      <c r="B7496" s="23" t="inlineStr">
        <is>
          <r>
            <t xml:space="preserve">CONDICIONADOR DE AR EXPANSÃO INDIRETA DO TIPO FANCOLETE HIDRÔNICO, MODELO BUILT-IN (DUTADO). CAPACIDADE MÍNIMA DE 15.000 BTU/H, VAZÃO DE ÁGUA GELADA DE 0,21 L/MIN, CONEXÃO 3/4", COM CONTROLE REMOTO. TENSÃO ELÉTRICA CONFORME LOCAL. - FORNECIMENTO E INSTALAÇÃO</t>
          </r>
        </is>
      </c>
      <c r="C7496" s="22" t="inlineStr">
        <is>
          <r>
            <t xml:space="preserve">Composições </t>
          </r>
        </is>
      </c>
      <c r="D7496" s="22" t="inlineStr">
        <is>
          <r>
            <t xml:space="preserve">UN</t>
          </r>
        </is>
      </c>
      <c r="E7496" s="24" t="n">
        <v>1.0</v>
      </c>
      <c r="F7496" s="25" t="n">
        <v>3285.75</v>
      </c>
      <c r="G7496" s="25" t="n">
        <f>ROUND(ROUND(E7496,8)*F7496,2)</f>
        <v>3285.75</v>
      </c>
    </row>
    <row r="7497" customHeight="1" ht="15">
      <c r="A7497" s="2" t="inlineStr"/>
      <c r="B7497" s="2" t="inlineStr"/>
      <c r="C7497" s="2" t="inlineStr"/>
      <c r="D7497" s="2" t="inlineStr"/>
      <c r="E7497" s="26" t="inlineStr">
        <is>
          <r>
            <t xml:space="preserve">TOTAL Cotação:</t>
          </r>
        </is>
      </c>
      <c r="F7497" s="26" t="inlineStr"/>
      <c r="G7497" s="27" t="n">
        <f>SUM(G7496:G7496)</f>
        <v>3285.75</v>
      </c>
    </row>
    <row r="7498" customHeight="1" ht="15">
      <c r="A7498" s="20" t="inlineStr">
        <is>
          <r>
            <t xml:space="preserve">Mão de Obra com Encargos Complementares</t>
          </r>
        </is>
      </c>
      <c r="B7498" s="20" t="inlineStr"/>
      <c r="C7498" s="21" t="inlineStr">
        <is>
          <r>
            <t xml:space="preserve">FONTE</t>
          </r>
        </is>
      </c>
      <c r="D7498" s="21" t="inlineStr">
        <is>
          <r>
            <t xml:space="preserve">UNID</t>
          </r>
        </is>
      </c>
      <c r="E7498" s="21" t="inlineStr">
        <is>
          <r>
            <t xml:space="preserve">COEFICIENTE</t>
          </r>
        </is>
      </c>
      <c r="F7498" s="21" t="inlineStr">
        <is>
          <r>
            <t xml:space="preserve">PREÇO UNITÁRIO</t>
          </r>
        </is>
      </c>
      <c r="G7498" s="21" t="inlineStr">
        <is>
          <r>
            <t xml:space="preserve">TOTAL</t>
          </r>
        </is>
      </c>
    </row>
    <row r="7499" customHeight="1" ht="21">
      <c r="A7499" s="22" t="inlineStr">
        <is>
          <r>
            <t xml:space="preserve">88243</t>
          </r>
        </is>
      </c>
      <c r="B7499" s="23" t="inlineStr">
        <is>
          <r>
            <t xml:space="preserve">AJUDANTE ESPECIALIZADO COM ENCARGOS COMPLEMENTARES</t>
          </r>
        </is>
      </c>
      <c r="C7499" s="22" t="inlineStr">
        <is>
          <r>
            <t xml:space="preserve">SINAPI</t>
          </r>
        </is>
      </c>
      <c r="D7499" s="22" t="inlineStr">
        <is>
          <r>
            <t xml:space="preserve">H</t>
          </r>
        </is>
      </c>
      <c r="E7499" s="24" t="n">
        <v>38.59</v>
      </c>
      <c r="F7499" s="25" t="n">
        <v>23.76</v>
      </c>
      <c r="G7499" s="25" t="n">
        <f>ROUND(ROUND(E7499,8)*F7499,2)</f>
        <v>916.9</v>
      </c>
    </row>
    <row r="7500" customHeight="1" ht="21">
      <c r="A7500" s="22" t="inlineStr">
        <is>
          <r>
            <t xml:space="preserve">88247</t>
          </r>
        </is>
      </c>
      <c r="B7500" s="23" t="inlineStr">
        <is>
          <r>
            <t xml:space="preserve">AUXILIAR DE ELETRICISTA COM ENCARGOS COMPLEMENTARES</t>
          </r>
        </is>
      </c>
      <c r="C7500" s="22" t="inlineStr">
        <is>
          <r>
            <t xml:space="preserve">SINAPI</t>
          </r>
        </is>
      </c>
      <c r="D7500" s="22" t="inlineStr">
        <is>
          <r>
            <t xml:space="preserve">H</t>
          </r>
        </is>
      </c>
      <c r="E7500" s="24" t="n">
        <v>1.83</v>
      </c>
      <c r="F7500" s="25" t="n">
        <v>25.22</v>
      </c>
      <c r="G7500" s="25" t="n">
        <f>ROUND(ROUND(E7500,8)*F7500,2)</f>
        <v>46.15</v>
      </c>
    </row>
    <row r="7501" customHeight="1" ht="15">
      <c r="A7501" s="22" t="inlineStr">
        <is>
          <r>
            <t xml:space="preserve">88264</t>
          </r>
        </is>
      </c>
      <c r="B7501" s="23" t="inlineStr">
        <is>
          <r>
            <t xml:space="preserve">ELETRICISTA COM ENCARGOS COMPLEMENTARES</t>
          </r>
        </is>
      </c>
      <c r="C7501" s="22" t="inlineStr">
        <is>
          <r>
            <t xml:space="preserve">SINAPI</t>
          </r>
        </is>
      </c>
      <c r="D7501" s="22" t="inlineStr">
        <is>
          <r>
            <t xml:space="preserve">H</t>
          </r>
        </is>
      </c>
      <c r="E7501" s="24" t="n">
        <v>1.83</v>
      </c>
      <c r="F7501" s="25" t="n">
        <v>30.96</v>
      </c>
      <c r="G7501" s="25" t="n">
        <f>ROUND(ROUND(E7501,8)*F7501,2)</f>
        <v>56.66</v>
      </c>
    </row>
    <row r="7502" customHeight="1" ht="21">
      <c r="A7502" s="22" t="inlineStr">
        <is>
          <r>
            <t xml:space="preserve">88279</t>
          </r>
        </is>
      </c>
      <c r="B7502" s="23" t="inlineStr">
        <is>
          <r>
            <t xml:space="preserve">MONTADOR ELETROMECÂNICO COM ENCARGOS COMPLEMENTARES</t>
          </r>
        </is>
      </c>
      <c r="C7502" s="22" t="inlineStr">
        <is>
          <r>
            <t xml:space="preserve">SINAPI</t>
          </r>
        </is>
      </c>
      <c r="D7502" s="22" t="inlineStr">
        <is>
          <r>
            <t xml:space="preserve">H</t>
          </r>
        </is>
      </c>
      <c r="E7502" s="24" t="n">
        <v>12.86</v>
      </c>
      <c r="F7502" s="25" t="n">
        <v>33.06</v>
      </c>
      <c r="G7502" s="25" t="n">
        <f>ROUND(ROUND(E7502,8)*F7502,2)</f>
        <v>425.15</v>
      </c>
    </row>
    <row r="7503" customHeight="1" ht="18">
      <c r="A7503" s="2" t="inlineStr"/>
      <c r="B7503" s="2" t="inlineStr"/>
      <c r="C7503" s="2" t="inlineStr"/>
      <c r="D7503" s="2" t="inlineStr"/>
      <c r="E7503" s="26" t="inlineStr">
        <is>
          <r>
            <t xml:space="preserve">TOTAL Mão de Obra com Encargos Complementares:</t>
          </r>
        </is>
      </c>
      <c r="F7503" s="26" t="inlineStr"/>
      <c r="G7503" s="27" t="n">
        <f>SUM(G7499:G7502)</f>
        <v>1444.86</v>
      </c>
    </row>
    <row r="7504" customHeight="1" ht="15">
      <c r="A7504" s="2" t="inlineStr"/>
      <c r="B7504" s="2" t="inlineStr"/>
      <c r="C7504" s="2" t="inlineStr"/>
      <c r="D7504" s="2" t="inlineStr"/>
      <c r="E7504" s="28" t="inlineStr">
        <is>
          <r>
            <t xml:space="preserve">VALOR:</t>
          </r>
        </is>
      </c>
      <c r="F7504" s="28" t="inlineStr"/>
      <c r="G7504" s="29" t="n">
        <f>ROUND(SUM(G7497,G7503),2)</f>
        <v>4730.61</v>
      </c>
    </row>
    <row r="7505" customHeight="1" ht="15">
      <c r="A7505" s="2" t="inlineStr"/>
      <c r="B7505" s="2" t="inlineStr"/>
      <c r="C7505" s="2" t="inlineStr"/>
      <c r="D7505" s="2" t="inlineStr"/>
      <c r="E7505" s="28" t="inlineStr">
        <is>
          <r>
            <t xml:space="preserve">VALOR BDI (20.34%):</t>
          </r>
        </is>
      </c>
      <c r="F7505" s="28" t="inlineStr"/>
      <c r="G7505" s="29" t="n">
        <f>ROUND(G7504*(20.34/100),2)</f>
        <v>962.21</v>
      </c>
    </row>
    <row r="7506" customHeight="1" ht="15">
      <c r="A7506" s="2" t="inlineStr"/>
      <c r="B7506" s="2" t="inlineStr"/>
      <c r="C7506" s="2" t="inlineStr"/>
      <c r="D7506" s="2" t="inlineStr"/>
      <c r="E7506" s="28" t="inlineStr">
        <is>
          <r>
            <t xml:space="preserve">VALOR COM BDI:</t>
          </r>
        </is>
      </c>
      <c r="F7506" s="28" t="inlineStr"/>
      <c r="G7506" s="29" t="n">
        <f>G7505+G7504</f>
        <v>5692.82</v>
      </c>
    </row>
    <row r="7507" customHeight="1" ht="10">
      <c r="A7507" s="2" t="inlineStr"/>
      <c r="B7507" s="2" t="inlineStr"/>
      <c r="C7507" s="2" t="inlineStr"/>
      <c r="D7507" s="2" t="inlineStr"/>
      <c r="E7507" s="18" t="inlineStr"/>
      <c r="F7507" s="18" t="inlineStr"/>
      <c r="G7507" s="18" t="inlineStr"/>
    </row>
    <row r="7508" customHeight="1" ht="27">
      <c r="A7508" s="19" t="inlineStr">
        <is>
          <r>
            <t xml:space="preserve">1.20.69. ​CPU2160​ CONDICIONADOR DE AR EXPANSÃO INDIRETA DO TIPO FANCOLETE HIDRÔNICO, MODELO BUILT-IN (DUTADO). CAPACIDADE MÍNIMA DE 16.500 BTU/H, VAZÃO DE ÁGUA GELADA DE 0,24 L/MIN, CONEXÃO 3/4", COM CONTROLE REMOTO. TENSÃO ELÉTRICA CONFORME LOCAL. - FORNECIMENTO E INSTALAÇÃO​ (UN)</t>
          </r>
        </is>
      </c>
      <c r="B7508" s="19" t="inlineStr"/>
      <c r="C7508" s="19" t="inlineStr"/>
      <c r="D7508" s="19" t="inlineStr"/>
      <c r="E7508" s="19" t="inlineStr"/>
      <c r="F7508" s="19" t="inlineStr"/>
      <c r="G7508" s="19" t="inlineStr"/>
    </row>
    <row r="7509" customHeight="1" ht="15">
      <c r="A7509" s="20" t="inlineStr">
        <is>
          <r>
            <t xml:space="preserve">Cotação</t>
          </r>
        </is>
      </c>
      <c r="B7509" s="20" t="inlineStr"/>
      <c r="C7509" s="21" t="inlineStr">
        <is>
          <r>
            <t xml:space="preserve">FONTE</t>
          </r>
        </is>
      </c>
      <c r="D7509" s="21" t="inlineStr">
        <is>
          <r>
            <t xml:space="preserve">UNID</t>
          </r>
        </is>
      </c>
      <c r="E7509" s="21" t="inlineStr">
        <is>
          <r>
            <t xml:space="preserve">COEFICIENTE</t>
          </r>
        </is>
      </c>
      <c r="F7509" s="21" t="inlineStr">
        <is>
          <r>
            <t xml:space="preserve">PREÇO UNITÁRIO</t>
          </r>
        </is>
      </c>
      <c r="G7509" s="21" t="inlineStr">
        <is>
          <r>
            <t xml:space="preserve">TOTAL</t>
          </r>
        </is>
      </c>
    </row>
    <row r="7510" customHeight="1" ht="55">
      <c r="A7510" s="22" t="inlineStr">
        <is>
          <r>
            <t xml:space="preserve">6701026</t>
          </r>
        </is>
      </c>
      <c r="B7510" s="23" t="inlineStr">
        <is>
          <r>
            <t xml:space="preserve">CONDICIONADOR DE AR EXPANSÃO INDIRETA DO TIPO FANCOLETE HIDRÔNICO, MODELO BUILT-IN (DUTADO). CAPACIDADE MÍNIMA DE 16.500 BTU/H, VAZÃO DE ÁGUA GELADA DE 0,24 L/MIN, CONEXÃO 3/4", COM CONTROLE REMOTO. TENSÃO ELÉTRICA CONFORME LOCAL. - FORNECIMENTO E INSTALAÇÃO​</t>
          </r>
        </is>
      </c>
      <c r="C7510" s="22" t="inlineStr">
        <is>
          <r>
            <t xml:space="preserve">Composições </t>
          </r>
        </is>
      </c>
      <c r="D7510" s="22" t="inlineStr">
        <is>
          <r>
            <t xml:space="preserve">UN</t>
          </r>
        </is>
      </c>
      <c r="E7510" s="24" t="n">
        <v>1.0</v>
      </c>
      <c r="F7510" s="25" t="n">
        <v>3285.75</v>
      </c>
      <c r="G7510" s="25" t="n">
        <f>ROUND(ROUND(E7510,8)*F7510,2)</f>
        <v>3285.75</v>
      </c>
    </row>
    <row r="7511" customHeight="1" ht="15">
      <c r="A7511" s="2" t="inlineStr"/>
      <c r="B7511" s="2" t="inlineStr"/>
      <c r="C7511" s="2" t="inlineStr"/>
      <c r="D7511" s="2" t="inlineStr"/>
      <c r="E7511" s="26" t="inlineStr">
        <is>
          <r>
            <t xml:space="preserve">TOTAL Cotação:</t>
          </r>
        </is>
      </c>
      <c r="F7511" s="26" t="inlineStr"/>
      <c r="G7511" s="27" t="n">
        <f>SUM(G7510:G7510)</f>
        <v>3285.75</v>
      </c>
    </row>
    <row r="7512" customHeight="1" ht="15">
      <c r="A7512" s="20" t="inlineStr">
        <is>
          <r>
            <t xml:space="preserve">Mão de Obra com Encargos Complementares</t>
          </r>
        </is>
      </c>
      <c r="B7512" s="20" t="inlineStr"/>
      <c r="C7512" s="21" t="inlineStr">
        <is>
          <r>
            <t xml:space="preserve">FONTE</t>
          </r>
        </is>
      </c>
      <c r="D7512" s="21" t="inlineStr">
        <is>
          <r>
            <t xml:space="preserve">UNID</t>
          </r>
        </is>
      </c>
      <c r="E7512" s="21" t="inlineStr">
        <is>
          <r>
            <t xml:space="preserve">COEFICIENTE</t>
          </r>
        </is>
      </c>
      <c r="F7512" s="21" t="inlineStr">
        <is>
          <r>
            <t xml:space="preserve">PREÇO UNITÁRIO</t>
          </r>
        </is>
      </c>
      <c r="G7512" s="21" t="inlineStr">
        <is>
          <r>
            <t xml:space="preserve">TOTAL</t>
          </r>
        </is>
      </c>
    </row>
    <row r="7513" customHeight="1" ht="21">
      <c r="A7513" s="22" t="inlineStr">
        <is>
          <r>
            <t xml:space="preserve">88243</t>
          </r>
        </is>
      </c>
      <c r="B7513" s="23" t="inlineStr">
        <is>
          <r>
            <t xml:space="preserve">AJUDANTE ESPECIALIZADO COM ENCARGOS COMPLEMENTARES</t>
          </r>
        </is>
      </c>
      <c r="C7513" s="22" t="inlineStr">
        <is>
          <r>
            <t xml:space="preserve">SINAPI</t>
          </r>
        </is>
      </c>
      <c r="D7513" s="22" t="inlineStr">
        <is>
          <r>
            <t xml:space="preserve">H</t>
          </r>
        </is>
      </c>
      <c r="E7513" s="24" t="n">
        <v>38.59</v>
      </c>
      <c r="F7513" s="25" t="n">
        <v>23.76</v>
      </c>
      <c r="G7513" s="25" t="n">
        <f>ROUND(ROUND(E7513,8)*F7513,2)</f>
        <v>916.9</v>
      </c>
    </row>
    <row r="7514" customHeight="1" ht="21">
      <c r="A7514" s="22" t="inlineStr">
        <is>
          <r>
            <t xml:space="preserve">88247</t>
          </r>
        </is>
      </c>
      <c r="B7514" s="23" t="inlineStr">
        <is>
          <r>
            <t xml:space="preserve">AUXILIAR DE ELETRICISTA COM ENCARGOS COMPLEMENTARES</t>
          </r>
        </is>
      </c>
      <c r="C7514" s="22" t="inlineStr">
        <is>
          <r>
            <t xml:space="preserve">SINAPI</t>
          </r>
        </is>
      </c>
      <c r="D7514" s="22" t="inlineStr">
        <is>
          <r>
            <t xml:space="preserve">H</t>
          </r>
        </is>
      </c>
      <c r="E7514" s="24" t="n">
        <v>1.83</v>
      </c>
      <c r="F7514" s="25" t="n">
        <v>25.22</v>
      </c>
      <c r="G7514" s="25" t="n">
        <f>ROUND(ROUND(E7514,8)*F7514,2)</f>
        <v>46.15</v>
      </c>
    </row>
    <row r="7515" customHeight="1" ht="15">
      <c r="A7515" s="22" t="inlineStr">
        <is>
          <r>
            <t xml:space="preserve">88264</t>
          </r>
        </is>
      </c>
      <c r="B7515" s="23" t="inlineStr">
        <is>
          <r>
            <t xml:space="preserve">ELETRICISTA COM ENCARGOS COMPLEMENTARES</t>
          </r>
        </is>
      </c>
      <c r="C7515" s="22" t="inlineStr">
        <is>
          <r>
            <t xml:space="preserve">SINAPI</t>
          </r>
        </is>
      </c>
      <c r="D7515" s="22" t="inlineStr">
        <is>
          <r>
            <t xml:space="preserve">H</t>
          </r>
        </is>
      </c>
      <c r="E7515" s="24" t="n">
        <v>1.83</v>
      </c>
      <c r="F7515" s="25" t="n">
        <v>30.96</v>
      </c>
      <c r="G7515" s="25" t="n">
        <f>ROUND(ROUND(E7515,8)*F7515,2)</f>
        <v>56.66</v>
      </c>
    </row>
    <row r="7516" customHeight="1" ht="21">
      <c r="A7516" s="22" t="inlineStr">
        <is>
          <r>
            <t xml:space="preserve">88279</t>
          </r>
        </is>
      </c>
      <c r="B7516" s="23" t="inlineStr">
        <is>
          <r>
            <t xml:space="preserve">MONTADOR ELETROMECÂNICO COM ENCARGOS COMPLEMENTARES</t>
          </r>
        </is>
      </c>
      <c r="C7516" s="22" t="inlineStr">
        <is>
          <r>
            <t xml:space="preserve">SINAPI</t>
          </r>
        </is>
      </c>
      <c r="D7516" s="22" t="inlineStr">
        <is>
          <r>
            <t xml:space="preserve">H</t>
          </r>
        </is>
      </c>
      <c r="E7516" s="24" t="n">
        <v>12.86</v>
      </c>
      <c r="F7516" s="25" t="n">
        <v>33.06</v>
      </c>
      <c r="G7516" s="25" t="n">
        <f>ROUND(ROUND(E7516,8)*F7516,2)</f>
        <v>425.15</v>
      </c>
    </row>
    <row r="7517" customHeight="1" ht="18">
      <c r="A7517" s="2" t="inlineStr"/>
      <c r="B7517" s="2" t="inlineStr"/>
      <c r="C7517" s="2" t="inlineStr"/>
      <c r="D7517" s="2" t="inlineStr"/>
      <c r="E7517" s="26" t="inlineStr">
        <is>
          <r>
            <t xml:space="preserve">TOTAL Mão de Obra com Encargos Complementares:</t>
          </r>
        </is>
      </c>
      <c r="F7517" s="26" t="inlineStr"/>
      <c r="G7517" s="27" t="n">
        <f>SUM(G7513:G7516)</f>
        <v>1444.86</v>
      </c>
    </row>
    <row r="7518" customHeight="1" ht="15">
      <c r="A7518" s="2" t="inlineStr"/>
      <c r="B7518" s="2" t="inlineStr"/>
      <c r="C7518" s="2" t="inlineStr"/>
      <c r="D7518" s="2" t="inlineStr"/>
      <c r="E7518" s="28" t="inlineStr">
        <is>
          <r>
            <t xml:space="preserve">VALOR:</t>
          </r>
        </is>
      </c>
      <c r="F7518" s="28" t="inlineStr"/>
      <c r="G7518" s="29" t="n">
        <f>ROUND(SUM(G7511,G7517),2)</f>
        <v>4730.61</v>
      </c>
    </row>
    <row r="7519" customHeight="1" ht="15">
      <c r="A7519" s="2" t="inlineStr"/>
      <c r="B7519" s="2" t="inlineStr"/>
      <c r="C7519" s="2" t="inlineStr"/>
      <c r="D7519" s="2" t="inlineStr"/>
      <c r="E7519" s="28" t="inlineStr">
        <is>
          <r>
            <t xml:space="preserve">VALOR BDI (20.34%):</t>
          </r>
        </is>
      </c>
      <c r="F7519" s="28" t="inlineStr"/>
      <c r="G7519" s="29" t="n">
        <f>ROUND(G7518*(20.34/100),2)</f>
        <v>962.21</v>
      </c>
    </row>
    <row r="7520" customHeight="1" ht="15">
      <c r="A7520" s="2" t="inlineStr"/>
      <c r="B7520" s="2" t="inlineStr"/>
      <c r="C7520" s="2" t="inlineStr"/>
      <c r="D7520" s="2" t="inlineStr"/>
      <c r="E7520" s="28" t="inlineStr">
        <is>
          <r>
            <t xml:space="preserve">VALOR COM BDI:</t>
          </r>
        </is>
      </c>
      <c r="F7520" s="28" t="inlineStr"/>
      <c r="G7520" s="29" t="n">
        <f>G7519+G7518</f>
        <v>5692.82</v>
      </c>
    </row>
    <row r="7521" customHeight="1" ht="10">
      <c r="A7521" s="2" t="inlineStr"/>
      <c r="B7521" s="2" t="inlineStr"/>
      <c r="C7521" s="2" t="inlineStr"/>
      <c r="D7521" s="2" t="inlineStr"/>
      <c r="E7521" s="18" t="inlineStr"/>
      <c r="F7521" s="18" t="inlineStr"/>
      <c r="G7521" s="18" t="inlineStr"/>
    </row>
    <row r="7522" customHeight="1" ht="27">
      <c r="A7522" s="19" t="inlineStr">
        <is>
          <r>
            <t xml:space="preserve">1.20.70. ​CPU2161​ CONDICIONADOR DE AR EXPANSÃO INDIRETA DO TIPO FANCOLETE HIDRÔNICO, MODELO BUILT-IN (DUTADO). CAPACIDADE MÍNIMA DE 18.000 BTU/H, VAZÃO DE ÁGUA GELADA DE 0,21 L/MIN, CONEXÃO 3/4", COM CONTROLE REMOTO. TENSÃO ELÉTRICA CONFORME LOCAL. - FORNECIMENTO E INSTALAÇÃO​ (UN)</t>
          </r>
        </is>
      </c>
      <c r="B7522" s="19" t="inlineStr"/>
      <c r="C7522" s="19" t="inlineStr"/>
      <c r="D7522" s="19" t="inlineStr"/>
      <c r="E7522" s="19" t="inlineStr"/>
      <c r="F7522" s="19" t="inlineStr"/>
      <c r="G7522" s="19" t="inlineStr"/>
    </row>
    <row r="7523" customHeight="1" ht="15">
      <c r="A7523" s="20" t="inlineStr">
        <is>
          <r>
            <t xml:space="preserve">Cotação</t>
          </r>
        </is>
      </c>
      <c r="B7523" s="20" t="inlineStr"/>
      <c r="C7523" s="21" t="inlineStr">
        <is>
          <r>
            <t xml:space="preserve">FONTE</t>
          </r>
        </is>
      </c>
      <c r="D7523" s="21" t="inlineStr">
        <is>
          <r>
            <t xml:space="preserve">UNID</t>
          </r>
        </is>
      </c>
      <c r="E7523" s="21" t="inlineStr">
        <is>
          <r>
            <t xml:space="preserve">COEFICIENTE</t>
          </r>
        </is>
      </c>
      <c r="F7523" s="21" t="inlineStr">
        <is>
          <r>
            <t xml:space="preserve">PREÇO UNITÁRIO</t>
          </r>
        </is>
      </c>
      <c r="G7523" s="21" t="inlineStr">
        <is>
          <r>
            <t xml:space="preserve">TOTAL</t>
          </r>
        </is>
      </c>
    </row>
    <row r="7524" customHeight="1" ht="55">
      <c r="A7524" s="22" t="inlineStr">
        <is>
          <r>
            <t xml:space="preserve">6701027</t>
          </r>
        </is>
      </c>
      <c r="B7524" s="23" t="inlineStr">
        <is>
          <r>
            <t xml:space="preserve">CONDICIONADOR DE AR EXPANSÃO INDIRETA DO TIPO FANCOLETE HIDRÔNICO, MODELO BUILT-IN (DUTADO). CAPACIDADE MÍNIMA DE 24.000 BTU/H, VAZÃO DE ÁGUA GELADA DE 0,32 L/MIN, CONEXÃO 3/4", COM CONTROLE REMOTO. TENSÃO ELÉTRICA CONFORME LOCAL. - FORNECIMENTO E INSTALAÇÃO</t>
          </r>
        </is>
      </c>
      <c r="C7524" s="22" t="inlineStr">
        <is>
          <r>
            <t xml:space="preserve">Composições </t>
          </r>
        </is>
      </c>
      <c r="D7524" s="22" t="inlineStr">
        <is>
          <r>
            <t xml:space="preserve">UN</t>
          </r>
        </is>
      </c>
      <c r="E7524" s="24" t="n">
        <v>1.0</v>
      </c>
      <c r="F7524" s="25" t="n">
        <v>3723.85</v>
      </c>
      <c r="G7524" s="25" t="n">
        <f>ROUND(ROUND(E7524,8)*F7524,2)</f>
        <v>3723.85</v>
      </c>
    </row>
    <row r="7525" customHeight="1" ht="15">
      <c r="A7525" s="2" t="inlineStr"/>
      <c r="B7525" s="2" t="inlineStr"/>
      <c r="C7525" s="2" t="inlineStr"/>
      <c r="D7525" s="2" t="inlineStr"/>
      <c r="E7525" s="26" t="inlineStr">
        <is>
          <r>
            <t xml:space="preserve">TOTAL Cotação:</t>
          </r>
        </is>
      </c>
      <c r="F7525" s="26" t="inlineStr"/>
      <c r="G7525" s="27" t="n">
        <f>SUM(G7524:G7524)</f>
        <v>3723.85</v>
      </c>
    </row>
    <row r="7526" customHeight="1" ht="15">
      <c r="A7526" s="20" t="inlineStr">
        <is>
          <r>
            <t xml:space="preserve">Mão de Obra com Encargos Complementares</t>
          </r>
        </is>
      </c>
      <c r="B7526" s="20" t="inlineStr"/>
      <c r="C7526" s="21" t="inlineStr">
        <is>
          <r>
            <t xml:space="preserve">FONTE</t>
          </r>
        </is>
      </c>
      <c r="D7526" s="21" t="inlineStr">
        <is>
          <r>
            <t xml:space="preserve">UNID</t>
          </r>
        </is>
      </c>
      <c r="E7526" s="21" t="inlineStr">
        <is>
          <r>
            <t xml:space="preserve">COEFICIENTE</t>
          </r>
        </is>
      </c>
      <c r="F7526" s="21" t="inlineStr">
        <is>
          <r>
            <t xml:space="preserve">PREÇO UNITÁRIO</t>
          </r>
        </is>
      </c>
      <c r="G7526" s="21" t="inlineStr">
        <is>
          <r>
            <t xml:space="preserve">TOTAL</t>
          </r>
        </is>
      </c>
    </row>
    <row r="7527" customHeight="1" ht="21">
      <c r="A7527" s="22" t="inlineStr">
        <is>
          <r>
            <t xml:space="preserve">88243</t>
          </r>
        </is>
      </c>
      <c r="B7527" s="23" t="inlineStr">
        <is>
          <r>
            <t xml:space="preserve">AJUDANTE ESPECIALIZADO COM ENCARGOS COMPLEMENTARES</t>
          </r>
        </is>
      </c>
      <c r="C7527" s="22" t="inlineStr">
        <is>
          <r>
            <t xml:space="preserve">SINAPI</t>
          </r>
        </is>
      </c>
      <c r="D7527" s="22" t="inlineStr">
        <is>
          <r>
            <t xml:space="preserve">H</t>
          </r>
        </is>
      </c>
      <c r="E7527" s="24" t="n">
        <v>38.59</v>
      </c>
      <c r="F7527" s="25" t="n">
        <v>23.76</v>
      </c>
      <c r="G7527" s="25" t="n">
        <f>ROUND(ROUND(E7527,8)*F7527,2)</f>
        <v>916.9</v>
      </c>
    </row>
    <row r="7528" customHeight="1" ht="21">
      <c r="A7528" s="22" t="inlineStr">
        <is>
          <r>
            <t xml:space="preserve">88247</t>
          </r>
        </is>
      </c>
      <c r="B7528" s="23" t="inlineStr">
        <is>
          <r>
            <t xml:space="preserve">AUXILIAR DE ELETRICISTA COM ENCARGOS COMPLEMENTARES</t>
          </r>
        </is>
      </c>
      <c r="C7528" s="22" t="inlineStr">
        <is>
          <r>
            <t xml:space="preserve">SINAPI</t>
          </r>
        </is>
      </c>
      <c r="D7528" s="22" t="inlineStr">
        <is>
          <r>
            <t xml:space="preserve">H</t>
          </r>
        </is>
      </c>
      <c r="E7528" s="24" t="n">
        <v>1.83</v>
      </c>
      <c r="F7528" s="25" t="n">
        <v>25.22</v>
      </c>
      <c r="G7528" s="25" t="n">
        <f>ROUND(ROUND(E7528,8)*F7528,2)</f>
        <v>46.15</v>
      </c>
    </row>
    <row r="7529" customHeight="1" ht="15">
      <c r="A7529" s="22" t="inlineStr">
        <is>
          <r>
            <t xml:space="preserve">88264</t>
          </r>
        </is>
      </c>
      <c r="B7529" s="23" t="inlineStr">
        <is>
          <r>
            <t xml:space="preserve">ELETRICISTA COM ENCARGOS COMPLEMENTARES</t>
          </r>
        </is>
      </c>
      <c r="C7529" s="22" t="inlineStr">
        <is>
          <r>
            <t xml:space="preserve">SINAPI</t>
          </r>
        </is>
      </c>
      <c r="D7529" s="22" t="inlineStr">
        <is>
          <r>
            <t xml:space="preserve">H</t>
          </r>
        </is>
      </c>
      <c r="E7529" s="24" t="n">
        <v>1.83</v>
      </c>
      <c r="F7529" s="25" t="n">
        <v>30.96</v>
      </c>
      <c r="G7529" s="25" t="n">
        <f>ROUND(ROUND(E7529,8)*F7529,2)</f>
        <v>56.66</v>
      </c>
    </row>
    <row r="7530" customHeight="1" ht="21">
      <c r="A7530" s="22" t="inlineStr">
        <is>
          <r>
            <t xml:space="preserve">88279</t>
          </r>
        </is>
      </c>
      <c r="B7530" s="23" t="inlineStr">
        <is>
          <r>
            <t xml:space="preserve">MONTADOR ELETROMECÂNICO COM ENCARGOS COMPLEMENTARES</t>
          </r>
        </is>
      </c>
      <c r="C7530" s="22" t="inlineStr">
        <is>
          <r>
            <t xml:space="preserve">SINAPI</t>
          </r>
        </is>
      </c>
      <c r="D7530" s="22" t="inlineStr">
        <is>
          <r>
            <t xml:space="preserve">H</t>
          </r>
        </is>
      </c>
      <c r="E7530" s="24" t="n">
        <v>12.86</v>
      </c>
      <c r="F7530" s="25" t="n">
        <v>33.06</v>
      </c>
      <c r="G7530" s="25" t="n">
        <f>ROUND(ROUND(E7530,8)*F7530,2)</f>
        <v>425.15</v>
      </c>
    </row>
    <row r="7531" customHeight="1" ht="18">
      <c r="A7531" s="2" t="inlineStr"/>
      <c r="B7531" s="2" t="inlineStr"/>
      <c r="C7531" s="2" t="inlineStr"/>
      <c r="D7531" s="2" t="inlineStr"/>
      <c r="E7531" s="26" t="inlineStr">
        <is>
          <r>
            <t xml:space="preserve">TOTAL Mão de Obra com Encargos Complementares:</t>
          </r>
        </is>
      </c>
      <c r="F7531" s="26" t="inlineStr"/>
      <c r="G7531" s="27" t="n">
        <f>SUM(G7527:G7530)</f>
        <v>1444.86</v>
      </c>
    </row>
    <row r="7532" customHeight="1" ht="15">
      <c r="A7532" s="2" t="inlineStr"/>
      <c r="B7532" s="2" t="inlineStr"/>
      <c r="C7532" s="2" t="inlineStr"/>
      <c r="D7532" s="2" t="inlineStr"/>
      <c r="E7532" s="28" t="inlineStr">
        <is>
          <r>
            <t xml:space="preserve">VALOR:</t>
          </r>
        </is>
      </c>
      <c r="F7532" s="28" t="inlineStr"/>
      <c r="G7532" s="29" t="n">
        <f>ROUND(SUM(G7525,G7531),2)</f>
        <v>5168.71</v>
      </c>
    </row>
    <row r="7533" customHeight="1" ht="15">
      <c r="A7533" s="2" t="inlineStr"/>
      <c r="B7533" s="2" t="inlineStr"/>
      <c r="C7533" s="2" t="inlineStr"/>
      <c r="D7533" s="2" t="inlineStr"/>
      <c r="E7533" s="28" t="inlineStr">
        <is>
          <r>
            <t xml:space="preserve">VALOR BDI (20.34%):</t>
          </r>
        </is>
      </c>
      <c r="F7533" s="28" t="inlineStr"/>
      <c r="G7533" s="29" t="n">
        <f>ROUND(G7532*(20.34/100),2)</f>
        <v>1051.32</v>
      </c>
    </row>
    <row r="7534" customHeight="1" ht="15">
      <c r="A7534" s="2" t="inlineStr"/>
      <c r="B7534" s="2" t="inlineStr"/>
      <c r="C7534" s="2" t="inlineStr"/>
      <c r="D7534" s="2" t="inlineStr"/>
      <c r="E7534" s="28" t="inlineStr">
        <is>
          <r>
            <t xml:space="preserve">VALOR COM BDI:</t>
          </r>
        </is>
      </c>
      <c r="F7534" s="28" t="inlineStr"/>
      <c r="G7534" s="29" t="n">
        <f>G7533+G7532</f>
        <v>6220.03</v>
      </c>
    </row>
    <row r="7535" customHeight="1" ht="10">
      <c r="A7535" s="2" t="inlineStr"/>
      <c r="B7535" s="2" t="inlineStr"/>
      <c r="C7535" s="2" t="inlineStr"/>
      <c r="D7535" s="2" t="inlineStr"/>
      <c r="E7535" s="18" t="inlineStr"/>
      <c r="F7535" s="18" t="inlineStr"/>
      <c r="G7535" s="18" t="inlineStr"/>
    </row>
    <row r="7536" customHeight="1" ht="27">
      <c r="A7536" s="19" t="inlineStr">
        <is>
          <r>
            <t xml:space="preserve">1.20.71. ​CPU2162​ CONDICIONADOR DE AR EXPANSÃO INDIRETA DO TIPO FANCOLETE HIDRÔNICO, MODELO BUILT-IN (DUTADO). CAPACIDADE MÍNIMA DE 24.000 BTU/H, VAZÃO DE ÁGUA GELADA DE 0,32 L/MIN, CONEXÃO 3/4", COM CONTROLE REMOTO. TENSÃO ELÉTRICA CONFORME LOCAL. - FORNECIMENTO E INSTALAÇÃO​ (UN)</t>
          </r>
        </is>
      </c>
      <c r="B7536" s="19" t="inlineStr"/>
      <c r="C7536" s="19" t="inlineStr"/>
      <c r="D7536" s="19" t="inlineStr"/>
      <c r="E7536" s="19" t="inlineStr"/>
      <c r="F7536" s="19" t="inlineStr"/>
      <c r="G7536" s="19" t="inlineStr"/>
    </row>
    <row r="7537" customHeight="1" ht="15">
      <c r="A7537" s="20" t="inlineStr">
        <is>
          <r>
            <t xml:space="preserve">Cotação</t>
          </r>
        </is>
      </c>
      <c r="B7537" s="20" t="inlineStr"/>
      <c r="C7537" s="21" t="inlineStr">
        <is>
          <r>
            <t xml:space="preserve">FONTE</t>
          </r>
        </is>
      </c>
      <c r="D7537" s="21" t="inlineStr">
        <is>
          <r>
            <t xml:space="preserve">UNID</t>
          </r>
        </is>
      </c>
      <c r="E7537" s="21" t="inlineStr">
        <is>
          <r>
            <t xml:space="preserve">COEFICIENTE</t>
          </r>
        </is>
      </c>
      <c r="F7537" s="21" t="inlineStr">
        <is>
          <r>
            <t xml:space="preserve">PREÇO UNITÁRIO</t>
          </r>
        </is>
      </c>
      <c r="G7537" s="21" t="inlineStr">
        <is>
          <r>
            <t xml:space="preserve">TOTAL</t>
          </r>
        </is>
      </c>
    </row>
    <row r="7538" customHeight="1" ht="55">
      <c r="A7538" s="22" t="inlineStr">
        <is>
          <r>
            <t xml:space="preserve">6701028</t>
          </r>
        </is>
      </c>
      <c r="B7538" s="23" t="inlineStr">
        <is>
          <r>
            <t xml:space="preserve">CONDICIONADOR DE AR EXPANSÃO INDIRETA DO TIPO FANCOLETE HIDRÔNICO, MODELO BUILT-IN (DUTADO). CAPACIDADE MÍNIMA DE 24.000 BTU/H, VAZÃO DE ÁGUA GELADA DE 0,32 L/MIN, CONEXÃO 3/4", COM CONTROLE REMOTO. TENSÃO ELÉTRICA CONFORME LOCAL. - FORNECIMENTO E INSTALAÇÃO</t>
          </r>
        </is>
      </c>
      <c r="C7538" s="22" t="inlineStr">
        <is>
          <r>
            <t xml:space="preserve">Composições </t>
          </r>
        </is>
      </c>
      <c r="D7538" s="22" t="inlineStr">
        <is>
          <r>
            <t xml:space="preserve">UN</t>
          </r>
        </is>
      </c>
      <c r="E7538" s="24" t="n">
        <v>1.0</v>
      </c>
      <c r="F7538" s="25" t="n">
        <v>4238.61</v>
      </c>
      <c r="G7538" s="25" t="n">
        <f>ROUND(ROUND(E7538,8)*F7538,2)</f>
        <v>4238.61</v>
      </c>
    </row>
    <row r="7539" customHeight="1" ht="15">
      <c r="A7539" s="2" t="inlineStr"/>
      <c r="B7539" s="2" t="inlineStr"/>
      <c r="C7539" s="2" t="inlineStr"/>
      <c r="D7539" s="2" t="inlineStr"/>
      <c r="E7539" s="26" t="inlineStr">
        <is>
          <r>
            <t xml:space="preserve">TOTAL Cotação:</t>
          </r>
        </is>
      </c>
      <c r="F7539" s="26" t="inlineStr"/>
      <c r="G7539" s="27" t="n">
        <f>SUM(G7538:G7538)</f>
        <v>4238.61</v>
      </c>
    </row>
    <row r="7540" customHeight="1" ht="15">
      <c r="A7540" s="20" t="inlineStr">
        <is>
          <r>
            <t xml:space="preserve">Mão de Obra com Encargos Complementares</t>
          </r>
        </is>
      </c>
      <c r="B7540" s="20" t="inlineStr"/>
      <c r="C7540" s="21" t="inlineStr">
        <is>
          <r>
            <t xml:space="preserve">FONTE</t>
          </r>
        </is>
      </c>
      <c r="D7540" s="21" t="inlineStr">
        <is>
          <r>
            <t xml:space="preserve">UNID</t>
          </r>
        </is>
      </c>
      <c r="E7540" s="21" t="inlineStr">
        <is>
          <r>
            <t xml:space="preserve">COEFICIENTE</t>
          </r>
        </is>
      </c>
      <c r="F7540" s="21" t="inlineStr">
        <is>
          <r>
            <t xml:space="preserve">PREÇO UNITÁRIO</t>
          </r>
        </is>
      </c>
      <c r="G7540" s="21" t="inlineStr">
        <is>
          <r>
            <t xml:space="preserve">TOTAL</t>
          </r>
        </is>
      </c>
    </row>
    <row r="7541" customHeight="1" ht="21">
      <c r="A7541" s="22" t="inlineStr">
        <is>
          <r>
            <t xml:space="preserve">88243</t>
          </r>
        </is>
      </c>
      <c r="B7541" s="23" t="inlineStr">
        <is>
          <r>
            <t xml:space="preserve">AJUDANTE ESPECIALIZADO COM ENCARGOS COMPLEMENTARES</t>
          </r>
        </is>
      </c>
      <c r="C7541" s="22" t="inlineStr">
        <is>
          <r>
            <t xml:space="preserve">SINAPI</t>
          </r>
        </is>
      </c>
      <c r="D7541" s="22" t="inlineStr">
        <is>
          <r>
            <t xml:space="preserve">H</t>
          </r>
        </is>
      </c>
      <c r="E7541" s="24" t="n">
        <v>38.59</v>
      </c>
      <c r="F7541" s="25" t="n">
        <v>23.76</v>
      </c>
      <c r="G7541" s="25" t="n">
        <f>ROUND(ROUND(E7541,8)*F7541,2)</f>
        <v>916.9</v>
      </c>
    </row>
    <row r="7542" customHeight="1" ht="21">
      <c r="A7542" s="22" t="inlineStr">
        <is>
          <r>
            <t xml:space="preserve">88247</t>
          </r>
        </is>
      </c>
      <c r="B7542" s="23" t="inlineStr">
        <is>
          <r>
            <t xml:space="preserve">AUXILIAR DE ELETRICISTA COM ENCARGOS COMPLEMENTARES</t>
          </r>
        </is>
      </c>
      <c r="C7542" s="22" t="inlineStr">
        <is>
          <r>
            <t xml:space="preserve">SINAPI</t>
          </r>
        </is>
      </c>
      <c r="D7542" s="22" t="inlineStr">
        <is>
          <r>
            <t xml:space="preserve">H</t>
          </r>
        </is>
      </c>
      <c r="E7542" s="24" t="n">
        <v>1.83</v>
      </c>
      <c r="F7542" s="25" t="n">
        <v>25.22</v>
      </c>
      <c r="G7542" s="25" t="n">
        <f>ROUND(ROUND(E7542,8)*F7542,2)</f>
        <v>46.15</v>
      </c>
    </row>
    <row r="7543" customHeight="1" ht="15">
      <c r="A7543" s="22" t="inlineStr">
        <is>
          <r>
            <t xml:space="preserve">88264</t>
          </r>
        </is>
      </c>
      <c r="B7543" s="23" t="inlineStr">
        <is>
          <r>
            <t xml:space="preserve">ELETRICISTA COM ENCARGOS COMPLEMENTARES</t>
          </r>
        </is>
      </c>
      <c r="C7543" s="22" t="inlineStr">
        <is>
          <r>
            <t xml:space="preserve">SINAPI</t>
          </r>
        </is>
      </c>
      <c r="D7543" s="22" t="inlineStr">
        <is>
          <r>
            <t xml:space="preserve">H</t>
          </r>
        </is>
      </c>
      <c r="E7543" s="24" t="n">
        <v>1.83</v>
      </c>
      <c r="F7543" s="25" t="n">
        <v>30.96</v>
      </c>
      <c r="G7543" s="25" t="n">
        <f>ROUND(ROUND(E7543,8)*F7543,2)</f>
        <v>56.66</v>
      </c>
    </row>
    <row r="7544" customHeight="1" ht="21">
      <c r="A7544" s="22" t="inlineStr">
        <is>
          <r>
            <t xml:space="preserve">88279</t>
          </r>
        </is>
      </c>
      <c r="B7544" s="23" t="inlineStr">
        <is>
          <r>
            <t xml:space="preserve">MONTADOR ELETROMECÂNICO COM ENCARGOS COMPLEMENTARES</t>
          </r>
        </is>
      </c>
      <c r="C7544" s="22" t="inlineStr">
        <is>
          <r>
            <t xml:space="preserve">SINAPI</t>
          </r>
        </is>
      </c>
      <c r="D7544" s="22" t="inlineStr">
        <is>
          <r>
            <t xml:space="preserve">H</t>
          </r>
        </is>
      </c>
      <c r="E7544" s="24" t="n">
        <v>12.86</v>
      </c>
      <c r="F7544" s="25" t="n">
        <v>33.06</v>
      </c>
      <c r="G7544" s="25" t="n">
        <f>ROUND(ROUND(E7544,8)*F7544,2)</f>
        <v>425.15</v>
      </c>
    </row>
    <row r="7545" customHeight="1" ht="18">
      <c r="A7545" s="2" t="inlineStr"/>
      <c r="B7545" s="2" t="inlineStr"/>
      <c r="C7545" s="2" t="inlineStr"/>
      <c r="D7545" s="2" t="inlineStr"/>
      <c r="E7545" s="26" t="inlineStr">
        <is>
          <r>
            <t xml:space="preserve">TOTAL Mão de Obra com Encargos Complementares:</t>
          </r>
        </is>
      </c>
      <c r="F7545" s="26" t="inlineStr"/>
      <c r="G7545" s="27" t="n">
        <f>SUM(G7541:G7544)</f>
        <v>1444.86</v>
      </c>
    </row>
    <row r="7546" customHeight="1" ht="15">
      <c r="A7546" s="2" t="inlineStr"/>
      <c r="B7546" s="2" t="inlineStr"/>
      <c r="C7546" s="2" t="inlineStr"/>
      <c r="D7546" s="2" t="inlineStr"/>
      <c r="E7546" s="28" t="inlineStr">
        <is>
          <r>
            <t xml:space="preserve">VALOR:</t>
          </r>
        </is>
      </c>
      <c r="F7546" s="28" t="inlineStr"/>
      <c r="G7546" s="29" t="n">
        <f>ROUND(SUM(G7539,G7545),2)</f>
        <v>5683.47</v>
      </c>
    </row>
    <row r="7547" customHeight="1" ht="15">
      <c r="A7547" s="2" t="inlineStr"/>
      <c r="B7547" s="2" t="inlineStr"/>
      <c r="C7547" s="2" t="inlineStr"/>
      <c r="D7547" s="2" t="inlineStr"/>
      <c r="E7547" s="28" t="inlineStr">
        <is>
          <r>
            <t xml:space="preserve">VALOR BDI (20.34%):</t>
          </r>
        </is>
      </c>
      <c r="F7547" s="28" t="inlineStr"/>
      <c r="G7547" s="29" t="n">
        <f>ROUND(G7546*(20.34/100),2)</f>
        <v>1156.02</v>
      </c>
    </row>
    <row r="7548" customHeight="1" ht="15">
      <c r="A7548" s="2" t="inlineStr"/>
      <c r="B7548" s="2" t="inlineStr"/>
      <c r="C7548" s="2" t="inlineStr"/>
      <c r="D7548" s="2" t="inlineStr"/>
      <c r="E7548" s="28" t="inlineStr">
        <is>
          <r>
            <t xml:space="preserve">VALOR COM BDI:</t>
          </r>
        </is>
      </c>
      <c r="F7548" s="28" t="inlineStr"/>
      <c r="G7548" s="29" t="n">
        <f>G7547+G7546</f>
        <v>6839.49</v>
      </c>
    </row>
    <row r="7549" customHeight="1" ht="10">
      <c r="A7549" s="2" t="inlineStr"/>
      <c r="B7549" s="2" t="inlineStr"/>
      <c r="C7549" s="2" t="inlineStr"/>
      <c r="D7549" s="2" t="inlineStr"/>
      <c r="E7549" s="18" t="inlineStr"/>
      <c r="F7549" s="18" t="inlineStr"/>
      <c r="G7549" s="18" t="inlineStr"/>
    </row>
    <row r="7550" customHeight="1" ht="27">
      <c r="A7550" s="19" t="inlineStr">
        <is>
          <r>
            <t xml:space="preserve">1.20.72. ​CPU2163​ CONDICIONADOR DE AR EXPANSÃO INDIRETA DO TIPO FANCOLETE HIDRÔNICO, MODELO BUILT-IN (DUTADO). CAPACIDADE MÍNIMA DE 30.000 BTU/H, VAZÃO DE ÁGUA GELADA DE 0,42 L/MIN, CONEXÃO 3/4", COM CONTROLE REMOTO. TENSÃO ELÉTRICA CONFORME LOCAL. - FORNECIMENTO E INSTALAÇÃO​ (UN)</t>
          </r>
        </is>
      </c>
      <c r="B7550" s="19" t="inlineStr"/>
      <c r="C7550" s="19" t="inlineStr"/>
      <c r="D7550" s="19" t="inlineStr"/>
      <c r="E7550" s="19" t="inlineStr"/>
      <c r="F7550" s="19" t="inlineStr"/>
      <c r="G7550" s="19" t="inlineStr"/>
    </row>
    <row r="7551" customHeight="1" ht="15">
      <c r="A7551" s="20" t="inlineStr">
        <is>
          <r>
            <t xml:space="preserve">Cotação</t>
          </r>
        </is>
      </c>
      <c r="B7551" s="20" t="inlineStr"/>
      <c r="C7551" s="21" t="inlineStr">
        <is>
          <r>
            <t xml:space="preserve">FONTE</t>
          </r>
        </is>
      </c>
      <c r="D7551" s="21" t="inlineStr">
        <is>
          <r>
            <t xml:space="preserve">UNID</t>
          </r>
        </is>
      </c>
      <c r="E7551" s="21" t="inlineStr">
        <is>
          <r>
            <t xml:space="preserve">COEFICIENTE</t>
          </r>
        </is>
      </c>
      <c r="F7551" s="21" t="inlineStr">
        <is>
          <r>
            <t xml:space="preserve">PREÇO UNITÁRIO</t>
          </r>
        </is>
      </c>
      <c r="G7551" s="21" t="inlineStr">
        <is>
          <r>
            <t xml:space="preserve">TOTAL</t>
          </r>
        </is>
      </c>
    </row>
    <row r="7552" customHeight="1" ht="55">
      <c r="A7552" s="22" t="inlineStr">
        <is>
          <r>
            <t xml:space="preserve">6701029</t>
          </r>
        </is>
      </c>
      <c r="B7552" s="23" t="inlineStr">
        <is>
          <r>
            <t xml:space="preserve">CONDICIONADOR DE AR EXPANSÃO INDIRETA DO TIPO FANCOLETE HIDRÔNICO, MODELO BUILT-IN (DUTADO). CAPACIDADE MÍNIMA DE 30.000 BTU/H, VAZÃO DE ÁGUA GELADA DE 0,42 L/MIN, CONEXÃO 3/4", COM CONTROLE REMOTO. TENSÃO ELÉTRICA CONFORME LOCAL. - FORNECIMENTO E INSTALAÇÃO​</t>
          </r>
        </is>
      </c>
      <c r="C7552" s="22" t="inlineStr">
        <is>
          <r>
            <t xml:space="preserve">Composições </t>
          </r>
        </is>
      </c>
      <c r="D7552" s="22" t="inlineStr">
        <is>
          <r>
            <t xml:space="preserve">UN</t>
          </r>
        </is>
      </c>
      <c r="E7552" s="24" t="n">
        <v>1.0</v>
      </c>
      <c r="F7552" s="25" t="n">
        <v>4928.62</v>
      </c>
      <c r="G7552" s="25" t="n">
        <f>ROUND(ROUND(E7552,8)*F7552,2)</f>
        <v>4928.62</v>
      </c>
    </row>
    <row r="7553" customHeight="1" ht="15">
      <c r="A7553" s="2" t="inlineStr"/>
      <c r="B7553" s="2" t="inlineStr"/>
      <c r="C7553" s="2" t="inlineStr"/>
      <c r="D7553" s="2" t="inlineStr"/>
      <c r="E7553" s="26" t="inlineStr">
        <is>
          <r>
            <t xml:space="preserve">TOTAL Cotação:</t>
          </r>
        </is>
      </c>
      <c r="F7553" s="26" t="inlineStr"/>
      <c r="G7553" s="27" t="n">
        <f>SUM(G7552:G7552)</f>
        <v>4928.62</v>
      </c>
    </row>
    <row r="7554" customHeight="1" ht="15">
      <c r="A7554" s="20" t="inlineStr">
        <is>
          <r>
            <t xml:space="preserve">Mão de Obra com Encargos Complementares</t>
          </r>
        </is>
      </c>
      <c r="B7554" s="20" t="inlineStr"/>
      <c r="C7554" s="21" t="inlineStr">
        <is>
          <r>
            <t xml:space="preserve">FONTE</t>
          </r>
        </is>
      </c>
      <c r="D7554" s="21" t="inlineStr">
        <is>
          <r>
            <t xml:space="preserve">UNID</t>
          </r>
        </is>
      </c>
      <c r="E7554" s="21" t="inlineStr">
        <is>
          <r>
            <t xml:space="preserve">COEFICIENTE</t>
          </r>
        </is>
      </c>
      <c r="F7554" s="21" t="inlineStr">
        <is>
          <r>
            <t xml:space="preserve">PREÇO UNITÁRIO</t>
          </r>
        </is>
      </c>
      <c r="G7554" s="21" t="inlineStr">
        <is>
          <r>
            <t xml:space="preserve">TOTAL</t>
          </r>
        </is>
      </c>
    </row>
    <row r="7555" customHeight="1" ht="21">
      <c r="A7555" s="22" t="inlineStr">
        <is>
          <r>
            <t xml:space="preserve">88243</t>
          </r>
        </is>
      </c>
      <c r="B7555" s="23" t="inlineStr">
        <is>
          <r>
            <t xml:space="preserve">AJUDANTE ESPECIALIZADO COM ENCARGOS COMPLEMENTARES</t>
          </r>
        </is>
      </c>
      <c r="C7555" s="22" t="inlineStr">
        <is>
          <r>
            <t xml:space="preserve">SINAPI</t>
          </r>
        </is>
      </c>
      <c r="D7555" s="22" t="inlineStr">
        <is>
          <r>
            <t xml:space="preserve">H</t>
          </r>
        </is>
      </c>
      <c r="E7555" s="24" t="n">
        <v>53.85</v>
      </c>
      <c r="F7555" s="25" t="n">
        <v>23.76</v>
      </c>
      <c r="G7555" s="25" t="n">
        <f>ROUND(ROUND(E7555,8)*F7555,2)</f>
        <v>1279.48</v>
      </c>
    </row>
    <row r="7556" customHeight="1" ht="21">
      <c r="A7556" s="22" t="inlineStr">
        <is>
          <r>
            <t xml:space="preserve">88247</t>
          </r>
        </is>
      </c>
      <c r="B7556" s="23" t="inlineStr">
        <is>
          <r>
            <t xml:space="preserve">AUXILIAR DE ELETRICISTA COM ENCARGOS COMPLEMENTARES</t>
          </r>
        </is>
      </c>
      <c r="C7556" s="22" t="inlineStr">
        <is>
          <r>
            <t xml:space="preserve">SINAPI</t>
          </r>
        </is>
      </c>
      <c r="D7556" s="22" t="inlineStr">
        <is>
          <r>
            <t xml:space="preserve">H</t>
          </r>
        </is>
      </c>
      <c r="E7556" s="24" t="n">
        <v>2.56</v>
      </c>
      <c r="F7556" s="25" t="n">
        <v>25.22</v>
      </c>
      <c r="G7556" s="25" t="n">
        <f>ROUND(ROUND(E7556,8)*F7556,2)</f>
        <v>64.56</v>
      </c>
    </row>
    <row r="7557" customHeight="1" ht="15">
      <c r="A7557" s="22" t="inlineStr">
        <is>
          <r>
            <t xml:space="preserve">88264</t>
          </r>
        </is>
      </c>
      <c r="B7557" s="23" t="inlineStr">
        <is>
          <r>
            <t xml:space="preserve">ELETRICISTA COM ENCARGOS COMPLEMENTARES</t>
          </r>
        </is>
      </c>
      <c r="C7557" s="22" t="inlineStr">
        <is>
          <r>
            <t xml:space="preserve">SINAPI</t>
          </r>
        </is>
      </c>
      <c r="D7557" s="22" t="inlineStr">
        <is>
          <r>
            <t xml:space="preserve">H</t>
          </r>
        </is>
      </c>
      <c r="E7557" s="24" t="n">
        <v>2.56</v>
      </c>
      <c r="F7557" s="25" t="n">
        <v>30.96</v>
      </c>
      <c r="G7557" s="25" t="n">
        <f>ROUND(ROUND(E7557,8)*F7557,2)</f>
        <v>79.26</v>
      </c>
    </row>
    <row r="7558" customHeight="1" ht="21">
      <c r="A7558" s="22" t="inlineStr">
        <is>
          <r>
            <t xml:space="preserve">88279</t>
          </r>
        </is>
      </c>
      <c r="B7558" s="23" t="inlineStr">
        <is>
          <r>
            <t xml:space="preserve">MONTADOR ELETROMECÂNICO COM ENCARGOS COMPLEMENTARES</t>
          </r>
        </is>
      </c>
      <c r="C7558" s="22" t="inlineStr">
        <is>
          <r>
            <t xml:space="preserve">SINAPI</t>
          </r>
        </is>
      </c>
      <c r="D7558" s="22" t="inlineStr">
        <is>
          <r>
            <t xml:space="preserve">H</t>
          </r>
        </is>
      </c>
      <c r="E7558" s="24" t="n">
        <v>17.95</v>
      </c>
      <c r="F7558" s="25" t="n">
        <v>33.06</v>
      </c>
      <c r="G7558" s="25" t="n">
        <f>ROUND(ROUND(E7558,8)*F7558,2)</f>
        <v>593.43</v>
      </c>
    </row>
    <row r="7559" customHeight="1" ht="18">
      <c r="A7559" s="2" t="inlineStr"/>
      <c r="B7559" s="2" t="inlineStr"/>
      <c r="C7559" s="2" t="inlineStr"/>
      <c r="D7559" s="2" t="inlineStr"/>
      <c r="E7559" s="26" t="inlineStr">
        <is>
          <r>
            <t xml:space="preserve">TOTAL Mão de Obra com Encargos Complementares:</t>
          </r>
        </is>
      </c>
      <c r="F7559" s="26" t="inlineStr"/>
      <c r="G7559" s="27" t="n">
        <f>SUM(G7555:G7558)</f>
        <v>2016.73</v>
      </c>
    </row>
    <row r="7560" customHeight="1" ht="15">
      <c r="A7560" s="2" t="inlineStr"/>
      <c r="B7560" s="2" t="inlineStr"/>
      <c r="C7560" s="2" t="inlineStr"/>
      <c r="D7560" s="2" t="inlineStr"/>
      <c r="E7560" s="28" t="inlineStr">
        <is>
          <r>
            <t xml:space="preserve">VALOR:</t>
          </r>
        </is>
      </c>
      <c r="F7560" s="28" t="inlineStr"/>
      <c r="G7560" s="29" t="n">
        <f>ROUND(SUM(G7553,G7559),2)</f>
        <v>6945.35</v>
      </c>
    </row>
    <row r="7561" customHeight="1" ht="15">
      <c r="A7561" s="2" t="inlineStr"/>
      <c r="B7561" s="2" t="inlineStr"/>
      <c r="C7561" s="2" t="inlineStr"/>
      <c r="D7561" s="2" t="inlineStr"/>
      <c r="E7561" s="28" t="inlineStr">
        <is>
          <r>
            <t xml:space="preserve">VALOR BDI (20.34%):</t>
          </r>
        </is>
      </c>
      <c r="F7561" s="28" t="inlineStr"/>
      <c r="G7561" s="29" t="n">
        <f>ROUND(G7560*(20.34/100),2)</f>
        <v>1412.68</v>
      </c>
    </row>
    <row r="7562" customHeight="1" ht="15">
      <c r="A7562" s="2" t="inlineStr"/>
      <c r="B7562" s="2" t="inlineStr"/>
      <c r="C7562" s="2" t="inlineStr"/>
      <c r="D7562" s="2" t="inlineStr"/>
      <c r="E7562" s="28" t="inlineStr">
        <is>
          <r>
            <t xml:space="preserve">VALOR COM BDI:</t>
          </r>
        </is>
      </c>
      <c r="F7562" s="28" t="inlineStr"/>
      <c r="G7562" s="29" t="n">
        <f>G7561+G7560</f>
        <v>8358.03</v>
      </c>
    </row>
    <row r="7563" customHeight="1" ht="10">
      <c r="A7563" s="2" t="inlineStr"/>
      <c r="B7563" s="2" t="inlineStr"/>
      <c r="C7563" s="2" t="inlineStr"/>
      <c r="D7563" s="2" t="inlineStr"/>
      <c r="E7563" s="18" t="inlineStr"/>
      <c r="F7563" s="18" t="inlineStr"/>
      <c r="G7563" s="18" t="inlineStr"/>
    </row>
    <row r="7564" customHeight="1" ht="27">
      <c r="A7564" s="19" t="inlineStr">
        <is>
          <r>
            <t xml:space="preserve">1.20.73. ​CPU2164​ EXAUSTOR CETRIFUGO COM VAZÃO DE 300M³/H E P.E. DE 35mmca, MONTADO EM BASE ÚNICA COM MOTOR ELÉTRICO TRIFÁSICO DE NO MÁXIMO 0,15 KW E 04 PÓLOS, COXINS DE BORRACHA, PROTETOR DE EIXOS E CORREIAS, TELA DE DESCARGA, LIGAÇÕES COM FLANGE, IDENTIFICAÇÃO EM PLACA DE ALUMINIO. - FORNECIMENTO E INSTALAÇÃO​ (UN)</t>
          </r>
        </is>
      </c>
      <c r="B7564" s="19" t="inlineStr"/>
      <c r="C7564" s="19" t="inlineStr"/>
      <c r="D7564" s="19" t="inlineStr"/>
      <c r="E7564" s="19" t="inlineStr"/>
      <c r="F7564" s="19" t="inlineStr"/>
      <c r="G7564" s="19" t="inlineStr"/>
    </row>
    <row r="7565" customHeight="1" ht="15">
      <c r="A7565" s="20" t="inlineStr">
        <is>
          <r>
            <t xml:space="preserve">Cotação</t>
          </r>
        </is>
      </c>
      <c r="B7565" s="20" t="inlineStr"/>
      <c r="C7565" s="21" t="inlineStr">
        <is>
          <r>
            <t xml:space="preserve">FONTE</t>
          </r>
        </is>
      </c>
      <c r="D7565" s="21" t="inlineStr">
        <is>
          <r>
            <t xml:space="preserve">UNID</t>
          </r>
        </is>
      </c>
      <c r="E7565" s="21" t="inlineStr">
        <is>
          <r>
            <t xml:space="preserve">COEFICIENTE</t>
          </r>
        </is>
      </c>
      <c r="F7565" s="21" t="inlineStr">
        <is>
          <r>
            <t xml:space="preserve">PREÇO UNITÁRIO</t>
          </r>
        </is>
      </c>
      <c r="G7565" s="21" t="inlineStr">
        <is>
          <r>
            <t xml:space="preserve">TOTAL</t>
          </r>
        </is>
      </c>
    </row>
    <row r="7566" customHeight="1" ht="63">
      <c r="A7566" s="22" t="inlineStr">
        <is>
          <r>
            <t xml:space="preserve">6701030</t>
          </r>
        </is>
      </c>
      <c r="B7566" s="23" t="inlineStr">
        <is>
          <r>
            <t xml:space="preserve">EXAUSTOR CETRIFUGO COM VAZÃO DE 300M³/H E P.E. DE 35mmca, MONTADO EM BASE ÚNICA COM MOTOR ELÉTRICO TRIFÁSICO DE NO MÁXIMO 0,15 KW E 04 PÓLOS, COXINS DE BORRACHA, PROTETOR DE EIXOS E CORREIAS, TELA DE DESCARGA, LIGAÇÕES COM FLANGE, IDENTIFICAÇÃO EM PLACA DE ALUMINIO. - FORNECIMENTO E INSTALAÇÃO</t>
          </r>
        </is>
      </c>
      <c r="C7566" s="22" t="inlineStr">
        <is>
          <r>
            <t xml:space="preserve">Composições </t>
          </r>
        </is>
      </c>
      <c r="D7566" s="22" t="inlineStr">
        <is>
          <r>
            <t xml:space="preserve">UN</t>
          </r>
        </is>
      </c>
      <c r="E7566" s="24" t="n">
        <v>1.0</v>
      </c>
      <c r="F7566" s="25" t="n">
        <v>1829.07</v>
      </c>
      <c r="G7566" s="25" t="n">
        <f>ROUND(ROUND(E7566,8)*F7566,2)</f>
        <v>1829.07</v>
      </c>
    </row>
    <row r="7567" customHeight="1" ht="15">
      <c r="A7567" s="2" t="inlineStr"/>
      <c r="B7567" s="2" t="inlineStr"/>
      <c r="C7567" s="2" t="inlineStr"/>
      <c r="D7567" s="2" t="inlineStr"/>
      <c r="E7567" s="26" t="inlineStr">
        <is>
          <r>
            <t xml:space="preserve">TOTAL Cotação:</t>
          </r>
        </is>
      </c>
      <c r="F7567" s="26" t="inlineStr"/>
      <c r="G7567" s="27" t="n">
        <f>SUM(G7566:G7566)</f>
        <v>1829.07</v>
      </c>
    </row>
    <row r="7568" customHeight="1" ht="15">
      <c r="A7568" s="20" t="inlineStr">
        <is>
          <r>
            <t xml:space="preserve">Mão de Obra com Encargos Complementares</t>
          </r>
        </is>
      </c>
      <c r="B7568" s="20" t="inlineStr"/>
      <c r="C7568" s="21" t="inlineStr">
        <is>
          <r>
            <t xml:space="preserve">FONTE</t>
          </r>
        </is>
      </c>
      <c r="D7568" s="21" t="inlineStr">
        <is>
          <r>
            <t xml:space="preserve">UNID</t>
          </r>
        </is>
      </c>
      <c r="E7568" s="21" t="inlineStr">
        <is>
          <r>
            <t xml:space="preserve">COEFICIENTE</t>
          </r>
        </is>
      </c>
      <c r="F7568" s="21" t="inlineStr">
        <is>
          <r>
            <t xml:space="preserve">PREÇO UNITÁRIO</t>
          </r>
        </is>
      </c>
      <c r="G7568" s="21" t="inlineStr">
        <is>
          <r>
            <t xml:space="preserve">TOTAL</t>
          </r>
        </is>
      </c>
    </row>
    <row r="7569" customHeight="1" ht="21">
      <c r="A7569" s="22" t="inlineStr">
        <is>
          <r>
            <t xml:space="preserve">88243</t>
          </r>
        </is>
      </c>
      <c r="B7569" s="23" t="inlineStr">
        <is>
          <r>
            <t xml:space="preserve">AJUDANTE ESPECIALIZADO COM ENCARGOS COMPLEMENTARES</t>
          </r>
        </is>
      </c>
      <c r="C7569" s="22" t="inlineStr">
        <is>
          <r>
            <t xml:space="preserve">SINAPI</t>
          </r>
        </is>
      </c>
      <c r="D7569" s="22" t="inlineStr">
        <is>
          <r>
            <t xml:space="preserve">H</t>
          </r>
        </is>
      </c>
      <c r="E7569" s="24" t="n">
        <v>28.8</v>
      </c>
      <c r="F7569" s="25" t="n">
        <v>23.76</v>
      </c>
      <c r="G7569" s="25" t="n">
        <f>ROUND(ROUND(E7569,8)*F7569,2)</f>
        <v>684.29</v>
      </c>
    </row>
    <row r="7570" customHeight="1" ht="21">
      <c r="A7570" s="22" t="inlineStr">
        <is>
          <r>
            <t xml:space="preserve">88247</t>
          </r>
        </is>
      </c>
      <c r="B7570" s="23" t="inlineStr">
        <is>
          <r>
            <t xml:space="preserve">AUXILIAR DE ELETRICISTA COM ENCARGOS COMPLEMENTARES</t>
          </r>
        </is>
      </c>
      <c r="C7570" s="22" t="inlineStr">
        <is>
          <r>
            <t xml:space="preserve">SINAPI</t>
          </r>
        </is>
      </c>
      <c r="D7570" s="22" t="inlineStr">
        <is>
          <r>
            <t xml:space="preserve">H</t>
          </r>
        </is>
      </c>
      <c r="E7570" s="24" t="n">
        <v>1.37</v>
      </c>
      <c r="F7570" s="25" t="n">
        <v>25.22</v>
      </c>
      <c r="G7570" s="25" t="n">
        <f>ROUND(ROUND(E7570,8)*F7570,2)</f>
        <v>34.55</v>
      </c>
    </row>
    <row r="7571" customHeight="1" ht="15">
      <c r="A7571" s="22" t="inlineStr">
        <is>
          <r>
            <t xml:space="preserve">88264</t>
          </r>
        </is>
      </c>
      <c r="B7571" s="23" t="inlineStr">
        <is>
          <r>
            <t xml:space="preserve">ELETRICISTA COM ENCARGOS COMPLEMENTARES</t>
          </r>
        </is>
      </c>
      <c r="C7571" s="22" t="inlineStr">
        <is>
          <r>
            <t xml:space="preserve">SINAPI</t>
          </r>
        </is>
      </c>
      <c r="D7571" s="22" t="inlineStr">
        <is>
          <r>
            <t xml:space="preserve">H</t>
          </r>
        </is>
      </c>
      <c r="E7571" s="24" t="n">
        <v>1.37</v>
      </c>
      <c r="F7571" s="25" t="n">
        <v>30.96</v>
      </c>
      <c r="G7571" s="25" t="n">
        <f>ROUND(ROUND(E7571,8)*F7571,2)</f>
        <v>42.42</v>
      </c>
    </row>
    <row r="7572" customHeight="1" ht="21">
      <c r="A7572" s="22" t="inlineStr">
        <is>
          <r>
            <t xml:space="preserve">88279</t>
          </r>
        </is>
      </c>
      <c r="B7572" s="23" t="inlineStr">
        <is>
          <r>
            <t xml:space="preserve">MONTADOR ELETROMECÂNICO COM ENCARGOS COMPLEMENTARES</t>
          </r>
        </is>
      </c>
      <c r="C7572" s="22" t="inlineStr">
        <is>
          <r>
            <t xml:space="preserve">SINAPI</t>
          </r>
        </is>
      </c>
      <c r="D7572" s="22" t="inlineStr">
        <is>
          <r>
            <t xml:space="preserve">H</t>
          </r>
        </is>
      </c>
      <c r="E7572" s="24" t="n">
        <v>9.6</v>
      </c>
      <c r="F7572" s="25" t="n">
        <v>33.06</v>
      </c>
      <c r="G7572" s="25" t="n">
        <f>ROUND(ROUND(E7572,8)*F7572,2)</f>
        <v>317.38</v>
      </c>
    </row>
    <row r="7573" customHeight="1" ht="18">
      <c r="A7573" s="2" t="inlineStr"/>
      <c r="B7573" s="2" t="inlineStr"/>
      <c r="C7573" s="2" t="inlineStr"/>
      <c r="D7573" s="2" t="inlineStr"/>
      <c r="E7573" s="26" t="inlineStr">
        <is>
          <r>
            <t xml:space="preserve">TOTAL Mão de Obra com Encargos Complementares:</t>
          </r>
        </is>
      </c>
      <c r="F7573" s="26" t="inlineStr"/>
      <c r="G7573" s="27" t="n">
        <f>SUM(G7569:G7572)</f>
        <v>1078.64</v>
      </c>
    </row>
    <row r="7574" customHeight="1" ht="15">
      <c r="A7574" s="2" t="inlineStr"/>
      <c r="B7574" s="2" t="inlineStr"/>
      <c r="C7574" s="2" t="inlineStr"/>
      <c r="D7574" s="2" t="inlineStr"/>
      <c r="E7574" s="28" t="inlineStr">
        <is>
          <r>
            <t xml:space="preserve">VALOR:</t>
          </r>
        </is>
      </c>
      <c r="F7574" s="28" t="inlineStr"/>
      <c r="G7574" s="29" t="n">
        <f>ROUND(SUM(G7567,G7573),2)</f>
        <v>2907.71</v>
      </c>
    </row>
    <row r="7575" customHeight="1" ht="15">
      <c r="A7575" s="2" t="inlineStr"/>
      <c r="B7575" s="2" t="inlineStr"/>
      <c r="C7575" s="2" t="inlineStr"/>
      <c r="D7575" s="2" t="inlineStr"/>
      <c r="E7575" s="28" t="inlineStr">
        <is>
          <r>
            <t xml:space="preserve">VALOR BDI (20.34%):</t>
          </r>
        </is>
      </c>
      <c r="F7575" s="28" t="inlineStr"/>
      <c r="G7575" s="29" t="n">
        <f>ROUND(G7574*(20.34/100),2)</f>
        <v>591.43</v>
      </c>
    </row>
    <row r="7576" customHeight="1" ht="15">
      <c r="A7576" s="2" t="inlineStr"/>
      <c r="B7576" s="2" t="inlineStr"/>
      <c r="C7576" s="2" t="inlineStr"/>
      <c r="D7576" s="2" t="inlineStr"/>
      <c r="E7576" s="28" t="inlineStr">
        <is>
          <r>
            <t xml:space="preserve">VALOR COM BDI:</t>
          </r>
        </is>
      </c>
      <c r="F7576" s="28" t="inlineStr"/>
      <c r="G7576" s="29" t="n">
        <f>G7575+G7574</f>
        <v>3499.14</v>
      </c>
    </row>
    <row r="7577" customHeight="1" ht="10">
      <c r="A7577" s="2" t="inlineStr"/>
      <c r="B7577" s="2" t="inlineStr"/>
      <c r="C7577" s="2" t="inlineStr"/>
      <c r="D7577" s="2" t="inlineStr"/>
      <c r="E7577" s="18" t="inlineStr"/>
      <c r="F7577" s="18" t="inlineStr"/>
      <c r="G7577" s="18" t="inlineStr"/>
    </row>
    <row r="7578" customHeight="1" ht="27">
      <c r="A7578" s="19" t="inlineStr">
        <is>
          <r>
            <t xml:space="preserve">1.20.74. ​CPU2165​ EXAUSTOR CETRIFUGO COM VAZÃO DE 450M³/H E P.E. DE 40mmca, MONTADO EM BASE ÚNICA COM MOTOR ELÉTRICO TRIFÁSICO DE NO MÁXIMO 0,2 KW E 04 PÓLOS, COXINS DE BORRACHA, PROTETOR DE EIXOS E CORREIAS, TELA DE DESCARGA, LIGAÇÕES COM FLANGE, IDENTIFICAÇÃO EM PLACA DE ALUMINIO. - FORNECIMENTO E INSTALAÇÃO​ (UN)</t>
          </r>
        </is>
      </c>
      <c r="B7578" s="19" t="inlineStr"/>
      <c r="C7578" s="19" t="inlineStr"/>
      <c r="D7578" s="19" t="inlineStr"/>
      <c r="E7578" s="19" t="inlineStr"/>
      <c r="F7578" s="19" t="inlineStr"/>
      <c r="G7578" s="19" t="inlineStr"/>
    </row>
    <row r="7579" customHeight="1" ht="15">
      <c r="A7579" s="20" t="inlineStr">
        <is>
          <r>
            <t xml:space="preserve">Cotação</t>
          </r>
        </is>
      </c>
      <c r="B7579" s="20" t="inlineStr"/>
      <c r="C7579" s="21" t="inlineStr">
        <is>
          <r>
            <t xml:space="preserve">FONTE</t>
          </r>
        </is>
      </c>
      <c r="D7579" s="21" t="inlineStr">
        <is>
          <r>
            <t xml:space="preserve">UNID</t>
          </r>
        </is>
      </c>
      <c r="E7579" s="21" t="inlineStr">
        <is>
          <r>
            <t xml:space="preserve">COEFICIENTE</t>
          </r>
        </is>
      </c>
      <c r="F7579" s="21" t="inlineStr">
        <is>
          <r>
            <t xml:space="preserve">PREÇO UNITÁRIO</t>
          </r>
        </is>
      </c>
      <c r="G7579" s="21" t="inlineStr">
        <is>
          <r>
            <t xml:space="preserve">TOTAL</t>
          </r>
        </is>
      </c>
    </row>
    <row r="7580" customHeight="1" ht="63">
      <c r="A7580" s="22" t="inlineStr">
        <is>
          <r>
            <t xml:space="preserve">6701031</t>
          </r>
        </is>
      </c>
      <c r="B7580" s="23" t="inlineStr">
        <is>
          <r>
            <t xml:space="preserve">EXAUSTOR CETRIFUGO COM VAZÃO DE 450M³/H E P.E. DE 40mmca, MONTADO EM BASE ÚNICA COM MOTOR ELÉTRICO TRIFÁSICO DE NO MÁXIMO 0,2 KW E 04 PÓLOS, COXINS DE BORRACHA, PROTETOR DE EIXOS E CORREIAS, TELA DE DESCARGA, LIGAÇÕES COM FLANGE, IDENTIFICAÇÃO EM PLACA DE ALUMINIO. - FORNECIMENTO E INSTALAÇÃO</t>
          </r>
        </is>
      </c>
      <c r="C7580" s="22" t="inlineStr">
        <is>
          <r>
            <t xml:space="preserve">Composições </t>
          </r>
        </is>
      </c>
      <c r="D7580" s="22" t="inlineStr">
        <is>
          <r>
            <t xml:space="preserve">UN</t>
          </r>
        </is>
      </c>
      <c r="E7580" s="24" t="n">
        <v>1.0</v>
      </c>
      <c r="F7580" s="25" t="n">
        <v>1829.07</v>
      </c>
      <c r="G7580" s="25" t="n">
        <f>ROUND(ROUND(E7580,8)*F7580,2)</f>
        <v>1829.07</v>
      </c>
    </row>
    <row r="7581" customHeight="1" ht="15">
      <c r="A7581" s="2" t="inlineStr"/>
      <c r="B7581" s="2" t="inlineStr"/>
      <c r="C7581" s="2" t="inlineStr"/>
      <c r="D7581" s="2" t="inlineStr"/>
      <c r="E7581" s="26" t="inlineStr">
        <is>
          <r>
            <t xml:space="preserve">TOTAL Cotação:</t>
          </r>
        </is>
      </c>
      <c r="F7581" s="26" t="inlineStr"/>
      <c r="G7581" s="27" t="n">
        <f>SUM(G7580:G7580)</f>
        <v>1829.07</v>
      </c>
    </row>
    <row r="7582" customHeight="1" ht="15">
      <c r="A7582" s="20" t="inlineStr">
        <is>
          <r>
            <t xml:space="preserve">Mão de Obra com Encargos Complementares</t>
          </r>
        </is>
      </c>
      <c r="B7582" s="20" t="inlineStr"/>
      <c r="C7582" s="21" t="inlineStr">
        <is>
          <r>
            <t xml:space="preserve">FONTE</t>
          </r>
        </is>
      </c>
      <c r="D7582" s="21" t="inlineStr">
        <is>
          <r>
            <t xml:space="preserve">UNID</t>
          </r>
        </is>
      </c>
      <c r="E7582" s="21" t="inlineStr">
        <is>
          <r>
            <t xml:space="preserve">COEFICIENTE</t>
          </r>
        </is>
      </c>
      <c r="F7582" s="21" t="inlineStr">
        <is>
          <r>
            <t xml:space="preserve">PREÇO UNITÁRIO</t>
          </r>
        </is>
      </c>
      <c r="G7582" s="21" t="inlineStr">
        <is>
          <r>
            <t xml:space="preserve">TOTAL</t>
          </r>
        </is>
      </c>
    </row>
    <row r="7583" customHeight="1" ht="21">
      <c r="A7583" s="22" t="inlineStr">
        <is>
          <r>
            <t xml:space="preserve">88243</t>
          </r>
        </is>
      </c>
      <c r="B7583" s="23" t="inlineStr">
        <is>
          <r>
            <t xml:space="preserve">AJUDANTE ESPECIALIZADO COM ENCARGOS COMPLEMENTARES</t>
          </r>
        </is>
      </c>
      <c r="C7583" s="22" t="inlineStr">
        <is>
          <r>
            <t xml:space="preserve">SINAPI</t>
          </r>
        </is>
      </c>
      <c r="D7583" s="22" t="inlineStr">
        <is>
          <r>
            <t xml:space="preserve">H</t>
          </r>
        </is>
      </c>
      <c r="E7583" s="24" t="n">
        <v>28.8</v>
      </c>
      <c r="F7583" s="25" t="n">
        <v>23.76</v>
      </c>
      <c r="G7583" s="25" t="n">
        <f>ROUND(ROUND(E7583,8)*F7583,2)</f>
        <v>684.29</v>
      </c>
    </row>
    <row r="7584" customHeight="1" ht="21">
      <c r="A7584" s="22" t="inlineStr">
        <is>
          <r>
            <t xml:space="preserve">88247</t>
          </r>
        </is>
      </c>
      <c r="B7584" s="23" t="inlineStr">
        <is>
          <r>
            <t xml:space="preserve">AUXILIAR DE ELETRICISTA COM ENCARGOS COMPLEMENTARES</t>
          </r>
        </is>
      </c>
      <c r="C7584" s="22" t="inlineStr">
        <is>
          <r>
            <t xml:space="preserve">SINAPI</t>
          </r>
        </is>
      </c>
      <c r="D7584" s="22" t="inlineStr">
        <is>
          <r>
            <t xml:space="preserve">H</t>
          </r>
        </is>
      </c>
      <c r="E7584" s="24" t="n">
        <v>1.37</v>
      </c>
      <c r="F7584" s="25" t="n">
        <v>25.22</v>
      </c>
      <c r="G7584" s="25" t="n">
        <f>ROUND(ROUND(E7584,8)*F7584,2)</f>
        <v>34.55</v>
      </c>
    </row>
    <row r="7585" customHeight="1" ht="15">
      <c r="A7585" s="22" t="inlineStr">
        <is>
          <r>
            <t xml:space="preserve">88264</t>
          </r>
        </is>
      </c>
      <c r="B7585" s="23" t="inlineStr">
        <is>
          <r>
            <t xml:space="preserve">ELETRICISTA COM ENCARGOS COMPLEMENTARES</t>
          </r>
        </is>
      </c>
      <c r="C7585" s="22" t="inlineStr">
        <is>
          <r>
            <t xml:space="preserve">SINAPI</t>
          </r>
        </is>
      </c>
      <c r="D7585" s="22" t="inlineStr">
        <is>
          <r>
            <t xml:space="preserve">H</t>
          </r>
        </is>
      </c>
      <c r="E7585" s="24" t="n">
        <v>1.37</v>
      </c>
      <c r="F7585" s="25" t="n">
        <v>30.96</v>
      </c>
      <c r="G7585" s="25" t="n">
        <f>ROUND(ROUND(E7585,8)*F7585,2)</f>
        <v>42.42</v>
      </c>
    </row>
    <row r="7586" customHeight="1" ht="21">
      <c r="A7586" s="22" t="inlineStr">
        <is>
          <r>
            <t xml:space="preserve">88279</t>
          </r>
        </is>
      </c>
      <c r="B7586" s="23" t="inlineStr">
        <is>
          <r>
            <t xml:space="preserve">MONTADOR ELETROMECÂNICO COM ENCARGOS COMPLEMENTARES</t>
          </r>
        </is>
      </c>
      <c r="C7586" s="22" t="inlineStr">
        <is>
          <r>
            <t xml:space="preserve">SINAPI</t>
          </r>
        </is>
      </c>
      <c r="D7586" s="22" t="inlineStr">
        <is>
          <r>
            <t xml:space="preserve">H</t>
          </r>
        </is>
      </c>
      <c r="E7586" s="24" t="n">
        <v>9.6</v>
      </c>
      <c r="F7586" s="25" t="n">
        <v>33.06</v>
      </c>
      <c r="G7586" s="25" t="n">
        <f>ROUND(ROUND(E7586,8)*F7586,2)</f>
        <v>317.38</v>
      </c>
    </row>
    <row r="7587" customHeight="1" ht="18">
      <c r="A7587" s="2" t="inlineStr"/>
      <c r="B7587" s="2" t="inlineStr"/>
      <c r="C7587" s="2" t="inlineStr"/>
      <c r="D7587" s="2" t="inlineStr"/>
      <c r="E7587" s="26" t="inlineStr">
        <is>
          <r>
            <t xml:space="preserve">TOTAL Mão de Obra com Encargos Complementares:</t>
          </r>
        </is>
      </c>
      <c r="F7587" s="26" t="inlineStr"/>
      <c r="G7587" s="27" t="n">
        <f>SUM(G7583:G7586)</f>
        <v>1078.64</v>
      </c>
    </row>
    <row r="7588" customHeight="1" ht="15">
      <c r="A7588" s="2" t="inlineStr"/>
      <c r="B7588" s="2" t="inlineStr"/>
      <c r="C7588" s="2" t="inlineStr"/>
      <c r="D7588" s="2" t="inlineStr"/>
      <c r="E7588" s="28" t="inlineStr">
        <is>
          <r>
            <t xml:space="preserve">VALOR:</t>
          </r>
        </is>
      </c>
      <c r="F7588" s="28" t="inlineStr"/>
      <c r="G7588" s="29" t="n">
        <f>ROUND(SUM(G7581,G7587),2)</f>
        <v>2907.71</v>
      </c>
    </row>
    <row r="7589" customHeight="1" ht="15">
      <c r="A7589" s="2" t="inlineStr"/>
      <c r="B7589" s="2" t="inlineStr"/>
      <c r="C7589" s="2" t="inlineStr"/>
      <c r="D7589" s="2" t="inlineStr"/>
      <c r="E7589" s="28" t="inlineStr">
        <is>
          <r>
            <t xml:space="preserve">VALOR BDI (20.34%):</t>
          </r>
        </is>
      </c>
      <c r="F7589" s="28" t="inlineStr"/>
      <c r="G7589" s="29" t="n">
        <f>ROUND(G7588*(20.34/100),2)</f>
        <v>591.43</v>
      </c>
    </row>
    <row r="7590" customHeight="1" ht="15">
      <c r="A7590" s="2" t="inlineStr"/>
      <c r="B7590" s="2" t="inlineStr"/>
      <c r="C7590" s="2" t="inlineStr"/>
      <c r="D7590" s="2" t="inlineStr"/>
      <c r="E7590" s="28" t="inlineStr">
        <is>
          <r>
            <t xml:space="preserve">VALOR COM BDI:</t>
          </r>
        </is>
      </c>
      <c r="F7590" s="28" t="inlineStr"/>
      <c r="G7590" s="29" t="n">
        <f>G7589+G7588</f>
        <v>3499.14</v>
      </c>
    </row>
    <row r="7591" customHeight="1" ht="10">
      <c r="A7591" s="2" t="inlineStr"/>
      <c r="B7591" s="2" t="inlineStr"/>
      <c r="C7591" s="2" t="inlineStr"/>
      <c r="D7591" s="2" t="inlineStr"/>
      <c r="E7591" s="18" t="inlineStr"/>
      <c r="F7591" s="18" t="inlineStr"/>
      <c r="G7591" s="18" t="inlineStr"/>
    </row>
    <row r="7592" customHeight="1" ht="27">
      <c r="A7592" s="19" t="inlineStr">
        <is>
          <r>
            <t xml:space="preserve">1.20.75. ​CPU2166​ EXAUSTOR CETRIFUGO COM VAZÃO DE 450M³/H E P.E. DE 25mmca, MONTADO EM BASE ÚNICA COM MOTOR ELÉTRICO TRIFÁSICO DE NO MÁXIMO 0,2 KW E 04 PÓLOS, COXINS DE BORRACHA, PROTETOR DE EIXOS E CORREIAS, TELA DE DESCARGA, LIGAÇÕES COM FLANGE, IDENTIFICAÇÃO EM PLACA DE ALUMINIO. - FORNECIMENTO E INSTALAÇÃO​ (UN)</t>
          </r>
        </is>
      </c>
      <c r="B7592" s="19" t="inlineStr"/>
      <c r="C7592" s="19" t="inlineStr"/>
      <c r="D7592" s="19" t="inlineStr"/>
      <c r="E7592" s="19" t="inlineStr"/>
      <c r="F7592" s="19" t="inlineStr"/>
      <c r="G7592" s="19" t="inlineStr"/>
    </row>
    <row r="7593" customHeight="1" ht="15">
      <c r="A7593" s="20" t="inlineStr">
        <is>
          <r>
            <t xml:space="preserve">Cotação</t>
          </r>
        </is>
      </c>
      <c r="B7593" s="20" t="inlineStr"/>
      <c r="C7593" s="21" t="inlineStr">
        <is>
          <r>
            <t xml:space="preserve">FONTE</t>
          </r>
        </is>
      </c>
      <c r="D7593" s="21" t="inlineStr">
        <is>
          <r>
            <t xml:space="preserve">UNID</t>
          </r>
        </is>
      </c>
      <c r="E7593" s="21" t="inlineStr">
        <is>
          <r>
            <t xml:space="preserve">COEFICIENTE</t>
          </r>
        </is>
      </c>
      <c r="F7593" s="21" t="inlineStr">
        <is>
          <r>
            <t xml:space="preserve">PREÇO UNITÁRIO</t>
          </r>
        </is>
      </c>
      <c r="G7593" s="21" t="inlineStr">
        <is>
          <r>
            <t xml:space="preserve">TOTAL</t>
          </r>
        </is>
      </c>
    </row>
    <row r="7594" customHeight="1" ht="63">
      <c r="A7594" s="22" t="inlineStr">
        <is>
          <r>
            <t xml:space="preserve">6701032</t>
          </r>
        </is>
      </c>
      <c r="B7594" s="23" t="inlineStr">
        <is>
          <r>
            <t xml:space="preserve">EXAUSTOR CETRIFUGO COM VAZÃO DE 450M³/H E P.E. DE 25mmca, MONTADO EM BASE ÚNICA COM MOTOR ELÉTRICO TRIFÁSICO DE NO MÁXIMO 0,2 KW E 04 PÓLOS, COXINS DE BORRACHA, PROTETOR DE EIXOS E CORREIAS, TELA DE DESCARGA, LIGAÇÕES COM FLANGE, IDENTIFICAÇÃO EM PLACA DE ALUMINIO. - FORNECIMENTO E INSTALAÇÃO</t>
          </r>
        </is>
      </c>
      <c r="C7594" s="22" t="inlineStr">
        <is>
          <r>
            <t xml:space="preserve">Composições </t>
          </r>
        </is>
      </c>
      <c r="D7594" s="22" t="inlineStr">
        <is>
          <r>
            <t xml:space="preserve">UN</t>
          </r>
        </is>
      </c>
      <c r="E7594" s="24" t="n">
        <v>1.0</v>
      </c>
      <c r="F7594" s="25" t="n">
        <v>1829.07</v>
      </c>
      <c r="G7594" s="25" t="n">
        <f>ROUND(ROUND(E7594,8)*F7594,2)</f>
        <v>1829.07</v>
      </c>
    </row>
    <row r="7595" customHeight="1" ht="15">
      <c r="A7595" s="2" t="inlineStr"/>
      <c r="B7595" s="2" t="inlineStr"/>
      <c r="C7595" s="2" t="inlineStr"/>
      <c r="D7595" s="2" t="inlineStr"/>
      <c r="E7595" s="26" t="inlineStr">
        <is>
          <r>
            <t xml:space="preserve">TOTAL Cotação:</t>
          </r>
        </is>
      </c>
      <c r="F7595" s="26" t="inlineStr"/>
      <c r="G7595" s="27" t="n">
        <f>SUM(G7594:G7594)</f>
        <v>1829.07</v>
      </c>
    </row>
    <row r="7596" customHeight="1" ht="15">
      <c r="A7596" s="20" t="inlineStr">
        <is>
          <r>
            <t xml:space="preserve">Mão de Obra com Encargos Complementares</t>
          </r>
        </is>
      </c>
      <c r="B7596" s="20" t="inlineStr"/>
      <c r="C7596" s="21" t="inlineStr">
        <is>
          <r>
            <t xml:space="preserve">FONTE</t>
          </r>
        </is>
      </c>
      <c r="D7596" s="21" t="inlineStr">
        <is>
          <r>
            <t xml:space="preserve">UNID</t>
          </r>
        </is>
      </c>
      <c r="E7596" s="21" t="inlineStr">
        <is>
          <r>
            <t xml:space="preserve">COEFICIENTE</t>
          </r>
        </is>
      </c>
      <c r="F7596" s="21" t="inlineStr">
        <is>
          <r>
            <t xml:space="preserve">PREÇO UNITÁRIO</t>
          </r>
        </is>
      </c>
      <c r="G7596" s="21" t="inlineStr">
        <is>
          <r>
            <t xml:space="preserve">TOTAL</t>
          </r>
        </is>
      </c>
    </row>
    <row r="7597" customHeight="1" ht="21">
      <c r="A7597" s="22" t="inlineStr">
        <is>
          <r>
            <t xml:space="preserve">88243</t>
          </r>
        </is>
      </c>
      <c r="B7597" s="23" t="inlineStr">
        <is>
          <r>
            <t xml:space="preserve">AJUDANTE ESPECIALIZADO COM ENCARGOS COMPLEMENTARES</t>
          </r>
        </is>
      </c>
      <c r="C7597" s="22" t="inlineStr">
        <is>
          <r>
            <t xml:space="preserve">SINAPI</t>
          </r>
        </is>
      </c>
      <c r="D7597" s="22" t="inlineStr">
        <is>
          <r>
            <t xml:space="preserve">H</t>
          </r>
        </is>
      </c>
      <c r="E7597" s="24" t="n">
        <v>28.8</v>
      </c>
      <c r="F7597" s="25" t="n">
        <v>23.76</v>
      </c>
      <c r="G7597" s="25" t="n">
        <f>ROUND(ROUND(E7597,8)*F7597,2)</f>
        <v>684.29</v>
      </c>
    </row>
    <row r="7598" customHeight="1" ht="21">
      <c r="A7598" s="22" t="inlineStr">
        <is>
          <r>
            <t xml:space="preserve">88247</t>
          </r>
        </is>
      </c>
      <c r="B7598" s="23" t="inlineStr">
        <is>
          <r>
            <t xml:space="preserve">AUXILIAR DE ELETRICISTA COM ENCARGOS COMPLEMENTARES</t>
          </r>
        </is>
      </c>
      <c r="C7598" s="22" t="inlineStr">
        <is>
          <r>
            <t xml:space="preserve">SINAPI</t>
          </r>
        </is>
      </c>
      <c r="D7598" s="22" t="inlineStr">
        <is>
          <r>
            <t xml:space="preserve">H</t>
          </r>
        </is>
      </c>
      <c r="E7598" s="24" t="n">
        <v>1.37</v>
      </c>
      <c r="F7598" s="25" t="n">
        <v>25.22</v>
      </c>
      <c r="G7598" s="25" t="n">
        <f>ROUND(ROUND(E7598,8)*F7598,2)</f>
        <v>34.55</v>
      </c>
    </row>
    <row r="7599" customHeight="1" ht="15">
      <c r="A7599" s="22" t="inlineStr">
        <is>
          <r>
            <t xml:space="preserve">88264</t>
          </r>
        </is>
      </c>
      <c r="B7599" s="23" t="inlineStr">
        <is>
          <r>
            <t xml:space="preserve">ELETRICISTA COM ENCARGOS COMPLEMENTARES</t>
          </r>
        </is>
      </c>
      <c r="C7599" s="22" t="inlineStr">
        <is>
          <r>
            <t xml:space="preserve">SINAPI</t>
          </r>
        </is>
      </c>
      <c r="D7599" s="22" t="inlineStr">
        <is>
          <r>
            <t xml:space="preserve">H</t>
          </r>
        </is>
      </c>
      <c r="E7599" s="24" t="n">
        <v>1.37</v>
      </c>
      <c r="F7599" s="25" t="n">
        <v>30.96</v>
      </c>
      <c r="G7599" s="25" t="n">
        <f>ROUND(ROUND(E7599,8)*F7599,2)</f>
        <v>42.42</v>
      </c>
    </row>
    <row r="7600" customHeight="1" ht="21">
      <c r="A7600" s="22" t="inlineStr">
        <is>
          <r>
            <t xml:space="preserve">88279</t>
          </r>
        </is>
      </c>
      <c r="B7600" s="23" t="inlineStr">
        <is>
          <r>
            <t xml:space="preserve">MONTADOR ELETROMECÂNICO COM ENCARGOS COMPLEMENTARES</t>
          </r>
        </is>
      </c>
      <c r="C7600" s="22" t="inlineStr">
        <is>
          <r>
            <t xml:space="preserve">SINAPI</t>
          </r>
        </is>
      </c>
      <c r="D7600" s="22" t="inlineStr">
        <is>
          <r>
            <t xml:space="preserve">H</t>
          </r>
        </is>
      </c>
      <c r="E7600" s="24" t="n">
        <v>9.6</v>
      </c>
      <c r="F7600" s="25" t="n">
        <v>33.06</v>
      </c>
      <c r="G7600" s="25" t="n">
        <f>ROUND(ROUND(E7600,8)*F7600,2)</f>
        <v>317.38</v>
      </c>
    </row>
    <row r="7601" customHeight="1" ht="18">
      <c r="A7601" s="2" t="inlineStr"/>
      <c r="B7601" s="2" t="inlineStr"/>
      <c r="C7601" s="2" t="inlineStr"/>
      <c r="D7601" s="2" t="inlineStr"/>
      <c r="E7601" s="26" t="inlineStr">
        <is>
          <r>
            <t xml:space="preserve">TOTAL Mão de Obra com Encargos Complementares:</t>
          </r>
        </is>
      </c>
      <c r="F7601" s="26" t="inlineStr"/>
      <c r="G7601" s="27" t="n">
        <f>SUM(G7597:G7600)</f>
        <v>1078.64</v>
      </c>
    </row>
    <row r="7602" customHeight="1" ht="15">
      <c r="A7602" s="2" t="inlineStr"/>
      <c r="B7602" s="2" t="inlineStr"/>
      <c r="C7602" s="2" t="inlineStr"/>
      <c r="D7602" s="2" t="inlineStr"/>
      <c r="E7602" s="28" t="inlineStr">
        <is>
          <r>
            <t xml:space="preserve">VALOR:</t>
          </r>
        </is>
      </c>
      <c r="F7602" s="28" t="inlineStr"/>
      <c r="G7602" s="29" t="n">
        <f>ROUND(SUM(G7595,G7601),2)</f>
        <v>2907.71</v>
      </c>
    </row>
    <row r="7603" customHeight="1" ht="15">
      <c r="A7603" s="2" t="inlineStr"/>
      <c r="B7603" s="2" t="inlineStr"/>
      <c r="C7603" s="2" t="inlineStr"/>
      <c r="D7603" s="2" t="inlineStr"/>
      <c r="E7603" s="28" t="inlineStr">
        <is>
          <r>
            <t xml:space="preserve">VALOR BDI (20.34%):</t>
          </r>
        </is>
      </c>
      <c r="F7603" s="28" t="inlineStr"/>
      <c r="G7603" s="29" t="n">
        <f>ROUND(G7602*(20.34/100),2)</f>
        <v>591.43</v>
      </c>
    </row>
    <row r="7604" customHeight="1" ht="15">
      <c r="A7604" s="2" t="inlineStr"/>
      <c r="B7604" s="2" t="inlineStr"/>
      <c r="C7604" s="2" t="inlineStr"/>
      <c r="D7604" s="2" t="inlineStr"/>
      <c r="E7604" s="28" t="inlineStr">
        <is>
          <r>
            <t xml:space="preserve">VALOR COM BDI:</t>
          </r>
        </is>
      </c>
      <c r="F7604" s="28" t="inlineStr"/>
      <c r="G7604" s="29" t="n">
        <f>G7603+G7602</f>
        <v>3499.14</v>
      </c>
    </row>
    <row r="7605" customHeight="1" ht="10">
      <c r="A7605" s="2" t="inlineStr"/>
      <c r="B7605" s="2" t="inlineStr"/>
      <c r="C7605" s="2" t="inlineStr"/>
      <c r="D7605" s="2" t="inlineStr"/>
      <c r="E7605" s="18" t="inlineStr"/>
      <c r="F7605" s="18" t="inlineStr"/>
      <c r="G7605" s="18" t="inlineStr"/>
    </row>
    <row r="7606" customHeight="1" ht="27">
      <c r="A7606" s="19" t="inlineStr">
        <is>
          <r>
            <t xml:space="preserve">1.20.76. ​CPU2167​ EXAUSTOR CETRIFUGO COM VAZÃO DE 500M³/H E P.E. DE 55mmca, MONTADO EM BASE ÚNICA COM MOTOR ELÉTRICO TRIFÁSICO DE NO MÁXIMO 0,25 KW E 04 PÓLOS, COXINS DE BORRACHA, PROTETOR DE EIXOS E CORREIAS, TELA DE DESCARGA, LIGAÇÕES COM FLANGE, IDENTIFICAÇÃO EM PLACA DE ALUMINIO. - FORNECIMENTO E INSTALAÇÃO​ (UN)</t>
          </r>
        </is>
      </c>
      <c r="B7606" s="19" t="inlineStr"/>
      <c r="C7606" s="19" t="inlineStr"/>
      <c r="D7606" s="19" t="inlineStr"/>
      <c r="E7606" s="19" t="inlineStr"/>
      <c r="F7606" s="19" t="inlineStr"/>
      <c r="G7606" s="19" t="inlineStr"/>
    </row>
    <row r="7607" customHeight="1" ht="15">
      <c r="A7607" s="20" t="inlineStr">
        <is>
          <r>
            <t xml:space="preserve">Cotação</t>
          </r>
        </is>
      </c>
      <c r="B7607" s="20" t="inlineStr"/>
      <c r="C7607" s="21" t="inlineStr">
        <is>
          <r>
            <t xml:space="preserve">FONTE</t>
          </r>
        </is>
      </c>
      <c r="D7607" s="21" t="inlineStr">
        <is>
          <r>
            <t xml:space="preserve">UNID</t>
          </r>
        </is>
      </c>
      <c r="E7607" s="21" t="inlineStr">
        <is>
          <r>
            <t xml:space="preserve">COEFICIENTE</t>
          </r>
        </is>
      </c>
      <c r="F7607" s="21" t="inlineStr">
        <is>
          <r>
            <t xml:space="preserve">PREÇO UNITÁRIO</t>
          </r>
        </is>
      </c>
      <c r="G7607" s="21" t="inlineStr">
        <is>
          <r>
            <t xml:space="preserve">TOTAL</t>
          </r>
        </is>
      </c>
    </row>
    <row r="7608" customHeight="1" ht="63">
      <c r="A7608" s="22" t="inlineStr">
        <is>
          <r>
            <t xml:space="preserve">6701033</t>
          </r>
        </is>
      </c>
      <c r="B7608" s="23" t="inlineStr">
        <is>
          <r>
            <t xml:space="preserve">EXAUSTOR CETRIFUGO COM VAZÃO DE 500M³/H E P.E. DE 55mmca, MONTADO EM BASE ÚNICA COM MOTOR ELÉTRICO TRIFÁSICO DE NO MÁXIMO 0,25 KW E 04 PÓLOS, COXINS DE BORRACHA, PROTETOR DE EIXOS E CORREIAS, TELA DE DESCARGA, LIGAÇÕES COM FLANGE, IDENTIFICAÇÃO EM PLACA DE ALUMINIO. - FORNECIMENTO E INSTALAÇÃO</t>
          </r>
        </is>
      </c>
      <c r="C7608" s="22" t="inlineStr">
        <is>
          <r>
            <t xml:space="preserve">Composições </t>
          </r>
        </is>
      </c>
      <c r="D7608" s="22" t="inlineStr">
        <is>
          <r>
            <t xml:space="preserve">UN</t>
          </r>
        </is>
      </c>
      <c r="E7608" s="24" t="n">
        <v>1.0</v>
      </c>
      <c r="F7608" s="25" t="n">
        <v>1829.07</v>
      </c>
      <c r="G7608" s="25" t="n">
        <f>ROUND(ROUND(E7608,8)*F7608,2)</f>
        <v>1829.07</v>
      </c>
    </row>
    <row r="7609" customHeight="1" ht="15">
      <c r="A7609" s="2" t="inlineStr"/>
      <c r="B7609" s="2" t="inlineStr"/>
      <c r="C7609" s="2" t="inlineStr"/>
      <c r="D7609" s="2" t="inlineStr"/>
      <c r="E7609" s="26" t="inlineStr">
        <is>
          <r>
            <t xml:space="preserve">TOTAL Cotação:</t>
          </r>
        </is>
      </c>
      <c r="F7609" s="26" t="inlineStr"/>
      <c r="G7609" s="27" t="n">
        <f>SUM(G7608:G7608)</f>
        <v>1829.07</v>
      </c>
    </row>
    <row r="7610" customHeight="1" ht="15">
      <c r="A7610" s="20" t="inlineStr">
        <is>
          <r>
            <t xml:space="preserve">Mão de Obra com Encargos Complementares</t>
          </r>
        </is>
      </c>
      <c r="B7610" s="20" t="inlineStr"/>
      <c r="C7610" s="21" t="inlineStr">
        <is>
          <r>
            <t xml:space="preserve">FONTE</t>
          </r>
        </is>
      </c>
      <c r="D7610" s="21" t="inlineStr">
        <is>
          <r>
            <t xml:space="preserve">UNID</t>
          </r>
        </is>
      </c>
      <c r="E7610" s="21" t="inlineStr">
        <is>
          <r>
            <t xml:space="preserve">COEFICIENTE</t>
          </r>
        </is>
      </c>
      <c r="F7610" s="21" t="inlineStr">
        <is>
          <r>
            <t xml:space="preserve">PREÇO UNITÁRIO</t>
          </r>
        </is>
      </c>
      <c r="G7610" s="21" t="inlineStr">
        <is>
          <r>
            <t xml:space="preserve">TOTAL</t>
          </r>
        </is>
      </c>
    </row>
    <row r="7611" customHeight="1" ht="21">
      <c r="A7611" s="22" t="inlineStr">
        <is>
          <r>
            <t xml:space="preserve">88243</t>
          </r>
        </is>
      </c>
      <c r="B7611" s="23" t="inlineStr">
        <is>
          <r>
            <t xml:space="preserve">AJUDANTE ESPECIALIZADO COM ENCARGOS COMPLEMENTARES</t>
          </r>
        </is>
      </c>
      <c r="C7611" s="22" t="inlineStr">
        <is>
          <r>
            <t xml:space="preserve">SINAPI</t>
          </r>
        </is>
      </c>
      <c r="D7611" s="22" t="inlineStr">
        <is>
          <r>
            <t xml:space="preserve">H</t>
          </r>
        </is>
      </c>
      <c r="E7611" s="24" t="n">
        <v>28.8</v>
      </c>
      <c r="F7611" s="25" t="n">
        <v>23.76</v>
      </c>
      <c r="G7611" s="25" t="n">
        <f>ROUND(ROUND(E7611,8)*F7611,2)</f>
        <v>684.29</v>
      </c>
    </row>
    <row r="7612" customHeight="1" ht="21">
      <c r="A7612" s="22" t="inlineStr">
        <is>
          <r>
            <t xml:space="preserve">88247</t>
          </r>
        </is>
      </c>
      <c r="B7612" s="23" t="inlineStr">
        <is>
          <r>
            <t xml:space="preserve">AUXILIAR DE ELETRICISTA COM ENCARGOS COMPLEMENTARES</t>
          </r>
        </is>
      </c>
      <c r="C7612" s="22" t="inlineStr">
        <is>
          <r>
            <t xml:space="preserve">SINAPI</t>
          </r>
        </is>
      </c>
      <c r="D7612" s="22" t="inlineStr">
        <is>
          <r>
            <t xml:space="preserve">H</t>
          </r>
        </is>
      </c>
      <c r="E7612" s="24" t="n">
        <v>1.37</v>
      </c>
      <c r="F7612" s="25" t="n">
        <v>25.22</v>
      </c>
      <c r="G7612" s="25" t="n">
        <f>ROUND(ROUND(E7612,8)*F7612,2)</f>
        <v>34.55</v>
      </c>
    </row>
    <row r="7613" customHeight="1" ht="15">
      <c r="A7613" s="22" t="inlineStr">
        <is>
          <r>
            <t xml:space="preserve">88264</t>
          </r>
        </is>
      </c>
      <c r="B7613" s="23" t="inlineStr">
        <is>
          <r>
            <t xml:space="preserve">ELETRICISTA COM ENCARGOS COMPLEMENTARES</t>
          </r>
        </is>
      </c>
      <c r="C7613" s="22" t="inlineStr">
        <is>
          <r>
            <t xml:space="preserve">SINAPI</t>
          </r>
        </is>
      </c>
      <c r="D7613" s="22" t="inlineStr">
        <is>
          <r>
            <t xml:space="preserve">H</t>
          </r>
        </is>
      </c>
      <c r="E7613" s="24" t="n">
        <v>1.37</v>
      </c>
      <c r="F7613" s="25" t="n">
        <v>30.96</v>
      </c>
      <c r="G7613" s="25" t="n">
        <f>ROUND(ROUND(E7613,8)*F7613,2)</f>
        <v>42.42</v>
      </c>
    </row>
    <row r="7614" customHeight="1" ht="21">
      <c r="A7614" s="22" t="inlineStr">
        <is>
          <r>
            <t xml:space="preserve">88279</t>
          </r>
        </is>
      </c>
      <c r="B7614" s="23" t="inlineStr">
        <is>
          <r>
            <t xml:space="preserve">MONTADOR ELETROMECÂNICO COM ENCARGOS COMPLEMENTARES</t>
          </r>
        </is>
      </c>
      <c r="C7614" s="22" t="inlineStr">
        <is>
          <r>
            <t xml:space="preserve">SINAPI</t>
          </r>
        </is>
      </c>
      <c r="D7614" s="22" t="inlineStr">
        <is>
          <r>
            <t xml:space="preserve">H</t>
          </r>
        </is>
      </c>
      <c r="E7614" s="24" t="n">
        <v>9.6</v>
      </c>
      <c r="F7614" s="25" t="n">
        <v>33.06</v>
      </c>
      <c r="G7614" s="25" t="n">
        <f>ROUND(ROUND(E7614,8)*F7614,2)</f>
        <v>317.38</v>
      </c>
    </row>
    <row r="7615" customHeight="1" ht="18">
      <c r="A7615" s="2" t="inlineStr"/>
      <c r="B7615" s="2" t="inlineStr"/>
      <c r="C7615" s="2" t="inlineStr"/>
      <c r="D7615" s="2" t="inlineStr"/>
      <c r="E7615" s="26" t="inlineStr">
        <is>
          <r>
            <t xml:space="preserve">TOTAL Mão de Obra com Encargos Complementares:</t>
          </r>
        </is>
      </c>
      <c r="F7615" s="26" t="inlineStr"/>
      <c r="G7615" s="27" t="n">
        <f>SUM(G7611:G7614)</f>
        <v>1078.64</v>
      </c>
    </row>
    <row r="7616" customHeight="1" ht="15">
      <c r="A7616" s="2" t="inlineStr"/>
      <c r="B7616" s="2" t="inlineStr"/>
      <c r="C7616" s="2" t="inlineStr"/>
      <c r="D7616" s="2" t="inlineStr"/>
      <c r="E7616" s="28" t="inlineStr">
        <is>
          <r>
            <t xml:space="preserve">VALOR:</t>
          </r>
        </is>
      </c>
      <c r="F7616" s="28" t="inlineStr"/>
      <c r="G7616" s="29" t="n">
        <f>ROUND(SUM(G7609,G7615),2)</f>
        <v>2907.71</v>
      </c>
    </row>
    <row r="7617" customHeight="1" ht="15">
      <c r="A7617" s="2" t="inlineStr"/>
      <c r="B7617" s="2" t="inlineStr"/>
      <c r="C7617" s="2" t="inlineStr"/>
      <c r="D7617" s="2" t="inlineStr"/>
      <c r="E7617" s="28" t="inlineStr">
        <is>
          <r>
            <t xml:space="preserve">VALOR BDI (20.34%):</t>
          </r>
        </is>
      </c>
      <c r="F7617" s="28" t="inlineStr"/>
      <c r="G7617" s="29" t="n">
        <f>ROUND(G7616*(20.34/100),2)</f>
        <v>591.43</v>
      </c>
    </row>
    <row r="7618" customHeight="1" ht="15">
      <c r="A7618" s="2" t="inlineStr"/>
      <c r="B7618" s="2" t="inlineStr"/>
      <c r="C7618" s="2" t="inlineStr"/>
      <c r="D7618" s="2" t="inlineStr"/>
      <c r="E7618" s="28" t="inlineStr">
        <is>
          <r>
            <t xml:space="preserve">VALOR COM BDI:</t>
          </r>
        </is>
      </c>
      <c r="F7618" s="28" t="inlineStr"/>
      <c r="G7618" s="29" t="n">
        <f>G7617+G7616</f>
        <v>3499.14</v>
      </c>
    </row>
    <row r="7619" customHeight="1" ht="10">
      <c r="A7619" s="2" t="inlineStr"/>
      <c r="B7619" s="2" t="inlineStr"/>
      <c r="C7619" s="2" t="inlineStr"/>
      <c r="D7619" s="2" t="inlineStr"/>
      <c r="E7619" s="18" t="inlineStr"/>
      <c r="F7619" s="18" t="inlineStr"/>
      <c r="G7619" s="18" t="inlineStr"/>
    </row>
    <row r="7620" customHeight="1" ht="27">
      <c r="A7620" s="19" t="inlineStr">
        <is>
          <r>
            <t xml:space="preserve">1.20.77. ​CPU2168​ EXAUSTOR CETRIFUGO COM VAZÃO DE 650M³/H E P.E. DE 45mmca, MONTADO EM BASE ÚNICA COM MOTOR ELÉTRICO TRIFÁSICO DE NO MÁXIMO 0,25 KW E 04 PÓLOS, COXINS DE BORRACHA, PROTETOR DE EIXOS E CORREIAS, TELA DE DESCARGA, LIGAÇÕES COM FLANGE, IDENTIFICAÇÃO EM PLACA DE ALUMINIO. - FORNECIMENTO E INSTALAÇÃO​ (UN)</t>
          </r>
        </is>
      </c>
      <c r="B7620" s="19" t="inlineStr"/>
      <c r="C7620" s="19" t="inlineStr"/>
      <c r="D7620" s="19" t="inlineStr"/>
      <c r="E7620" s="19" t="inlineStr"/>
      <c r="F7620" s="19" t="inlineStr"/>
      <c r="G7620" s="19" t="inlineStr"/>
    </row>
    <row r="7621" customHeight="1" ht="15">
      <c r="A7621" s="20" t="inlineStr">
        <is>
          <r>
            <t xml:space="preserve">Cotação</t>
          </r>
        </is>
      </c>
      <c r="B7621" s="20" t="inlineStr"/>
      <c r="C7621" s="21" t="inlineStr">
        <is>
          <r>
            <t xml:space="preserve">FONTE</t>
          </r>
        </is>
      </c>
      <c r="D7621" s="21" t="inlineStr">
        <is>
          <r>
            <t xml:space="preserve">UNID</t>
          </r>
        </is>
      </c>
      <c r="E7621" s="21" t="inlineStr">
        <is>
          <r>
            <t xml:space="preserve">COEFICIENTE</t>
          </r>
        </is>
      </c>
      <c r="F7621" s="21" t="inlineStr">
        <is>
          <r>
            <t xml:space="preserve">PREÇO UNITÁRIO</t>
          </r>
        </is>
      </c>
      <c r="G7621" s="21" t="inlineStr">
        <is>
          <r>
            <t xml:space="preserve">TOTAL</t>
          </r>
        </is>
      </c>
    </row>
    <row r="7622" customHeight="1" ht="63">
      <c r="A7622" s="22" t="inlineStr">
        <is>
          <r>
            <t xml:space="preserve">6701034</t>
          </r>
        </is>
      </c>
      <c r="B7622" s="23" t="inlineStr">
        <is>
          <r>
            <t xml:space="preserve">​ EXAUSTOR CETRIFUGO COM VAZÃO DE 650M³/H E P.E. DE 45mmca, MONTADO EM BASE ÚNICA COM MOTOR ELÉTRICO TRIFÁSICO DE NO MÁXIMO 0,25 KW E 04 PÓLOS, COXINS DE BORRACHA, PROTETOR DE EIXOS E CORREIAS, TELA DE DESCARGA, LIGAÇÕES COM FLANGE, IDENTIFICAÇÃO EM PLACA DE ALUMINIO. - FORNECIMENTO E INSTALAÇÃO</t>
          </r>
        </is>
      </c>
      <c r="C7622" s="22" t="inlineStr">
        <is>
          <r>
            <t xml:space="preserve">Composições </t>
          </r>
        </is>
      </c>
      <c r="D7622" s="22" t="inlineStr">
        <is>
          <r>
            <t xml:space="preserve">UN</t>
          </r>
        </is>
      </c>
      <c r="E7622" s="24" t="n">
        <v>1.0</v>
      </c>
      <c r="F7622" s="25" t="n">
        <v>1829.07</v>
      </c>
      <c r="G7622" s="25" t="n">
        <f>ROUND(ROUND(E7622,8)*F7622,2)</f>
        <v>1829.07</v>
      </c>
    </row>
    <row r="7623" customHeight="1" ht="15">
      <c r="A7623" s="2" t="inlineStr"/>
      <c r="B7623" s="2" t="inlineStr"/>
      <c r="C7623" s="2" t="inlineStr"/>
      <c r="D7623" s="2" t="inlineStr"/>
      <c r="E7623" s="26" t="inlineStr">
        <is>
          <r>
            <t xml:space="preserve">TOTAL Cotação:</t>
          </r>
        </is>
      </c>
      <c r="F7623" s="26" t="inlineStr"/>
      <c r="G7623" s="27" t="n">
        <f>SUM(G7622:G7622)</f>
        <v>1829.07</v>
      </c>
    </row>
    <row r="7624" customHeight="1" ht="15">
      <c r="A7624" s="20" t="inlineStr">
        <is>
          <r>
            <t xml:space="preserve">Mão de Obra com Encargos Complementares</t>
          </r>
        </is>
      </c>
      <c r="B7624" s="20" t="inlineStr"/>
      <c r="C7624" s="21" t="inlineStr">
        <is>
          <r>
            <t xml:space="preserve">FONTE</t>
          </r>
        </is>
      </c>
      <c r="D7624" s="21" t="inlineStr">
        <is>
          <r>
            <t xml:space="preserve">UNID</t>
          </r>
        </is>
      </c>
      <c r="E7624" s="21" t="inlineStr">
        <is>
          <r>
            <t xml:space="preserve">COEFICIENTE</t>
          </r>
        </is>
      </c>
      <c r="F7624" s="21" t="inlineStr">
        <is>
          <r>
            <t xml:space="preserve">PREÇO UNITÁRIO</t>
          </r>
        </is>
      </c>
      <c r="G7624" s="21" t="inlineStr">
        <is>
          <r>
            <t xml:space="preserve">TOTAL</t>
          </r>
        </is>
      </c>
    </row>
    <row r="7625" customHeight="1" ht="21">
      <c r="A7625" s="22" t="inlineStr">
        <is>
          <r>
            <t xml:space="preserve">88243</t>
          </r>
        </is>
      </c>
      <c r="B7625" s="23" t="inlineStr">
        <is>
          <r>
            <t xml:space="preserve">AJUDANTE ESPECIALIZADO COM ENCARGOS COMPLEMENTARES</t>
          </r>
        </is>
      </c>
      <c r="C7625" s="22" t="inlineStr">
        <is>
          <r>
            <t xml:space="preserve">SINAPI</t>
          </r>
        </is>
      </c>
      <c r="D7625" s="22" t="inlineStr">
        <is>
          <r>
            <t xml:space="preserve">H</t>
          </r>
        </is>
      </c>
      <c r="E7625" s="24" t="n">
        <v>28.8</v>
      </c>
      <c r="F7625" s="25" t="n">
        <v>23.76</v>
      </c>
      <c r="G7625" s="25" t="n">
        <f>ROUND(ROUND(E7625,8)*F7625,2)</f>
        <v>684.29</v>
      </c>
    </row>
    <row r="7626" customHeight="1" ht="21">
      <c r="A7626" s="22" t="inlineStr">
        <is>
          <r>
            <t xml:space="preserve">88247</t>
          </r>
        </is>
      </c>
      <c r="B7626" s="23" t="inlineStr">
        <is>
          <r>
            <t xml:space="preserve">AUXILIAR DE ELETRICISTA COM ENCARGOS COMPLEMENTARES</t>
          </r>
        </is>
      </c>
      <c r="C7626" s="22" t="inlineStr">
        <is>
          <r>
            <t xml:space="preserve">SINAPI</t>
          </r>
        </is>
      </c>
      <c r="D7626" s="22" t="inlineStr">
        <is>
          <r>
            <t xml:space="preserve">H</t>
          </r>
        </is>
      </c>
      <c r="E7626" s="24" t="n">
        <v>1.37</v>
      </c>
      <c r="F7626" s="25" t="n">
        <v>25.22</v>
      </c>
      <c r="G7626" s="25" t="n">
        <f>ROUND(ROUND(E7626,8)*F7626,2)</f>
        <v>34.55</v>
      </c>
    </row>
    <row r="7627" customHeight="1" ht="15">
      <c r="A7627" s="22" t="inlineStr">
        <is>
          <r>
            <t xml:space="preserve">88264</t>
          </r>
        </is>
      </c>
      <c r="B7627" s="23" t="inlineStr">
        <is>
          <r>
            <t xml:space="preserve">ELETRICISTA COM ENCARGOS COMPLEMENTARES</t>
          </r>
        </is>
      </c>
      <c r="C7627" s="22" t="inlineStr">
        <is>
          <r>
            <t xml:space="preserve">SINAPI</t>
          </r>
        </is>
      </c>
      <c r="D7627" s="22" t="inlineStr">
        <is>
          <r>
            <t xml:space="preserve">H</t>
          </r>
        </is>
      </c>
      <c r="E7627" s="24" t="n">
        <v>1.37</v>
      </c>
      <c r="F7627" s="25" t="n">
        <v>30.96</v>
      </c>
      <c r="G7627" s="25" t="n">
        <f>ROUND(ROUND(E7627,8)*F7627,2)</f>
        <v>42.42</v>
      </c>
    </row>
    <row r="7628" customHeight="1" ht="21">
      <c r="A7628" s="22" t="inlineStr">
        <is>
          <r>
            <t xml:space="preserve">88279</t>
          </r>
        </is>
      </c>
      <c r="B7628" s="23" t="inlineStr">
        <is>
          <r>
            <t xml:space="preserve">MONTADOR ELETROMECÂNICO COM ENCARGOS COMPLEMENTARES</t>
          </r>
        </is>
      </c>
      <c r="C7628" s="22" t="inlineStr">
        <is>
          <r>
            <t xml:space="preserve">SINAPI</t>
          </r>
        </is>
      </c>
      <c r="D7628" s="22" t="inlineStr">
        <is>
          <r>
            <t xml:space="preserve">H</t>
          </r>
        </is>
      </c>
      <c r="E7628" s="24" t="n">
        <v>9.6</v>
      </c>
      <c r="F7628" s="25" t="n">
        <v>33.06</v>
      </c>
      <c r="G7628" s="25" t="n">
        <f>ROUND(ROUND(E7628,8)*F7628,2)</f>
        <v>317.38</v>
      </c>
    </row>
    <row r="7629" customHeight="1" ht="18">
      <c r="A7629" s="2" t="inlineStr"/>
      <c r="B7629" s="2" t="inlineStr"/>
      <c r="C7629" s="2" t="inlineStr"/>
      <c r="D7629" s="2" t="inlineStr"/>
      <c r="E7629" s="26" t="inlineStr">
        <is>
          <r>
            <t xml:space="preserve">TOTAL Mão de Obra com Encargos Complementares:</t>
          </r>
        </is>
      </c>
      <c r="F7629" s="26" t="inlineStr"/>
      <c r="G7629" s="27" t="n">
        <f>SUM(G7625:G7628)</f>
        <v>1078.64</v>
      </c>
    </row>
    <row r="7630" customHeight="1" ht="15">
      <c r="A7630" s="2" t="inlineStr"/>
      <c r="B7630" s="2" t="inlineStr"/>
      <c r="C7630" s="2" t="inlineStr"/>
      <c r="D7630" s="2" t="inlineStr"/>
      <c r="E7630" s="28" t="inlineStr">
        <is>
          <r>
            <t xml:space="preserve">VALOR:</t>
          </r>
        </is>
      </c>
      <c r="F7630" s="28" t="inlineStr"/>
      <c r="G7630" s="29" t="n">
        <f>ROUND(SUM(G7623,G7629),2)</f>
        <v>2907.71</v>
      </c>
    </row>
    <row r="7631" customHeight="1" ht="15">
      <c r="A7631" s="2" t="inlineStr"/>
      <c r="B7631" s="2" t="inlineStr"/>
      <c r="C7631" s="2" t="inlineStr"/>
      <c r="D7631" s="2" t="inlineStr"/>
      <c r="E7631" s="28" t="inlineStr">
        <is>
          <r>
            <t xml:space="preserve">VALOR BDI (20.34%):</t>
          </r>
        </is>
      </c>
      <c r="F7631" s="28" t="inlineStr"/>
      <c r="G7631" s="29" t="n">
        <f>ROUND(G7630*(20.34/100),2)</f>
        <v>591.43</v>
      </c>
    </row>
    <row r="7632" customHeight="1" ht="15">
      <c r="A7632" s="2" t="inlineStr"/>
      <c r="B7632" s="2" t="inlineStr"/>
      <c r="C7632" s="2" t="inlineStr"/>
      <c r="D7632" s="2" t="inlineStr"/>
      <c r="E7632" s="28" t="inlineStr">
        <is>
          <r>
            <t xml:space="preserve">VALOR COM BDI:</t>
          </r>
        </is>
      </c>
      <c r="F7632" s="28" t="inlineStr"/>
      <c r="G7632" s="29" t="n">
        <f>G7631+G7630</f>
        <v>3499.14</v>
      </c>
    </row>
    <row r="7633" customHeight="1" ht="10">
      <c r="A7633" s="2" t="inlineStr"/>
      <c r="B7633" s="2" t="inlineStr"/>
      <c r="C7633" s="2" t="inlineStr"/>
      <c r="D7633" s="2" t="inlineStr"/>
      <c r="E7633" s="18" t="inlineStr"/>
      <c r="F7633" s="18" t="inlineStr"/>
      <c r="G7633" s="18" t="inlineStr"/>
    </row>
    <row r="7634" customHeight="1" ht="27">
      <c r="A7634" s="19" t="inlineStr">
        <is>
          <r>
            <t xml:space="preserve">1.20.78. ​CPU2169​ EXAUSTOR CETRIFUGO COM VAZÃO DE 900M³/H E P.E. DE 45mmca, MONTADO EM BASE ÚNICA COM MOTOR ELÉTRICO TRIFÁSICO DE NO MÁXIMO 0,35 KW E 04 PÓLOS, COXINS DE BORRACHA, PROTETOR DE EIXOS E CORREIAS, TELA DE DESCARGA, LIGAÇÕES COM FLANGE, IDENTIFICAÇÃO EM PLACA DE ALUMINIO. - FORNECIMENTO E INSTALAÇÃO​ (UN)</t>
          </r>
        </is>
      </c>
      <c r="B7634" s="19" t="inlineStr"/>
      <c r="C7634" s="19" t="inlineStr"/>
      <c r="D7634" s="19" t="inlineStr"/>
      <c r="E7634" s="19" t="inlineStr"/>
      <c r="F7634" s="19" t="inlineStr"/>
      <c r="G7634" s="19" t="inlineStr"/>
    </row>
    <row r="7635" customHeight="1" ht="15">
      <c r="A7635" s="20" t="inlineStr">
        <is>
          <r>
            <t xml:space="preserve">Cotação</t>
          </r>
        </is>
      </c>
      <c r="B7635" s="20" t="inlineStr"/>
      <c r="C7635" s="21" t="inlineStr">
        <is>
          <r>
            <t xml:space="preserve">FONTE</t>
          </r>
        </is>
      </c>
      <c r="D7635" s="21" t="inlineStr">
        <is>
          <r>
            <t xml:space="preserve">UNID</t>
          </r>
        </is>
      </c>
      <c r="E7635" s="21" t="inlineStr">
        <is>
          <r>
            <t xml:space="preserve">COEFICIENTE</t>
          </r>
        </is>
      </c>
      <c r="F7635" s="21" t="inlineStr">
        <is>
          <r>
            <t xml:space="preserve">PREÇO UNITÁRIO</t>
          </r>
        </is>
      </c>
      <c r="G7635" s="21" t="inlineStr">
        <is>
          <r>
            <t xml:space="preserve">TOTAL</t>
          </r>
        </is>
      </c>
    </row>
    <row r="7636" customHeight="1" ht="63">
      <c r="A7636" s="22" t="inlineStr">
        <is>
          <r>
            <t xml:space="preserve">6701035</t>
          </r>
        </is>
      </c>
      <c r="B7636" s="23" t="inlineStr">
        <is>
          <r>
            <t xml:space="preserve">EXAUSTOR CETRIFUGO COM VAZÃO DE 900M³/H E P.E. DE 45mmca, MONTADO EM BASE ÚNICA COM MOTOR ELÉTRICO TRIFÁSICO DE NO MÁXIMO 0,35 KW E 04 PÓLOS, COXINS DE BORRACHA, PROTETOR DE EIXOS E CORREIAS, TELA DE DESCARGA, LIGAÇÕES COM FLANGE, IDENTIFICAÇÃO EM PLACA DE ALUMINIO. - FORNECIMENTO E INSTALAÇÃO</t>
          </r>
        </is>
      </c>
      <c r="C7636" s="22" t="inlineStr">
        <is>
          <r>
            <t xml:space="preserve">Composições </t>
          </r>
        </is>
      </c>
      <c r="D7636" s="22" t="inlineStr">
        <is>
          <r>
            <t xml:space="preserve">UN</t>
          </r>
        </is>
      </c>
      <c r="E7636" s="24" t="n">
        <v>1.0</v>
      </c>
      <c r="F7636" s="25" t="n">
        <v>1829.07</v>
      </c>
      <c r="G7636" s="25" t="n">
        <f>ROUND(ROUND(E7636,8)*F7636,2)</f>
        <v>1829.07</v>
      </c>
    </row>
    <row r="7637" customHeight="1" ht="15">
      <c r="A7637" s="2" t="inlineStr"/>
      <c r="B7637" s="2" t="inlineStr"/>
      <c r="C7637" s="2" t="inlineStr"/>
      <c r="D7637" s="2" t="inlineStr"/>
      <c r="E7637" s="26" t="inlineStr">
        <is>
          <r>
            <t xml:space="preserve">TOTAL Cotação:</t>
          </r>
        </is>
      </c>
      <c r="F7637" s="26" t="inlineStr"/>
      <c r="G7637" s="27" t="n">
        <f>SUM(G7636:G7636)</f>
        <v>1829.07</v>
      </c>
    </row>
    <row r="7638" customHeight="1" ht="15">
      <c r="A7638" s="20" t="inlineStr">
        <is>
          <r>
            <t xml:space="preserve">Mão de Obra com Encargos Complementares</t>
          </r>
        </is>
      </c>
      <c r="B7638" s="20" t="inlineStr"/>
      <c r="C7638" s="21" t="inlineStr">
        <is>
          <r>
            <t xml:space="preserve">FONTE</t>
          </r>
        </is>
      </c>
      <c r="D7638" s="21" t="inlineStr">
        <is>
          <r>
            <t xml:space="preserve">UNID</t>
          </r>
        </is>
      </c>
      <c r="E7638" s="21" t="inlineStr">
        <is>
          <r>
            <t xml:space="preserve">COEFICIENTE</t>
          </r>
        </is>
      </c>
      <c r="F7638" s="21" t="inlineStr">
        <is>
          <r>
            <t xml:space="preserve">PREÇO UNITÁRIO</t>
          </r>
        </is>
      </c>
      <c r="G7638" s="21" t="inlineStr">
        <is>
          <r>
            <t xml:space="preserve">TOTAL</t>
          </r>
        </is>
      </c>
    </row>
    <row r="7639" customHeight="1" ht="21">
      <c r="A7639" s="22" t="inlineStr">
        <is>
          <r>
            <t xml:space="preserve">88243</t>
          </r>
        </is>
      </c>
      <c r="B7639" s="23" t="inlineStr">
        <is>
          <r>
            <t xml:space="preserve">AJUDANTE ESPECIALIZADO COM ENCARGOS COMPLEMENTARES</t>
          </r>
        </is>
      </c>
      <c r="C7639" s="22" t="inlineStr">
        <is>
          <r>
            <t xml:space="preserve">SINAPI</t>
          </r>
        </is>
      </c>
      <c r="D7639" s="22" t="inlineStr">
        <is>
          <r>
            <t xml:space="preserve">H</t>
          </r>
        </is>
      </c>
      <c r="E7639" s="24" t="n">
        <v>28.8</v>
      </c>
      <c r="F7639" s="25" t="n">
        <v>23.76</v>
      </c>
      <c r="G7639" s="25" t="n">
        <f>ROUND(ROUND(E7639,8)*F7639,2)</f>
        <v>684.29</v>
      </c>
    </row>
    <row r="7640" customHeight="1" ht="21">
      <c r="A7640" s="22" t="inlineStr">
        <is>
          <r>
            <t xml:space="preserve">88247</t>
          </r>
        </is>
      </c>
      <c r="B7640" s="23" t="inlineStr">
        <is>
          <r>
            <t xml:space="preserve">AUXILIAR DE ELETRICISTA COM ENCARGOS COMPLEMENTARES</t>
          </r>
        </is>
      </c>
      <c r="C7640" s="22" t="inlineStr">
        <is>
          <r>
            <t xml:space="preserve">SINAPI</t>
          </r>
        </is>
      </c>
      <c r="D7640" s="22" t="inlineStr">
        <is>
          <r>
            <t xml:space="preserve">H</t>
          </r>
        </is>
      </c>
      <c r="E7640" s="24" t="n">
        <v>1.37</v>
      </c>
      <c r="F7640" s="25" t="n">
        <v>25.22</v>
      </c>
      <c r="G7640" s="25" t="n">
        <f>ROUND(ROUND(E7640,8)*F7640,2)</f>
        <v>34.55</v>
      </c>
    </row>
    <row r="7641" customHeight="1" ht="15">
      <c r="A7641" s="22" t="inlineStr">
        <is>
          <r>
            <t xml:space="preserve">88264</t>
          </r>
        </is>
      </c>
      <c r="B7641" s="23" t="inlineStr">
        <is>
          <r>
            <t xml:space="preserve">ELETRICISTA COM ENCARGOS COMPLEMENTARES</t>
          </r>
        </is>
      </c>
      <c r="C7641" s="22" t="inlineStr">
        <is>
          <r>
            <t xml:space="preserve">SINAPI</t>
          </r>
        </is>
      </c>
      <c r="D7641" s="22" t="inlineStr">
        <is>
          <r>
            <t xml:space="preserve">H</t>
          </r>
        </is>
      </c>
      <c r="E7641" s="24" t="n">
        <v>1.37</v>
      </c>
      <c r="F7641" s="25" t="n">
        <v>30.96</v>
      </c>
      <c r="G7641" s="25" t="n">
        <f>ROUND(ROUND(E7641,8)*F7641,2)</f>
        <v>42.42</v>
      </c>
    </row>
    <row r="7642" customHeight="1" ht="21">
      <c r="A7642" s="22" t="inlineStr">
        <is>
          <r>
            <t xml:space="preserve">88279</t>
          </r>
        </is>
      </c>
      <c r="B7642" s="23" t="inlineStr">
        <is>
          <r>
            <t xml:space="preserve">MONTADOR ELETROMECÂNICO COM ENCARGOS COMPLEMENTARES</t>
          </r>
        </is>
      </c>
      <c r="C7642" s="22" t="inlineStr">
        <is>
          <r>
            <t xml:space="preserve">SINAPI</t>
          </r>
        </is>
      </c>
      <c r="D7642" s="22" t="inlineStr">
        <is>
          <r>
            <t xml:space="preserve">H</t>
          </r>
        </is>
      </c>
      <c r="E7642" s="24" t="n">
        <v>9.6</v>
      </c>
      <c r="F7642" s="25" t="n">
        <v>33.06</v>
      </c>
      <c r="G7642" s="25" t="n">
        <f>ROUND(ROUND(E7642,8)*F7642,2)</f>
        <v>317.38</v>
      </c>
    </row>
    <row r="7643" customHeight="1" ht="18">
      <c r="A7643" s="2" t="inlineStr"/>
      <c r="B7643" s="2" t="inlineStr"/>
      <c r="C7643" s="2" t="inlineStr"/>
      <c r="D7643" s="2" t="inlineStr"/>
      <c r="E7643" s="26" t="inlineStr">
        <is>
          <r>
            <t xml:space="preserve">TOTAL Mão de Obra com Encargos Complementares:</t>
          </r>
        </is>
      </c>
      <c r="F7643" s="26" t="inlineStr"/>
      <c r="G7643" s="27" t="n">
        <f>SUM(G7639:G7642)</f>
        <v>1078.64</v>
      </c>
    </row>
    <row r="7644" customHeight="1" ht="15">
      <c r="A7644" s="2" t="inlineStr"/>
      <c r="B7644" s="2" t="inlineStr"/>
      <c r="C7644" s="2" t="inlineStr"/>
      <c r="D7644" s="2" t="inlineStr"/>
      <c r="E7644" s="28" t="inlineStr">
        <is>
          <r>
            <t xml:space="preserve">VALOR:</t>
          </r>
        </is>
      </c>
      <c r="F7644" s="28" t="inlineStr"/>
      <c r="G7644" s="29" t="n">
        <f>ROUND(SUM(G7637,G7643),2)</f>
        <v>2907.71</v>
      </c>
    </row>
    <row r="7645" customHeight="1" ht="15">
      <c r="A7645" s="2" t="inlineStr"/>
      <c r="B7645" s="2" t="inlineStr"/>
      <c r="C7645" s="2" t="inlineStr"/>
      <c r="D7645" s="2" t="inlineStr"/>
      <c r="E7645" s="28" t="inlineStr">
        <is>
          <r>
            <t xml:space="preserve">VALOR BDI (20.34%):</t>
          </r>
        </is>
      </c>
      <c r="F7645" s="28" t="inlineStr"/>
      <c r="G7645" s="29" t="n">
        <f>ROUND(G7644*(20.34/100),2)</f>
        <v>591.43</v>
      </c>
    </row>
    <row r="7646" customHeight="1" ht="15">
      <c r="A7646" s="2" t="inlineStr"/>
      <c r="B7646" s="2" t="inlineStr"/>
      <c r="C7646" s="2" t="inlineStr"/>
      <c r="D7646" s="2" t="inlineStr"/>
      <c r="E7646" s="28" t="inlineStr">
        <is>
          <r>
            <t xml:space="preserve">VALOR COM BDI:</t>
          </r>
        </is>
      </c>
      <c r="F7646" s="28" t="inlineStr"/>
      <c r="G7646" s="29" t="n">
        <f>G7645+G7644</f>
        <v>3499.14</v>
      </c>
    </row>
    <row r="7647" customHeight="1" ht="10">
      <c r="A7647" s="2" t="inlineStr"/>
      <c r="B7647" s="2" t="inlineStr"/>
      <c r="C7647" s="2" t="inlineStr"/>
      <c r="D7647" s="2" t="inlineStr"/>
      <c r="E7647" s="18" t="inlineStr"/>
      <c r="F7647" s="18" t="inlineStr"/>
      <c r="G7647" s="18" t="inlineStr"/>
    </row>
    <row r="7648" customHeight="1" ht="27">
      <c r="A7648" s="19" t="inlineStr">
        <is>
          <r>
            <t xml:space="preserve">1.20.79. ​CPU2170​ EXAUSTOR CETRIFUGO COM VAZÃO DE 1.200M³/H E P.E. DE 60mmca, MONTADO EM BASE ÚNICA COM MOTOR ELÉTRICO TRIFÁSICO DE NO MÁXIMO 0,75 KW E 04 PÓLOS, COXINS DE BORRACHA, PROTETOR DE EIXOS E CORREIAS, TELA DE DESCARGA, LIGAÇÕES COM FLANGE, IDENTIFICAÇÃO EM PLACA DE ALUMINIO. - FORNECIMENTO E INSTALAÇÃO​ (UN)</t>
          </r>
        </is>
      </c>
      <c r="B7648" s="19" t="inlineStr"/>
      <c r="C7648" s="19" t="inlineStr"/>
      <c r="D7648" s="19" t="inlineStr"/>
      <c r="E7648" s="19" t="inlineStr"/>
      <c r="F7648" s="19" t="inlineStr"/>
      <c r="G7648" s="19" t="inlineStr"/>
    </row>
    <row r="7649" customHeight="1" ht="15">
      <c r="A7649" s="20" t="inlineStr">
        <is>
          <r>
            <t xml:space="preserve">Cotação</t>
          </r>
        </is>
      </c>
      <c r="B7649" s="20" t="inlineStr"/>
      <c r="C7649" s="21" t="inlineStr">
        <is>
          <r>
            <t xml:space="preserve">FONTE</t>
          </r>
        </is>
      </c>
      <c r="D7649" s="21" t="inlineStr">
        <is>
          <r>
            <t xml:space="preserve">UNID</t>
          </r>
        </is>
      </c>
      <c r="E7649" s="21" t="inlineStr">
        <is>
          <r>
            <t xml:space="preserve">COEFICIENTE</t>
          </r>
        </is>
      </c>
      <c r="F7649" s="21" t="inlineStr">
        <is>
          <r>
            <t xml:space="preserve">PREÇO UNITÁRIO</t>
          </r>
        </is>
      </c>
      <c r="G7649" s="21" t="inlineStr">
        <is>
          <r>
            <t xml:space="preserve">TOTAL</t>
          </r>
        </is>
      </c>
    </row>
    <row r="7650" customHeight="1" ht="63">
      <c r="A7650" s="22" t="inlineStr">
        <is>
          <r>
            <t xml:space="preserve">6701036</t>
          </r>
        </is>
      </c>
      <c r="B7650" s="23" t="inlineStr">
        <is>
          <r>
            <t xml:space="preserve">EXAUSTOR CETRIFUGO COM VAZÃO DE 1.200M³/H E P.E. DE 60mmca, MONTADO EM BASE ÚNICA COM MOTOR ELÉTRICO TRIFÁSICO DE NO MÁXIMO 0,75 KW E 04 PÓLOS, COXINS DE BORRACHA, PROTETOR DE EIXOS E CORREIAS, TELA DE DESCARGA, LIGAÇÕES COM FLANGE, IDENTIFICAÇÃO EM PLACA DE ALUMINIO. - FORNECIMENTO E INSTALAÇÃO</t>
          </r>
        </is>
      </c>
      <c r="C7650" s="22" t="inlineStr">
        <is>
          <r>
            <t xml:space="preserve">Composições </t>
          </r>
        </is>
      </c>
      <c r="D7650" s="22" t="inlineStr">
        <is>
          <r>
            <t xml:space="preserve">UN</t>
          </r>
        </is>
      </c>
      <c r="E7650" s="24" t="n">
        <v>1.0</v>
      </c>
      <c r="F7650" s="25" t="n">
        <v>2332.88</v>
      </c>
      <c r="G7650" s="25" t="n">
        <f>ROUND(ROUND(E7650,8)*F7650,2)</f>
        <v>2332.88</v>
      </c>
    </row>
    <row r="7651" customHeight="1" ht="15">
      <c r="A7651" s="2" t="inlineStr"/>
      <c r="B7651" s="2" t="inlineStr"/>
      <c r="C7651" s="2" t="inlineStr"/>
      <c r="D7651" s="2" t="inlineStr"/>
      <c r="E7651" s="26" t="inlineStr">
        <is>
          <r>
            <t xml:space="preserve">TOTAL Cotação:</t>
          </r>
        </is>
      </c>
      <c r="F7651" s="26" t="inlineStr"/>
      <c r="G7651" s="27" t="n">
        <f>SUM(G7650:G7650)</f>
        <v>2332.88</v>
      </c>
    </row>
    <row r="7652" customHeight="1" ht="15">
      <c r="A7652" s="20" t="inlineStr">
        <is>
          <r>
            <t xml:space="preserve">Mão de Obra com Encargos Complementares</t>
          </r>
        </is>
      </c>
      <c r="B7652" s="20" t="inlineStr"/>
      <c r="C7652" s="21" t="inlineStr">
        <is>
          <r>
            <t xml:space="preserve">FONTE</t>
          </r>
        </is>
      </c>
      <c r="D7652" s="21" t="inlineStr">
        <is>
          <r>
            <t xml:space="preserve">UNID</t>
          </r>
        </is>
      </c>
      <c r="E7652" s="21" t="inlineStr">
        <is>
          <r>
            <t xml:space="preserve">COEFICIENTE</t>
          </r>
        </is>
      </c>
      <c r="F7652" s="21" t="inlineStr">
        <is>
          <r>
            <t xml:space="preserve">PREÇO UNITÁRIO</t>
          </r>
        </is>
      </c>
      <c r="G7652" s="21" t="inlineStr">
        <is>
          <r>
            <t xml:space="preserve">TOTAL</t>
          </r>
        </is>
      </c>
    </row>
    <row r="7653" customHeight="1" ht="21">
      <c r="A7653" s="22" t="inlineStr">
        <is>
          <r>
            <t xml:space="preserve">88243</t>
          </r>
        </is>
      </c>
      <c r="B7653" s="23" t="inlineStr">
        <is>
          <r>
            <t xml:space="preserve">AJUDANTE ESPECIALIZADO COM ENCARGOS COMPLEMENTARES</t>
          </r>
        </is>
      </c>
      <c r="C7653" s="22" t="inlineStr">
        <is>
          <r>
            <t xml:space="preserve">SINAPI</t>
          </r>
        </is>
      </c>
      <c r="D7653" s="22" t="inlineStr">
        <is>
          <r>
            <t xml:space="preserve">H</t>
          </r>
        </is>
      </c>
      <c r="E7653" s="24" t="n">
        <v>34.55</v>
      </c>
      <c r="F7653" s="25" t="n">
        <v>23.76</v>
      </c>
      <c r="G7653" s="25" t="n">
        <f>ROUND(ROUND(E7653,8)*F7653,2)</f>
        <v>820.91</v>
      </c>
    </row>
    <row r="7654" customHeight="1" ht="21">
      <c r="A7654" s="22" t="inlineStr">
        <is>
          <r>
            <t xml:space="preserve">88247</t>
          </r>
        </is>
      </c>
      <c r="B7654" s="23" t="inlineStr">
        <is>
          <r>
            <t xml:space="preserve">AUXILIAR DE ELETRICISTA COM ENCARGOS COMPLEMENTARES</t>
          </r>
        </is>
      </c>
      <c r="C7654" s="22" t="inlineStr">
        <is>
          <r>
            <t xml:space="preserve">SINAPI</t>
          </r>
        </is>
      </c>
      <c r="D7654" s="22" t="inlineStr">
        <is>
          <r>
            <t xml:space="preserve">H</t>
          </r>
        </is>
      </c>
      <c r="E7654" s="24" t="n">
        <v>1.65</v>
      </c>
      <c r="F7654" s="25" t="n">
        <v>25.22</v>
      </c>
      <c r="G7654" s="25" t="n">
        <f>ROUND(ROUND(E7654,8)*F7654,2)</f>
        <v>41.61</v>
      </c>
    </row>
    <row r="7655" customHeight="1" ht="15">
      <c r="A7655" s="22" t="inlineStr">
        <is>
          <r>
            <t xml:space="preserve">88264</t>
          </r>
        </is>
      </c>
      <c r="B7655" s="23" t="inlineStr">
        <is>
          <r>
            <t xml:space="preserve">ELETRICISTA COM ENCARGOS COMPLEMENTARES</t>
          </r>
        </is>
      </c>
      <c r="C7655" s="22" t="inlineStr">
        <is>
          <r>
            <t xml:space="preserve">SINAPI</t>
          </r>
        </is>
      </c>
      <c r="D7655" s="22" t="inlineStr">
        <is>
          <r>
            <t xml:space="preserve">H</t>
          </r>
        </is>
      </c>
      <c r="E7655" s="24" t="n">
        <v>1.65</v>
      </c>
      <c r="F7655" s="25" t="n">
        <v>30.96</v>
      </c>
      <c r="G7655" s="25" t="n">
        <f>ROUND(ROUND(E7655,8)*F7655,2)</f>
        <v>51.08</v>
      </c>
    </row>
    <row r="7656" customHeight="1" ht="21">
      <c r="A7656" s="22" t="inlineStr">
        <is>
          <r>
            <t xml:space="preserve">88279</t>
          </r>
        </is>
      </c>
      <c r="B7656" s="23" t="inlineStr">
        <is>
          <r>
            <t xml:space="preserve">MONTADOR ELETROMECÂNICO COM ENCARGOS COMPLEMENTARES</t>
          </r>
        </is>
      </c>
      <c r="C7656" s="22" t="inlineStr">
        <is>
          <r>
            <t xml:space="preserve">SINAPI</t>
          </r>
        </is>
      </c>
      <c r="D7656" s="22" t="inlineStr">
        <is>
          <r>
            <t xml:space="preserve">H</t>
          </r>
        </is>
      </c>
      <c r="E7656" s="24" t="n">
        <v>11.51</v>
      </c>
      <c r="F7656" s="25" t="n">
        <v>33.06</v>
      </c>
      <c r="G7656" s="25" t="n">
        <f>ROUND(ROUND(E7656,8)*F7656,2)</f>
        <v>380.52</v>
      </c>
    </row>
    <row r="7657" customHeight="1" ht="18">
      <c r="A7657" s="2" t="inlineStr"/>
      <c r="B7657" s="2" t="inlineStr"/>
      <c r="C7657" s="2" t="inlineStr"/>
      <c r="D7657" s="2" t="inlineStr"/>
      <c r="E7657" s="26" t="inlineStr">
        <is>
          <r>
            <t xml:space="preserve">TOTAL Mão de Obra com Encargos Complementares:</t>
          </r>
        </is>
      </c>
      <c r="F7657" s="26" t="inlineStr"/>
      <c r="G7657" s="27" t="n">
        <f>SUM(G7653:G7656)</f>
        <v>1294.12</v>
      </c>
    </row>
    <row r="7658" customHeight="1" ht="15">
      <c r="A7658" s="2" t="inlineStr"/>
      <c r="B7658" s="2" t="inlineStr"/>
      <c r="C7658" s="2" t="inlineStr"/>
      <c r="D7658" s="2" t="inlineStr"/>
      <c r="E7658" s="28" t="inlineStr">
        <is>
          <r>
            <t xml:space="preserve">VALOR:</t>
          </r>
        </is>
      </c>
      <c r="F7658" s="28" t="inlineStr"/>
      <c r="G7658" s="29" t="n">
        <f>ROUND(SUM(G7651,G7657),2)</f>
        <v>3627.0</v>
      </c>
    </row>
    <row r="7659" customHeight="1" ht="15">
      <c r="A7659" s="2" t="inlineStr"/>
      <c r="B7659" s="2" t="inlineStr"/>
      <c r="C7659" s="2" t="inlineStr"/>
      <c r="D7659" s="2" t="inlineStr"/>
      <c r="E7659" s="28" t="inlineStr">
        <is>
          <r>
            <t xml:space="preserve">VALOR BDI (20.34%):</t>
          </r>
        </is>
      </c>
      <c r="F7659" s="28" t="inlineStr"/>
      <c r="G7659" s="29" t="n">
        <f>ROUND(G7658*(20.34/100),2)</f>
        <v>737.73</v>
      </c>
    </row>
    <row r="7660" customHeight="1" ht="15">
      <c r="A7660" s="2" t="inlineStr"/>
      <c r="B7660" s="2" t="inlineStr"/>
      <c r="C7660" s="2" t="inlineStr"/>
      <c r="D7660" s="2" t="inlineStr"/>
      <c r="E7660" s="28" t="inlineStr">
        <is>
          <r>
            <t xml:space="preserve">VALOR COM BDI:</t>
          </r>
        </is>
      </c>
      <c r="F7660" s="28" t="inlineStr"/>
      <c r="G7660" s="29" t="n">
        <f>G7659+G7658</f>
        <v>4364.73</v>
      </c>
    </row>
    <row r="7661" customHeight="1" ht="10">
      <c r="A7661" s="2" t="inlineStr"/>
      <c r="B7661" s="2" t="inlineStr"/>
      <c r="C7661" s="2" t="inlineStr"/>
      <c r="D7661" s="2" t="inlineStr"/>
      <c r="E7661" s="18" t="inlineStr"/>
      <c r="F7661" s="18" t="inlineStr"/>
      <c r="G7661" s="18" t="inlineStr"/>
    </row>
    <row r="7662" customHeight="1" ht="27">
      <c r="A7662" s="19" t="inlineStr">
        <is>
          <r>
            <t xml:space="preserve">1.20.80. ​CPU2171​ EXAUSTOR CETRIFUGO COM VAZÃO DE 1.600M³/H E P.E. DE 30mmca, MONTADO EM BASE ÚNICA COM MOTOR ELÉTRICO TRIFÁSICO DE NO MÁXIMO 0,75 KW E 04 PÓLOS, COXINS DE BORRACHA, PROTETOR DE EIXOS E CORREIAS, TELA DE DESCARGA, LIGAÇÕES COM FLANGE, IDENTIFICAÇÃO EM PLACA DE ALUMINIO. - FORNECIMENTO E INSTALAÇÃO​ (UN)</t>
          </r>
        </is>
      </c>
      <c r="B7662" s="19" t="inlineStr"/>
      <c r="C7662" s="19" t="inlineStr"/>
      <c r="D7662" s="19" t="inlineStr"/>
      <c r="E7662" s="19" t="inlineStr"/>
      <c r="F7662" s="19" t="inlineStr"/>
      <c r="G7662" s="19" t="inlineStr"/>
    </row>
    <row r="7663" customHeight="1" ht="15">
      <c r="A7663" s="20" t="inlineStr">
        <is>
          <r>
            <t xml:space="preserve">Material</t>
          </r>
        </is>
      </c>
      <c r="B7663" s="20" t="inlineStr"/>
      <c r="C7663" s="21" t="inlineStr">
        <is>
          <r>
            <t xml:space="preserve">FONTE</t>
          </r>
        </is>
      </c>
      <c r="D7663" s="21" t="inlineStr">
        <is>
          <r>
            <t xml:space="preserve">UNID</t>
          </r>
        </is>
      </c>
      <c r="E7663" s="21" t="inlineStr">
        <is>
          <r>
            <t xml:space="preserve">COEFICIENTE</t>
          </r>
        </is>
      </c>
      <c r="F7663" s="21" t="inlineStr">
        <is>
          <r>
            <t xml:space="preserve">PREÇO UNITÁRIO</t>
          </r>
        </is>
      </c>
      <c r="G7663" s="21" t="inlineStr">
        <is>
          <r>
            <t xml:space="preserve">TOTAL</t>
          </r>
        </is>
      </c>
    </row>
    <row r="7664" customHeight="1" ht="63">
      <c r="A7664" s="22" t="inlineStr">
        <is>
          <r>
            <t xml:space="preserve">6701037</t>
          </r>
        </is>
      </c>
      <c r="B7664" s="23" t="inlineStr">
        <is>
          <r>
            <t xml:space="preserve">EXAUSTOR CETRIFUGO COM VAZÃO DE 1.600M³/H E P.E. DE 30mmca, MONTADO EM BASE ÚNICA COM MOTOR ELÉTRICO TRIFÁSICO DE NO MÁXIMO 0,75 KW E 04 PÓLOS, COXINS DE BORRACHA, PROTETOR DE EIXOS E CORREIAS, TELA DE DESCARGA, LIGAÇÕES COM FLANGE, IDENTIFICAÇÃO EM PLACA DE ALUMINIO. - FORNECIMENTO E INSTALAÇÃO</t>
          </r>
        </is>
      </c>
      <c r="C7664" s="22" t="inlineStr">
        <is>
          <r>
            <t xml:space="preserve">Composições </t>
          </r>
        </is>
      </c>
      <c r="D7664" s="22" t="inlineStr">
        <is>
          <r>
            <t xml:space="preserve">UN</t>
          </r>
        </is>
      </c>
      <c r="E7664" s="24" t="n">
        <v>1.0</v>
      </c>
      <c r="F7664" s="25" t="n">
        <v>2519.07</v>
      </c>
      <c r="G7664" s="25" t="n">
        <f>ROUND(ROUND(E7664,8)*F7664,2)</f>
        <v>2519.07</v>
      </c>
    </row>
    <row r="7665" customHeight="1" ht="15">
      <c r="A7665" s="2" t="inlineStr"/>
      <c r="B7665" s="2" t="inlineStr"/>
      <c r="C7665" s="2" t="inlineStr"/>
      <c r="D7665" s="2" t="inlineStr"/>
      <c r="E7665" s="26" t="inlineStr">
        <is>
          <r>
            <t xml:space="preserve">TOTAL Material:</t>
          </r>
        </is>
      </c>
      <c r="F7665" s="26" t="inlineStr"/>
      <c r="G7665" s="27" t="n">
        <f>SUM(G7664:G7664)</f>
        <v>2519.07</v>
      </c>
    </row>
    <row r="7666" customHeight="1" ht="15">
      <c r="A7666" s="20" t="inlineStr">
        <is>
          <r>
            <t xml:space="preserve">Mão de Obra com Encargos Complementares</t>
          </r>
        </is>
      </c>
      <c r="B7666" s="20" t="inlineStr"/>
      <c r="C7666" s="21" t="inlineStr">
        <is>
          <r>
            <t xml:space="preserve">FONTE</t>
          </r>
        </is>
      </c>
      <c r="D7666" s="21" t="inlineStr">
        <is>
          <r>
            <t xml:space="preserve">UNID</t>
          </r>
        </is>
      </c>
      <c r="E7666" s="21" t="inlineStr">
        <is>
          <r>
            <t xml:space="preserve">COEFICIENTE</t>
          </r>
        </is>
      </c>
      <c r="F7666" s="21" t="inlineStr">
        <is>
          <r>
            <t xml:space="preserve">PREÇO UNITÁRIO</t>
          </r>
        </is>
      </c>
      <c r="G7666" s="21" t="inlineStr">
        <is>
          <r>
            <t xml:space="preserve">TOTAL</t>
          </r>
        </is>
      </c>
    </row>
    <row r="7667" customHeight="1" ht="21">
      <c r="A7667" s="22" t="inlineStr">
        <is>
          <r>
            <t xml:space="preserve">88243</t>
          </r>
        </is>
      </c>
      <c r="B7667" s="23" t="inlineStr">
        <is>
          <r>
            <t xml:space="preserve">AJUDANTE ESPECIALIZADO COM ENCARGOS COMPLEMENTARES</t>
          </r>
        </is>
      </c>
      <c r="C7667" s="22" t="inlineStr">
        <is>
          <r>
            <t xml:space="preserve">SINAPI</t>
          </r>
        </is>
      </c>
      <c r="D7667" s="22" t="inlineStr">
        <is>
          <r>
            <t xml:space="preserve">H</t>
          </r>
        </is>
      </c>
      <c r="E7667" s="24" t="n">
        <v>34.55</v>
      </c>
      <c r="F7667" s="25" t="n">
        <v>23.76</v>
      </c>
      <c r="G7667" s="25" t="n">
        <f>ROUND(ROUND(E7667,8)*F7667,2)</f>
        <v>820.91</v>
      </c>
    </row>
    <row r="7668" customHeight="1" ht="21">
      <c r="A7668" s="22" t="inlineStr">
        <is>
          <r>
            <t xml:space="preserve">88247</t>
          </r>
        </is>
      </c>
      <c r="B7668" s="23" t="inlineStr">
        <is>
          <r>
            <t xml:space="preserve">AUXILIAR DE ELETRICISTA COM ENCARGOS COMPLEMENTARES</t>
          </r>
        </is>
      </c>
      <c r="C7668" s="22" t="inlineStr">
        <is>
          <r>
            <t xml:space="preserve">SINAPI</t>
          </r>
        </is>
      </c>
      <c r="D7668" s="22" t="inlineStr">
        <is>
          <r>
            <t xml:space="preserve">H</t>
          </r>
        </is>
      </c>
      <c r="E7668" s="24" t="n">
        <v>1.65</v>
      </c>
      <c r="F7668" s="25" t="n">
        <v>25.22</v>
      </c>
      <c r="G7668" s="25" t="n">
        <f>ROUND(ROUND(E7668,8)*F7668,2)</f>
        <v>41.61</v>
      </c>
    </row>
    <row r="7669" customHeight="1" ht="15">
      <c r="A7669" s="22" t="inlineStr">
        <is>
          <r>
            <t xml:space="preserve">88264</t>
          </r>
        </is>
      </c>
      <c r="B7669" s="23" t="inlineStr">
        <is>
          <r>
            <t xml:space="preserve">ELETRICISTA COM ENCARGOS COMPLEMENTARES</t>
          </r>
        </is>
      </c>
      <c r="C7669" s="22" t="inlineStr">
        <is>
          <r>
            <t xml:space="preserve">SINAPI</t>
          </r>
        </is>
      </c>
      <c r="D7669" s="22" t="inlineStr">
        <is>
          <r>
            <t xml:space="preserve">H</t>
          </r>
        </is>
      </c>
      <c r="E7669" s="24" t="n">
        <v>1.65</v>
      </c>
      <c r="F7669" s="25" t="n">
        <v>30.96</v>
      </c>
      <c r="G7669" s="25" t="n">
        <f>ROUND(ROUND(E7669,8)*F7669,2)</f>
        <v>51.08</v>
      </c>
    </row>
    <row r="7670" customHeight="1" ht="21">
      <c r="A7670" s="22" t="inlineStr">
        <is>
          <r>
            <t xml:space="preserve">88279</t>
          </r>
        </is>
      </c>
      <c r="B7670" s="23" t="inlineStr">
        <is>
          <r>
            <t xml:space="preserve">MONTADOR ELETROMECÂNICO COM ENCARGOS COMPLEMENTARES</t>
          </r>
        </is>
      </c>
      <c r="C7670" s="22" t="inlineStr">
        <is>
          <r>
            <t xml:space="preserve">SINAPI</t>
          </r>
        </is>
      </c>
      <c r="D7670" s="22" t="inlineStr">
        <is>
          <r>
            <t xml:space="preserve">H</t>
          </r>
        </is>
      </c>
      <c r="E7670" s="24" t="n">
        <v>11.51</v>
      </c>
      <c r="F7670" s="25" t="n">
        <v>33.06</v>
      </c>
      <c r="G7670" s="25" t="n">
        <f>ROUND(ROUND(E7670,8)*F7670,2)</f>
        <v>380.52</v>
      </c>
    </row>
    <row r="7671" customHeight="1" ht="18">
      <c r="A7671" s="2" t="inlineStr"/>
      <c r="B7671" s="2" t="inlineStr"/>
      <c r="C7671" s="2" t="inlineStr"/>
      <c r="D7671" s="2" t="inlineStr"/>
      <c r="E7671" s="26" t="inlineStr">
        <is>
          <r>
            <t xml:space="preserve">TOTAL Mão de Obra com Encargos Complementares:</t>
          </r>
        </is>
      </c>
      <c r="F7671" s="26" t="inlineStr"/>
      <c r="G7671" s="27" t="n">
        <f>SUM(G7667:G7670)</f>
        <v>1294.12</v>
      </c>
    </row>
    <row r="7672" customHeight="1" ht="15">
      <c r="A7672" s="2" t="inlineStr"/>
      <c r="B7672" s="2" t="inlineStr"/>
      <c r="C7672" s="2" t="inlineStr"/>
      <c r="D7672" s="2" t="inlineStr"/>
      <c r="E7672" s="28" t="inlineStr">
        <is>
          <r>
            <t xml:space="preserve">VALOR:</t>
          </r>
        </is>
      </c>
      <c r="F7672" s="28" t="inlineStr"/>
      <c r="G7672" s="29" t="n">
        <f>ROUND(SUM(G7665,G7671),2)</f>
        <v>3813.19</v>
      </c>
    </row>
    <row r="7673" customHeight="1" ht="15">
      <c r="A7673" s="2" t="inlineStr"/>
      <c r="B7673" s="2" t="inlineStr"/>
      <c r="C7673" s="2" t="inlineStr"/>
      <c r="D7673" s="2" t="inlineStr"/>
      <c r="E7673" s="28" t="inlineStr">
        <is>
          <r>
            <t xml:space="preserve">VALOR BDI (20.34%):</t>
          </r>
        </is>
      </c>
      <c r="F7673" s="28" t="inlineStr"/>
      <c r="G7673" s="29" t="n">
        <f>ROUND(G7672*(20.34/100),2)</f>
        <v>775.6</v>
      </c>
    </row>
    <row r="7674" customHeight="1" ht="15">
      <c r="A7674" s="2" t="inlineStr"/>
      <c r="B7674" s="2" t="inlineStr"/>
      <c r="C7674" s="2" t="inlineStr"/>
      <c r="D7674" s="2" t="inlineStr"/>
      <c r="E7674" s="28" t="inlineStr">
        <is>
          <r>
            <t xml:space="preserve">VALOR COM BDI:</t>
          </r>
        </is>
      </c>
      <c r="F7674" s="28" t="inlineStr"/>
      <c r="G7674" s="29" t="n">
        <f>G7673+G7672</f>
        <v>4588.79</v>
      </c>
    </row>
    <row r="7675" customHeight="1" ht="10">
      <c r="A7675" s="2" t="inlineStr"/>
      <c r="B7675" s="2" t="inlineStr"/>
      <c r="C7675" s="2" t="inlineStr"/>
      <c r="D7675" s="2" t="inlineStr"/>
      <c r="E7675" s="18" t="inlineStr"/>
      <c r="F7675" s="18" t="inlineStr"/>
      <c r="G7675" s="18" t="inlineStr"/>
    </row>
    <row r="7676" customHeight="1" ht="27">
      <c r="A7676" s="19" t="inlineStr">
        <is>
          <r>
            <t xml:space="preserve">1.20.81. ​CPU2172​ EXAUSTOR CETRIFUGO COM VAZÃO DE 2.950M³/H E P.E. DE 45mmca, MONTADO EM BASE ÚNICA COM MOTOR ELÉTRICO TRIFÁSICO DE NO MÁXIMO 1,5 KW E 04 PÓLOS, COXINS DE BORRACHA, PROTETOR DE EIXOS E CORREIAS, TELA DE DESCARGA, LIGAÇÕES COM FLANGE, IDENTIFICAÇÃO EM PLACA DE ALUMINIO. - FORNECIMENTO E INSTALAÇÃO​ (UN)</t>
          </r>
        </is>
      </c>
      <c r="B7676" s="19" t="inlineStr"/>
      <c r="C7676" s="19" t="inlineStr"/>
      <c r="D7676" s="19" t="inlineStr"/>
      <c r="E7676" s="19" t="inlineStr"/>
      <c r="F7676" s="19" t="inlineStr"/>
      <c r="G7676" s="19" t="inlineStr"/>
    </row>
    <row r="7677" customHeight="1" ht="15">
      <c r="A7677" s="20" t="inlineStr">
        <is>
          <r>
            <t xml:space="preserve">Material</t>
          </r>
        </is>
      </c>
      <c r="B7677" s="20" t="inlineStr"/>
      <c r="C7677" s="21" t="inlineStr">
        <is>
          <r>
            <t xml:space="preserve">FONTE</t>
          </r>
        </is>
      </c>
      <c r="D7677" s="21" t="inlineStr">
        <is>
          <r>
            <t xml:space="preserve">UNID</t>
          </r>
        </is>
      </c>
      <c r="E7677" s="21" t="inlineStr">
        <is>
          <r>
            <t xml:space="preserve">COEFICIENTE</t>
          </r>
        </is>
      </c>
      <c r="F7677" s="21" t="inlineStr">
        <is>
          <r>
            <t xml:space="preserve">PREÇO UNITÁRIO</t>
          </r>
        </is>
      </c>
      <c r="G7677" s="21" t="inlineStr">
        <is>
          <r>
            <t xml:space="preserve">TOTAL</t>
          </r>
        </is>
      </c>
    </row>
    <row r="7678" customHeight="1" ht="63">
      <c r="A7678" s="22" t="inlineStr">
        <is>
          <r>
            <t xml:space="preserve">6701038</t>
          </r>
        </is>
      </c>
      <c r="B7678" s="23" t="inlineStr">
        <is>
          <r>
            <t xml:space="preserve">EXAUSTOR CETRIFUGO COM VAZÃO DE 2.950M³/H E P.E. DE 45mmca, MONTADO EM BASE ÚNICA COM MOTOR ELÉTRICO TRIFÁSICO DE NO MÁXIMO 1,5 KW E 04 PÓLOS, COXINS DE BORRACHA, PROTETOR DE EIXOS E CORREIAS, TELA DE DESCARGA, LIGAÇÕES COM FLANGE, IDENTIFICAÇÃO EM PLACA DE ALUMINIO. - FORNECIMENTO E INSTALAÇÃO</t>
          </r>
        </is>
      </c>
      <c r="C7678" s="22" t="inlineStr">
        <is>
          <r>
            <t xml:space="preserve">Composições </t>
          </r>
        </is>
      </c>
      <c r="D7678" s="22" t="inlineStr">
        <is>
          <r>
            <t xml:space="preserve">UN</t>
          </r>
        </is>
      </c>
      <c r="E7678" s="24" t="n">
        <v>1.0</v>
      </c>
      <c r="F7678" s="25" t="n">
        <v>4140.04</v>
      </c>
      <c r="G7678" s="25" t="n">
        <f>ROUND(ROUND(E7678,8)*F7678,2)</f>
        <v>4140.04</v>
      </c>
    </row>
    <row r="7679" customHeight="1" ht="15">
      <c r="A7679" s="2" t="inlineStr"/>
      <c r="B7679" s="2" t="inlineStr"/>
      <c r="C7679" s="2" t="inlineStr"/>
      <c r="D7679" s="2" t="inlineStr"/>
      <c r="E7679" s="26" t="inlineStr">
        <is>
          <r>
            <t xml:space="preserve">TOTAL Material:</t>
          </r>
        </is>
      </c>
      <c r="F7679" s="26" t="inlineStr"/>
      <c r="G7679" s="27" t="n">
        <f>SUM(G7678:G7678)</f>
        <v>4140.04</v>
      </c>
    </row>
    <row r="7680" customHeight="1" ht="15">
      <c r="A7680" s="20" t="inlineStr">
        <is>
          <r>
            <t xml:space="preserve">Mão de Obra com Encargos Complementares</t>
          </r>
        </is>
      </c>
      <c r="B7680" s="20" t="inlineStr"/>
      <c r="C7680" s="21" t="inlineStr">
        <is>
          <r>
            <t xml:space="preserve">FONTE</t>
          </r>
        </is>
      </c>
      <c r="D7680" s="21" t="inlineStr">
        <is>
          <r>
            <t xml:space="preserve">UNID</t>
          </r>
        </is>
      </c>
      <c r="E7680" s="21" t="inlineStr">
        <is>
          <r>
            <t xml:space="preserve">COEFICIENTE</t>
          </r>
        </is>
      </c>
      <c r="F7680" s="21" t="inlineStr">
        <is>
          <r>
            <t xml:space="preserve">PREÇO UNITÁRIO</t>
          </r>
        </is>
      </c>
      <c r="G7680" s="21" t="inlineStr">
        <is>
          <r>
            <t xml:space="preserve">TOTAL</t>
          </r>
        </is>
      </c>
    </row>
    <row r="7681" customHeight="1" ht="21">
      <c r="A7681" s="22" t="inlineStr">
        <is>
          <r>
            <t xml:space="preserve">88243</t>
          </r>
        </is>
      </c>
      <c r="B7681" s="23" t="inlineStr">
        <is>
          <r>
            <t xml:space="preserve">AJUDANTE ESPECIALIZADO COM ENCARGOS COMPLEMENTARES</t>
          </r>
        </is>
      </c>
      <c r="C7681" s="22" t="inlineStr">
        <is>
          <r>
            <t xml:space="preserve">SINAPI</t>
          </r>
        </is>
      </c>
      <c r="D7681" s="22" t="inlineStr">
        <is>
          <r>
            <t xml:space="preserve">H</t>
          </r>
        </is>
      </c>
      <c r="E7681" s="24" t="n">
        <v>43.19</v>
      </c>
      <c r="F7681" s="25" t="n">
        <v>23.76</v>
      </c>
      <c r="G7681" s="25" t="n">
        <f>ROUND(ROUND(E7681,8)*F7681,2)</f>
        <v>1026.19</v>
      </c>
    </row>
    <row r="7682" customHeight="1" ht="21">
      <c r="A7682" s="22" t="inlineStr">
        <is>
          <r>
            <t xml:space="preserve">88247</t>
          </r>
        </is>
      </c>
      <c r="B7682" s="23" t="inlineStr">
        <is>
          <r>
            <t xml:space="preserve">AUXILIAR DE ELETRICISTA COM ENCARGOS COMPLEMENTARES</t>
          </r>
        </is>
      </c>
      <c r="C7682" s="22" t="inlineStr">
        <is>
          <r>
            <t xml:space="preserve">SINAPI</t>
          </r>
        </is>
      </c>
      <c r="D7682" s="22" t="inlineStr">
        <is>
          <r>
            <t xml:space="preserve">H</t>
          </r>
        </is>
      </c>
      <c r="E7682" s="24" t="n">
        <v>2.05</v>
      </c>
      <c r="F7682" s="25" t="n">
        <v>25.22</v>
      </c>
      <c r="G7682" s="25" t="n">
        <f>ROUND(ROUND(E7682,8)*F7682,2)</f>
        <v>51.7</v>
      </c>
    </row>
    <row r="7683" customHeight="1" ht="15">
      <c r="A7683" s="22" t="inlineStr">
        <is>
          <r>
            <t xml:space="preserve">88264</t>
          </r>
        </is>
      </c>
      <c r="B7683" s="23" t="inlineStr">
        <is>
          <r>
            <t xml:space="preserve">ELETRICISTA COM ENCARGOS COMPLEMENTARES</t>
          </r>
        </is>
      </c>
      <c r="C7683" s="22" t="inlineStr">
        <is>
          <r>
            <t xml:space="preserve">SINAPI</t>
          </r>
        </is>
      </c>
      <c r="D7683" s="22" t="inlineStr">
        <is>
          <r>
            <t xml:space="preserve">H</t>
          </r>
        </is>
      </c>
      <c r="E7683" s="24" t="n">
        <v>2.05</v>
      </c>
      <c r="F7683" s="25" t="n">
        <v>30.96</v>
      </c>
      <c r="G7683" s="25" t="n">
        <f>ROUND(ROUND(E7683,8)*F7683,2)</f>
        <v>63.47</v>
      </c>
    </row>
    <row r="7684" customHeight="1" ht="21">
      <c r="A7684" s="22" t="inlineStr">
        <is>
          <r>
            <t xml:space="preserve">88279</t>
          </r>
        </is>
      </c>
      <c r="B7684" s="23" t="inlineStr">
        <is>
          <r>
            <t xml:space="preserve">MONTADOR ELETROMECÂNICO COM ENCARGOS COMPLEMENTARES</t>
          </r>
        </is>
      </c>
      <c r="C7684" s="22" t="inlineStr">
        <is>
          <r>
            <t xml:space="preserve">SINAPI</t>
          </r>
        </is>
      </c>
      <c r="D7684" s="22" t="inlineStr">
        <is>
          <r>
            <t xml:space="preserve">H</t>
          </r>
        </is>
      </c>
      <c r="E7684" s="24" t="n">
        <v>14.39</v>
      </c>
      <c r="F7684" s="25" t="n">
        <v>33.06</v>
      </c>
      <c r="G7684" s="25" t="n">
        <f>ROUND(ROUND(E7684,8)*F7684,2)</f>
        <v>475.73</v>
      </c>
    </row>
    <row r="7685" customHeight="1" ht="18">
      <c r="A7685" s="2" t="inlineStr"/>
      <c r="B7685" s="2" t="inlineStr"/>
      <c r="C7685" s="2" t="inlineStr"/>
      <c r="D7685" s="2" t="inlineStr"/>
      <c r="E7685" s="26" t="inlineStr">
        <is>
          <r>
            <t xml:space="preserve">TOTAL Mão de Obra com Encargos Complementares:</t>
          </r>
        </is>
      </c>
      <c r="F7685" s="26" t="inlineStr"/>
      <c r="G7685" s="27" t="n">
        <f>SUM(G7681:G7684)</f>
        <v>1617.09</v>
      </c>
    </row>
    <row r="7686" customHeight="1" ht="15">
      <c r="A7686" s="2" t="inlineStr"/>
      <c r="B7686" s="2" t="inlineStr"/>
      <c r="C7686" s="2" t="inlineStr"/>
      <c r="D7686" s="2" t="inlineStr"/>
      <c r="E7686" s="28" t="inlineStr">
        <is>
          <r>
            <t xml:space="preserve">VALOR:</t>
          </r>
        </is>
      </c>
      <c r="F7686" s="28" t="inlineStr"/>
      <c r="G7686" s="29" t="n">
        <f>ROUND(SUM(G7679,G7685),2)</f>
        <v>5757.13</v>
      </c>
    </row>
    <row r="7687" customHeight="1" ht="15">
      <c r="A7687" s="2" t="inlineStr"/>
      <c r="B7687" s="2" t="inlineStr"/>
      <c r="C7687" s="2" t="inlineStr"/>
      <c r="D7687" s="2" t="inlineStr"/>
      <c r="E7687" s="28" t="inlineStr">
        <is>
          <r>
            <t xml:space="preserve">VALOR BDI (20.34%):</t>
          </r>
        </is>
      </c>
      <c r="F7687" s="28" t="inlineStr"/>
      <c r="G7687" s="29" t="n">
        <f>ROUND(G7686*(20.34/100),2)</f>
        <v>1171.0</v>
      </c>
    </row>
    <row r="7688" customHeight="1" ht="15">
      <c r="A7688" s="2" t="inlineStr"/>
      <c r="B7688" s="2" t="inlineStr"/>
      <c r="C7688" s="2" t="inlineStr"/>
      <c r="D7688" s="2" t="inlineStr"/>
      <c r="E7688" s="28" t="inlineStr">
        <is>
          <r>
            <t xml:space="preserve">VALOR COM BDI:</t>
          </r>
        </is>
      </c>
      <c r="F7688" s="28" t="inlineStr"/>
      <c r="G7688" s="29" t="n">
        <f>G7687+G7686</f>
        <v>6928.13</v>
      </c>
    </row>
    <row r="7689" customHeight="1" ht="10">
      <c r="A7689" s="2" t="inlineStr"/>
      <c r="B7689" s="2" t="inlineStr"/>
      <c r="C7689" s="2" t="inlineStr"/>
      <c r="D7689" s="2" t="inlineStr"/>
      <c r="E7689" s="18" t="inlineStr"/>
      <c r="F7689" s="18" t="inlineStr"/>
      <c r="G7689" s="18" t="inlineStr"/>
    </row>
    <row r="7690" customHeight="1" ht="27">
      <c r="A7690" s="19" t="inlineStr">
        <is>
          <r>
            <t xml:space="preserve">1.20.82. ​CPU2173​ EXAUSTOR CETRIFUGO COM VAZÃO DE 3.250M³/H E P.E. DE 45mmca, MONTADO EM BASE ÚNICA COM MOTOR ELÉTRICO TRIFÁSICO DE NO MÁXIMO 2,5 KW E 04 PÓLOS, COXINS DE BORRACHA, PROTETOR DE EIXOS E CORREIAS, TELA DE DESCARGA, LIGAÇÕES COM FLANGE, IDENTIFICAÇÃO EM PLACA DE ALUMINIO. - FORNECIMENTO E INSTALAÇÃO​ (UN)</t>
          </r>
        </is>
      </c>
      <c r="B7690" s="19" t="inlineStr"/>
      <c r="C7690" s="19" t="inlineStr"/>
      <c r="D7690" s="19" t="inlineStr"/>
      <c r="E7690" s="19" t="inlineStr"/>
      <c r="F7690" s="19" t="inlineStr"/>
      <c r="G7690" s="19" t="inlineStr"/>
    </row>
    <row r="7691" customHeight="1" ht="15">
      <c r="A7691" s="20" t="inlineStr">
        <is>
          <r>
            <t xml:space="preserve">Material</t>
          </r>
        </is>
      </c>
      <c r="B7691" s="20" t="inlineStr"/>
      <c r="C7691" s="21" t="inlineStr">
        <is>
          <r>
            <t xml:space="preserve">FONTE</t>
          </r>
        </is>
      </c>
      <c r="D7691" s="21" t="inlineStr">
        <is>
          <r>
            <t xml:space="preserve">UNID</t>
          </r>
        </is>
      </c>
      <c r="E7691" s="21" t="inlineStr">
        <is>
          <r>
            <t xml:space="preserve">COEFICIENTE</t>
          </r>
        </is>
      </c>
      <c r="F7691" s="21" t="inlineStr">
        <is>
          <r>
            <t xml:space="preserve">PREÇO UNITÁRIO</t>
          </r>
        </is>
      </c>
      <c r="G7691" s="21" t="inlineStr">
        <is>
          <r>
            <t xml:space="preserve">TOTAL</t>
          </r>
        </is>
      </c>
    </row>
    <row r="7692" customHeight="1" ht="63">
      <c r="A7692" s="22" t="inlineStr">
        <is>
          <r>
            <t xml:space="preserve">6701039</t>
          </r>
        </is>
      </c>
      <c r="B7692" s="23" t="inlineStr">
        <is>
          <r>
            <t xml:space="preserve">EXAUSTOR CETRIFUGO COM VAZÃO DE 3.250M³/H E P.E. DE 45mmca, MONTADO EM BASE ÚNICA COM MOTOR ELÉTRICO TRIFÁSICO DE NO MÁXIMO 2,5 KW E 04 PÓLOS, COXINS DE BORRACHA, PROTETOR DE EIXOS E CORREIAS, TELA DE DESCARGA, LIGAÇÕES COM FLANGE, IDENTIFICAÇÃO EM PLACA DE ALUMINIO. - FORNECIMENTO E INSTALAÇÃO</t>
          </r>
        </is>
      </c>
      <c r="C7692" s="22" t="inlineStr">
        <is>
          <r>
            <t xml:space="preserve">Composições </t>
          </r>
        </is>
      </c>
      <c r="D7692" s="22" t="inlineStr">
        <is>
          <r>
            <t xml:space="preserve">UN</t>
          </r>
        </is>
      </c>
      <c r="E7692" s="24" t="n">
        <v>1.0</v>
      </c>
      <c r="F7692" s="25" t="n">
        <v>4140.04</v>
      </c>
      <c r="G7692" s="25" t="n">
        <f>ROUND(ROUND(E7692,8)*F7692,2)</f>
        <v>4140.04</v>
      </c>
    </row>
    <row r="7693" customHeight="1" ht="15">
      <c r="A7693" s="2" t="inlineStr"/>
      <c r="B7693" s="2" t="inlineStr"/>
      <c r="C7693" s="2" t="inlineStr"/>
      <c r="D7693" s="2" t="inlineStr"/>
      <c r="E7693" s="26" t="inlineStr">
        <is>
          <r>
            <t xml:space="preserve">TOTAL Material:</t>
          </r>
        </is>
      </c>
      <c r="F7693" s="26" t="inlineStr"/>
      <c r="G7693" s="27" t="n">
        <f>SUM(G7692:G7692)</f>
        <v>4140.04</v>
      </c>
    </row>
    <row r="7694" customHeight="1" ht="15">
      <c r="A7694" s="20" t="inlineStr">
        <is>
          <r>
            <t xml:space="preserve">Mão de Obra com Encargos Complementares</t>
          </r>
        </is>
      </c>
      <c r="B7694" s="20" t="inlineStr"/>
      <c r="C7694" s="21" t="inlineStr">
        <is>
          <r>
            <t xml:space="preserve">FONTE</t>
          </r>
        </is>
      </c>
      <c r="D7694" s="21" t="inlineStr">
        <is>
          <r>
            <t xml:space="preserve">UNID</t>
          </r>
        </is>
      </c>
      <c r="E7694" s="21" t="inlineStr">
        <is>
          <r>
            <t xml:space="preserve">COEFICIENTE</t>
          </r>
        </is>
      </c>
      <c r="F7694" s="21" t="inlineStr">
        <is>
          <r>
            <t xml:space="preserve">PREÇO UNITÁRIO</t>
          </r>
        </is>
      </c>
      <c r="G7694" s="21" t="inlineStr">
        <is>
          <r>
            <t xml:space="preserve">TOTAL</t>
          </r>
        </is>
      </c>
    </row>
    <row r="7695" customHeight="1" ht="21">
      <c r="A7695" s="22" t="inlineStr">
        <is>
          <r>
            <t xml:space="preserve">88243</t>
          </r>
        </is>
      </c>
      <c r="B7695" s="23" t="inlineStr">
        <is>
          <r>
            <t xml:space="preserve">AJUDANTE ESPECIALIZADO COM ENCARGOS COMPLEMENTARES</t>
          </r>
        </is>
      </c>
      <c r="C7695" s="22" t="inlineStr">
        <is>
          <r>
            <t xml:space="preserve">SINAPI</t>
          </r>
        </is>
      </c>
      <c r="D7695" s="22" t="inlineStr">
        <is>
          <r>
            <t xml:space="preserve">H</t>
          </r>
        </is>
      </c>
      <c r="E7695" s="24" t="n">
        <v>43.19</v>
      </c>
      <c r="F7695" s="25" t="n">
        <v>23.76</v>
      </c>
      <c r="G7695" s="25" t="n">
        <f>ROUND(ROUND(E7695,8)*F7695,2)</f>
        <v>1026.19</v>
      </c>
    </row>
    <row r="7696" customHeight="1" ht="21">
      <c r="A7696" s="22" t="inlineStr">
        <is>
          <r>
            <t xml:space="preserve">88247</t>
          </r>
        </is>
      </c>
      <c r="B7696" s="23" t="inlineStr">
        <is>
          <r>
            <t xml:space="preserve">AUXILIAR DE ELETRICISTA COM ENCARGOS COMPLEMENTARES</t>
          </r>
        </is>
      </c>
      <c r="C7696" s="22" t="inlineStr">
        <is>
          <r>
            <t xml:space="preserve">SINAPI</t>
          </r>
        </is>
      </c>
      <c r="D7696" s="22" t="inlineStr">
        <is>
          <r>
            <t xml:space="preserve">H</t>
          </r>
        </is>
      </c>
      <c r="E7696" s="24" t="n">
        <v>2.05</v>
      </c>
      <c r="F7696" s="25" t="n">
        <v>25.22</v>
      </c>
      <c r="G7696" s="25" t="n">
        <f>ROUND(ROUND(E7696,8)*F7696,2)</f>
        <v>51.7</v>
      </c>
    </row>
    <row r="7697" customHeight="1" ht="15">
      <c r="A7697" s="22" t="inlineStr">
        <is>
          <r>
            <t xml:space="preserve">88264</t>
          </r>
        </is>
      </c>
      <c r="B7697" s="23" t="inlineStr">
        <is>
          <r>
            <t xml:space="preserve">ELETRICISTA COM ENCARGOS COMPLEMENTARES</t>
          </r>
        </is>
      </c>
      <c r="C7697" s="22" t="inlineStr">
        <is>
          <r>
            <t xml:space="preserve">SINAPI</t>
          </r>
        </is>
      </c>
      <c r="D7697" s="22" t="inlineStr">
        <is>
          <r>
            <t xml:space="preserve">H</t>
          </r>
        </is>
      </c>
      <c r="E7697" s="24" t="n">
        <v>2.05</v>
      </c>
      <c r="F7697" s="25" t="n">
        <v>30.96</v>
      </c>
      <c r="G7697" s="25" t="n">
        <f>ROUND(ROUND(E7697,8)*F7697,2)</f>
        <v>63.47</v>
      </c>
    </row>
    <row r="7698" customHeight="1" ht="21">
      <c r="A7698" s="22" t="inlineStr">
        <is>
          <r>
            <t xml:space="preserve">88279</t>
          </r>
        </is>
      </c>
      <c r="B7698" s="23" t="inlineStr">
        <is>
          <r>
            <t xml:space="preserve">MONTADOR ELETROMECÂNICO COM ENCARGOS COMPLEMENTARES</t>
          </r>
        </is>
      </c>
      <c r="C7698" s="22" t="inlineStr">
        <is>
          <r>
            <t xml:space="preserve">SINAPI</t>
          </r>
        </is>
      </c>
      <c r="D7698" s="22" t="inlineStr">
        <is>
          <r>
            <t xml:space="preserve">H</t>
          </r>
        </is>
      </c>
      <c r="E7698" s="24" t="n">
        <v>14.39</v>
      </c>
      <c r="F7698" s="25" t="n">
        <v>33.06</v>
      </c>
      <c r="G7698" s="25" t="n">
        <f>ROUND(ROUND(E7698,8)*F7698,2)</f>
        <v>475.73</v>
      </c>
    </row>
    <row r="7699" customHeight="1" ht="18">
      <c r="A7699" s="2" t="inlineStr"/>
      <c r="B7699" s="2" t="inlineStr"/>
      <c r="C7699" s="2" t="inlineStr"/>
      <c r="D7699" s="2" t="inlineStr"/>
      <c r="E7699" s="26" t="inlineStr">
        <is>
          <r>
            <t xml:space="preserve">TOTAL Mão de Obra com Encargos Complementares:</t>
          </r>
        </is>
      </c>
      <c r="F7699" s="26" t="inlineStr"/>
      <c r="G7699" s="27" t="n">
        <f>SUM(G7695:G7698)</f>
        <v>1617.09</v>
      </c>
    </row>
    <row r="7700" customHeight="1" ht="15">
      <c r="A7700" s="2" t="inlineStr"/>
      <c r="B7700" s="2" t="inlineStr"/>
      <c r="C7700" s="2" t="inlineStr"/>
      <c r="D7700" s="2" t="inlineStr"/>
      <c r="E7700" s="28" t="inlineStr">
        <is>
          <r>
            <t xml:space="preserve">VALOR:</t>
          </r>
        </is>
      </c>
      <c r="F7700" s="28" t="inlineStr"/>
      <c r="G7700" s="29" t="n">
        <f>ROUND(SUM(G7693,G7699),2)</f>
        <v>5757.13</v>
      </c>
    </row>
    <row r="7701" customHeight="1" ht="15">
      <c r="A7701" s="2" t="inlineStr"/>
      <c r="B7701" s="2" t="inlineStr"/>
      <c r="C7701" s="2" t="inlineStr"/>
      <c r="D7701" s="2" t="inlineStr"/>
      <c r="E7701" s="28" t="inlineStr">
        <is>
          <r>
            <t xml:space="preserve">VALOR BDI (20.34%):</t>
          </r>
        </is>
      </c>
      <c r="F7701" s="28" t="inlineStr"/>
      <c r="G7701" s="29" t="n">
        <f>ROUND(G7700*(20.34/100),2)</f>
        <v>1171.0</v>
      </c>
    </row>
    <row r="7702" customHeight="1" ht="15">
      <c r="A7702" s="2" t="inlineStr"/>
      <c r="B7702" s="2" t="inlineStr"/>
      <c r="C7702" s="2" t="inlineStr"/>
      <c r="D7702" s="2" t="inlineStr"/>
      <c r="E7702" s="28" t="inlineStr">
        <is>
          <r>
            <t xml:space="preserve">VALOR COM BDI:</t>
          </r>
        </is>
      </c>
      <c r="F7702" s="28" t="inlineStr"/>
      <c r="G7702" s="29" t="n">
        <f>G7701+G7700</f>
        <v>6928.13</v>
      </c>
    </row>
    <row r="7703" customHeight="1" ht="10">
      <c r="A7703" s="2" t="inlineStr"/>
      <c r="B7703" s="2" t="inlineStr"/>
      <c r="C7703" s="2" t="inlineStr"/>
      <c r="D7703" s="2" t="inlineStr"/>
      <c r="E7703" s="18" t="inlineStr"/>
      <c r="F7703" s="18" t="inlineStr"/>
      <c r="G7703" s="18" t="inlineStr"/>
    </row>
    <row r="7704" customHeight="1" ht="27">
      <c r="A7704" s="19" t="inlineStr">
        <is>
          <r>
            <t xml:space="preserve">1.20.83. ​CPU2174​ EXAUSTOR CETRIFUGO COM VAZÃO DE 8.400M³/H E P.E. DE 40mmca, MONTADO EM BASE ÚNICA COM MOTOR ELÉTRICO TRIFÁSICO DE NO MÁXIMO 5,0 KW E 04 PÓLOS, COXINS DE BORRACHA, PROTETOR DE EIXOS E CORREIAS, TELA DE DESCARGA, LIGAÇÕES COM FLANGE, IDENTIFICAÇÃO EM PLACA DE ALUMINIO. - FORNECIMENTO E INSTALAÇÃO​ (UN)</t>
          </r>
        </is>
      </c>
      <c r="B7704" s="19" t="inlineStr"/>
      <c r="C7704" s="19" t="inlineStr"/>
      <c r="D7704" s="19" t="inlineStr"/>
      <c r="E7704" s="19" t="inlineStr"/>
      <c r="F7704" s="19" t="inlineStr"/>
      <c r="G7704" s="19" t="inlineStr"/>
    </row>
    <row r="7705" customHeight="1" ht="15">
      <c r="A7705" s="20" t="inlineStr">
        <is>
          <r>
            <t xml:space="preserve">Material</t>
          </r>
        </is>
      </c>
      <c r="B7705" s="20" t="inlineStr"/>
      <c r="C7705" s="21" t="inlineStr">
        <is>
          <r>
            <t xml:space="preserve">FONTE</t>
          </r>
        </is>
      </c>
      <c r="D7705" s="21" t="inlineStr">
        <is>
          <r>
            <t xml:space="preserve">UNID</t>
          </r>
        </is>
      </c>
      <c r="E7705" s="21" t="inlineStr">
        <is>
          <r>
            <t xml:space="preserve">COEFICIENTE</t>
          </r>
        </is>
      </c>
      <c r="F7705" s="21" t="inlineStr">
        <is>
          <r>
            <t xml:space="preserve">PREÇO UNITÁRIO</t>
          </r>
        </is>
      </c>
      <c r="G7705" s="21" t="inlineStr">
        <is>
          <r>
            <t xml:space="preserve">TOTAL</t>
          </r>
        </is>
      </c>
    </row>
    <row r="7706" customHeight="1" ht="63">
      <c r="A7706" s="22" t="inlineStr">
        <is>
          <r>
            <t xml:space="preserve">6701040</t>
          </r>
        </is>
      </c>
      <c r="B7706" s="23" t="inlineStr">
        <is>
          <r>
            <t xml:space="preserve">EXAUSTOR CETRIFUGO COM VAZÃO DE 8.400M³/H E P.E. DE 40mmca, MONTADO EM BASE ÚNICA COM MOTOR ELÉTRICO TRIFÁSICO DE NO MÁXIMO 5,0 KW E 04 PÓLOS, COXINS DE BORRACHA, PROTETOR DE EIXOS E CORREIAS, TELA DE DESCARGA, LIGAÇÕES COM FLANGE, IDENTIFICAÇÃO EM PLACA DE ALUMINIO. - FORNECIMENTO E INSTALAÇÃO​</t>
          </r>
        </is>
      </c>
      <c r="C7706" s="22" t="inlineStr">
        <is>
          <r>
            <t xml:space="preserve">Composições </t>
          </r>
        </is>
      </c>
      <c r="D7706" s="22" t="inlineStr">
        <is>
          <r>
            <t xml:space="preserve">UN</t>
          </r>
        </is>
      </c>
      <c r="E7706" s="24" t="n">
        <v>1.0</v>
      </c>
      <c r="F7706" s="25" t="n">
        <v>5980.06</v>
      </c>
      <c r="G7706" s="25" t="n">
        <f>ROUND(ROUND(E7706,8)*F7706,2)</f>
        <v>5980.06</v>
      </c>
    </row>
    <row r="7707" customHeight="1" ht="15">
      <c r="A7707" s="2" t="inlineStr"/>
      <c r="B7707" s="2" t="inlineStr"/>
      <c r="C7707" s="2" t="inlineStr"/>
      <c r="D7707" s="2" t="inlineStr"/>
      <c r="E7707" s="26" t="inlineStr">
        <is>
          <r>
            <t xml:space="preserve">TOTAL Material:</t>
          </r>
        </is>
      </c>
      <c r="F7707" s="26" t="inlineStr"/>
      <c r="G7707" s="27" t="n">
        <f>SUM(G7706:G7706)</f>
        <v>5980.06</v>
      </c>
    </row>
    <row r="7708" customHeight="1" ht="15">
      <c r="A7708" s="20" t="inlineStr">
        <is>
          <r>
            <t xml:space="preserve">Mão de Obra com Encargos Complementares</t>
          </r>
        </is>
      </c>
      <c r="B7708" s="20" t="inlineStr"/>
      <c r="C7708" s="21" t="inlineStr">
        <is>
          <r>
            <t xml:space="preserve">FONTE</t>
          </r>
        </is>
      </c>
      <c r="D7708" s="21" t="inlineStr">
        <is>
          <r>
            <t xml:space="preserve">UNID</t>
          </r>
        </is>
      </c>
      <c r="E7708" s="21" t="inlineStr">
        <is>
          <r>
            <t xml:space="preserve">COEFICIENTE</t>
          </r>
        </is>
      </c>
      <c r="F7708" s="21" t="inlineStr">
        <is>
          <r>
            <t xml:space="preserve">PREÇO UNITÁRIO</t>
          </r>
        </is>
      </c>
      <c r="G7708" s="21" t="inlineStr">
        <is>
          <r>
            <t xml:space="preserve">TOTAL</t>
          </r>
        </is>
      </c>
    </row>
    <row r="7709" customHeight="1" ht="21">
      <c r="A7709" s="22" t="inlineStr">
        <is>
          <r>
            <t xml:space="preserve">88243</t>
          </r>
        </is>
      </c>
      <c r="B7709" s="23" t="inlineStr">
        <is>
          <r>
            <t xml:space="preserve">AJUDANTE ESPECIALIZADO COM ENCARGOS COMPLEMENTARES</t>
          </r>
        </is>
      </c>
      <c r="C7709" s="22" t="inlineStr">
        <is>
          <r>
            <t xml:space="preserve">SINAPI</t>
          </r>
        </is>
      </c>
      <c r="D7709" s="22" t="inlineStr">
        <is>
          <r>
            <t xml:space="preserve">H</t>
          </r>
        </is>
      </c>
      <c r="E7709" s="24" t="n">
        <v>57.59</v>
      </c>
      <c r="F7709" s="25" t="n">
        <v>23.76</v>
      </c>
      <c r="G7709" s="25" t="n">
        <f>ROUND(ROUND(E7709,8)*F7709,2)</f>
        <v>1368.34</v>
      </c>
    </row>
    <row r="7710" customHeight="1" ht="21">
      <c r="A7710" s="22" t="inlineStr">
        <is>
          <r>
            <t xml:space="preserve">88247</t>
          </r>
        </is>
      </c>
      <c r="B7710" s="23" t="inlineStr">
        <is>
          <r>
            <t xml:space="preserve">AUXILIAR DE ELETRICISTA COM ENCARGOS COMPLEMENTARES</t>
          </r>
        </is>
      </c>
      <c r="C7710" s="22" t="inlineStr">
        <is>
          <r>
            <t xml:space="preserve">SINAPI</t>
          </r>
        </is>
      </c>
      <c r="D7710" s="22" t="inlineStr">
        <is>
          <r>
            <t xml:space="preserve">H</t>
          </r>
        </is>
      </c>
      <c r="E7710" s="24" t="n">
        <v>2.74</v>
      </c>
      <c r="F7710" s="25" t="n">
        <v>25.22</v>
      </c>
      <c r="G7710" s="25" t="n">
        <f>ROUND(ROUND(E7710,8)*F7710,2)</f>
        <v>69.1</v>
      </c>
    </row>
    <row r="7711" customHeight="1" ht="15">
      <c r="A7711" s="22" t="inlineStr">
        <is>
          <r>
            <t xml:space="preserve">88264</t>
          </r>
        </is>
      </c>
      <c r="B7711" s="23" t="inlineStr">
        <is>
          <r>
            <t xml:space="preserve">ELETRICISTA COM ENCARGOS COMPLEMENTARES</t>
          </r>
        </is>
      </c>
      <c r="C7711" s="22" t="inlineStr">
        <is>
          <r>
            <t xml:space="preserve">SINAPI</t>
          </r>
        </is>
      </c>
      <c r="D7711" s="22" t="inlineStr">
        <is>
          <r>
            <t xml:space="preserve">H</t>
          </r>
        </is>
      </c>
      <c r="E7711" s="24" t="n">
        <v>2.73</v>
      </c>
      <c r="F7711" s="25" t="n">
        <v>30.96</v>
      </c>
      <c r="G7711" s="25" t="n">
        <f>ROUND(ROUND(E7711,8)*F7711,2)</f>
        <v>84.52</v>
      </c>
    </row>
    <row r="7712" customHeight="1" ht="21">
      <c r="A7712" s="22" t="inlineStr">
        <is>
          <r>
            <t xml:space="preserve">88279</t>
          </r>
        </is>
      </c>
      <c r="B7712" s="23" t="inlineStr">
        <is>
          <r>
            <t xml:space="preserve">MONTADOR ELETROMECÂNICO COM ENCARGOS COMPLEMENTARES</t>
          </r>
        </is>
      </c>
      <c r="C7712" s="22" t="inlineStr">
        <is>
          <r>
            <t xml:space="preserve">SINAPI</t>
          </r>
        </is>
      </c>
      <c r="D7712" s="22" t="inlineStr">
        <is>
          <r>
            <t xml:space="preserve">H</t>
          </r>
        </is>
      </c>
      <c r="E7712" s="24" t="n">
        <v>19.21</v>
      </c>
      <c r="F7712" s="25" t="n">
        <v>33.06</v>
      </c>
      <c r="G7712" s="25" t="n">
        <f>ROUND(ROUND(E7712,8)*F7712,2)</f>
        <v>635.08</v>
      </c>
    </row>
    <row r="7713" customHeight="1" ht="18">
      <c r="A7713" s="2" t="inlineStr"/>
      <c r="B7713" s="2" t="inlineStr"/>
      <c r="C7713" s="2" t="inlineStr"/>
      <c r="D7713" s="2" t="inlineStr"/>
      <c r="E7713" s="26" t="inlineStr">
        <is>
          <r>
            <t xml:space="preserve">TOTAL Mão de Obra com Encargos Complementares:</t>
          </r>
        </is>
      </c>
      <c r="F7713" s="26" t="inlineStr"/>
      <c r="G7713" s="27" t="n">
        <f>SUM(G7709:G7712)</f>
        <v>2157.04</v>
      </c>
    </row>
    <row r="7714" customHeight="1" ht="15">
      <c r="A7714" s="2" t="inlineStr"/>
      <c r="B7714" s="2" t="inlineStr"/>
      <c r="C7714" s="2" t="inlineStr"/>
      <c r="D7714" s="2" t="inlineStr"/>
      <c r="E7714" s="28" t="inlineStr">
        <is>
          <r>
            <t xml:space="preserve">VALOR:</t>
          </r>
        </is>
      </c>
      <c r="F7714" s="28" t="inlineStr"/>
      <c r="G7714" s="29" t="n">
        <f>ROUND(SUM(G7707,G7713),2)</f>
        <v>8137.1</v>
      </c>
    </row>
    <row r="7715" customHeight="1" ht="15">
      <c r="A7715" s="2" t="inlineStr"/>
      <c r="B7715" s="2" t="inlineStr"/>
      <c r="C7715" s="2" t="inlineStr"/>
      <c r="D7715" s="2" t="inlineStr"/>
      <c r="E7715" s="28" t="inlineStr">
        <is>
          <r>
            <t xml:space="preserve">VALOR BDI (20.34%):</t>
          </r>
        </is>
      </c>
      <c r="F7715" s="28" t="inlineStr"/>
      <c r="G7715" s="29" t="n">
        <f>ROUND(G7714*(20.34/100),2)</f>
        <v>1655.09</v>
      </c>
    </row>
    <row r="7716" customHeight="1" ht="15">
      <c r="A7716" s="2" t="inlineStr"/>
      <c r="B7716" s="2" t="inlineStr"/>
      <c r="C7716" s="2" t="inlineStr"/>
      <c r="D7716" s="2" t="inlineStr"/>
      <c r="E7716" s="28" t="inlineStr">
        <is>
          <r>
            <t xml:space="preserve">VALOR COM BDI:</t>
          </r>
        </is>
      </c>
      <c r="F7716" s="28" t="inlineStr"/>
      <c r="G7716" s="29" t="n">
        <f>G7715+G7714</f>
        <v>9792.19</v>
      </c>
    </row>
    <row r="7717" customHeight="1" ht="10">
      <c r="A7717" s="2" t="inlineStr"/>
      <c r="B7717" s="2" t="inlineStr"/>
      <c r="C7717" s="2" t="inlineStr"/>
      <c r="D7717" s="2" t="inlineStr"/>
      <c r="E7717" s="18" t="inlineStr"/>
      <c r="F7717" s="18" t="inlineStr"/>
      <c r="G7717" s="18" t="inlineStr"/>
    </row>
    <row r="7718" customHeight="1" ht="27">
      <c r="A7718" s="19" t="inlineStr">
        <is>
          <r>
            <t xml:space="preserve">1.20.84. ​CPU2175​ CAIXA DE VENTILAÇÃO COM VAZÃO DE 300M³/H E P.E DE 30mmca, COM FILTRO G4 ACOPLADO, MOTOR ELÉTRICO TRIFÁSICO DE NO MÁXIMO 0,3KW E 4 PÓLOS, TELA DE ASPIRAÇÃO, FLANGES PARA MONTAGEM DOS DUTOS. - FORNECIMENTO E INSTALAÇÃO​ (UN)</t>
          </r>
        </is>
      </c>
      <c r="B7718" s="19" t="inlineStr"/>
      <c r="C7718" s="19" t="inlineStr"/>
      <c r="D7718" s="19" t="inlineStr"/>
      <c r="E7718" s="19" t="inlineStr"/>
      <c r="F7718" s="19" t="inlineStr"/>
      <c r="G7718" s="19" t="inlineStr"/>
    </row>
    <row r="7719" customHeight="1" ht="15">
      <c r="A7719" s="20" t="inlineStr">
        <is>
          <r>
            <t xml:space="preserve">Material</t>
          </r>
        </is>
      </c>
      <c r="B7719" s="20" t="inlineStr"/>
      <c r="C7719" s="21" t="inlineStr">
        <is>
          <r>
            <t xml:space="preserve">FONTE</t>
          </r>
        </is>
      </c>
      <c r="D7719" s="21" t="inlineStr">
        <is>
          <r>
            <t xml:space="preserve">UNID</t>
          </r>
        </is>
      </c>
      <c r="E7719" s="21" t="inlineStr">
        <is>
          <r>
            <t xml:space="preserve">COEFICIENTE</t>
          </r>
        </is>
      </c>
      <c r="F7719" s="21" t="inlineStr">
        <is>
          <r>
            <t xml:space="preserve">PREÇO UNITÁRIO</t>
          </r>
        </is>
      </c>
      <c r="G7719" s="21" t="inlineStr">
        <is>
          <r>
            <t xml:space="preserve">TOTAL</t>
          </r>
        </is>
      </c>
    </row>
    <row r="7720" customHeight="1" ht="46">
      <c r="A7720" s="22" t="inlineStr">
        <is>
          <r>
            <t xml:space="preserve">6701041</t>
          </r>
        </is>
      </c>
      <c r="B7720" s="23" t="inlineStr">
        <is>
          <r>
            <t xml:space="preserve">CAIXA DE VENTILAÇÃO COM VAZÃO DE 300M³/H E P.E DE 30mmca, COM FILTRO G4 ACOPLADO, MOTOR ELÉTRICO TRIFÁSICO DE NO MÁXIMO 0,3KW E 4 PÓLOS, TELA DE ASPIRAÇÃO, FLANGES PARA MONTAGEM DOS DUTOS. - FORNECIMENTO E INSTALAÇÃO</t>
          </r>
        </is>
      </c>
      <c r="C7720" s="22" t="inlineStr">
        <is>
          <r>
            <t xml:space="preserve">Composições </t>
          </r>
        </is>
      </c>
      <c r="D7720" s="22" t="inlineStr">
        <is>
          <r>
            <t xml:space="preserve">UN</t>
          </r>
        </is>
      </c>
      <c r="E7720" s="24" t="n">
        <v>1.0</v>
      </c>
      <c r="F7720" s="25" t="n">
        <v>1649.99</v>
      </c>
      <c r="G7720" s="25" t="n">
        <f>ROUND(ROUND(E7720,8)*F7720,2)</f>
        <v>1649.99</v>
      </c>
    </row>
    <row r="7721" customHeight="1" ht="15">
      <c r="A7721" s="2" t="inlineStr"/>
      <c r="B7721" s="2" t="inlineStr"/>
      <c r="C7721" s="2" t="inlineStr"/>
      <c r="D7721" s="2" t="inlineStr"/>
      <c r="E7721" s="26" t="inlineStr">
        <is>
          <r>
            <t xml:space="preserve">TOTAL Material:</t>
          </r>
        </is>
      </c>
      <c r="F7721" s="26" t="inlineStr"/>
      <c r="G7721" s="27" t="n">
        <f>SUM(G7720:G7720)</f>
        <v>1649.99</v>
      </c>
    </row>
    <row r="7722" customHeight="1" ht="15">
      <c r="A7722" s="20" t="inlineStr">
        <is>
          <r>
            <t xml:space="preserve">Mão de Obra com Encargos Complementares</t>
          </r>
        </is>
      </c>
      <c r="B7722" s="20" t="inlineStr"/>
      <c r="C7722" s="21" t="inlineStr">
        <is>
          <r>
            <t xml:space="preserve">FONTE</t>
          </r>
        </is>
      </c>
      <c r="D7722" s="21" t="inlineStr">
        <is>
          <r>
            <t xml:space="preserve">UNID</t>
          </r>
        </is>
      </c>
      <c r="E7722" s="21" t="inlineStr">
        <is>
          <r>
            <t xml:space="preserve">COEFICIENTE</t>
          </r>
        </is>
      </c>
      <c r="F7722" s="21" t="inlineStr">
        <is>
          <r>
            <t xml:space="preserve">PREÇO UNITÁRIO</t>
          </r>
        </is>
      </c>
      <c r="G7722" s="21" t="inlineStr">
        <is>
          <r>
            <t xml:space="preserve">TOTAL</t>
          </r>
        </is>
      </c>
    </row>
    <row r="7723" customHeight="1" ht="21">
      <c r="A7723" s="22" t="inlineStr">
        <is>
          <r>
            <t xml:space="preserve">88243</t>
          </r>
        </is>
      </c>
      <c r="B7723" s="23" t="inlineStr">
        <is>
          <r>
            <t xml:space="preserve">AJUDANTE ESPECIALIZADO COM ENCARGOS COMPLEMENTARES</t>
          </r>
        </is>
      </c>
      <c r="C7723" s="22" t="inlineStr">
        <is>
          <r>
            <t xml:space="preserve">SINAPI</t>
          </r>
        </is>
      </c>
      <c r="D7723" s="22" t="inlineStr">
        <is>
          <r>
            <t xml:space="preserve">H</t>
          </r>
        </is>
      </c>
      <c r="E7723" s="24" t="n">
        <v>28.8</v>
      </c>
      <c r="F7723" s="25" t="n">
        <v>23.76</v>
      </c>
      <c r="G7723" s="25" t="n">
        <f>ROUND(ROUND(E7723,8)*F7723,2)</f>
        <v>684.29</v>
      </c>
    </row>
    <row r="7724" customHeight="1" ht="21">
      <c r="A7724" s="22" t="inlineStr">
        <is>
          <r>
            <t xml:space="preserve">88247</t>
          </r>
        </is>
      </c>
      <c r="B7724" s="23" t="inlineStr">
        <is>
          <r>
            <t xml:space="preserve">AUXILIAR DE ELETRICISTA COM ENCARGOS COMPLEMENTARES</t>
          </r>
        </is>
      </c>
      <c r="C7724" s="22" t="inlineStr">
        <is>
          <r>
            <t xml:space="preserve">SINAPI</t>
          </r>
        </is>
      </c>
      <c r="D7724" s="22" t="inlineStr">
        <is>
          <r>
            <t xml:space="preserve">H</t>
          </r>
        </is>
      </c>
      <c r="E7724" s="24" t="n">
        <v>1.37</v>
      </c>
      <c r="F7724" s="25" t="n">
        <v>25.22</v>
      </c>
      <c r="G7724" s="25" t="n">
        <f>ROUND(ROUND(E7724,8)*F7724,2)</f>
        <v>34.55</v>
      </c>
    </row>
    <row r="7725" customHeight="1" ht="15">
      <c r="A7725" s="22" t="inlineStr">
        <is>
          <r>
            <t xml:space="preserve">88264</t>
          </r>
        </is>
      </c>
      <c r="B7725" s="23" t="inlineStr">
        <is>
          <r>
            <t xml:space="preserve">ELETRICISTA COM ENCARGOS COMPLEMENTARES</t>
          </r>
        </is>
      </c>
      <c r="C7725" s="22" t="inlineStr">
        <is>
          <r>
            <t xml:space="preserve">SINAPI</t>
          </r>
        </is>
      </c>
      <c r="D7725" s="22" t="inlineStr">
        <is>
          <r>
            <t xml:space="preserve">H</t>
          </r>
        </is>
      </c>
      <c r="E7725" s="24" t="n">
        <v>1.37</v>
      </c>
      <c r="F7725" s="25" t="n">
        <v>30.96</v>
      </c>
      <c r="G7725" s="25" t="n">
        <f>ROUND(ROUND(E7725,8)*F7725,2)</f>
        <v>42.42</v>
      </c>
    </row>
    <row r="7726" customHeight="1" ht="21">
      <c r="A7726" s="22" t="inlineStr">
        <is>
          <r>
            <t xml:space="preserve">88279</t>
          </r>
        </is>
      </c>
      <c r="B7726" s="23" t="inlineStr">
        <is>
          <r>
            <t xml:space="preserve">MONTADOR ELETROMECÂNICO COM ENCARGOS COMPLEMENTARES</t>
          </r>
        </is>
      </c>
      <c r="C7726" s="22" t="inlineStr">
        <is>
          <r>
            <t xml:space="preserve">SINAPI</t>
          </r>
        </is>
      </c>
      <c r="D7726" s="22" t="inlineStr">
        <is>
          <r>
            <t xml:space="preserve">H</t>
          </r>
        </is>
      </c>
      <c r="E7726" s="24" t="n">
        <v>9.6</v>
      </c>
      <c r="F7726" s="25" t="n">
        <v>33.06</v>
      </c>
      <c r="G7726" s="25" t="n">
        <f>ROUND(ROUND(E7726,8)*F7726,2)</f>
        <v>317.38</v>
      </c>
    </row>
    <row r="7727" customHeight="1" ht="18">
      <c r="A7727" s="2" t="inlineStr"/>
      <c r="B7727" s="2" t="inlineStr"/>
      <c r="C7727" s="2" t="inlineStr"/>
      <c r="D7727" s="2" t="inlineStr"/>
      <c r="E7727" s="26" t="inlineStr">
        <is>
          <r>
            <t xml:space="preserve">TOTAL Mão de Obra com Encargos Complementares:</t>
          </r>
        </is>
      </c>
      <c r="F7727" s="26" t="inlineStr"/>
      <c r="G7727" s="27" t="n">
        <f>SUM(G7723:G7726)</f>
        <v>1078.64</v>
      </c>
    </row>
    <row r="7728" customHeight="1" ht="15">
      <c r="A7728" s="2" t="inlineStr"/>
      <c r="B7728" s="2" t="inlineStr"/>
      <c r="C7728" s="2" t="inlineStr"/>
      <c r="D7728" s="2" t="inlineStr"/>
      <c r="E7728" s="28" t="inlineStr">
        <is>
          <r>
            <t xml:space="preserve">VALOR:</t>
          </r>
        </is>
      </c>
      <c r="F7728" s="28" t="inlineStr"/>
      <c r="G7728" s="29" t="n">
        <f>ROUND(SUM(G7721,G7727),2)</f>
        <v>2728.63</v>
      </c>
    </row>
    <row r="7729" customHeight="1" ht="15">
      <c r="A7729" s="2" t="inlineStr"/>
      <c r="B7729" s="2" t="inlineStr"/>
      <c r="C7729" s="2" t="inlineStr"/>
      <c r="D7729" s="2" t="inlineStr"/>
      <c r="E7729" s="28" t="inlineStr">
        <is>
          <r>
            <t xml:space="preserve">VALOR BDI (20.34%):</t>
          </r>
        </is>
      </c>
      <c r="F7729" s="28" t="inlineStr"/>
      <c r="G7729" s="29" t="n">
        <f>ROUND(G7728*(20.34/100),2)</f>
        <v>555.0</v>
      </c>
    </row>
    <row r="7730" customHeight="1" ht="15">
      <c r="A7730" s="2" t="inlineStr"/>
      <c r="B7730" s="2" t="inlineStr"/>
      <c r="C7730" s="2" t="inlineStr"/>
      <c r="D7730" s="2" t="inlineStr"/>
      <c r="E7730" s="28" t="inlineStr">
        <is>
          <r>
            <t xml:space="preserve">VALOR COM BDI:</t>
          </r>
        </is>
      </c>
      <c r="F7730" s="28" t="inlineStr"/>
      <c r="G7730" s="29" t="n">
        <f>G7729+G7728</f>
        <v>3283.63</v>
      </c>
    </row>
    <row r="7731" customHeight="1" ht="10">
      <c r="A7731" s="2" t="inlineStr"/>
      <c r="B7731" s="2" t="inlineStr"/>
      <c r="C7731" s="2" t="inlineStr"/>
      <c r="D7731" s="2" t="inlineStr"/>
      <c r="E7731" s="18" t="inlineStr"/>
      <c r="F7731" s="18" t="inlineStr"/>
      <c r="G7731" s="18" t="inlineStr"/>
    </row>
    <row r="7732" customHeight="1" ht="27">
      <c r="A7732" s="19" t="inlineStr">
        <is>
          <r>
            <t xml:space="preserve">1.20.85. ​CPU2176​ CAIXA DE VENTILAÇÃO COM VAZÃO DE 500M³/H E P.E DE 30mmca, COM FILTRO G4 ACOPLADO, MOTOR ELÉTRICO TRIFÁSICO DE NO MÁXIMO 0,5KW E 4 PÓLOS, TELA DE ASPIRAÇÃO, FLANGES PARA MONTAGEM DOS DUTOS. - FORNECIMENTO E INSTALAÇÃO​ (UN)</t>
          </r>
        </is>
      </c>
      <c r="B7732" s="19" t="inlineStr"/>
      <c r="C7732" s="19" t="inlineStr"/>
      <c r="D7732" s="19" t="inlineStr"/>
      <c r="E7732" s="19" t="inlineStr"/>
      <c r="F7732" s="19" t="inlineStr"/>
      <c r="G7732" s="19" t="inlineStr"/>
    </row>
    <row r="7733" customHeight="1" ht="15">
      <c r="A7733" s="20" t="inlineStr">
        <is>
          <r>
            <t xml:space="preserve">Material</t>
          </r>
        </is>
      </c>
      <c r="B7733" s="20" t="inlineStr"/>
      <c r="C7733" s="21" t="inlineStr">
        <is>
          <r>
            <t xml:space="preserve">FONTE</t>
          </r>
        </is>
      </c>
      <c r="D7733" s="21" t="inlineStr">
        <is>
          <r>
            <t xml:space="preserve">UNID</t>
          </r>
        </is>
      </c>
      <c r="E7733" s="21" t="inlineStr">
        <is>
          <r>
            <t xml:space="preserve">COEFICIENTE</t>
          </r>
        </is>
      </c>
      <c r="F7733" s="21" t="inlineStr">
        <is>
          <r>
            <t xml:space="preserve">PREÇO UNITÁRIO</t>
          </r>
        </is>
      </c>
      <c r="G7733" s="21" t="inlineStr">
        <is>
          <r>
            <t xml:space="preserve">TOTAL</t>
          </r>
        </is>
      </c>
    </row>
    <row r="7734" customHeight="1" ht="46">
      <c r="A7734" s="22" t="inlineStr">
        <is>
          <r>
            <t xml:space="preserve">6701042</t>
          </r>
        </is>
      </c>
      <c r="B7734" s="23" t="inlineStr">
        <is>
          <r>
            <t xml:space="preserve">CAIXA DE VENTILAÇÃO COM VAZÃO DE 500M³/H E P.E DE 30mmca, COM FILTRO G4 ACOPLADO, MOTOR ELÉTRICO TRIFÁSICO DE NO MÁXIMO 0,5KW E 4 PÓLOS, TELA DE ASPIRAÇÃO, FLANGES PARA MONTAGEM DOS DUTOS. - FORNECIMENTO E INSTALAÇÃO</t>
          </r>
        </is>
      </c>
      <c r="C7734" s="22" t="inlineStr">
        <is>
          <r>
            <t xml:space="preserve">Composições </t>
          </r>
        </is>
      </c>
      <c r="D7734" s="22" t="inlineStr">
        <is>
          <r>
            <t xml:space="preserve">UN</t>
          </r>
        </is>
      </c>
      <c r="E7734" s="24" t="n">
        <v>1.0</v>
      </c>
      <c r="F7734" s="25" t="n">
        <v>1971.45</v>
      </c>
      <c r="G7734" s="25" t="n">
        <f>ROUND(ROUND(E7734,8)*F7734,2)</f>
        <v>1971.45</v>
      </c>
    </row>
    <row r="7735" customHeight="1" ht="15">
      <c r="A7735" s="2" t="inlineStr"/>
      <c r="B7735" s="2" t="inlineStr"/>
      <c r="C7735" s="2" t="inlineStr"/>
      <c r="D7735" s="2" t="inlineStr"/>
      <c r="E7735" s="26" t="inlineStr">
        <is>
          <r>
            <t xml:space="preserve">TOTAL Material:</t>
          </r>
        </is>
      </c>
      <c r="F7735" s="26" t="inlineStr"/>
      <c r="G7735" s="27" t="n">
        <f>SUM(G7734:G7734)</f>
        <v>1971.45</v>
      </c>
    </row>
    <row r="7736" customHeight="1" ht="15">
      <c r="A7736" s="20" t="inlineStr">
        <is>
          <r>
            <t xml:space="preserve">Mão de Obra com Encargos Complementares</t>
          </r>
        </is>
      </c>
      <c r="B7736" s="20" t="inlineStr"/>
      <c r="C7736" s="21" t="inlineStr">
        <is>
          <r>
            <t xml:space="preserve">FONTE</t>
          </r>
        </is>
      </c>
      <c r="D7736" s="21" t="inlineStr">
        <is>
          <r>
            <t xml:space="preserve">UNID</t>
          </r>
        </is>
      </c>
      <c r="E7736" s="21" t="inlineStr">
        <is>
          <r>
            <t xml:space="preserve">COEFICIENTE</t>
          </r>
        </is>
      </c>
      <c r="F7736" s="21" t="inlineStr">
        <is>
          <r>
            <t xml:space="preserve">PREÇO UNITÁRIO</t>
          </r>
        </is>
      </c>
      <c r="G7736" s="21" t="inlineStr">
        <is>
          <r>
            <t xml:space="preserve">TOTAL</t>
          </r>
        </is>
      </c>
    </row>
    <row r="7737" customHeight="1" ht="21">
      <c r="A7737" s="22" t="inlineStr">
        <is>
          <r>
            <t xml:space="preserve">88243</t>
          </r>
        </is>
      </c>
      <c r="B7737" s="23" t="inlineStr">
        <is>
          <r>
            <t xml:space="preserve">AJUDANTE ESPECIALIZADO COM ENCARGOS COMPLEMENTARES</t>
          </r>
        </is>
      </c>
      <c r="C7737" s="22" t="inlineStr">
        <is>
          <r>
            <t xml:space="preserve">SINAPI</t>
          </r>
        </is>
      </c>
      <c r="D7737" s="22" t="inlineStr">
        <is>
          <r>
            <t xml:space="preserve">H</t>
          </r>
        </is>
      </c>
      <c r="E7737" s="24" t="n">
        <v>28.8</v>
      </c>
      <c r="F7737" s="25" t="n">
        <v>23.76</v>
      </c>
      <c r="G7737" s="25" t="n">
        <f>ROUND(ROUND(E7737,8)*F7737,2)</f>
        <v>684.29</v>
      </c>
    </row>
    <row r="7738" customHeight="1" ht="21">
      <c r="A7738" s="22" t="inlineStr">
        <is>
          <r>
            <t xml:space="preserve">88247</t>
          </r>
        </is>
      </c>
      <c r="B7738" s="23" t="inlineStr">
        <is>
          <r>
            <t xml:space="preserve">AUXILIAR DE ELETRICISTA COM ENCARGOS COMPLEMENTARES</t>
          </r>
        </is>
      </c>
      <c r="C7738" s="22" t="inlineStr">
        <is>
          <r>
            <t xml:space="preserve">SINAPI</t>
          </r>
        </is>
      </c>
      <c r="D7738" s="22" t="inlineStr">
        <is>
          <r>
            <t xml:space="preserve">H</t>
          </r>
        </is>
      </c>
      <c r="E7738" s="24" t="n">
        <v>1.37</v>
      </c>
      <c r="F7738" s="25" t="n">
        <v>25.22</v>
      </c>
      <c r="G7738" s="25" t="n">
        <f>ROUND(ROUND(E7738,8)*F7738,2)</f>
        <v>34.55</v>
      </c>
    </row>
    <row r="7739" customHeight="1" ht="15">
      <c r="A7739" s="22" t="inlineStr">
        <is>
          <r>
            <t xml:space="preserve">88264</t>
          </r>
        </is>
      </c>
      <c r="B7739" s="23" t="inlineStr">
        <is>
          <r>
            <t xml:space="preserve">ELETRICISTA COM ENCARGOS COMPLEMENTARES</t>
          </r>
        </is>
      </c>
      <c r="C7739" s="22" t="inlineStr">
        <is>
          <r>
            <t xml:space="preserve">SINAPI</t>
          </r>
        </is>
      </c>
      <c r="D7739" s="22" t="inlineStr">
        <is>
          <r>
            <t xml:space="preserve">H</t>
          </r>
        </is>
      </c>
      <c r="E7739" s="24" t="n">
        <v>1.37</v>
      </c>
      <c r="F7739" s="25" t="n">
        <v>30.96</v>
      </c>
      <c r="G7739" s="25" t="n">
        <f>ROUND(ROUND(E7739,8)*F7739,2)</f>
        <v>42.42</v>
      </c>
    </row>
    <row r="7740" customHeight="1" ht="21">
      <c r="A7740" s="22" t="inlineStr">
        <is>
          <r>
            <t xml:space="preserve">88279</t>
          </r>
        </is>
      </c>
      <c r="B7740" s="23" t="inlineStr">
        <is>
          <r>
            <t xml:space="preserve">MONTADOR ELETROMECÂNICO COM ENCARGOS COMPLEMENTARES</t>
          </r>
        </is>
      </c>
      <c r="C7740" s="22" t="inlineStr">
        <is>
          <r>
            <t xml:space="preserve">SINAPI</t>
          </r>
        </is>
      </c>
      <c r="D7740" s="22" t="inlineStr">
        <is>
          <r>
            <t xml:space="preserve">H</t>
          </r>
        </is>
      </c>
      <c r="E7740" s="24" t="n">
        <v>9.6</v>
      </c>
      <c r="F7740" s="25" t="n">
        <v>33.06</v>
      </c>
      <c r="G7740" s="25" t="n">
        <f>ROUND(ROUND(E7740,8)*F7740,2)</f>
        <v>317.38</v>
      </c>
    </row>
    <row r="7741" customHeight="1" ht="18">
      <c r="A7741" s="2" t="inlineStr"/>
      <c r="B7741" s="2" t="inlineStr"/>
      <c r="C7741" s="2" t="inlineStr"/>
      <c r="D7741" s="2" t="inlineStr"/>
      <c r="E7741" s="26" t="inlineStr">
        <is>
          <r>
            <t xml:space="preserve">TOTAL Mão de Obra com Encargos Complementares:</t>
          </r>
        </is>
      </c>
      <c r="F7741" s="26" t="inlineStr"/>
      <c r="G7741" s="27" t="n">
        <f>SUM(G7737:G7740)</f>
        <v>1078.64</v>
      </c>
    </row>
    <row r="7742" customHeight="1" ht="15">
      <c r="A7742" s="2" t="inlineStr"/>
      <c r="B7742" s="2" t="inlineStr"/>
      <c r="C7742" s="2" t="inlineStr"/>
      <c r="D7742" s="2" t="inlineStr"/>
      <c r="E7742" s="28" t="inlineStr">
        <is>
          <r>
            <t xml:space="preserve">VALOR:</t>
          </r>
        </is>
      </c>
      <c r="F7742" s="28" t="inlineStr"/>
      <c r="G7742" s="29" t="n">
        <f>ROUND(SUM(G7735,G7741),2)</f>
        <v>3050.09</v>
      </c>
    </row>
    <row r="7743" customHeight="1" ht="15">
      <c r="A7743" s="2" t="inlineStr"/>
      <c r="B7743" s="2" t="inlineStr"/>
      <c r="C7743" s="2" t="inlineStr"/>
      <c r="D7743" s="2" t="inlineStr"/>
      <c r="E7743" s="28" t="inlineStr">
        <is>
          <r>
            <t xml:space="preserve">VALOR BDI (20.34%):</t>
          </r>
        </is>
      </c>
      <c r="F7743" s="28" t="inlineStr"/>
      <c r="G7743" s="29" t="n">
        <f>ROUND(G7742*(20.34/100),2)</f>
        <v>620.39</v>
      </c>
    </row>
    <row r="7744" customHeight="1" ht="15">
      <c r="A7744" s="2" t="inlineStr"/>
      <c r="B7744" s="2" t="inlineStr"/>
      <c r="C7744" s="2" t="inlineStr"/>
      <c r="D7744" s="2" t="inlineStr"/>
      <c r="E7744" s="28" t="inlineStr">
        <is>
          <r>
            <t xml:space="preserve">VALOR COM BDI:</t>
          </r>
        </is>
      </c>
      <c r="F7744" s="28" t="inlineStr"/>
      <c r="G7744" s="29" t="n">
        <f>G7743+G7742</f>
        <v>3670.48</v>
      </c>
    </row>
    <row r="7745" customHeight="1" ht="10">
      <c r="A7745" s="2" t="inlineStr"/>
      <c r="B7745" s="2" t="inlineStr"/>
      <c r="C7745" s="2" t="inlineStr"/>
      <c r="D7745" s="2" t="inlineStr"/>
      <c r="E7745" s="18" t="inlineStr"/>
      <c r="F7745" s="18" t="inlineStr"/>
      <c r="G7745" s="18" t="inlineStr"/>
    </row>
    <row r="7746" customHeight="1" ht="27">
      <c r="A7746" s="19" t="inlineStr">
        <is>
          <r>
            <t xml:space="preserve">1.20.86. ​CPU2177​ CAIXA DE VENTILAÇÃO COM VAZÃO DE 650M³/H E P.E DE 40mmca, COM FILTRO G4 ACOPLADO, MOTOR ELÉTRICO TRIFÁSICO DE NO MÁXIMO 1,0KW E 04 PÓLOS, TELA DE ASPIRAÇÃO, FLANGES PARA MONTAGEM DOS DUTOS. - FORNECIMENTO E INSTALAÇÃO​ (UN)</t>
          </r>
        </is>
      </c>
      <c r="B7746" s="19" t="inlineStr"/>
      <c r="C7746" s="19" t="inlineStr"/>
      <c r="D7746" s="19" t="inlineStr"/>
      <c r="E7746" s="19" t="inlineStr"/>
      <c r="F7746" s="19" t="inlineStr"/>
      <c r="G7746" s="19" t="inlineStr"/>
    </row>
    <row r="7747" customHeight="1" ht="15">
      <c r="A7747" s="20" t="inlineStr">
        <is>
          <r>
            <t xml:space="preserve">Material</t>
          </r>
        </is>
      </c>
      <c r="B7747" s="20" t="inlineStr"/>
      <c r="C7747" s="21" t="inlineStr">
        <is>
          <r>
            <t xml:space="preserve">FONTE</t>
          </r>
        </is>
      </c>
      <c r="D7747" s="21" t="inlineStr">
        <is>
          <r>
            <t xml:space="preserve">UNID</t>
          </r>
        </is>
      </c>
      <c r="E7747" s="21" t="inlineStr">
        <is>
          <r>
            <t xml:space="preserve">COEFICIENTE</t>
          </r>
        </is>
      </c>
      <c r="F7747" s="21" t="inlineStr">
        <is>
          <r>
            <t xml:space="preserve">PREÇO UNITÁRIO</t>
          </r>
        </is>
      </c>
      <c r="G7747" s="21" t="inlineStr">
        <is>
          <r>
            <t xml:space="preserve">TOTAL</t>
          </r>
        </is>
      </c>
    </row>
    <row r="7748" customHeight="1" ht="46">
      <c r="A7748" s="22" t="inlineStr">
        <is>
          <r>
            <t xml:space="preserve">6701043</t>
          </r>
        </is>
      </c>
      <c r="B7748" s="23" t="inlineStr">
        <is>
          <r>
            <t xml:space="preserve">CAIXA DE VENTILAÇÃO COM VAZÃO DE 650M³/H E P.E DE 40mmca, COM FILTRO G4 ACOPLADO, MOTOR ELÉTRICO TRIFÁSICO DE NO MÁXIMO 1,0KW E 04 PÓLOS, TELA DE ASPIRAÇÃO, FLANGES PARA MONTAGEM DOS DUTOS. - FORNECIMENTO E INSTALAÇÃO</t>
          </r>
        </is>
      </c>
      <c r="C7748" s="22" t="inlineStr">
        <is>
          <r>
            <t xml:space="preserve">Composições </t>
          </r>
        </is>
      </c>
      <c r="D7748" s="22" t="inlineStr">
        <is>
          <r>
            <t xml:space="preserve">UN</t>
          </r>
        </is>
      </c>
      <c r="E7748" s="24" t="n">
        <v>1.0</v>
      </c>
      <c r="F7748" s="25" t="n">
        <v>1971.45</v>
      </c>
      <c r="G7748" s="25" t="n">
        <f>ROUND(ROUND(E7748,8)*F7748,2)</f>
        <v>1971.45</v>
      </c>
    </row>
    <row r="7749" customHeight="1" ht="15">
      <c r="A7749" s="2" t="inlineStr"/>
      <c r="B7749" s="2" t="inlineStr"/>
      <c r="C7749" s="2" t="inlineStr"/>
      <c r="D7749" s="2" t="inlineStr"/>
      <c r="E7749" s="26" t="inlineStr">
        <is>
          <r>
            <t xml:space="preserve">TOTAL Material:</t>
          </r>
        </is>
      </c>
      <c r="F7749" s="26" t="inlineStr"/>
      <c r="G7749" s="27" t="n">
        <f>SUM(G7748:G7748)</f>
        <v>1971.45</v>
      </c>
    </row>
    <row r="7750" customHeight="1" ht="15">
      <c r="A7750" s="20" t="inlineStr">
        <is>
          <r>
            <t xml:space="preserve">Mão de Obra com Encargos Complementares</t>
          </r>
        </is>
      </c>
      <c r="B7750" s="20" t="inlineStr"/>
      <c r="C7750" s="21" t="inlineStr">
        <is>
          <r>
            <t xml:space="preserve">FONTE</t>
          </r>
        </is>
      </c>
      <c r="D7750" s="21" t="inlineStr">
        <is>
          <r>
            <t xml:space="preserve">UNID</t>
          </r>
        </is>
      </c>
      <c r="E7750" s="21" t="inlineStr">
        <is>
          <r>
            <t xml:space="preserve">COEFICIENTE</t>
          </r>
        </is>
      </c>
      <c r="F7750" s="21" t="inlineStr">
        <is>
          <r>
            <t xml:space="preserve">PREÇO UNITÁRIO</t>
          </r>
        </is>
      </c>
      <c r="G7750" s="21" t="inlineStr">
        <is>
          <r>
            <t xml:space="preserve">TOTAL</t>
          </r>
        </is>
      </c>
    </row>
    <row r="7751" customHeight="1" ht="21">
      <c r="A7751" s="22" t="inlineStr">
        <is>
          <r>
            <t xml:space="preserve">88243</t>
          </r>
        </is>
      </c>
      <c r="B7751" s="23" t="inlineStr">
        <is>
          <r>
            <t xml:space="preserve">AJUDANTE ESPECIALIZADO COM ENCARGOS COMPLEMENTARES</t>
          </r>
        </is>
      </c>
      <c r="C7751" s="22" t="inlineStr">
        <is>
          <r>
            <t xml:space="preserve">SINAPI</t>
          </r>
        </is>
      </c>
      <c r="D7751" s="22" t="inlineStr">
        <is>
          <r>
            <t xml:space="preserve">H</t>
          </r>
        </is>
      </c>
      <c r="E7751" s="24" t="n">
        <v>28.8</v>
      </c>
      <c r="F7751" s="25" t="n">
        <v>23.76</v>
      </c>
      <c r="G7751" s="25" t="n">
        <f>ROUND(ROUND(E7751,8)*F7751,2)</f>
        <v>684.29</v>
      </c>
    </row>
    <row r="7752" customHeight="1" ht="21">
      <c r="A7752" s="22" t="inlineStr">
        <is>
          <r>
            <t xml:space="preserve">88247</t>
          </r>
        </is>
      </c>
      <c r="B7752" s="23" t="inlineStr">
        <is>
          <r>
            <t xml:space="preserve">AUXILIAR DE ELETRICISTA COM ENCARGOS COMPLEMENTARES</t>
          </r>
        </is>
      </c>
      <c r="C7752" s="22" t="inlineStr">
        <is>
          <r>
            <t xml:space="preserve">SINAPI</t>
          </r>
        </is>
      </c>
      <c r="D7752" s="22" t="inlineStr">
        <is>
          <r>
            <t xml:space="preserve">H</t>
          </r>
        </is>
      </c>
      <c r="E7752" s="24" t="n">
        <v>1.37</v>
      </c>
      <c r="F7752" s="25" t="n">
        <v>25.22</v>
      </c>
      <c r="G7752" s="25" t="n">
        <f>ROUND(ROUND(E7752,8)*F7752,2)</f>
        <v>34.55</v>
      </c>
    </row>
    <row r="7753" customHeight="1" ht="15">
      <c r="A7753" s="22" t="inlineStr">
        <is>
          <r>
            <t xml:space="preserve">88264</t>
          </r>
        </is>
      </c>
      <c r="B7753" s="23" t="inlineStr">
        <is>
          <r>
            <t xml:space="preserve">ELETRICISTA COM ENCARGOS COMPLEMENTARES</t>
          </r>
        </is>
      </c>
      <c r="C7753" s="22" t="inlineStr">
        <is>
          <r>
            <t xml:space="preserve">SINAPI</t>
          </r>
        </is>
      </c>
      <c r="D7753" s="22" t="inlineStr">
        <is>
          <r>
            <t xml:space="preserve">H</t>
          </r>
        </is>
      </c>
      <c r="E7753" s="24" t="n">
        <v>1.37</v>
      </c>
      <c r="F7753" s="25" t="n">
        <v>30.96</v>
      </c>
      <c r="G7753" s="25" t="n">
        <f>ROUND(ROUND(E7753,8)*F7753,2)</f>
        <v>42.42</v>
      </c>
    </row>
    <row r="7754" customHeight="1" ht="21">
      <c r="A7754" s="22" t="inlineStr">
        <is>
          <r>
            <t xml:space="preserve">88279</t>
          </r>
        </is>
      </c>
      <c r="B7754" s="23" t="inlineStr">
        <is>
          <r>
            <t xml:space="preserve">MONTADOR ELETROMECÂNICO COM ENCARGOS COMPLEMENTARES</t>
          </r>
        </is>
      </c>
      <c r="C7754" s="22" t="inlineStr">
        <is>
          <r>
            <t xml:space="preserve">SINAPI</t>
          </r>
        </is>
      </c>
      <c r="D7754" s="22" t="inlineStr">
        <is>
          <r>
            <t xml:space="preserve">H</t>
          </r>
        </is>
      </c>
      <c r="E7754" s="24" t="n">
        <v>9.6</v>
      </c>
      <c r="F7754" s="25" t="n">
        <v>33.06</v>
      </c>
      <c r="G7754" s="25" t="n">
        <f>ROUND(ROUND(E7754,8)*F7754,2)</f>
        <v>317.38</v>
      </c>
    </row>
    <row r="7755" customHeight="1" ht="18">
      <c r="A7755" s="2" t="inlineStr"/>
      <c r="B7755" s="2" t="inlineStr"/>
      <c r="C7755" s="2" t="inlineStr"/>
      <c r="D7755" s="2" t="inlineStr"/>
      <c r="E7755" s="26" t="inlineStr">
        <is>
          <r>
            <t xml:space="preserve">TOTAL Mão de Obra com Encargos Complementares:</t>
          </r>
        </is>
      </c>
      <c r="F7755" s="26" t="inlineStr"/>
      <c r="G7755" s="27" t="n">
        <f>SUM(G7751:G7754)</f>
        <v>1078.64</v>
      </c>
    </row>
    <row r="7756" customHeight="1" ht="15">
      <c r="A7756" s="2" t="inlineStr"/>
      <c r="B7756" s="2" t="inlineStr"/>
      <c r="C7756" s="2" t="inlineStr"/>
      <c r="D7756" s="2" t="inlineStr"/>
      <c r="E7756" s="28" t="inlineStr">
        <is>
          <r>
            <t xml:space="preserve">VALOR:</t>
          </r>
        </is>
      </c>
      <c r="F7756" s="28" t="inlineStr"/>
      <c r="G7756" s="29" t="n">
        <f>ROUND(SUM(G7749,G7755),2)</f>
        <v>3050.09</v>
      </c>
    </row>
    <row r="7757" customHeight="1" ht="15">
      <c r="A7757" s="2" t="inlineStr"/>
      <c r="B7757" s="2" t="inlineStr"/>
      <c r="C7757" s="2" t="inlineStr"/>
      <c r="D7757" s="2" t="inlineStr"/>
      <c r="E7757" s="28" t="inlineStr">
        <is>
          <r>
            <t xml:space="preserve">VALOR BDI (20.34%):</t>
          </r>
        </is>
      </c>
      <c r="F7757" s="28" t="inlineStr"/>
      <c r="G7757" s="29" t="n">
        <f>ROUND(G7756*(20.34/100),2)</f>
        <v>620.39</v>
      </c>
    </row>
    <row r="7758" customHeight="1" ht="15">
      <c r="A7758" s="2" t="inlineStr"/>
      <c r="B7758" s="2" t="inlineStr"/>
      <c r="C7758" s="2" t="inlineStr"/>
      <c r="D7758" s="2" t="inlineStr"/>
      <c r="E7758" s="28" t="inlineStr">
        <is>
          <r>
            <t xml:space="preserve">VALOR COM BDI:</t>
          </r>
        </is>
      </c>
      <c r="F7758" s="28" t="inlineStr"/>
      <c r="G7758" s="29" t="n">
        <f>G7757+G7756</f>
        <v>3670.48</v>
      </c>
    </row>
    <row r="7759" customHeight="1" ht="10">
      <c r="A7759" s="2" t="inlineStr"/>
      <c r="B7759" s="2" t="inlineStr"/>
      <c r="C7759" s="2" t="inlineStr"/>
      <c r="D7759" s="2" t="inlineStr"/>
      <c r="E7759" s="18" t="inlineStr"/>
      <c r="F7759" s="18" t="inlineStr"/>
      <c r="G7759" s="18" t="inlineStr"/>
    </row>
    <row r="7760" customHeight="1" ht="27">
      <c r="A7760" s="19" t="inlineStr">
        <is>
          <r>
            <t xml:space="preserve">1.20.87. ​CPU2178​ CAIXA DE VENTILAÇÃO COM VAZÃO DE 1.100M³/H E P.E DE 45mmca, COM FILTRO G4 ACOPLADO, MOTOR ELÉTRICO TRIFÁSICO DE NO MÁXIMO 2,0KW E 04 PÓLOS, TELA DE ASPIRAÇÃO, FLANGES PARA MONTAGEM DOS DUTOS. - FORNECIMENTO E INSTALAÇÃO​ (UN)</t>
          </r>
        </is>
      </c>
      <c r="B7760" s="19" t="inlineStr"/>
      <c r="C7760" s="19" t="inlineStr"/>
      <c r="D7760" s="19" t="inlineStr"/>
      <c r="E7760" s="19" t="inlineStr"/>
      <c r="F7760" s="19" t="inlineStr"/>
      <c r="G7760" s="19" t="inlineStr"/>
    </row>
    <row r="7761" customHeight="1" ht="15">
      <c r="A7761" s="20" t="inlineStr">
        <is>
          <r>
            <t xml:space="preserve">Material</t>
          </r>
        </is>
      </c>
      <c r="B7761" s="20" t="inlineStr"/>
      <c r="C7761" s="21" t="inlineStr">
        <is>
          <r>
            <t xml:space="preserve">FONTE</t>
          </r>
        </is>
      </c>
      <c r="D7761" s="21" t="inlineStr">
        <is>
          <r>
            <t xml:space="preserve">UNID</t>
          </r>
        </is>
      </c>
      <c r="E7761" s="21" t="inlineStr">
        <is>
          <r>
            <t xml:space="preserve">COEFICIENTE</t>
          </r>
        </is>
      </c>
      <c r="F7761" s="21" t="inlineStr">
        <is>
          <r>
            <t xml:space="preserve">PREÇO UNITÁRIO</t>
          </r>
        </is>
      </c>
      <c r="G7761" s="21" t="inlineStr">
        <is>
          <r>
            <t xml:space="preserve">TOTAL</t>
          </r>
        </is>
      </c>
    </row>
    <row r="7762" customHeight="1" ht="46">
      <c r="A7762" s="22" t="inlineStr">
        <is>
          <r>
            <t xml:space="preserve">6701044</t>
          </r>
        </is>
      </c>
      <c r="B7762" s="23" t="inlineStr">
        <is>
          <r>
            <t xml:space="preserve">CAIXA DE VENTILAÇÃO COM VAZÃO DE 1.100M³/H E P.E DE 45mmca, COM FILTRO G4 ACOPLADO, MOTOR ELÉTRICO TRIFÁSICO DE NO MÁXIMO 2,0KW E 04 PÓLOS, TELA DE ASPIRAÇÃO, FLANGES PARA MONTAGEM DOS DUTOS. - FORNECIMENTO E INSTALAÇÃO​</t>
          </r>
        </is>
      </c>
      <c r="C7762" s="22" t="inlineStr">
        <is>
          <r>
            <t xml:space="preserve">Composições </t>
          </r>
        </is>
      </c>
      <c r="D7762" s="22" t="inlineStr">
        <is>
          <r>
            <t xml:space="preserve">UN</t>
          </r>
        </is>
      </c>
      <c r="E7762" s="24" t="n">
        <v>1.0</v>
      </c>
      <c r="F7762" s="25" t="n">
        <v>2190.5</v>
      </c>
      <c r="G7762" s="25" t="n">
        <f>ROUND(ROUND(E7762,8)*F7762,2)</f>
        <v>2190.5</v>
      </c>
    </row>
    <row r="7763" customHeight="1" ht="15">
      <c r="A7763" s="2" t="inlineStr"/>
      <c r="B7763" s="2" t="inlineStr"/>
      <c r="C7763" s="2" t="inlineStr"/>
      <c r="D7763" s="2" t="inlineStr"/>
      <c r="E7763" s="26" t="inlineStr">
        <is>
          <r>
            <t xml:space="preserve">TOTAL Material:</t>
          </r>
        </is>
      </c>
      <c r="F7763" s="26" t="inlineStr"/>
      <c r="G7763" s="27" t="n">
        <f>SUM(G7762:G7762)</f>
        <v>2190.5</v>
      </c>
    </row>
    <row r="7764" customHeight="1" ht="15">
      <c r="A7764" s="20" t="inlineStr">
        <is>
          <r>
            <t xml:space="preserve">Mão de Obra com Encargos Complementares</t>
          </r>
        </is>
      </c>
      <c r="B7764" s="20" t="inlineStr"/>
      <c r="C7764" s="21" t="inlineStr">
        <is>
          <r>
            <t xml:space="preserve">FONTE</t>
          </r>
        </is>
      </c>
      <c r="D7764" s="21" t="inlineStr">
        <is>
          <r>
            <t xml:space="preserve">UNID</t>
          </r>
        </is>
      </c>
      <c r="E7764" s="21" t="inlineStr">
        <is>
          <r>
            <t xml:space="preserve">COEFICIENTE</t>
          </r>
        </is>
      </c>
      <c r="F7764" s="21" t="inlineStr">
        <is>
          <r>
            <t xml:space="preserve">PREÇO UNITÁRIO</t>
          </r>
        </is>
      </c>
      <c r="G7764" s="21" t="inlineStr">
        <is>
          <r>
            <t xml:space="preserve">TOTAL</t>
          </r>
        </is>
      </c>
    </row>
    <row r="7765" customHeight="1" ht="21">
      <c r="A7765" s="22" t="inlineStr">
        <is>
          <r>
            <t xml:space="preserve">88243</t>
          </r>
        </is>
      </c>
      <c r="B7765" s="23" t="inlineStr">
        <is>
          <r>
            <t xml:space="preserve">AJUDANTE ESPECIALIZADO COM ENCARGOS COMPLEMENTARES</t>
          </r>
        </is>
      </c>
      <c r="C7765" s="22" t="inlineStr">
        <is>
          <r>
            <t xml:space="preserve">SINAPI</t>
          </r>
        </is>
      </c>
      <c r="D7765" s="22" t="inlineStr">
        <is>
          <r>
            <t xml:space="preserve">H</t>
          </r>
        </is>
      </c>
      <c r="E7765" s="24" t="n">
        <v>28.8</v>
      </c>
      <c r="F7765" s="25" t="n">
        <v>23.76</v>
      </c>
      <c r="G7765" s="25" t="n">
        <f>ROUND(ROUND(E7765,8)*F7765,2)</f>
        <v>684.29</v>
      </c>
    </row>
    <row r="7766" customHeight="1" ht="21">
      <c r="A7766" s="22" t="inlineStr">
        <is>
          <r>
            <t xml:space="preserve">88247</t>
          </r>
        </is>
      </c>
      <c r="B7766" s="23" t="inlineStr">
        <is>
          <r>
            <t xml:space="preserve">AUXILIAR DE ELETRICISTA COM ENCARGOS COMPLEMENTARES</t>
          </r>
        </is>
      </c>
      <c r="C7766" s="22" t="inlineStr">
        <is>
          <r>
            <t xml:space="preserve">SINAPI</t>
          </r>
        </is>
      </c>
      <c r="D7766" s="22" t="inlineStr">
        <is>
          <r>
            <t xml:space="preserve">H</t>
          </r>
        </is>
      </c>
      <c r="E7766" s="24" t="n">
        <v>1.37</v>
      </c>
      <c r="F7766" s="25" t="n">
        <v>25.22</v>
      </c>
      <c r="G7766" s="25" t="n">
        <f>ROUND(ROUND(E7766,8)*F7766,2)</f>
        <v>34.55</v>
      </c>
    </row>
    <row r="7767" customHeight="1" ht="15">
      <c r="A7767" s="22" t="inlineStr">
        <is>
          <r>
            <t xml:space="preserve">88264</t>
          </r>
        </is>
      </c>
      <c r="B7767" s="23" t="inlineStr">
        <is>
          <r>
            <t xml:space="preserve">ELETRICISTA COM ENCARGOS COMPLEMENTARES</t>
          </r>
        </is>
      </c>
      <c r="C7767" s="22" t="inlineStr">
        <is>
          <r>
            <t xml:space="preserve">SINAPI</t>
          </r>
        </is>
      </c>
      <c r="D7767" s="22" t="inlineStr">
        <is>
          <r>
            <t xml:space="preserve">H</t>
          </r>
        </is>
      </c>
      <c r="E7767" s="24" t="n">
        <v>1.37</v>
      </c>
      <c r="F7767" s="25" t="n">
        <v>30.96</v>
      </c>
      <c r="G7767" s="25" t="n">
        <f>ROUND(ROUND(E7767,8)*F7767,2)</f>
        <v>42.42</v>
      </c>
    </row>
    <row r="7768" customHeight="1" ht="21">
      <c r="A7768" s="22" t="inlineStr">
        <is>
          <r>
            <t xml:space="preserve">88279</t>
          </r>
        </is>
      </c>
      <c r="B7768" s="23" t="inlineStr">
        <is>
          <r>
            <t xml:space="preserve">MONTADOR ELETROMECÂNICO COM ENCARGOS COMPLEMENTARES</t>
          </r>
        </is>
      </c>
      <c r="C7768" s="22" t="inlineStr">
        <is>
          <r>
            <t xml:space="preserve">SINAPI</t>
          </r>
        </is>
      </c>
      <c r="D7768" s="22" t="inlineStr">
        <is>
          <r>
            <t xml:space="preserve">H</t>
          </r>
        </is>
      </c>
      <c r="E7768" s="24" t="n">
        <v>9.6</v>
      </c>
      <c r="F7768" s="25" t="n">
        <v>33.06</v>
      </c>
      <c r="G7768" s="25" t="n">
        <f>ROUND(ROUND(E7768,8)*F7768,2)</f>
        <v>317.38</v>
      </c>
    </row>
    <row r="7769" customHeight="1" ht="18">
      <c r="A7769" s="2" t="inlineStr"/>
      <c r="B7769" s="2" t="inlineStr"/>
      <c r="C7769" s="2" t="inlineStr"/>
      <c r="D7769" s="2" t="inlineStr"/>
      <c r="E7769" s="26" t="inlineStr">
        <is>
          <r>
            <t xml:space="preserve">TOTAL Mão de Obra com Encargos Complementares:</t>
          </r>
        </is>
      </c>
      <c r="F7769" s="26" t="inlineStr"/>
      <c r="G7769" s="27" t="n">
        <f>SUM(G7765:G7768)</f>
        <v>1078.64</v>
      </c>
    </row>
    <row r="7770" customHeight="1" ht="15">
      <c r="A7770" s="2" t="inlineStr"/>
      <c r="B7770" s="2" t="inlineStr"/>
      <c r="C7770" s="2" t="inlineStr"/>
      <c r="D7770" s="2" t="inlineStr"/>
      <c r="E7770" s="28" t="inlineStr">
        <is>
          <r>
            <t xml:space="preserve">VALOR:</t>
          </r>
        </is>
      </c>
      <c r="F7770" s="28" t="inlineStr"/>
      <c r="G7770" s="29" t="n">
        <f>ROUND(SUM(G7763,G7769),2)</f>
        <v>3269.14</v>
      </c>
    </row>
    <row r="7771" customHeight="1" ht="15">
      <c r="A7771" s="2" t="inlineStr"/>
      <c r="B7771" s="2" t="inlineStr"/>
      <c r="C7771" s="2" t="inlineStr"/>
      <c r="D7771" s="2" t="inlineStr"/>
      <c r="E7771" s="28" t="inlineStr">
        <is>
          <r>
            <t xml:space="preserve">VALOR BDI (20.34%):</t>
          </r>
        </is>
      </c>
      <c r="F7771" s="28" t="inlineStr"/>
      <c r="G7771" s="29" t="n">
        <f>ROUND(G7770*(20.34/100),2)</f>
        <v>664.94</v>
      </c>
    </row>
    <row r="7772" customHeight="1" ht="15">
      <c r="A7772" s="2" t="inlineStr"/>
      <c r="B7772" s="2" t="inlineStr"/>
      <c r="C7772" s="2" t="inlineStr"/>
      <c r="D7772" s="2" t="inlineStr"/>
      <c r="E7772" s="28" t="inlineStr">
        <is>
          <r>
            <t xml:space="preserve">VALOR COM BDI:</t>
          </r>
        </is>
      </c>
      <c r="F7772" s="28" t="inlineStr"/>
      <c r="G7772" s="29" t="n">
        <f>G7771+G7770</f>
        <v>3934.08</v>
      </c>
    </row>
    <row r="7773" customHeight="1" ht="10">
      <c r="A7773" s="2" t="inlineStr"/>
      <c r="B7773" s="2" t="inlineStr"/>
      <c r="C7773" s="2" t="inlineStr"/>
      <c r="D7773" s="2" t="inlineStr"/>
      <c r="E7773" s="18" t="inlineStr"/>
      <c r="F7773" s="18" t="inlineStr"/>
      <c r="G7773" s="18" t="inlineStr"/>
    </row>
    <row r="7774" customHeight="1" ht="27">
      <c r="A7774" s="19" t="inlineStr">
        <is>
          <r>
            <t xml:space="preserve">1.20.88. ​CPU2179​ CAIXA DE VENTILAÇÃO COM VAZÃO DE 1.500M³/H E P.E DE 50mmca, COM FILTRO G4 ACOPLADO, MOTOR ELÉTRICO TRIFÁSICO DE NO MÁXIMO 2,5KW E 04 PÓLOS, TELA DE ASPIRAÇÃO, FLANGES PARA MONTAGEM DOS DUTOS. - FORNECIMENTO E INSTALAÇÃO​ (UN)</t>
          </r>
        </is>
      </c>
      <c r="B7774" s="19" t="inlineStr"/>
      <c r="C7774" s="19" t="inlineStr"/>
      <c r="D7774" s="19" t="inlineStr"/>
      <c r="E7774" s="19" t="inlineStr"/>
      <c r="F7774" s="19" t="inlineStr"/>
      <c r="G7774" s="19" t="inlineStr"/>
    </row>
    <row r="7775" customHeight="1" ht="15">
      <c r="A7775" s="20" t="inlineStr">
        <is>
          <r>
            <t xml:space="preserve">Material</t>
          </r>
        </is>
      </c>
      <c r="B7775" s="20" t="inlineStr"/>
      <c r="C7775" s="21" t="inlineStr">
        <is>
          <r>
            <t xml:space="preserve">FONTE</t>
          </r>
        </is>
      </c>
      <c r="D7775" s="21" t="inlineStr">
        <is>
          <r>
            <t xml:space="preserve">UNID</t>
          </r>
        </is>
      </c>
      <c r="E7775" s="21" t="inlineStr">
        <is>
          <r>
            <t xml:space="preserve">COEFICIENTE</t>
          </r>
        </is>
      </c>
      <c r="F7775" s="21" t="inlineStr">
        <is>
          <r>
            <t xml:space="preserve">PREÇO UNITÁRIO</t>
          </r>
        </is>
      </c>
      <c r="G7775" s="21" t="inlineStr">
        <is>
          <r>
            <t xml:space="preserve">TOTAL</t>
          </r>
        </is>
      </c>
    </row>
    <row r="7776" customHeight="1" ht="46">
      <c r="A7776" s="22" t="inlineStr">
        <is>
          <r>
            <t xml:space="preserve">6701045</t>
          </r>
        </is>
      </c>
      <c r="B7776" s="23" t="inlineStr">
        <is>
          <r>
            <t xml:space="preserve">CADA DE VENTILAÇÃO COM VAZÃO DE 1.500M2/H E P.E. DE 50MMCA, COM FILTRO G4 ACOPLADO, MOTOR ELETRICO TRIFASICO DE NO MAXIMO 2,5 KW E 04 POLOS, TELA DE ASPIRAÇÃO, FLANGES PARA MONTAGEM DOS DUTOS -FORNECIMENTO E INSTALAÇÃO</t>
          </r>
        </is>
      </c>
      <c r="C7776" s="22" t="inlineStr">
        <is>
          <r>
            <t xml:space="preserve">Composições </t>
          </r>
        </is>
      </c>
      <c r="D7776" s="22" t="inlineStr">
        <is>
          <r>
            <t xml:space="preserve">UN</t>
          </r>
        </is>
      </c>
      <c r="E7776" s="24" t="n">
        <v>1.0</v>
      </c>
      <c r="F7776" s="25" t="n">
        <v>2409.55</v>
      </c>
      <c r="G7776" s="25" t="n">
        <f>ROUND(ROUND(E7776,8)*F7776,2)</f>
        <v>2409.55</v>
      </c>
    </row>
    <row r="7777" customHeight="1" ht="15">
      <c r="A7777" s="2" t="inlineStr"/>
      <c r="B7777" s="2" t="inlineStr"/>
      <c r="C7777" s="2" t="inlineStr"/>
      <c r="D7777" s="2" t="inlineStr"/>
      <c r="E7777" s="26" t="inlineStr">
        <is>
          <r>
            <t xml:space="preserve">TOTAL Material:</t>
          </r>
        </is>
      </c>
      <c r="F7777" s="26" t="inlineStr"/>
      <c r="G7777" s="27" t="n">
        <f>SUM(G7776:G7776)</f>
        <v>2409.55</v>
      </c>
    </row>
    <row r="7778" customHeight="1" ht="15">
      <c r="A7778" s="20" t="inlineStr">
        <is>
          <r>
            <t xml:space="preserve">Mão de Obra com Encargos Complementares</t>
          </r>
        </is>
      </c>
      <c r="B7778" s="20" t="inlineStr"/>
      <c r="C7778" s="21" t="inlineStr">
        <is>
          <r>
            <t xml:space="preserve">FONTE</t>
          </r>
        </is>
      </c>
      <c r="D7778" s="21" t="inlineStr">
        <is>
          <r>
            <t xml:space="preserve">UNID</t>
          </r>
        </is>
      </c>
      <c r="E7778" s="21" t="inlineStr">
        <is>
          <r>
            <t xml:space="preserve">COEFICIENTE</t>
          </r>
        </is>
      </c>
      <c r="F7778" s="21" t="inlineStr">
        <is>
          <r>
            <t xml:space="preserve">PREÇO UNITÁRIO</t>
          </r>
        </is>
      </c>
      <c r="G7778" s="21" t="inlineStr">
        <is>
          <r>
            <t xml:space="preserve">TOTAL</t>
          </r>
        </is>
      </c>
    </row>
    <row r="7779" customHeight="1" ht="21">
      <c r="A7779" s="22" t="inlineStr">
        <is>
          <r>
            <t xml:space="preserve">88243</t>
          </r>
        </is>
      </c>
      <c r="B7779" s="23" t="inlineStr">
        <is>
          <r>
            <t xml:space="preserve">AJUDANTE ESPECIALIZADO COM ENCARGOS COMPLEMENTARES</t>
          </r>
        </is>
      </c>
      <c r="C7779" s="22" t="inlineStr">
        <is>
          <r>
            <t xml:space="preserve">SINAPI</t>
          </r>
        </is>
      </c>
      <c r="D7779" s="22" t="inlineStr">
        <is>
          <r>
            <t xml:space="preserve">H</t>
          </r>
        </is>
      </c>
      <c r="E7779" s="24" t="n">
        <v>37.4</v>
      </c>
      <c r="F7779" s="25" t="n">
        <v>23.76</v>
      </c>
      <c r="G7779" s="25" t="n">
        <f>ROUND(ROUND(E7779,8)*F7779,2)</f>
        <v>888.62</v>
      </c>
    </row>
    <row r="7780" customHeight="1" ht="21">
      <c r="A7780" s="22" t="inlineStr">
        <is>
          <r>
            <t xml:space="preserve">88247</t>
          </r>
        </is>
      </c>
      <c r="B7780" s="23" t="inlineStr">
        <is>
          <r>
            <t xml:space="preserve">AUXILIAR DE ELETRICISTA COM ENCARGOS COMPLEMENTARES</t>
          </r>
        </is>
      </c>
      <c r="C7780" s="22" t="inlineStr">
        <is>
          <r>
            <t xml:space="preserve">SINAPI</t>
          </r>
        </is>
      </c>
      <c r="D7780" s="22" t="inlineStr">
        <is>
          <r>
            <t xml:space="preserve">H</t>
          </r>
        </is>
      </c>
      <c r="E7780" s="24" t="n">
        <v>1.78</v>
      </c>
      <c r="F7780" s="25" t="n">
        <v>25.22</v>
      </c>
      <c r="G7780" s="25" t="n">
        <f>ROUND(ROUND(E7780,8)*F7780,2)</f>
        <v>44.89</v>
      </c>
    </row>
    <row r="7781" customHeight="1" ht="15">
      <c r="A7781" s="22" t="inlineStr">
        <is>
          <r>
            <t xml:space="preserve">88264</t>
          </r>
        </is>
      </c>
      <c r="B7781" s="23" t="inlineStr">
        <is>
          <r>
            <t xml:space="preserve">ELETRICISTA COM ENCARGOS COMPLEMENTARES</t>
          </r>
        </is>
      </c>
      <c r="C7781" s="22" t="inlineStr">
        <is>
          <r>
            <t xml:space="preserve">SINAPI</t>
          </r>
        </is>
      </c>
      <c r="D7781" s="22" t="inlineStr">
        <is>
          <r>
            <t xml:space="preserve">H</t>
          </r>
        </is>
      </c>
      <c r="E7781" s="24" t="n">
        <v>1.78</v>
      </c>
      <c r="F7781" s="25" t="n">
        <v>30.96</v>
      </c>
      <c r="G7781" s="25" t="n">
        <f>ROUND(ROUND(E7781,8)*F7781,2)</f>
        <v>55.11</v>
      </c>
    </row>
    <row r="7782" customHeight="1" ht="21">
      <c r="A7782" s="22" t="inlineStr">
        <is>
          <r>
            <t xml:space="preserve">88279</t>
          </r>
        </is>
      </c>
      <c r="B7782" s="23" t="inlineStr">
        <is>
          <r>
            <t xml:space="preserve">MONTADOR ELETROMECÂNICO COM ENCARGOS COMPLEMENTARES</t>
          </r>
        </is>
      </c>
      <c r="C7782" s="22" t="inlineStr">
        <is>
          <r>
            <t xml:space="preserve">SINAPI</t>
          </r>
        </is>
      </c>
      <c r="D7782" s="22" t="inlineStr">
        <is>
          <r>
            <t xml:space="preserve">H</t>
          </r>
        </is>
      </c>
      <c r="E7782" s="24" t="n">
        <v>12.5</v>
      </c>
      <c r="F7782" s="25" t="n">
        <v>33.06</v>
      </c>
      <c r="G7782" s="25" t="n">
        <f>ROUND(ROUND(E7782,8)*F7782,2)</f>
        <v>413.25</v>
      </c>
    </row>
    <row r="7783" customHeight="1" ht="18">
      <c r="A7783" s="2" t="inlineStr"/>
      <c r="B7783" s="2" t="inlineStr"/>
      <c r="C7783" s="2" t="inlineStr"/>
      <c r="D7783" s="2" t="inlineStr"/>
      <c r="E7783" s="26" t="inlineStr">
        <is>
          <r>
            <t xml:space="preserve">TOTAL Mão de Obra com Encargos Complementares:</t>
          </r>
        </is>
      </c>
      <c r="F7783" s="26" t="inlineStr"/>
      <c r="G7783" s="27" t="n">
        <f>SUM(G7779:G7782)</f>
        <v>1401.87</v>
      </c>
    </row>
    <row r="7784" customHeight="1" ht="15">
      <c r="A7784" s="2" t="inlineStr"/>
      <c r="B7784" s="2" t="inlineStr"/>
      <c r="C7784" s="2" t="inlineStr"/>
      <c r="D7784" s="2" t="inlineStr"/>
      <c r="E7784" s="28" t="inlineStr">
        <is>
          <r>
            <t xml:space="preserve">VALOR:</t>
          </r>
        </is>
      </c>
      <c r="F7784" s="28" t="inlineStr"/>
      <c r="G7784" s="29" t="n">
        <f>ROUND(SUM(G7777,G7783),2)</f>
        <v>3811.42</v>
      </c>
    </row>
    <row r="7785" customHeight="1" ht="15">
      <c r="A7785" s="2" t="inlineStr"/>
      <c r="B7785" s="2" t="inlineStr"/>
      <c r="C7785" s="2" t="inlineStr"/>
      <c r="D7785" s="2" t="inlineStr"/>
      <c r="E7785" s="28" t="inlineStr">
        <is>
          <r>
            <t xml:space="preserve">VALOR BDI (20.34%):</t>
          </r>
        </is>
      </c>
      <c r="F7785" s="28" t="inlineStr"/>
      <c r="G7785" s="29" t="n">
        <f>ROUND(G7784*(20.34/100),2)</f>
        <v>775.24</v>
      </c>
    </row>
    <row r="7786" customHeight="1" ht="15">
      <c r="A7786" s="2" t="inlineStr"/>
      <c r="B7786" s="2" t="inlineStr"/>
      <c r="C7786" s="2" t="inlineStr"/>
      <c r="D7786" s="2" t="inlineStr"/>
      <c r="E7786" s="28" t="inlineStr">
        <is>
          <r>
            <t xml:space="preserve">VALOR COM BDI:</t>
          </r>
        </is>
      </c>
      <c r="F7786" s="28" t="inlineStr"/>
      <c r="G7786" s="29" t="n">
        <f>G7785+G7784</f>
        <v>4586.66</v>
      </c>
    </row>
    <row r="7787" customHeight="1" ht="10">
      <c r="A7787" s="2" t="inlineStr"/>
      <c r="B7787" s="2" t="inlineStr"/>
      <c r="C7787" s="2" t="inlineStr"/>
      <c r="D7787" s="2" t="inlineStr"/>
      <c r="E7787" s="18" t="inlineStr"/>
      <c r="F7787" s="18" t="inlineStr"/>
      <c r="G7787" s="18" t="inlineStr"/>
    </row>
    <row r="7788" customHeight="1" ht="27">
      <c r="A7788" s="19" t="inlineStr">
        <is>
          <r>
            <t xml:space="preserve">1.20.89. ​CPU2180​ CAIXA DE VENTILAÇÃO COM VAZÃO DE 2.200M³/H E P.E DE 45mmca, COM FILTRO G4 ACOPLADO, MOTOR ELÉTRICO TRIFÁSICO DE NO MÁXIMO 2,5KW E 04 PÓLOS, TELA DE ASPIRAÇÃO, FLANGES PARA MONTAGEM DOS DUTOS. - FORNECIMENTO E INSTALAÇÃO​ (UN)</t>
          </r>
        </is>
      </c>
      <c r="B7788" s="19" t="inlineStr"/>
      <c r="C7788" s="19" t="inlineStr"/>
      <c r="D7788" s="19" t="inlineStr"/>
      <c r="E7788" s="19" t="inlineStr"/>
      <c r="F7788" s="19" t="inlineStr"/>
      <c r="G7788" s="19" t="inlineStr"/>
    </row>
    <row r="7789" customHeight="1" ht="15">
      <c r="A7789" s="20" t="inlineStr">
        <is>
          <r>
            <t xml:space="preserve">Material</t>
          </r>
        </is>
      </c>
      <c r="B7789" s="20" t="inlineStr"/>
      <c r="C7789" s="21" t="inlineStr">
        <is>
          <r>
            <t xml:space="preserve">FONTE</t>
          </r>
        </is>
      </c>
      <c r="D7789" s="21" t="inlineStr">
        <is>
          <r>
            <t xml:space="preserve">UNID</t>
          </r>
        </is>
      </c>
      <c r="E7789" s="21" t="inlineStr">
        <is>
          <r>
            <t xml:space="preserve">COEFICIENTE</t>
          </r>
        </is>
      </c>
      <c r="F7789" s="21" t="inlineStr">
        <is>
          <r>
            <t xml:space="preserve">PREÇO UNITÁRIO</t>
          </r>
        </is>
      </c>
      <c r="G7789" s="21" t="inlineStr">
        <is>
          <r>
            <t xml:space="preserve">TOTAL</t>
          </r>
        </is>
      </c>
    </row>
    <row r="7790" customHeight="1" ht="46">
      <c r="A7790" s="22" t="inlineStr">
        <is>
          <r>
            <t xml:space="preserve">6701046</t>
          </r>
        </is>
      </c>
      <c r="B7790" s="23" t="inlineStr">
        <is>
          <r>
            <t xml:space="preserve">CAIXA DE VENTILAÇÃO COM VAZÃO DE 2,200M2/R E P.E. DE 45MMCA, COM FILTRO G4 ACOPLADO, MOTOR ELETRICO TRIFASICO DE NO MAXIMO 2,5 KW E 04 POLOS, TELA DE ASPIRAÇÃO, FLANGES PARA MONTAGEM DOS DUTOS - FORNECIMENTO E INSTALAÇÃO</t>
          </r>
        </is>
      </c>
      <c r="C7790" s="22" t="inlineStr">
        <is>
          <r>
            <t xml:space="preserve">Composições </t>
          </r>
        </is>
      </c>
      <c r="D7790" s="22" t="inlineStr">
        <is>
          <r>
            <t xml:space="preserve">UN</t>
          </r>
        </is>
      </c>
      <c r="E7790" s="24" t="n">
        <v>1.0</v>
      </c>
      <c r="F7790" s="25" t="n">
        <v>2957.17</v>
      </c>
      <c r="G7790" s="25" t="n">
        <f>ROUND(ROUND(E7790,8)*F7790,2)</f>
        <v>2957.17</v>
      </c>
    </row>
    <row r="7791" customHeight="1" ht="15">
      <c r="A7791" s="2" t="inlineStr"/>
      <c r="B7791" s="2" t="inlineStr"/>
      <c r="C7791" s="2" t="inlineStr"/>
      <c r="D7791" s="2" t="inlineStr"/>
      <c r="E7791" s="26" t="inlineStr">
        <is>
          <r>
            <t xml:space="preserve">TOTAL Material:</t>
          </r>
        </is>
      </c>
      <c r="F7791" s="26" t="inlineStr"/>
      <c r="G7791" s="27" t="n">
        <f>SUM(G7790:G7790)</f>
        <v>2957.17</v>
      </c>
    </row>
    <row r="7792" customHeight="1" ht="15">
      <c r="A7792" s="20" t="inlineStr">
        <is>
          <r>
            <t xml:space="preserve">Mão de Obra com Encargos Complementares</t>
          </r>
        </is>
      </c>
      <c r="B7792" s="20" t="inlineStr"/>
      <c r="C7792" s="21" t="inlineStr">
        <is>
          <r>
            <t xml:space="preserve">FONTE</t>
          </r>
        </is>
      </c>
      <c r="D7792" s="21" t="inlineStr">
        <is>
          <r>
            <t xml:space="preserve">UNID</t>
          </r>
        </is>
      </c>
      <c r="E7792" s="21" t="inlineStr">
        <is>
          <r>
            <t xml:space="preserve">COEFICIENTE</t>
          </r>
        </is>
      </c>
      <c r="F7792" s="21" t="inlineStr">
        <is>
          <r>
            <t xml:space="preserve">PREÇO UNITÁRIO</t>
          </r>
        </is>
      </c>
      <c r="G7792" s="21" t="inlineStr">
        <is>
          <r>
            <t xml:space="preserve">TOTAL</t>
          </r>
        </is>
      </c>
    </row>
    <row r="7793" customHeight="1" ht="21">
      <c r="A7793" s="22" t="inlineStr">
        <is>
          <r>
            <t xml:space="preserve">88243</t>
          </r>
        </is>
      </c>
      <c r="B7793" s="23" t="inlineStr">
        <is>
          <r>
            <t xml:space="preserve">AJUDANTE ESPECIALIZADO COM ENCARGOS COMPLEMENTARES</t>
          </r>
        </is>
      </c>
      <c r="C7793" s="22" t="inlineStr">
        <is>
          <r>
            <t xml:space="preserve">SINAPI</t>
          </r>
        </is>
      </c>
      <c r="D7793" s="22" t="inlineStr">
        <is>
          <r>
            <t xml:space="preserve">H</t>
          </r>
        </is>
      </c>
      <c r="E7793" s="24" t="n">
        <v>43.19</v>
      </c>
      <c r="F7793" s="25" t="n">
        <v>23.76</v>
      </c>
      <c r="G7793" s="25" t="n">
        <f>ROUND(ROUND(E7793,8)*F7793,2)</f>
        <v>1026.19</v>
      </c>
    </row>
    <row r="7794" customHeight="1" ht="21">
      <c r="A7794" s="22" t="inlineStr">
        <is>
          <r>
            <t xml:space="preserve">88247</t>
          </r>
        </is>
      </c>
      <c r="B7794" s="23" t="inlineStr">
        <is>
          <r>
            <t xml:space="preserve">AUXILIAR DE ELETRICISTA COM ENCARGOS COMPLEMENTARES</t>
          </r>
        </is>
      </c>
      <c r="C7794" s="22" t="inlineStr">
        <is>
          <r>
            <t xml:space="preserve">SINAPI</t>
          </r>
        </is>
      </c>
      <c r="D7794" s="22" t="inlineStr">
        <is>
          <r>
            <t xml:space="preserve">H</t>
          </r>
        </is>
      </c>
      <c r="E7794" s="24" t="n">
        <v>2.05</v>
      </c>
      <c r="F7794" s="25" t="n">
        <v>25.22</v>
      </c>
      <c r="G7794" s="25" t="n">
        <f>ROUND(ROUND(E7794,8)*F7794,2)</f>
        <v>51.7</v>
      </c>
    </row>
    <row r="7795" customHeight="1" ht="15">
      <c r="A7795" s="22" t="inlineStr">
        <is>
          <r>
            <t xml:space="preserve">88264</t>
          </r>
        </is>
      </c>
      <c r="B7795" s="23" t="inlineStr">
        <is>
          <r>
            <t xml:space="preserve">ELETRICISTA COM ENCARGOS COMPLEMENTARES</t>
          </r>
        </is>
      </c>
      <c r="C7795" s="22" t="inlineStr">
        <is>
          <r>
            <t xml:space="preserve">SINAPI</t>
          </r>
        </is>
      </c>
      <c r="D7795" s="22" t="inlineStr">
        <is>
          <r>
            <t xml:space="preserve">H</t>
          </r>
        </is>
      </c>
      <c r="E7795" s="24" t="n">
        <v>2.05</v>
      </c>
      <c r="F7795" s="25" t="n">
        <v>30.96</v>
      </c>
      <c r="G7795" s="25" t="n">
        <f>ROUND(ROUND(E7795,8)*F7795,2)</f>
        <v>63.47</v>
      </c>
    </row>
    <row r="7796" customHeight="1" ht="21">
      <c r="A7796" s="22" t="inlineStr">
        <is>
          <r>
            <t xml:space="preserve">88279</t>
          </r>
        </is>
      </c>
      <c r="B7796" s="23" t="inlineStr">
        <is>
          <r>
            <t xml:space="preserve">MONTADOR ELETROMECÂNICO COM ENCARGOS COMPLEMENTARES</t>
          </r>
        </is>
      </c>
      <c r="C7796" s="22" t="inlineStr">
        <is>
          <r>
            <t xml:space="preserve">SINAPI</t>
          </r>
        </is>
      </c>
      <c r="D7796" s="22" t="inlineStr">
        <is>
          <r>
            <t xml:space="preserve">H</t>
          </r>
        </is>
      </c>
      <c r="E7796" s="24" t="n">
        <v>14.39</v>
      </c>
      <c r="F7796" s="25" t="n">
        <v>33.06</v>
      </c>
      <c r="G7796" s="25" t="n">
        <f>ROUND(ROUND(E7796,8)*F7796,2)</f>
        <v>475.73</v>
      </c>
    </row>
    <row r="7797" customHeight="1" ht="18">
      <c r="A7797" s="2" t="inlineStr"/>
      <c r="B7797" s="2" t="inlineStr"/>
      <c r="C7797" s="2" t="inlineStr"/>
      <c r="D7797" s="2" t="inlineStr"/>
      <c r="E7797" s="26" t="inlineStr">
        <is>
          <r>
            <t xml:space="preserve">TOTAL Mão de Obra com Encargos Complementares:</t>
          </r>
        </is>
      </c>
      <c r="F7797" s="26" t="inlineStr"/>
      <c r="G7797" s="27" t="n">
        <f>SUM(G7793:G7796)</f>
        <v>1617.09</v>
      </c>
    </row>
    <row r="7798" customHeight="1" ht="15">
      <c r="A7798" s="2" t="inlineStr"/>
      <c r="B7798" s="2" t="inlineStr"/>
      <c r="C7798" s="2" t="inlineStr"/>
      <c r="D7798" s="2" t="inlineStr"/>
      <c r="E7798" s="28" t="inlineStr">
        <is>
          <r>
            <t xml:space="preserve">VALOR:</t>
          </r>
        </is>
      </c>
      <c r="F7798" s="28" t="inlineStr"/>
      <c r="G7798" s="29" t="n">
        <f>ROUND(SUM(G7791,G7797),2)</f>
        <v>4574.26</v>
      </c>
    </row>
    <row r="7799" customHeight="1" ht="15">
      <c r="A7799" s="2" t="inlineStr"/>
      <c r="B7799" s="2" t="inlineStr"/>
      <c r="C7799" s="2" t="inlineStr"/>
      <c r="D7799" s="2" t="inlineStr"/>
      <c r="E7799" s="28" t="inlineStr">
        <is>
          <r>
            <t xml:space="preserve">VALOR BDI (20.34%):</t>
          </r>
        </is>
      </c>
      <c r="F7799" s="28" t="inlineStr"/>
      <c r="G7799" s="29" t="n">
        <f>ROUND(G7798*(20.34/100),2)</f>
        <v>930.4</v>
      </c>
    </row>
    <row r="7800" customHeight="1" ht="15">
      <c r="A7800" s="2" t="inlineStr"/>
      <c r="B7800" s="2" t="inlineStr"/>
      <c r="C7800" s="2" t="inlineStr"/>
      <c r="D7800" s="2" t="inlineStr"/>
      <c r="E7800" s="28" t="inlineStr">
        <is>
          <r>
            <t xml:space="preserve">VALOR COM BDI:</t>
          </r>
        </is>
      </c>
      <c r="F7800" s="28" t="inlineStr"/>
      <c r="G7800" s="29" t="n">
        <f>G7799+G7798</f>
        <v>5504.66</v>
      </c>
    </row>
    <row r="7801" customHeight="1" ht="10">
      <c r="A7801" s="2" t="inlineStr"/>
      <c r="B7801" s="2" t="inlineStr"/>
      <c r="C7801" s="2" t="inlineStr"/>
      <c r="D7801" s="2" t="inlineStr"/>
      <c r="E7801" s="18" t="inlineStr"/>
      <c r="F7801" s="18" t="inlineStr"/>
      <c r="G7801" s="18" t="inlineStr"/>
    </row>
    <row r="7802" customHeight="1" ht="20">
      <c r="A7802" s="19" t="inlineStr">
        <is>
          <r>
            <t xml:space="preserve">1.21.1. ​98307​ TOMADA DE REDE RJ45 - FORNECIMENTO E INSTALAÇÃO. AF_08/2025​ (UN)</t>
          </r>
        </is>
      </c>
      <c r="B7802" s="19" t="inlineStr"/>
      <c r="C7802" s="19" t="inlineStr"/>
      <c r="D7802" s="19" t="inlineStr"/>
      <c r="E7802" s="19" t="inlineStr"/>
      <c r="F7802" s="19" t="inlineStr"/>
      <c r="G7802" s="19" t="inlineStr"/>
    </row>
    <row r="7803" customHeight="1" ht="15">
      <c r="A7803" s="20" t="inlineStr">
        <is>
          <r>
            <t xml:space="preserve">Material</t>
          </r>
        </is>
      </c>
      <c r="B7803" s="20" t="inlineStr"/>
      <c r="C7803" s="21" t="inlineStr">
        <is>
          <r>
            <t xml:space="preserve">FONTE</t>
          </r>
        </is>
      </c>
      <c r="D7803" s="21" t="inlineStr">
        <is>
          <r>
            <t xml:space="preserve">UNID</t>
          </r>
        </is>
      </c>
      <c r="E7803" s="21" t="inlineStr">
        <is>
          <r>
            <t xml:space="preserve">COEFICIENTE</t>
          </r>
        </is>
      </c>
      <c r="F7803" s="21" t="inlineStr">
        <is>
          <r>
            <t xml:space="preserve">PREÇO UNITÁRIO</t>
          </r>
        </is>
      </c>
      <c r="G7803" s="21" t="inlineStr">
        <is>
          <r>
            <t xml:space="preserve">TOTAL</t>
          </r>
        </is>
      </c>
    </row>
    <row r="7804" customHeight="1" ht="21">
      <c r="A7804" s="22" t="inlineStr">
        <is>
          <r>
            <t xml:space="preserve">00038083</t>
          </r>
        </is>
      </c>
      <c r="B7804" s="23" t="inlineStr">
        <is>
          <r>
            <t xml:space="preserve">TOMADA RJ45, 8 FIOS, CAT 5E, CONJUNTO MONTADO PARA EMBUTIR 4" X 2" (PLACA + SUPORTE + MODULO)</t>
          </r>
        </is>
      </c>
      <c r="C7804" s="22" t="inlineStr">
        <is>
          <r>
            <t xml:space="preserve">SINAPI</t>
          </r>
        </is>
      </c>
      <c r="D7804" s="22" t="inlineStr">
        <is>
          <r>
            <t xml:space="preserve">UN</t>
          </r>
        </is>
      </c>
      <c r="E7804" s="24" t="n">
        <v>1.0</v>
      </c>
      <c r="F7804" s="25" t="n">
        <v>35.4</v>
      </c>
      <c r="G7804" s="25" t="n">
        <f>TRUNC(TRUNC(E7804,8)*F7804,2)</f>
        <v>35.4</v>
      </c>
    </row>
    <row r="7805" customHeight="1" ht="15">
      <c r="A7805" s="2" t="inlineStr"/>
      <c r="B7805" s="2" t="inlineStr"/>
      <c r="C7805" s="2" t="inlineStr"/>
      <c r="D7805" s="2" t="inlineStr"/>
      <c r="E7805" s="26" t="inlineStr">
        <is>
          <r>
            <t xml:space="preserve">TOTAL Material:</t>
          </r>
        </is>
      </c>
      <c r="F7805" s="26" t="inlineStr"/>
      <c r="G7805" s="27" t="n">
        <f>SUM(G7804:G7804)</f>
        <v>35.4</v>
      </c>
    </row>
    <row r="7806" customHeight="1" ht="15">
      <c r="A7806" s="20" t="inlineStr">
        <is>
          <r>
            <t xml:space="preserve">Mão de Obra com Encargos Complementares</t>
          </r>
        </is>
      </c>
      <c r="B7806" s="20" t="inlineStr"/>
      <c r="C7806" s="21" t="inlineStr">
        <is>
          <r>
            <t xml:space="preserve">FONTE</t>
          </r>
        </is>
      </c>
      <c r="D7806" s="21" t="inlineStr">
        <is>
          <r>
            <t xml:space="preserve">UNID</t>
          </r>
        </is>
      </c>
      <c r="E7806" s="21" t="inlineStr">
        <is>
          <r>
            <t xml:space="preserve">COEFICIENTE</t>
          </r>
        </is>
      </c>
      <c r="F7806" s="21" t="inlineStr">
        <is>
          <r>
            <t xml:space="preserve">PREÇO UNITÁRIO</t>
          </r>
        </is>
      </c>
      <c r="G7806" s="21" t="inlineStr">
        <is>
          <r>
            <t xml:space="preserve">TOTAL</t>
          </r>
        </is>
      </c>
    </row>
    <row r="7807" customHeight="1" ht="21">
      <c r="A7807" s="22" t="inlineStr">
        <is>
          <r>
            <t xml:space="preserve">88247</t>
          </r>
        </is>
      </c>
      <c r="B7807" s="23" t="inlineStr">
        <is>
          <r>
            <t xml:space="preserve">AUXILIAR DE ELETRICISTA COM ENCARGOS COMPLEMENTARES</t>
          </r>
        </is>
      </c>
      <c r="C7807" s="22" t="inlineStr">
        <is>
          <r>
            <t xml:space="preserve">SINAPI</t>
          </r>
        </is>
      </c>
      <c r="D7807" s="22" t="inlineStr">
        <is>
          <r>
            <t xml:space="preserve">H</t>
          </r>
        </is>
      </c>
      <c r="E7807" s="24" t="n">
        <v>0.3237912</v>
      </c>
      <c r="F7807" s="25" t="n">
        <v>25.22</v>
      </c>
      <c r="G7807" s="25" t="n">
        <f>TRUNC(TRUNC(E7807,8)*F7807,2)</f>
        <v>8.16</v>
      </c>
    </row>
    <row r="7808" customHeight="1" ht="15">
      <c r="A7808" s="22" t="inlineStr">
        <is>
          <r>
            <t xml:space="preserve">88264</t>
          </r>
        </is>
      </c>
      <c r="B7808" s="23" t="inlineStr">
        <is>
          <r>
            <t xml:space="preserve">ELETRICISTA COM ENCARGOS COMPLEMENTARES</t>
          </r>
        </is>
      </c>
      <c r="C7808" s="22" t="inlineStr">
        <is>
          <r>
            <t xml:space="preserve">SINAPI</t>
          </r>
        </is>
      </c>
      <c r="D7808" s="22" t="inlineStr">
        <is>
          <r>
            <t xml:space="preserve">H</t>
          </r>
        </is>
      </c>
      <c r="E7808" s="24" t="n">
        <v>0.4317216</v>
      </c>
      <c r="F7808" s="25" t="n">
        <v>30.96</v>
      </c>
      <c r="G7808" s="25" t="n">
        <f>TRUNC(TRUNC(E7808,8)*F7808,2)</f>
        <v>13.36</v>
      </c>
    </row>
    <row r="7809" customHeight="1" ht="18">
      <c r="A7809" s="2" t="inlineStr"/>
      <c r="B7809" s="2" t="inlineStr"/>
      <c r="C7809" s="2" t="inlineStr"/>
      <c r="D7809" s="2" t="inlineStr"/>
      <c r="E7809" s="26" t="inlineStr">
        <is>
          <r>
            <t xml:space="preserve">TOTAL Mão de Obra com Encargos Complementares:</t>
          </r>
        </is>
      </c>
      <c r="F7809" s="26" t="inlineStr"/>
      <c r="G7809" s="27" t="n">
        <f>SUM(G7807:G7808)</f>
        <v>21.52</v>
      </c>
    </row>
    <row r="7810" customHeight="1" ht="15">
      <c r="A7810" s="2" t="inlineStr"/>
      <c r="B7810" s="2" t="inlineStr"/>
      <c r="C7810" s="2" t="inlineStr"/>
      <c r="D7810" s="2" t="inlineStr"/>
      <c r="E7810" s="28" t="inlineStr">
        <is>
          <r>
            <t xml:space="preserve">VALOR:</t>
          </r>
        </is>
      </c>
      <c r="F7810" s="28" t="inlineStr"/>
      <c r="G7810" s="29" t="n">
        <f>ROUND(SUM(G7805,G7809),2)</f>
        <v>56.92</v>
      </c>
    </row>
    <row r="7811" customHeight="1" ht="15">
      <c r="A7811" s="2" t="inlineStr"/>
      <c r="B7811" s="2" t="inlineStr"/>
      <c r="C7811" s="2" t="inlineStr"/>
      <c r="D7811" s="2" t="inlineStr"/>
      <c r="E7811" s="28" t="inlineStr">
        <is>
          <r>
            <t xml:space="preserve">VALOR BDI (20.34%):</t>
          </r>
        </is>
      </c>
      <c r="F7811" s="28" t="inlineStr"/>
      <c r="G7811" s="29" t="n">
        <f>ROUND(G7810*(20.34/100),2)</f>
        <v>11.58</v>
      </c>
    </row>
    <row r="7812" customHeight="1" ht="15">
      <c r="A7812" s="2" t="inlineStr"/>
      <c r="B7812" s="2" t="inlineStr"/>
      <c r="C7812" s="2" t="inlineStr"/>
      <c r="D7812" s="2" t="inlineStr"/>
      <c r="E7812" s="28" t="inlineStr">
        <is>
          <r>
            <t xml:space="preserve">VALOR COM BDI:</t>
          </r>
        </is>
      </c>
      <c r="F7812" s="28" t="inlineStr"/>
      <c r="G7812" s="29" t="n">
        <f>G7811+G7810</f>
        <v>68.5</v>
      </c>
    </row>
    <row r="7813" customHeight="1" ht="10">
      <c r="A7813" s="2" t="inlineStr"/>
      <c r="B7813" s="2" t="inlineStr"/>
      <c r="C7813" s="2" t="inlineStr"/>
      <c r="D7813" s="2" t="inlineStr"/>
      <c r="E7813" s="18" t="inlineStr"/>
      <c r="F7813" s="18" t="inlineStr"/>
      <c r="G7813" s="18" t="inlineStr"/>
    </row>
    <row r="7814" customHeight="1" ht="20">
      <c r="A7814" s="19" t="inlineStr">
        <is>
          <r>
            <t xml:space="preserve">1.21.2. ​CPU2672​ TOMADA PARA TV, TIPO PINO JACK, COM PLACA​ (UN)</t>
          </r>
        </is>
      </c>
      <c r="B7814" s="19" t="inlineStr"/>
      <c r="C7814" s="19" t="inlineStr"/>
      <c r="D7814" s="19" t="inlineStr"/>
      <c r="E7814" s="19" t="inlineStr"/>
      <c r="F7814" s="19" t="inlineStr"/>
      <c r="G7814" s="19" t="inlineStr"/>
    </row>
    <row r="7815" customHeight="1" ht="15">
      <c r="A7815" s="20" t="inlineStr">
        <is>
          <r>
            <t xml:space="preserve">Material</t>
          </r>
        </is>
      </c>
      <c r="B7815" s="20" t="inlineStr"/>
      <c r="C7815" s="21" t="inlineStr">
        <is>
          <r>
            <t xml:space="preserve">FONTE</t>
          </r>
        </is>
      </c>
      <c r="D7815" s="21" t="inlineStr">
        <is>
          <r>
            <t xml:space="preserve">UNID</t>
          </r>
        </is>
      </c>
      <c r="E7815" s="21" t="inlineStr">
        <is>
          <r>
            <t xml:space="preserve">COEFICIENTE</t>
          </r>
        </is>
      </c>
      <c r="F7815" s="21" t="inlineStr">
        <is>
          <r>
            <t xml:space="preserve">PREÇO UNITÁRIO</t>
          </r>
        </is>
      </c>
      <c r="G7815" s="21" t="inlineStr">
        <is>
          <r>
            <t xml:space="preserve">TOTAL</t>
          </r>
        </is>
      </c>
    </row>
    <row r="7816" customHeight="1" ht="15">
      <c r="A7816" s="22" t="inlineStr">
        <is>
          <r>
            <t xml:space="preserve">I6432</t>
          </r>
        </is>
      </c>
      <c r="B7816" s="23" t="inlineStr">
        <is>
          <r>
            <t xml:space="preserve">CAIXA DE EMBUTIR PVC - 4X2 RETANGULAR</t>
          </r>
        </is>
      </c>
      <c r="C7816" s="22" t="inlineStr">
        <is>
          <r>
            <t xml:space="preserve">SEINFRA</t>
          </r>
        </is>
      </c>
      <c r="D7816" s="22" t="inlineStr">
        <is>
          <r>
            <t xml:space="preserve">UN</t>
          </r>
        </is>
      </c>
      <c r="E7816" s="24" t="n">
        <v>1.0</v>
      </c>
      <c r="F7816" s="25" t="n">
        <v>2.36</v>
      </c>
      <c r="G7816" s="25" t="n">
        <f>ROUND(ROUND(E7816,8)*F7816,2)</f>
        <v>2.36</v>
      </c>
    </row>
    <row r="7817" customHeight="1" ht="15">
      <c r="A7817" s="22" t="inlineStr">
        <is>
          <r>
            <t xml:space="preserve">I13429</t>
          </r>
        </is>
      </c>
      <c r="B7817" s="23" t="inlineStr">
        <is>
          <r>
            <t xml:space="preserve">Conector emenda para cabo coaxial</t>
          </r>
        </is>
      </c>
      <c r="C7817" s="22" t="inlineStr">
        <is>
          <r>
            <t xml:space="preserve">ORSE</t>
          </r>
        </is>
      </c>
      <c r="D7817" s="22" t="inlineStr">
        <is>
          <r>
            <t xml:space="preserve">un</t>
          </r>
        </is>
      </c>
      <c r="E7817" s="24" t="n">
        <v>1.0</v>
      </c>
      <c r="F7817" s="25" t="n">
        <v>0.5</v>
      </c>
      <c r="G7817" s="25" t="n">
        <f>ROUND(ROUND(E7817,8)*F7817,2)</f>
        <v>0.5</v>
      </c>
    </row>
    <row r="7818" customHeight="1" ht="21">
      <c r="A7818" s="22" t="inlineStr">
        <is>
          <r>
            <t xml:space="preserve">I38084S</t>
          </r>
        </is>
      </c>
      <c r="B7818" s="23" t="inlineStr">
        <is>
          <r>
            <t xml:space="preserve">Tomada para antena de tv, cabo coaxial de 9 mm, conjunto montado para embutir 4" x 2" (placa + suporte + modulo)</t>
          </r>
        </is>
      </c>
      <c r="C7818" s="22" t="inlineStr">
        <is>
          <r>
            <t xml:space="preserve">ORSE</t>
          </r>
        </is>
      </c>
      <c r="D7818" s="22" t="inlineStr">
        <is>
          <r>
            <t xml:space="preserve">un</t>
          </r>
        </is>
      </c>
      <c r="E7818" s="24" t="n">
        <v>1.0</v>
      </c>
      <c r="F7818" s="25" t="n">
        <v>12.69</v>
      </c>
      <c r="G7818" s="25" t="n">
        <f>ROUND(ROUND(E7818,8)*F7818,2)</f>
        <v>12.69</v>
      </c>
    </row>
    <row r="7819" customHeight="1" ht="15">
      <c r="A7819" s="2" t="inlineStr"/>
      <c r="B7819" s="2" t="inlineStr"/>
      <c r="C7819" s="2" t="inlineStr"/>
      <c r="D7819" s="2" t="inlineStr"/>
      <c r="E7819" s="26" t="inlineStr">
        <is>
          <r>
            <t xml:space="preserve">TOTAL Material:</t>
          </r>
        </is>
      </c>
      <c r="F7819" s="26" t="inlineStr"/>
      <c r="G7819" s="27" t="n">
        <f>SUM(G7816:G7818)</f>
        <v>15.55</v>
      </c>
    </row>
    <row r="7820" customHeight="1" ht="15">
      <c r="A7820" s="20" t="inlineStr">
        <is>
          <r>
            <t xml:space="preserve">Mão de Obra com Encargos Complementares</t>
          </r>
        </is>
      </c>
      <c r="B7820" s="20" t="inlineStr"/>
      <c r="C7820" s="21" t="inlineStr">
        <is>
          <r>
            <t xml:space="preserve">FONTE</t>
          </r>
        </is>
      </c>
      <c r="D7820" s="21" t="inlineStr">
        <is>
          <r>
            <t xml:space="preserve">UNID</t>
          </r>
        </is>
      </c>
      <c r="E7820" s="21" t="inlineStr">
        <is>
          <r>
            <t xml:space="preserve">COEFICIENTE</t>
          </r>
        </is>
      </c>
      <c r="F7820" s="21" t="inlineStr">
        <is>
          <r>
            <t xml:space="preserve">PREÇO UNITÁRIO</t>
          </r>
        </is>
      </c>
      <c r="G7820" s="21" t="inlineStr">
        <is>
          <r>
            <t xml:space="preserve">TOTAL</t>
          </r>
        </is>
      </c>
    </row>
    <row r="7821" customHeight="1" ht="21">
      <c r="A7821" s="22" t="inlineStr">
        <is>
          <r>
            <t xml:space="preserve">88247</t>
          </r>
        </is>
      </c>
      <c r="B7821" s="23" t="inlineStr">
        <is>
          <r>
            <t xml:space="preserve">AUXILIAR DE ELETRICISTA COM ENCARGOS COMPLEMENTARES</t>
          </r>
        </is>
      </c>
      <c r="C7821" s="22" t="inlineStr">
        <is>
          <r>
            <t xml:space="preserve">SINAPI</t>
          </r>
        </is>
      </c>
      <c r="D7821" s="22" t="inlineStr">
        <is>
          <r>
            <t xml:space="preserve">H</t>
          </r>
        </is>
      </c>
      <c r="E7821" s="24" t="n">
        <v>0.2</v>
      </c>
      <c r="F7821" s="25" t="n">
        <v>25.22</v>
      </c>
      <c r="G7821" s="25" t="n">
        <f>ROUND(ROUND(E7821,8)*F7821,2)</f>
        <v>5.04</v>
      </c>
    </row>
    <row r="7822" customHeight="1" ht="15">
      <c r="A7822" s="22" t="inlineStr">
        <is>
          <r>
            <t xml:space="preserve">88264</t>
          </r>
        </is>
      </c>
      <c r="B7822" s="23" t="inlineStr">
        <is>
          <r>
            <t xml:space="preserve">ELETRICISTA COM ENCARGOS COMPLEMENTARES</t>
          </r>
        </is>
      </c>
      <c r="C7822" s="22" t="inlineStr">
        <is>
          <r>
            <t xml:space="preserve">SINAPI</t>
          </r>
        </is>
      </c>
      <c r="D7822" s="22" t="inlineStr">
        <is>
          <r>
            <t xml:space="preserve">H</t>
          </r>
        </is>
      </c>
      <c r="E7822" s="24" t="n">
        <v>0.2</v>
      </c>
      <c r="F7822" s="25" t="n">
        <v>30.96</v>
      </c>
      <c r="G7822" s="25" t="n">
        <f>ROUND(ROUND(E7822,8)*F7822,2)</f>
        <v>6.19</v>
      </c>
    </row>
    <row r="7823" customHeight="1" ht="18">
      <c r="A7823" s="2" t="inlineStr"/>
      <c r="B7823" s="2" t="inlineStr"/>
      <c r="C7823" s="2" t="inlineStr"/>
      <c r="D7823" s="2" t="inlineStr"/>
      <c r="E7823" s="26" t="inlineStr">
        <is>
          <r>
            <t xml:space="preserve">TOTAL Mão de Obra com Encargos Complementares:</t>
          </r>
        </is>
      </c>
      <c r="F7823" s="26" t="inlineStr"/>
      <c r="G7823" s="27" t="n">
        <f>SUM(G7821:G7822)</f>
        <v>11.23</v>
      </c>
    </row>
    <row r="7824" customHeight="1" ht="15">
      <c r="A7824" s="2" t="inlineStr"/>
      <c r="B7824" s="2" t="inlineStr"/>
      <c r="C7824" s="2" t="inlineStr"/>
      <c r="D7824" s="2" t="inlineStr"/>
      <c r="E7824" s="28" t="inlineStr">
        <is>
          <r>
            <t xml:space="preserve">VALOR:</t>
          </r>
        </is>
      </c>
      <c r="F7824" s="28" t="inlineStr"/>
      <c r="G7824" s="29" t="n">
        <f>ROUND(SUM(G7819,G7823),2)</f>
        <v>26.78</v>
      </c>
    </row>
    <row r="7825" customHeight="1" ht="15">
      <c r="A7825" s="2" t="inlineStr"/>
      <c r="B7825" s="2" t="inlineStr"/>
      <c r="C7825" s="2" t="inlineStr"/>
      <c r="D7825" s="2" t="inlineStr"/>
      <c r="E7825" s="28" t="inlineStr">
        <is>
          <r>
            <t xml:space="preserve">VALOR BDI (20.34%):</t>
          </r>
        </is>
      </c>
      <c r="F7825" s="28" t="inlineStr"/>
      <c r="G7825" s="29" t="n">
        <f>ROUND(G7824*(20.34/100),2)</f>
        <v>5.45</v>
      </c>
    </row>
    <row r="7826" customHeight="1" ht="15">
      <c r="A7826" s="2" t="inlineStr"/>
      <c r="B7826" s="2" t="inlineStr"/>
      <c r="C7826" s="2" t="inlineStr"/>
      <c r="D7826" s="2" t="inlineStr"/>
      <c r="E7826" s="28" t="inlineStr">
        <is>
          <r>
            <t xml:space="preserve">VALOR COM BDI:</t>
          </r>
        </is>
      </c>
      <c r="F7826" s="28" t="inlineStr"/>
      <c r="G7826" s="29" t="n">
        <f>G7825+G7824</f>
        <v>32.23</v>
      </c>
    </row>
    <row r="7827" customHeight="1" ht="10">
      <c r="A7827" s="2" t="inlineStr"/>
      <c r="B7827" s="2" t="inlineStr"/>
      <c r="C7827" s="2" t="inlineStr"/>
      <c r="D7827" s="2" t="inlineStr"/>
      <c r="E7827" s="18" t="inlineStr"/>
      <c r="F7827" s="18" t="inlineStr"/>
      <c r="G7827" s="18" t="inlineStr"/>
    </row>
    <row r="7828" customHeight="1" ht="20">
      <c r="A7828" s="19" t="inlineStr">
        <is>
          <r>
            <t xml:space="preserve">1.21.3. ​CPU2623​ SAIDA PARA ELETRODUTO MG2982 HORIZONTAL​ (UN)</t>
          </r>
        </is>
      </c>
      <c r="B7828" s="19" t="inlineStr"/>
      <c r="C7828" s="19" t="inlineStr"/>
      <c r="D7828" s="19" t="inlineStr"/>
      <c r="E7828" s="19" t="inlineStr"/>
      <c r="F7828" s="19" t="inlineStr"/>
      <c r="G7828" s="19" t="inlineStr"/>
    </row>
    <row r="7829" customHeight="1" ht="15">
      <c r="A7829" s="20" t="inlineStr">
        <is>
          <r>
            <t xml:space="preserve">Serviço</t>
          </r>
        </is>
      </c>
      <c r="B7829" s="20" t="inlineStr"/>
      <c r="C7829" s="21" t="inlineStr">
        <is>
          <r>
            <t xml:space="preserve">FONTE</t>
          </r>
        </is>
      </c>
      <c r="D7829" s="21" t="inlineStr">
        <is>
          <r>
            <t xml:space="preserve">UNID</t>
          </r>
        </is>
      </c>
      <c r="E7829" s="21" t="inlineStr">
        <is>
          <r>
            <t xml:space="preserve">COEFICIENTE</t>
          </r>
        </is>
      </c>
      <c r="F7829" s="21" t="inlineStr">
        <is>
          <r>
            <t xml:space="preserve">PREÇO UNITÁRIO</t>
          </r>
        </is>
      </c>
      <c r="G7829" s="21" t="inlineStr">
        <is>
          <r>
            <t xml:space="preserve">TOTAL</t>
          </r>
        </is>
      </c>
    </row>
    <row r="7830" customHeight="1" ht="21">
      <c r="A7830" s="22" t="inlineStr">
        <is>
          <r>
            <t xml:space="preserve">S00724</t>
          </r>
        </is>
      </c>
      <c r="B7830" s="23" t="inlineStr">
        <is>
          <r>
            <t xml:space="preserve">Fornecimento e instalação de saída horizontal para eletroduto 1" (ref. vl 33 valemam ou similar)</t>
          </r>
        </is>
      </c>
      <c r="C7830" s="22" t="inlineStr">
        <is>
          <r>
            <t xml:space="preserve">ORSE</t>
          </r>
        </is>
      </c>
      <c r="D7830" s="22" t="inlineStr">
        <is>
          <r>
            <t xml:space="preserve">un</t>
          </r>
        </is>
      </c>
      <c r="E7830" s="24" t="n">
        <v>1.0</v>
      </c>
      <c r="F7830" s="25" t="n">
        <v>9.11</v>
      </c>
      <c r="G7830" s="25" t="n">
        <f>ROUND(ROUND(E7830,8)*F7830,2)</f>
        <v>9.11</v>
      </c>
    </row>
    <row r="7831" customHeight="1" ht="15">
      <c r="A7831" s="2" t="inlineStr"/>
      <c r="B7831" s="2" t="inlineStr"/>
      <c r="C7831" s="2" t="inlineStr"/>
      <c r="D7831" s="2" t="inlineStr"/>
      <c r="E7831" s="26" t="inlineStr">
        <is>
          <r>
            <t xml:space="preserve">TOTAL Serviço:</t>
          </r>
        </is>
      </c>
      <c r="F7831" s="26" t="inlineStr"/>
      <c r="G7831" s="27" t="n">
        <f>SUM(G7830:G7830)</f>
        <v>9.11</v>
      </c>
    </row>
    <row r="7832" customHeight="1" ht="15">
      <c r="A7832" s="2" t="inlineStr"/>
      <c r="B7832" s="2" t="inlineStr"/>
      <c r="C7832" s="2" t="inlineStr"/>
      <c r="D7832" s="2" t="inlineStr"/>
      <c r="E7832" s="28" t="inlineStr">
        <is>
          <r>
            <t xml:space="preserve">VALOR:</t>
          </r>
        </is>
      </c>
      <c r="F7832" s="28" t="inlineStr"/>
      <c r="G7832" s="29" t="n">
        <f>ROUND(SUM(G7831),2)</f>
        <v>9.11</v>
      </c>
    </row>
    <row r="7833" customHeight="1" ht="15">
      <c r="A7833" s="2" t="inlineStr"/>
      <c r="B7833" s="2" t="inlineStr"/>
      <c r="C7833" s="2" t="inlineStr"/>
      <c r="D7833" s="2" t="inlineStr"/>
      <c r="E7833" s="28" t="inlineStr">
        <is>
          <r>
            <t xml:space="preserve">VALOR BDI (20.34%):</t>
          </r>
        </is>
      </c>
      <c r="F7833" s="28" t="inlineStr"/>
      <c r="G7833" s="29" t="n">
        <f>ROUND(G7832*(20.34/100),2)</f>
        <v>1.85</v>
      </c>
    </row>
    <row r="7834" customHeight="1" ht="15">
      <c r="A7834" s="2" t="inlineStr"/>
      <c r="B7834" s="2" t="inlineStr"/>
      <c r="C7834" s="2" t="inlineStr"/>
      <c r="D7834" s="2" t="inlineStr"/>
      <c r="E7834" s="28" t="inlineStr">
        <is>
          <r>
            <t xml:space="preserve">VALOR COM BDI:</t>
          </r>
        </is>
      </c>
      <c r="F7834" s="28" t="inlineStr"/>
      <c r="G7834" s="29" t="n">
        <f>G7833+G7832</f>
        <v>10.96</v>
      </c>
    </row>
    <row r="7835" customHeight="1" ht="10">
      <c r="A7835" s="2" t="inlineStr"/>
      <c r="B7835" s="2" t="inlineStr"/>
      <c r="C7835" s="2" t="inlineStr"/>
      <c r="D7835" s="2" t="inlineStr"/>
      <c r="E7835" s="18" t="inlineStr"/>
      <c r="F7835" s="18" t="inlineStr"/>
      <c r="G7835" s="18" t="inlineStr"/>
    </row>
    <row r="7836" customHeight="1" ht="20">
      <c r="A7836" s="19" t="inlineStr">
        <is>
          <r>
            <t xml:space="preserve">1.21.4. ​CPU3385​ COTOVELO RETO, PARA ELETROCALHA PERFURADA OU LISA, 100X100MM. FORNECIMENTO E COLOCAÇÃO​ (UN)</t>
          </r>
        </is>
      </c>
      <c r="B7836" s="19" t="inlineStr"/>
      <c r="C7836" s="19" t="inlineStr"/>
      <c r="D7836" s="19" t="inlineStr"/>
      <c r="E7836" s="19" t="inlineStr"/>
      <c r="F7836" s="19" t="inlineStr"/>
      <c r="G7836" s="19" t="inlineStr"/>
    </row>
    <row r="7837" customHeight="1" ht="15">
      <c r="A7837" s="20" t="inlineStr">
        <is>
          <r>
            <t xml:space="preserve">Material</t>
          </r>
        </is>
      </c>
      <c r="B7837" s="20" t="inlineStr"/>
      <c r="C7837" s="21" t="inlineStr">
        <is>
          <r>
            <t xml:space="preserve">FONTE</t>
          </r>
        </is>
      </c>
      <c r="D7837" s="21" t="inlineStr">
        <is>
          <r>
            <t xml:space="preserve">UNID</t>
          </r>
        </is>
      </c>
      <c r="E7837" s="21" t="inlineStr">
        <is>
          <r>
            <t xml:space="preserve">COEFICIENTE</t>
          </r>
        </is>
      </c>
      <c r="F7837" s="21" t="inlineStr">
        <is>
          <r>
            <t xml:space="preserve">PREÇO UNITÁRIO</t>
          </r>
        </is>
      </c>
      <c r="G7837" s="21" t="inlineStr">
        <is>
          <r>
            <t xml:space="preserve">TOTAL</t>
          </r>
        </is>
      </c>
    </row>
    <row r="7838" customHeight="1" ht="38">
      <c r="A7838" s="22" t="inlineStr">
        <is>
          <r>
            <t xml:space="preserve">00041806</t>
          </r>
        </is>
      </c>
      <c r="B7838" s="23" t="inlineStr">
        <is>
          <r>
            <t xml:space="preserve">COTOVELO HORIZONTAL RETO 90 GRAUS, PARA ELETROCALHA, EM CHAPA LISA DE ACO GALVANIZADO ESPESSURA #22, 100 X 50 MM (L X A), SEM VIROLA, SEM TAMPA</t>
          </r>
        </is>
      </c>
      <c r="C7838" s="22" t="inlineStr">
        <is>
          <r>
            <t xml:space="preserve">SINAPI</t>
          </r>
        </is>
      </c>
      <c r="D7838" s="22" t="inlineStr">
        <is>
          <r>
            <t xml:space="preserve">UN</t>
          </r>
        </is>
      </c>
      <c r="E7838" s="24" t="n">
        <v>1.0</v>
      </c>
      <c r="F7838" s="25" t="n">
        <v>12.23</v>
      </c>
      <c r="G7838" s="25" t="n">
        <f>ROUND(ROUND(E7838,8)*F7838,2)</f>
        <v>12.23</v>
      </c>
    </row>
    <row r="7839" customHeight="1" ht="15">
      <c r="A7839" s="2" t="inlineStr"/>
      <c r="B7839" s="2" t="inlineStr"/>
      <c r="C7839" s="2" t="inlineStr"/>
      <c r="D7839" s="2" t="inlineStr"/>
      <c r="E7839" s="26" t="inlineStr">
        <is>
          <r>
            <t xml:space="preserve">TOTAL Material:</t>
          </r>
        </is>
      </c>
      <c r="F7839" s="26" t="inlineStr"/>
      <c r="G7839" s="27" t="n">
        <f>SUM(G7838:G7838)</f>
        <v>12.23</v>
      </c>
    </row>
    <row r="7840" customHeight="1" ht="15">
      <c r="A7840" s="20" t="inlineStr">
        <is>
          <r>
            <t xml:space="preserve">Mão de Obra com Encargos Complementares</t>
          </r>
        </is>
      </c>
      <c r="B7840" s="20" t="inlineStr"/>
      <c r="C7840" s="21" t="inlineStr">
        <is>
          <r>
            <t xml:space="preserve">FONTE</t>
          </r>
        </is>
      </c>
      <c r="D7840" s="21" t="inlineStr">
        <is>
          <r>
            <t xml:space="preserve">UNID</t>
          </r>
        </is>
      </c>
      <c r="E7840" s="21" t="inlineStr">
        <is>
          <r>
            <t xml:space="preserve">COEFICIENTE</t>
          </r>
        </is>
      </c>
      <c r="F7840" s="21" t="inlineStr">
        <is>
          <r>
            <t xml:space="preserve">PREÇO UNITÁRIO</t>
          </r>
        </is>
      </c>
      <c r="G7840" s="21" t="inlineStr">
        <is>
          <r>
            <t xml:space="preserve">TOTAL</t>
          </r>
        </is>
      </c>
    </row>
    <row r="7841" customHeight="1" ht="15">
      <c r="A7841" s="22" t="inlineStr">
        <is>
          <r>
            <t xml:space="preserve">88264</t>
          </r>
        </is>
      </c>
      <c r="B7841" s="23" t="inlineStr">
        <is>
          <r>
            <t xml:space="preserve">ELETRICISTA COM ENCARGOS COMPLEMENTARES</t>
          </r>
        </is>
      </c>
      <c r="C7841" s="22" t="inlineStr">
        <is>
          <r>
            <t xml:space="preserve">SINAPI</t>
          </r>
        </is>
      </c>
      <c r="D7841" s="22" t="inlineStr">
        <is>
          <r>
            <t xml:space="preserve">H</t>
          </r>
        </is>
      </c>
      <c r="E7841" s="24" t="n">
        <v>0.5</v>
      </c>
      <c r="F7841" s="25" t="n">
        <v>30.96</v>
      </c>
      <c r="G7841" s="25" t="n">
        <f>ROUND(ROUND(E7841,8)*F7841,2)</f>
        <v>15.48</v>
      </c>
    </row>
    <row r="7842" customHeight="1" ht="15">
      <c r="A7842" s="22" t="inlineStr">
        <is>
          <r>
            <t xml:space="preserve">88316</t>
          </r>
        </is>
      </c>
      <c r="B7842" s="23" t="inlineStr">
        <is>
          <r>
            <t xml:space="preserve">SERVENTE COM ENCARGOS COMPLEMENTARES</t>
          </r>
        </is>
      </c>
      <c r="C7842" s="22" t="inlineStr">
        <is>
          <r>
            <t xml:space="preserve">SINAPI</t>
          </r>
        </is>
      </c>
      <c r="D7842" s="22" t="inlineStr">
        <is>
          <r>
            <t xml:space="preserve">H</t>
          </r>
        </is>
      </c>
      <c r="E7842" s="24" t="n">
        <v>0.5</v>
      </c>
      <c r="F7842" s="25" t="n">
        <v>23.56</v>
      </c>
      <c r="G7842" s="25" t="n">
        <f>ROUND(ROUND(E7842,8)*F7842,2)</f>
        <v>11.78</v>
      </c>
    </row>
    <row r="7843" customHeight="1" ht="18">
      <c r="A7843" s="2" t="inlineStr"/>
      <c r="B7843" s="2" t="inlineStr"/>
      <c r="C7843" s="2" t="inlineStr"/>
      <c r="D7843" s="2" t="inlineStr"/>
      <c r="E7843" s="26" t="inlineStr">
        <is>
          <r>
            <t xml:space="preserve">TOTAL Mão de Obra com Encargos Complementares:</t>
          </r>
        </is>
      </c>
      <c r="F7843" s="26" t="inlineStr"/>
      <c r="G7843" s="27" t="n">
        <f>SUM(G7841:G7842)</f>
        <v>27.26</v>
      </c>
    </row>
    <row r="7844" customHeight="1" ht="15">
      <c r="A7844" s="2" t="inlineStr"/>
      <c r="B7844" s="2" t="inlineStr"/>
      <c r="C7844" s="2" t="inlineStr"/>
      <c r="D7844" s="2" t="inlineStr"/>
      <c r="E7844" s="28" t="inlineStr">
        <is>
          <r>
            <t xml:space="preserve">VALOR:</t>
          </r>
        </is>
      </c>
      <c r="F7844" s="28" t="inlineStr"/>
      <c r="G7844" s="29" t="n">
        <f>ROUND(SUM(G7839,G7843),2)</f>
        <v>39.49</v>
      </c>
    </row>
    <row r="7845" customHeight="1" ht="15">
      <c r="A7845" s="2" t="inlineStr"/>
      <c r="B7845" s="2" t="inlineStr"/>
      <c r="C7845" s="2" t="inlineStr"/>
      <c r="D7845" s="2" t="inlineStr"/>
      <c r="E7845" s="28" t="inlineStr">
        <is>
          <r>
            <t xml:space="preserve">VALOR BDI (20.34%):</t>
          </r>
        </is>
      </c>
      <c r="F7845" s="28" t="inlineStr"/>
      <c r="G7845" s="29" t="n">
        <f>ROUND(G7844*(20.34/100),2)</f>
        <v>8.03</v>
      </c>
    </row>
    <row r="7846" customHeight="1" ht="15">
      <c r="A7846" s="2" t="inlineStr"/>
      <c r="B7846" s="2" t="inlineStr"/>
      <c r="C7846" s="2" t="inlineStr"/>
      <c r="D7846" s="2" t="inlineStr"/>
      <c r="E7846" s="28" t="inlineStr">
        <is>
          <r>
            <t xml:space="preserve">VALOR COM BDI:</t>
          </r>
        </is>
      </c>
      <c r="F7846" s="28" t="inlineStr"/>
      <c r="G7846" s="29" t="n">
        <f>G7845+G7844</f>
        <v>47.52</v>
      </c>
    </row>
    <row r="7847" customHeight="1" ht="10">
      <c r="A7847" s="2" t="inlineStr"/>
      <c r="B7847" s="2" t="inlineStr"/>
      <c r="C7847" s="2" t="inlineStr"/>
      <c r="D7847" s="2" t="inlineStr"/>
      <c r="E7847" s="18" t="inlineStr"/>
      <c r="F7847" s="18" t="inlineStr"/>
      <c r="G7847" s="18" t="inlineStr"/>
    </row>
    <row r="7848" customHeight="1" ht="20">
      <c r="A7848" s="19" t="inlineStr">
        <is>
          <r>
            <t xml:space="preserve">1.21.5. ​CPU2626​ ELETROCALHA PERFURADA TIPO ''U'' 100X100 CHAPA 22 SEM TAMPA​ (M)</t>
          </r>
        </is>
      </c>
      <c r="B7848" s="19" t="inlineStr"/>
      <c r="C7848" s="19" t="inlineStr"/>
      <c r="D7848" s="19" t="inlineStr"/>
      <c r="E7848" s="19" t="inlineStr"/>
      <c r="F7848" s="19" t="inlineStr"/>
      <c r="G7848" s="19" t="inlineStr"/>
    </row>
    <row r="7849" customHeight="1" ht="15">
      <c r="A7849" s="20" t="inlineStr">
        <is>
          <r>
            <t xml:space="preserve">Serviço</t>
          </r>
        </is>
      </c>
      <c r="B7849" s="20" t="inlineStr"/>
      <c r="C7849" s="21" t="inlineStr">
        <is>
          <r>
            <t xml:space="preserve">FONTE</t>
          </r>
        </is>
      </c>
      <c r="D7849" s="21" t="inlineStr">
        <is>
          <r>
            <t xml:space="preserve">UNID</t>
          </r>
        </is>
      </c>
      <c r="E7849" s="21" t="inlineStr">
        <is>
          <r>
            <t xml:space="preserve">COEFICIENTE</t>
          </r>
        </is>
      </c>
      <c r="F7849" s="21" t="inlineStr">
        <is>
          <r>
            <t xml:space="preserve">PREÇO UNITÁRIO</t>
          </r>
        </is>
      </c>
      <c r="G7849" s="21" t="inlineStr">
        <is>
          <r>
            <t xml:space="preserve">TOTAL</t>
          </r>
        </is>
      </c>
    </row>
    <row r="7850" customHeight="1" ht="21">
      <c r="A7850" s="22" t="inlineStr">
        <is>
          <r>
            <t xml:space="preserve">C1155</t>
          </r>
        </is>
      </c>
      <c r="B7850" s="23" t="inlineStr">
        <is>
          <r>
            <t xml:space="preserve">DUTO PERFURADO - ELETROCALHA CHAPA DE AÇO (100X100)mm</t>
          </r>
        </is>
      </c>
      <c r="C7850" s="22" t="inlineStr">
        <is>
          <r>
            <t xml:space="preserve">SEINFRA</t>
          </r>
        </is>
      </c>
      <c r="D7850" s="22" t="inlineStr">
        <is>
          <r>
            <t xml:space="preserve">M</t>
          </r>
        </is>
      </c>
      <c r="E7850" s="24" t="n">
        <v>1.0</v>
      </c>
      <c r="F7850" s="25" t="n">
        <v>85.92</v>
      </c>
      <c r="G7850" s="25" t="n">
        <f>ROUND(ROUND(E7850,8)*F7850,2)</f>
        <v>85.92</v>
      </c>
    </row>
    <row r="7851" customHeight="1" ht="15">
      <c r="A7851" s="2" t="inlineStr"/>
      <c r="B7851" s="2" t="inlineStr"/>
      <c r="C7851" s="2" t="inlineStr"/>
      <c r="D7851" s="2" t="inlineStr"/>
      <c r="E7851" s="26" t="inlineStr">
        <is>
          <r>
            <t xml:space="preserve">TOTAL Serviço:</t>
          </r>
        </is>
      </c>
      <c r="F7851" s="26" t="inlineStr"/>
      <c r="G7851" s="27" t="n">
        <f>SUM(G7850:G7850)</f>
        <v>85.92</v>
      </c>
    </row>
    <row r="7852" customHeight="1" ht="15">
      <c r="A7852" s="2" t="inlineStr"/>
      <c r="B7852" s="2" t="inlineStr"/>
      <c r="C7852" s="2" t="inlineStr"/>
      <c r="D7852" s="2" t="inlineStr"/>
      <c r="E7852" s="28" t="inlineStr">
        <is>
          <r>
            <t xml:space="preserve">VALOR:</t>
          </r>
        </is>
      </c>
      <c r="F7852" s="28" t="inlineStr"/>
      <c r="G7852" s="29" t="n">
        <f>ROUND(SUM(G7851),2)</f>
        <v>85.92</v>
      </c>
    </row>
    <row r="7853" customHeight="1" ht="15">
      <c r="A7853" s="2" t="inlineStr"/>
      <c r="B7853" s="2" t="inlineStr"/>
      <c r="C7853" s="2" t="inlineStr"/>
      <c r="D7853" s="2" t="inlineStr"/>
      <c r="E7853" s="28" t="inlineStr">
        <is>
          <r>
            <t xml:space="preserve">VALOR BDI (20.34%):</t>
          </r>
        </is>
      </c>
      <c r="F7853" s="28" t="inlineStr"/>
      <c r="G7853" s="29" t="n">
        <f>ROUND(G7852*(20.34/100),2)</f>
        <v>17.48</v>
      </c>
    </row>
    <row r="7854" customHeight="1" ht="15">
      <c r="A7854" s="2" t="inlineStr"/>
      <c r="B7854" s="2" t="inlineStr"/>
      <c r="C7854" s="2" t="inlineStr"/>
      <c r="D7854" s="2" t="inlineStr"/>
      <c r="E7854" s="28" t="inlineStr">
        <is>
          <r>
            <t xml:space="preserve">VALOR COM BDI:</t>
          </r>
        </is>
      </c>
      <c r="F7854" s="28" t="inlineStr"/>
      <c r="G7854" s="29" t="n">
        <f>G7853+G7852</f>
        <v>103.4</v>
      </c>
    </row>
    <row r="7855" customHeight="1" ht="10">
      <c r="A7855" s="2" t="inlineStr"/>
      <c r="B7855" s="2" t="inlineStr"/>
      <c r="C7855" s="2" t="inlineStr"/>
      <c r="D7855" s="2" t="inlineStr"/>
      <c r="E7855" s="18" t="inlineStr"/>
      <c r="F7855" s="18" t="inlineStr"/>
      <c r="G7855" s="18" t="inlineStr"/>
    </row>
    <row r="7856" customHeight="1" ht="20">
      <c r="A7856" s="19" t="inlineStr">
        <is>
          <r>
            <t xml:space="preserve">1.21.6. ​CPU3386​ SUPORTE PARA ELETROCALHA, GALVANIZADO A FOGO, 100X100 MM​ (UN)</t>
          </r>
        </is>
      </c>
      <c r="B7856" s="19" t="inlineStr"/>
      <c r="C7856" s="19" t="inlineStr"/>
      <c r="D7856" s="19" t="inlineStr"/>
      <c r="E7856" s="19" t="inlineStr"/>
      <c r="F7856" s="19" t="inlineStr"/>
      <c r="G7856" s="19" t="inlineStr"/>
    </row>
    <row r="7857" customHeight="1" ht="15">
      <c r="A7857" s="20" t="inlineStr">
        <is>
          <r>
            <t xml:space="preserve">Serviço</t>
          </r>
        </is>
      </c>
      <c r="B7857" s="20" t="inlineStr"/>
      <c r="C7857" s="21" t="inlineStr">
        <is>
          <r>
            <t xml:space="preserve">FONTE</t>
          </r>
        </is>
      </c>
      <c r="D7857" s="21" t="inlineStr">
        <is>
          <r>
            <t xml:space="preserve">UNID</t>
          </r>
        </is>
      </c>
      <c r="E7857" s="21" t="inlineStr">
        <is>
          <r>
            <t xml:space="preserve">COEFICIENTE</t>
          </r>
        </is>
      </c>
      <c r="F7857" s="21" t="inlineStr">
        <is>
          <r>
            <t xml:space="preserve">PREÇO UNITÁRIO</t>
          </r>
        </is>
      </c>
      <c r="G7857" s="21" t="inlineStr">
        <is>
          <r>
            <t xml:space="preserve">TOTAL</t>
          </r>
        </is>
      </c>
    </row>
    <row r="7858" customHeight="1" ht="21">
      <c r="A7858" s="22" t="inlineStr">
        <is>
          <r>
            <t xml:space="preserve">S07819</t>
          </r>
        </is>
      </c>
      <c r="B7858" s="23" t="inlineStr">
        <is>
          <r>
            <t xml:space="preserve">Suporte de sustentação de eletrocalha metálica 100mm(ref. Mopa ou similar)</t>
          </r>
        </is>
      </c>
      <c r="C7858" s="22" t="inlineStr">
        <is>
          <r>
            <t xml:space="preserve">ORSE</t>
          </r>
        </is>
      </c>
      <c r="D7858" s="22" t="inlineStr">
        <is>
          <r>
            <t xml:space="preserve">un</t>
          </r>
        </is>
      </c>
      <c r="E7858" s="24" t="n">
        <v>1.0</v>
      </c>
      <c r="F7858" s="25" t="n">
        <v>21.92</v>
      </c>
      <c r="G7858" s="25" t="n">
        <f>ROUND(ROUND(E7858,8)*F7858,2)</f>
        <v>21.92</v>
      </c>
    </row>
    <row r="7859" customHeight="1" ht="15">
      <c r="A7859" s="2" t="inlineStr"/>
      <c r="B7859" s="2" t="inlineStr"/>
      <c r="C7859" s="2" t="inlineStr"/>
      <c r="D7859" s="2" t="inlineStr"/>
      <c r="E7859" s="26" t="inlineStr">
        <is>
          <r>
            <t xml:space="preserve">TOTAL Serviço:</t>
          </r>
        </is>
      </c>
      <c r="F7859" s="26" t="inlineStr"/>
      <c r="G7859" s="27" t="n">
        <f>SUM(G7858:G7858)</f>
        <v>21.92</v>
      </c>
    </row>
    <row r="7860" customHeight="1" ht="15">
      <c r="A7860" s="2" t="inlineStr"/>
      <c r="B7860" s="2" t="inlineStr"/>
      <c r="C7860" s="2" t="inlineStr"/>
      <c r="D7860" s="2" t="inlineStr"/>
      <c r="E7860" s="28" t="inlineStr">
        <is>
          <r>
            <t xml:space="preserve">VALOR:</t>
          </r>
        </is>
      </c>
      <c r="F7860" s="28" t="inlineStr"/>
      <c r="G7860" s="29" t="n">
        <f>ROUND(SUM(G7859),2)</f>
        <v>21.92</v>
      </c>
    </row>
    <row r="7861" customHeight="1" ht="15">
      <c r="A7861" s="2" t="inlineStr"/>
      <c r="B7861" s="2" t="inlineStr"/>
      <c r="C7861" s="2" t="inlineStr"/>
      <c r="D7861" s="2" t="inlineStr"/>
      <c r="E7861" s="28" t="inlineStr">
        <is>
          <r>
            <t xml:space="preserve">VALOR BDI (20.34%):</t>
          </r>
        </is>
      </c>
      <c r="F7861" s="28" t="inlineStr"/>
      <c r="G7861" s="29" t="n">
        <f>ROUND(G7860*(20.34/100),2)</f>
        <v>4.46</v>
      </c>
    </row>
    <row r="7862" customHeight="1" ht="15">
      <c r="A7862" s="2" t="inlineStr"/>
      <c r="B7862" s="2" t="inlineStr"/>
      <c r="C7862" s="2" t="inlineStr"/>
      <c r="D7862" s="2" t="inlineStr"/>
      <c r="E7862" s="28" t="inlineStr">
        <is>
          <r>
            <t xml:space="preserve">VALOR COM BDI:</t>
          </r>
        </is>
      </c>
      <c r="F7862" s="28" t="inlineStr"/>
      <c r="G7862" s="29" t="n">
        <f>G7861+G7860</f>
        <v>26.38</v>
      </c>
    </row>
    <row r="7863" customHeight="1" ht="10">
      <c r="A7863" s="2" t="inlineStr"/>
      <c r="B7863" s="2" t="inlineStr"/>
      <c r="C7863" s="2" t="inlineStr"/>
      <c r="D7863" s="2" t="inlineStr"/>
      <c r="E7863" s="18" t="inlineStr"/>
      <c r="F7863" s="18" t="inlineStr"/>
      <c r="G7863" s="18" t="inlineStr"/>
    </row>
    <row r="7864" customHeight="1" ht="20">
      <c r="A7864" s="19" t="inlineStr">
        <is>
          <r>
            <t xml:space="preserve">1.21.7. ​CPU2631​ TERMINAL DE FECHAMENTO LISO, PARA ELETROCALHA PERFURADA OU LISA, 100X100MM. FORNECIMENTO E COLOCAÇÃO​ (UN)</t>
          </r>
        </is>
      </c>
      <c r="B7864" s="19" t="inlineStr"/>
      <c r="C7864" s="19" t="inlineStr"/>
      <c r="D7864" s="19" t="inlineStr"/>
      <c r="E7864" s="19" t="inlineStr"/>
      <c r="F7864" s="19" t="inlineStr"/>
      <c r="G7864" s="19" t="inlineStr"/>
    </row>
    <row r="7865" customHeight="1" ht="15">
      <c r="A7865" s="20" t="inlineStr">
        <is>
          <r>
            <t xml:space="preserve">Serviço</t>
          </r>
        </is>
      </c>
      <c r="B7865" s="20" t="inlineStr"/>
      <c r="C7865" s="21" t="inlineStr">
        <is>
          <r>
            <t xml:space="preserve">FONTE</t>
          </r>
        </is>
      </c>
      <c r="D7865" s="21" t="inlineStr">
        <is>
          <r>
            <t xml:space="preserve">UNID</t>
          </r>
        </is>
      </c>
      <c r="E7865" s="21" t="inlineStr">
        <is>
          <r>
            <t xml:space="preserve">COEFICIENTE</t>
          </r>
        </is>
      </c>
      <c r="F7865" s="21" t="inlineStr">
        <is>
          <r>
            <t xml:space="preserve">PREÇO UNITÁRIO</t>
          </r>
        </is>
      </c>
      <c r="G7865" s="21" t="inlineStr">
        <is>
          <r>
            <t xml:space="preserve">TOTAL</t>
          </r>
        </is>
      </c>
    </row>
    <row r="7866" customHeight="1" ht="21">
      <c r="A7866" s="22" t="inlineStr">
        <is>
          <r>
            <t xml:space="preserve">S12486</t>
          </r>
        </is>
      </c>
      <c r="B7866" s="23" t="inlineStr">
        <is>
          <r>
            <t xml:space="preserve">Terminal 100 x 100 mm, galvanizado à fogo, para eletrocalha metalica (ref. Mopa ou similar)</t>
          </r>
        </is>
      </c>
      <c r="C7866" s="22" t="inlineStr">
        <is>
          <r>
            <t xml:space="preserve">ORSE</t>
          </r>
        </is>
      </c>
      <c r="D7866" s="22" t="inlineStr">
        <is>
          <r>
            <t xml:space="preserve">un</t>
          </r>
        </is>
      </c>
      <c r="E7866" s="24" t="n">
        <v>1.0</v>
      </c>
      <c r="F7866" s="25" t="n">
        <v>26.61</v>
      </c>
      <c r="G7866" s="25" t="n">
        <f>ROUND(ROUND(E7866,8)*F7866,2)</f>
        <v>26.61</v>
      </c>
    </row>
    <row r="7867" customHeight="1" ht="15">
      <c r="A7867" s="2" t="inlineStr"/>
      <c r="B7867" s="2" t="inlineStr"/>
      <c r="C7867" s="2" t="inlineStr"/>
      <c r="D7867" s="2" t="inlineStr"/>
      <c r="E7867" s="26" t="inlineStr">
        <is>
          <r>
            <t xml:space="preserve">TOTAL Serviço:</t>
          </r>
        </is>
      </c>
      <c r="F7867" s="26" t="inlineStr"/>
      <c r="G7867" s="27" t="n">
        <f>SUM(G7866:G7866)</f>
        <v>26.61</v>
      </c>
    </row>
    <row r="7868" customHeight="1" ht="15">
      <c r="A7868" s="2" t="inlineStr"/>
      <c r="B7868" s="2" t="inlineStr"/>
      <c r="C7868" s="2" t="inlineStr"/>
      <c r="D7868" s="2" t="inlineStr"/>
      <c r="E7868" s="28" t="inlineStr">
        <is>
          <r>
            <t xml:space="preserve">VALOR:</t>
          </r>
        </is>
      </c>
      <c r="F7868" s="28" t="inlineStr"/>
      <c r="G7868" s="29" t="n">
        <f>ROUND(SUM(G7867),2)</f>
        <v>26.61</v>
      </c>
    </row>
    <row r="7869" customHeight="1" ht="15">
      <c r="A7869" s="2" t="inlineStr"/>
      <c r="B7869" s="2" t="inlineStr"/>
      <c r="C7869" s="2" t="inlineStr"/>
      <c r="D7869" s="2" t="inlineStr"/>
      <c r="E7869" s="28" t="inlineStr">
        <is>
          <r>
            <t xml:space="preserve">VALOR BDI (20.34%):</t>
          </r>
        </is>
      </c>
      <c r="F7869" s="28" t="inlineStr"/>
      <c r="G7869" s="29" t="n">
        <f>ROUND(G7868*(20.34/100),2)</f>
        <v>5.41</v>
      </c>
    </row>
    <row r="7870" customHeight="1" ht="15">
      <c r="A7870" s="2" t="inlineStr"/>
      <c r="B7870" s="2" t="inlineStr"/>
      <c r="C7870" s="2" t="inlineStr"/>
      <c r="D7870" s="2" t="inlineStr"/>
      <c r="E7870" s="28" t="inlineStr">
        <is>
          <r>
            <t xml:space="preserve">VALOR COM BDI:</t>
          </r>
        </is>
      </c>
      <c r="F7870" s="28" t="inlineStr"/>
      <c r="G7870" s="29" t="n">
        <f>G7869+G7868</f>
        <v>32.02</v>
      </c>
    </row>
    <row r="7871" customHeight="1" ht="10">
      <c r="A7871" s="2" t="inlineStr"/>
      <c r="B7871" s="2" t="inlineStr"/>
      <c r="C7871" s="2" t="inlineStr"/>
      <c r="D7871" s="2" t="inlineStr"/>
      <c r="E7871" s="18" t="inlineStr"/>
      <c r="F7871" s="18" t="inlineStr"/>
      <c r="G7871" s="18" t="inlineStr"/>
    </row>
    <row r="7872" customHeight="1" ht="20">
      <c r="A7872" s="19" t="inlineStr">
        <is>
          <r>
            <t xml:space="preserve">1.22.1. ​103835​ TUBO EM COBRE RÍGIDO, DN 15 MM, CLASSE A, SEM ISOLAMENTO, INSTALADO EM RAMAL E SUB-RAMAL DE GÁS MEDICINAL - FORNECIMENTO E INSTALAÇÃO. AF_04/2022​ (M)</t>
          </r>
        </is>
      </c>
      <c r="B7872" s="19" t="inlineStr"/>
      <c r="C7872" s="19" t="inlineStr"/>
      <c r="D7872" s="19" t="inlineStr"/>
      <c r="E7872" s="19" t="inlineStr"/>
      <c r="F7872" s="19" t="inlineStr"/>
      <c r="G7872" s="19" t="inlineStr"/>
    </row>
    <row r="7873" customHeight="1" ht="15">
      <c r="A7873" s="20" t="inlineStr">
        <is>
          <r>
            <t xml:space="preserve">Material</t>
          </r>
        </is>
      </c>
      <c r="B7873" s="20" t="inlineStr"/>
      <c r="C7873" s="21" t="inlineStr">
        <is>
          <r>
            <t xml:space="preserve">FONTE</t>
          </r>
        </is>
      </c>
      <c r="D7873" s="21" t="inlineStr">
        <is>
          <r>
            <t xml:space="preserve">UNID</t>
          </r>
        </is>
      </c>
      <c r="E7873" s="21" t="inlineStr">
        <is>
          <r>
            <t xml:space="preserve">COEFICIENTE</t>
          </r>
        </is>
      </c>
      <c r="F7873" s="21" t="inlineStr">
        <is>
          <r>
            <t xml:space="preserve">PREÇO UNITÁRIO</t>
          </r>
        </is>
      </c>
      <c r="G7873" s="21" t="inlineStr">
        <is>
          <r>
            <t xml:space="preserve">TOTAL</t>
          </r>
        </is>
      </c>
    </row>
    <row r="7874" customHeight="1" ht="29">
      <c r="A7874" s="22" t="inlineStr">
        <is>
          <r>
            <t xml:space="preserve">00039747</t>
          </r>
        </is>
      </c>
      <c r="B7874" s="23" t="inlineStr">
        <is>
          <r>
            <t xml:space="preserve">TUBO DE COBRE CLASSE "A", DN = 1/2" (15 MM), PARA INSTALACOES DE MEDIA PRESSAO PARA GASES COMBUSTIVEIS E MEDICINAIS</t>
          </r>
        </is>
      </c>
      <c r="C7874" s="22" t="inlineStr">
        <is>
          <r>
            <t xml:space="preserve">SINAPI</t>
          </r>
        </is>
      </c>
      <c r="D7874" s="22" t="inlineStr">
        <is>
          <r>
            <t xml:space="preserve">M</t>
          </r>
        </is>
      </c>
      <c r="E7874" s="24" t="n">
        <v>1.0225</v>
      </c>
      <c r="F7874" s="25" t="n">
        <v>50.53</v>
      </c>
      <c r="G7874" s="25" t="n">
        <f>TRUNC(TRUNC(E7874,8)*F7874,2)</f>
        <v>51.66</v>
      </c>
    </row>
    <row r="7875" customHeight="1" ht="15">
      <c r="A7875" s="2" t="inlineStr"/>
      <c r="B7875" s="2" t="inlineStr"/>
      <c r="C7875" s="2" t="inlineStr"/>
      <c r="D7875" s="2" t="inlineStr"/>
      <c r="E7875" s="26" t="inlineStr">
        <is>
          <r>
            <t xml:space="preserve">TOTAL Material:</t>
          </r>
        </is>
      </c>
      <c r="F7875" s="26" t="inlineStr"/>
      <c r="G7875" s="27" t="n">
        <f>SUM(G7874:G7874)</f>
        <v>51.66</v>
      </c>
    </row>
    <row r="7876" customHeight="1" ht="15">
      <c r="A7876" s="20" t="inlineStr">
        <is>
          <r>
            <t xml:space="preserve">Mão de Obra com Encargos Complementares</t>
          </r>
        </is>
      </c>
      <c r="B7876" s="20" t="inlineStr"/>
      <c r="C7876" s="21" t="inlineStr">
        <is>
          <r>
            <t xml:space="preserve">FONTE</t>
          </r>
        </is>
      </c>
      <c r="D7876" s="21" t="inlineStr">
        <is>
          <r>
            <t xml:space="preserve">UNID</t>
          </r>
        </is>
      </c>
      <c r="E7876" s="21" t="inlineStr">
        <is>
          <r>
            <t xml:space="preserve">COEFICIENTE</t>
          </r>
        </is>
      </c>
      <c r="F7876" s="21" t="inlineStr">
        <is>
          <r>
            <t xml:space="preserve">PREÇO UNITÁRIO</t>
          </r>
        </is>
      </c>
      <c r="G7876" s="21" t="inlineStr">
        <is>
          <r>
            <t xml:space="preserve">TOTAL</t>
          </r>
        </is>
      </c>
    </row>
    <row r="7877" customHeight="1" ht="21">
      <c r="A7877" s="22" t="inlineStr">
        <is>
          <r>
            <t xml:space="preserve">88248</t>
          </r>
        </is>
      </c>
      <c r="B7877" s="23" t="inlineStr">
        <is>
          <r>
            <t xml:space="preserve">AUXILIAR DE ENCANADOR OU BOMBEIRO HIDRÁULICO COM ENCARGOS COMPLEMENTARES</t>
          </r>
        </is>
      </c>
      <c r="C7877" s="22" t="inlineStr">
        <is>
          <r>
            <t xml:space="preserve">SINAPI</t>
          </r>
        </is>
      </c>
      <c r="D7877" s="22" t="inlineStr">
        <is>
          <r>
            <t xml:space="preserve">H</t>
          </r>
        </is>
      </c>
      <c r="E7877" s="24" t="n">
        <v>0.2909</v>
      </c>
      <c r="F7877" s="25" t="n">
        <v>24.23</v>
      </c>
      <c r="G7877" s="25" t="n">
        <f>TRUNC(TRUNC(E7877,8)*F7877,2)</f>
        <v>7.04</v>
      </c>
    </row>
    <row r="7878" customHeight="1" ht="21">
      <c r="A7878" s="22" t="inlineStr">
        <is>
          <r>
            <t xml:space="preserve">88267</t>
          </r>
        </is>
      </c>
      <c r="B7878" s="23" t="inlineStr">
        <is>
          <r>
            <t xml:space="preserve">ENCANADOR OU BOMBEIRO HIDRÁULICO COM ENCARGOS COMPLEMENTARES</t>
          </r>
        </is>
      </c>
      <c r="C7878" s="22" t="inlineStr">
        <is>
          <r>
            <t xml:space="preserve">SINAPI</t>
          </r>
        </is>
      </c>
      <c r="D7878" s="22" t="inlineStr">
        <is>
          <r>
            <t xml:space="preserve">H</t>
          </r>
        </is>
      </c>
      <c r="E7878" s="24" t="n">
        <v>0.2909</v>
      </c>
      <c r="F7878" s="25" t="n">
        <v>29.86</v>
      </c>
      <c r="G7878" s="25" t="n">
        <f>TRUNC(TRUNC(E7878,8)*F7878,2)</f>
        <v>8.68</v>
      </c>
    </row>
    <row r="7879" customHeight="1" ht="18">
      <c r="A7879" s="2" t="inlineStr"/>
      <c r="B7879" s="2" t="inlineStr"/>
      <c r="C7879" s="2" t="inlineStr"/>
      <c r="D7879" s="2" t="inlineStr"/>
      <c r="E7879" s="26" t="inlineStr">
        <is>
          <r>
            <t xml:space="preserve">TOTAL Mão de Obra com Encargos Complementares:</t>
          </r>
        </is>
      </c>
      <c r="F7879" s="26" t="inlineStr"/>
      <c r="G7879" s="27" t="n">
        <f>SUM(G7877:G7878)</f>
        <v>15.72</v>
      </c>
    </row>
    <row r="7880" customHeight="1" ht="15">
      <c r="A7880" s="2" t="inlineStr"/>
      <c r="B7880" s="2" t="inlineStr"/>
      <c r="C7880" s="2" t="inlineStr"/>
      <c r="D7880" s="2" t="inlineStr"/>
      <c r="E7880" s="28" t="inlineStr">
        <is>
          <r>
            <t xml:space="preserve">VALOR:</t>
          </r>
        </is>
      </c>
      <c r="F7880" s="28" t="inlineStr"/>
      <c r="G7880" s="29" t="n">
        <f>ROUND(SUM(G7875,G7879),2)</f>
        <v>67.38</v>
      </c>
    </row>
    <row r="7881" customHeight="1" ht="15">
      <c r="A7881" s="2" t="inlineStr"/>
      <c r="B7881" s="2" t="inlineStr"/>
      <c r="C7881" s="2" t="inlineStr"/>
      <c r="D7881" s="2" t="inlineStr"/>
      <c r="E7881" s="28" t="inlineStr">
        <is>
          <r>
            <t xml:space="preserve">VALOR BDI (20.34%):</t>
          </r>
        </is>
      </c>
      <c r="F7881" s="28" t="inlineStr"/>
      <c r="G7881" s="29" t="n">
        <f>ROUND(G7880*(20.34/100),2)</f>
        <v>13.71</v>
      </c>
    </row>
    <row r="7882" customHeight="1" ht="15">
      <c r="A7882" s="2" t="inlineStr"/>
      <c r="B7882" s="2" t="inlineStr"/>
      <c r="C7882" s="2" t="inlineStr"/>
      <c r="D7882" s="2" t="inlineStr"/>
      <c r="E7882" s="28" t="inlineStr">
        <is>
          <r>
            <t xml:space="preserve">VALOR COM BDI:</t>
          </r>
        </is>
      </c>
      <c r="F7882" s="28" t="inlineStr"/>
      <c r="G7882" s="29" t="n">
        <f>G7881+G7880</f>
        <v>81.09</v>
      </c>
    </row>
    <row r="7883" customHeight="1" ht="10">
      <c r="A7883" s="2" t="inlineStr"/>
      <c r="B7883" s="2" t="inlineStr"/>
      <c r="C7883" s="2" t="inlineStr"/>
      <c r="D7883" s="2" t="inlineStr"/>
      <c r="E7883" s="18" t="inlineStr"/>
      <c r="F7883" s="18" t="inlineStr"/>
      <c r="G7883" s="18" t="inlineStr"/>
    </row>
    <row r="7884" customHeight="1" ht="20">
      <c r="A7884" s="19" t="inlineStr">
        <is>
          <r>
            <t xml:space="preserve">1.22.2. ​103836​ TUBO EM COBRE RÍGIDO, DN 22 MM, CLASSE A, SEM ISOLAMENTO, INSTALADO EM RAMAL E SUB-RAMAL DE GÁS MEDICINAL - FORNECIMENTO E INSTALAÇÃO. AF_04/2022​ (M)</t>
          </r>
        </is>
      </c>
      <c r="B7884" s="19" t="inlineStr"/>
      <c r="C7884" s="19" t="inlineStr"/>
      <c r="D7884" s="19" t="inlineStr"/>
      <c r="E7884" s="19" t="inlineStr"/>
      <c r="F7884" s="19" t="inlineStr"/>
      <c r="G7884" s="19" t="inlineStr"/>
    </row>
    <row r="7885" customHeight="1" ht="15">
      <c r="A7885" s="20" t="inlineStr">
        <is>
          <r>
            <t xml:space="preserve">Material</t>
          </r>
        </is>
      </c>
      <c r="B7885" s="20" t="inlineStr"/>
      <c r="C7885" s="21" t="inlineStr">
        <is>
          <r>
            <t xml:space="preserve">FONTE</t>
          </r>
        </is>
      </c>
      <c r="D7885" s="21" t="inlineStr">
        <is>
          <r>
            <t xml:space="preserve">UNID</t>
          </r>
        </is>
      </c>
      <c r="E7885" s="21" t="inlineStr">
        <is>
          <r>
            <t xml:space="preserve">COEFICIENTE</t>
          </r>
        </is>
      </c>
      <c r="F7885" s="21" t="inlineStr">
        <is>
          <r>
            <t xml:space="preserve">PREÇO UNITÁRIO</t>
          </r>
        </is>
      </c>
      <c r="G7885" s="21" t="inlineStr">
        <is>
          <r>
            <t xml:space="preserve">TOTAL</t>
          </r>
        </is>
      </c>
    </row>
    <row r="7886" customHeight="1" ht="29">
      <c r="A7886" s="22" t="inlineStr">
        <is>
          <r>
            <t xml:space="preserve">00039748</t>
          </r>
        </is>
      </c>
      <c r="B7886" s="23" t="inlineStr">
        <is>
          <r>
            <t xml:space="preserve">TUBO DE COBRE CLASSE "A", DN = 3/4" (22 MM), PARA INSTALACOES DE MEDIA PRESSAO PARA GASES COMBUSTIVEIS E MEDICINAIS</t>
          </r>
        </is>
      </c>
      <c r="C7886" s="22" t="inlineStr">
        <is>
          <r>
            <t xml:space="preserve">SINAPI</t>
          </r>
        </is>
      </c>
      <c r="D7886" s="22" t="inlineStr">
        <is>
          <r>
            <t xml:space="preserve">M</t>
          </r>
        </is>
      </c>
      <c r="E7886" s="24" t="n">
        <v>1.0225</v>
      </c>
      <c r="F7886" s="25" t="n">
        <v>81.77</v>
      </c>
      <c r="G7886" s="25" t="n">
        <f>TRUNC(TRUNC(E7886,8)*F7886,2)</f>
        <v>83.6</v>
      </c>
    </row>
    <row r="7887" customHeight="1" ht="15">
      <c r="A7887" s="2" t="inlineStr"/>
      <c r="B7887" s="2" t="inlineStr"/>
      <c r="C7887" s="2" t="inlineStr"/>
      <c r="D7887" s="2" t="inlineStr"/>
      <c r="E7887" s="26" t="inlineStr">
        <is>
          <r>
            <t xml:space="preserve">TOTAL Material:</t>
          </r>
        </is>
      </c>
      <c r="F7887" s="26" t="inlineStr"/>
      <c r="G7887" s="27" t="n">
        <f>SUM(G7886:G7886)</f>
        <v>83.6</v>
      </c>
    </row>
    <row r="7888" customHeight="1" ht="15">
      <c r="A7888" s="20" t="inlineStr">
        <is>
          <r>
            <t xml:space="preserve">Mão de Obra com Encargos Complementares</t>
          </r>
        </is>
      </c>
      <c r="B7888" s="20" t="inlineStr"/>
      <c r="C7888" s="21" t="inlineStr">
        <is>
          <r>
            <t xml:space="preserve">FONTE</t>
          </r>
        </is>
      </c>
      <c r="D7888" s="21" t="inlineStr">
        <is>
          <r>
            <t xml:space="preserve">UNID</t>
          </r>
        </is>
      </c>
      <c r="E7888" s="21" t="inlineStr">
        <is>
          <r>
            <t xml:space="preserve">COEFICIENTE</t>
          </r>
        </is>
      </c>
      <c r="F7888" s="21" t="inlineStr">
        <is>
          <r>
            <t xml:space="preserve">PREÇO UNITÁRIO</t>
          </r>
        </is>
      </c>
      <c r="G7888" s="21" t="inlineStr">
        <is>
          <r>
            <t xml:space="preserve">TOTAL</t>
          </r>
        </is>
      </c>
    </row>
    <row r="7889" customHeight="1" ht="21">
      <c r="A7889" s="22" t="inlineStr">
        <is>
          <r>
            <t xml:space="preserve">88248</t>
          </r>
        </is>
      </c>
      <c r="B7889" s="23" t="inlineStr">
        <is>
          <r>
            <t xml:space="preserve">AUXILIAR DE ENCANADOR OU BOMBEIRO HIDRÁULICO COM ENCARGOS COMPLEMENTARES</t>
          </r>
        </is>
      </c>
      <c r="C7889" s="22" t="inlineStr">
        <is>
          <r>
            <t xml:space="preserve">SINAPI</t>
          </r>
        </is>
      </c>
      <c r="D7889" s="22" t="inlineStr">
        <is>
          <r>
            <t xml:space="preserve">H</t>
          </r>
        </is>
      </c>
      <c r="E7889" s="24" t="n">
        <v>0.3876</v>
      </c>
      <c r="F7889" s="25" t="n">
        <v>24.23</v>
      </c>
      <c r="G7889" s="25" t="n">
        <f>TRUNC(TRUNC(E7889,8)*F7889,2)</f>
        <v>9.39</v>
      </c>
    </row>
    <row r="7890" customHeight="1" ht="21">
      <c r="A7890" s="22" t="inlineStr">
        <is>
          <r>
            <t xml:space="preserve">88267</t>
          </r>
        </is>
      </c>
      <c r="B7890" s="23" t="inlineStr">
        <is>
          <r>
            <t xml:space="preserve">ENCANADOR OU BOMBEIRO HIDRÁULICO COM ENCARGOS COMPLEMENTARES</t>
          </r>
        </is>
      </c>
      <c r="C7890" s="22" t="inlineStr">
        <is>
          <r>
            <t xml:space="preserve">SINAPI</t>
          </r>
        </is>
      </c>
      <c r="D7890" s="22" t="inlineStr">
        <is>
          <r>
            <t xml:space="preserve">H</t>
          </r>
        </is>
      </c>
      <c r="E7890" s="24" t="n">
        <v>0.3876</v>
      </c>
      <c r="F7890" s="25" t="n">
        <v>29.86</v>
      </c>
      <c r="G7890" s="25" t="n">
        <f>TRUNC(TRUNC(E7890,8)*F7890,2)</f>
        <v>11.57</v>
      </c>
    </row>
    <row r="7891" customHeight="1" ht="18">
      <c r="A7891" s="2" t="inlineStr"/>
      <c r="B7891" s="2" t="inlineStr"/>
      <c r="C7891" s="2" t="inlineStr"/>
      <c r="D7891" s="2" t="inlineStr"/>
      <c r="E7891" s="26" t="inlineStr">
        <is>
          <r>
            <t xml:space="preserve">TOTAL Mão de Obra com Encargos Complementares:</t>
          </r>
        </is>
      </c>
      <c r="F7891" s="26" t="inlineStr"/>
      <c r="G7891" s="27" t="n">
        <f>SUM(G7889:G7890)</f>
        <v>20.96</v>
      </c>
    </row>
    <row r="7892" customHeight="1" ht="15">
      <c r="A7892" s="2" t="inlineStr"/>
      <c r="B7892" s="2" t="inlineStr"/>
      <c r="C7892" s="2" t="inlineStr"/>
      <c r="D7892" s="2" t="inlineStr"/>
      <c r="E7892" s="28" t="inlineStr">
        <is>
          <r>
            <t xml:space="preserve">VALOR:</t>
          </r>
        </is>
      </c>
      <c r="F7892" s="28" t="inlineStr"/>
      <c r="G7892" s="29" t="n">
        <f>ROUND(SUM(G7887,G7891),2)</f>
        <v>104.56</v>
      </c>
    </row>
    <row r="7893" customHeight="1" ht="15">
      <c r="A7893" s="2" t="inlineStr"/>
      <c r="B7893" s="2" t="inlineStr"/>
      <c r="C7893" s="2" t="inlineStr"/>
      <c r="D7893" s="2" t="inlineStr"/>
      <c r="E7893" s="28" t="inlineStr">
        <is>
          <r>
            <t xml:space="preserve">VALOR BDI (20.34%):</t>
          </r>
        </is>
      </c>
      <c r="F7893" s="28" t="inlineStr"/>
      <c r="G7893" s="29" t="n">
        <f>ROUND(G7892*(20.34/100),2)</f>
        <v>21.27</v>
      </c>
    </row>
    <row r="7894" customHeight="1" ht="15">
      <c r="A7894" s="2" t="inlineStr"/>
      <c r="B7894" s="2" t="inlineStr"/>
      <c r="C7894" s="2" t="inlineStr"/>
      <c r="D7894" s="2" t="inlineStr"/>
      <c r="E7894" s="28" t="inlineStr">
        <is>
          <r>
            <t xml:space="preserve">VALOR COM BDI:</t>
          </r>
        </is>
      </c>
      <c r="F7894" s="28" t="inlineStr"/>
      <c r="G7894" s="29" t="n">
        <f>G7893+G7892</f>
        <v>125.83</v>
      </c>
    </row>
    <row r="7895" customHeight="1" ht="10">
      <c r="A7895" s="2" t="inlineStr"/>
      <c r="B7895" s="2" t="inlineStr"/>
      <c r="C7895" s="2" t="inlineStr"/>
      <c r="D7895" s="2" t="inlineStr"/>
      <c r="E7895" s="18" t="inlineStr"/>
      <c r="F7895" s="18" t="inlineStr"/>
      <c r="G7895" s="18" t="inlineStr"/>
    </row>
    <row r="7896" customHeight="1" ht="20">
      <c r="A7896" s="19" t="inlineStr">
        <is>
          <r>
            <t xml:space="preserve">1.22.3. ​103865​ TÊ EM COBRE, DN 15 MM, SEM ANEL DE SOLDA, INSTALADO EM RAMAL E SUB-RAMAL DE GÁS MEDICINAL - FORNECIMENTO E INSTALAÇÃO. AF_04/2022​ (UN)</t>
          </r>
        </is>
      </c>
      <c r="B7896" s="19" t="inlineStr"/>
      <c r="C7896" s="19" t="inlineStr"/>
      <c r="D7896" s="19" t="inlineStr"/>
      <c r="E7896" s="19" t="inlineStr"/>
      <c r="F7896" s="19" t="inlineStr"/>
      <c r="G7896" s="19" t="inlineStr"/>
    </row>
    <row r="7897" customHeight="1" ht="15">
      <c r="A7897" s="20" t="inlineStr">
        <is>
          <r>
            <t xml:space="preserve">Material</t>
          </r>
        </is>
      </c>
      <c r="B7897" s="20" t="inlineStr"/>
      <c r="C7897" s="21" t="inlineStr">
        <is>
          <r>
            <t xml:space="preserve">FONTE</t>
          </r>
        </is>
      </c>
      <c r="D7897" s="21" t="inlineStr">
        <is>
          <r>
            <t xml:space="preserve">UNID</t>
          </r>
        </is>
      </c>
      <c r="E7897" s="21" t="inlineStr">
        <is>
          <r>
            <t xml:space="preserve">COEFICIENTE</t>
          </r>
        </is>
      </c>
      <c r="F7897" s="21" t="inlineStr">
        <is>
          <r>
            <t xml:space="preserve">PREÇO UNITÁRIO</t>
          </r>
        </is>
      </c>
      <c r="G7897" s="21" t="inlineStr">
        <is>
          <r>
            <t xml:space="preserve">TOTAL</t>
          </r>
        </is>
      </c>
    </row>
    <row r="7898" customHeight="1" ht="15">
      <c r="A7898" s="22" t="inlineStr">
        <is>
          <r>
            <t xml:space="preserve">00038383</t>
          </r>
        </is>
      </c>
      <c r="B7898" s="23" t="inlineStr">
        <is>
          <r>
            <t xml:space="preserve">LIXA D'AGUA EM FOLHA, COR PRETA, GRAO 100</t>
          </r>
        </is>
      </c>
      <c r="C7898" s="22" t="inlineStr">
        <is>
          <r>
            <t xml:space="preserve">SINAPI</t>
          </r>
        </is>
      </c>
      <c r="D7898" s="22" t="inlineStr">
        <is>
          <r>
            <t xml:space="preserve">UN</t>
          </r>
        </is>
      </c>
      <c r="E7898" s="24" t="n">
        <v>0.1143</v>
      </c>
      <c r="F7898" s="25" t="n">
        <v>1.65</v>
      </c>
      <c r="G7898" s="25" t="n">
        <f>TRUNC(TRUNC(E7898,8)*F7898,2)</f>
        <v>0.18</v>
      </c>
    </row>
    <row r="7899" customHeight="1" ht="21">
      <c r="A7899" s="22" t="inlineStr">
        <is>
          <r>
            <t xml:space="preserve">00039897</t>
          </r>
        </is>
      </c>
      <c r="B7899" s="23" t="inlineStr">
        <is>
          <r>
            <t xml:space="preserve">PASTA PARA SOLDA DE TUBOS E CONEXOES DE COBRE (EMBALAGEM COM 250 G)</t>
          </r>
        </is>
      </c>
      <c r="C7899" s="22" t="inlineStr">
        <is>
          <r>
            <t xml:space="preserve">SINAPI</t>
          </r>
        </is>
      </c>
      <c r="D7899" s="22" t="inlineStr">
        <is>
          <r>
            <t xml:space="preserve">UN</t>
          </r>
        </is>
      </c>
      <c r="E7899" s="24" t="n">
        <v>0.0011</v>
      </c>
      <c r="F7899" s="25" t="n">
        <v>56.57</v>
      </c>
      <c r="G7899" s="25" t="n">
        <f>TRUNC(TRUNC(E7899,8)*F7899,2)</f>
        <v>0.06</v>
      </c>
    </row>
    <row r="7900" customHeight="1" ht="21">
      <c r="A7900" s="22" t="inlineStr">
        <is>
          <r>
            <t xml:space="preserve">00012732</t>
          </r>
        </is>
      </c>
      <c r="B7900" s="23" t="inlineStr">
        <is>
          <r>
            <t xml:space="preserve">SOLDA ESTANHO/COBRE PARA CONEXOES DE COBRE, FIO 2,5 MM, CARRETEL 500 GR (SEM CHUMBO)</t>
          </r>
        </is>
      </c>
      <c r="C7900" s="22" t="inlineStr">
        <is>
          <r>
            <t xml:space="preserve">SINAPI</t>
          </r>
        </is>
      </c>
      <c r="D7900" s="22" t="inlineStr">
        <is>
          <r>
            <t xml:space="preserve">UN</t>
          </r>
        </is>
      </c>
      <c r="E7900" s="24" t="n">
        <v>0.0042</v>
      </c>
      <c r="F7900" s="25" t="n">
        <v>308.6</v>
      </c>
      <c r="G7900" s="25" t="n">
        <f>TRUNC(TRUNC(E7900,8)*F7900,2)</f>
        <v>1.29</v>
      </c>
    </row>
    <row r="7901" customHeight="1" ht="21">
      <c r="A7901" s="22" t="inlineStr">
        <is>
          <r>
            <t xml:space="preserve">00012733</t>
          </r>
        </is>
      </c>
      <c r="B7901" s="23" t="inlineStr">
        <is>
          <r>
            <t xml:space="preserve">TE DE COBRE SEM ANEL DE SOLDA, BOLSA X BOLSA X BOLSA, 15 MM</t>
          </r>
        </is>
      </c>
      <c r="C7901" s="22" t="inlineStr">
        <is>
          <r>
            <t xml:space="preserve">SINAPI</t>
          </r>
        </is>
      </c>
      <c r="D7901" s="22" t="inlineStr">
        <is>
          <r>
            <t xml:space="preserve">UN</t>
          </r>
        </is>
      </c>
      <c r="E7901" s="24" t="n">
        <v>1.0</v>
      </c>
      <c r="F7901" s="25" t="n">
        <v>7.45</v>
      </c>
      <c r="G7901" s="25" t="n">
        <f>TRUNC(TRUNC(E7901,8)*F7901,2)</f>
        <v>7.45</v>
      </c>
    </row>
    <row r="7902" customHeight="1" ht="15">
      <c r="A7902" s="2" t="inlineStr"/>
      <c r="B7902" s="2" t="inlineStr"/>
      <c r="C7902" s="2" t="inlineStr"/>
      <c r="D7902" s="2" t="inlineStr"/>
      <c r="E7902" s="26" t="inlineStr">
        <is>
          <r>
            <t xml:space="preserve">TOTAL Material:</t>
          </r>
        </is>
      </c>
      <c r="F7902" s="26" t="inlineStr"/>
      <c r="G7902" s="27" t="n">
        <f>SUM(G7898:G7901)</f>
        <v>8.98</v>
      </c>
    </row>
    <row r="7903" customHeight="1" ht="15">
      <c r="A7903" s="20" t="inlineStr">
        <is>
          <r>
            <t xml:space="preserve">Mão de Obra com Encargos Complementares</t>
          </r>
        </is>
      </c>
      <c r="B7903" s="20" t="inlineStr"/>
      <c r="C7903" s="21" t="inlineStr">
        <is>
          <r>
            <t xml:space="preserve">FONTE</t>
          </r>
        </is>
      </c>
      <c r="D7903" s="21" t="inlineStr">
        <is>
          <r>
            <t xml:space="preserve">UNID</t>
          </r>
        </is>
      </c>
      <c r="E7903" s="21" t="inlineStr">
        <is>
          <r>
            <t xml:space="preserve">COEFICIENTE</t>
          </r>
        </is>
      </c>
      <c r="F7903" s="21" t="inlineStr">
        <is>
          <r>
            <t xml:space="preserve">PREÇO UNITÁRIO</t>
          </r>
        </is>
      </c>
      <c r="G7903" s="21" t="inlineStr">
        <is>
          <r>
            <t xml:space="preserve">TOTAL</t>
          </r>
        </is>
      </c>
    </row>
    <row r="7904" customHeight="1" ht="21">
      <c r="A7904" s="22" t="inlineStr">
        <is>
          <r>
            <t xml:space="preserve">88248</t>
          </r>
        </is>
      </c>
      <c r="B7904" s="23" t="inlineStr">
        <is>
          <r>
            <t xml:space="preserve">AUXILIAR DE ENCANADOR OU BOMBEIRO HIDRÁULICO COM ENCARGOS COMPLEMENTARES</t>
          </r>
        </is>
      </c>
      <c r="C7904" s="22" t="inlineStr">
        <is>
          <r>
            <t xml:space="preserve">SINAPI</t>
          </r>
        </is>
      </c>
      <c r="D7904" s="22" t="inlineStr">
        <is>
          <r>
            <t xml:space="preserve">H</t>
          </r>
        </is>
      </c>
      <c r="E7904" s="24" t="n">
        <v>0.3047</v>
      </c>
      <c r="F7904" s="25" t="n">
        <v>24.23</v>
      </c>
      <c r="G7904" s="25" t="n">
        <f>TRUNC(TRUNC(E7904,8)*F7904,2)</f>
        <v>7.38</v>
      </c>
    </row>
    <row r="7905" customHeight="1" ht="21">
      <c r="A7905" s="22" t="inlineStr">
        <is>
          <r>
            <t xml:space="preserve">88267</t>
          </r>
        </is>
      </c>
      <c r="B7905" s="23" t="inlineStr">
        <is>
          <r>
            <t xml:space="preserve">ENCANADOR OU BOMBEIRO HIDRÁULICO COM ENCARGOS COMPLEMENTARES</t>
          </r>
        </is>
      </c>
      <c r="C7905" s="22" t="inlineStr">
        <is>
          <r>
            <t xml:space="preserve">SINAPI</t>
          </r>
        </is>
      </c>
      <c r="D7905" s="22" t="inlineStr">
        <is>
          <r>
            <t xml:space="preserve">H</t>
          </r>
        </is>
      </c>
      <c r="E7905" s="24" t="n">
        <v>0.3047</v>
      </c>
      <c r="F7905" s="25" t="n">
        <v>29.86</v>
      </c>
      <c r="G7905" s="25" t="n">
        <f>TRUNC(TRUNC(E7905,8)*F7905,2)</f>
        <v>9.09</v>
      </c>
    </row>
    <row r="7906" customHeight="1" ht="18">
      <c r="A7906" s="2" t="inlineStr"/>
      <c r="B7906" s="2" t="inlineStr"/>
      <c r="C7906" s="2" t="inlineStr"/>
      <c r="D7906" s="2" t="inlineStr"/>
      <c r="E7906" s="26" t="inlineStr">
        <is>
          <r>
            <t xml:space="preserve">TOTAL Mão de Obra com Encargos Complementares:</t>
          </r>
        </is>
      </c>
      <c r="F7906" s="26" t="inlineStr"/>
      <c r="G7906" s="27" t="n">
        <f>SUM(G7904:G7905)</f>
        <v>16.47</v>
      </c>
    </row>
    <row r="7907" customHeight="1" ht="15">
      <c r="A7907" s="2" t="inlineStr"/>
      <c r="B7907" s="2" t="inlineStr"/>
      <c r="C7907" s="2" t="inlineStr"/>
      <c r="D7907" s="2" t="inlineStr"/>
      <c r="E7907" s="28" t="inlineStr">
        <is>
          <r>
            <t xml:space="preserve">VALOR:</t>
          </r>
        </is>
      </c>
      <c r="F7907" s="28" t="inlineStr"/>
      <c r="G7907" s="29" t="n">
        <f>ROUND(SUM(G7902,G7906),2)</f>
        <v>25.45</v>
      </c>
    </row>
    <row r="7908" customHeight="1" ht="15">
      <c r="A7908" s="2" t="inlineStr"/>
      <c r="B7908" s="2" t="inlineStr"/>
      <c r="C7908" s="2" t="inlineStr"/>
      <c r="D7908" s="2" t="inlineStr"/>
      <c r="E7908" s="28" t="inlineStr">
        <is>
          <r>
            <t xml:space="preserve">VALOR BDI (20.34%):</t>
          </r>
        </is>
      </c>
      <c r="F7908" s="28" t="inlineStr"/>
      <c r="G7908" s="29" t="n">
        <f>ROUND(G7907*(20.34/100),2)</f>
        <v>5.18</v>
      </c>
    </row>
    <row r="7909" customHeight="1" ht="15">
      <c r="A7909" s="2" t="inlineStr"/>
      <c r="B7909" s="2" t="inlineStr"/>
      <c r="C7909" s="2" t="inlineStr"/>
      <c r="D7909" s="2" t="inlineStr"/>
      <c r="E7909" s="28" t="inlineStr">
        <is>
          <r>
            <t xml:space="preserve">VALOR COM BDI:</t>
          </r>
        </is>
      </c>
      <c r="F7909" s="28" t="inlineStr"/>
      <c r="G7909" s="29" t="n">
        <f>G7908+G7907</f>
        <v>30.63</v>
      </c>
    </row>
    <row r="7910" customHeight="1" ht="10">
      <c r="A7910" s="2" t="inlineStr"/>
      <c r="B7910" s="2" t="inlineStr"/>
      <c r="C7910" s="2" t="inlineStr"/>
      <c r="D7910" s="2" t="inlineStr"/>
      <c r="E7910" s="18" t="inlineStr"/>
      <c r="F7910" s="18" t="inlineStr"/>
      <c r="G7910" s="18" t="inlineStr"/>
    </row>
    <row r="7911" customHeight="1" ht="20">
      <c r="A7911" s="19" t="inlineStr">
        <is>
          <r>
            <t xml:space="preserve">1.22.4. ​103866​ TÊ EM COBRE, DN 22 MM, SEM ANEL DE SOLDA, INSTALADO EM RAMAL E SUB-RAMAL DE GÁS MEDICINAL - FORNECIMENTO E INSTALAÇÃO. AF_04/2022​ (UN)</t>
          </r>
        </is>
      </c>
      <c r="B7911" s="19" t="inlineStr"/>
      <c r="C7911" s="19" t="inlineStr"/>
      <c r="D7911" s="19" t="inlineStr"/>
      <c r="E7911" s="19" t="inlineStr"/>
      <c r="F7911" s="19" t="inlineStr"/>
      <c r="G7911" s="19" t="inlineStr"/>
    </row>
    <row r="7912" customHeight="1" ht="15">
      <c r="A7912" s="20" t="inlineStr">
        <is>
          <r>
            <t xml:space="preserve">Material</t>
          </r>
        </is>
      </c>
      <c r="B7912" s="20" t="inlineStr"/>
      <c r="C7912" s="21" t="inlineStr">
        <is>
          <r>
            <t xml:space="preserve">FONTE</t>
          </r>
        </is>
      </c>
      <c r="D7912" s="21" t="inlineStr">
        <is>
          <r>
            <t xml:space="preserve">UNID</t>
          </r>
        </is>
      </c>
      <c r="E7912" s="21" t="inlineStr">
        <is>
          <r>
            <t xml:space="preserve">COEFICIENTE</t>
          </r>
        </is>
      </c>
      <c r="F7912" s="21" t="inlineStr">
        <is>
          <r>
            <t xml:space="preserve">PREÇO UNITÁRIO</t>
          </r>
        </is>
      </c>
      <c r="G7912" s="21" t="inlineStr">
        <is>
          <r>
            <t xml:space="preserve">TOTAL</t>
          </r>
        </is>
      </c>
    </row>
    <row r="7913" customHeight="1" ht="15">
      <c r="A7913" s="22" t="inlineStr">
        <is>
          <r>
            <t xml:space="preserve">00038383</t>
          </r>
        </is>
      </c>
      <c r="B7913" s="23" t="inlineStr">
        <is>
          <r>
            <t xml:space="preserve">LIXA D'AGUA EM FOLHA, COR PRETA, GRAO 100</t>
          </r>
        </is>
      </c>
      <c r="C7913" s="22" t="inlineStr">
        <is>
          <r>
            <t xml:space="preserve">SINAPI</t>
          </r>
        </is>
      </c>
      <c r="D7913" s="22" t="inlineStr">
        <is>
          <r>
            <t xml:space="preserve">UN</t>
          </r>
        </is>
      </c>
      <c r="E7913" s="24" t="n">
        <v>0.1523</v>
      </c>
      <c r="F7913" s="25" t="n">
        <v>1.65</v>
      </c>
      <c r="G7913" s="25" t="n">
        <f>TRUNC(TRUNC(E7913,8)*F7913,2)</f>
        <v>0.25</v>
      </c>
    </row>
    <row r="7914" customHeight="1" ht="21">
      <c r="A7914" s="22" t="inlineStr">
        <is>
          <r>
            <t xml:space="preserve">00039897</t>
          </r>
        </is>
      </c>
      <c r="B7914" s="23" t="inlineStr">
        <is>
          <r>
            <t xml:space="preserve">PASTA PARA SOLDA DE TUBOS E CONEXOES DE COBRE (EMBALAGEM COM 250 G)</t>
          </r>
        </is>
      </c>
      <c r="C7914" s="22" t="inlineStr">
        <is>
          <r>
            <t xml:space="preserve">SINAPI</t>
          </r>
        </is>
      </c>
      <c r="D7914" s="22" t="inlineStr">
        <is>
          <r>
            <t xml:space="preserve">UN</t>
          </r>
        </is>
      </c>
      <c r="E7914" s="24" t="n">
        <v>0.0018</v>
      </c>
      <c r="F7914" s="25" t="n">
        <v>56.57</v>
      </c>
      <c r="G7914" s="25" t="n">
        <f>TRUNC(TRUNC(E7914,8)*F7914,2)</f>
        <v>0.1</v>
      </c>
    </row>
    <row r="7915" customHeight="1" ht="21">
      <c r="A7915" s="22" t="inlineStr">
        <is>
          <r>
            <t xml:space="preserve">00012732</t>
          </r>
        </is>
      </c>
      <c r="B7915" s="23" t="inlineStr">
        <is>
          <r>
            <t xml:space="preserve">SOLDA ESTANHO/COBRE PARA CONEXOES DE COBRE, FIO 2,5 MM, CARRETEL 500 GR (SEM CHUMBO)</t>
          </r>
        </is>
      </c>
      <c r="C7915" s="22" t="inlineStr">
        <is>
          <r>
            <t xml:space="preserve">SINAPI</t>
          </r>
        </is>
      </c>
      <c r="D7915" s="22" t="inlineStr">
        <is>
          <r>
            <t xml:space="preserve">UN</t>
          </r>
        </is>
      </c>
      <c r="E7915" s="24" t="n">
        <v>0.0072</v>
      </c>
      <c r="F7915" s="25" t="n">
        <v>308.6</v>
      </c>
      <c r="G7915" s="25" t="n">
        <f>TRUNC(TRUNC(E7915,8)*F7915,2)</f>
        <v>2.22</v>
      </c>
    </row>
    <row r="7916" customHeight="1" ht="21">
      <c r="A7916" s="22" t="inlineStr">
        <is>
          <r>
            <t xml:space="preserve">00012734</t>
          </r>
        </is>
      </c>
      <c r="B7916" s="23" t="inlineStr">
        <is>
          <r>
            <t xml:space="preserve">TE DE COBRE SEM ANEL DE SOLDA, BOLSA X BOLSA X BOLSA, 22 MM</t>
          </r>
        </is>
      </c>
      <c r="C7916" s="22" t="inlineStr">
        <is>
          <r>
            <t xml:space="preserve">SINAPI</t>
          </r>
        </is>
      </c>
      <c r="D7916" s="22" t="inlineStr">
        <is>
          <r>
            <t xml:space="preserve">UN</t>
          </r>
        </is>
      </c>
      <c r="E7916" s="24" t="n">
        <v>1.0</v>
      </c>
      <c r="F7916" s="25" t="n">
        <v>15.89</v>
      </c>
      <c r="G7916" s="25" t="n">
        <f>TRUNC(TRUNC(E7916,8)*F7916,2)</f>
        <v>15.89</v>
      </c>
    </row>
    <row r="7917" customHeight="1" ht="15">
      <c r="A7917" s="2" t="inlineStr"/>
      <c r="B7917" s="2" t="inlineStr"/>
      <c r="C7917" s="2" t="inlineStr"/>
      <c r="D7917" s="2" t="inlineStr"/>
      <c r="E7917" s="26" t="inlineStr">
        <is>
          <r>
            <t xml:space="preserve">TOTAL Material:</t>
          </r>
        </is>
      </c>
      <c r="F7917" s="26" t="inlineStr"/>
      <c r="G7917" s="27" t="n">
        <f>SUM(G7913:G7916)</f>
        <v>18.46</v>
      </c>
    </row>
    <row r="7918" customHeight="1" ht="15">
      <c r="A7918" s="20" t="inlineStr">
        <is>
          <r>
            <t xml:space="preserve">Mão de Obra com Encargos Complementares</t>
          </r>
        </is>
      </c>
      <c r="B7918" s="20" t="inlineStr"/>
      <c r="C7918" s="21" t="inlineStr">
        <is>
          <r>
            <t xml:space="preserve">FONTE</t>
          </r>
        </is>
      </c>
      <c r="D7918" s="21" t="inlineStr">
        <is>
          <r>
            <t xml:space="preserve">UNID</t>
          </r>
        </is>
      </c>
      <c r="E7918" s="21" t="inlineStr">
        <is>
          <r>
            <t xml:space="preserve">COEFICIENTE</t>
          </r>
        </is>
      </c>
      <c r="F7918" s="21" t="inlineStr">
        <is>
          <r>
            <t xml:space="preserve">PREÇO UNITÁRIO</t>
          </r>
        </is>
      </c>
      <c r="G7918" s="21" t="inlineStr">
        <is>
          <r>
            <t xml:space="preserve">TOTAL</t>
          </r>
        </is>
      </c>
    </row>
    <row r="7919" customHeight="1" ht="21">
      <c r="A7919" s="22" t="inlineStr">
        <is>
          <r>
            <t xml:space="preserve">88248</t>
          </r>
        </is>
      </c>
      <c r="B7919" s="23" t="inlineStr">
        <is>
          <r>
            <t xml:space="preserve">AUXILIAR DE ENCANADOR OU BOMBEIRO HIDRÁULICO COM ENCARGOS COMPLEMENTARES</t>
          </r>
        </is>
      </c>
      <c r="C7919" s="22" t="inlineStr">
        <is>
          <r>
            <t xml:space="preserve">SINAPI</t>
          </r>
        </is>
      </c>
      <c r="D7919" s="22" t="inlineStr">
        <is>
          <r>
            <t xml:space="preserve">H</t>
          </r>
        </is>
      </c>
      <c r="E7919" s="24" t="n">
        <v>0.4061</v>
      </c>
      <c r="F7919" s="25" t="n">
        <v>24.23</v>
      </c>
      <c r="G7919" s="25" t="n">
        <f>TRUNC(TRUNC(E7919,8)*F7919,2)</f>
        <v>9.83</v>
      </c>
    </row>
    <row r="7920" customHeight="1" ht="21">
      <c r="A7920" s="22" t="inlineStr">
        <is>
          <r>
            <t xml:space="preserve">88267</t>
          </r>
        </is>
      </c>
      <c r="B7920" s="23" t="inlineStr">
        <is>
          <r>
            <t xml:space="preserve">ENCANADOR OU BOMBEIRO HIDRÁULICO COM ENCARGOS COMPLEMENTARES</t>
          </r>
        </is>
      </c>
      <c r="C7920" s="22" t="inlineStr">
        <is>
          <r>
            <t xml:space="preserve">SINAPI</t>
          </r>
        </is>
      </c>
      <c r="D7920" s="22" t="inlineStr">
        <is>
          <r>
            <t xml:space="preserve">H</t>
          </r>
        </is>
      </c>
      <c r="E7920" s="24" t="n">
        <v>0.4061</v>
      </c>
      <c r="F7920" s="25" t="n">
        <v>29.86</v>
      </c>
      <c r="G7920" s="25" t="n">
        <f>TRUNC(TRUNC(E7920,8)*F7920,2)</f>
        <v>12.12</v>
      </c>
    </row>
    <row r="7921" customHeight="1" ht="18">
      <c r="A7921" s="2" t="inlineStr"/>
      <c r="B7921" s="2" t="inlineStr"/>
      <c r="C7921" s="2" t="inlineStr"/>
      <c r="D7921" s="2" t="inlineStr"/>
      <c r="E7921" s="26" t="inlineStr">
        <is>
          <r>
            <t xml:space="preserve">TOTAL Mão de Obra com Encargos Complementares:</t>
          </r>
        </is>
      </c>
      <c r="F7921" s="26" t="inlineStr"/>
      <c r="G7921" s="27" t="n">
        <f>SUM(G7919:G7920)</f>
        <v>21.95</v>
      </c>
    </row>
    <row r="7922" customHeight="1" ht="15">
      <c r="A7922" s="2" t="inlineStr"/>
      <c r="B7922" s="2" t="inlineStr"/>
      <c r="C7922" s="2" t="inlineStr"/>
      <c r="D7922" s="2" t="inlineStr"/>
      <c r="E7922" s="28" t="inlineStr">
        <is>
          <r>
            <t xml:space="preserve">VALOR:</t>
          </r>
        </is>
      </c>
      <c r="F7922" s="28" t="inlineStr"/>
      <c r="G7922" s="29" t="n">
        <f>ROUND(SUM(G7917,G7921),2)</f>
        <v>40.41</v>
      </c>
    </row>
    <row r="7923" customHeight="1" ht="15">
      <c r="A7923" s="2" t="inlineStr"/>
      <c r="B7923" s="2" t="inlineStr"/>
      <c r="C7923" s="2" t="inlineStr"/>
      <c r="D7923" s="2" t="inlineStr"/>
      <c r="E7923" s="28" t="inlineStr">
        <is>
          <r>
            <t xml:space="preserve">VALOR BDI (20.34%):</t>
          </r>
        </is>
      </c>
      <c r="F7923" s="28" t="inlineStr"/>
      <c r="G7923" s="29" t="n">
        <f>ROUND(G7922*(20.34/100),2)</f>
        <v>8.22</v>
      </c>
    </row>
    <row r="7924" customHeight="1" ht="15">
      <c r="A7924" s="2" t="inlineStr"/>
      <c r="B7924" s="2" t="inlineStr"/>
      <c r="C7924" s="2" t="inlineStr"/>
      <c r="D7924" s="2" t="inlineStr"/>
      <c r="E7924" s="28" t="inlineStr">
        <is>
          <r>
            <t xml:space="preserve">VALOR COM BDI:</t>
          </r>
        </is>
      </c>
      <c r="F7924" s="28" t="inlineStr"/>
      <c r="G7924" s="29" t="n">
        <f>G7923+G7922</f>
        <v>48.63</v>
      </c>
    </row>
    <row r="7925" customHeight="1" ht="10">
      <c r="A7925" s="2" t="inlineStr"/>
      <c r="B7925" s="2" t="inlineStr"/>
      <c r="C7925" s="2" t="inlineStr"/>
      <c r="D7925" s="2" t="inlineStr"/>
      <c r="E7925" s="18" t="inlineStr"/>
      <c r="F7925" s="18" t="inlineStr"/>
      <c r="G7925" s="18" t="inlineStr"/>
    </row>
    <row r="7926" customHeight="1" ht="20">
      <c r="A7926" s="19" t="inlineStr">
        <is>
          <r>
            <t xml:space="preserve">1.22.5. ​103856​ BUCHA DE REDUÇÃO EM COBRE, DN 22 MM X 15 MM, SEM ANEL DE SOLDA, PONTA X BOLSA, INSTALADO EM RAMAL E SUB-RAMAL DE GÁS MEDICINAL - FORNECIMENTO E INSTALAÇÃO. AF_04/2022​ (UN)</t>
          </r>
        </is>
      </c>
      <c r="B7926" s="19" t="inlineStr"/>
      <c r="C7926" s="19" t="inlineStr"/>
      <c r="D7926" s="19" t="inlineStr"/>
      <c r="E7926" s="19" t="inlineStr"/>
      <c r="F7926" s="19" t="inlineStr"/>
      <c r="G7926" s="19" t="inlineStr"/>
    </row>
    <row r="7927" customHeight="1" ht="15">
      <c r="A7927" s="20" t="inlineStr">
        <is>
          <r>
            <t xml:space="preserve">Material</t>
          </r>
        </is>
      </c>
      <c r="B7927" s="20" t="inlineStr"/>
      <c r="C7927" s="21" t="inlineStr">
        <is>
          <r>
            <t xml:space="preserve">FONTE</t>
          </r>
        </is>
      </c>
      <c r="D7927" s="21" t="inlineStr">
        <is>
          <r>
            <t xml:space="preserve">UNID</t>
          </r>
        </is>
      </c>
      <c r="E7927" s="21" t="inlineStr">
        <is>
          <r>
            <t xml:space="preserve">COEFICIENTE</t>
          </r>
        </is>
      </c>
      <c r="F7927" s="21" t="inlineStr">
        <is>
          <r>
            <t xml:space="preserve">PREÇO UNITÁRIO</t>
          </r>
        </is>
      </c>
      <c r="G7927" s="21" t="inlineStr">
        <is>
          <r>
            <t xml:space="preserve">TOTAL</t>
          </r>
        </is>
      </c>
    </row>
    <row r="7928" customHeight="1" ht="21">
      <c r="A7928" s="22" t="inlineStr">
        <is>
          <r>
            <t xml:space="preserve">00039886</t>
          </r>
        </is>
      </c>
      <c r="B7928" s="23" t="inlineStr">
        <is>
          <r>
            <t xml:space="preserve">BUCHA DE REDUCAO DE COBRE SEM ANEL DE SOLDA, PONTA X BOLSA, 22 X 15 MM</t>
          </r>
        </is>
      </c>
      <c r="C7928" s="22" t="inlineStr">
        <is>
          <r>
            <t xml:space="preserve">SINAPI</t>
          </r>
        </is>
      </c>
      <c r="D7928" s="22" t="inlineStr">
        <is>
          <r>
            <t xml:space="preserve">UN</t>
          </r>
        </is>
      </c>
      <c r="E7928" s="24" t="n">
        <v>1.0</v>
      </c>
      <c r="F7928" s="25" t="n">
        <v>6.3</v>
      </c>
      <c r="G7928" s="25" t="n">
        <f>TRUNC(TRUNC(E7928,8)*F7928,2)</f>
        <v>6.3</v>
      </c>
    </row>
    <row r="7929" customHeight="1" ht="15">
      <c r="A7929" s="22" t="inlineStr">
        <is>
          <r>
            <t xml:space="preserve">00038383</t>
          </r>
        </is>
      </c>
      <c r="B7929" s="23" t="inlineStr">
        <is>
          <r>
            <t xml:space="preserve">LIXA D'AGUA EM FOLHA, COR PRETA, GRAO 100</t>
          </r>
        </is>
      </c>
      <c r="C7929" s="22" t="inlineStr">
        <is>
          <r>
            <t xml:space="preserve">SINAPI</t>
          </r>
        </is>
      </c>
      <c r="D7929" s="22" t="inlineStr">
        <is>
          <r>
            <t xml:space="preserve">UN</t>
          </r>
        </is>
      </c>
      <c r="E7929" s="24" t="n">
        <v>0.1333</v>
      </c>
      <c r="F7929" s="25" t="n">
        <v>1.65</v>
      </c>
      <c r="G7929" s="25" t="n">
        <f>TRUNC(TRUNC(E7929,8)*F7929,2)</f>
        <v>0.21</v>
      </c>
    </row>
    <row r="7930" customHeight="1" ht="21">
      <c r="A7930" s="22" t="inlineStr">
        <is>
          <r>
            <t xml:space="preserve">00039897</t>
          </r>
        </is>
      </c>
      <c r="B7930" s="23" t="inlineStr">
        <is>
          <r>
            <t xml:space="preserve">PASTA PARA SOLDA DE TUBOS E CONEXOES DE COBRE (EMBALAGEM COM 250 G)</t>
          </r>
        </is>
      </c>
      <c r="C7930" s="22" t="inlineStr">
        <is>
          <r>
            <t xml:space="preserve">SINAPI</t>
          </r>
        </is>
      </c>
      <c r="D7930" s="22" t="inlineStr">
        <is>
          <r>
            <t xml:space="preserve">UN</t>
          </r>
        </is>
      </c>
      <c r="E7930" s="24" t="n">
        <v>9.5E-4</v>
      </c>
      <c r="F7930" s="25" t="n">
        <v>56.57</v>
      </c>
      <c r="G7930" s="25" t="n">
        <f>TRUNC(TRUNC(E7930,8)*F7930,2)</f>
        <v>0.05</v>
      </c>
    </row>
    <row r="7931" customHeight="1" ht="21">
      <c r="A7931" s="22" t="inlineStr">
        <is>
          <r>
            <t xml:space="preserve">00012732</t>
          </r>
        </is>
      </c>
      <c r="B7931" s="23" t="inlineStr">
        <is>
          <r>
            <t xml:space="preserve">SOLDA ESTANHO/COBRE PARA CONEXOES DE COBRE, FIO 2,5 MM, CARRETEL 500 GR (SEM CHUMBO)</t>
          </r>
        </is>
      </c>
      <c r="C7931" s="22" t="inlineStr">
        <is>
          <r>
            <t xml:space="preserve">SINAPI</t>
          </r>
        </is>
      </c>
      <c r="D7931" s="22" t="inlineStr">
        <is>
          <r>
            <t xml:space="preserve">UN</t>
          </r>
        </is>
      </c>
      <c r="E7931" s="24" t="n">
        <v>0.0038</v>
      </c>
      <c r="F7931" s="25" t="n">
        <v>308.6</v>
      </c>
      <c r="G7931" s="25" t="n">
        <f>TRUNC(TRUNC(E7931,8)*F7931,2)</f>
        <v>1.17</v>
      </c>
    </row>
    <row r="7932" customHeight="1" ht="15">
      <c r="A7932" s="2" t="inlineStr"/>
      <c r="B7932" s="2" t="inlineStr"/>
      <c r="C7932" s="2" t="inlineStr"/>
      <c r="D7932" s="2" t="inlineStr"/>
      <c r="E7932" s="26" t="inlineStr">
        <is>
          <r>
            <t xml:space="preserve">TOTAL Material:</t>
          </r>
        </is>
      </c>
      <c r="F7932" s="26" t="inlineStr"/>
      <c r="G7932" s="27" t="n">
        <f>SUM(G7928:G7931)</f>
        <v>7.73</v>
      </c>
    </row>
    <row r="7933" customHeight="1" ht="15">
      <c r="A7933" s="20" t="inlineStr">
        <is>
          <r>
            <t xml:space="preserve">Mão de Obra com Encargos Complementares</t>
          </r>
        </is>
      </c>
      <c r="B7933" s="20" t="inlineStr"/>
      <c r="C7933" s="21" t="inlineStr">
        <is>
          <r>
            <t xml:space="preserve">FONTE</t>
          </r>
        </is>
      </c>
      <c r="D7933" s="21" t="inlineStr">
        <is>
          <r>
            <t xml:space="preserve">UNID</t>
          </r>
        </is>
      </c>
      <c r="E7933" s="21" t="inlineStr">
        <is>
          <r>
            <t xml:space="preserve">COEFICIENTE</t>
          </r>
        </is>
      </c>
      <c r="F7933" s="21" t="inlineStr">
        <is>
          <r>
            <t xml:space="preserve">PREÇO UNITÁRIO</t>
          </r>
        </is>
      </c>
      <c r="G7933" s="21" t="inlineStr">
        <is>
          <r>
            <t xml:space="preserve">TOTAL</t>
          </r>
        </is>
      </c>
    </row>
    <row r="7934" customHeight="1" ht="21">
      <c r="A7934" s="22" t="inlineStr">
        <is>
          <r>
            <t xml:space="preserve">88248</t>
          </r>
        </is>
      </c>
      <c r="B7934" s="23" t="inlineStr">
        <is>
          <r>
            <t xml:space="preserve">AUXILIAR DE ENCANADOR OU BOMBEIRO HIDRÁULICO COM ENCARGOS COMPLEMENTARES</t>
          </r>
        </is>
      </c>
      <c r="C7934" s="22" t="inlineStr">
        <is>
          <r>
            <t xml:space="preserve">SINAPI</t>
          </r>
        </is>
      </c>
      <c r="D7934" s="22" t="inlineStr">
        <is>
          <r>
            <t xml:space="preserve">H</t>
          </r>
        </is>
      </c>
      <c r="E7934" s="24" t="n">
        <v>0.17775</v>
      </c>
      <c r="F7934" s="25" t="n">
        <v>24.23</v>
      </c>
      <c r="G7934" s="25" t="n">
        <f>TRUNC(TRUNC(E7934,8)*F7934,2)</f>
        <v>4.3</v>
      </c>
    </row>
    <row r="7935" customHeight="1" ht="21">
      <c r="A7935" s="22" t="inlineStr">
        <is>
          <r>
            <t xml:space="preserve">88267</t>
          </r>
        </is>
      </c>
      <c r="B7935" s="23" t="inlineStr">
        <is>
          <r>
            <t xml:space="preserve">ENCANADOR OU BOMBEIRO HIDRÁULICO COM ENCARGOS COMPLEMENTARES</t>
          </r>
        </is>
      </c>
      <c r="C7935" s="22" t="inlineStr">
        <is>
          <r>
            <t xml:space="preserve">SINAPI</t>
          </r>
        </is>
      </c>
      <c r="D7935" s="22" t="inlineStr">
        <is>
          <r>
            <t xml:space="preserve">H</t>
          </r>
        </is>
      </c>
      <c r="E7935" s="24" t="n">
        <v>0.17775</v>
      </c>
      <c r="F7935" s="25" t="n">
        <v>29.86</v>
      </c>
      <c r="G7935" s="25" t="n">
        <f>TRUNC(TRUNC(E7935,8)*F7935,2)</f>
        <v>5.3</v>
      </c>
    </row>
    <row r="7936" customHeight="1" ht="18">
      <c r="A7936" s="2" t="inlineStr"/>
      <c r="B7936" s="2" t="inlineStr"/>
      <c r="C7936" s="2" t="inlineStr"/>
      <c r="D7936" s="2" t="inlineStr"/>
      <c r="E7936" s="26" t="inlineStr">
        <is>
          <r>
            <t xml:space="preserve">TOTAL Mão de Obra com Encargos Complementares:</t>
          </r>
        </is>
      </c>
      <c r="F7936" s="26" t="inlineStr"/>
      <c r="G7936" s="27" t="n">
        <f>SUM(G7934:G7935)</f>
        <v>9.6</v>
      </c>
    </row>
    <row r="7937" customHeight="1" ht="15">
      <c r="A7937" s="2" t="inlineStr"/>
      <c r="B7937" s="2" t="inlineStr"/>
      <c r="C7937" s="2" t="inlineStr"/>
      <c r="D7937" s="2" t="inlineStr"/>
      <c r="E7937" s="28" t="inlineStr">
        <is>
          <r>
            <t xml:space="preserve">VALOR:</t>
          </r>
        </is>
      </c>
      <c r="F7937" s="28" t="inlineStr"/>
      <c r="G7937" s="29" t="n">
        <f>ROUND(SUM(G7932,G7936),2)</f>
        <v>17.33</v>
      </c>
    </row>
    <row r="7938" customHeight="1" ht="15">
      <c r="A7938" s="2" t="inlineStr"/>
      <c r="B7938" s="2" t="inlineStr"/>
      <c r="C7938" s="2" t="inlineStr"/>
      <c r="D7938" s="2" t="inlineStr"/>
      <c r="E7938" s="28" t="inlineStr">
        <is>
          <r>
            <t xml:space="preserve">VALOR BDI (20.34%):</t>
          </r>
        </is>
      </c>
      <c r="F7938" s="28" t="inlineStr"/>
      <c r="G7938" s="29" t="n">
        <f>ROUND(G7937*(20.34/100),2)</f>
        <v>3.52</v>
      </c>
    </row>
    <row r="7939" customHeight="1" ht="15">
      <c r="A7939" s="2" t="inlineStr"/>
      <c r="B7939" s="2" t="inlineStr"/>
      <c r="C7939" s="2" t="inlineStr"/>
      <c r="D7939" s="2" t="inlineStr"/>
      <c r="E7939" s="28" t="inlineStr">
        <is>
          <r>
            <t xml:space="preserve">VALOR COM BDI:</t>
          </r>
        </is>
      </c>
      <c r="F7939" s="28" t="inlineStr"/>
      <c r="G7939" s="29" t="n">
        <f>G7938+G7937</f>
        <v>20.85</v>
      </c>
    </row>
    <row r="7940" customHeight="1" ht="10">
      <c r="A7940" s="2" t="inlineStr"/>
      <c r="B7940" s="2" t="inlineStr"/>
      <c r="C7940" s="2" t="inlineStr"/>
      <c r="D7940" s="2" t="inlineStr"/>
      <c r="E7940" s="18" t="inlineStr"/>
      <c r="F7940" s="18" t="inlineStr"/>
      <c r="G7940" s="18" t="inlineStr"/>
    </row>
    <row r="7941" customHeight="1" ht="20">
      <c r="A7941" s="19" t="inlineStr">
        <is>
          <r>
            <t xml:space="preserve">1.22.6. ​103847​ LUVA EM COBRE, DN 15 MM, SEM ANEL DE SOLDA, INSTALADO EM RAMAL E SUB-RAMAL DE GÁS MEDICINAL - FORNECIMENTO E INSTALAÇÃO. AF_04/2022​ (UN)</t>
          </r>
        </is>
      </c>
      <c r="B7941" s="19" t="inlineStr"/>
      <c r="C7941" s="19" t="inlineStr"/>
      <c r="D7941" s="19" t="inlineStr"/>
      <c r="E7941" s="19" t="inlineStr"/>
      <c r="F7941" s="19" t="inlineStr"/>
      <c r="G7941" s="19" t="inlineStr"/>
    </row>
    <row r="7942" customHeight="1" ht="15">
      <c r="A7942" s="20" t="inlineStr">
        <is>
          <r>
            <t xml:space="preserve">Material</t>
          </r>
        </is>
      </c>
      <c r="B7942" s="20" t="inlineStr"/>
      <c r="C7942" s="21" t="inlineStr">
        <is>
          <r>
            <t xml:space="preserve">FONTE</t>
          </r>
        </is>
      </c>
      <c r="D7942" s="21" t="inlineStr">
        <is>
          <r>
            <t xml:space="preserve">UNID</t>
          </r>
        </is>
      </c>
      <c r="E7942" s="21" t="inlineStr">
        <is>
          <r>
            <t xml:space="preserve">COEFICIENTE</t>
          </r>
        </is>
      </c>
      <c r="F7942" s="21" t="inlineStr">
        <is>
          <r>
            <t xml:space="preserve">PREÇO UNITÁRIO</t>
          </r>
        </is>
      </c>
      <c r="G7942" s="21" t="inlineStr">
        <is>
          <r>
            <t xml:space="preserve">TOTAL</t>
          </r>
        </is>
      </c>
    </row>
    <row r="7943" customHeight="1" ht="15">
      <c r="A7943" s="22" t="inlineStr">
        <is>
          <r>
            <t xml:space="preserve">00038383</t>
          </r>
        </is>
      </c>
      <c r="B7943" s="23" t="inlineStr">
        <is>
          <r>
            <t xml:space="preserve">LIXA D'AGUA EM FOLHA, COR PRETA, GRAO 100</t>
          </r>
        </is>
      </c>
      <c r="C7943" s="22" t="inlineStr">
        <is>
          <r>
            <t xml:space="preserve">SINAPI</t>
          </r>
        </is>
      </c>
      <c r="D7943" s="22" t="inlineStr">
        <is>
          <r>
            <t xml:space="preserve">UN</t>
          </r>
        </is>
      </c>
      <c r="E7943" s="24" t="n">
        <v>0.0762</v>
      </c>
      <c r="F7943" s="25" t="n">
        <v>1.65</v>
      </c>
      <c r="G7943" s="25" t="n">
        <f>TRUNC(TRUNC(E7943,8)*F7943,2)</f>
        <v>0.12</v>
      </c>
    </row>
    <row r="7944" customHeight="1" ht="21">
      <c r="A7944" s="22" t="inlineStr">
        <is>
          <r>
            <t xml:space="preserve">00012723</t>
          </r>
        </is>
      </c>
      <c r="B7944" s="23" t="inlineStr">
        <is>
          <r>
            <t xml:space="preserve">LUVA DE COBRE SEM ANEL DE SOLDA, BOLSA X BOLSA, 15 MM</t>
          </r>
        </is>
      </c>
      <c r="C7944" s="22" t="inlineStr">
        <is>
          <r>
            <t xml:space="preserve">SINAPI</t>
          </r>
        </is>
      </c>
      <c r="D7944" s="22" t="inlineStr">
        <is>
          <r>
            <t xml:space="preserve">UN</t>
          </r>
        </is>
      </c>
      <c r="E7944" s="24" t="n">
        <v>1.0</v>
      </c>
      <c r="F7944" s="25" t="n">
        <v>3.05</v>
      </c>
      <c r="G7944" s="25" t="n">
        <f>TRUNC(TRUNC(E7944,8)*F7944,2)</f>
        <v>3.05</v>
      </c>
    </row>
    <row r="7945" customHeight="1" ht="21">
      <c r="A7945" s="22" t="inlineStr">
        <is>
          <r>
            <t xml:space="preserve">00039897</t>
          </r>
        </is>
      </c>
      <c r="B7945" s="23" t="inlineStr">
        <is>
          <r>
            <t xml:space="preserve">PASTA PARA SOLDA DE TUBOS E CONEXOES DE COBRE (EMBALAGEM COM 250 G)</t>
          </r>
        </is>
      </c>
      <c r="C7945" s="22" t="inlineStr">
        <is>
          <r>
            <t xml:space="preserve">SINAPI</t>
          </r>
        </is>
      </c>
      <c r="D7945" s="22" t="inlineStr">
        <is>
          <r>
            <t xml:space="preserve">UN</t>
          </r>
        </is>
      </c>
      <c r="E7945" s="24" t="n">
        <v>7.0E-4</v>
      </c>
      <c r="F7945" s="25" t="n">
        <v>56.57</v>
      </c>
      <c r="G7945" s="25" t="n">
        <f>TRUNC(TRUNC(E7945,8)*F7945,2)</f>
        <v>0.03</v>
      </c>
    </row>
    <row r="7946" customHeight="1" ht="21">
      <c r="A7946" s="22" t="inlineStr">
        <is>
          <r>
            <t xml:space="preserve">00012732</t>
          </r>
        </is>
      </c>
      <c r="B7946" s="23" t="inlineStr">
        <is>
          <r>
            <t xml:space="preserve">SOLDA ESTANHO/COBRE PARA CONEXOES DE COBRE, FIO 2,5 MM, CARRETEL 500 GR (SEM CHUMBO)</t>
          </r>
        </is>
      </c>
      <c r="C7946" s="22" t="inlineStr">
        <is>
          <r>
            <t xml:space="preserve">SINAPI</t>
          </r>
        </is>
      </c>
      <c r="D7946" s="22" t="inlineStr">
        <is>
          <r>
            <t xml:space="preserve">UN</t>
          </r>
        </is>
      </c>
      <c r="E7946" s="24" t="n">
        <v>0.0028</v>
      </c>
      <c r="F7946" s="25" t="n">
        <v>308.6</v>
      </c>
      <c r="G7946" s="25" t="n">
        <f>TRUNC(TRUNC(E7946,8)*F7946,2)</f>
        <v>0.86</v>
      </c>
    </row>
    <row r="7947" customHeight="1" ht="15">
      <c r="A7947" s="2" t="inlineStr"/>
      <c r="B7947" s="2" t="inlineStr"/>
      <c r="C7947" s="2" t="inlineStr"/>
      <c r="D7947" s="2" t="inlineStr"/>
      <c r="E7947" s="26" t="inlineStr">
        <is>
          <r>
            <t xml:space="preserve">TOTAL Material:</t>
          </r>
        </is>
      </c>
      <c r="F7947" s="26" t="inlineStr"/>
      <c r="G7947" s="27" t="n">
        <f>SUM(G7943:G7946)</f>
        <v>4.06</v>
      </c>
    </row>
    <row r="7948" customHeight="1" ht="15">
      <c r="A7948" s="20" t="inlineStr">
        <is>
          <r>
            <t xml:space="preserve">Mão de Obra com Encargos Complementares</t>
          </r>
        </is>
      </c>
      <c r="B7948" s="20" t="inlineStr"/>
      <c r="C7948" s="21" t="inlineStr">
        <is>
          <r>
            <t xml:space="preserve">FONTE</t>
          </r>
        </is>
      </c>
      <c r="D7948" s="21" t="inlineStr">
        <is>
          <r>
            <t xml:space="preserve">UNID</t>
          </r>
        </is>
      </c>
      <c r="E7948" s="21" t="inlineStr">
        <is>
          <r>
            <t xml:space="preserve">COEFICIENTE</t>
          </r>
        </is>
      </c>
      <c r="F7948" s="21" t="inlineStr">
        <is>
          <r>
            <t xml:space="preserve">PREÇO UNITÁRIO</t>
          </r>
        </is>
      </c>
      <c r="G7948" s="21" t="inlineStr">
        <is>
          <r>
            <t xml:space="preserve">TOTAL</t>
          </r>
        </is>
      </c>
    </row>
    <row r="7949" customHeight="1" ht="21">
      <c r="A7949" s="22" t="inlineStr">
        <is>
          <r>
            <t xml:space="preserve">88248</t>
          </r>
        </is>
      </c>
      <c r="B7949" s="23" t="inlineStr">
        <is>
          <r>
            <t xml:space="preserve">AUXILIAR DE ENCANADOR OU BOMBEIRO HIDRÁULICO COM ENCARGOS COMPLEMENTARES</t>
          </r>
        </is>
      </c>
      <c r="C7949" s="22" t="inlineStr">
        <is>
          <r>
            <t xml:space="preserve">SINAPI</t>
          </r>
        </is>
      </c>
      <c r="D7949" s="22" t="inlineStr">
        <is>
          <r>
            <t xml:space="preserve">H</t>
          </r>
        </is>
      </c>
      <c r="E7949" s="24" t="n">
        <v>0.1524</v>
      </c>
      <c r="F7949" s="25" t="n">
        <v>24.23</v>
      </c>
      <c r="G7949" s="25" t="n">
        <f>TRUNC(TRUNC(E7949,8)*F7949,2)</f>
        <v>3.69</v>
      </c>
    </row>
    <row r="7950" customHeight="1" ht="21">
      <c r="A7950" s="22" t="inlineStr">
        <is>
          <r>
            <t xml:space="preserve">88267</t>
          </r>
        </is>
      </c>
      <c r="B7950" s="23" t="inlineStr">
        <is>
          <r>
            <t xml:space="preserve">ENCANADOR OU BOMBEIRO HIDRÁULICO COM ENCARGOS COMPLEMENTARES</t>
          </r>
        </is>
      </c>
      <c r="C7950" s="22" t="inlineStr">
        <is>
          <r>
            <t xml:space="preserve">SINAPI</t>
          </r>
        </is>
      </c>
      <c r="D7950" s="22" t="inlineStr">
        <is>
          <r>
            <t xml:space="preserve">H</t>
          </r>
        </is>
      </c>
      <c r="E7950" s="24" t="n">
        <v>0.1524</v>
      </c>
      <c r="F7950" s="25" t="n">
        <v>29.86</v>
      </c>
      <c r="G7950" s="25" t="n">
        <f>TRUNC(TRUNC(E7950,8)*F7950,2)</f>
        <v>4.55</v>
      </c>
    </row>
    <row r="7951" customHeight="1" ht="18">
      <c r="A7951" s="2" t="inlineStr"/>
      <c r="B7951" s="2" t="inlineStr"/>
      <c r="C7951" s="2" t="inlineStr"/>
      <c r="D7951" s="2" t="inlineStr"/>
      <c r="E7951" s="26" t="inlineStr">
        <is>
          <r>
            <t xml:space="preserve">TOTAL Mão de Obra com Encargos Complementares:</t>
          </r>
        </is>
      </c>
      <c r="F7951" s="26" t="inlineStr"/>
      <c r="G7951" s="27" t="n">
        <f>SUM(G7949:G7950)</f>
        <v>8.24</v>
      </c>
    </row>
    <row r="7952" customHeight="1" ht="15">
      <c r="A7952" s="2" t="inlineStr"/>
      <c r="B7952" s="2" t="inlineStr"/>
      <c r="C7952" s="2" t="inlineStr"/>
      <c r="D7952" s="2" t="inlineStr"/>
      <c r="E7952" s="28" t="inlineStr">
        <is>
          <r>
            <t xml:space="preserve">VALOR:</t>
          </r>
        </is>
      </c>
      <c r="F7952" s="28" t="inlineStr"/>
      <c r="G7952" s="29" t="n">
        <f>ROUND(SUM(G7947,G7951),2)</f>
        <v>12.3</v>
      </c>
    </row>
    <row r="7953" customHeight="1" ht="15">
      <c r="A7953" s="2" t="inlineStr"/>
      <c r="B7953" s="2" t="inlineStr"/>
      <c r="C7953" s="2" t="inlineStr"/>
      <c r="D7953" s="2" t="inlineStr"/>
      <c r="E7953" s="28" t="inlineStr">
        <is>
          <r>
            <t xml:space="preserve">VALOR BDI (20.34%):</t>
          </r>
        </is>
      </c>
      <c r="F7953" s="28" t="inlineStr"/>
      <c r="G7953" s="29" t="n">
        <f>ROUND(G7952*(20.34/100),2)</f>
        <v>2.5</v>
      </c>
    </row>
    <row r="7954" customHeight="1" ht="15">
      <c r="A7954" s="2" t="inlineStr"/>
      <c r="B7954" s="2" t="inlineStr"/>
      <c r="C7954" s="2" t="inlineStr"/>
      <c r="D7954" s="2" t="inlineStr"/>
      <c r="E7954" s="28" t="inlineStr">
        <is>
          <r>
            <t xml:space="preserve">VALOR COM BDI:</t>
          </r>
        </is>
      </c>
      <c r="F7954" s="28" t="inlineStr"/>
      <c r="G7954" s="29" t="n">
        <f>G7953+G7952</f>
        <v>14.8</v>
      </c>
    </row>
    <row r="7955" customHeight="1" ht="10">
      <c r="A7955" s="2" t="inlineStr"/>
      <c r="B7955" s="2" t="inlineStr"/>
      <c r="C7955" s="2" t="inlineStr"/>
      <c r="D7955" s="2" t="inlineStr"/>
      <c r="E7955" s="18" t="inlineStr"/>
      <c r="F7955" s="18" t="inlineStr"/>
      <c r="G7955" s="18" t="inlineStr"/>
    </row>
    <row r="7956" customHeight="1" ht="20">
      <c r="A7956" s="19" t="inlineStr">
        <is>
          <r>
            <t xml:space="preserve">1.22.7. ​103852​ LUVA EM COBRE, DN 22 MM, SEM ANEL DE SOLDA, INSTALADO EM RAMAL E SUB-RAMAL DE GÁS MEDICINAL - FORNECIMENTO E INSTALAÇÃO. AF_04/2022​ (UN)</t>
          </r>
        </is>
      </c>
      <c r="B7956" s="19" t="inlineStr"/>
      <c r="C7956" s="19" t="inlineStr"/>
      <c r="D7956" s="19" t="inlineStr"/>
      <c r="E7956" s="19" t="inlineStr"/>
      <c r="F7956" s="19" t="inlineStr"/>
      <c r="G7956" s="19" t="inlineStr"/>
    </row>
    <row r="7957" customHeight="1" ht="15">
      <c r="A7957" s="20" t="inlineStr">
        <is>
          <r>
            <t xml:space="preserve">Material</t>
          </r>
        </is>
      </c>
      <c r="B7957" s="20" t="inlineStr"/>
      <c r="C7957" s="21" t="inlineStr">
        <is>
          <r>
            <t xml:space="preserve">FONTE</t>
          </r>
        </is>
      </c>
      <c r="D7957" s="21" t="inlineStr">
        <is>
          <r>
            <t xml:space="preserve">UNID</t>
          </r>
        </is>
      </c>
      <c r="E7957" s="21" t="inlineStr">
        <is>
          <r>
            <t xml:space="preserve">COEFICIENTE</t>
          </r>
        </is>
      </c>
      <c r="F7957" s="21" t="inlineStr">
        <is>
          <r>
            <t xml:space="preserve">PREÇO UNITÁRIO</t>
          </r>
        </is>
      </c>
      <c r="G7957" s="21" t="inlineStr">
        <is>
          <r>
            <t xml:space="preserve">TOTAL</t>
          </r>
        </is>
      </c>
    </row>
    <row r="7958" customHeight="1" ht="15">
      <c r="A7958" s="22" t="inlineStr">
        <is>
          <r>
            <t xml:space="preserve">00038383</t>
          </r>
        </is>
      </c>
      <c r="B7958" s="23" t="inlineStr">
        <is>
          <r>
            <t xml:space="preserve">LIXA D'AGUA EM FOLHA, COR PRETA, GRAO 100</t>
          </r>
        </is>
      </c>
      <c r="C7958" s="22" t="inlineStr">
        <is>
          <r>
            <t xml:space="preserve">SINAPI</t>
          </r>
        </is>
      </c>
      <c r="D7958" s="22" t="inlineStr">
        <is>
          <r>
            <t xml:space="preserve">UN</t>
          </r>
        </is>
      </c>
      <c r="E7958" s="24" t="n">
        <v>0.1015</v>
      </c>
      <c r="F7958" s="25" t="n">
        <v>1.65</v>
      </c>
      <c r="G7958" s="25" t="n">
        <f>TRUNC(TRUNC(E7958,8)*F7958,2)</f>
        <v>0.16</v>
      </c>
    </row>
    <row r="7959" customHeight="1" ht="21">
      <c r="A7959" s="22" t="inlineStr">
        <is>
          <r>
            <t xml:space="preserve">00012724</t>
          </r>
        </is>
      </c>
      <c r="B7959" s="23" t="inlineStr">
        <is>
          <r>
            <t xml:space="preserve">LUVA DE COBRE SEM ANEL DE SOLDA, BOLSA X BOLSA, 22 MM</t>
          </r>
        </is>
      </c>
      <c r="C7959" s="22" t="inlineStr">
        <is>
          <r>
            <t xml:space="preserve">SINAPI</t>
          </r>
        </is>
      </c>
      <c r="D7959" s="22" t="inlineStr">
        <is>
          <r>
            <t xml:space="preserve">UN</t>
          </r>
        </is>
      </c>
      <c r="E7959" s="24" t="n">
        <v>1.0</v>
      </c>
      <c r="F7959" s="25" t="n">
        <v>5.86</v>
      </c>
      <c r="G7959" s="25" t="n">
        <f>TRUNC(TRUNC(E7959,8)*F7959,2)</f>
        <v>5.86</v>
      </c>
    </row>
    <row r="7960" customHeight="1" ht="21">
      <c r="A7960" s="22" t="inlineStr">
        <is>
          <r>
            <t xml:space="preserve">00039897</t>
          </r>
        </is>
      </c>
      <c r="B7960" s="23" t="inlineStr">
        <is>
          <r>
            <t xml:space="preserve">PASTA PARA SOLDA DE TUBOS E CONEXOES DE COBRE (EMBALAGEM COM 250 G)</t>
          </r>
        </is>
      </c>
      <c r="C7960" s="22" t="inlineStr">
        <is>
          <r>
            <t xml:space="preserve">SINAPI</t>
          </r>
        </is>
      </c>
      <c r="D7960" s="22" t="inlineStr">
        <is>
          <r>
            <t xml:space="preserve">UN</t>
          </r>
        </is>
      </c>
      <c r="E7960" s="24" t="n">
        <v>0.0012</v>
      </c>
      <c r="F7960" s="25" t="n">
        <v>56.57</v>
      </c>
      <c r="G7960" s="25" t="n">
        <f>TRUNC(TRUNC(E7960,8)*F7960,2)</f>
        <v>0.06</v>
      </c>
    </row>
    <row r="7961" customHeight="1" ht="21">
      <c r="A7961" s="22" t="inlineStr">
        <is>
          <r>
            <t xml:space="preserve">00012732</t>
          </r>
        </is>
      </c>
      <c r="B7961" s="23" t="inlineStr">
        <is>
          <r>
            <t xml:space="preserve">SOLDA ESTANHO/COBRE PARA CONEXOES DE COBRE, FIO 2,5 MM, CARRETEL 500 GR (SEM CHUMBO)</t>
          </r>
        </is>
      </c>
      <c r="C7961" s="22" t="inlineStr">
        <is>
          <r>
            <t xml:space="preserve">SINAPI</t>
          </r>
        </is>
      </c>
      <c r="D7961" s="22" t="inlineStr">
        <is>
          <r>
            <t xml:space="preserve">UN</t>
          </r>
        </is>
      </c>
      <c r="E7961" s="24" t="n">
        <v>0.0048</v>
      </c>
      <c r="F7961" s="25" t="n">
        <v>308.6</v>
      </c>
      <c r="G7961" s="25" t="n">
        <f>TRUNC(TRUNC(E7961,8)*F7961,2)</f>
        <v>1.48</v>
      </c>
    </row>
    <row r="7962" customHeight="1" ht="15">
      <c r="A7962" s="2" t="inlineStr"/>
      <c r="B7962" s="2" t="inlineStr"/>
      <c r="C7962" s="2" t="inlineStr"/>
      <c r="D7962" s="2" t="inlineStr"/>
      <c r="E7962" s="26" t="inlineStr">
        <is>
          <r>
            <t xml:space="preserve">TOTAL Material:</t>
          </r>
        </is>
      </c>
      <c r="F7962" s="26" t="inlineStr"/>
      <c r="G7962" s="27" t="n">
        <f>SUM(G7958:G7961)</f>
        <v>7.56</v>
      </c>
    </row>
    <row r="7963" customHeight="1" ht="15">
      <c r="A7963" s="20" t="inlineStr">
        <is>
          <r>
            <t xml:space="preserve">Mão de Obra com Encargos Complementares</t>
          </r>
        </is>
      </c>
      <c r="B7963" s="20" t="inlineStr"/>
      <c r="C7963" s="21" t="inlineStr">
        <is>
          <r>
            <t xml:space="preserve">FONTE</t>
          </r>
        </is>
      </c>
      <c r="D7963" s="21" t="inlineStr">
        <is>
          <r>
            <t xml:space="preserve">UNID</t>
          </r>
        </is>
      </c>
      <c r="E7963" s="21" t="inlineStr">
        <is>
          <r>
            <t xml:space="preserve">COEFICIENTE</t>
          </r>
        </is>
      </c>
      <c r="F7963" s="21" t="inlineStr">
        <is>
          <r>
            <t xml:space="preserve">PREÇO UNITÁRIO</t>
          </r>
        </is>
      </c>
      <c r="G7963" s="21" t="inlineStr">
        <is>
          <r>
            <t xml:space="preserve">TOTAL</t>
          </r>
        </is>
      </c>
    </row>
    <row r="7964" customHeight="1" ht="21">
      <c r="A7964" s="22" t="inlineStr">
        <is>
          <r>
            <t xml:space="preserve">88248</t>
          </r>
        </is>
      </c>
      <c r="B7964" s="23" t="inlineStr">
        <is>
          <r>
            <t xml:space="preserve">AUXILIAR DE ENCANADOR OU BOMBEIRO HIDRÁULICO COM ENCARGOS COMPLEMENTARES</t>
          </r>
        </is>
      </c>
      <c r="C7964" s="22" t="inlineStr">
        <is>
          <r>
            <t xml:space="preserve">SINAPI</t>
          </r>
        </is>
      </c>
      <c r="D7964" s="22" t="inlineStr">
        <is>
          <r>
            <t xml:space="preserve">H</t>
          </r>
        </is>
      </c>
      <c r="E7964" s="24" t="n">
        <v>0.2031</v>
      </c>
      <c r="F7964" s="25" t="n">
        <v>24.23</v>
      </c>
      <c r="G7964" s="25" t="n">
        <f>TRUNC(TRUNC(E7964,8)*F7964,2)</f>
        <v>4.92</v>
      </c>
    </row>
    <row r="7965" customHeight="1" ht="21">
      <c r="A7965" s="22" t="inlineStr">
        <is>
          <r>
            <t xml:space="preserve">88267</t>
          </r>
        </is>
      </c>
      <c r="B7965" s="23" t="inlineStr">
        <is>
          <r>
            <t xml:space="preserve">ENCANADOR OU BOMBEIRO HIDRÁULICO COM ENCARGOS COMPLEMENTARES</t>
          </r>
        </is>
      </c>
      <c r="C7965" s="22" t="inlineStr">
        <is>
          <r>
            <t xml:space="preserve">SINAPI</t>
          </r>
        </is>
      </c>
      <c r="D7965" s="22" t="inlineStr">
        <is>
          <r>
            <t xml:space="preserve">H</t>
          </r>
        </is>
      </c>
      <c r="E7965" s="24" t="n">
        <v>0.2031</v>
      </c>
      <c r="F7965" s="25" t="n">
        <v>29.86</v>
      </c>
      <c r="G7965" s="25" t="n">
        <f>TRUNC(TRUNC(E7965,8)*F7965,2)</f>
        <v>6.06</v>
      </c>
    </row>
    <row r="7966" customHeight="1" ht="18">
      <c r="A7966" s="2" t="inlineStr"/>
      <c r="B7966" s="2" t="inlineStr"/>
      <c r="C7966" s="2" t="inlineStr"/>
      <c r="D7966" s="2" t="inlineStr"/>
      <c r="E7966" s="26" t="inlineStr">
        <is>
          <r>
            <t xml:space="preserve">TOTAL Mão de Obra com Encargos Complementares:</t>
          </r>
        </is>
      </c>
      <c r="F7966" s="26" t="inlineStr"/>
      <c r="G7966" s="27" t="n">
        <f>SUM(G7964:G7965)</f>
        <v>10.98</v>
      </c>
    </row>
    <row r="7967" customHeight="1" ht="15">
      <c r="A7967" s="2" t="inlineStr"/>
      <c r="B7967" s="2" t="inlineStr"/>
      <c r="C7967" s="2" t="inlineStr"/>
      <c r="D7967" s="2" t="inlineStr"/>
      <c r="E7967" s="28" t="inlineStr">
        <is>
          <r>
            <t xml:space="preserve">VALOR:</t>
          </r>
        </is>
      </c>
      <c r="F7967" s="28" t="inlineStr"/>
      <c r="G7967" s="29" t="n">
        <f>ROUND(SUM(G7962,G7966),2)</f>
        <v>18.54</v>
      </c>
    </row>
    <row r="7968" customHeight="1" ht="15">
      <c r="A7968" s="2" t="inlineStr"/>
      <c r="B7968" s="2" t="inlineStr"/>
      <c r="C7968" s="2" t="inlineStr"/>
      <c r="D7968" s="2" t="inlineStr"/>
      <c r="E7968" s="28" t="inlineStr">
        <is>
          <r>
            <t xml:space="preserve">VALOR BDI (20.34%):</t>
          </r>
        </is>
      </c>
      <c r="F7968" s="28" t="inlineStr"/>
      <c r="G7968" s="29" t="n">
        <f>ROUND(G7967*(20.34/100),2)</f>
        <v>3.77</v>
      </c>
    </row>
    <row r="7969" customHeight="1" ht="15">
      <c r="A7969" s="2" t="inlineStr"/>
      <c r="B7969" s="2" t="inlineStr"/>
      <c r="C7969" s="2" t="inlineStr"/>
      <c r="D7969" s="2" t="inlineStr"/>
      <c r="E7969" s="28" t="inlineStr">
        <is>
          <r>
            <t xml:space="preserve">VALOR COM BDI:</t>
          </r>
        </is>
      </c>
      <c r="F7969" s="28" t="inlineStr"/>
      <c r="G7969" s="29" t="n">
        <f>G7968+G7967</f>
        <v>22.31</v>
      </c>
    </row>
    <row r="7970" customHeight="1" ht="10">
      <c r="A7970" s="2" t="inlineStr"/>
      <c r="B7970" s="2" t="inlineStr"/>
      <c r="C7970" s="2" t="inlineStr"/>
      <c r="D7970" s="2" t="inlineStr"/>
      <c r="E7970" s="18" t="inlineStr"/>
      <c r="F7970" s="18" t="inlineStr"/>
      <c r="G7970" s="18" t="inlineStr"/>
    </row>
    <row r="7971" customHeight="1" ht="20">
      <c r="A7971" s="19" t="inlineStr">
        <is>
          <r>
            <t xml:space="preserve">1.22.8. ​103838​ COTOVELO EM COBRE, DN 15 MM, 90 GRAUS, SEM ANEL DE SOLDA, INSTALADO EM RAMAL E SUB-RAMAL DE GÁS MEDICINAL - FORNECIMENTO E INSTALAÇÃO. AF_04/2022​ (UN)</t>
          </r>
        </is>
      </c>
      <c r="B7971" s="19" t="inlineStr"/>
      <c r="C7971" s="19" t="inlineStr"/>
      <c r="D7971" s="19" t="inlineStr"/>
      <c r="E7971" s="19" t="inlineStr"/>
      <c r="F7971" s="19" t="inlineStr"/>
      <c r="G7971" s="19" t="inlineStr"/>
    </row>
    <row r="7972" customHeight="1" ht="15">
      <c r="A7972" s="20" t="inlineStr">
        <is>
          <r>
            <t xml:space="preserve">Material</t>
          </r>
        </is>
      </c>
      <c r="B7972" s="20" t="inlineStr"/>
      <c r="C7972" s="21" t="inlineStr">
        <is>
          <r>
            <t xml:space="preserve">FONTE</t>
          </r>
        </is>
      </c>
      <c r="D7972" s="21" t="inlineStr">
        <is>
          <r>
            <t xml:space="preserve">UNID</t>
          </r>
        </is>
      </c>
      <c r="E7972" s="21" t="inlineStr">
        <is>
          <r>
            <t xml:space="preserve">COEFICIENTE</t>
          </r>
        </is>
      </c>
      <c r="F7972" s="21" t="inlineStr">
        <is>
          <r>
            <t xml:space="preserve">PREÇO UNITÁRIO</t>
          </r>
        </is>
      </c>
      <c r="G7972" s="21" t="inlineStr">
        <is>
          <r>
            <t xml:space="preserve">TOTAL</t>
          </r>
        </is>
      </c>
    </row>
    <row r="7973" customHeight="1" ht="21">
      <c r="A7973" s="22" t="inlineStr">
        <is>
          <r>
            <t xml:space="preserve">00012714</t>
          </r>
        </is>
      </c>
      <c r="B7973" s="23" t="inlineStr">
        <is>
          <r>
            <t xml:space="preserve">COTOVELO DE COBRE 90 GRAUS SEM ANEL DE SOLDA, BOLSA X BOLSA, 15 MM</t>
          </r>
        </is>
      </c>
      <c r="C7973" s="22" t="inlineStr">
        <is>
          <r>
            <t xml:space="preserve">SINAPI</t>
          </r>
        </is>
      </c>
      <c r="D7973" s="22" t="inlineStr">
        <is>
          <r>
            <t xml:space="preserve">UN</t>
          </r>
        </is>
      </c>
      <c r="E7973" s="24" t="n">
        <v>1.0</v>
      </c>
      <c r="F7973" s="25" t="n">
        <v>5.48</v>
      </c>
      <c r="G7973" s="25" t="n">
        <f>TRUNC(TRUNC(E7973,8)*F7973,2)</f>
        <v>5.48</v>
      </c>
    </row>
    <row r="7974" customHeight="1" ht="15">
      <c r="A7974" s="22" t="inlineStr">
        <is>
          <r>
            <t xml:space="preserve">00038383</t>
          </r>
        </is>
      </c>
      <c r="B7974" s="23" t="inlineStr">
        <is>
          <r>
            <t xml:space="preserve">LIXA D'AGUA EM FOLHA, COR PRETA, GRAO 100</t>
          </r>
        </is>
      </c>
      <c r="C7974" s="22" t="inlineStr">
        <is>
          <r>
            <t xml:space="preserve">SINAPI</t>
          </r>
        </is>
      </c>
      <c r="D7974" s="22" t="inlineStr">
        <is>
          <r>
            <t xml:space="preserve">UN</t>
          </r>
        </is>
      </c>
      <c r="E7974" s="24" t="n">
        <v>0.0762</v>
      </c>
      <c r="F7974" s="25" t="n">
        <v>1.65</v>
      </c>
      <c r="G7974" s="25" t="n">
        <f>TRUNC(TRUNC(E7974,8)*F7974,2)</f>
        <v>0.12</v>
      </c>
    </row>
    <row r="7975" customHeight="1" ht="21">
      <c r="A7975" s="22" t="inlineStr">
        <is>
          <r>
            <t xml:space="preserve">00039897</t>
          </r>
        </is>
      </c>
      <c r="B7975" s="23" t="inlineStr">
        <is>
          <r>
            <t xml:space="preserve">PASTA PARA SOLDA DE TUBOS E CONEXOES DE COBRE (EMBALAGEM COM 250 G)</t>
          </r>
        </is>
      </c>
      <c r="C7975" s="22" t="inlineStr">
        <is>
          <r>
            <t xml:space="preserve">SINAPI</t>
          </r>
        </is>
      </c>
      <c r="D7975" s="22" t="inlineStr">
        <is>
          <r>
            <t xml:space="preserve">UN</t>
          </r>
        </is>
      </c>
      <c r="E7975" s="24" t="n">
        <v>7.0E-4</v>
      </c>
      <c r="F7975" s="25" t="n">
        <v>56.57</v>
      </c>
      <c r="G7975" s="25" t="n">
        <f>TRUNC(TRUNC(E7975,8)*F7975,2)</f>
        <v>0.03</v>
      </c>
    </row>
    <row r="7976" customHeight="1" ht="21">
      <c r="A7976" s="22" t="inlineStr">
        <is>
          <r>
            <t xml:space="preserve">00012732</t>
          </r>
        </is>
      </c>
      <c r="B7976" s="23" t="inlineStr">
        <is>
          <r>
            <t xml:space="preserve">SOLDA ESTANHO/COBRE PARA CONEXOES DE COBRE, FIO 2,5 MM, CARRETEL 500 GR (SEM CHUMBO)</t>
          </r>
        </is>
      </c>
      <c r="C7976" s="22" t="inlineStr">
        <is>
          <r>
            <t xml:space="preserve">SINAPI</t>
          </r>
        </is>
      </c>
      <c r="D7976" s="22" t="inlineStr">
        <is>
          <r>
            <t xml:space="preserve">UN</t>
          </r>
        </is>
      </c>
      <c r="E7976" s="24" t="n">
        <v>0.0028</v>
      </c>
      <c r="F7976" s="25" t="n">
        <v>308.6</v>
      </c>
      <c r="G7976" s="25" t="n">
        <f>TRUNC(TRUNC(E7976,8)*F7976,2)</f>
        <v>0.86</v>
      </c>
    </row>
    <row r="7977" customHeight="1" ht="15">
      <c r="A7977" s="2" t="inlineStr"/>
      <c r="B7977" s="2" t="inlineStr"/>
      <c r="C7977" s="2" t="inlineStr"/>
      <c r="D7977" s="2" t="inlineStr"/>
      <c r="E7977" s="26" t="inlineStr">
        <is>
          <r>
            <t xml:space="preserve">TOTAL Material:</t>
          </r>
        </is>
      </c>
      <c r="F7977" s="26" t="inlineStr"/>
      <c r="G7977" s="27" t="n">
        <f>SUM(G7973:G7976)</f>
        <v>6.49</v>
      </c>
    </row>
    <row r="7978" customHeight="1" ht="15">
      <c r="A7978" s="20" t="inlineStr">
        <is>
          <r>
            <t xml:space="preserve">Mão de Obra com Encargos Complementares</t>
          </r>
        </is>
      </c>
      <c r="B7978" s="20" t="inlineStr"/>
      <c r="C7978" s="21" t="inlineStr">
        <is>
          <r>
            <t xml:space="preserve">FONTE</t>
          </r>
        </is>
      </c>
      <c r="D7978" s="21" t="inlineStr">
        <is>
          <r>
            <t xml:space="preserve">UNID</t>
          </r>
        </is>
      </c>
      <c r="E7978" s="21" t="inlineStr">
        <is>
          <r>
            <t xml:space="preserve">COEFICIENTE</t>
          </r>
        </is>
      </c>
      <c r="F7978" s="21" t="inlineStr">
        <is>
          <r>
            <t xml:space="preserve">PREÇO UNITÁRIO</t>
          </r>
        </is>
      </c>
      <c r="G7978" s="21" t="inlineStr">
        <is>
          <r>
            <t xml:space="preserve">TOTAL</t>
          </r>
        </is>
      </c>
    </row>
    <row r="7979" customHeight="1" ht="21">
      <c r="A7979" s="22" t="inlineStr">
        <is>
          <r>
            <t xml:space="preserve">88248</t>
          </r>
        </is>
      </c>
      <c r="B7979" s="23" t="inlineStr">
        <is>
          <r>
            <t xml:space="preserve">AUXILIAR DE ENCANADOR OU BOMBEIRO HIDRÁULICO COM ENCARGOS COMPLEMENTARES</t>
          </r>
        </is>
      </c>
      <c r="C7979" s="22" t="inlineStr">
        <is>
          <r>
            <t xml:space="preserve">SINAPI</t>
          </r>
        </is>
      </c>
      <c r="D7979" s="22" t="inlineStr">
        <is>
          <r>
            <t xml:space="preserve">H</t>
          </r>
        </is>
      </c>
      <c r="E7979" s="24" t="n">
        <v>0.2286</v>
      </c>
      <c r="F7979" s="25" t="n">
        <v>24.23</v>
      </c>
      <c r="G7979" s="25" t="n">
        <f>TRUNC(TRUNC(E7979,8)*F7979,2)</f>
        <v>5.53</v>
      </c>
    </row>
    <row r="7980" customHeight="1" ht="21">
      <c r="A7980" s="22" t="inlineStr">
        <is>
          <r>
            <t xml:space="preserve">88267</t>
          </r>
        </is>
      </c>
      <c r="B7980" s="23" t="inlineStr">
        <is>
          <r>
            <t xml:space="preserve">ENCANADOR OU BOMBEIRO HIDRÁULICO COM ENCARGOS COMPLEMENTARES</t>
          </r>
        </is>
      </c>
      <c r="C7980" s="22" t="inlineStr">
        <is>
          <r>
            <t xml:space="preserve">SINAPI</t>
          </r>
        </is>
      </c>
      <c r="D7980" s="22" t="inlineStr">
        <is>
          <r>
            <t xml:space="preserve">H</t>
          </r>
        </is>
      </c>
      <c r="E7980" s="24" t="n">
        <v>0.2286</v>
      </c>
      <c r="F7980" s="25" t="n">
        <v>29.86</v>
      </c>
      <c r="G7980" s="25" t="n">
        <f>TRUNC(TRUNC(E7980,8)*F7980,2)</f>
        <v>6.82</v>
      </c>
    </row>
    <row r="7981" customHeight="1" ht="18">
      <c r="A7981" s="2" t="inlineStr"/>
      <c r="B7981" s="2" t="inlineStr"/>
      <c r="C7981" s="2" t="inlineStr"/>
      <c r="D7981" s="2" t="inlineStr"/>
      <c r="E7981" s="26" t="inlineStr">
        <is>
          <r>
            <t xml:space="preserve">TOTAL Mão de Obra com Encargos Complementares:</t>
          </r>
        </is>
      </c>
      <c r="F7981" s="26" t="inlineStr"/>
      <c r="G7981" s="27" t="n">
        <f>SUM(G7979:G7980)</f>
        <v>12.35</v>
      </c>
    </row>
    <row r="7982" customHeight="1" ht="15">
      <c r="A7982" s="2" t="inlineStr"/>
      <c r="B7982" s="2" t="inlineStr"/>
      <c r="C7982" s="2" t="inlineStr"/>
      <c r="D7982" s="2" t="inlineStr"/>
      <c r="E7982" s="28" t="inlineStr">
        <is>
          <r>
            <t xml:space="preserve">VALOR:</t>
          </r>
        </is>
      </c>
      <c r="F7982" s="28" t="inlineStr"/>
      <c r="G7982" s="29" t="n">
        <f>ROUND(SUM(G7977,G7981),2)</f>
        <v>18.84</v>
      </c>
    </row>
    <row r="7983" customHeight="1" ht="15">
      <c r="A7983" s="2" t="inlineStr"/>
      <c r="B7983" s="2" t="inlineStr"/>
      <c r="C7983" s="2" t="inlineStr"/>
      <c r="D7983" s="2" t="inlineStr"/>
      <c r="E7983" s="28" t="inlineStr">
        <is>
          <r>
            <t xml:space="preserve">VALOR BDI (20.34%):</t>
          </r>
        </is>
      </c>
      <c r="F7983" s="28" t="inlineStr"/>
      <c r="G7983" s="29" t="n">
        <f>ROUND(G7982*(20.34/100),2)</f>
        <v>3.83</v>
      </c>
    </row>
    <row r="7984" customHeight="1" ht="15">
      <c r="A7984" s="2" t="inlineStr"/>
      <c r="B7984" s="2" t="inlineStr"/>
      <c r="C7984" s="2" t="inlineStr"/>
      <c r="D7984" s="2" t="inlineStr"/>
      <c r="E7984" s="28" t="inlineStr">
        <is>
          <r>
            <t xml:space="preserve">VALOR COM BDI:</t>
          </r>
        </is>
      </c>
      <c r="F7984" s="28" t="inlineStr"/>
      <c r="G7984" s="29" t="n">
        <f>G7983+G7982</f>
        <v>22.67</v>
      </c>
    </row>
    <row r="7985" customHeight="1" ht="10">
      <c r="A7985" s="2" t="inlineStr"/>
      <c r="B7985" s="2" t="inlineStr"/>
      <c r="C7985" s="2" t="inlineStr"/>
      <c r="D7985" s="2" t="inlineStr"/>
      <c r="E7985" s="18" t="inlineStr"/>
      <c r="F7985" s="18" t="inlineStr"/>
      <c r="G7985" s="18" t="inlineStr"/>
    </row>
    <row r="7986" customHeight="1" ht="20">
      <c r="A7986" s="19" t="inlineStr">
        <is>
          <r>
            <t xml:space="preserve">1.22.9. ​103841​ COTOVELO EM COBRE, DN 22 MM, 90 GRAUS, SEM ANEL DE SOLDA, INSTALADO EM RAMAL E SUB-RAMAL DE GÁS MEDICINAL - FORNECIMENTO E INSTALAÇÃO. AF_04/2022​ (UN)</t>
          </r>
        </is>
      </c>
      <c r="B7986" s="19" t="inlineStr"/>
      <c r="C7986" s="19" t="inlineStr"/>
      <c r="D7986" s="19" t="inlineStr"/>
      <c r="E7986" s="19" t="inlineStr"/>
      <c r="F7986" s="19" t="inlineStr"/>
      <c r="G7986" s="19" t="inlineStr"/>
    </row>
    <row r="7987" customHeight="1" ht="15">
      <c r="A7987" s="20" t="inlineStr">
        <is>
          <r>
            <t xml:space="preserve">Material</t>
          </r>
        </is>
      </c>
      <c r="B7987" s="20" t="inlineStr"/>
      <c r="C7987" s="21" t="inlineStr">
        <is>
          <r>
            <t xml:space="preserve">FONTE</t>
          </r>
        </is>
      </c>
      <c r="D7987" s="21" t="inlineStr">
        <is>
          <r>
            <t xml:space="preserve">UNID</t>
          </r>
        </is>
      </c>
      <c r="E7987" s="21" t="inlineStr">
        <is>
          <r>
            <t xml:space="preserve">COEFICIENTE</t>
          </r>
        </is>
      </c>
      <c r="F7987" s="21" t="inlineStr">
        <is>
          <r>
            <t xml:space="preserve">PREÇO UNITÁRIO</t>
          </r>
        </is>
      </c>
      <c r="G7987" s="21" t="inlineStr">
        <is>
          <r>
            <t xml:space="preserve">TOTAL</t>
          </r>
        </is>
      </c>
    </row>
    <row r="7988" customHeight="1" ht="21">
      <c r="A7988" s="22" t="inlineStr">
        <is>
          <r>
            <t xml:space="preserve">00012715</t>
          </r>
        </is>
      </c>
      <c r="B7988" s="23" t="inlineStr">
        <is>
          <r>
            <t xml:space="preserve">COTOVELO DE COBRE 90 GRAUS SEM ANEL DE SOLDA, BOLSA X BOLSA, 22 MM</t>
          </r>
        </is>
      </c>
      <c r="C7988" s="22" t="inlineStr">
        <is>
          <r>
            <t xml:space="preserve">SINAPI</t>
          </r>
        </is>
      </c>
      <c r="D7988" s="22" t="inlineStr">
        <is>
          <r>
            <t xml:space="preserve">UN</t>
          </r>
        </is>
      </c>
      <c r="E7988" s="24" t="n">
        <v>1.0</v>
      </c>
      <c r="F7988" s="25" t="n">
        <v>12.37</v>
      </c>
      <c r="G7988" s="25" t="n">
        <f>TRUNC(TRUNC(E7988,8)*F7988,2)</f>
        <v>12.37</v>
      </c>
    </row>
    <row r="7989" customHeight="1" ht="15">
      <c r="A7989" s="22" t="inlineStr">
        <is>
          <r>
            <t xml:space="preserve">00038383</t>
          </r>
        </is>
      </c>
      <c r="B7989" s="23" t="inlineStr">
        <is>
          <r>
            <t xml:space="preserve">LIXA D'AGUA EM FOLHA, COR PRETA, GRAO 100</t>
          </r>
        </is>
      </c>
      <c r="C7989" s="22" t="inlineStr">
        <is>
          <r>
            <t xml:space="preserve">SINAPI</t>
          </r>
        </is>
      </c>
      <c r="D7989" s="22" t="inlineStr">
        <is>
          <r>
            <t xml:space="preserve">UN</t>
          </r>
        </is>
      </c>
      <c r="E7989" s="24" t="n">
        <v>0.1015</v>
      </c>
      <c r="F7989" s="25" t="n">
        <v>1.65</v>
      </c>
      <c r="G7989" s="25" t="n">
        <f>TRUNC(TRUNC(E7989,8)*F7989,2)</f>
        <v>0.16</v>
      </c>
    </row>
    <row r="7990" customHeight="1" ht="21">
      <c r="A7990" s="22" t="inlineStr">
        <is>
          <r>
            <t xml:space="preserve">00039897</t>
          </r>
        </is>
      </c>
      <c r="B7990" s="23" t="inlineStr">
        <is>
          <r>
            <t xml:space="preserve">PASTA PARA SOLDA DE TUBOS E CONEXOES DE COBRE (EMBALAGEM COM 250 G)</t>
          </r>
        </is>
      </c>
      <c r="C7990" s="22" t="inlineStr">
        <is>
          <r>
            <t xml:space="preserve">SINAPI</t>
          </r>
        </is>
      </c>
      <c r="D7990" s="22" t="inlineStr">
        <is>
          <r>
            <t xml:space="preserve">UN</t>
          </r>
        </is>
      </c>
      <c r="E7990" s="24" t="n">
        <v>0.0012</v>
      </c>
      <c r="F7990" s="25" t="n">
        <v>56.57</v>
      </c>
      <c r="G7990" s="25" t="n">
        <f>TRUNC(TRUNC(E7990,8)*F7990,2)</f>
        <v>0.06</v>
      </c>
    </row>
    <row r="7991" customHeight="1" ht="21">
      <c r="A7991" s="22" t="inlineStr">
        <is>
          <r>
            <t xml:space="preserve">00012732</t>
          </r>
        </is>
      </c>
      <c r="B7991" s="23" t="inlineStr">
        <is>
          <r>
            <t xml:space="preserve">SOLDA ESTANHO/COBRE PARA CONEXOES DE COBRE, FIO 2,5 MM, CARRETEL 500 GR (SEM CHUMBO)</t>
          </r>
        </is>
      </c>
      <c r="C7991" s="22" t="inlineStr">
        <is>
          <r>
            <t xml:space="preserve">SINAPI</t>
          </r>
        </is>
      </c>
      <c r="D7991" s="22" t="inlineStr">
        <is>
          <r>
            <t xml:space="preserve">UN</t>
          </r>
        </is>
      </c>
      <c r="E7991" s="24" t="n">
        <v>0.0048</v>
      </c>
      <c r="F7991" s="25" t="n">
        <v>308.6</v>
      </c>
      <c r="G7991" s="25" t="n">
        <f>TRUNC(TRUNC(E7991,8)*F7991,2)</f>
        <v>1.48</v>
      </c>
    </row>
    <row r="7992" customHeight="1" ht="15">
      <c r="A7992" s="2" t="inlineStr"/>
      <c r="B7992" s="2" t="inlineStr"/>
      <c r="C7992" s="2" t="inlineStr"/>
      <c r="D7992" s="2" t="inlineStr"/>
      <c r="E7992" s="26" t="inlineStr">
        <is>
          <r>
            <t xml:space="preserve">TOTAL Material:</t>
          </r>
        </is>
      </c>
      <c r="F7992" s="26" t="inlineStr"/>
      <c r="G7992" s="27" t="n">
        <f>SUM(G7988:G7991)</f>
        <v>14.07</v>
      </c>
    </row>
    <row r="7993" customHeight="1" ht="15">
      <c r="A7993" s="20" t="inlineStr">
        <is>
          <r>
            <t xml:space="preserve">Mão de Obra com Encargos Complementares</t>
          </r>
        </is>
      </c>
      <c r="B7993" s="20" t="inlineStr"/>
      <c r="C7993" s="21" t="inlineStr">
        <is>
          <r>
            <t xml:space="preserve">FONTE</t>
          </r>
        </is>
      </c>
      <c r="D7993" s="21" t="inlineStr">
        <is>
          <r>
            <t xml:space="preserve">UNID</t>
          </r>
        </is>
      </c>
      <c r="E7993" s="21" t="inlineStr">
        <is>
          <r>
            <t xml:space="preserve">COEFICIENTE</t>
          </r>
        </is>
      </c>
      <c r="F7993" s="21" t="inlineStr">
        <is>
          <r>
            <t xml:space="preserve">PREÇO UNITÁRIO</t>
          </r>
        </is>
      </c>
      <c r="G7993" s="21" t="inlineStr">
        <is>
          <r>
            <t xml:space="preserve">TOTAL</t>
          </r>
        </is>
      </c>
    </row>
    <row r="7994" customHeight="1" ht="21">
      <c r="A7994" s="22" t="inlineStr">
        <is>
          <r>
            <t xml:space="preserve">88248</t>
          </r>
        </is>
      </c>
      <c r="B7994" s="23" t="inlineStr">
        <is>
          <r>
            <t xml:space="preserve">AUXILIAR DE ENCANADOR OU BOMBEIRO HIDRÁULICO COM ENCARGOS COMPLEMENTARES</t>
          </r>
        </is>
      </c>
      <c r="C7994" s="22" t="inlineStr">
        <is>
          <r>
            <t xml:space="preserve">SINAPI</t>
          </r>
        </is>
      </c>
      <c r="D7994" s="22" t="inlineStr">
        <is>
          <r>
            <t xml:space="preserve">H</t>
          </r>
        </is>
      </c>
      <c r="E7994" s="24" t="n">
        <v>0.3046</v>
      </c>
      <c r="F7994" s="25" t="n">
        <v>24.23</v>
      </c>
      <c r="G7994" s="25" t="n">
        <f>TRUNC(TRUNC(E7994,8)*F7994,2)</f>
        <v>7.38</v>
      </c>
    </row>
    <row r="7995" customHeight="1" ht="21">
      <c r="A7995" s="22" t="inlineStr">
        <is>
          <r>
            <t xml:space="preserve">88267</t>
          </r>
        </is>
      </c>
      <c r="B7995" s="23" t="inlineStr">
        <is>
          <r>
            <t xml:space="preserve">ENCANADOR OU BOMBEIRO HIDRÁULICO COM ENCARGOS COMPLEMENTARES</t>
          </r>
        </is>
      </c>
      <c r="C7995" s="22" t="inlineStr">
        <is>
          <r>
            <t xml:space="preserve">SINAPI</t>
          </r>
        </is>
      </c>
      <c r="D7995" s="22" t="inlineStr">
        <is>
          <r>
            <t xml:space="preserve">H</t>
          </r>
        </is>
      </c>
      <c r="E7995" s="24" t="n">
        <v>0.3046</v>
      </c>
      <c r="F7995" s="25" t="n">
        <v>29.86</v>
      </c>
      <c r="G7995" s="25" t="n">
        <f>TRUNC(TRUNC(E7995,8)*F7995,2)</f>
        <v>9.09</v>
      </c>
    </row>
    <row r="7996" customHeight="1" ht="18">
      <c r="A7996" s="2" t="inlineStr"/>
      <c r="B7996" s="2" t="inlineStr"/>
      <c r="C7996" s="2" t="inlineStr"/>
      <c r="D7996" s="2" t="inlineStr"/>
      <c r="E7996" s="26" t="inlineStr">
        <is>
          <r>
            <t xml:space="preserve">TOTAL Mão de Obra com Encargos Complementares:</t>
          </r>
        </is>
      </c>
      <c r="F7996" s="26" t="inlineStr"/>
      <c r="G7996" s="27" t="n">
        <f>SUM(G7994:G7995)</f>
        <v>16.47</v>
      </c>
    </row>
    <row r="7997" customHeight="1" ht="15">
      <c r="A7997" s="2" t="inlineStr"/>
      <c r="B7997" s="2" t="inlineStr"/>
      <c r="C7997" s="2" t="inlineStr"/>
      <c r="D7997" s="2" t="inlineStr"/>
      <c r="E7997" s="28" t="inlineStr">
        <is>
          <r>
            <t xml:space="preserve">VALOR:</t>
          </r>
        </is>
      </c>
      <c r="F7997" s="28" t="inlineStr"/>
      <c r="G7997" s="29" t="n">
        <f>ROUND(SUM(G7992,G7996),2)</f>
        <v>30.54</v>
      </c>
    </row>
    <row r="7998" customHeight="1" ht="15">
      <c r="A7998" s="2" t="inlineStr"/>
      <c r="B7998" s="2" t="inlineStr"/>
      <c r="C7998" s="2" t="inlineStr"/>
      <c r="D7998" s="2" t="inlineStr"/>
      <c r="E7998" s="28" t="inlineStr">
        <is>
          <r>
            <t xml:space="preserve">VALOR BDI (20.34%):</t>
          </r>
        </is>
      </c>
      <c r="F7998" s="28" t="inlineStr"/>
      <c r="G7998" s="29" t="n">
        <f>ROUND(G7997*(20.34/100),2)</f>
        <v>6.21</v>
      </c>
    </row>
    <row r="7999" customHeight="1" ht="15">
      <c r="A7999" s="2" t="inlineStr"/>
      <c r="B7999" s="2" t="inlineStr"/>
      <c r="C7999" s="2" t="inlineStr"/>
      <c r="D7999" s="2" t="inlineStr"/>
      <c r="E7999" s="28" t="inlineStr">
        <is>
          <r>
            <t xml:space="preserve">VALOR COM BDI:</t>
          </r>
        </is>
      </c>
      <c r="F7999" s="28" t="inlineStr"/>
      <c r="G7999" s="29" t="n">
        <f>G7998+G7997</f>
        <v>36.75</v>
      </c>
    </row>
    <row r="8000" customHeight="1" ht="10">
      <c r="A8000" s="2" t="inlineStr"/>
      <c r="B8000" s="2" t="inlineStr"/>
      <c r="C8000" s="2" t="inlineStr"/>
      <c r="D8000" s="2" t="inlineStr"/>
      <c r="E8000" s="18" t="inlineStr"/>
      <c r="F8000" s="18" t="inlineStr"/>
      <c r="G8000" s="18" t="inlineStr"/>
    </row>
    <row r="8001" customHeight="1" ht="20">
      <c r="A8001" s="19" t="inlineStr">
        <is>
          <r>
            <t xml:space="preserve">1.22.10. ​103851​ CONECTOR EM BRONZE/LATÃO, DN 15 MM X 1/2", SEM ANEL DE SOLDA, BOLSA X ROSCA F, INSTALADO EM RAMAL E SUB-RAMAL DE GÁS MEDICINAL - FORNECIMENTO E INSTALAÇÃO. AF_04/2022​ (UN)</t>
          </r>
        </is>
      </c>
      <c r="B8001" s="19" t="inlineStr"/>
      <c r="C8001" s="19" t="inlineStr"/>
      <c r="D8001" s="19" t="inlineStr"/>
      <c r="E8001" s="19" t="inlineStr"/>
      <c r="F8001" s="19" t="inlineStr"/>
      <c r="G8001" s="19" t="inlineStr"/>
    </row>
    <row r="8002" customHeight="1" ht="15">
      <c r="A8002" s="20" t="inlineStr">
        <is>
          <r>
            <t xml:space="preserve">Material</t>
          </r>
        </is>
      </c>
      <c r="B8002" s="20" t="inlineStr"/>
      <c r="C8002" s="21" t="inlineStr">
        <is>
          <r>
            <t xml:space="preserve">FONTE</t>
          </r>
        </is>
      </c>
      <c r="D8002" s="21" t="inlineStr">
        <is>
          <r>
            <t xml:space="preserve">UNID</t>
          </r>
        </is>
      </c>
      <c r="E8002" s="21" t="inlineStr">
        <is>
          <r>
            <t xml:space="preserve">COEFICIENTE</t>
          </r>
        </is>
      </c>
      <c r="F8002" s="21" t="inlineStr">
        <is>
          <r>
            <t xml:space="preserve">PREÇO UNITÁRIO</t>
          </r>
        </is>
      </c>
      <c r="G8002" s="21" t="inlineStr">
        <is>
          <r>
            <t xml:space="preserve">TOTAL</t>
          </r>
        </is>
      </c>
    </row>
    <row r="8003" customHeight="1" ht="21">
      <c r="A8003" s="22" t="inlineStr">
        <is>
          <r>
            <t xml:space="preserve">00039862</t>
          </r>
        </is>
      </c>
      <c r="B8003" s="23" t="inlineStr">
        <is>
          <r>
            <t xml:space="preserve">CONECTOR BRONZE/LATAO SEM ANEL DE SOLDA, BOLSA X ROSCA F, 15 MM X 1/2"</t>
          </r>
        </is>
      </c>
      <c r="C8003" s="22" t="inlineStr">
        <is>
          <r>
            <t xml:space="preserve">SINAPI</t>
          </r>
        </is>
      </c>
      <c r="D8003" s="22" t="inlineStr">
        <is>
          <r>
            <t xml:space="preserve">UN</t>
          </r>
        </is>
      </c>
      <c r="E8003" s="24" t="n">
        <v>1.0</v>
      </c>
      <c r="F8003" s="25" t="n">
        <v>14.74</v>
      </c>
      <c r="G8003" s="25" t="n">
        <f>TRUNC(TRUNC(E8003,8)*F8003,2)</f>
        <v>14.74</v>
      </c>
    </row>
    <row r="8004" customHeight="1" ht="21">
      <c r="A8004" s="22" t="inlineStr">
        <is>
          <r>
            <t xml:space="preserve">00003148</t>
          </r>
        </is>
      </c>
      <c r="B8004" s="23" t="inlineStr">
        <is>
          <r>
            <t xml:space="preserve">FITA VEDA ROSCA, EM PTFE, ROLO DE 18 MM X 50 M (L X C)</t>
          </r>
        </is>
      </c>
      <c r="C8004" s="22" t="inlineStr">
        <is>
          <r>
            <t xml:space="preserve">SINAPI</t>
          </r>
        </is>
      </c>
      <c r="D8004" s="22" t="inlineStr">
        <is>
          <r>
            <t xml:space="preserve">UN</t>
          </r>
        </is>
      </c>
      <c r="E8004" s="24" t="n">
        <v>0.0042</v>
      </c>
      <c r="F8004" s="25" t="n">
        <v>14.75</v>
      </c>
      <c r="G8004" s="25" t="n">
        <f>TRUNC(TRUNC(E8004,8)*F8004,2)</f>
        <v>0.06</v>
      </c>
    </row>
    <row r="8005" customHeight="1" ht="15">
      <c r="A8005" s="22" t="inlineStr">
        <is>
          <r>
            <t xml:space="preserve">00038383</t>
          </r>
        </is>
      </c>
      <c r="B8005" s="23" t="inlineStr">
        <is>
          <r>
            <t xml:space="preserve">LIXA D'AGUA EM FOLHA, COR PRETA, GRAO 100</t>
          </r>
        </is>
      </c>
      <c r="C8005" s="22" t="inlineStr">
        <is>
          <r>
            <t xml:space="preserve">SINAPI</t>
          </r>
        </is>
      </c>
      <c r="D8005" s="22" t="inlineStr">
        <is>
          <r>
            <t xml:space="preserve">UN</t>
          </r>
        </is>
      </c>
      <c r="E8005" s="24" t="n">
        <v>0.0381</v>
      </c>
      <c r="F8005" s="25" t="n">
        <v>1.65</v>
      </c>
      <c r="G8005" s="25" t="n">
        <f>TRUNC(TRUNC(E8005,8)*F8005,2)</f>
        <v>0.06</v>
      </c>
    </row>
    <row r="8006" customHeight="1" ht="21">
      <c r="A8006" s="22" t="inlineStr">
        <is>
          <r>
            <t xml:space="preserve">00039897</t>
          </r>
        </is>
      </c>
      <c r="B8006" s="23" t="inlineStr">
        <is>
          <r>
            <t xml:space="preserve">PASTA PARA SOLDA DE TUBOS E CONEXOES DE COBRE (EMBALAGEM COM 250 G)</t>
          </r>
        </is>
      </c>
      <c r="C8006" s="22" t="inlineStr">
        <is>
          <r>
            <t xml:space="preserve">SINAPI</t>
          </r>
        </is>
      </c>
      <c r="D8006" s="22" t="inlineStr">
        <is>
          <r>
            <t xml:space="preserve">UN</t>
          </r>
        </is>
      </c>
      <c r="E8006" s="24" t="n">
        <v>3.5E-4</v>
      </c>
      <c r="F8006" s="25" t="n">
        <v>56.57</v>
      </c>
      <c r="G8006" s="25" t="n">
        <f>TRUNC(TRUNC(E8006,8)*F8006,2)</f>
        <v>0.01</v>
      </c>
    </row>
    <row r="8007" customHeight="1" ht="21">
      <c r="A8007" s="22" t="inlineStr">
        <is>
          <r>
            <t xml:space="preserve">00012732</t>
          </r>
        </is>
      </c>
      <c r="B8007" s="23" t="inlineStr">
        <is>
          <r>
            <t xml:space="preserve">SOLDA ESTANHO/COBRE PARA CONEXOES DE COBRE, FIO 2,5 MM, CARRETEL 500 GR (SEM CHUMBO)</t>
          </r>
        </is>
      </c>
      <c r="C8007" s="22" t="inlineStr">
        <is>
          <r>
            <t xml:space="preserve">SINAPI</t>
          </r>
        </is>
      </c>
      <c r="D8007" s="22" t="inlineStr">
        <is>
          <r>
            <t xml:space="preserve">UN</t>
          </r>
        </is>
      </c>
      <c r="E8007" s="24" t="n">
        <v>0.0014</v>
      </c>
      <c r="F8007" s="25" t="n">
        <v>308.6</v>
      </c>
      <c r="G8007" s="25" t="n">
        <f>TRUNC(TRUNC(E8007,8)*F8007,2)</f>
        <v>0.43</v>
      </c>
    </row>
    <row r="8008" customHeight="1" ht="15">
      <c r="A8008" s="2" t="inlineStr"/>
      <c r="B8008" s="2" t="inlineStr"/>
      <c r="C8008" s="2" t="inlineStr"/>
      <c r="D8008" s="2" t="inlineStr"/>
      <c r="E8008" s="26" t="inlineStr">
        <is>
          <r>
            <t xml:space="preserve">TOTAL Material:</t>
          </r>
        </is>
      </c>
      <c r="F8008" s="26" t="inlineStr"/>
      <c r="G8008" s="27" t="n">
        <f>SUM(G8003:G8007)</f>
        <v>15.3</v>
      </c>
    </row>
    <row r="8009" customHeight="1" ht="15">
      <c r="A8009" s="20" t="inlineStr">
        <is>
          <r>
            <t xml:space="preserve">Mão de Obra com Encargos Complementares</t>
          </r>
        </is>
      </c>
      <c r="B8009" s="20" t="inlineStr"/>
      <c r="C8009" s="21" t="inlineStr">
        <is>
          <r>
            <t xml:space="preserve">FONTE</t>
          </r>
        </is>
      </c>
      <c r="D8009" s="21" t="inlineStr">
        <is>
          <r>
            <t xml:space="preserve">UNID</t>
          </r>
        </is>
      </c>
      <c r="E8009" s="21" t="inlineStr">
        <is>
          <r>
            <t xml:space="preserve">COEFICIENTE</t>
          </r>
        </is>
      </c>
      <c r="F8009" s="21" t="inlineStr">
        <is>
          <r>
            <t xml:space="preserve">PREÇO UNITÁRIO</t>
          </r>
        </is>
      </c>
      <c r="G8009" s="21" t="inlineStr">
        <is>
          <r>
            <t xml:space="preserve">TOTAL</t>
          </r>
        </is>
      </c>
    </row>
    <row r="8010" customHeight="1" ht="21">
      <c r="A8010" s="22" t="inlineStr">
        <is>
          <r>
            <t xml:space="preserve">88248</t>
          </r>
        </is>
      </c>
      <c r="B8010" s="23" t="inlineStr">
        <is>
          <r>
            <t xml:space="preserve">AUXILIAR DE ENCANADOR OU BOMBEIRO HIDRÁULICO COM ENCARGOS COMPLEMENTARES</t>
          </r>
        </is>
      </c>
      <c r="C8010" s="22" t="inlineStr">
        <is>
          <r>
            <t xml:space="preserve">SINAPI</t>
          </r>
        </is>
      </c>
      <c r="D8010" s="22" t="inlineStr">
        <is>
          <r>
            <t xml:space="preserve">H</t>
          </r>
        </is>
      </c>
      <c r="E8010" s="24" t="n">
        <v>0.1122</v>
      </c>
      <c r="F8010" s="25" t="n">
        <v>24.23</v>
      </c>
      <c r="G8010" s="25" t="n">
        <f>TRUNC(TRUNC(E8010,8)*F8010,2)</f>
        <v>2.71</v>
      </c>
    </row>
    <row r="8011" customHeight="1" ht="21">
      <c r="A8011" s="22" t="inlineStr">
        <is>
          <r>
            <t xml:space="preserve">88267</t>
          </r>
        </is>
      </c>
      <c r="B8011" s="23" t="inlineStr">
        <is>
          <r>
            <t xml:space="preserve">ENCANADOR OU BOMBEIRO HIDRÁULICO COM ENCARGOS COMPLEMENTARES</t>
          </r>
        </is>
      </c>
      <c r="C8011" s="22" t="inlineStr">
        <is>
          <r>
            <t xml:space="preserve">SINAPI</t>
          </r>
        </is>
      </c>
      <c r="D8011" s="22" t="inlineStr">
        <is>
          <r>
            <t xml:space="preserve">H</t>
          </r>
        </is>
      </c>
      <c r="E8011" s="24" t="n">
        <v>0.1122</v>
      </c>
      <c r="F8011" s="25" t="n">
        <v>29.86</v>
      </c>
      <c r="G8011" s="25" t="n">
        <f>TRUNC(TRUNC(E8011,8)*F8011,2)</f>
        <v>3.35</v>
      </c>
    </row>
    <row r="8012" customHeight="1" ht="18">
      <c r="A8012" s="2" t="inlineStr"/>
      <c r="B8012" s="2" t="inlineStr"/>
      <c r="C8012" s="2" t="inlineStr"/>
      <c r="D8012" s="2" t="inlineStr"/>
      <c r="E8012" s="26" t="inlineStr">
        <is>
          <r>
            <t xml:space="preserve">TOTAL Mão de Obra com Encargos Complementares:</t>
          </r>
        </is>
      </c>
      <c r="F8012" s="26" t="inlineStr"/>
      <c r="G8012" s="27" t="n">
        <f>SUM(G8010:G8011)</f>
        <v>6.06</v>
      </c>
    </row>
    <row r="8013" customHeight="1" ht="15">
      <c r="A8013" s="2" t="inlineStr"/>
      <c r="B8013" s="2" t="inlineStr"/>
      <c r="C8013" s="2" t="inlineStr"/>
      <c r="D8013" s="2" t="inlineStr"/>
      <c r="E8013" s="28" t="inlineStr">
        <is>
          <r>
            <t xml:space="preserve">VALOR:</t>
          </r>
        </is>
      </c>
      <c r="F8013" s="28" t="inlineStr"/>
      <c r="G8013" s="29" t="n">
        <f>ROUND(SUM(G8008,G8012),2)</f>
        <v>21.36</v>
      </c>
    </row>
    <row r="8014" customHeight="1" ht="15">
      <c r="A8014" s="2" t="inlineStr"/>
      <c r="B8014" s="2" t="inlineStr"/>
      <c r="C8014" s="2" t="inlineStr"/>
      <c r="D8014" s="2" t="inlineStr"/>
      <c r="E8014" s="28" t="inlineStr">
        <is>
          <r>
            <t xml:space="preserve">VALOR BDI (20.34%):</t>
          </r>
        </is>
      </c>
      <c r="F8014" s="28" t="inlineStr"/>
      <c r="G8014" s="29" t="n">
        <f>ROUND(G8013*(20.34/100),2)</f>
        <v>4.34</v>
      </c>
    </row>
    <row r="8015" customHeight="1" ht="15">
      <c r="A8015" s="2" t="inlineStr"/>
      <c r="B8015" s="2" t="inlineStr"/>
      <c r="C8015" s="2" t="inlineStr"/>
      <c r="D8015" s="2" t="inlineStr"/>
      <c r="E8015" s="28" t="inlineStr">
        <is>
          <r>
            <t xml:space="preserve">VALOR COM BDI:</t>
          </r>
        </is>
      </c>
      <c r="F8015" s="28" t="inlineStr"/>
      <c r="G8015" s="29" t="n">
        <f>G8014+G8013</f>
        <v>25.7</v>
      </c>
    </row>
    <row r="8016" customHeight="1" ht="10">
      <c r="A8016" s="2" t="inlineStr"/>
      <c r="B8016" s="2" t="inlineStr"/>
      <c r="C8016" s="2" t="inlineStr"/>
      <c r="D8016" s="2" t="inlineStr"/>
      <c r="E8016" s="18" t="inlineStr"/>
      <c r="F8016" s="18" t="inlineStr"/>
      <c r="G8016" s="18" t="inlineStr"/>
    </row>
    <row r="8017" customHeight="1" ht="20">
      <c r="A8017" s="19" t="inlineStr">
        <is>
          <r>
            <t xml:space="preserve">1.22.11. ​95248​ VÁLVULA DE ESFERA BRUTA, BRONZE, ROSCÁVEL, 1/2" - FORNECIMENTO E INSTALAÇÃO. AF_08/2021​ (UN)</t>
          </r>
        </is>
      </c>
      <c r="B8017" s="19" t="inlineStr"/>
      <c r="C8017" s="19" t="inlineStr"/>
      <c r="D8017" s="19" t="inlineStr"/>
      <c r="E8017" s="19" t="inlineStr"/>
      <c r="F8017" s="19" t="inlineStr"/>
      <c r="G8017" s="19" t="inlineStr"/>
    </row>
    <row r="8018" customHeight="1" ht="15">
      <c r="A8018" s="20" t="inlineStr">
        <is>
          <r>
            <t xml:space="preserve">Material</t>
          </r>
        </is>
      </c>
      <c r="B8018" s="20" t="inlineStr"/>
      <c r="C8018" s="21" t="inlineStr">
        <is>
          <r>
            <t xml:space="preserve">FONTE</t>
          </r>
        </is>
      </c>
      <c r="D8018" s="21" t="inlineStr">
        <is>
          <r>
            <t xml:space="preserve">UNID</t>
          </r>
        </is>
      </c>
      <c r="E8018" s="21" t="inlineStr">
        <is>
          <r>
            <t xml:space="preserve">COEFICIENTE</t>
          </r>
        </is>
      </c>
      <c r="F8018" s="21" t="inlineStr">
        <is>
          <r>
            <t xml:space="preserve">PREÇO UNITÁRIO</t>
          </r>
        </is>
      </c>
      <c r="G8018" s="21" t="inlineStr">
        <is>
          <r>
            <t xml:space="preserve">TOTAL</t>
          </r>
        </is>
      </c>
    </row>
    <row r="8019" customHeight="1" ht="21">
      <c r="A8019" s="22" t="inlineStr">
        <is>
          <r>
            <t xml:space="preserve">00003148</t>
          </r>
        </is>
      </c>
      <c r="B8019" s="23" t="inlineStr">
        <is>
          <r>
            <t xml:space="preserve">FITA VEDA ROSCA, EM PTFE, ROLO DE 18 MM X 50 M (L X C)</t>
          </r>
        </is>
      </c>
      <c r="C8019" s="22" t="inlineStr">
        <is>
          <r>
            <t xml:space="preserve">SINAPI</t>
          </r>
        </is>
      </c>
      <c r="D8019" s="22" t="inlineStr">
        <is>
          <r>
            <t xml:space="preserve">UN</t>
          </r>
        </is>
      </c>
      <c r="E8019" s="24" t="n">
        <v>0.0084</v>
      </c>
      <c r="F8019" s="25" t="n">
        <v>14.75</v>
      </c>
      <c r="G8019" s="25" t="n">
        <f>TRUNC(TRUNC(E8019,8)*F8019,2)</f>
        <v>0.12</v>
      </c>
    </row>
    <row r="8020" customHeight="1" ht="15">
      <c r="A8020" s="22" t="inlineStr">
        <is>
          <r>
            <t xml:space="preserve">00011748</t>
          </r>
        </is>
      </c>
      <c r="B8020" s="23" t="inlineStr">
        <is>
          <r>
            <t xml:space="preserve">VALVULA DE ESFERA BRUTA EM BRONZE, BITOLA 1/2"</t>
          </r>
        </is>
      </c>
      <c r="C8020" s="22" t="inlineStr">
        <is>
          <r>
            <t xml:space="preserve">SINAPI</t>
          </r>
        </is>
      </c>
      <c r="D8020" s="22" t="inlineStr">
        <is>
          <r>
            <t xml:space="preserve">UN</t>
          </r>
        </is>
      </c>
      <c r="E8020" s="24" t="n">
        <v>1.0</v>
      </c>
      <c r="F8020" s="25" t="n">
        <v>47.18</v>
      </c>
      <c r="G8020" s="25" t="n">
        <f>TRUNC(TRUNC(E8020,8)*F8020,2)</f>
        <v>47.18</v>
      </c>
    </row>
    <row r="8021" customHeight="1" ht="15">
      <c r="A8021" s="2" t="inlineStr"/>
      <c r="B8021" s="2" t="inlineStr"/>
      <c r="C8021" s="2" t="inlineStr"/>
      <c r="D8021" s="2" t="inlineStr"/>
      <c r="E8021" s="26" t="inlineStr">
        <is>
          <r>
            <t xml:space="preserve">TOTAL Material:</t>
          </r>
        </is>
      </c>
      <c r="F8021" s="26" t="inlineStr"/>
      <c r="G8021" s="27" t="n">
        <f>SUM(G8019:G8020)</f>
        <v>47.3</v>
      </c>
    </row>
    <row r="8022" customHeight="1" ht="15">
      <c r="A8022" s="20" t="inlineStr">
        <is>
          <r>
            <t xml:space="preserve">Mão de Obra com Encargos Complementares</t>
          </r>
        </is>
      </c>
      <c r="B8022" s="20" t="inlineStr"/>
      <c r="C8022" s="21" t="inlineStr">
        <is>
          <r>
            <t xml:space="preserve">FONTE</t>
          </r>
        </is>
      </c>
      <c r="D8022" s="21" t="inlineStr">
        <is>
          <r>
            <t xml:space="preserve">UNID</t>
          </r>
        </is>
      </c>
      <c r="E8022" s="21" t="inlineStr">
        <is>
          <r>
            <t xml:space="preserve">COEFICIENTE</t>
          </r>
        </is>
      </c>
      <c r="F8022" s="21" t="inlineStr">
        <is>
          <r>
            <t xml:space="preserve">PREÇO UNITÁRIO</t>
          </r>
        </is>
      </c>
      <c r="G8022" s="21" t="inlineStr">
        <is>
          <r>
            <t xml:space="preserve">TOTAL</t>
          </r>
        </is>
      </c>
    </row>
    <row r="8023" customHeight="1" ht="21">
      <c r="A8023" s="22" t="inlineStr">
        <is>
          <r>
            <t xml:space="preserve">88248</t>
          </r>
        </is>
      </c>
      <c r="B8023" s="23" t="inlineStr">
        <is>
          <r>
            <t xml:space="preserve">AUXILIAR DE ENCANADOR OU BOMBEIRO HIDRÁULICO COM ENCARGOS COMPLEMENTARES</t>
          </r>
        </is>
      </c>
      <c r="C8023" s="22" t="inlineStr">
        <is>
          <r>
            <t xml:space="preserve">SINAPI</t>
          </r>
        </is>
      </c>
      <c r="D8023" s="22" t="inlineStr">
        <is>
          <r>
            <t xml:space="preserve">H</t>
          </r>
        </is>
      </c>
      <c r="E8023" s="24" t="n">
        <v>0.0719</v>
      </c>
      <c r="F8023" s="25" t="n">
        <v>24.23</v>
      </c>
      <c r="G8023" s="25" t="n">
        <f>TRUNC(TRUNC(E8023,8)*F8023,2)</f>
        <v>1.74</v>
      </c>
    </row>
    <row r="8024" customHeight="1" ht="21">
      <c r="A8024" s="22" t="inlineStr">
        <is>
          <r>
            <t xml:space="preserve">88267</t>
          </r>
        </is>
      </c>
      <c r="B8024" s="23" t="inlineStr">
        <is>
          <r>
            <t xml:space="preserve">ENCANADOR OU BOMBEIRO HIDRÁULICO COM ENCARGOS COMPLEMENTARES</t>
          </r>
        </is>
      </c>
      <c r="C8024" s="22" t="inlineStr">
        <is>
          <r>
            <t xml:space="preserve">SINAPI</t>
          </r>
        </is>
      </c>
      <c r="D8024" s="22" t="inlineStr">
        <is>
          <r>
            <t xml:space="preserve">H</t>
          </r>
        </is>
      </c>
      <c r="E8024" s="24" t="n">
        <v>0.0719</v>
      </c>
      <c r="F8024" s="25" t="n">
        <v>29.86</v>
      </c>
      <c r="G8024" s="25" t="n">
        <f>TRUNC(TRUNC(E8024,8)*F8024,2)</f>
        <v>2.14</v>
      </c>
    </row>
    <row r="8025" customHeight="1" ht="18">
      <c r="A8025" s="2" t="inlineStr"/>
      <c r="B8025" s="2" t="inlineStr"/>
      <c r="C8025" s="2" t="inlineStr"/>
      <c r="D8025" s="2" t="inlineStr"/>
      <c r="E8025" s="26" t="inlineStr">
        <is>
          <r>
            <t xml:space="preserve">TOTAL Mão de Obra com Encargos Complementares:</t>
          </r>
        </is>
      </c>
      <c r="F8025" s="26" t="inlineStr"/>
      <c r="G8025" s="27" t="n">
        <f>SUM(G8023:G8024)</f>
        <v>3.88</v>
      </c>
    </row>
    <row r="8026" customHeight="1" ht="15">
      <c r="A8026" s="2" t="inlineStr"/>
      <c r="B8026" s="2" t="inlineStr"/>
      <c r="C8026" s="2" t="inlineStr"/>
      <c r="D8026" s="2" t="inlineStr"/>
      <c r="E8026" s="28" t="inlineStr">
        <is>
          <r>
            <t xml:space="preserve">VALOR:</t>
          </r>
        </is>
      </c>
      <c r="F8026" s="28" t="inlineStr"/>
      <c r="G8026" s="29" t="n">
        <f>ROUND(SUM(G8021,G8025),2)</f>
        <v>51.18</v>
      </c>
    </row>
    <row r="8027" customHeight="1" ht="15">
      <c r="A8027" s="2" t="inlineStr"/>
      <c r="B8027" s="2" t="inlineStr"/>
      <c r="C8027" s="2" t="inlineStr"/>
      <c r="D8027" s="2" t="inlineStr"/>
      <c r="E8027" s="28" t="inlineStr">
        <is>
          <r>
            <t xml:space="preserve">VALOR BDI (20.34%):</t>
          </r>
        </is>
      </c>
      <c r="F8027" s="28" t="inlineStr"/>
      <c r="G8027" s="29" t="n">
        <f>ROUND(G8026*(20.34/100),2)</f>
        <v>10.41</v>
      </c>
    </row>
    <row r="8028" customHeight="1" ht="15">
      <c r="A8028" s="2" t="inlineStr"/>
      <c r="B8028" s="2" t="inlineStr"/>
      <c r="C8028" s="2" t="inlineStr"/>
      <c r="D8028" s="2" t="inlineStr"/>
      <c r="E8028" s="28" t="inlineStr">
        <is>
          <r>
            <t xml:space="preserve">VALOR COM BDI:</t>
          </r>
        </is>
      </c>
      <c r="F8028" s="28" t="inlineStr"/>
      <c r="G8028" s="29" t="n">
        <f>G8027+G8026</f>
        <v>61.59</v>
      </c>
    </row>
    <row r="8029" customHeight="1" ht="10">
      <c r="A8029" s="2" t="inlineStr"/>
      <c r="B8029" s="2" t="inlineStr"/>
      <c r="C8029" s="2" t="inlineStr"/>
      <c r="D8029" s="2" t="inlineStr"/>
      <c r="E8029" s="18" t="inlineStr"/>
      <c r="F8029" s="18" t="inlineStr"/>
      <c r="G8029" s="18" t="inlineStr"/>
    </row>
    <row r="8030" customHeight="1" ht="20">
      <c r="A8030" s="19" t="inlineStr">
        <is>
          <r>
            <t xml:space="preserve">1.22.12. ​CPU3123​ CAIXA COM REGULADOR 2º ESTÁGIO (INSTALADO GÁS)​ (UN)</t>
          </r>
        </is>
      </c>
      <c r="B8030" s="19" t="inlineStr"/>
      <c r="C8030" s="19" t="inlineStr"/>
      <c r="D8030" s="19" t="inlineStr"/>
      <c r="E8030" s="19" t="inlineStr"/>
      <c r="F8030" s="19" t="inlineStr"/>
      <c r="G8030" s="19" t="inlineStr"/>
    </row>
    <row r="8031" customHeight="1" ht="15">
      <c r="A8031" s="20" t="inlineStr">
        <is>
          <r>
            <t xml:space="preserve">Material</t>
          </r>
        </is>
      </c>
      <c r="B8031" s="20" t="inlineStr"/>
      <c r="C8031" s="21" t="inlineStr">
        <is>
          <r>
            <t xml:space="preserve">FONTE</t>
          </r>
        </is>
      </c>
      <c r="D8031" s="21" t="inlineStr">
        <is>
          <r>
            <t xml:space="preserve">UNID</t>
          </r>
        </is>
      </c>
      <c r="E8031" s="21" t="inlineStr">
        <is>
          <r>
            <t xml:space="preserve">COEFICIENTE</t>
          </r>
        </is>
      </c>
      <c r="F8031" s="21" t="inlineStr">
        <is>
          <r>
            <t xml:space="preserve">PREÇO UNITÁRIO</t>
          </r>
        </is>
      </c>
      <c r="G8031" s="21" t="inlineStr">
        <is>
          <r>
            <t xml:space="preserve">TOTAL</t>
          </r>
        </is>
      </c>
    </row>
    <row r="8032" customHeight="1" ht="15">
      <c r="A8032" s="22" t="inlineStr">
        <is>
          <r>
            <t xml:space="preserve">I07543</t>
          </r>
        </is>
      </c>
      <c r="B8032" s="23" t="inlineStr">
        <is>
          <r>
            <t xml:space="preserve">Caixa com regulador 2º estágio (instalação gás)</t>
          </r>
        </is>
      </c>
      <c r="C8032" s="22" t="inlineStr">
        <is>
          <r>
            <t xml:space="preserve">ORSE</t>
          </r>
        </is>
      </c>
      <c r="D8032" s="22" t="inlineStr">
        <is>
          <r>
            <t xml:space="preserve">un</t>
          </r>
        </is>
      </c>
      <c r="E8032" s="24" t="n">
        <v>1.0</v>
      </c>
      <c r="F8032" s="25" t="n">
        <v>446.62</v>
      </c>
      <c r="G8032" s="25" t="n">
        <f>ROUND(ROUND(E8032,8)*F8032,2)</f>
        <v>446.62</v>
      </c>
    </row>
    <row r="8033" customHeight="1" ht="15">
      <c r="A8033" s="2" t="inlineStr"/>
      <c r="B8033" s="2" t="inlineStr"/>
      <c r="C8033" s="2" t="inlineStr"/>
      <c r="D8033" s="2" t="inlineStr"/>
      <c r="E8033" s="26" t="inlineStr">
        <is>
          <r>
            <t xml:space="preserve">TOTAL Material:</t>
          </r>
        </is>
      </c>
      <c r="F8033" s="26" t="inlineStr"/>
      <c r="G8033" s="27" t="n">
        <f>SUM(G8032:G8032)</f>
        <v>446.62</v>
      </c>
    </row>
    <row r="8034" customHeight="1" ht="15">
      <c r="A8034" s="20" t="inlineStr">
        <is>
          <r>
            <t xml:space="preserve">Mão de Obra com Encargos Complementares</t>
          </r>
        </is>
      </c>
      <c r="B8034" s="20" t="inlineStr"/>
      <c r="C8034" s="21" t="inlineStr">
        <is>
          <r>
            <t xml:space="preserve">FONTE</t>
          </r>
        </is>
      </c>
      <c r="D8034" s="21" t="inlineStr">
        <is>
          <r>
            <t xml:space="preserve">UNID</t>
          </r>
        </is>
      </c>
      <c r="E8034" s="21" t="inlineStr">
        <is>
          <r>
            <t xml:space="preserve">COEFICIENTE</t>
          </r>
        </is>
      </c>
      <c r="F8034" s="21" t="inlineStr">
        <is>
          <r>
            <t xml:space="preserve">PREÇO UNITÁRIO</t>
          </r>
        </is>
      </c>
      <c r="G8034" s="21" t="inlineStr">
        <is>
          <r>
            <t xml:space="preserve">TOTAL</t>
          </r>
        </is>
      </c>
    </row>
    <row r="8035" customHeight="1" ht="21">
      <c r="A8035" s="22" t="inlineStr">
        <is>
          <r>
            <t xml:space="preserve">88267</t>
          </r>
        </is>
      </c>
      <c r="B8035" s="23" t="inlineStr">
        <is>
          <r>
            <t xml:space="preserve">ENCANADOR OU BOMBEIRO HIDRÁULICO COM ENCARGOS COMPLEMENTARES</t>
          </r>
        </is>
      </c>
      <c r="C8035" s="22" t="inlineStr">
        <is>
          <r>
            <t xml:space="preserve">SINAPI</t>
          </r>
        </is>
      </c>
      <c r="D8035" s="22" t="inlineStr">
        <is>
          <r>
            <t xml:space="preserve">H</t>
          </r>
        </is>
      </c>
      <c r="E8035" s="24" t="n">
        <v>0.5</v>
      </c>
      <c r="F8035" s="25" t="n">
        <v>29.86</v>
      </c>
      <c r="G8035" s="25" t="n">
        <f>ROUND(ROUND(E8035,8)*F8035,2)</f>
        <v>14.93</v>
      </c>
    </row>
    <row r="8036" customHeight="1" ht="15">
      <c r="A8036" s="22" t="inlineStr">
        <is>
          <r>
            <t xml:space="preserve">88316</t>
          </r>
        </is>
      </c>
      <c r="B8036" s="23" t="inlineStr">
        <is>
          <r>
            <t xml:space="preserve">SERVENTE COM ENCARGOS COMPLEMENTARES</t>
          </r>
        </is>
      </c>
      <c r="C8036" s="22" t="inlineStr">
        <is>
          <r>
            <t xml:space="preserve">SINAPI</t>
          </r>
        </is>
      </c>
      <c r="D8036" s="22" t="inlineStr">
        <is>
          <r>
            <t xml:space="preserve">H</t>
          </r>
        </is>
      </c>
      <c r="E8036" s="24" t="n">
        <v>0.5</v>
      </c>
      <c r="F8036" s="25" t="n">
        <v>23.56</v>
      </c>
      <c r="G8036" s="25" t="n">
        <f>ROUND(ROUND(E8036,8)*F8036,2)</f>
        <v>11.78</v>
      </c>
    </row>
    <row r="8037" customHeight="1" ht="18">
      <c r="A8037" s="2" t="inlineStr"/>
      <c r="B8037" s="2" t="inlineStr"/>
      <c r="C8037" s="2" t="inlineStr"/>
      <c r="D8037" s="2" t="inlineStr"/>
      <c r="E8037" s="26" t="inlineStr">
        <is>
          <r>
            <t xml:space="preserve">TOTAL Mão de Obra com Encargos Complementares:</t>
          </r>
        </is>
      </c>
      <c r="F8037" s="26" t="inlineStr"/>
      <c r="G8037" s="27" t="n">
        <f>SUM(G8035:G8036)</f>
        <v>26.71</v>
      </c>
    </row>
    <row r="8038" customHeight="1" ht="15">
      <c r="A8038" s="2" t="inlineStr"/>
      <c r="B8038" s="2" t="inlineStr"/>
      <c r="C8038" s="2" t="inlineStr"/>
      <c r="D8038" s="2" t="inlineStr"/>
      <c r="E8038" s="28" t="inlineStr">
        <is>
          <r>
            <t xml:space="preserve">VALOR:</t>
          </r>
        </is>
      </c>
      <c r="F8038" s="28" t="inlineStr"/>
      <c r="G8038" s="29" t="n">
        <f>ROUND(SUM(G8033,G8037),2)</f>
        <v>473.33</v>
      </c>
    </row>
    <row r="8039" customHeight="1" ht="15">
      <c r="A8039" s="2" t="inlineStr"/>
      <c r="B8039" s="2" t="inlineStr"/>
      <c r="C8039" s="2" t="inlineStr"/>
      <c r="D8039" s="2" t="inlineStr"/>
      <c r="E8039" s="28" t="inlineStr">
        <is>
          <r>
            <t xml:space="preserve">VALOR BDI (20.34%):</t>
          </r>
        </is>
      </c>
      <c r="F8039" s="28" t="inlineStr"/>
      <c r="G8039" s="29" t="n">
        <f>ROUND(G8038*(20.34/100),2)</f>
        <v>96.28</v>
      </c>
    </row>
    <row r="8040" customHeight="1" ht="15">
      <c r="A8040" s="2" t="inlineStr"/>
      <c r="B8040" s="2" t="inlineStr"/>
      <c r="C8040" s="2" t="inlineStr"/>
      <c r="D8040" s="2" t="inlineStr"/>
      <c r="E8040" s="28" t="inlineStr">
        <is>
          <r>
            <t xml:space="preserve">VALOR COM BDI:</t>
          </r>
        </is>
      </c>
      <c r="F8040" s="28" t="inlineStr"/>
      <c r="G8040" s="29" t="n">
        <f>G8039+G8038</f>
        <v>569.61</v>
      </c>
    </row>
    <row r="8041" customHeight="1" ht="10">
      <c r="A8041" s="2" t="inlineStr"/>
      <c r="B8041" s="2" t="inlineStr"/>
      <c r="C8041" s="2" t="inlineStr"/>
      <c r="D8041" s="2" t="inlineStr"/>
      <c r="E8041" s="18" t="inlineStr"/>
      <c r="F8041" s="18" t="inlineStr"/>
      <c r="G8041" s="18" t="inlineStr"/>
    </row>
    <row r="8042" customHeight="1" ht="20">
      <c r="A8042" s="19" t="inlineStr">
        <is>
          <r>
            <t xml:space="preserve">1.22.13. ​CPU3122​ PAINEL DE ALARME MEDICINAL AR COMPRIMIDO, OXIDO NITROSO, DIOXIDO DE CARBONO, OXIGÊNIO E VACUO - FORNECIMENTO E ASSENTAMENTO​ (UN)</t>
          </r>
        </is>
      </c>
      <c r="B8042" s="19" t="inlineStr"/>
      <c r="C8042" s="19" t="inlineStr"/>
      <c r="D8042" s="19" t="inlineStr"/>
      <c r="E8042" s="19" t="inlineStr"/>
      <c r="F8042" s="19" t="inlineStr"/>
      <c r="G8042" s="19" t="inlineStr"/>
    </row>
    <row r="8043" customHeight="1" ht="15">
      <c r="A8043" s="20" t="inlineStr">
        <is>
          <r>
            <t xml:space="preserve">Material</t>
          </r>
        </is>
      </c>
      <c r="B8043" s="20" t="inlineStr"/>
      <c r="C8043" s="21" t="inlineStr">
        <is>
          <r>
            <t xml:space="preserve">FONTE</t>
          </r>
        </is>
      </c>
      <c r="D8043" s="21" t="inlineStr">
        <is>
          <r>
            <t xml:space="preserve">UNID</t>
          </r>
        </is>
      </c>
      <c r="E8043" s="21" t="inlineStr">
        <is>
          <r>
            <t xml:space="preserve">COEFICIENTE</t>
          </r>
        </is>
      </c>
      <c r="F8043" s="21" t="inlineStr">
        <is>
          <r>
            <t xml:space="preserve">PREÇO UNITÁRIO</t>
          </r>
        </is>
      </c>
      <c r="G8043" s="21" t="inlineStr">
        <is>
          <r>
            <t xml:space="preserve">TOTAL</t>
          </r>
        </is>
      </c>
    </row>
    <row r="8044" customHeight="1" ht="21">
      <c r="A8044" s="22" t="inlineStr">
        <is>
          <r>
            <t xml:space="preserve">I08502</t>
          </r>
        </is>
      </c>
      <c r="B8044" s="23" t="inlineStr">
        <is>
          <r>
            <t xml:space="preserve">Posto - Painel de alarme com pressostato para ar comprimido, White Martins ou similar</t>
          </r>
        </is>
      </c>
      <c r="C8044" s="22" t="inlineStr">
        <is>
          <r>
            <t xml:space="preserve">ORSE</t>
          </r>
        </is>
      </c>
      <c r="D8044" s="22" t="inlineStr">
        <is>
          <r>
            <t xml:space="preserve">un</t>
          </r>
        </is>
      </c>
      <c r="E8044" s="24" t="n">
        <v>1.0</v>
      </c>
      <c r="F8044" s="25" t="n">
        <v>491.63</v>
      </c>
      <c r="G8044" s="25" t="n">
        <f>ROUND(ROUND(E8044,8)*F8044,2)</f>
        <v>491.63</v>
      </c>
    </row>
    <row r="8045" customHeight="1" ht="21">
      <c r="A8045" s="22" t="inlineStr">
        <is>
          <r>
            <t xml:space="preserve">I08503</t>
          </r>
        </is>
      </c>
      <c r="B8045" s="23" t="inlineStr">
        <is>
          <r>
            <t xml:space="preserve">Posto - Painel de alarme com pressostato para ar vácuo, White Martins ou similar</t>
          </r>
        </is>
      </c>
      <c r="C8045" s="22" t="inlineStr">
        <is>
          <r>
            <t xml:space="preserve">ORSE</t>
          </r>
        </is>
      </c>
      <c r="D8045" s="22" t="inlineStr">
        <is>
          <r>
            <t xml:space="preserve">un</t>
          </r>
        </is>
      </c>
      <c r="E8045" s="24" t="n">
        <v>1.0</v>
      </c>
      <c r="F8045" s="25" t="n">
        <v>491.63</v>
      </c>
      <c r="G8045" s="25" t="n">
        <f>ROUND(ROUND(E8045,8)*F8045,2)</f>
        <v>491.63</v>
      </c>
    </row>
    <row r="8046" customHeight="1" ht="21">
      <c r="A8046" s="22" t="inlineStr">
        <is>
          <r>
            <t xml:space="preserve">I08505</t>
          </r>
        </is>
      </c>
      <c r="B8046" s="23" t="inlineStr">
        <is>
          <r>
            <t xml:space="preserve">Posto - Painel de alarme com pressostato para óxido nitroso, White Martins ou similar</t>
          </r>
        </is>
      </c>
      <c r="C8046" s="22" t="inlineStr">
        <is>
          <r>
            <t xml:space="preserve">ORSE</t>
          </r>
        </is>
      </c>
      <c r="D8046" s="22" t="inlineStr">
        <is>
          <r>
            <t xml:space="preserve">un</t>
          </r>
        </is>
      </c>
      <c r="E8046" s="24" t="n">
        <v>1.0</v>
      </c>
      <c r="F8046" s="25" t="n">
        <v>491.63</v>
      </c>
      <c r="G8046" s="25" t="n">
        <f>ROUND(ROUND(E8046,8)*F8046,2)</f>
        <v>491.63</v>
      </c>
    </row>
    <row r="8047" customHeight="1" ht="21">
      <c r="A8047" s="22" t="inlineStr">
        <is>
          <r>
            <t xml:space="preserve">I08501</t>
          </r>
        </is>
      </c>
      <c r="B8047" s="23" t="inlineStr">
        <is>
          <r>
            <t xml:space="preserve">Posto - Painel de alarme com pressostato para oxigênio, White Martins ou similar</t>
          </r>
        </is>
      </c>
      <c r="C8047" s="22" t="inlineStr">
        <is>
          <r>
            <t xml:space="preserve">ORSE</t>
          </r>
        </is>
      </c>
      <c r="D8047" s="22" t="inlineStr">
        <is>
          <r>
            <t xml:space="preserve">un</t>
          </r>
        </is>
      </c>
      <c r="E8047" s="24" t="n">
        <v>1.0</v>
      </c>
      <c r="F8047" s="25" t="n">
        <v>491.63</v>
      </c>
      <c r="G8047" s="25" t="n">
        <f>ROUND(ROUND(E8047,8)*F8047,2)</f>
        <v>491.63</v>
      </c>
    </row>
    <row r="8048" customHeight="1" ht="15">
      <c r="A8048" s="2" t="inlineStr"/>
      <c r="B8048" s="2" t="inlineStr"/>
      <c r="C8048" s="2" t="inlineStr"/>
      <c r="D8048" s="2" t="inlineStr"/>
      <c r="E8048" s="26" t="inlineStr">
        <is>
          <r>
            <t xml:space="preserve">TOTAL Material:</t>
          </r>
        </is>
      </c>
      <c r="F8048" s="26" t="inlineStr"/>
      <c r="G8048" s="27" t="n">
        <f>SUM(G8044:G8047)</f>
        <v>1966.52</v>
      </c>
    </row>
    <row r="8049" customHeight="1" ht="15">
      <c r="A8049" s="20" t="inlineStr">
        <is>
          <r>
            <t xml:space="preserve">Mão de Obra com Encargos Complementares</t>
          </r>
        </is>
      </c>
      <c r="B8049" s="20" t="inlineStr"/>
      <c r="C8049" s="21" t="inlineStr">
        <is>
          <r>
            <t xml:space="preserve">FONTE</t>
          </r>
        </is>
      </c>
      <c r="D8049" s="21" t="inlineStr">
        <is>
          <r>
            <t xml:space="preserve">UNID</t>
          </r>
        </is>
      </c>
      <c r="E8049" s="21" t="inlineStr">
        <is>
          <r>
            <t xml:space="preserve">COEFICIENTE</t>
          </r>
        </is>
      </c>
      <c r="F8049" s="21" t="inlineStr">
        <is>
          <r>
            <t xml:space="preserve">PREÇO UNITÁRIO</t>
          </r>
        </is>
      </c>
      <c r="G8049" s="21" t="inlineStr">
        <is>
          <r>
            <t xml:space="preserve">TOTAL</t>
          </r>
        </is>
      </c>
    </row>
    <row r="8050" customHeight="1" ht="21">
      <c r="A8050" s="22" t="inlineStr">
        <is>
          <r>
            <t xml:space="preserve">88267</t>
          </r>
        </is>
      </c>
      <c r="B8050" s="23" t="inlineStr">
        <is>
          <r>
            <t xml:space="preserve">ENCANADOR OU BOMBEIRO HIDRÁULICO COM ENCARGOS COMPLEMENTARES</t>
          </r>
        </is>
      </c>
      <c r="C8050" s="22" t="inlineStr">
        <is>
          <r>
            <t xml:space="preserve">SINAPI</t>
          </r>
        </is>
      </c>
      <c r="D8050" s="22" t="inlineStr">
        <is>
          <r>
            <t xml:space="preserve">H</t>
          </r>
        </is>
      </c>
      <c r="E8050" s="24" t="n">
        <v>0.25</v>
      </c>
      <c r="F8050" s="25" t="n">
        <v>29.86</v>
      </c>
      <c r="G8050" s="25" t="n">
        <f>ROUND(ROUND(E8050,8)*F8050,2)</f>
        <v>7.47</v>
      </c>
    </row>
    <row r="8051" customHeight="1" ht="15">
      <c r="A8051" s="22" t="inlineStr">
        <is>
          <r>
            <t xml:space="preserve">88316</t>
          </r>
        </is>
      </c>
      <c r="B8051" s="23" t="inlineStr">
        <is>
          <r>
            <t xml:space="preserve">SERVENTE COM ENCARGOS COMPLEMENTARES</t>
          </r>
        </is>
      </c>
      <c r="C8051" s="22" t="inlineStr">
        <is>
          <r>
            <t xml:space="preserve">SINAPI</t>
          </r>
        </is>
      </c>
      <c r="D8051" s="22" t="inlineStr">
        <is>
          <r>
            <t xml:space="preserve">H</t>
          </r>
        </is>
      </c>
      <c r="E8051" s="24" t="n">
        <v>0.25</v>
      </c>
      <c r="F8051" s="25" t="n">
        <v>23.56</v>
      </c>
      <c r="G8051" s="25" t="n">
        <f>ROUND(ROUND(E8051,8)*F8051,2)</f>
        <v>5.89</v>
      </c>
    </row>
    <row r="8052" customHeight="1" ht="18">
      <c r="A8052" s="2" t="inlineStr"/>
      <c r="B8052" s="2" t="inlineStr"/>
      <c r="C8052" s="2" t="inlineStr"/>
      <c r="D8052" s="2" t="inlineStr"/>
      <c r="E8052" s="26" t="inlineStr">
        <is>
          <r>
            <t xml:space="preserve">TOTAL Mão de Obra com Encargos Complementares:</t>
          </r>
        </is>
      </c>
      <c r="F8052" s="26" t="inlineStr"/>
      <c r="G8052" s="27" t="n">
        <f>SUM(G8050:G8051)</f>
        <v>13.36</v>
      </c>
    </row>
    <row r="8053" customHeight="1" ht="15">
      <c r="A8053" s="2" t="inlineStr"/>
      <c r="B8053" s="2" t="inlineStr"/>
      <c r="C8053" s="2" t="inlineStr"/>
      <c r="D8053" s="2" t="inlineStr"/>
      <c r="E8053" s="28" t="inlineStr">
        <is>
          <r>
            <t xml:space="preserve">VALOR:</t>
          </r>
        </is>
      </c>
      <c r="F8053" s="28" t="inlineStr"/>
      <c r="G8053" s="29" t="n">
        <f>ROUND(SUM(G8048,G8052),2)</f>
        <v>1979.88</v>
      </c>
    </row>
    <row r="8054" customHeight="1" ht="15">
      <c r="A8054" s="2" t="inlineStr"/>
      <c r="B8054" s="2" t="inlineStr"/>
      <c r="C8054" s="2" t="inlineStr"/>
      <c r="D8054" s="2" t="inlineStr"/>
      <c r="E8054" s="28" t="inlineStr">
        <is>
          <r>
            <t xml:space="preserve">VALOR BDI (20.34%):</t>
          </r>
        </is>
      </c>
      <c r="F8054" s="28" t="inlineStr"/>
      <c r="G8054" s="29" t="n">
        <f>ROUND(G8053*(20.34/100),2)</f>
        <v>402.71</v>
      </c>
    </row>
    <row r="8055" customHeight="1" ht="15">
      <c r="A8055" s="2" t="inlineStr"/>
      <c r="B8055" s="2" t="inlineStr"/>
      <c r="C8055" s="2" t="inlineStr"/>
      <c r="D8055" s="2" t="inlineStr"/>
      <c r="E8055" s="28" t="inlineStr">
        <is>
          <r>
            <t xml:space="preserve">VALOR COM BDI:</t>
          </r>
        </is>
      </c>
      <c r="F8055" s="28" t="inlineStr"/>
      <c r="G8055" s="29" t="n">
        <f>G8054+G8053</f>
        <v>2382.59</v>
      </c>
    </row>
    <row r="8056" customHeight="1" ht="10">
      <c r="A8056" s="2" t="inlineStr"/>
      <c r="B8056" s="2" t="inlineStr"/>
      <c r="C8056" s="2" t="inlineStr"/>
      <c r="D8056" s="2" t="inlineStr"/>
      <c r="E8056" s="18" t="inlineStr"/>
      <c r="F8056" s="18" t="inlineStr"/>
      <c r="G8056" s="18" t="inlineStr"/>
    </row>
    <row r="8057" customHeight="1" ht="20">
      <c r="A8057" s="19" t="inlineStr">
        <is>
          <r>
            <t xml:space="preserve">1.22.14. ​CPU3187​ RÉGUA P/GÁS MEDICINAL EM ALUMÍNIO, DIMENSÕES: 850x220x70MM, COM: 01 PONTO P/ OXIGÊNIO, 01 PONTO P/AR COMPRIMIDO, 01 PONTO P/ VÁCUO, 01 PONTO P/ ÓXIDO NITROSO, 08 TOMADAS ELÉTRICAS​ (UN)</t>
          </r>
        </is>
      </c>
      <c r="B8057" s="19" t="inlineStr"/>
      <c r="C8057" s="19" t="inlineStr"/>
      <c r="D8057" s="19" t="inlineStr"/>
      <c r="E8057" s="19" t="inlineStr"/>
      <c r="F8057" s="19" t="inlineStr"/>
      <c r="G8057" s="19" t="inlineStr"/>
    </row>
    <row r="8058" customHeight="1" ht="15">
      <c r="A8058" s="20" t="inlineStr">
        <is>
          <r>
            <t xml:space="preserve">Material</t>
          </r>
        </is>
      </c>
      <c r="B8058" s="20" t="inlineStr"/>
      <c r="C8058" s="21" t="inlineStr">
        <is>
          <r>
            <t xml:space="preserve">FONTE</t>
          </r>
        </is>
      </c>
      <c r="D8058" s="21" t="inlineStr">
        <is>
          <r>
            <t xml:space="preserve">UNID</t>
          </r>
        </is>
      </c>
      <c r="E8058" s="21" t="inlineStr">
        <is>
          <r>
            <t xml:space="preserve">COEFICIENTE</t>
          </r>
        </is>
      </c>
      <c r="F8058" s="21" t="inlineStr">
        <is>
          <r>
            <t xml:space="preserve">PREÇO UNITÁRIO</t>
          </r>
        </is>
      </c>
      <c r="G8058" s="21" t="inlineStr">
        <is>
          <r>
            <t xml:space="preserve">TOTAL</t>
          </r>
        </is>
      </c>
    </row>
    <row r="8059" customHeight="1" ht="46">
      <c r="A8059" s="22" t="inlineStr">
        <is>
          <r>
            <t xml:space="preserve">I12102</t>
          </r>
        </is>
      </c>
      <c r="B8059" s="23" t="inlineStr">
        <is>
          <r>
            <t xml:space="preserve">Régua p/gás medicinal,em alumínio,dimensões: 850x220x70mm,com: 01 ponto p/ oxigênio, 01 ponto p/ ar comprimido, 01 ponto p/ vácuo, 01 ponto p/ óxido nitroso, 08 tomadas elétricas, mod.Square Line,VTC Vitatec ou similar</t>
          </r>
        </is>
      </c>
      <c r="C8059" s="22" t="inlineStr">
        <is>
          <r>
            <t xml:space="preserve">ORSE</t>
          </r>
        </is>
      </c>
      <c r="D8059" s="22" t="inlineStr">
        <is>
          <r>
            <t xml:space="preserve">un</t>
          </r>
        </is>
      </c>
      <c r="E8059" s="24" t="n">
        <v>1.0</v>
      </c>
      <c r="F8059" s="25" t="n">
        <v>1074.86</v>
      </c>
      <c r="G8059" s="25" t="n">
        <f>ROUND(ROUND(E8059,8)*F8059,2)</f>
        <v>1074.86</v>
      </c>
    </row>
    <row r="8060" customHeight="1" ht="15">
      <c r="A8060" s="2" t="inlineStr"/>
      <c r="B8060" s="2" t="inlineStr"/>
      <c r="C8060" s="2" t="inlineStr"/>
      <c r="D8060" s="2" t="inlineStr"/>
      <c r="E8060" s="26" t="inlineStr">
        <is>
          <r>
            <t xml:space="preserve">TOTAL Material:</t>
          </r>
        </is>
      </c>
      <c r="F8060" s="26" t="inlineStr"/>
      <c r="G8060" s="27" t="n">
        <f>SUM(G8059:G8059)</f>
        <v>1074.86</v>
      </c>
    </row>
    <row r="8061" customHeight="1" ht="15">
      <c r="A8061" s="20" t="inlineStr">
        <is>
          <r>
            <t xml:space="preserve">Mão de Obra com Encargos Complementares</t>
          </r>
        </is>
      </c>
      <c r="B8061" s="20" t="inlineStr"/>
      <c r="C8061" s="21" t="inlineStr">
        <is>
          <r>
            <t xml:space="preserve">FONTE</t>
          </r>
        </is>
      </c>
      <c r="D8061" s="21" t="inlineStr">
        <is>
          <r>
            <t xml:space="preserve">UNID</t>
          </r>
        </is>
      </c>
      <c r="E8061" s="21" t="inlineStr">
        <is>
          <r>
            <t xml:space="preserve">COEFICIENTE</t>
          </r>
        </is>
      </c>
      <c r="F8061" s="21" t="inlineStr">
        <is>
          <r>
            <t xml:space="preserve">PREÇO UNITÁRIO</t>
          </r>
        </is>
      </c>
      <c r="G8061" s="21" t="inlineStr">
        <is>
          <r>
            <t xml:space="preserve">TOTAL</t>
          </r>
        </is>
      </c>
    </row>
    <row r="8062" customHeight="1" ht="15">
      <c r="A8062" s="22" t="inlineStr">
        <is>
          <r>
            <t xml:space="preserve">88264</t>
          </r>
        </is>
      </c>
      <c r="B8062" s="23" t="inlineStr">
        <is>
          <r>
            <t xml:space="preserve">ELETRICISTA COM ENCARGOS COMPLEMENTARES</t>
          </r>
        </is>
      </c>
      <c r="C8062" s="22" t="inlineStr">
        <is>
          <r>
            <t xml:space="preserve">SINAPI</t>
          </r>
        </is>
      </c>
      <c r="D8062" s="22" t="inlineStr">
        <is>
          <r>
            <t xml:space="preserve">H</t>
          </r>
        </is>
      </c>
      <c r="E8062" s="24" t="n">
        <v>1.5</v>
      </c>
      <c r="F8062" s="25" t="n">
        <v>30.96</v>
      </c>
      <c r="G8062" s="25" t="n">
        <f>ROUND(ROUND(E8062,8)*F8062,2)</f>
        <v>46.44</v>
      </c>
    </row>
    <row r="8063" customHeight="1" ht="15">
      <c r="A8063" s="22" t="inlineStr">
        <is>
          <r>
            <t xml:space="preserve">88316</t>
          </r>
        </is>
      </c>
      <c r="B8063" s="23" t="inlineStr">
        <is>
          <r>
            <t xml:space="preserve">SERVENTE COM ENCARGOS COMPLEMENTARES</t>
          </r>
        </is>
      </c>
      <c r="C8063" s="22" t="inlineStr">
        <is>
          <r>
            <t xml:space="preserve">SINAPI</t>
          </r>
        </is>
      </c>
      <c r="D8063" s="22" t="inlineStr">
        <is>
          <r>
            <t xml:space="preserve">H</t>
          </r>
        </is>
      </c>
      <c r="E8063" s="24" t="n">
        <v>1.5</v>
      </c>
      <c r="F8063" s="25" t="n">
        <v>23.56</v>
      </c>
      <c r="G8063" s="25" t="n">
        <f>ROUND(ROUND(E8063,8)*F8063,2)</f>
        <v>35.34</v>
      </c>
    </row>
    <row r="8064" customHeight="1" ht="18">
      <c r="A8064" s="2" t="inlineStr"/>
      <c r="B8064" s="2" t="inlineStr"/>
      <c r="C8064" s="2" t="inlineStr"/>
      <c r="D8064" s="2" t="inlineStr"/>
      <c r="E8064" s="26" t="inlineStr">
        <is>
          <r>
            <t xml:space="preserve">TOTAL Mão de Obra com Encargos Complementares:</t>
          </r>
        </is>
      </c>
      <c r="F8064" s="26" t="inlineStr"/>
      <c r="G8064" s="27" t="n">
        <f>SUM(G8062:G8063)</f>
        <v>81.78</v>
      </c>
    </row>
    <row r="8065" customHeight="1" ht="15">
      <c r="A8065" s="2" t="inlineStr"/>
      <c r="B8065" s="2" t="inlineStr"/>
      <c r="C8065" s="2" t="inlineStr"/>
      <c r="D8065" s="2" t="inlineStr"/>
      <c r="E8065" s="28" t="inlineStr">
        <is>
          <r>
            <t xml:space="preserve">VALOR:</t>
          </r>
        </is>
      </c>
      <c r="F8065" s="28" t="inlineStr"/>
      <c r="G8065" s="29" t="n">
        <f>ROUND(SUM(G8060,G8064),2)</f>
        <v>1156.64</v>
      </c>
    </row>
    <row r="8066" customHeight="1" ht="15">
      <c r="A8066" s="2" t="inlineStr"/>
      <c r="B8066" s="2" t="inlineStr"/>
      <c r="C8066" s="2" t="inlineStr"/>
      <c r="D8066" s="2" t="inlineStr"/>
      <c r="E8066" s="28" t="inlineStr">
        <is>
          <r>
            <t xml:space="preserve">VALOR BDI (20.34%):</t>
          </r>
        </is>
      </c>
      <c r="F8066" s="28" t="inlineStr"/>
      <c r="G8066" s="29" t="n">
        <f>ROUND(G8065*(20.34/100),2)</f>
        <v>235.26</v>
      </c>
    </row>
    <row r="8067" customHeight="1" ht="15">
      <c r="A8067" s="2" t="inlineStr"/>
      <c r="B8067" s="2" t="inlineStr"/>
      <c r="C8067" s="2" t="inlineStr"/>
      <c r="D8067" s="2" t="inlineStr"/>
      <c r="E8067" s="28" t="inlineStr">
        <is>
          <r>
            <t xml:space="preserve">VALOR COM BDI:</t>
          </r>
        </is>
      </c>
      <c r="F8067" s="28" t="inlineStr"/>
      <c r="G8067" s="29" t="n">
        <f>G8066+G8065</f>
        <v>1391.9</v>
      </c>
    </row>
    <row r="8068" customHeight="1" ht="10">
      <c r="A8068" s="2" t="inlineStr"/>
      <c r="B8068" s="2" t="inlineStr"/>
      <c r="C8068" s="2" t="inlineStr"/>
      <c r="D8068" s="2" t="inlineStr"/>
      <c r="E8068" s="18" t="inlineStr"/>
      <c r="F8068" s="18" t="inlineStr"/>
      <c r="G8068" s="18" t="inlineStr"/>
    </row>
    <row r="8069" customHeight="1" ht="20">
      <c r="A8069" s="19" t="inlineStr">
        <is>
          <r>
            <t xml:space="preserve">1.22.15. ​CPU2424​ POSTO DE CONSUMO DE 02 OU AR VÁCUO OU N20​ (UN)</t>
          </r>
        </is>
      </c>
      <c r="B8069" s="19" t="inlineStr"/>
      <c r="C8069" s="19" t="inlineStr"/>
      <c r="D8069" s="19" t="inlineStr"/>
      <c r="E8069" s="19" t="inlineStr"/>
      <c r="F8069" s="19" t="inlineStr"/>
      <c r="G8069" s="19" t="inlineStr"/>
    </row>
    <row r="8070" customHeight="1" ht="15">
      <c r="A8070" s="20" t="inlineStr">
        <is>
          <r>
            <t xml:space="preserve">Material</t>
          </r>
        </is>
      </c>
      <c r="B8070" s="20" t="inlineStr"/>
      <c r="C8070" s="21" t="inlineStr">
        <is>
          <r>
            <t xml:space="preserve">FONTE</t>
          </r>
        </is>
      </c>
      <c r="D8070" s="21" t="inlineStr">
        <is>
          <r>
            <t xml:space="preserve">UNID</t>
          </r>
        </is>
      </c>
      <c r="E8070" s="21" t="inlineStr">
        <is>
          <r>
            <t xml:space="preserve">COEFICIENTE</t>
          </r>
        </is>
      </c>
      <c r="F8070" s="21" t="inlineStr">
        <is>
          <r>
            <t xml:space="preserve">PREÇO UNITÁRIO</t>
          </r>
        </is>
      </c>
      <c r="G8070" s="21" t="inlineStr">
        <is>
          <r>
            <t xml:space="preserve">TOTAL</t>
          </r>
        </is>
      </c>
    </row>
    <row r="8071" customHeight="1" ht="21">
      <c r="A8071" s="22" t="inlineStr">
        <is>
          <r>
            <t xml:space="preserve">85001</t>
          </r>
        </is>
      </c>
      <c r="B8071" s="23" t="inlineStr">
        <is>
          <r>
            <t xml:space="preserve">POSTO DE CONSUMO DE O2 OU AR OU VÁCUO OU N2O SOMENTE O APARELHO, SEM INSTALAÇÃO</t>
          </r>
        </is>
      </c>
      <c r="C8071" s="22" t="inlineStr">
        <is>
          <r>
            <t xml:space="preserve">Composições </t>
          </r>
        </is>
      </c>
      <c r="D8071" s="22" t="inlineStr">
        <is>
          <r>
            <t xml:space="preserve">un</t>
          </r>
        </is>
      </c>
      <c r="E8071" s="24" t="n">
        <v>1.0</v>
      </c>
      <c r="F8071" s="25" t="n">
        <v>86.32</v>
      </c>
      <c r="G8071" s="25" t="n">
        <f>ROUND(ROUND(E8071,8)*F8071,2)</f>
        <v>86.32</v>
      </c>
    </row>
    <row r="8072" customHeight="1" ht="15">
      <c r="A8072" s="2" t="inlineStr"/>
      <c r="B8072" s="2" t="inlineStr"/>
      <c r="C8072" s="2" t="inlineStr"/>
      <c r="D8072" s="2" t="inlineStr"/>
      <c r="E8072" s="26" t="inlineStr">
        <is>
          <r>
            <t xml:space="preserve">TOTAL Material:</t>
          </r>
        </is>
      </c>
      <c r="F8072" s="26" t="inlineStr"/>
      <c r="G8072" s="27" t="n">
        <f>SUM(G8071:G8071)</f>
        <v>86.32</v>
      </c>
    </row>
    <row r="8073" customHeight="1" ht="15">
      <c r="A8073" s="20" t="inlineStr">
        <is>
          <r>
            <t xml:space="preserve">Mão de Obra com Encargos Complementares</t>
          </r>
        </is>
      </c>
      <c r="B8073" s="20" t="inlineStr"/>
      <c r="C8073" s="21" t="inlineStr">
        <is>
          <r>
            <t xml:space="preserve">FONTE</t>
          </r>
        </is>
      </c>
      <c r="D8073" s="21" t="inlineStr">
        <is>
          <r>
            <t xml:space="preserve">UNID</t>
          </r>
        </is>
      </c>
      <c r="E8073" s="21" t="inlineStr">
        <is>
          <r>
            <t xml:space="preserve">COEFICIENTE</t>
          </r>
        </is>
      </c>
      <c r="F8073" s="21" t="inlineStr">
        <is>
          <r>
            <t xml:space="preserve">PREÇO UNITÁRIO</t>
          </r>
        </is>
      </c>
      <c r="G8073" s="21" t="inlineStr">
        <is>
          <r>
            <t xml:space="preserve">TOTAL</t>
          </r>
        </is>
      </c>
    </row>
    <row r="8074" customHeight="1" ht="15">
      <c r="A8074" s="22" t="inlineStr">
        <is>
          <r>
            <t xml:space="preserve">88264</t>
          </r>
        </is>
      </c>
      <c r="B8074" s="23" t="inlineStr">
        <is>
          <r>
            <t xml:space="preserve">ELETRICISTA COM ENCARGOS COMPLEMENTARES</t>
          </r>
        </is>
      </c>
      <c r="C8074" s="22" t="inlineStr">
        <is>
          <r>
            <t xml:space="preserve">SINAPI</t>
          </r>
        </is>
      </c>
      <c r="D8074" s="22" t="inlineStr">
        <is>
          <r>
            <t xml:space="preserve">H</t>
          </r>
        </is>
      </c>
      <c r="E8074" s="24" t="n">
        <v>0.25</v>
      </c>
      <c r="F8074" s="25" t="n">
        <v>30.96</v>
      </c>
      <c r="G8074" s="25" t="n">
        <f>ROUND(ROUND(E8074,8)*F8074,2)</f>
        <v>7.74</v>
      </c>
    </row>
    <row r="8075" customHeight="1" ht="18">
      <c r="A8075" s="2" t="inlineStr"/>
      <c r="B8075" s="2" t="inlineStr"/>
      <c r="C8075" s="2" t="inlineStr"/>
      <c r="D8075" s="2" t="inlineStr"/>
      <c r="E8075" s="26" t="inlineStr">
        <is>
          <r>
            <t xml:space="preserve">TOTAL Mão de Obra com Encargos Complementares:</t>
          </r>
        </is>
      </c>
      <c r="F8075" s="26" t="inlineStr"/>
      <c r="G8075" s="27" t="n">
        <f>SUM(G8074:G8074)</f>
        <v>7.74</v>
      </c>
    </row>
    <row r="8076" customHeight="1" ht="15">
      <c r="A8076" s="20" t="inlineStr">
        <is>
          <r>
            <t xml:space="preserve">Serviço</t>
          </r>
        </is>
      </c>
      <c r="B8076" s="20" t="inlineStr"/>
      <c r="C8076" s="21" t="inlineStr">
        <is>
          <r>
            <t xml:space="preserve">FONTE</t>
          </r>
        </is>
      </c>
      <c r="D8076" s="21" t="inlineStr">
        <is>
          <r>
            <t xml:space="preserve">UNID</t>
          </r>
        </is>
      </c>
      <c r="E8076" s="21" t="inlineStr">
        <is>
          <r>
            <t xml:space="preserve">COEFICIENTE</t>
          </r>
        </is>
      </c>
      <c r="F8076" s="21" t="inlineStr">
        <is>
          <r>
            <t xml:space="preserve">PREÇO UNITÁRIO</t>
          </r>
        </is>
      </c>
      <c r="G8076" s="21" t="inlineStr">
        <is>
          <r>
            <t xml:space="preserve">TOTAL</t>
          </r>
        </is>
      </c>
    </row>
    <row r="8077" customHeight="1" ht="21">
      <c r="A8077" s="22" t="inlineStr">
        <is>
          <r>
            <t xml:space="preserve">98577</t>
          </r>
        </is>
      </c>
      <c r="B8077" s="23" t="inlineStr">
        <is>
          <r>
            <t xml:space="preserve">TRATAMENTO DE JUNTA SERRADA, COM TARUGO DE POLIETILENO E SELANTE À BASE DE SILICONE. AF_09/2023</t>
          </r>
        </is>
      </c>
      <c r="C8077" s="22" t="inlineStr">
        <is>
          <r>
            <t xml:space="preserve">SINAPI</t>
          </r>
        </is>
      </c>
      <c r="D8077" s="22" t="inlineStr">
        <is>
          <r>
            <t xml:space="preserve">M</t>
          </r>
        </is>
      </c>
      <c r="E8077" s="24" t="n">
        <v>0.5</v>
      </c>
      <c r="F8077" s="25" t="n">
        <v>51.89</v>
      </c>
      <c r="G8077" s="25" t="n">
        <f>ROUND(ROUND(E8077,8)*F8077,2)</f>
        <v>25.95</v>
      </c>
    </row>
    <row r="8078" customHeight="1" ht="15">
      <c r="A8078" s="2" t="inlineStr"/>
      <c r="B8078" s="2" t="inlineStr"/>
      <c r="C8078" s="2" t="inlineStr"/>
      <c r="D8078" s="2" t="inlineStr"/>
      <c r="E8078" s="26" t="inlineStr">
        <is>
          <r>
            <t xml:space="preserve">TOTAL Serviço:</t>
          </r>
        </is>
      </c>
      <c r="F8078" s="26" t="inlineStr"/>
      <c r="G8078" s="27" t="n">
        <f>SUM(G8077:G8077)</f>
        <v>25.95</v>
      </c>
    </row>
    <row r="8079" customHeight="1" ht="15">
      <c r="A8079" s="2" t="inlineStr"/>
      <c r="B8079" s="2" t="inlineStr"/>
      <c r="C8079" s="2" t="inlineStr"/>
      <c r="D8079" s="2" t="inlineStr"/>
      <c r="E8079" s="28" t="inlineStr">
        <is>
          <r>
            <t xml:space="preserve">VALOR:</t>
          </r>
        </is>
      </c>
      <c r="F8079" s="28" t="inlineStr"/>
      <c r="G8079" s="29" t="n">
        <f>ROUND(SUM(G8072,G8075,G8078),2)</f>
        <v>120.01</v>
      </c>
    </row>
    <row r="8080" customHeight="1" ht="15">
      <c r="A8080" s="2" t="inlineStr"/>
      <c r="B8080" s="2" t="inlineStr"/>
      <c r="C8080" s="2" t="inlineStr"/>
      <c r="D8080" s="2" t="inlineStr"/>
      <c r="E8080" s="28" t="inlineStr">
        <is>
          <r>
            <t xml:space="preserve">VALOR BDI (20.34%):</t>
          </r>
        </is>
      </c>
      <c r="F8080" s="28" t="inlineStr"/>
      <c r="G8080" s="29" t="n">
        <f>ROUND(G8079*(20.34/100),2)</f>
        <v>24.41</v>
      </c>
    </row>
    <row r="8081" customHeight="1" ht="15">
      <c r="A8081" s="2" t="inlineStr"/>
      <c r="B8081" s="2" t="inlineStr"/>
      <c r="C8081" s="2" t="inlineStr"/>
      <c r="D8081" s="2" t="inlineStr"/>
      <c r="E8081" s="28" t="inlineStr">
        <is>
          <r>
            <t xml:space="preserve">VALOR COM BDI:</t>
          </r>
        </is>
      </c>
      <c r="F8081" s="28" t="inlineStr"/>
      <c r="G8081" s="29" t="n">
        <f>G8080+G8079</f>
        <v>144.42</v>
      </c>
    </row>
    <row r="8082" customHeight="1" ht="10">
      <c r="A8082" s="2" t="inlineStr"/>
      <c r="B8082" s="2" t="inlineStr"/>
      <c r="C8082" s="2" t="inlineStr"/>
      <c r="D8082" s="2" t="inlineStr"/>
      <c r="E8082" s="18" t="inlineStr"/>
      <c r="F8082" s="18" t="inlineStr"/>
      <c r="G8082" s="18" t="inlineStr"/>
    </row>
    <row r="8083" customHeight="1" ht="20">
      <c r="A8083" s="19" t="inlineStr">
        <is>
          <r>
            <t xml:space="preserve">1.22.16. ​CPU3387​ CENTRAL MANIFOLD PARA CILINDROS 4X4 PARA OXIGÊNIO, AR COMPREMIDO E ÓXIDO NITROSO COM SERPENTINA E SEM VÁLVULA DE ALTA PRESSÃO​ (UN)</t>
          </r>
        </is>
      </c>
      <c r="B8083" s="19" t="inlineStr"/>
      <c r="C8083" s="19" t="inlineStr"/>
      <c r="D8083" s="19" t="inlineStr"/>
      <c r="E8083" s="19" t="inlineStr"/>
      <c r="F8083" s="19" t="inlineStr"/>
      <c r="G8083" s="19" t="inlineStr"/>
    </row>
    <row r="8084" customHeight="1" ht="15">
      <c r="A8084" s="20" t="inlineStr">
        <is>
          <r>
            <t xml:space="preserve">Material</t>
          </r>
        </is>
      </c>
      <c r="B8084" s="20" t="inlineStr"/>
      <c r="C8084" s="21" t="inlineStr">
        <is>
          <r>
            <t xml:space="preserve">FONTE</t>
          </r>
        </is>
      </c>
      <c r="D8084" s="21" t="inlineStr">
        <is>
          <r>
            <t xml:space="preserve">UNID</t>
          </r>
        </is>
      </c>
      <c r="E8084" s="21" t="inlineStr">
        <is>
          <r>
            <t xml:space="preserve">COEFICIENTE</t>
          </r>
        </is>
      </c>
      <c r="F8084" s="21" t="inlineStr">
        <is>
          <r>
            <t xml:space="preserve">PREÇO UNITÁRIO</t>
          </r>
        </is>
      </c>
      <c r="G8084" s="21" t="inlineStr">
        <is>
          <r>
            <t xml:space="preserve">TOTAL</t>
          </r>
        </is>
      </c>
    </row>
    <row r="8085" customHeight="1" ht="29">
      <c r="A8085" s="22" t="inlineStr">
        <is>
          <r>
            <t xml:space="preserve">I08987</t>
          </r>
        </is>
      </c>
      <c r="B8085" s="23" t="inlineStr">
        <is>
          <r>
            <t xml:space="preserve">Central manifold para cilindros 4 x 4 para oxigênio, ar comprimido e óxido nitroso com serpentina e sem válvula de alta pressão</t>
          </r>
        </is>
      </c>
      <c r="C8085" s="22" t="inlineStr">
        <is>
          <r>
            <t xml:space="preserve">ORSE</t>
          </r>
        </is>
      </c>
      <c r="D8085" s="22" t="inlineStr">
        <is>
          <r>
            <t xml:space="preserve">un</t>
          </r>
        </is>
      </c>
      <c r="E8085" s="24" t="n">
        <v>1.0</v>
      </c>
      <c r="F8085" s="25" t="n">
        <v>2170.34</v>
      </c>
      <c r="G8085" s="25" t="n">
        <f>ROUND(ROUND(E8085,8)*F8085,2)</f>
        <v>2170.34</v>
      </c>
    </row>
    <row r="8086" customHeight="1" ht="15">
      <c r="A8086" s="2" t="inlineStr"/>
      <c r="B8086" s="2" t="inlineStr"/>
      <c r="C8086" s="2" t="inlineStr"/>
      <c r="D8086" s="2" t="inlineStr"/>
      <c r="E8086" s="26" t="inlineStr">
        <is>
          <r>
            <t xml:space="preserve">TOTAL Material:</t>
          </r>
        </is>
      </c>
      <c r="F8086" s="26" t="inlineStr"/>
      <c r="G8086" s="27" t="n">
        <f>SUM(G8085:G8085)</f>
        <v>2170.34</v>
      </c>
    </row>
    <row r="8087" customHeight="1" ht="15">
      <c r="A8087" s="20" t="inlineStr">
        <is>
          <r>
            <t xml:space="preserve">Mão de Obra com Encargos Complementares</t>
          </r>
        </is>
      </c>
      <c r="B8087" s="20" t="inlineStr"/>
      <c r="C8087" s="21" t="inlineStr">
        <is>
          <r>
            <t xml:space="preserve">FONTE</t>
          </r>
        </is>
      </c>
      <c r="D8087" s="21" t="inlineStr">
        <is>
          <r>
            <t xml:space="preserve">UNID</t>
          </r>
        </is>
      </c>
      <c r="E8087" s="21" t="inlineStr">
        <is>
          <r>
            <t xml:space="preserve">COEFICIENTE</t>
          </r>
        </is>
      </c>
      <c r="F8087" s="21" t="inlineStr">
        <is>
          <r>
            <t xml:space="preserve">PREÇO UNITÁRIO</t>
          </r>
        </is>
      </c>
      <c r="G8087" s="21" t="inlineStr">
        <is>
          <r>
            <t xml:space="preserve">TOTAL</t>
          </r>
        </is>
      </c>
    </row>
    <row r="8088" customHeight="1" ht="21">
      <c r="A8088" s="22" t="inlineStr">
        <is>
          <r>
            <t xml:space="preserve">88267</t>
          </r>
        </is>
      </c>
      <c r="B8088" s="23" t="inlineStr">
        <is>
          <r>
            <t xml:space="preserve">ENCANADOR OU BOMBEIRO HIDRÁULICO COM ENCARGOS COMPLEMENTARES</t>
          </r>
        </is>
      </c>
      <c r="C8088" s="22" t="inlineStr">
        <is>
          <r>
            <t xml:space="preserve">SINAPI</t>
          </r>
        </is>
      </c>
      <c r="D8088" s="22" t="inlineStr">
        <is>
          <r>
            <t xml:space="preserve">H</t>
          </r>
        </is>
      </c>
      <c r="E8088" s="24" t="n">
        <v>0.6</v>
      </c>
      <c r="F8088" s="25" t="n">
        <v>29.86</v>
      </c>
      <c r="G8088" s="25" t="n">
        <f>ROUND(ROUND(E8088,8)*F8088,2)</f>
        <v>17.92</v>
      </c>
    </row>
    <row r="8089" customHeight="1" ht="15">
      <c r="A8089" s="22" t="inlineStr">
        <is>
          <r>
            <t xml:space="preserve">88316</t>
          </r>
        </is>
      </c>
      <c r="B8089" s="23" t="inlineStr">
        <is>
          <r>
            <t xml:space="preserve">SERVENTE COM ENCARGOS COMPLEMENTARES</t>
          </r>
        </is>
      </c>
      <c r="C8089" s="22" t="inlineStr">
        <is>
          <r>
            <t xml:space="preserve">SINAPI</t>
          </r>
        </is>
      </c>
      <c r="D8089" s="22" t="inlineStr">
        <is>
          <r>
            <t xml:space="preserve">H</t>
          </r>
        </is>
      </c>
      <c r="E8089" s="24" t="n">
        <v>0.6</v>
      </c>
      <c r="F8089" s="25" t="n">
        <v>23.56</v>
      </c>
      <c r="G8089" s="25" t="n">
        <f>ROUND(ROUND(E8089,8)*F8089,2)</f>
        <v>14.14</v>
      </c>
    </row>
    <row r="8090" customHeight="1" ht="18">
      <c r="A8090" s="2" t="inlineStr"/>
      <c r="B8090" s="2" t="inlineStr"/>
      <c r="C8090" s="2" t="inlineStr"/>
      <c r="D8090" s="2" t="inlineStr"/>
      <c r="E8090" s="26" t="inlineStr">
        <is>
          <r>
            <t xml:space="preserve">TOTAL Mão de Obra com Encargos Complementares:</t>
          </r>
        </is>
      </c>
      <c r="F8090" s="26" t="inlineStr"/>
      <c r="G8090" s="27" t="n">
        <f>SUM(G8088:G8089)</f>
        <v>32.06</v>
      </c>
    </row>
    <row r="8091" customHeight="1" ht="15">
      <c r="A8091" s="2" t="inlineStr"/>
      <c r="B8091" s="2" t="inlineStr"/>
      <c r="C8091" s="2" t="inlineStr"/>
      <c r="D8091" s="2" t="inlineStr"/>
      <c r="E8091" s="28" t="inlineStr">
        <is>
          <r>
            <t xml:space="preserve">VALOR:</t>
          </r>
        </is>
      </c>
      <c r="F8091" s="28" t="inlineStr"/>
      <c r="G8091" s="29" t="n">
        <f>ROUND(SUM(G8086,G8090),2)</f>
        <v>2202.4</v>
      </c>
    </row>
    <row r="8092" customHeight="1" ht="15">
      <c r="A8092" s="2" t="inlineStr"/>
      <c r="B8092" s="2" t="inlineStr"/>
      <c r="C8092" s="2" t="inlineStr"/>
      <c r="D8092" s="2" t="inlineStr"/>
      <c r="E8092" s="28" t="inlineStr">
        <is>
          <r>
            <t xml:space="preserve">VALOR BDI (20.34%):</t>
          </r>
        </is>
      </c>
      <c r="F8092" s="28" t="inlineStr"/>
      <c r="G8092" s="29" t="n">
        <f>ROUND(G8091*(20.34/100),2)</f>
        <v>447.97</v>
      </c>
    </row>
    <row r="8093" customHeight="1" ht="15">
      <c r="A8093" s="2" t="inlineStr"/>
      <c r="B8093" s="2" t="inlineStr"/>
      <c r="C8093" s="2" t="inlineStr"/>
      <c r="D8093" s="2" t="inlineStr"/>
      <c r="E8093" s="28" t="inlineStr">
        <is>
          <r>
            <t xml:space="preserve">VALOR COM BDI:</t>
          </r>
        </is>
      </c>
      <c r="F8093" s="28" t="inlineStr"/>
      <c r="G8093" s="29" t="n">
        <f>G8092+G8091</f>
        <v>2650.37</v>
      </c>
    </row>
    <row r="8094" customHeight="1" ht="10">
      <c r="A8094" s="2" t="inlineStr"/>
      <c r="B8094" s="2" t="inlineStr"/>
      <c r="C8094" s="2" t="inlineStr"/>
      <c r="D8094" s="2" t="inlineStr"/>
      <c r="E8094" s="18" t="inlineStr"/>
      <c r="F8094" s="18" t="inlineStr"/>
      <c r="G8094" s="18" t="inlineStr"/>
    </row>
    <row r="8095" customHeight="1" ht="20">
      <c r="A8095" s="19" t="inlineStr">
        <is>
          <r>
            <t xml:space="preserve">1.22.17. ​97330​ TUBO EM COBRE FLEXÍVEL, DN 5/8", COM ISOLAMENTO, INSTALADO EM RAMAL DE ALIMENTAÇÃO DE AR-CONDICIONADO - FORNECIMENTO E INSTALAÇÃO. AF_07/2025​ (M)</t>
          </r>
        </is>
      </c>
      <c r="B8095" s="19" t="inlineStr"/>
      <c r="C8095" s="19" t="inlineStr"/>
      <c r="D8095" s="19" t="inlineStr"/>
      <c r="E8095" s="19" t="inlineStr"/>
      <c r="F8095" s="19" t="inlineStr"/>
      <c r="G8095" s="19" t="inlineStr"/>
    </row>
    <row r="8096" customHeight="1" ht="15">
      <c r="A8096" s="20" t="inlineStr">
        <is>
          <r>
            <t xml:space="preserve">Material</t>
          </r>
        </is>
      </c>
      <c r="B8096" s="20" t="inlineStr"/>
      <c r="C8096" s="21" t="inlineStr">
        <is>
          <r>
            <t xml:space="preserve">FONTE</t>
          </r>
        </is>
      </c>
      <c r="D8096" s="21" t="inlineStr">
        <is>
          <r>
            <t xml:space="preserve">UNID</t>
          </r>
        </is>
      </c>
      <c r="E8096" s="21" t="inlineStr">
        <is>
          <r>
            <t xml:space="preserve">COEFICIENTE</t>
          </r>
        </is>
      </c>
      <c r="F8096" s="21" t="inlineStr">
        <is>
          <r>
            <t xml:space="preserve">PREÇO UNITÁRIO</t>
          </r>
        </is>
      </c>
      <c r="G8096" s="21" t="inlineStr">
        <is>
          <r>
            <t xml:space="preserve">TOTAL</t>
          </r>
        </is>
      </c>
    </row>
    <row r="8097" customHeight="1" ht="46">
      <c r="A8097" s="22" t="inlineStr">
        <is>
          <r>
            <t xml:space="preserve">00039853</t>
          </r>
        </is>
      </c>
      <c r="B8097" s="23" t="inlineStr">
        <is>
          <r>
            <t xml:space="preserve">TUBO DE BORRACHA ELASTOMERICA FLEXIVEL, PRETA, PARA ISOLAMENTO TERMICO DE TUBULACAO, DN 5/8" (15 MM), E= 19 MM, COEFICIENTE DE CONDUTIVIDADE TERMICA 0,036W/MK, VAPOR DE AGUA MAIOR OU IGUAL A 10.000</t>
          </r>
        </is>
      </c>
      <c r="C8097" s="22" t="inlineStr">
        <is>
          <r>
            <t xml:space="preserve">SINAPI</t>
          </r>
        </is>
      </c>
      <c r="D8097" s="22" t="inlineStr">
        <is>
          <r>
            <t xml:space="preserve">M</t>
          </r>
        </is>
      </c>
      <c r="E8097" s="24" t="n">
        <v>1.022727</v>
      </c>
      <c r="F8097" s="25" t="n">
        <v>13.23</v>
      </c>
      <c r="G8097" s="25" t="n">
        <f>TRUNC(TRUNC(E8097,8)*F8097,2)</f>
        <v>13.53</v>
      </c>
    </row>
    <row r="8098" customHeight="1" ht="29">
      <c r="A8098" s="22" t="inlineStr">
        <is>
          <r>
            <t xml:space="preserve">00039665</t>
          </r>
        </is>
      </c>
      <c r="B8098" s="23" t="inlineStr">
        <is>
          <r>
            <t xml:space="preserve">TUBO DE COBRE FLEXIVEL, D = 5/8", E = 0,79 MM, PARA AR-CONDICIONADO/ INSTALACOES GAS RESIDENCIAIS E COMERCIAIS</t>
          </r>
        </is>
      </c>
      <c r="C8098" s="22" t="inlineStr">
        <is>
          <r>
            <t xml:space="preserve">SINAPI</t>
          </r>
        </is>
      </c>
      <c r="D8098" s="22" t="inlineStr">
        <is>
          <r>
            <t xml:space="preserve">M</t>
          </r>
        </is>
      </c>
      <c r="E8098" s="24" t="n">
        <v>1.022727</v>
      </c>
      <c r="F8098" s="25" t="n">
        <v>53.49</v>
      </c>
      <c r="G8098" s="25" t="n">
        <f>TRUNC(TRUNC(E8098,8)*F8098,2)</f>
        <v>54.7</v>
      </c>
    </row>
    <row r="8099" customHeight="1" ht="15">
      <c r="A8099" s="2" t="inlineStr"/>
      <c r="B8099" s="2" t="inlineStr"/>
      <c r="C8099" s="2" t="inlineStr"/>
      <c r="D8099" s="2" t="inlineStr"/>
      <c r="E8099" s="26" t="inlineStr">
        <is>
          <r>
            <t xml:space="preserve">TOTAL Material:</t>
          </r>
        </is>
      </c>
      <c r="F8099" s="26" t="inlineStr"/>
      <c r="G8099" s="27" t="n">
        <f>SUM(G8097:G8098)</f>
        <v>68.23</v>
      </c>
    </row>
    <row r="8100" customHeight="1" ht="15">
      <c r="A8100" s="20" t="inlineStr">
        <is>
          <r>
            <t xml:space="preserve">Mão de Obra com Encargos Complementares</t>
          </r>
        </is>
      </c>
      <c r="B8100" s="20" t="inlineStr"/>
      <c r="C8100" s="21" t="inlineStr">
        <is>
          <r>
            <t xml:space="preserve">FONTE</t>
          </r>
        </is>
      </c>
      <c r="D8100" s="21" t="inlineStr">
        <is>
          <r>
            <t xml:space="preserve">UNID</t>
          </r>
        </is>
      </c>
      <c r="E8100" s="21" t="inlineStr">
        <is>
          <r>
            <t xml:space="preserve">COEFICIENTE</t>
          </r>
        </is>
      </c>
      <c r="F8100" s="21" t="inlineStr">
        <is>
          <r>
            <t xml:space="preserve">PREÇO UNITÁRIO</t>
          </r>
        </is>
      </c>
      <c r="G8100" s="21" t="inlineStr">
        <is>
          <r>
            <t xml:space="preserve">TOTAL</t>
          </r>
        </is>
      </c>
    </row>
    <row r="8101" customHeight="1" ht="21">
      <c r="A8101" s="22" t="inlineStr">
        <is>
          <r>
            <t xml:space="preserve">88243</t>
          </r>
        </is>
      </c>
      <c r="B8101" s="23" t="inlineStr">
        <is>
          <r>
            <t xml:space="preserve">AJUDANTE ESPECIALIZADO COM ENCARGOS COMPLEMENTARES</t>
          </r>
        </is>
      </c>
      <c r="C8101" s="22" t="inlineStr">
        <is>
          <r>
            <t xml:space="preserve">SINAPI</t>
          </r>
        </is>
      </c>
      <c r="D8101" s="22" t="inlineStr">
        <is>
          <r>
            <t xml:space="preserve">H</t>
          </r>
        </is>
      </c>
      <c r="E8101" s="24" t="n">
        <v>0.071814</v>
      </c>
      <c r="F8101" s="25" t="n">
        <v>23.76</v>
      </c>
      <c r="G8101" s="25" t="n">
        <f>TRUNC(TRUNC(E8101,8)*F8101,2)</f>
        <v>1.7</v>
      </c>
    </row>
    <row r="8102" customHeight="1" ht="21">
      <c r="A8102" s="22" t="inlineStr">
        <is>
          <r>
            <t xml:space="preserve">100308</t>
          </r>
        </is>
      </c>
      <c r="B8102" s="23" t="inlineStr">
        <is>
          <r>
            <t xml:space="preserve">MECÂNICO DE REFRIGERAÇÃO COM ENCARGOS COMPLEMENTARES</t>
          </r>
        </is>
      </c>
      <c r="C8102" s="22" t="inlineStr">
        <is>
          <r>
            <t xml:space="preserve">SINAPI</t>
          </r>
        </is>
      </c>
      <c r="D8102" s="22" t="inlineStr">
        <is>
          <r>
            <t xml:space="preserve">H</t>
          </r>
        </is>
      </c>
      <c r="E8102" s="24" t="n">
        <v>0.071814</v>
      </c>
      <c r="F8102" s="25" t="n">
        <v>30.46</v>
      </c>
      <c r="G8102" s="25" t="n">
        <f>TRUNC(TRUNC(E8102,8)*F8102,2)</f>
        <v>2.18</v>
      </c>
    </row>
    <row r="8103" customHeight="1" ht="18">
      <c r="A8103" s="2" t="inlineStr"/>
      <c r="B8103" s="2" t="inlineStr"/>
      <c r="C8103" s="2" t="inlineStr"/>
      <c r="D8103" s="2" t="inlineStr"/>
      <c r="E8103" s="26" t="inlineStr">
        <is>
          <r>
            <t xml:space="preserve">TOTAL Mão de Obra com Encargos Complementares:</t>
          </r>
        </is>
      </c>
      <c r="F8103" s="26" t="inlineStr"/>
      <c r="G8103" s="27" t="n">
        <f>SUM(G8101:G8102)</f>
        <v>3.88</v>
      </c>
    </row>
    <row r="8104" customHeight="1" ht="15">
      <c r="A8104" s="2" t="inlineStr"/>
      <c r="B8104" s="2" t="inlineStr"/>
      <c r="C8104" s="2" t="inlineStr"/>
      <c r="D8104" s="2" t="inlineStr"/>
      <c r="E8104" s="28" t="inlineStr">
        <is>
          <r>
            <t xml:space="preserve">VALOR:</t>
          </r>
        </is>
      </c>
      <c r="F8104" s="28" t="inlineStr"/>
      <c r="G8104" s="29" t="n">
        <f>ROUND(SUM(G8099,G8103),2)</f>
        <v>72.11</v>
      </c>
    </row>
    <row r="8105" customHeight="1" ht="15">
      <c r="A8105" s="2" t="inlineStr"/>
      <c r="B8105" s="2" t="inlineStr"/>
      <c r="C8105" s="2" t="inlineStr"/>
      <c r="D8105" s="2" t="inlineStr"/>
      <c r="E8105" s="28" t="inlineStr">
        <is>
          <r>
            <t xml:space="preserve">VALOR BDI (20.34%):</t>
          </r>
        </is>
      </c>
      <c r="F8105" s="28" t="inlineStr"/>
      <c r="G8105" s="29" t="n">
        <f>ROUND(G8104*(20.34/100),2)</f>
        <v>14.67</v>
      </c>
    </row>
    <row r="8106" customHeight="1" ht="15">
      <c r="A8106" s="2" t="inlineStr"/>
      <c r="B8106" s="2" t="inlineStr"/>
      <c r="C8106" s="2" t="inlineStr"/>
      <c r="D8106" s="2" t="inlineStr"/>
      <c r="E8106" s="28" t="inlineStr">
        <is>
          <r>
            <t xml:space="preserve">VALOR COM BDI:</t>
          </r>
        </is>
      </c>
      <c r="F8106" s="28" t="inlineStr"/>
      <c r="G8106" s="29" t="n">
        <f>G8105+G8104</f>
        <v>86.78</v>
      </c>
    </row>
    <row r="8107" customHeight="1" ht="10">
      <c r="A8107" s="2" t="inlineStr"/>
      <c r="B8107" s="2" t="inlineStr"/>
      <c r="C8107" s="2" t="inlineStr"/>
      <c r="D8107" s="2" t="inlineStr"/>
      <c r="E8107" s="18" t="inlineStr"/>
      <c r="F8107" s="18" t="inlineStr"/>
      <c r="G8107" s="18" t="inlineStr"/>
    </row>
    <row r="8108" customHeight="1" ht="20">
      <c r="A8108" s="19" t="inlineStr">
        <is>
          <r>
            <t xml:space="preserve">1.22.18. ​CPU3161​ CORRENTE GALVANIZADA​ (M)</t>
          </r>
        </is>
      </c>
      <c r="B8108" s="19" t="inlineStr"/>
      <c r="C8108" s="19" t="inlineStr"/>
      <c r="D8108" s="19" t="inlineStr"/>
      <c r="E8108" s="19" t="inlineStr"/>
      <c r="F8108" s="19" t="inlineStr"/>
      <c r="G8108" s="19" t="inlineStr"/>
    </row>
    <row r="8109" customHeight="1" ht="15">
      <c r="A8109" s="20" t="inlineStr">
        <is>
          <r>
            <t xml:space="preserve">Material</t>
          </r>
        </is>
      </c>
      <c r="B8109" s="20" t="inlineStr"/>
      <c r="C8109" s="21" t="inlineStr">
        <is>
          <r>
            <t xml:space="preserve">FONTE</t>
          </r>
        </is>
      </c>
      <c r="D8109" s="21" t="inlineStr">
        <is>
          <r>
            <t xml:space="preserve">UNID</t>
          </r>
        </is>
      </c>
      <c r="E8109" s="21" t="inlineStr">
        <is>
          <r>
            <t xml:space="preserve">COEFICIENTE</t>
          </r>
        </is>
      </c>
      <c r="F8109" s="21" t="inlineStr">
        <is>
          <r>
            <t xml:space="preserve">PREÇO UNITÁRIO</t>
          </r>
        </is>
      </c>
      <c r="G8109" s="21" t="inlineStr">
        <is>
          <r>
            <t xml:space="preserve">TOTAL</t>
          </r>
        </is>
      </c>
    </row>
    <row r="8110" customHeight="1" ht="21">
      <c r="A8110" s="22" t="inlineStr">
        <is>
          <r>
            <t xml:space="preserve">I04686</t>
          </r>
        </is>
      </c>
      <c r="B8110" s="23" t="inlineStr">
        <is>
          <r>
            <t xml:space="preserve">Corrente em aço galvanizado, elo diam.: 6,4mm, dim.: 24mm x 42mm, peso 0,84 kg/m</t>
          </r>
        </is>
      </c>
      <c r="C8110" s="22" t="inlineStr">
        <is>
          <r>
            <t xml:space="preserve">ORSE</t>
          </r>
        </is>
      </c>
      <c r="D8110" s="22" t="inlineStr">
        <is>
          <r>
            <t xml:space="preserve">m</t>
          </r>
        </is>
      </c>
      <c r="E8110" s="24" t="n">
        <v>1.0</v>
      </c>
      <c r="F8110" s="25" t="n">
        <v>17.89</v>
      </c>
      <c r="G8110" s="25" t="n">
        <f>ROUND(ROUND(E8110,8)*F8110,2)</f>
        <v>17.89</v>
      </c>
    </row>
    <row r="8111" customHeight="1" ht="15">
      <c r="A8111" s="2" t="inlineStr"/>
      <c r="B8111" s="2" t="inlineStr"/>
      <c r="C8111" s="2" t="inlineStr"/>
      <c r="D8111" s="2" t="inlineStr"/>
      <c r="E8111" s="26" t="inlineStr">
        <is>
          <r>
            <t xml:space="preserve">TOTAL Material:</t>
          </r>
        </is>
      </c>
      <c r="F8111" s="26" t="inlineStr"/>
      <c r="G8111" s="27" t="n">
        <f>SUM(G8110:G8110)</f>
        <v>17.89</v>
      </c>
    </row>
    <row r="8112" customHeight="1" ht="15">
      <c r="A8112" s="20" t="inlineStr">
        <is>
          <r>
            <t xml:space="preserve">Mão de Obra com Encargos Complementares</t>
          </r>
        </is>
      </c>
      <c r="B8112" s="20" t="inlineStr"/>
      <c r="C8112" s="21" t="inlineStr">
        <is>
          <r>
            <t xml:space="preserve">FONTE</t>
          </r>
        </is>
      </c>
      <c r="D8112" s="21" t="inlineStr">
        <is>
          <r>
            <t xml:space="preserve">UNID</t>
          </r>
        </is>
      </c>
      <c r="E8112" s="21" t="inlineStr">
        <is>
          <r>
            <t xml:space="preserve">COEFICIENTE</t>
          </r>
        </is>
      </c>
      <c r="F8112" s="21" t="inlineStr">
        <is>
          <r>
            <t xml:space="preserve">PREÇO UNITÁRIO</t>
          </r>
        </is>
      </c>
      <c r="G8112" s="21" t="inlineStr">
        <is>
          <r>
            <t xml:space="preserve">TOTAL</t>
          </r>
        </is>
      </c>
    </row>
    <row r="8113" customHeight="1" ht="15">
      <c r="A8113" s="22" t="inlineStr">
        <is>
          <r>
            <t xml:space="preserve">88309</t>
          </r>
        </is>
      </c>
      <c r="B8113" s="23" t="inlineStr">
        <is>
          <r>
            <t xml:space="preserve">PEDREIRO COM ENCARGOS COMPLEMENTARES</t>
          </r>
        </is>
      </c>
      <c r="C8113" s="22" t="inlineStr">
        <is>
          <r>
            <t xml:space="preserve">SINAPI</t>
          </r>
        </is>
      </c>
      <c r="D8113" s="22" t="inlineStr">
        <is>
          <r>
            <t xml:space="preserve">H</t>
          </r>
        </is>
      </c>
      <c r="E8113" s="24" t="n">
        <v>0.3</v>
      </c>
      <c r="F8113" s="25" t="n">
        <v>30.58</v>
      </c>
      <c r="G8113" s="25" t="n">
        <f>ROUND(ROUND(E8113,8)*F8113,2)</f>
        <v>9.17</v>
      </c>
    </row>
    <row r="8114" customHeight="1" ht="18">
      <c r="A8114" s="2" t="inlineStr"/>
      <c r="B8114" s="2" t="inlineStr"/>
      <c r="C8114" s="2" t="inlineStr"/>
      <c r="D8114" s="2" t="inlineStr"/>
      <c r="E8114" s="26" t="inlineStr">
        <is>
          <r>
            <t xml:space="preserve">TOTAL Mão de Obra com Encargos Complementares:</t>
          </r>
        </is>
      </c>
      <c r="F8114" s="26" t="inlineStr"/>
      <c r="G8114" s="27" t="n">
        <f>SUM(G8113:G8113)</f>
        <v>9.17</v>
      </c>
    </row>
    <row r="8115" customHeight="1" ht="15">
      <c r="A8115" s="2" t="inlineStr"/>
      <c r="B8115" s="2" t="inlineStr"/>
      <c r="C8115" s="2" t="inlineStr"/>
      <c r="D8115" s="2" t="inlineStr"/>
      <c r="E8115" s="28" t="inlineStr">
        <is>
          <r>
            <t xml:space="preserve">VALOR:</t>
          </r>
        </is>
      </c>
      <c r="F8115" s="28" t="inlineStr"/>
      <c r="G8115" s="29" t="n">
        <f>ROUND(SUM(G8111,G8114),2)</f>
        <v>27.06</v>
      </c>
    </row>
    <row r="8116" customHeight="1" ht="15">
      <c r="A8116" s="2" t="inlineStr"/>
      <c r="B8116" s="2" t="inlineStr"/>
      <c r="C8116" s="2" t="inlineStr"/>
      <c r="D8116" s="2" t="inlineStr"/>
      <c r="E8116" s="28" t="inlineStr">
        <is>
          <r>
            <t xml:space="preserve">VALOR BDI (20.34%):</t>
          </r>
        </is>
      </c>
      <c r="F8116" s="28" t="inlineStr"/>
      <c r="G8116" s="29" t="n">
        <f>ROUND(G8115*(20.34/100),2)</f>
        <v>5.5</v>
      </c>
    </row>
    <row r="8117" customHeight="1" ht="15">
      <c r="A8117" s="2" t="inlineStr"/>
      <c r="B8117" s="2" t="inlineStr"/>
      <c r="C8117" s="2" t="inlineStr"/>
      <c r="D8117" s="2" t="inlineStr"/>
      <c r="E8117" s="28" t="inlineStr">
        <is>
          <r>
            <t xml:space="preserve">VALOR COM BDI:</t>
          </r>
        </is>
      </c>
      <c r="F8117" s="28" t="inlineStr"/>
      <c r="G8117" s="29" t="n">
        <f>G8116+G8115</f>
        <v>32.56</v>
      </c>
    </row>
    <row r="8118" customHeight="1" ht="10">
      <c r="A8118" s="2" t="inlineStr"/>
      <c r="B8118" s="2" t="inlineStr"/>
      <c r="C8118" s="2" t="inlineStr"/>
      <c r="D8118" s="2" t="inlineStr"/>
      <c r="E8118" s="18" t="inlineStr"/>
      <c r="F8118" s="18" t="inlineStr"/>
      <c r="G8118" s="18" t="inlineStr"/>
    </row>
    <row r="8119" customHeight="1" ht="20">
      <c r="A8119" s="19" t="inlineStr">
        <is>
          <r>
            <t xml:space="preserve">1.22.19. ​100862​ SUPORTE MÃO FRANCESA EM ACO, ABAS IGUAIS 40 CM, CAPACIDADE MINIMA 70 KG, BRANCO - FORNECIMENTO E INSTALAÇÃO. AF_01/2020​ (UN)</t>
          </r>
        </is>
      </c>
      <c r="B8119" s="19" t="inlineStr"/>
      <c r="C8119" s="19" t="inlineStr"/>
      <c r="D8119" s="19" t="inlineStr"/>
      <c r="E8119" s="19" t="inlineStr"/>
      <c r="F8119" s="19" t="inlineStr"/>
      <c r="G8119" s="19" t="inlineStr"/>
    </row>
    <row r="8120" customHeight="1" ht="15">
      <c r="A8120" s="20" t="inlineStr">
        <is>
          <r>
            <t xml:space="preserve">Material</t>
          </r>
        </is>
      </c>
      <c r="B8120" s="20" t="inlineStr"/>
      <c r="C8120" s="21" t="inlineStr">
        <is>
          <r>
            <t xml:space="preserve">FONTE</t>
          </r>
        </is>
      </c>
      <c r="D8120" s="21" t="inlineStr">
        <is>
          <r>
            <t xml:space="preserve">UNID</t>
          </r>
        </is>
      </c>
      <c r="E8120" s="21" t="inlineStr">
        <is>
          <r>
            <t xml:space="preserve">COEFICIENTE</t>
          </r>
        </is>
      </c>
      <c r="F8120" s="21" t="inlineStr">
        <is>
          <r>
            <t xml:space="preserve">PREÇO UNITÁRIO</t>
          </r>
        </is>
      </c>
      <c r="G8120" s="21" t="inlineStr">
        <is>
          <r>
            <t xml:space="preserve">TOTAL</t>
          </r>
        </is>
      </c>
    </row>
    <row r="8121" customHeight="1" ht="29">
      <c r="A8121" s="22" t="inlineStr">
        <is>
          <r>
            <t xml:space="preserve">00007568</t>
          </r>
        </is>
      </c>
      <c r="B8121" s="23" t="inlineStr">
        <is>
          <r>
            <t xml:space="preserve">BUCHA DE NYLON SEM ABA S10, COM PARAFUSO DE 6,10 X 65 MM EM ACO ZINCADO COM ROSCA SOBERBA, CABECA CHATA E FENDA PHILLIPS</t>
          </r>
        </is>
      </c>
      <c r="C8121" s="22" t="inlineStr">
        <is>
          <r>
            <t xml:space="preserve">SINAPI</t>
          </r>
        </is>
      </c>
      <c r="D8121" s="22" t="inlineStr">
        <is>
          <r>
            <t xml:space="preserve">UN</t>
          </r>
        </is>
      </c>
      <c r="E8121" s="24" t="n">
        <v>3.0</v>
      </c>
      <c r="F8121" s="25" t="n">
        <v>0.86</v>
      </c>
      <c r="G8121" s="25" t="n">
        <f>TRUNC(TRUNC(E8121,8)*F8121,2)</f>
        <v>2.58</v>
      </c>
    </row>
    <row r="8122" customHeight="1" ht="21">
      <c r="A8122" s="22" t="inlineStr">
        <is>
          <r>
            <t xml:space="preserve">00037591</t>
          </r>
        </is>
      </c>
      <c r="B8122" s="23" t="inlineStr">
        <is>
          <r>
            <t xml:space="preserve">SUPORTE MAO-FRANCESA EM ACO, ABAS IGUAIS 40 CM, CAPACIDADE MINIMA 70 KG, BRANCO</t>
          </r>
        </is>
      </c>
      <c r="C8122" s="22" t="inlineStr">
        <is>
          <r>
            <t xml:space="preserve">SINAPI</t>
          </r>
        </is>
      </c>
      <c r="D8122" s="22" t="inlineStr">
        <is>
          <r>
            <t xml:space="preserve">UN</t>
          </r>
        </is>
      </c>
      <c r="E8122" s="24" t="n">
        <v>1.0</v>
      </c>
      <c r="F8122" s="25" t="n">
        <v>20.27</v>
      </c>
      <c r="G8122" s="25" t="n">
        <f>TRUNC(TRUNC(E8122,8)*F8122,2)</f>
        <v>20.27</v>
      </c>
    </row>
    <row r="8123" customHeight="1" ht="15">
      <c r="A8123" s="2" t="inlineStr"/>
      <c r="B8123" s="2" t="inlineStr"/>
      <c r="C8123" s="2" t="inlineStr"/>
      <c r="D8123" s="2" t="inlineStr"/>
      <c r="E8123" s="26" t="inlineStr">
        <is>
          <r>
            <t xml:space="preserve">TOTAL Material:</t>
          </r>
        </is>
      </c>
      <c r="F8123" s="26" t="inlineStr"/>
      <c r="G8123" s="27" t="n">
        <f>SUM(G8121:G8122)</f>
        <v>22.85</v>
      </c>
    </row>
    <row r="8124" customHeight="1" ht="15">
      <c r="A8124" s="20" t="inlineStr">
        <is>
          <r>
            <t xml:space="preserve">Mão de Obra com Encargos Complementares</t>
          </r>
        </is>
      </c>
      <c r="B8124" s="20" t="inlineStr"/>
      <c r="C8124" s="21" t="inlineStr">
        <is>
          <r>
            <t xml:space="preserve">FONTE</t>
          </r>
        </is>
      </c>
      <c r="D8124" s="21" t="inlineStr">
        <is>
          <r>
            <t xml:space="preserve">UNID</t>
          </r>
        </is>
      </c>
      <c r="E8124" s="21" t="inlineStr">
        <is>
          <r>
            <t xml:space="preserve">COEFICIENTE</t>
          </r>
        </is>
      </c>
      <c r="F8124" s="21" t="inlineStr">
        <is>
          <r>
            <t xml:space="preserve">PREÇO UNITÁRIO</t>
          </r>
        </is>
      </c>
      <c r="G8124" s="21" t="inlineStr">
        <is>
          <r>
            <t xml:space="preserve">TOTAL</t>
          </r>
        </is>
      </c>
    </row>
    <row r="8125" customHeight="1" ht="21">
      <c r="A8125" s="22" t="inlineStr">
        <is>
          <r>
            <t xml:space="preserve">88267</t>
          </r>
        </is>
      </c>
      <c r="B8125" s="23" t="inlineStr">
        <is>
          <r>
            <t xml:space="preserve">ENCANADOR OU BOMBEIRO HIDRÁULICO COM ENCARGOS COMPLEMENTARES</t>
          </r>
        </is>
      </c>
      <c r="C8125" s="22" t="inlineStr">
        <is>
          <r>
            <t xml:space="preserve">SINAPI</t>
          </r>
        </is>
      </c>
      <c r="D8125" s="22" t="inlineStr">
        <is>
          <r>
            <t xml:space="preserve">H</t>
          </r>
        </is>
      </c>
      <c r="E8125" s="24" t="n">
        <v>0.4743</v>
      </c>
      <c r="F8125" s="25" t="n">
        <v>29.86</v>
      </c>
      <c r="G8125" s="25" t="n">
        <f>TRUNC(TRUNC(E8125,8)*F8125,2)</f>
        <v>14.16</v>
      </c>
    </row>
    <row r="8126" customHeight="1" ht="15">
      <c r="A8126" s="22" t="inlineStr">
        <is>
          <r>
            <t xml:space="preserve">88316</t>
          </r>
        </is>
      </c>
      <c r="B8126" s="23" t="inlineStr">
        <is>
          <r>
            <t xml:space="preserve">SERVENTE COM ENCARGOS COMPLEMENTARES</t>
          </r>
        </is>
      </c>
      <c r="C8126" s="22" t="inlineStr">
        <is>
          <r>
            <t xml:space="preserve">SINAPI</t>
          </r>
        </is>
      </c>
      <c r="D8126" s="22" t="inlineStr">
        <is>
          <r>
            <t xml:space="preserve">H</t>
          </r>
        </is>
      </c>
      <c r="E8126" s="24" t="n">
        <v>0.1494</v>
      </c>
      <c r="F8126" s="25" t="n">
        <v>23.56</v>
      </c>
      <c r="G8126" s="25" t="n">
        <f>TRUNC(TRUNC(E8126,8)*F8126,2)</f>
        <v>3.51</v>
      </c>
    </row>
    <row r="8127" customHeight="1" ht="18">
      <c r="A8127" s="2" t="inlineStr"/>
      <c r="B8127" s="2" t="inlineStr"/>
      <c r="C8127" s="2" t="inlineStr"/>
      <c r="D8127" s="2" t="inlineStr"/>
      <c r="E8127" s="26" t="inlineStr">
        <is>
          <r>
            <t xml:space="preserve">TOTAL Mão de Obra com Encargos Complementares:</t>
          </r>
        </is>
      </c>
      <c r="F8127" s="26" t="inlineStr"/>
      <c r="G8127" s="27" t="n">
        <f>SUM(G8125:G8126)</f>
        <v>17.67</v>
      </c>
    </row>
    <row r="8128" customHeight="1" ht="15">
      <c r="A8128" s="2" t="inlineStr"/>
      <c r="B8128" s="2" t="inlineStr"/>
      <c r="C8128" s="2" t="inlineStr"/>
      <c r="D8128" s="2" t="inlineStr"/>
      <c r="E8128" s="28" t="inlineStr">
        <is>
          <r>
            <t xml:space="preserve">VALOR:</t>
          </r>
        </is>
      </c>
      <c r="F8128" s="28" t="inlineStr"/>
      <c r="G8128" s="29" t="n">
        <f>ROUND(SUM(G8123,G8127),2)</f>
        <v>40.52</v>
      </c>
    </row>
    <row r="8129" customHeight="1" ht="15">
      <c r="A8129" s="2" t="inlineStr"/>
      <c r="B8129" s="2" t="inlineStr"/>
      <c r="C8129" s="2" t="inlineStr"/>
      <c r="D8129" s="2" t="inlineStr"/>
      <c r="E8129" s="28" t="inlineStr">
        <is>
          <r>
            <t xml:space="preserve">VALOR BDI (20.34%):</t>
          </r>
        </is>
      </c>
      <c r="F8129" s="28" t="inlineStr"/>
      <c r="G8129" s="29" t="n">
        <f>ROUND(G8128*(20.34/100),2)</f>
        <v>8.24</v>
      </c>
    </row>
    <row r="8130" customHeight="1" ht="15">
      <c r="A8130" s="2" t="inlineStr"/>
      <c r="B8130" s="2" t="inlineStr"/>
      <c r="C8130" s="2" t="inlineStr"/>
      <c r="D8130" s="2" t="inlineStr"/>
      <c r="E8130" s="28" t="inlineStr">
        <is>
          <r>
            <t xml:space="preserve">VALOR COM BDI:</t>
          </r>
        </is>
      </c>
      <c r="F8130" s="28" t="inlineStr"/>
      <c r="G8130" s="29" t="n">
        <f>G8129+G8128</f>
        <v>48.76</v>
      </c>
    </row>
    <row r="8131" customHeight="1" ht="10">
      <c r="A8131" s="2" t="inlineStr"/>
      <c r="B8131" s="2" t="inlineStr"/>
      <c r="C8131" s="2" t="inlineStr"/>
      <c r="D8131" s="2" t="inlineStr"/>
      <c r="E8131" s="18" t="inlineStr"/>
      <c r="F8131" s="18" t="inlineStr"/>
      <c r="G8131" s="18" t="inlineStr"/>
    </row>
    <row r="8132" customHeight="1" ht="36">
      <c r="A8132" s="19" t="inlineStr">
        <is>
          <r>
            <t xml:space="preserve">1.22.20. ​CPU3388​ CENTRAL DE AR COMPRMIDO MEDICINAL, ISENTO DE OLEO, SISTEMA DUPLEX, COM RESERVATÓRIO HORIZONTAL OU VERTICAL, VAZÃO APROX, 20M 3/H, 02 (DOIS) COMPRESSORES COM POTÊNCIA MÉDIA DE APROX. 5 HP, CAPACIDADE DO RESERVATORIO DE APROX.500 LITROS, INCLUSIVE FILTROS, SECADORES, PAINÉL ELETRICO, CONFORME RDC-50 ANVISA/MINISTRE RIO DA SAUDE E ABNT NBR 12188. FORNEC. E ASSENT.​ (UN)</t>
          </r>
        </is>
      </c>
      <c r="B8132" s="19" t="inlineStr"/>
      <c r="C8132" s="19" t="inlineStr"/>
      <c r="D8132" s="19" t="inlineStr"/>
      <c r="E8132" s="19" t="inlineStr"/>
      <c r="F8132" s="19" t="inlineStr"/>
      <c r="G8132" s="19" t="inlineStr"/>
    </row>
    <row r="8133" customHeight="1" ht="15">
      <c r="A8133" s="20" t="inlineStr">
        <is>
          <r>
            <t xml:space="preserve">Equipamento Custo Horário</t>
          </r>
        </is>
      </c>
      <c r="B8133" s="20" t="inlineStr"/>
      <c r="C8133" s="21" t="inlineStr">
        <is>
          <r>
            <t xml:space="preserve">FONTE</t>
          </r>
        </is>
      </c>
      <c r="D8133" s="21" t="inlineStr">
        <is>
          <r>
            <t xml:space="preserve">UNID</t>
          </r>
        </is>
      </c>
      <c r="E8133" s="21" t="inlineStr">
        <is>
          <r>
            <t xml:space="preserve">COEFICIENTE</t>
          </r>
        </is>
      </c>
      <c r="F8133" s="21" t="inlineStr">
        <is>
          <r>
            <t xml:space="preserve">PREÇO UNITÁRIO</t>
          </r>
        </is>
      </c>
      <c r="G8133" s="21" t="inlineStr">
        <is>
          <r>
            <t xml:space="preserve">TOTAL</t>
          </r>
        </is>
      </c>
    </row>
    <row r="8134" customHeight="1" ht="46">
      <c r="A8134" s="22" t="inlineStr">
        <is>
          <r>
            <t xml:space="preserve">93403</t>
          </r>
        </is>
      </c>
      <c r="B8134" s="23" t="inlineStr">
        <is>
          <r>
            <t xml:space="preserve">GUINDAUTO HIDRÁULICO, CAPACIDADE MÁXIMA DE CARGA 3300 KG, MOMENTO MÁXIMO DE CARGA 5,8 TM, ALCANCE MÁXIMO HORIZONTAL 7,60 M, INCLUSIVE CAMINHÃO TOCO PBT 16.000 KG, POTÊNCIA DE 189 CV - CHI DIURNO. AF_03/2016</t>
          </r>
        </is>
      </c>
      <c r="C8134" s="22" t="inlineStr">
        <is>
          <r>
            <t xml:space="preserve">SINAPI</t>
          </r>
        </is>
      </c>
      <c r="D8134" s="22" t="inlineStr">
        <is>
          <r>
            <t xml:space="preserve">CHI</t>
          </r>
        </is>
      </c>
      <c r="E8134" s="24" t="n">
        <v>0.3</v>
      </c>
      <c r="F8134" s="25" t="n">
        <v>76.7</v>
      </c>
      <c r="G8134" s="25" t="n">
        <f>ROUND(ROUND(E8134,8)*F8134,2)</f>
        <v>23.01</v>
      </c>
    </row>
    <row r="8135" customHeight="1" ht="46">
      <c r="A8135" s="22" t="inlineStr">
        <is>
          <r>
            <t xml:space="preserve">93402</t>
          </r>
        </is>
      </c>
      <c r="B8135" s="23" t="inlineStr">
        <is>
          <r>
            <t xml:space="preserve">GUINDAUTO HIDRÁULICO, CAPACIDADE MÁXIMA DE CARGA 3300 KG, MOMENTO MÁXIMO DE CARGA 5,8 TM, ALCANCE MÁXIMO HORIZONTAL 7,60 M, INCLUSIVE CAMINHÃO TOCO PBT 16.000 KG, POTÊNCIA DE 189 CV - CHP DIURNO. AF_03/2016</t>
          </r>
        </is>
      </c>
      <c r="C8135" s="22" t="inlineStr">
        <is>
          <r>
            <t xml:space="preserve">SINAPI</t>
          </r>
        </is>
      </c>
      <c r="D8135" s="22" t="inlineStr">
        <is>
          <r>
            <t xml:space="preserve">CHP</t>
          </r>
        </is>
      </c>
      <c r="E8135" s="24" t="n">
        <v>2.7</v>
      </c>
      <c r="F8135" s="25" t="n">
        <v>279.06</v>
      </c>
      <c r="G8135" s="25" t="n">
        <f>ROUND(ROUND(E8135,8)*F8135,2)</f>
        <v>753.46</v>
      </c>
    </row>
    <row r="8136" customHeight="1" ht="18">
      <c r="A8136" s="2" t="inlineStr"/>
      <c r="B8136" s="2" t="inlineStr"/>
      <c r="C8136" s="2" t="inlineStr"/>
      <c r="D8136" s="2" t="inlineStr"/>
      <c r="E8136" s="26" t="inlineStr">
        <is>
          <r>
            <t xml:space="preserve">TOTAL Equipamento Custo Horário:</t>
          </r>
        </is>
      </c>
      <c r="F8136" s="26" t="inlineStr"/>
      <c r="G8136" s="27" t="n">
        <f>SUM(G8134:G8135)</f>
        <v>776.47</v>
      </c>
    </row>
    <row r="8137" customHeight="1" ht="15">
      <c r="A8137" s="20" t="inlineStr">
        <is>
          <r>
            <t xml:space="preserve">Material</t>
          </r>
        </is>
      </c>
      <c r="B8137" s="20" t="inlineStr"/>
      <c r="C8137" s="21" t="inlineStr">
        <is>
          <r>
            <t xml:space="preserve">FONTE</t>
          </r>
        </is>
      </c>
      <c r="D8137" s="21" t="inlineStr">
        <is>
          <r>
            <t xml:space="preserve">UNID</t>
          </r>
        </is>
      </c>
      <c r="E8137" s="21" t="inlineStr">
        <is>
          <r>
            <t xml:space="preserve">COEFICIENTE</t>
          </r>
        </is>
      </c>
      <c r="F8137" s="21" t="inlineStr">
        <is>
          <r>
            <t xml:space="preserve">PREÇO UNITÁRIO</t>
          </r>
        </is>
      </c>
      <c r="G8137" s="21" t="inlineStr">
        <is>
          <r>
            <t xml:space="preserve">TOTAL</t>
          </r>
        </is>
      </c>
    </row>
    <row r="8138" customHeight="1" ht="29">
      <c r="A8138" s="22" t="inlineStr">
        <is>
          <r>
            <t xml:space="preserve">07901</t>
          </r>
        </is>
      </c>
      <c r="B8138" s="23" t="inlineStr">
        <is>
          <r>
            <t xml:space="preserve">CENTRAL DE AR COMPRIMIDO DUPLEX, COM VAZAO DE APROXIMADAMENTE 20M3/H, 02 COMPRESSORES COM POT. MEDIA DE APROX. 5,0HP</t>
          </r>
        </is>
      </c>
      <c r="C8138" s="22" t="inlineStr">
        <is>
          <r>
            <t xml:space="preserve">EMOP</t>
          </r>
        </is>
      </c>
      <c r="D8138" s="22" t="inlineStr">
        <is>
          <r>
            <t xml:space="preserve">UN</t>
          </r>
        </is>
      </c>
      <c r="E8138" s="24" t="n">
        <v>1.0</v>
      </c>
      <c r="F8138" s="25" t="n">
        <v>123000.0</v>
      </c>
      <c r="G8138" s="25" t="n">
        <f>ROUND(ROUND(E8138,8)*F8138,2)</f>
        <v>123000.0</v>
      </c>
    </row>
    <row r="8139" customHeight="1" ht="15">
      <c r="A8139" s="2" t="inlineStr"/>
      <c r="B8139" s="2" t="inlineStr"/>
      <c r="C8139" s="2" t="inlineStr"/>
      <c r="D8139" s="2" t="inlineStr"/>
      <c r="E8139" s="26" t="inlineStr">
        <is>
          <r>
            <t xml:space="preserve">TOTAL Material:</t>
          </r>
        </is>
      </c>
      <c r="F8139" s="26" t="inlineStr"/>
      <c r="G8139" s="27" t="n">
        <f>SUM(G8138:G8138)</f>
        <v>123000.0</v>
      </c>
    </row>
    <row r="8140" customHeight="1" ht="15">
      <c r="A8140" s="20" t="inlineStr">
        <is>
          <r>
            <t xml:space="preserve">Mão de Obra com Encargos Complementares</t>
          </r>
        </is>
      </c>
      <c r="B8140" s="20" t="inlineStr"/>
      <c r="C8140" s="21" t="inlineStr">
        <is>
          <r>
            <t xml:space="preserve">FONTE</t>
          </r>
        </is>
      </c>
      <c r="D8140" s="21" t="inlineStr">
        <is>
          <r>
            <t xml:space="preserve">UNID</t>
          </r>
        </is>
      </c>
      <c r="E8140" s="21" t="inlineStr">
        <is>
          <r>
            <t xml:space="preserve">COEFICIENTE</t>
          </r>
        </is>
      </c>
      <c r="F8140" s="21" t="inlineStr">
        <is>
          <r>
            <t xml:space="preserve">PREÇO UNITÁRIO</t>
          </r>
        </is>
      </c>
      <c r="G8140" s="21" t="inlineStr">
        <is>
          <r>
            <t xml:space="preserve">TOTAL</t>
          </r>
        </is>
      </c>
    </row>
    <row r="8141" customHeight="1" ht="15">
      <c r="A8141" s="22" t="inlineStr">
        <is>
          <r>
            <t xml:space="preserve">88264</t>
          </r>
        </is>
      </c>
      <c r="B8141" s="23" t="inlineStr">
        <is>
          <r>
            <t xml:space="preserve">ELETRICISTA COM ENCARGOS COMPLEMENTARES</t>
          </r>
        </is>
      </c>
      <c r="C8141" s="22" t="inlineStr">
        <is>
          <r>
            <t xml:space="preserve">SINAPI</t>
          </r>
        </is>
      </c>
      <c r="D8141" s="22" t="inlineStr">
        <is>
          <r>
            <t xml:space="preserve">H</t>
          </r>
        </is>
      </c>
      <c r="E8141" s="24" t="n">
        <v>9.0</v>
      </c>
      <c r="F8141" s="25" t="n">
        <v>30.96</v>
      </c>
      <c r="G8141" s="25" t="n">
        <f>ROUND(ROUND(E8141,8)*F8141,2)</f>
        <v>278.64</v>
      </c>
    </row>
    <row r="8142" customHeight="1" ht="21">
      <c r="A8142" s="22" t="inlineStr">
        <is>
          <r>
            <t xml:space="preserve">88267</t>
          </r>
        </is>
      </c>
      <c r="B8142" s="23" t="inlineStr">
        <is>
          <r>
            <t xml:space="preserve">ENCANADOR OU BOMBEIRO HIDRÁULICO COM ENCARGOS COMPLEMENTARES</t>
          </r>
        </is>
      </c>
      <c r="C8142" s="22" t="inlineStr">
        <is>
          <r>
            <t xml:space="preserve">SINAPI</t>
          </r>
        </is>
      </c>
      <c r="D8142" s="22" t="inlineStr">
        <is>
          <r>
            <t xml:space="preserve">H</t>
          </r>
        </is>
      </c>
      <c r="E8142" s="24" t="n">
        <v>18.0</v>
      </c>
      <c r="F8142" s="25" t="n">
        <v>29.86</v>
      </c>
      <c r="G8142" s="25" t="n">
        <f>ROUND(ROUND(E8142,8)*F8142,2)</f>
        <v>537.48</v>
      </c>
    </row>
    <row r="8143" customHeight="1" ht="15">
      <c r="A8143" s="22" t="inlineStr">
        <is>
          <r>
            <t xml:space="preserve">88316</t>
          </r>
        </is>
      </c>
      <c r="B8143" s="23" t="inlineStr">
        <is>
          <r>
            <t xml:space="preserve">SERVENTE COM ENCARGOS COMPLEMENTARES</t>
          </r>
        </is>
      </c>
      <c r="C8143" s="22" t="inlineStr">
        <is>
          <r>
            <t xml:space="preserve">SINAPI</t>
          </r>
        </is>
      </c>
      <c r="D8143" s="22" t="inlineStr">
        <is>
          <r>
            <t xml:space="preserve">H</t>
          </r>
        </is>
      </c>
      <c r="E8143" s="24" t="n">
        <v>36.0</v>
      </c>
      <c r="F8143" s="25" t="n">
        <v>23.56</v>
      </c>
      <c r="G8143" s="25" t="n">
        <f>ROUND(ROUND(E8143,8)*F8143,2)</f>
        <v>848.16</v>
      </c>
    </row>
    <row r="8144" customHeight="1" ht="18">
      <c r="A8144" s="2" t="inlineStr"/>
      <c r="B8144" s="2" t="inlineStr"/>
      <c r="C8144" s="2" t="inlineStr"/>
      <c r="D8144" s="2" t="inlineStr"/>
      <c r="E8144" s="26" t="inlineStr">
        <is>
          <r>
            <t xml:space="preserve">TOTAL Mão de Obra com Encargos Complementares:</t>
          </r>
        </is>
      </c>
      <c r="F8144" s="26" t="inlineStr"/>
      <c r="G8144" s="27" t="n">
        <f>SUM(G8141:G8143)</f>
        <v>1664.28</v>
      </c>
    </row>
    <row r="8145" customHeight="1" ht="15">
      <c r="A8145" s="2" t="inlineStr"/>
      <c r="B8145" s="2" t="inlineStr"/>
      <c r="C8145" s="2" t="inlineStr"/>
      <c r="D8145" s="2" t="inlineStr"/>
      <c r="E8145" s="28" t="inlineStr">
        <is>
          <r>
            <t xml:space="preserve">VALOR:</t>
          </r>
        </is>
      </c>
      <c r="F8145" s="28" t="inlineStr"/>
      <c r="G8145" s="29" t="n">
        <f>ROUND(SUM(G8136,G8139,G8144),2)</f>
        <v>125440.75</v>
      </c>
    </row>
    <row r="8146" customHeight="1" ht="15">
      <c r="A8146" s="2" t="inlineStr"/>
      <c r="B8146" s="2" t="inlineStr"/>
      <c r="C8146" s="2" t="inlineStr"/>
      <c r="D8146" s="2" t="inlineStr"/>
      <c r="E8146" s="28" t="inlineStr">
        <is>
          <r>
            <t xml:space="preserve">VALOR BDI (20.34%):</t>
          </r>
        </is>
      </c>
      <c r="F8146" s="28" t="inlineStr"/>
      <c r="G8146" s="29" t="n">
        <f>ROUND(G8145*(20.34/100),2)</f>
        <v>25514.65</v>
      </c>
    </row>
    <row r="8147" customHeight="1" ht="15">
      <c r="A8147" s="2" t="inlineStr"/>
      <c r="B8147" s="2" t="inlineStr"/>
      <c r="C8147" s="2" t="inlineStr"/>
      <c r="D8147" s="2" t="inlineStr"/>
      <c r="E8147" s="28" t="inlineStr">
        <is>
          <r>
            <t xml:space="preserve">VALOR COM BDI:</t>
          </r>
        </is>
      </c>
      <c r="F8147" s="28" t="inlineStr"/>
      <c r="G8147" s="29" t="n">
        <f>G8146+G8145</f>
        <v>150955.4</v>
      </c>
    </row>
    <row r="8148" customHeight="1" ht="10">
      <c r="A8148" s="2" t="inlineStr"/>
      <c r="B8148" s="2" t="inlineStr"/>
      <c r="C8148" s="2" t="inlineStr"/>
      <c r="D8148" s="2" t="inlineStr"/>
      <c r="E8148" s="18" t="inlineStr"/>
      <c r="F8148" s="18" t="inlineStr"/>
      <c r="G8148" s="18" t="inlineStr"/>
    </row>
    <row r="8149" customHeight="1" ht="36">
      <c r="A8149" s="19" t="inlineStr">
        <is>
          <r>
            <t xml:space="preserve">1.22.21. ​CPU3389​ CENTRAL DE VACUO MEDICINAL, ISENTO DE ÓLEO, SISTEMA DUPLEX, C/RESERVATÓRIO HORIZONTAL, VAZÃO APROX. 26M3/H, 02 (DUAS) MOTO-BOMBAS DE VACUO POTENCIA MÉDIA APROX.03HP, CAPAC. RESERVATÓRIO APR OX.400 LITROS, INCL.FILTROS, SECADORES, PAINEL ELETRICO, CONFORME RDC-50 ANVISA/ MINISTERIO DA SAUDE E ABNT NBR 12188. FORNECIMENTO E ASSENTAMENTO.​ (UN)</t>
          </r>
        </is>
      </c>
      <c r="B8149" s="19" t="inlineStr"/>
      <c r="C8149" s="19" t="inlineStr"/>
      <c r="D8149" s="19" t="inlineStr"/>
      <c r="E8149" s="19" t="inlineStr"/>
      <c r="F8149" s="19" t="inlineStr"/>
      <c r="G8149" s="19" t="inlineStr"/>
    </row>
    <row r="8150" customHeight="1" ht="15">
      <c r="A8150" s="20" t="inlineStr">
        <is>
          <r>
            <t xml:space="preserve">Equipamento Custo Horário</t>
          </r>
        </is>
      </c>
      <c r="B8150" s="20" t="inlineStr"/>
      <c r="C8150" s="21" t="inlineStr">
        <is>
          <r>
            <t xml:space="preserve">FONTE</t>
          </r>
        </is>
      </c>
      <c r="D8150" s="21" t="inlineStr">
        <is>
          <r>
            <t xml:space="preserve">UNID</t>
          </r>
        </is>
      </c>
      <c r="E8150" s="21" t="inlineStr">
        <is>
          <r>
            <t xml:space="preserve">COEFICIENTE</t>
          </r>
        </is>
      </c>
      <c r="F8150" s="21" t="inlineStr">
        <is>
          <r>
            <t xml:space="preserve">PREÇO UNITÁRIO</t>
          </r>
        </is>
      </c>
      <c r="G8150" s="21" t="inlineStr">
        <is>
          <r>
            <t xml:space="preserve">TOTAL</t>
          </r>
        </is>
      </c>
    </row>
    <row r="8151" customHeight="1" ht="46">
      <c r="A8151" s="22" t="inlineStr">
        <is>
          <r>
            <t xml:space="preserve">93403</t>
          </r>
        </is>
      </c>
      <c r="B8151" s="23" t="inlineStr">
        <is>
          <r>
            <t xml:space="preserve">GUINDAUTO HIDRÁULICO, CAPACIDADE MÁXIMA DE CARGA 3300 KG, MOMENTO MÁXIMO DE CARGA 5,8 TM, ALCANCE MÁXIMO HORIZONTAL 7,60 M, INCLUSIVE CAMINHÃO TOCO PBT 16.000 KG, POTÊNCIA DE 189 CV - CHI DIURNO. AF_03/2016</t>
          </r>
        </is>
      </c>
      <c r="C8151" s="22" t="inlineStr">
        <is>
          <r>
            <t xml:space="preserve">SINAPI</t>
          </r>
        </is>
      </c>
      <c r="D8151" s="22" t="inlineStr">
        <is>
          <r>
            <t xml:space="preserve">CHI</t>
          </r>
        </is>
      </c>
      <c r="E8151" s="24" t="n">
        <v>0.3</v>
      </c>
      <c r="F8151" s="25" t="n">
        <v>76.7</v>
      </c>
      <c r="G8151" s="25" t="n">
        <f>ROUND(ROUND(E8151,8)*F8151,2)</f>
        <v>23.01</v>
      </c>
    </row>
    <row r="8152" customHeight="1" ht="46">
      <c r="A8152" s="22" t="inlineStr">
        <is>
          <r>
            <t xml:space="preserve">93402</t>
          </r>
        </is>
      </c>
      <c r="B8152" s="23" t="inlineStr">
        <is>
          <r>
            <t xml:space="preserve">GUINDAUTO HIDRÁULICO, CAPACIDADE MÁXIMA DE CARGA 3300 KG, MOMENTO MÁXIMO DE CARGA 5,8 TM, ALCANCE MÁXIMO HORIZONTAL 7,60 M, INCLUSIVE CAMINHÃO TOCO PBT 16.000 KG, POTÊNCIA DE 189 CV - CHP DIURNO. AF_03/2016</t>
          </r>
        </is>
      </c>
      <c r="C8152" s="22" t="inlineStr">
        <is>
          <r>
            <t xml:space="preserve">SINAPI</t>
          </r>
        </is>
      </c>
      <c r="D8152" s="22" t="inlineStr">
        <is>
          <r>
            <t xml:space="preserve">CHP</t>
          </r>
        </is>
      </c>
      <c r="E8152" s="24" t="n">
        <v>2.7</v>
      </c>
      <c r="F8152" s="25" t="n">
        <v>279.06</v>
      </c>
      <c r="G8152" s="25" t="n">
        <f>ROUND(ROUND(E8152,8)*F8152,2)</f>
        <v>753.46</v>
      </c>
    </row>
    <row r="8153" customHeight="1" ht="18">
      <c r="A8153" s="2" t="inlineStr"/>
      <c r="B8153" s="2" t="inlineStr"/>
      <c r="C8153" s="2" t="inlineStr"/>
      <c r="D8153" s="2" t="inlineStr"/>
      <c r="E8153" s="26" t="inlineStr">
        <is>
          <r>
            <t xml:space="preserve">TOTAL Equipamento Custo Horário:</t>
          </r>
        </is>
      </c>
      <c r="F8153" s="26" t="inlineStr"/>
      <c r="G8153" s="27" t="n">
        <f>SUM(G8151:G8152)</f>
        <v>776.47</v>
      </c>
    </row>
    <row r="8154" customHeight="1" ht="15">
      <c r="A8154" s="20" t="inlineStr">
        <is>
          <r>
            <t xml:space="preserve">Material</t>
          </r>
        </is>
      </c>
      <c r="B8154" s="20" t="inlineStr"/>
      <c r="C8154" s="21" t="inlineStr">
        <is>
          <r>
            <t xml:space="preserve">FONTE</t>
          </r>
        </is>
      </c>
      <c r="D8154" s="21" t="inlineStr">
        <is>
          <r>
            <t xml:space="preserve">UNID</t>
          </r>
        </is>
      </c>
      <c r="E8154" s="21" t="inlineStr">
        <is>
          <r>
            <t xml:space="preserve">COEFICIENTE</t>
          </r>
        </is>
      </c>
      <c r="F8154" s="21" t="inlineStr">
        <is>
          <r>
            <t xml:space="preserve">PREÇO UNITÁRIO</t>
          </r>
        </is>
      </c>
      <c r="G8154" s="21" t="inlineStr">
        <is>
          <r>
            <t xml:space="preserve">TOTAL</t>
          </r>
        </is>
      </c>
    </row>
    <row r="8155" customHeight="1" ht="29">
      <c r="A8155" s="22" t="inlineStr">
        <is>
          <r>
            <t xml:space="preserve">07632</t>
          </r>
        </is>
      </c>
      <c r="B8155" s="23" t="inlineStr">
        <is>
          <r>
            <t xml:space="preserve">CENTRAL DE VACUO DUPLEX, COM VAZAO DE APROXIMADAMENTE 26M3/H, 02 MOTO-BOMBAS DE VACUO COM POT. MEDIA DE APROX. 3HP</t>
          </r>
        </is>
      </c>
      <c r="C8155" s="22" t="inlineStr">
        <is>
          <r>
            <t xml:space="preserve">EMOP</t>
          </r>
        </is>
      </c>
      <c r="D8155" s="22" t="inlineStr">
        <is>
          <r>
            <t xml:space="preserve">UN</t>
          </r>
        </is>
      </c>
      <c r="E8155" s="24" t="n">
        <v>1.0</v>
      </c>
      <c r="F8155" s="25" t="n">
        <v>69000.0</v>
      </c>
      <c r="G8155" s="25" t="n">
        <f>ROUND(ROUND(E8155,8)*F8155,2)</f>
        <v>69000.0</v>
      </c>
    </row>
    <row r="8156" customHeight="1" ht="15">
      <c r="A8156" s="2" t="inlineStr"/>
      <c r="B8156" s="2" t="inlineStr"/>
      <c r="C8156" s="2" t="inlineStr"/>
      <c r="D8156" s="2" t="inlineStr"/>
      <c r="E8156" s="26" t="inlineStr">
        <is>
          <r>
            <t xml:space="preserve">TOTAL Material:</t>
          </r>
        </is>
      </c>
      <c r="F8156" s="26" t="inlineStr"/>
      <c r="G8156" s="27" t="n">
        <f>SUM(G8155:G8155)</f>
        <v>69000.0</v>
      </c>
    </row>
    <row r="8157" customHeight="1" ht="15">
      <c r="A8157" s="20" t="inlineStr">
        <is>
          <r>
            <t xml:space="preserve">Mão de Obra com Encargos Complementares</t>
          </r>
        </is>
      </c>
      <c r="B8157" s="20" t="inlineStr"/>
      <c r="C8157" s="21" t="inlineStr">
        <is>
          <r>
            <t xml:space="preserve">FONTE</t>
          </r>
        </is>
      </c>
      <c r="D8157" s="21" t="inlineStr">
        <is>
          <r>
            <t xml:space="preserve">UNID</t>
          </r>
        </is>
      </c>
      <c r="E8157" s="21" t="inlineStr">
        <is>
          <r>
            <t xml:space="preserve">COEFICIENTE</t>
          </r>
        </is>
      </c>
      <c r="F8157" s="21" t="inlineStr">
        <is>
          <r>
            <t xml:space="preserve">PREÇO UNITÁRIO</t>
          </r>
        </is>
      </c>
      <c r="G8157" s="21" t="inlineStr">
        <is>
          <r>
            <t xml:space="preserve">TOTAL</t>
          </r>
        </is>
      </c>
    </row>
    <row r="8158" customHeight="1" ht="15">
      <c r="A8158" s="22" t="inlineStr">
        <is>
          <r>
            <t xml:space="preserve">88264</t>
          </r>
        </is>
      </c>
      <c r="B8158" s="23" t="inlineStr">
        <is>
          <r>
            <t xml:space="preserve">ELETRICISTA COM ENCARGOS COMPLEMENTARES</t>
          </r>
        </is>
      </c>
      <c r="C8158" s="22" t="inlineStr">
        <is>
          <r>
            <t xml:space="preserve">SINAPI</t>
          </r>
        </is>
      </c>
      <c r="D8158" s="22" t="inlineStr">
        <is>
          <r>
            <t xml:space="preserve">H</t>
          </r>
        </is>
      </c>
      <c r="E8158" s="24" t="n">
        <v>9.0</v>
      </c>
      <c r="F8158" s="25" t="n">
        <v>30.96</v>
      </c>
      <c r="G8158" s="25" t="n">
        <f>ROUND(ROUND(E8158,8)*F8158,2)</f>
        <v>278.64</v>
      </c>
    </row>
    <row r="8159" customHeight="1" ht="21">
      <c r="A8159" s="22" t="inlineStr">
        <is>
          <r>
            <t xml:space="preserve">88267</t>
          </r>
        </is>
      </c>
      <c r="B8159" s="23" t="inlineStr">
        <is>
          <r>
            <t xml:space="preserve">ENCANADOR OU BOMBEIRO HIDRÁULICO COM ENCARGOS COMPLEMENTARES</t>
          </r>
        </is>
      </c>
      <c r="C8159" s="22" t="inlineStr">
        <is>
          <r>
            <t xml:space="preserve">SINAPI</t>
          </r>
        </is>
      </c>
      <c r="D8159" s="22" t="inlineStr">
        <is>
          <r>
            <t xml:space="preserve">H</t>
          </r>
        </is>
      </c>
      <c r="E8159" s="24" t="n">
        <v>18.0</v>
      </c>
      <c r="F8159" s="25" t="n">
        <v>29.86</v>
      </c>
      <c r="G8159" s="25" t="n">
        <f>ROUND(ROUND(E8159,8)*F8159,2)</f>
        <v>537.48</v>
      </c>
    </row>
    <row r="8160" customHeight="1" ht="15">
      <c r="A8160" s="22" t="inlineStr">
        <is>
          <r>
            <t xml:space="preserve">88316</t>
          </r>
        </is>
      </c>
      <c r="B8160" s="23" t="inlineStr">
        <is>
          <r>
            <t xml:space="preserve">SERVENTE COM ENCARGOS COMPLEMENTARES</t>
          </r>
        </is>
      </c>
      <c r="C8160" s="22" t="inlineStr">
        <is>
          <r>
            <t xml:space="preserve">SINAPI</t>
          </r>
        </is>
      </c>
      <c r="D8160" s="22" t="inlineStr">
        <is>
          <r>
            <t xml:space="preserve">H</t>
          </r>
        </is>
      </c>
      <c r="E8160" s="24" t="n">
        <v>36.0</v>
      </c>
      <c r="F8160" s="25" t="n">
        <v>23.56</v>
      </c>
      <c r="G8160" s="25" t="n">
        <f>ROUND(ROUND(E8160,8)*F8160,2)</f>
        <v>848.16</v>
      </c>
    </row>
    <row r="8161" customHeight="1" ht="18">
      <c r="A8161" s="2" t="inlineStr"/>
      <c r="B8161" s="2" t="inlineStr"/>
      <c r="C8161" s="2" t="inlineStr"/>
      <c r="D8161" s="2" t="inlineStr"/>
      <c r="E8161" s="26" t="inlineStr">
        <is>
          <r>
            <t xml:space="preserve">TOTAL Mão de Obra com Encargos Complementares:</t>
          </r>
        </is>
      </c>
      <c r="F8161" s="26" t="inlineStr"/>
      <c r="G8161" s="27" t="n">
        <f>SUM(G8158:G8160)</f>
        <v>1664.28</v>
      </c>
    </row>
    <row r="8162" customHeight="1" ht="15">
      <c r="A8162" s="2" t="inlineStr"/>
      <c r="B8162" s="2" t="inlineStr"/>
      <c r="C8162" s="2" t="inlineStr"/>
      <c r="D8162" s="2" t="inlineStr"/>
      <c r="E8162" s="28" t="inlineStr">
        <is>
          <r>
            <t xml:space="preserve">VALOR:</t>
          </r>
        </is>
      </c>
      <c r="F8162" s="28" t="inlineStr"/>
      <c r="G8162" s="29" t="n">
        <f>ROUND(SUM(G8153,G8156,G8161),2)</f>
        <v>71440.75</v>
      </c>
    </row>
    <row r="8163" customHeight="1" ht="15">
      <c r="A8163" s="2" t="inlineStr"/>
      <c r="B8163" s="2" t="inlineStr"/>
      <c r="C8163" s="2" t="inlineStr"/>
      <c r="D8163" s="2" t="inlineStr"/>
      <c r="E8163" s="28" t="inlineStr">
        <is>
          <r>
            <t xml:space="preserve">VALOR BDI (20.34%):</t>
          </r>
        </is>
      </c>
      <c r="F8163" s="28" t="inlineStr"/>
      <c r="G8163" s="29" t="n">
        <f>ROUND(G8162*(20.34/100),2)</f>
        <v>14531.05</v>
      </c>
    </row>
    <row r="8164" customHeight="1" ht="15">
      <c r="A8164" s="2" t="inlineStr"/>
      <c r="B8164" s="2" t="inlineStr"/>
      <c r="C8164" s="2" t="inlineStr"/>
      <c r="D8164" s="2" t="inlineStr"/>
      <c r="E8164" s="28" t="inlineStr">
        <is>
          <r>
            <t xml:space="preserve">VALOR COM BDI:</t>
          </r>
        </is>
      </c>
      <c r="F8164" s="28" t="inlineStr"/>
      <c r="G8164" s="29" t="n">
        <f>G8163+G8162</f>
        <v>85971.8</v>
      </c>
    </row>
    <row r="8165" customHeight="1" ht="10">
      <c r="A8165" s="2" t="inlineStr"/>
      <c r="B8165" s="2" t="inlineStr"/>
      <c r="C8165" s="2" t="inlineStr"/>
      <c r="D8165" s="2" t="inlineStr"/>
      <c r="E8165" s="18" t="inlineStr"/>
      <c r="F8165" s="18" t="inlineStr"/>
      <c r="G8165" s="18" t="inlineStr"/>
    </row>
    <row r="8166" customHeight="1" ht="27">
      <c r="A8166" s="19" t="inlineStr">
        <is>
          <r>
            <t xml:space="preserve">1.22.22. ​91179​ FIXAÇÃO DE TUBOS HORIZONTAIS DE PVC ÁGUA/PVC ESGOTO/PVC PLUVIAL/CPVC/PPR/COBRE OU AÇO, DIÂMETROS MENORES OU IGUAIS A 40 MM, COM ABRAÇADEIRA METÁLICA RÍGIDA TIPO D COM PARAFUSO DE FIXAÇÃO 1 1/4", FIXADA DIRETAMENTE NA LAJE OU PAREDE. AF_09/2023​ (M)</t>
          </r>
        </is>
      </c>
      <c r="B8166" s="19" t="inlineStr"/>
      <c r="C8166" s="19" t="inlineStr"/>
      <c r="D8166" s="19" t="inlineStr"/>
      <c r="E8166" s="19" t="inlineStr"/>
      <c r="F8166" s="19" t="inlineStr"/>
      <c r="G8166" s="19" t="inlineStr"/>
    </row>
    <row r="8167" customHeight="1" ht="15">
      <c r="A8167" s="20" t="inlineStr">
        <is>
          <r>
            <t xml:space="preserve">Material</t>
          </r>
        </is>
      </c>
      <c r="B8167" s="20" t="inlineStr"/>
      <c r="C8167" s="21" t="inlineStr">
        <is>
          <r>
            <t xml:space="preserve">FONTE</t>
          </r>
        </is>
      </c>
      <c r="D8167" s="21" t="inlineStr">
        <is>
          <r>
            <t xml:space="preserve">UNID</t>
          </r>
        </is>
      </c>
      <c r="E8167" s="21" t="inlineStr">
        <is>
          <r>
            <t xml:space="preserve">COEFICIENTE</t>
          </r>
        </is>
      </c>
      <c r="F8167" s="21" t="inlineStr">
        <is>
          <r>
            <t xml:space="preserve">PREÇO UNITÁRIO</t>
          </r>
        </is>
      </c>
      <c r="G8167" s="21" t="inlineStr">
        <is>
          <r>
            <t xml:space="preserve">TOTAL</t>
          </r>
        </is>
      </c>
    </row>
    <row r="8168" customHeight="1" ht="29">
      <c r="A8168" s="22" t="inlineStr">
        <is>
          <r>
            <t xml:space="preserve">00000395</t>
          </r>
        </is>
      </c>
      <c r="B8168" s="23" t="inlineStr">
        <is>
          <r>
            <t xml:space="preserve">ABRACADEIRA EM ACO PARA AMARRACAO DE ELETRODUTOS, TIPO D, COM 1 1/4" E PARAFUSO DE FIXACAO</t>
          </r>
        </is>
      </c>
      <c r="C8168" s="22" t="inlineStr">
        <is>
          <r>
            <t xml:space="preserve">SINAPI</t>
          </r>
        </is>
      </c>
      <c r="D8168" s="22" t="inlineStr">
        <is>
          <r>
            <t xml:space="preserve">UN</t>
          </r>
        </is>
      </c>
      <c r="E8168" s="24" t="n">
        <v>1.7857</v>
      </c>
      <c r="F8168" s="25" t="n">
        <v>7.21</v>
      </c>
      <c r="G8168" s="25" t="n">
        <f>TRUNC(TRUNC(E8168,8)*F8168,2)</f>
        <v>12.87</v>
      </c>
    </row>
    <row r="8169" customHeight="1" ht="29">
      <c r="A8169" s="22" t="inlineStr">
        <is>
          <r>
            <t xml:space="preserve">00004350</t>
          </r>
        </is>
      </c>
      <c r="B8169" s="23" t="inlineStr">
        <is>
          <r>
            <t xml:space="preserve">BUCHA DE NYLON, DIAMETRO DO FURO 8 MM, COMPRIMENTO 40 MM, COM PARAFUSO DE ROSCA SOBERBA, CABECA CHATA, FENDA SIMPLES, 4,8 X 50 MM</t>
          </r>
        </is>
      </c>
      <c r="C8169" s="22" t="inlineStr">
        <is>
          <r>
            <t xml:space="preserve">SINAPI</t>
          </r>
        </is>
      </c>
      <c r="D8169" s="22" t="inlineStr">
        <is>
          <r>
            <t xml:space="preserve">UN</t>
          </r>
        </is>
      </c>
      <c r="E8169" s="24" t="n">
        <v>1.875</v>
      </c>
      <c r="F8169" s="25" t="n">
        <v>0.88</v>
      </c>
      <c r="G8169" s="25" t="n">
        <f>TRUNC(TRUNC(E8169,8)*F8169,2)</f>
        <v>1.65</v>
      </c>
    </row>
    <row r="8170" customHeight="1" ht="15">
      <c r="A8170" s="2" t="inlineStr"/>
      <c r="B8170" s="2" t="inlineStr"/>
      <c r="C8170" s="2" t="inlineStr"/>
      <c r="D8170" s="2" t="inlineStr"/>
      <c r="E8170" s="26" t="inlineStr">
        <is>
          <r>
            <t xml:space="preserve">TOTAL Material:</t>
          </r>
        </is>
      </c>
      <c r="F8170" s="26" t="inlineStr"/>
      <c r="G8170" s="27" t="n">
        <f>SUM(G8168:G8169)</f>
        <v>14.52</v>
      </c>
    </row>
    <row r="8171" customHeight="1" ht="15">
      <c r="A8171" s="20" t="inlineStr">
        <is>
          <r>
            <t xml:space="preserve">Mão de Obra com Encargos Complementares</t>
          </r>
        </is>
      </c>
      <c r="B8171" s="20" t="inlineStr"/>
      <c r="C8171" s="21" t="inlineStr">
        <is>
          <r>
            <t xml:space="preserve">FONTE</t>
          </r>
        </is>
      </c>
      <c r="D8171" s="21" t="inlineStr">
        <is>
          <r>
            <t xml:space="preserve">UNID</t>
          </r>
        </is>
      </c>
      <c r="E8171" s="21" t="inlineStr">
        <is>
          <r>
            <t xml:space="preserve">COEFICIENTE</t>
          </r>
        </is>
      </c>
      <c r="F8171" s="21" t="inlineStr">
        <is>
          <r>
            <t xml:space="preserve">PREÇO UNITÁRIO</t>
          </r>
        </is>
      </c>
      <c r="G8171" s="21" t="inlineStr">
        <is>
          <r>
            <t xml:space="preserve">TOTAL</t>
          </r>
        </is>
      </c>
    </row>
    <row r="8172" customHeight="1" ht="21">
      <c r="A8172" s="22" t="inlineStr">
        <is>
          <r>
            <t xml:space="preserve">88248</t>
          </r>
        </is>
      </c>
      <c r="B8172" s="23" t="inlineStr">
        <is>
          <r>
            <t xml:space="preserve">AUXILIAR DE ENCANADOR OU BOMBEIRO HIDRÁULICO COM ENCARGOS COMPLEMENTARES</t>
          </r>
        </is>
      </c>
      <c r="C8172" s="22" t="inlineStr">
        <is>
          <r>
            <t xml:space="preserve">SINAPI</t>
          </r>
        </is>
      </c>
      <c r="D8172" s="22" t="inlineStr">
        <is>
          <r>
            <t xml:space="preserve">H</t>
          </r>
        </is>
      </c>
      <c r="E8172" s="24" t="n">
        <v>0.0632</v>
      </c>
      <c r="F8172" s="25" t="n">
        <v>24.23</v>
      </c>
      <c r="G8172" s="25" t="n">
        <f>TRUNC(TRUNC(E8172,8)*F8172,2)</f>
        <v>1.53</v>
      </c>
    </row>
    <row r="8173" customHeight="1" ht="21">
      <c r="A8173" s="22" t="inlineStr">
        <is>
          <r>
            <t xml:space="preserve">88267</t>
          </r>
        </is>
      </c>
      <c r="B8173" s="23" t="inlineStr">
        <is>
          <r>
            <t xml:space="preserve">ENCANADOR OU BOMBEIRO HIDRÁULICO COM ENCARGOS COMPLEMENTARES</t>
          </r>
        </is>
      </c>
      <c r="C8173" s="22" t="inlineStr">
        <is>
          <r>
            <t xml:space="preserve">SINAPI</t>
          </r>
        </is>
      </c>
      <c r="D8173" s="22" t="inlineStr">
        <is>
          <r>
            <t xml:space="preserve">H</t>
          </r>
        </is>
      </c>
      <c r="E8173" s="24" t="n">
        <v>0.278</v>
      </c>
      <c r="F8173" s="25" t="n">
        <v>29.86</v>
      </c>
      <c r="G8173" s="25" t="n">
        <f>TRUNC(TRUNC(E8173,8)*F8173,2)</f>
        <v>8.3</v>
      </c>
    </row>
    <row r="8174" customHeight="1" ht="18">
      <c r="A8174" s="2" t="inlineStr"/>
      <c r="B8174" s="2" t="inlineStr"/>
      <c r="C8174" s="2" t="inlineStr"/>
      <c r="D8174" s="2" t="inlineStr"/>
      <c r="E8174" s="26" t="inlineStr">
        <is>
          <r>
            <t xml:space="preserve">TOTAL Mão de Obra com Encargos Complementares:</t>
          </r>
        </is>
      </c>
      <c r="F8174" s="26" t="inlineStr"/>
      <c r="G8174" s="27" t="n">
        <f>SUM(G8172:G8173)</f>
        <v>9.83</v>
      </c>
    </row>
    <row r="8175" customHeight="1" ht="15">
      <c r="A8175" s="2" t="inlineStr"/>
      <c r="B8175" s="2" t="inlineStr"/>
      <c r="C8175" s="2" t="inlineStr"/>
      <c r="D8175" s="2" t="inlineStr"/>
      <c r="E8175" s="28" t="inlineStr">
        <is>
          <r>
            <t xml:space="preserve">VALOR:</t>
          </r>
        </is>
      </c>
      <c r="F8175" s="28" t="inlineStr"/>
      <c r="G8175" s="29" t="n">
        <f>ROUND(SUM(G8170,G8174),2)</f>
        <v>24.35</v>
      </c>
    </row>
    <row r="8176" customHeight="1" ht="15">
      <c r="A8176" s="2" t="inlineStr"/>
      <c r="B8176" s="2" t="inlineStr"/>
      <c r="C8176" s="2" t="inlineStr"/>
      <c r="D8176" s="2" t="inlineStr"/>
      <c r="E8176" s="28" t="inlineStr">
        <is>
          <r>
            <t xml:space="preserve">VALOR BDI (20.34%):</t>
          </r>
        </is>
      </c>
      <c r="F8176" s="28" t="inlineStr"/>
      <c r="G8176" s="29" t="n">
        <f>ROUND(G8175*(20.34/100),2)</f>
        <v>4.95</v>
      </c>
    </row>
    <row r="8177" customHeight="1" ht="15">
      <c r="A8177" s="2" t="inlineStr"/>
      <c r="B8177" s="2" t="inlineStr"/>
      <c r="C8177" s="2" t="inlineStr"/>
      <c r="D8177" s="2" t="inlineStr"/>
      <c r="E8177" s="28" t="inlineStr">
        <is>
          <r>
            <t xml:space="preserve">VALOR COM BDI:</t>
          </r>
        </is>
      </c>
      <c r="F8177" s="28" t="inlineStr"/>
      <c r="G8177" s="29" t="n">
        <f>G8176+G8175</f>
        <v>29.3</v>
      </c>
    </row>
    <row r="8178" customHeight="1" ht="10">
      <c r="A8178" s="2" t="inlineStr"/>
      <c r="B8178" s="2" t="inlineStr"/>
      <c r="C8178" s="2" t="inlineStr"/>
      <c r="D8178" s="2" t="inlineStr"/>
      <c r="E8178" s="18" t="inlineStr"/>
      <c r="F8178" s="18" t="inlineStr"/>
      <c r="G8178" s="18" t="inlineStr"/>
    </row>
    <row r="8179" customHeight="1" ht="20">
      <c r="A8179" s="19" t="inlineStr">
        <is>
          <r>
            <t xml:space="preserve">1.23.1. ​104658​ PISO PODOTÁTIL DE ALERTA OU DIRECIONAL, DE CONCRETO, ASSENTADO SOBRE ARGAMASSA. AF_03/2024​ (M2)</t>
          </r>
        </is>
      </c>
      <c r="B8179" s="19" t="inlineStr"/>
      <c r="C8179" s="19" t="inlineStr"/>
      <c r="D8179" s="19" t="inlineStr"/>
      <c r="E8179" s="19" t="inlineStr"/>
      <c r="F8179" s="19" t="inlineStr"/>
      <c r="G8179" s="19" t="inlineStr"/>
    </row>
    <row r="8180" customHeight="1" ht="15">
      <c r="A8180" s="20" t="inlineStr">
        <is>
          <r>
            <t xml:space="preserve">Material</t>
          </r>
        </is>
      </c>
      <c r="B8180" s="20" t="inlineStr"/>
      <c r="C8180" s="21" t="inlineStr">
        <is>
          <r>
            <t xml:space="preserve">FONTE</t>
          </r>
        </is>
      </c>
      <c r="D8180" s="21" t="inlineStr">
        <is>
          <r>
            <t xml:space="preserve">UNID</t>
          </r>
        </is>
      </c>
      <c r="E8180" s="21" t="inlineStr">
        <is>
          <r>
            <t xml:space="preserve">COEFICIENTE</t>
          </r>
        </is>
      </c>
      <c r="F8180" s="21" t="inlineStr">
        <is>
          <r>
            <t xml:space="preserve">PREÇO UNITÁRIO</t>
          </r>
        </is>
      </c>
      <c r="G8180" s="21" t="inlineStr">
        <is>
          <r>
            <t xml:space="preserve">TOTAL</t>
          </r>
        </is>
      </c>
    </row>
    <row r="8181" customHeight="1" ht="15">
      <c r="A8181" s="22" t="inlineStr">
        <is>
          <r>
            <t xml:space="preserve">00034353</t>
          </r>
        </is>
      </c>
      <c r="B8181" s="23" t="inlineStr">
        <is>
          <r>
            <t xml:space="preserve">ARGAMASSA COLANTE AC II</t>
          </r>
        </is>
      </c>
      <c r="C8181" s="22" t="inlineStr">
        <is>
          <r>
            <t xml:space="preserve">SINAPI</t>
          </r>
        </is>
      </c>
      <c r="D8181" s="22" t="inlineStr">
        <is>
          <r>
            <t xml:space="preserve">KG</t>
          </r>
        </is>
      </c>
      <c r="E8181" s="24" t="n">
        <v>8.62</v>
      </c>
      <c r="F8181" s="25" t="n">
        <v>2.17</v>
      </c>
      <c r="G8181" s="25" t="n">
        <f>TRUNC(TRUNC(E8181,8)*F8181,2)</f>
        <v>18.7</v>
      </c>
    </row>
    <row r="8182" customHeight="1" ht="29">
      <c r="A8182" s="22" t="inlineStr">
        <is>
          <r>
            <t xml:space="preserve">00036178</t>
          </r>
        </is>
      </c>
      <c r="B8182" s="23" t="inlineStr">
        <is>
          <r>
            <t xml:space="preserve">PISO TATIL / PODOTATIL, LADRILHO HIDRAULICO/CONCRETO, *40 X 40* CM, E= 2,5* CM, PADRAO TATIL ALERTA OU DIRECIONAL, COR NATURAL</t>
          </r>
        </is>
      </c>
      <c r="C8182" s="22" t="inlineStr">
        <is>
          <r>
            <t xml:space="preserve">SINAPI</t>
          </r>
        </is>
      </c>
      <c r="D8182" s="22" t="inlineStr">
        <is>
          <r>
            <t xml:space="preserve">UN</t>
          </r>
        </is>
      </c>
      <c r="E8182" s="24" t="n">
        <v>6.4375</v>
      </c>
      <c r="F8182" s="25" t="n">
        <v>13.79</v>
      </c>
      <c r="G8182" s="25" t="n">
        <f>TRUNC(TRUNC(E8182,8)*F8182,2)</f>
        <v>88.77</v>
      </c>
    </row>
    <row r="8183" customHeight="1" ht="15">
      <c r="A8183" s="22" t="inlineStr">
        <is>
          <r>
            <t xml:space="preserve">00034357</t>
          </r>
        </is>
      </c>
      <c r="B8183" s="23" t="inlineStr">
        <is>
          <r>
            <t xml:space="preserve">REJUNTE CIMENTICIO, QUALQUER COR</t>
          </r>
        </is>
      </c>
      <c r="C8183" s="22" t="inlineStr">
        <is>
          <r>
            <t xml:space="preserve">SINAPI</t>
          </r>
        </is>
      </c>
      <c r="D8183" s="22" t="inlineStr">
        <is>
          <r>
            <t xml:space="preserve">KG</t>
          </r>
        </is>
      </c>
      <c r="E8183" s="24" t="n">
        <v>0.24</v>
      </c>
      <c r="F8183" s="25" t="n">
        <v>6.87</v>
      </c>
      <c r="G8183" s="25" t="n">
        <f>TRUNC(TRUNC(E8183,8)*F8183,2)</f>
        <v>1.64</v>
      </c>
    </row>
    <row r="8184" customHeight="1" ht="15">
      <c r="A8184" s="2" t="inlineStr"/>
      <c r="B8184" s="2" t="inlineStr"/>
      <c r="C8184" s="2" t="inlineStr"/>
      <c r="D8184" s="2" t="inlineStr"/>
      <c r="E8184" s="26" t="inlineStr">
        <is>
          <r>
            <t xml:space="preserve">TOTAL Material:</t>
          </r>
        </is>
      </c>
      <c r="F8184" s="26" t="inlineStr"/>
      <c r="G8184" s="27" t="n">
        <f>SUM(G8181:G8183)</f>
        <v>109.11</v>
      </c>
    </row>
    <row r="8185" customHeight="1" ht="15">
      <c r="A8185" s="20" t="inlineStr">
        <is>
          <r>
            <t xml:space="preserve">Mão de Obra com Encargos Complementares</t>
          </r>
        </is>
      </c>
      <c r="B8185" s="20" t="inlineStr"/>
      <c r="C8185" s="21" t="inlineStr">
        <is>
          <r>
            <t xml:space="preserve">FONTE</t>
          </r>
        </is>
      </c>
      <c r="D8185" s="21" t="inlineStr">
        <is>
          <r>
            <t xml:space="preserve">UNID</t>
          </r>
        </is>
      </c>
      <c r="E8185" s="21" t="inlineStr">
        <is>
          <r>
            <t xml:space="preserve">COEFICIENTE</t>
          </r>
        </is>
      </c>
      <c r="F8185" s="21" t="inlineStr">
        <is>
          <r>
            <t xml:space="preserve">PREÇO UNITÁRIO</t>
          </r>
        </is>
      </c>
      <c r="G8185" s="21" t="inlineStr">
        <is>
          <r>
            <t xml:space="preserve">TOTAL</t>
          </r>
        </is>
      </c>
    </row>
    <row r="8186" customHeight="1" ht="15">
      <c r="A8186" s="22" t="inlineStr">
        <is>
          <r>
            <t xml:space="preserve">88309</t>
          </r>
        </is>
      </c>
      <c r="B8186" s="23" t="inlineStr">
        <is>
          <r>
            <t xml:space="preserve">PEDREIRO COM ENCARGOS COMPLEMENTARES</t>
          </r>
        </is>
      </c>
      <c r="C8186" s="22" t="inlineStr">
        <is>
          <r>
            <t xml:space="preserve">SINAPI</t>
          </r>
        </is>
      </c>
      <c r="D8186" s="22" t="inlineStr">
        <is>
          <r>
            <t xml:space="preserve">H</t>
          </r>
        </is>
      </c>
      <c r="E8186" s="24" t="n">
        <v>0.639</v>
      </c>
      <c r="F8186" s="25" t="n">
        <v>30.58</v>
      </c>
      <c r="G8186" s="25" t="n">
        <f>TRUNC(TRUNC(E8186,8)*F8186,2)</f>
        <v>19.54</v>
      </c>
    </row>
    <row r="8187" customHeight="1" ht="15">
      <c r="A8187" s="22" t="inlineStr">
        <is>
          <r>
            <t xml:space="preserve">88316</t>
          </r>
        </is>
      </c>
      <c r="B8187" s="23" t="inlineStr">
        <is>
          <r>
            <t xml:space="preserve">SERVENTE COM ENCARGOS COMPLEMENTARES</t>
          </r>
        </is>
      </c>
      <c r="C8187" s="22" t="inlineStr">
        <is>
          <r>
            <t xml:space="preserve">SINAPI</t>
          </r>
        </is>
      </c>
      <c r="D8187" s="22" t="inlineStr">
        <is>
          <r>
            <t xml:space="preserve">H</t>
          </r>
        </is>
      </c>
      <c r="E8187" s="24" t="n">
        <v>1.279</v>
      </c>
      <c r="F8187" s="25" t="n">
        <v>23.56</v>
      </c>
      <c r="G8187" s="25" t="n">
        <f>TRUNC(TRUNC(E8187,8)*F8187,2)</f>
        <v>30.13</v>
      </c>
    </row>
    <row r="8188" customHeight="1" ht="18">
      <c r="A8188" s="2" t="inlineStr"/>
      <c r="B8188" s="2" t="inlineStr"/>
      <c r="C8188" s="2" t="inlineStr"/>
      <c r="D8188" s="2" t="inlineStr"/>
      <c r="E8188" s="26" t="inlineStr">
        <is>
          <r>
            <t xml:space="preserve">TOTAL Mão de Obra com Encargos Complementares:</t>
          </r>
        </is>
      </c>
      <c r="F8188" s="26" t="inlineStr"/>
      <c r="G8188" s="27" t="n">
        <f>SUM(G8186:G8187)</f>
        <v>49.67</v>
      </c>
    </row>
    <row r="8189" customHeight="1" ht="15">
      <c r="A8189" s="2" t="inlineStr"/>
      <c r="B8189" s="2" t="inlineStr"/>
      <c r="C8189" s="2" t="inlineStr"/>
      <c r="D8189" s="2" t="inlineStr"/>
      <c r="E8189" s="28" t="inlineStr">
        <is>
          <r>
            <t xml:space="preserve">VALOR:</t>
          </r>
        </is>
      </c>
      <c r="F8189" s="28" t="inlineStr"/>
      <c r="G8189" s="29" t="n">
        <f>ROUND(SUM(G8184,G8188),2)</f>
        <v>158.78</v>
      </c>
    </row>
    <row r="8190" customHeight="1" ht="15">
      <c r="A8190" s="2" t="inlineStr"/>
      <c r="B8190" s="2" t="inlineStr"/>
      <c r="C8190" s="2" t="inlineStr"/>
      <c r="D8190" s="2" t="inlineStr"/>
      <c r="E8190" s="28" t="inlineStr">
        <is>
          <r>
            <t xml:space="preserve">VALOR BDI (20.34%):</t>
          </r>
        </is>
      </c>
      <c r="F8190" s="28" t="inlineStr"/>
      <c r="G8190" s="29" t="n">
        <f>ROUND(G8189*(20.34/100),2)</f>
        <v>32.3</v>
      </c>
    </row>
    <row r="8191" customHeight="1" ht="15">
      <c r="A8191" s="2" t="inlineStr"/>
      <c r="B8191" s="2" t="inlineStr"/>
      <c r="C8191" s="2" t="inlineStr"/>
      <c r="D8191" s="2" t="inlineStr"/>
      <c r="E8191" s="28" t="inlineStr">
        <is>
          <r>
            <t xml:space="preserve">VALOR COM BDI:</t>
          </r>
        </is>
      </c>
      <c r="F8191" s="28" t="inlineStr"/>
      <c r="G8191" s="29" t="n">
        <f>G8190+G8189</f>
        <v>191.08</v>
      </c>
    </row>
    <row r="8192" customHeight="1" ht="10">
      <c r="A8192" s="2" t="inlineStr"/>
      <c r="B8192" s="2" t="inlineStr"/>
      <c r="C8192" s="2" t="inlineStr"/>
      <c r="D8192" s="2" t="inlineStr"/>
      <c r="E8192" s="18" t="inlineStr"/>
      <c r="F8192" s="18" t="inlineStr"/>
      <c r="G8192" s="18" t="inlineStr"/>
    </row>
    <row r="8193" customHeight="1" ht="20">
      <c r="A8193" s="19" t="inlineStr">
        <is>
          <r>
            <t xml:space="preserve">1.23.2. ​CPU3390​ PLATAFORMA ELEVAT. TRANSPORTE VERTICAL DESNIVEL DE 2 ATÉ 4M​ (UN)</t>
          </r>
        </is>
      </c>
      <c r="B8193" s="19" t="inlineStr"/>
      <c r="C8193" s="19" t="inlineStr"/>
      <c r="D8193" s="19" t="inlineStr"/>
      <c r="E8193" s="19" t="inlineStr"/>
      <c r="F8193" s="19" t="inlineStr"/>
      <c r="G8193" s="19" t="inlineStr"/>
    </row>
    <row r="8194" customHeight="1" ht="15">
      <c r="A8194" s="20" t="inlineStr">
        <is>
          <r>
            <t xml:space="preserve">Serviço</t>
          </r>
        </is>
      </c>
      <c r="B8194" s="20" t="inlineStr"/>
      <c r="C8194" s="21" t="inlineStr">
        <is>
          <r>
            <t xml:space="preserve">FONTE</t>
          </r>
        </is>
      </c>
      <c r="D8194" s="21" t="inlineStr">
        <is>
          <r>
            <t xml:space="preserve">UNID</t>
          </r>
        </is>
      </c>
      <c r="E8194" s="21" t="inlineStr">
        <is>
          <r>
            <t xml:space="preserve">COEFICIENTE</t>
          </r>
        </is>
      </c>
      <c r="F8194" s="21" t="inlineStr">
        <is>
          <r>
            <t xml:space="preserve">PREÇO UNITÁRIO</t>
          </r>
        </is>
      </c>
      <c r="G8194" s="21" t="inlineStr">
        <is>
          <r>
            <t xml:space="preserve">TOTAL</t>
          </r>
        </is>
      </c>
    </row>
    <row r="8195" customHeight="1" ht="46">
      <c r="A8195" s="22" t="inlineStr">
        <is>
          <r>
            <t xml:space="preserve">S13886</t>
          </r>
        </is>
      </c>
      <c r="B8195" s="23" t="inlineStr">
        <is>
          <r>
            <t xml:space="preserve">Plataforma elevatória para PNE, semi cabinada, 2 paradas, 2 entradas opostas, dim. cabine 1 x 1,40 x 1,30m, em aço inox escovado, v = 6m/min, h percurso = até 4m, com cx panorâmica em estrutura metálica e vidro e=6mm, IB elevadores ou similar</t>
          </r>
        </is>
      </c>
      <c r="C8195" s="22" t="inlineStr">
        <is>
          <r>
            <t xml:space="preserve">ORSE</t>
          </r>
        </is>
      </c>
      <c r="D8195" s="22" t="inlineStr">
        <is>
          <r>
            <t xml:space="preserve">un</t>
          </r>
        </is>
      </c>
      <c r="E8195" s="24" t="n">
        <v>1.0</v>
      </c>
      <c r="F8195" s="25" t="n">
        <v>73700.0</v>
      </c>
      <c r="G8195" s="25" t="n">
        <f>ROUND(ROUND(E8195,8)*F8195,2)</f>
        <v>73700.0</v>
      </c>
    </row>
    <row r="8196" customHeight="1" ht="15">
      <c r="A8196" s="2" t="inlineStr"/>
      <c r="B8196" s="2" t="inlineStr"/>
      <c r="C8196" s="2" t="inlineStr"/>
      <c r="D8196" s="2" t="inlineStr"/>
      <c r="E8196" s="26" t="inlineStr">
        <is>
          <r>
            <t xml:space="preserve">TOTAL Serviço:</t>
          </r>
        </is>
      </c>
      <c r="F8196" s="26" t="inlineStr"/>
      <c r="G8196" s="27" t="n">
        <f>SUM(G8195:G8195)</f>
        <v>73700.0</v>
      </c>
    </row>
    <row r="8197" customHeight="1" ht="15">
      <c r="A8197" s="2" t="inlineStr"/>
      <c r="B8197" s="2" t="inlineStr"/>
      <c r="C8197" s="2" t="inlineStr"/>
      <c r="D8197" s="2" t="inlineStr"/>
      <c r="E8197" s="28" t="inlineStr">
        <is>
          <r>
            <t xml:space="preserve">VALOR:</t>
          </r>
        </is>
      </c>
      <c r="F8197" s="28" t="inlineStr"/>
      <c r="G8197" s="29" t="n">
        <f>ROUND(SUM(G8196),2)</f>
        <v>73700.0</v>
      </c>
    </row>
    <row r="8198" customHeight="1" ht="15">
      <c r="A8198" s="2" t="inlineStr"/>
      <c r="B8198" s="2" t="inlineStr"/>
      <c r="C8198" s="2" t="inlineStr"/>
      <c r="D8198" s="2" t="inlineStr"/>
      <c r="E8198" s="28" t="inlineStr">
        <is>
          <r>
            <t xml:space="preserve">VALOR BDI (20.34%):</t>
          </r>
        </is>
      </c>
      <c r="F8198" s="28" t="inlineStr"/>
      <c r="G8198" s="29" t="n">
        <f>ROUND(G8197*(20.34/100),2)</f>
        <v>14990.58</v>
      </c>
    </row>
    <row r="8199" customHeight="1" ht="15">
      <c r="A8199" s="2" t="inlineStr"/>
      <c r="B8199" s="2" t="inlineStr"/>
      <c r="C8199" s="2" t="inlineStr"/>
      <c r="D8199" s="2" t="inlineStr"/>
      <c r="E8199" s="28" t="inlineStr">
        <is>
          <r>
            <t xml:space="preserve">VALOR COM BDI:</t>
          </r>
        </is>
      </c>
      <c r="F8199" s="28" t="inlineStr"/>
      <c r="G8199" s="29" t="n">
        <f>G8198+G8197</f>
        <v>88690.58</v>
      </c>
    </row>
    <row r="8200" customHeight="1" ht="10">
      <c r="A8200" s="2" t="inlineStr"/>
      <c r="B8200" s="2" t="inlineStr"/>
      <c r="C8200" s="2" t="inlineStr"/>
      <c r="D8200" s="2" t="inlineStr"/>
      <c r="E8200" s="18" t="inlineStr"/>
      <c r="F8200" s="18" t="inlineStr"/>
      <c r="G8200" s="18" t="inlineStr"/>
    </row>
    <row r="8201" customHeight="1" ht="20">
      <c r="A8201" s="19" t="inlineStr">
        <is>
          <r>
            <t xml:space="preserve">1.23.3. ​103946​ PLANTIO DE GRAMA ESMERALDA OU SÃO CARLOS OU CURITIBANA, EM PLACAS. AF_07/2024​ (M2)</t>
          </r>
        </is>
      </c>
      <c r="B8201" s="19" t="inlineStr"/>
      <c r="C8201" s="19" t="inlineStr"/>
      <c r="D8201" s="19" t="inlineStr"/>
      <c r="E8201" s="19" t="inlineStr"/>
      <c r="F8201" s="19" t="inlineStr"/>
      <c r="G8201" s="19" t="inlineStr"/>
    </row>
    <row r="8202" customHeight="1" ht="15">
      <c r="A8202" s="20" t="inlineStr">
        <is>
          <r>
            <t xml:space="preserve">Material</t>
          </r>
        </is>
      </c>
      <c r="B8202" s="20" t="inlineStr"/>
      <c r="C8202" s="21" t="inlineStr">
        <is>
          <r>
            <t xml:space="preserve">FONTE</t>
          </r>
        </is>
      </c>
      <c r="D8202" s="21" t="inlineStr">
        <is>
          <r>
            <t xml:space="preserve">UNID</t>
          </r>
        </is>
      </c>
      <c r="E8202" s="21" t="inlineStr">
        <is>
          <r>
            <t xml:space="preserve">COEFICIENTE</t>
          </r>
        </is>
      </c>
      <c r="F8202" s="21" t="inlineStr">
        <is>
          <r>
            <t xml:space="preserve">PREÇO UNITÁRIO</t>
          </r>
        </is>
      </c>
      <c r="G8202" s="21" t="inlineStr">
        <is>
          <r>
            <t xml:space="preserve">TOTAL</t>
          </r>
        </is>
      </c>
    </row>
    <row r="8203" customHeight="1" ht="21">
      <c r="A8203" s="22" t="inlineStr">
        <is>
          <r>
            <t xml:space="preserve">00003322</t>
          </r>
        </is>
      </c>
      <c r="B8203" s="23" t="inlineStr">
        <is>
          <r>
            <t xml:space="preserve">GRAMA ESMERALDA OU SAO CARLOS OU CURITIBANA, EM PLACAS, SEM PLANTIO</t>
          </r>
        </is>
      </c>
      <c r="C8203" s="22" t="inlineStr">
        <is>
          <r>
            <t xml:space="preserve">SINAPI</t>
          </r>
        </is>
      </c>
      <c r="D8203" s="22" t="inlineStr">
        <is>
          <r>
            <t xml:space="preserve">M2</t>
          </r>
        </is>
      </c>
      <c r="E8203" s="24" t="n">
        <v>1.0</v>
      </c>
      <c r="F8203" s="25" t="n">
        <v>15.0</v>
      </c>
      <c r="G8203" s="25" t="n">
        <f>TRUNC(TRUNC(E8203,8)*F8203,2)</f>
        <v>15.0</v>
      </c>
    </row>
    <row r="8204" customHeight="1" ht="15">
      <c r="A8204" s="2" t="inlineStr"/>
      <c r="B8204" s="2" t="inlineStr"/>
      <c r="C8204" s="2" t="inlineStr"/>
      <c r="D8204" s="2" t="inlineStr"/>
      <c r="E8204" s="26" t="inlineStr">
        <is>
          <r>
            <t xml:space="preserve">TOTAL Material:</t>
          </r>
        </is>
      </c>
      <c r="F8204" s="26" t="inlineStr"/>
      <c r="G8204" s="27" t="n">
        <f>SUM(G8203:G8203)</f>
        <v>15.0</v>
      </c>
    </row>
    <row r="8205" customHeight="1" ht="15">
      <c r="A8205" s="20" t="inlineStr">
        <is>
          <r>
            <t xml:space="preserve">Mão de Obra com Encargos Complementares</t>
          </r>
        </is>
      </c>
      <c r="B8205" s="20" t="inlineStr"/>
      <c r="C8205" s="21" t="inlineStr">
        <is>
          <r>
            <t xml:space="preserve">FONTE</t>
          </r>
        </is>
      </c>
      <c r="D8205" s="21" t="inlineStr">
        <is>
          <r>
            <t xml:space="preserve">UNID</t>
          </r>
        </is>
      </c>
      <c r="E8205" s="21" t="inlineStr">
        <is>
          <r>
            <t xml:space="preserve">COEFICIENTE</t>
          </r>
        </is>
      </c>
      <c r="F8205" s="21" t="inlineStr">
        <is>
          <r>
            <t xml:space="preserve">PREÇO UNITÁRIO</t>
          </r>
        </is>
      </c>
      <c r="G8205" s="21" t="inlineStr">
        <is>
          <r>
            <t xml:space="preserve">TOTAL</t>
          </r>
        </is>
      </c>
    </row>
    <row r="8206" customHeight="1" ht="15">
      <c r="A8206" s="22" t="inlineStr">
        <is>
          <r>
            <t xml:space="preserve">88441</t>
          </r>
        </is>
      </c>
      <c r="B8206" s="23" t="inlineStr">
        <is>
          <r>
            <t xml:space="preserve">JARDINEIRO COM ENCARGOS COMPLEMENTARES</t>
          </r>
        </is>
      </c>
      <c r="C8206" s="22" t="inlineStr">
        <is>
          <r>
            <t xml:space="preserve">SINAPI</t>
          </r>
        </is>
      </c>
      <c r="D8206" s="22" t="inlineStr">
        <is>
          <r>
            <t xml:space="preserve">H</t>
          </r>
        </is>
      </c>
      <c r="E8206" s="24" t="n">
        <v>0.0277</v>
      </c>
      <c r="F8206" s="25" t="n">
        <v>23.91</v>
      </c>
      <c r="G8206" s="25" t="n">
        <f>TRUNC(TRUNC(E8206,8)*F8206,2)</f>
        <v>0.66</v>
      </c>
    </row>
    <row r="8207" customHeight="1" ht="15">
      <c r="A8207" s="22" t="inlineStr">
        <is>
          <r>
            <t xml:space="preserve">88316</t>
          </r>
        </is>
      </c>
      <c r="B8207" s="23" t="inlineStr">
        <is>
          <r>
            <t xml:space="preserve">SERVENTE COM ENCARGOS COMPLEMENTARES</t>
          </r>
        </is>
      </c>
      <c r="C8207" s="22" t="inlineStr">
        <is>
          <r>
            <t xml:space="preserve">SINAPI</t>
          </r>
        </is>
      </c>
      <c r="D8207" s="22" t="inlineStr">
        <is>
          <r>
            <t xml:space="preserve">H</t>
          </r>
        </is>
      </c>
      <c r="E8207" s="24" t="n">
        <v>0.1386</v>
      </c>
      <c r="F8207" s="25" t="n">
        <v>23.56</v>
      </c>
      <c r="G8207" s="25" t="n">
        <f>TRUNC(TRUNC(E8207,8)*F8207,2)</f>
        <v>3.26</v>
      </c>
    </row>
    <row r="8208" customHeight="1" ht="18">
      <c r="A8208" s="2" t="inlineStr"/>
      <c r="B8208" s="2" t="inlineStr"/>
      <c r="C8208" s="2" t="inlineStr"/>
      <c r="D8208" s="2" t="inlineStr"/>
      <c r="E8208" s="26" t="inlineStr">
        <is>
          <r>
            <t xml:space="preserve">TOTAL Mão de Obra com Encargos Complementares:</t>
          </r>
        </is>
      </c>
      <c r="F8208" s="26" t="inlineStr"/>
      <c r="G8208" s="27" t="n">
        <f>SUM(G8206:G8207)</f>
        <v>3.92</v>
      </c>
    </row>
    <row r="8209" customHeight="1" ht="15">
      <c r="A8209" s="2" t="inlineStr"/>
      <c r="B8209" s="2" t="inlineStr"/>
      <c r="C8209" s="2" t="inlineStr"/>
      <c r="D8209" s="2" t="inlineStr"/>
      <c r="E8209" s="28" t="inlineStr">
        <is>
          <r>
            <t xml:space="preserve">VALOR:</t>
          </r>
        </is>
      </c>
      <c r="F8209" s="28" t="inlineStr"/>
      <c r="G8209" s="29" t="n">
        <f>ROUND(SUM(G8204,G8208),2)</f>
        <v>18.92</v>
      </c>
    </row>
    <row r="8210" customHeight="1" ht="15">
      <c r="A8210" s="2" t="inlineStr"/>
      <c r="B8210" s="2" t="inlineStr"/>
      <c r="C8210" s="2" t="inlineStr"/>
      <c r="D8210" s="2" t="inlineStr"/>
      <c r="E8210" s="28" t="inlineStr">
        <is>
          <r>
            <t xml:space="preserve">VALOR BDI (20.34%):</t>
          </r>
        </is>
      </c>
      <c r="F8210" s="28" t="inlineStr"/>
      <c r="G8210" s="29" t="n">
        <f>ROUND(G8209*(20.34/100),2)</f>
        <v>3.85</v>
      </c>
    </row>
    <row r="8211" customHeight="1" ht="15">
      <c r="A8211" s="2" t="inlineStr"/>
      <c r="B8211" s="2" t="inlineStr"/>
      <c r="C8211" s="2" t="inlineStr"/>
      <c r="D8211" s="2" t="inlineStr"/>
      <c r="E8211" s="28" t="inlineStr">
        <is>
          <r>
            <t xml:space="preserve">VALOR COM BDI:</t>
          </r>
        </is>
      </c>
      <c r="F8211" s="28" t="inlineStr"/>
      <c r="G8211" s="29" t="n">
        <f>G8210+G8209</f>
        <v>22.77</v>
      </c>
    </row>
    <row r="8212" customHeight="1" ht="10">
      <c r="A8212" s="2" t="inlineStr"/>
      <c r="B8212" s="2" t="inlineStr"/>
      <c r="C8212" s="2" t="inlineStr"/>
      <c r="D8212" s="2" t="inlineStr"/>
      <c r="E8212" s="18" t="inlineStr"/>
      <c r="F8212" s="18" t="inlineStr"/>
      <c r="G8212" s="18" t="inlineStr"/>
    </row>
    <row r="8213" customHeight="1" ht="20">
      <c r="A8213" s="19" t="inlineStr">
        <is>
          <r>
            <t xml:space="preserve">1.23.4. ​CPU2674​ LETRA CAIXA INOX ESCOVADO COLOCADA​ (M)</t>
          </r>
        </is>
      </c>
      <c r="B8213" s="19" t="inlineStr"/>
      <c r="C8213" s="19" t="inlineStr"/>
      <c r="D8213" s="19" t="inlineStr"/>
      <c r="E8213" s="19" t="inlineStr"/>
      <c r="F8213" s="19" t="inlineStr"/>
      <c r="G8213" s="19" t="inlineStr"/>
    </row>
    <row r="8214" customHeight="1" ht="15">
      <c r="A8214" s="20" t="inlineStr">
        <is>
          <r>
            <t xml:space="preserve">Serviço</t>
          </r>
        </is>
      </c>
      <c r="B8214" s="20" t="inlineStr"/>
      <c r="C8214" s="21" t="inlineStr">
        <is>
          <r>
            <t xml:space="preserve">FONTE</t>
          </r>
        </is>
      </c>
      <c r="D8214" s="21" t="inlineStr">
        <is>
          <r>
            <t xml:space="preserve">UNID</t>
          </r>
        </is>
      </c>
      <c r="E8214" s="21" t="inlineStr">
        <is>
          <r>
            <t xml:space="preserve">COEFICIENTE</t>
          </r>
        </is>
      </c>
      <c r="F8214" s="21" t="inlineStr">
        <is>
          <r>
            <t xml:space="preserve">PREÇO UNITÁRIO</t>
          </r>
        </is>
      </c>
      <c r="G8214" s="21" t="inlineStr">
        <is>
          <r>
            <t xml:space="preserve">TOTAL</t>
          </r>
        </is>
      </c>
    </row>
    <row r="8215" customHeight="1" ht="15">
      <c r="A8215" s="22" t="inlineStr">
        <is>
          <r>
            <t xml:space="preserve">S12058</t>
          </r>
        </is>
      </c>
      <c r="B8215" s="23" t="inlineStr">
        <is>
          <r>
            <t xml:space="preserve">Letra em alumínio 50 x 50cm - instalado</t>
          </r>
        </is>
      </c>
      <c r="C8215" s="22" t="inlineStr">
        <is>
          <r>
            <t xml:space="preserve">ORSE</t>
          </r>
        </is>
      </c>
      <c r="D8215" s="22" t="inlineStr">
        <is>
          <r>
            <t xml:space="preserve">un</t>
          </r>
        </is>
      </c>
      <c r="E8215" s="24" t="n">
        <v>2.0</v>
      </c>
      <c r="F8215" s="25" t="n">
        <v>250.37</v>
      </c>
      <c r="G8215" s="25" t="n">
        <f>ROUND(ROUND(E8215,8)*F8215,2)</f>
        <v>500.74</v>
      </c>
    </row>
    <row r="8216" customHeight="1" ht="15">
      <c r="A8216" s="2" t="inlineStr"/>
      <c r="B8216" s="2" t="inlineStr"/>
      <c r="C8216" s="2" t="inlineStr"/>
      <c r="D8216" s="2" t="inlineStr"/>
      <c r="E8216" s="26" t="inlineStr">
        <is>
          <r>
            <t xml:space="preserve">TOTAL Serviço:</t>
          </r>
        </is>
      </c>
      <c r="F8216" s="26" t="inlineStr"/>
      <c r="G8216" s="27" t="n">
        <f>SUM(G8215:G8215)</f>
        <v>500.74</v>
      </c>
    </row>
    <row r="8217" customHeight="1" ht="15">
      <c r="A8217" s="2" t="inlineStr"/>
      <c r="B8217" s="2" t="inlineStr"/>
      <c r="C8217" s="2" t="inlineStr"/>
      <c r="D8217" s="2" t="inlineStr"/>
      <c r="E8217" s="28" t="inlineStr">
        <is>
          <r>
            <t xml:space="preserve">VALOR:</t>
          </r>
        </is>
      </c>
      <c r="F8217" s="28" t="inlineStr"/>
      <c r="G8217" s="29" t="n">
        <f>ROUND(SUM(G8216),2)</f>
        <v>500.74</v>
      </c>
    </row>
    <row r="8218" customHeight="1" ht="15">
      <c r="A8218" s="2" t="inlineStr"/>
      <c r="B8218" s="2" t="inlineStr"/>
      <c r="C8218" s="2" t="inlineStr"/>
      <c r="D8218" s="2" t="inlineStr"/>
      <c r="E8218" s="28" t="inlineStr">
        <is>
          <r>
            <t xml:space="preserve">VALOR BDI (20.34%):</t>
          </r>
        </is>
      </c>
      <c r="F8218" s="28" t="inlineStr"/>
      <c r="G8218" s="29" t="n">
        <f>ROUND(G8217*(20.34/100),2)</f>
        <v>101.85</v>
      </c>
    </row>
    <row r="8219" customHeight="1" ht="15">
      <c r="A8219" s="2" t="inlineStr"/>
      <c r="B8219" s="2" t="inlineStr"/>
      <c r="C8219" s="2" t="inlineStr"/>
      <c r="D8219" s="2" t="inlineStr"/>
      <c r="E8219" s="28" t="inlineStr">
        <is>
          <r>
            <t xml:space="preserve">VALOR COM BDI:</t>
          </r>
        </is>
      </c>
      <c r="F8219" s="28" t="inlineStr"/>
      <c r="G8219" s="29" t="n">
        <f>G8218+G8217</f>
        <v>602.59</v>
      </c>
    </row>
    <row r="8220" customHeight="1" ht="10">
      <c r="A8220" s="2" t="inlineStr"/>
      <c r="B8220" s="2" t="inlineStr"/>
      <c r="C8220" s="2" t="inlineStr"/>
      <c r="D8220" s="2" t="inlineStr"/>
      <c r="E8220" s="18" t="inlineStr"/>
      <c r="F8220" s="18" t="inlineStr"/>
      <c r="G8220" s="18" t="inlineStr"/>
    </row>
    <row r="8221" customHeight="1" ht="20">
      <c r="A8221" s="19" t="inlineStr">
        <is>
          <r>
            <t xml:space="preserve">1.24.1. ​CPU2675​ LIMPEZA/REMOÇÃO DE TINTAS EM PISOS E REVESTIMENTOS​ (M2)</t>
          </r>
        </is>
      </c>
      <c r="B8221" s="19" t="inlineStr"/>
      <c r="C8221" s="19" t="inlineStr"/>
      <c r="D8221" s="19" t="inlineStr"/>
      <c r="E8221" s="19" t="inlineStr"/>
      <c r="F8221" s="19" t="inlineStr"/>
      <c r="G8221" s="19" t="inlineStr"/>
    </row>
    <row r="8222" customHeight="1" ht="15">
      <c r="A8222" s="20" t="inlineStr">
        <is>
          <r>
            <t xml:space="preserve">Material</t>
          </r>
        </is>
      </c>
      <c r="B8222" s="20" t="inlineStr"/>
      <c r="C8222" s="21" t="inlineStr">
        <is>
          <r>
            <t xml:space="preserve">FONTE</t>
          </r>
        </is>
      </c>
      <c r="D8222" s="21" t="inlineStr">
        <is>
          <r>
            <t xml:space="preserve">UNID</t>
          </r>
        </is>
      </c>
      <c r="E8222" s="21" t="inlineStr">
        <is>
          <r>
            <t xml:space="preserve">COEFICIENTE</t>
          </r>
        </is>
      </c>
      <c r="F8222" s="21" t="inlineStr">
        <is>
          <r>
            <t xml:space="preserve">PREÇO UNITÁRIO</t>
          </r>
        </is>
      </c>
      <c r="G8222" s="21" t="inlineStr">
        <is>
          <r>
            <t xml:space="preserve">TOTAL</t>
          </r>
        </is>
      </c>
    </row>
    <row r="8223" customHeight="1" ht="15">
      <c r="A8223" s="22" t="inlineStr">
        <is>
          <r>
            <t xml:space="preserve">00005318</t>
          </r>
        </is>
      </c>
      <c r="B8223" s="23" t="inlineStr">
        <is>
          <r>
            <t xml:space="preserve">DILUENTE AGUARRAS</t>
          </r>
        </is>
      </c>
      <c r="C8223" s="22" t="inlineStr">
        <is>
          <r>
            <t xml:space="preserve">SINAPI</t>
          </r>
        </is>
      </c>
      <c r="D8223" s="22" t="inlineStr">
        <is>
          <r>
            <t xml:space="preserve">L</t>
          </r>
        </is>
      </c>
      <c r="E8223" s="24" t="n">
        <v>0.14</v>
      </c>
      <c r="F8223" s="25" t="n">
        <v>23.98</v>
      </c>
      <c r="G8223" s="25" t="n">
        <f>ROUND(ROUND(E8223,8)*F8223,2)</f>
        <v>3.36</v>
      </c>
    </row>
    <row r="8224" customHeight="1" ht="15">
      <c r="A8224" s="22" t="inlineStr">
        <is>
          <r>
            <t xml:space="preserve">00000013</t>
          </r>
        </is>
      </c>
      <c r="B8224" s="23" t="inlineStr">
        <is>
          <r>
            <t xml:space="preserve">ESTOPA</t>
          </r>
        </is>
      </c>
      <c r="C8224" s="22" t="inlineStr">
        <is>
          <r>
            <t xml:space="preserve">SINAPI</t>
          </r>
        </is>
      </c>
      <c r="D8224" s="22" t="inlineStr">
        <is>
          <r>
            <t xml:space="preserve">KG</t>
          </r>
        </is>
      </c>
      <c r="E8224" s="24" t="n">
        <v>0.05</v>
      </c>
      <c r="F8224" s="25" t="n">
        <v>14.2</v>
      </c>
      <c r="G8224" s="25" t="n">
        <f>ROUND(ROUND(E8224,8)*F8224,2)</f>
        <v>0.71</v>
      </c>
    </row>
    <row r="8225" customHeight="1" ht="15">
      <c r="A8225" s="2" t="inlineStr"/>
      <c r="B8225" s="2" t="inlineStr"/>
      <c r="C8225" s="2" t="inlineStr"/>
      <c r="D8225" s="2" t="inlineStr"/>
      <c r="E8225" s="26" t="inlineStr">
        <is>
          <r>
            <t xml:space="preserve">TOTAL Material:</t>
          </r>
        </is>
      </c>
      <c r="F8225" s="26" t="inlineStr"/>
      <c r="G8225" s="27" t="n">
        <f>SUM(G8223:G8224)</f>
        <v>4.07</v>
      </c>
    </row>
    <row r="8226" customHeight="1" ht="15">
      <c r="A8226" s="20" t="inlineStr">
        <is>
          <r>
            <t xml:space="preserve">Mão de Obra com Encargos Complementares</t>
          </r>
        </is>
      </c>
      <c r="B8226" s="20" t="inlineStr"/>
      <c r="C8226" s="21" t="inlineStr">
        <is>
          <r>
            <t xml:space="preserve">FONTE</t>
          </r>
        </is>
      </c>
      <c r="D8226" s="21" t="inlineStr">
        <is>
          <r>
            <t xml:space="preserve">UNID</t>
          </r>
        </is>
      </c>
      <c r="E8226" s="21" t="inlineStr">
        <is>
          <r>
            <t xml:space="preserve">COEFICIENTE</t>
          </r>
        </is>
      </c>
      <c r="F8226" s="21" t="inlineStr">
        <is>
          <r>
            <t xml:space="preserve">PREÇO UNITÁRIO</t>
          </r>
        </is>
      </c>
      <c r="G8226" s="21" t="inlineStr">
        <is>
          <r>
            <t xml:space="preserve">TOTAL</t>
          </r>
        </is>
      </c>
    </row>
    <row r="8227" customHeight="1" ht="15">
      <c r="A8227" s="22" t="inlineStr">
        <is>
          <r>
            <t xml:space="preserve">88316</t>
          </r>
        </is>
      </c>
      <c r="B8227" s="23" t="inlineStr">
        <is>
          <r>
            <t xml:space="preserve">SERVENTE COM ENCARGOS COMPLEMENTARES</t>
          </r>
        </is>
      </c>
      <c r="C8227" s="22" t="inlineStr">
        <is>
          <r>
            <t xml:space="preserve">SINAPI</t>
          </r>
        </is>
      </c>
      <c r="D8227" s="22" t="inlineStr">
        <is>
          <r>
            <t xml:space="preserve">H</t>
          </r>
        </is>
      </c>
      <c r="E8227" s="24" t="n">
        <v>0.4</v>
      </c>
      <c r="F8227" s="25" t="n">
        <v>23.56</v>
      </c>
      <c r="G8227" s="25" t="n">
        <f>ROUND(ROUND(E8227,8)*F8227,2)</f>
        <v>9.42</v>
      </c>
    </row>
    <row r="8228" customHeight="1" ht="18">
      <c r="A8228" s="2" t="inlineStr"/>
      <c r="B8228" s="2" t="inlineStr"/>
      <c r="C8228" s="2" t="inlineStr"/>
      <c r="D8228" s="2" t="inlineStr"/>
      <c r="E8228" s="26" t="inlineStr">
        <is>
          <r>
            <t xml:space="preserve">TOTAL Mão de Obra com Encargos Complementares:</t>
          </r>
        </is>
      </c>
      <c r="F8228" s="26" t="inlineStr"/>
      <c r="G8228" s="27" t="n">
        <f>SUM(G8227:G8227)</f>
        <v>9.42</v>
      </c>
    </row>
    <row r="8229" customHeight="1" ht="15">
      <c r="A8229" s="2" t="inlineStr"/>
      <c r="B8229" s="2" t="inlineStr"/>
      <c r="C8229" s="2" t="inlineStr"/>
      <c r="D8229" s="2" t="inlineStr"/>
      <c r="E8229" s="28" t="inlineStr">
        <is>
          <r>
            <t xml:space="preserve">VALOR:</t>
          </r>
        </is>
      </c>
      <c r="F8229" s="28" t="inlineStr"/>
      <c r="G8229" s="29" t="n">
        <f>ROUND(SUM(G8225,G8228),2)</f>
        <v>13.49</v>
      </c>
    </row>
    <row r="8230" customHeight="1" ht="15">
      <c r="A8230" s="2" t="inlineStr"/>
      <c r="B8230" s="2" t="inlineStr"/>
      <c r="C8230" s="2" t="inlineStr"/>
      <c r="D8230" s="2" t="inlineStr"/>
      <c r="E8230" s="28" t="inlineStr">
        <is>
          <r>
            <t xml:space="preserve">VALOR BDI (20.34%):</t>
          </r>
        </is>
      </c>
      <c r="F8230" s="28" t="inlineStr"/>
      <c r="G8230" s="29" t="n">
        <f>ROUND(G8229*(20.34/100),2)</f>
        <v>2.74</v>
      </c>
    </row>
    <row r="8231" customHeight="1" ht="15">
      <c r="A8231" s="2" t="inlineStr"/>
      <c r="B8231" s="2" t="inlineStr"/>
      <c r="C8231" s="2" t="inlineStr"/>
      <c r="D8231" s="2" t="inlineStr"/>
      <c r="E8231" s="28" t="inlineStr">
        <is>
          <r>
            <t xml:space="preserve">VALOR COM BDI:</t>
          </r>
        </is>
      </c>
      <c r="F8231" s="28" t="inlineStr"/>
      <c r="G8231" s="29" t="n">
        <f>G8230+G8229</f>
        <v>16.23</v>
      </c>
    </row>
    <row r="8232" customHeight="1" ht="10">
      <c r="A8232" s="2" t="inlineStr"/>
      <c r="B8232" s="2" t="inlineStr"/>
      <c r="C8232" s="2" t="inlineStr"/>
      <c r="D8232" s="2" t="inlineStr"/>
      <c r="E8232" s="18" t="inlineStr"/>
      <c r="F8232" s="18" t="inlineStr"/>
      <c r="G8232" s="18" t="inlineStr"/>
    </row>
    <row r="8233" customHeight="1" ht="20">
      <c r="A8233" s="19" t="inlineStr">
        <is>
          <r>
            <t xml:space="preserve">1.24.2. ​C4919​ LIMPEZA MECANIZADA DE TERRENO COM REMOCAO DE CAMADA VEGETAL, UTILIZANDO TRATOR DE ESTEIRAS​ (M2)</t>
          </r>
        </is>
      </c>
      <c r="B8233" s="19" t="inlineStr"/>
      <c r="C8233" s="19" t="inlineStr"/>
      <c r="D8233" s="19" t="inlineStr"/>
      <c r="E8233" s="19" t="inlineStr"/>
      <c r="F8233" s="19" t="inlineStr"/>
      <c r="G8233" s="19" t="inlineStr"/>
    </row>
    <row r="8234" customHeight="1" ht="15">
      <c r="A8234" s="20" t="inlineStr">
        <is>
          <r>
            <t xml:space="preserve">Equipamento Custo Horário</t>
          </r>
        </is>
      </c>
      <c r="B8234" s="20" t="inlineStr"/>
      <c r="C8234" s="21" t="inlineStr">
        <is>
          <r>
            <t xml:space="preserve">FONTE</t>
          </r>
        </is>
      </c>
      <c r="D8234" s="21" t="inlineStr">
        <is>
          <r>
            <t xml:space="preserve">UNID</t>
          </r>
        </is>
      </c>
      <c r="E8234" s="21" t="inlineStr">
        <is>
          <r>
            <t xml:space="preserve">COEFICIENTE</t>
          </r>
        </is>
      </c>
      <c r="F8234" s="21" t="inlineStr">
        <is>
          <r>
            <t xml:space="preserve">PREÇO UNITÁRIO</t>
          </r>
        </is>
      </c>
      <c r="G8234" s="21" t="inlineStr">
        <is>
          <r>
            <t xml:space="preserve">TOTAL</t>
          </r>
        </is>
      </c>
    </row>
    <row r="8235" customHeight="1" ht="15">
      <c r="A8235" s="22" t="inlineStr">
        <is>
          <r>
            <t xml:space="preserve">I0779</t>
          </r>
        </is>
      </c>
      <c r="B8235" s="23" t="inlineStr">
        <is>
          <r>
            <t xml:space="preserve">TRATOR DE ESTEIRAS C/LÂMINA E ESC. HP 155 (CHP)</t>
          </r>
        </is>
      </c>
      <c r="C8235" s="22" t="inlineStr">
        <is>
          <r>
            <t xml:space="preserve">SEINFRA</t>
          </r>
        </is>
      </c>
      <c r="D8235" s="22" t="inlineStr">
        <is>
          <r>
            <t xml:space="preserve">H</t>
          </r>
        </is>
      </c>
      <c r="E8235" s="24" t="n">
        <v>6.0E-4</v>
      </c>
      <c r="F8235" s="30" t="n">
        <v>281.222</v>
      </c>
      <c r="G8235" s="30" t="n">
        <f>ROUND(ROUND(E8235,8)*F8235,4)</f>
        <v>0.1687</v>
      </c>
    </row>
    <row r="8236" customHeight="1" ht="18">
      <c r="A8236" s="2" t="inlineStr"/>
      <c r="B8236" s="2" t="inlineStr"/>
      <c r="C8236" s="2" t="inlineStr"/>
      <c r="D8236" s="2" t="inlineStr"/>
      <c r="E8236" s="26" t="inlineStr">
        <is>
          <r>
            <t xml:space="preserve">TOTAL Equipamento Custo Horário:</t>
          </r>
        </is>
      </c>
      <c r="F8236" s="26" t="inlineStr"/>
      <c r="G8236" s="31" t="n">
        <f>SUM(G8235:G8235)</f>
        <v>0.1687</v>
      </c>
    </row>
    <row r="8237" customHeight="1" ht="15">
      <c r="A8237" s="20" t="inlineStr">
        <is>
          <r>
            <t xml:space="preserve">Mão de Obra</t>
          </r>
        </is>
      </c>
      <c r="B8237" s="20" t="inlineStr"/>
      <c r="C8237" s="21" t="inlineStr">
        <is>
          <r>
            <t xml:space="preserve">FONTE</t>
          </r>
        </is>
      </c>
      <c r="D8237" s="21" t="inlineStr">
        <is>
          <r>
            <t xml:space="preserve">UNID</t>
          </r>
        </is>
      </c>
      <c r="E8237" s="21" t="inlineStr">
        <is>
          <r>
            <t xml:space="preserve">COEFICIENTE</t>
          </r>
        </is>
      </c>
      <c r="F8237" s="21" t="inlineStr">
        <is>
          <r>
            <t xml:space="preserve">PREÇO UNITÁRIO</t>
          </r>
        </is>
      </c>
      <c r="G8237" s="21" t="inlineStr">
        <is>
          <r>
            <t xml:space="preserve">TOTAL</t>
          </r>
        </is>
      </c>
    </row>
    <row r="8238" customHeight="1" ht="15">
      <c r="A8238" s="22" t="inlineStr">
        <is>
          <r>
            <t xml:space="preserve">I2543</t>
          </r>
        </is>
      </c>
      <c r="B8238" s="23" t="inlineStr">
        <is>
          <r>
            <t xml:space="preserve">SERVENTE</t>
          </r>
        </is>
      </c>
      <c r="C8238" s="22" t="inlineStr">
        <is>
          <r>
            <t xml:space="preserve">SEINFRA</t>
          </r>
        </is>
      </c>
      <c r="D8238" s="22" t="inlineStr">
        <is>
          <r>
            <t xml:space="preserve">H</t>
          </r>
        </is>
      </c>
      <c r="E8238" s="24" t="n">
        <v>0.003</v>
      </c>
      <c r="F8238" s="30" t="n">
        <v>20.26</v>
      </c>
      <c r="G8238" s="30" t="n">
        <f>ROUND(ROUND(E8238,8)*F8238,4)</f>
        <v>0.0608</v>
      </c>
    </row>
    <row r="8239" customHeight="1" ht="15">
      <c r="A8239" s="2" t="inlineStr"/>
      <c r="B8239" s="2" t="inlineStr"/>
      <c r="C8239" s="2" t="inlineStr"/>
      <c r="D8239" s="2" t="inlineStr"/>
      <c r="E8239" s="26" t="inlineStr">
        <is>
          <r>
            <t xml:space="preserve">TOTAL Mão de Obra:</t>
          </r>
        </is>
      </c>
      <c r="F8239" s="26" t="inlineStr"/>
      <c r="G8239" s="31" t="n">
        <f>SUM(G8238:G8238)</f>
        <v>0.0608</v>
      </c>
    </row>
    <row r="8240" customHeight="1" ht="15">
      <c r="A8240" s="2" t="inlineStr"/>
      <c r="B8240" s="2" t="inlineStr"/>
      <c r="C8240" s="2" t="inlineStr"/>
      <c r="D8240" s="2" t="inlineStr"/>
      <c r="E8240" s="28" t="inlineStr">
        <is>
          <r>
            <t xml:space="preserve">VALOR:</t>
          </r>
        </is>
      </c>
      <c r="F8240" s="28" t="inlineStr"/>
      <c r="G8240" s="29" t="n">
        <f>ROUND(SUM(G8236,G8239),2)</f>
        <v>0.23</v>
      </c>
    </row>
    <row r="8241" customHeight="1" ht="15">
      <c r="A8241" s="2" t="inlineStr"/>
      <c r="B8241" s="2" t="inlineStr"/>
      <c r="C8241" s="2" t="inlineStr"/>
      <c r="D8241" s="2" t="inlineStr"/>
      <c r="E8241" s="28" t="inlineStr">
        <is>
          <r>
            <t xml:space="preserve">VALOR BDI (20.34%):</t>
          </r>
        </is>
      </c>
      <c r="F8241" s="28" t="inlineStr"/>
      <c r="G8241" s="29" t="n">
        <f>ROUND(G8240*(20.34/100),2)</f>
        <v>0.05</v>
      </c>
    </row>
    <row r="8242" customHeight="1" ht="15">
      <c r="A8242" s="2" t="inlineStr"/>
      <c r="B8242" s="2" t="inlineStr"/>
      <c r="C8242" s="2" t="inlineStr"/>
      <c r="D8242" s="2" t="inlineStr"/>
      <c r="E8242" s="28" t="inlineStr">
        <is>
          <r>
            <t xml:space="preserve">VALOR COM BDI:</t>
          </r>
        </is>
      </c>
      <c r="F8242" s="28" t="inlineStr"/>
      <c r="G8242" s="29" t="n">
        <f>G8241+G8240</f>
        <v>0.28</v>
      </c>
    </row>
    <row r="8243" customHeight="1" ht="10">
      <c r="A8243" s="2" t="inlineStr"/>
      <c r="B8243" s="2" t="inlineStr"/>
      <c r="C8243" s="2" t="inlineStr"/>
      <c r="D8243" s="2" t="inlineStr"/>
      <c r="E8243" s="18" t="inlineStr"/>
      <c r="F8243" s="18" t="inlineStr"/>
      <c r="G8243" s="18" t="inlineStr"/>
    </row>
    <row r="8244" customHeight="1" ht="20">
      <c r="A8244" s="19" t="inlineStr">
        <is>
          <r>
            <t xml:space="preserve">1.24.3. ​C0710​ CARGA MECANIZADA DE TERRA EM CAMINHÃO BASCULANTE​ (M3)</t>
          </r>
        </is>
      </c>
      <c r="B8244" s="19" t="inlineStr"/>
      <c r="C8244" s="19" t="inlineStr"/>
      <c r="D8244" s="19" t="inlineStr"/>
      <c r="E8244" s="19" t="inlineStr"/>
      <c r="F8244" s="19" t="inlineStr"/>
      <c r="G8244" s="19" t="inlineStr"/>
    </row>
    <row r="8245" customHeight="1" ht="15">
      <c r="A8245" s="20" t="inlineStr">
        <is>
          <r>
            <t xml:space="preserve">Equipamento Custo Horário</t>
          </r>
        </is>
      </c>
      <c r="B8245" s="20" t="inlineStr"/>
      <c r="C8245" s="21" t="inlineStr">
        <is>
          <r>
            <t xml:space="preserve">FONTE</t>
          </r>
        </is>
      </c>
      <c r="D8245" s="21" t="inlineStr">
        <is>
          <r>
            <t xml:space="preserve">UNID</t>
          </r>
        </is>
      </c>
      <c r="E8245" s="21" t="inlineStr">
        <is>
          <r>
            <t xml:space="preserve">COEFICIENTE</t>
          </r>
        </is>
      </c>
      <c r="F8245" s="21" t="inlineStr">
        <is>
          <r>
            <t xml:space="preserve">PREÇO UNITÁRIO</t>
          </r>
        </is>
      </c>
      <c r="G8245" s="21" t="inlineStr">
        <is>
          <r>
            <t xml:space="preserve">TOTAL</t>
          </r>
        </is>
      </c>
    </row>
    <row r="8246" customHeight="1" ht="15">
      <c r="A8246" s="22" t="inlineStr">
        <is>
          <r>
            <t xml:space="preserve">I0690</t>
          </r>
        </is>
      </c>
      <c r="B8246" s="23" t="inlineStr">
        <is>
          <r>
            <t xml:space="preserve">CAMINHÃO BASCULANTE 6 M3 (CHP)</t>
          </r>
        </is>
      </c>
      <c r="C8246" s="22" t="inlineStr">
        <is>
          <r>
            <t xml:space="preserve">SEINFRA</t>
          </r>
        </is>
      </c>
      <c r="D8246" s="22" t="inlineStr">
        <is>
          <r>
            <t xml:space="preserve">H</t>
          </r>
        </is>
      </c>
      <c r="E8246" s="24" t="n">
        <v>0.0098</v>
      </c>
      <c r="F8246" s="30" t="n">
        <v>176.6602</v>
      </c>
      <c r="G8246" s="30" t="n">
        <f>ROUND(ROUND(E8246,8)*F8246,4)</f>
        <v>1.7313</v>
      </c>
    </row>
    <row r="8247" customHeight="1" ht="15">
      <c r="A8247" s="22" t="inlineStr">
        <is>
          <r>
            <t xml:space="preserve">I0708</t>
          </r>
        </is>
      </c>
      <c r="B8247" s="23" t="inlineStr">
        <is>
          <r>
            <t xml:space="preserve">CARREGADEIRA DE PNEUS HP 111 (CHP)</t>
          </r>
        </is>
      </c>
      <c r="C8247" s="22" t="inlineStr">
        <is>
          <r>
            <t xml:space="preserve">SEINFRA</t>
          </r>
        </is>
      </c>
      <c r="D8247" s="22" t="inlineStr">
        <is>
          <r>
            <t xml:space="preserve">H</t>
          </r>
        </is>
      </c>
      <c r="E8247" s="24" t="n">
        <v>0.0098</v>
      </c>
      <c r="F8247" s="30" t="n">
        <v>233.4827</v>
      </c>
      <c r="G8247" s="30" t="n">
        <f>ROUND(ROUND(E8247,8)*F8247,4)</f>
        <v>2.2881</v>
      </c>
    </row>
    <row r="8248" customHeight="1" ht="18">
      <c r="A8248" s="2" t="inlineStr"/>
      <c r="B8248" s="2" t="inlineStr"/>
      <c r="C8248" s="2" t="inlineStr"/>
      <c r="D8248" s="2" t="inlineStr"/>
      <c r="E8248" s="26" t="inlineStr">
        <is>
          <r>
            <t xml:space="preserve">TOTAL Equipamento Custo Horário:</t>
          </r>
        </is>
      </c>
      <c r="F8248" s="26" t="inlineStr"/>
      <c r="G8248" s="31" t="n">
        <f>SUM(G8246:G8247)</f>
        <v>4.0194</v>
      </c>
    </row>
    <row r="8249" customHeight="1" ht="15">
      <c r="A8249" s="20" t="inlineStr">
        <is>
          <r>
            <t xml:space="preserve">Mão de Obra</t>
          </r>
        </is>
      </c>
      <c r="B8249" s="20" t="inlineStr"/>
      <c r="C8249" s="21" t="inlineStr">
        <is>
          <r>
            <t xml:space="preserve">FONTE</t>
          </r>
        </is>
      </c>
      <c r="D8249" s="21" t="inlineStr">
        <is>
          <r>
            <t xml:space="preserve">UNID</t>
          </r>
        </is>
      </c>
      <c r="E8249" s="21" t="inlineStr">
        <is>
          <r>
            <t xml:space="preserve">COEFICIENTE</t>
          </r>
        </is>
      </c>
      <c r="F8249" s="21" t="inlineStr">
        <is>
          <r>
            <t xml:space="preserve">PREÇO UNITÁRIO</t>
          </r>
        </is>
      </c>
      <c r="G8249" s="21" t="inlineStr">
        <is>
          <r>
            <t xml:space="preserve">TOTAL</t>
          </r>
        </is>
      </c>
    </row>
    <row r="8250" customHeight="1" ht="15">
      <c r="A8250" s="22" t="inlineStr">
        <is>
          <r>
            <t xml:space="preserve">I2543</t>
          </r>
        </is>
      </c>
      <c r="B8250" s="23" t="inlineStr">
        <is>
          <r>
            <t xml:space="preserve">SERVENTE</t>
          </r>
        </is>
      </c>
      <c r="C8250" s="22" t="inlineStr">
        <is>
          <r>
            <t xml:space="preserve">SEINFRA</t>
          </r>
        </is>
      </c>
      <c r="D8250" s="22" t="inlineStr">
        <is>
          <r>
            <t xml:space="preserve">H</t>
          </r>
        </is>
      </c>
      <c r="E8250" s="24" t="n">
        <v>0.0196</v>
      </c>
      <c r="F8250" s="30" t="n">
        <v>20.26</v>
      </c>
      <c r="G8250" s="30" t="n">
        <f>ROUND(ROUND(E8250,8)*F8250,4)</f>
        <v>0.3971</v>
      </c>
    </row>
    <row r="8251" customHeight="1" ht="15">
      <c r="A8251" s="2" t="inlineStr"/>
      <c r="B8251" s="2" t="inlineStr"/>
      <c r="C8251" s="2" t="inlineStr"/>
      <c r="D8251" s="2" t="inlineStr"/>
      <c r="E8251" s="26" t="inlineStr">
        <is>
          <r>
            <t xml:space="preserve">TOTAL Mão de Obra:</t>
          </r>
        </is>
      </c>
      <c r="F8251" s="26" t="inlineStr"/>
      <c r="G8251" s="31" t="n">
        <f>SUM(G8250:G8250)</f>
        <v>0.3971</v>
      </c>
    </row>
    <row r="8252" customHeight="1" ht="15">
      <c r="A8252" s="2" t="inlineStr"/>
      <c r="B8252" s="2" t="inlineStr"/>
      <c r="C8252" s="2" t="inlineStr"/>
      <c r="D8252" s="2" t="inlineStr"/>
      <c r="E8252" s="28" t="inlineStr">
        <is>
          <r>
            <t xml:space="preserve">VALOR:</t>
          </r>
        </is>
      </c>
      <c r="F8252" s="28" t="inlineStr"/>
      <c r="G8252" s="29" t="n">
        <f>ROUND(SUM(G8248,G8251),2)</f>
        <v>4.42</v>
      </c>
    </row>
    <row r="8253" customHeight="1" ht="15">
      <c r="A8253" s="2" t="inlineStr"/>
      <c r="B8253" s="2" t="inlineStr"/>
      <c r="C8253" s="2" t="inlineStr"/>
      <c r="D8253" s="2" t="inlineStr"/>
      <c r="E8253" s="28" t="inlineStr">
        <is>
          <r>
            <t xml:space="preserve">VALOR BDI (20.34%):</t>
          </r>
        </is>
      </c>
      <c r="F8253" s="28" t="inlineStr"/>
      <c r="G8253" s="29" t="n">
        <f>ROUND(G8252*(20.34/100),2)</f>
        <v>0.9</v>
      </c>
    </row>
    <row r="8254" customHeight="1" ht="15">
      <c r="A8254" s="2" t="inlineStr"/>
      <c r="B8254" s="2" t="inlineStr"/>
      <c r="C8254" s="2" t="inlineStr"/>
      <c r="D8254" s="2" t="inlineStr"/>
      <c r="E8254" s="28" t="inlineStr">
        <is>
          <r>
            <t xml:space="preserve">VALOR COM BDI:</t>
          </r>
        </is>
      </c>
      <c r="F8254" s="28" t="inlineStr"/>
      <c r="G8254" s="29" t="n">
        <f>G8253+G8252</f>
        <v>5.32</v>
      </c>
    </row>
    <row r="8255" customHeight="1" ht="10">
      <c r="A8255" s="2" t="inlineStr"/>
      <c r="B8255" s="2" t="inlineStr"/>
      <c r="C8255" s="2" t="inlineStr"/>
      <c r="D8255" s="2" t="inlineStr"/>
      <c r="E8255" s="18" t="inlineStr"/>
      <c r="F8255" s="18" t="inlineStr"/>
      <c r="G8255" s="18" t="inlineStr"/>
    </row>
    <row r="8256" customHeight="1" ht="20">
      <c r="A8256" s="19" t="inlineStr">
        <is>
          <r>
            <t xml:space="preserve">1.24.4. ​C2530​ TRANSPORTE DE MATERIAL, EXCETO ROCHA EM CAMINHÃO ATÉ 10KM​ (M3)</t>
          </r>
        </is>
      </c>
      <c r="B8256" s="19" t="inlineStr"/>
      <c r="C8256" s="19" t="inlineStr"/>
      <c r="D8256" s="19" t="inlineStr"/>
      <c r="E8256" s="19" t="inlineStr"/>
      <c r="F8256" s="19" t="inlineStr"/>
      <c r="G8256" s="19" t="inlineStr"/>
    </row>
    <row r="8257" customHeight="1" ht="15">
      <c r="A8257" s="20" t="inlineStr">
        <is>
          <r>
            <t xml:space="preserve">Equipamento Custo Horário</t>
          </r>
        </is>
      </c>
      <c r="B8257" s="20" t="inlineStr"/>
      <c r="C8257" s="21" t="inlineStr">
        <is>
          <r>
            <t xml:space="preserve">FONTE</t>
          </r>
        </is>
      </c>
      <c r="D8257" s="21" t="inlineStr">
        <is>
          <r>
            <t xml:space="preserve">UNID</t>
          </r>
        </is>
      </c>
      <c r="E8257" s="21" t="inlineStr">
        <is>
          <r>
            <t xml:space="preserve">COEFICIENTE</t>
          </r>
        </is>
      </c>
      <c r="F8257" s="21" t="inlineStr">
        <is>
          <r>
            <t xml:space="preserve">PREÇO UNITÁRIO</t>
          </r>
        </is>
      </c>
      <c r="G8257" s="21" t="inlineStr">
        <is>
          <r>
            <t xml:space="preserve">TOTAL</t>
          </r>
        </is>
      </c>
    </row>
    <row r="8258" customHeight="1" ht="15">
      <c r="A8258" s="22" t="inlineStr">
        <is>
          <r>
            <t xml:space="preserve">I0690</t>
          </r>
        </is>
      </c>
      <c r="B8258" s="23" t="inlineStr">
        <is>
          <r>
            <t xml:space="preserve">CAMINHÃO BASCULANTE 6 M3 (CHP)</t>
          </r>
        </is>
      </c>
      <c r="C8258" s="22" t="inlineStr">
        <is>
          <r>
            <t xml:space="preserve">SEINFRA</t>
          </r>
        </is>
      </c>
      <c r="D8258" s="22" t="inlineStr">
        <is>
          <r>
            <t xml:space="preserve">H</t>
          </r>
        </is>
      </c>
      <c r="E8258" s="24" t="n">
        <v>0.2222</v>
      </c>
      <c r="F8258" s="30" t="n">
        <v>176.6602</v>
      </c>
      <c r="G8258" s="30" t="n">
        <f>ROUND(ROUND(E8258,8)*F8258,4)</f>
        <v>39.2539</v>
      </c>
    </row>
    <row r="8259" customHeight="1" ht="18">
      <c r="A8259" s="2" t="inlineStr"/>
      <c r="B8259" s="2" t="inlineStr"/>
      <c r="C8259" s="2" t="inlineStr"/>
      <c r="D8259" s="2" t="inlineStr"/>
      <c r="E8259" s="26" t="inlineStr">
        <is>
          <r>
            <t xml:space="preserve">TOTAL Equipamento Custo Horário:</t>
          </r>
        </is>
      </c>
      <c r="F8259" s="26" t="inlineStr"/>
      <c r="G8259" s="31" t="n">
        <f>SUM(G8258:G8258)</f>
        <v>39.2539</v>
      </c>
    </row>
    <row r="8260" customHeight="1" ht="15">
      <c r="A8260" s="2" t="inlineStr"/>
      <c r="B8260" s="2" t="inlineStr"/>
      <c r="C8260" s="2" t="inlineStr"/>
      <c r="D8260" s="2" t="inlineStr"/>
      <c r="E8260" s="28" t="inlineStr">
        <is>
          <r>
            <t xml:space="preserve">VALOR:</t>
          </r>
        </is>
      </c>
      <c r="F8260" s="28" t="inlineStr"/>
      <c r="G8260" s="29" t="n">
        <f>ROUND(SUM(G8259),2)</f>
        <v>39.25</v>
      </c>
    </row>
    <row r="8261" customHeight="1" ht="15">
      <c r="A8261" s="2" t="inlineStr"/>
      <c r="B8261" s="2" t="inlineStr"/>
      <c r="C8261" s="2" t="inlineStr"/>
      <c r="D8261" s="2" t="inlineStr"/>
      <c r="E8261" s="28" t="inlineStr">
        <is>
          <r>
            <t xml:space="preserve">VALOR BDI (20.34%):</t>
          </r>
        </is>
      </c>
      <c r="F8261" s="28" t="inlineStr"/>
      <c r="G8261" s="29" t="n">
        <f>ROUND(G8260*(20.34/100),2)</f>
        <v>7.98</v>
      </c>
    </row>
    <row r="8262" customHeight="1" ht="15">
      <c r="A8262" s="2" t="inlineStr"/>
      <c r="B8262" s="2" t="inlineStr"/>
      <c r="C8262" s="2" t="inlineStr"/>
      <c r="D8262" s="2" t="inlineStr"/>
      <c r="E8262" s="28" t="inlineStr">
        <is>
          <r>
            <t xml:space="preserve">VALOR COM BDI:</t>
          </r>
        </is>
      </c>
      <c r="F8262" s="28" t="inlineStr"/>
      <c r="G8262" s="29" t="n">
        <f>G8261+G8260</f>
        <v>47.23</v>
      </c>
    </row>
    <row r="8263" customHeight="1" ht="10">
      <c r="A8263" s="2" t="inlineStr"/>
      <c r="B8263" s="2" t="inlineStr"/>
      <c r="C8263" s="2" t="inlineStr"/>
      <c r="D8263" s="2" t="inlineStr"/>
      <c r="E8263" s="18" t="inlineStr"/>
      <c r="F8263" s="18" t="inlineStr"/>
      <c r="G8263" s="18" t="inlineStr"/>
    </row>
    <row r="8264" customHeight="1" ht="20">
      <c r="A8264" s="19" t="inlineStr">
        <is>
          <r>
            <t xml:space="preserve">1.25.1. ​CP07456596​ VIGA METÁLICA EM PERFIL LAMINADO OU SOLDADO EM AÇO ESTRUTURAL, COM CONEXÕES SOLDADAS, INCLUSOS MÃO DE OBRA, TRANSPORTE E IÇAMENTO UTILIZADO GUINDASTE - FORNECIMENTO E INSTALAÇÃO.​ (KG)</t>
          </r>
        </is>
      </c>
      <c r="B8264" s="19" t="inlineStr"/>
      <c r="C8264" s="19" t="inlineStr"/>
      <c r="D8264" s="19" t="inlineStr"/>
      <c r="E8264" s="19" t="inlineStr"/>
      <c r="F8264" s="19" t="inlineStr"/>
      <c r="G8264" s="19" t="inlineStr"/>
    </row>
    <row r="8265" customHeight="1" ht="15">
      <c r="A8265" s="20" t="inlineStr">
        <is>
          <r>
            <t xml:space="preserve">Equipamento Custo Horário</t>
          </r>
        </is>
      </c>
      <c r="B8265" s="20" t="inlineStr"/>
      <c r="C8265" s="21" t="inlineStr">
        <is>
          <r>
            <t xml:space="preserve">FONTE</t>
          </r>
        </is>
      </c>
      <c r="D8265" s="21" t="inlineStr">
        <is>
          <r>
            <t xml:space="preserve">UNID</t>
          </r>
        </is>
      </c>
      <c r="E8265" s="21" t="inlineStr">
        <is>
          <r>
            <t xml:space="preserve">COEFICIENTE</t>
          </r>
        </is>
      </c>
      <c r="F8265" s="21" t="inlineStr">
        <is>
          <r>
            <t xml:space="preserve">PREÇO UNITÁRIO</t>
          </r>
        </is>
      </c>
      <c r="G8265" s="21" t="inlineStr">
        <is>
          <r>
            <t xml:space="preserve">TOTAL</t>
          </r>
        </is>
      </c>
    </row>
    <row r="8266" customHeight="1" ht="29">
      <c r="A8266" s="22" t="inlineStr">
        <is>
          <r>
            <t xml:space="preserve">93288</t>
          </r>
        </is>
      </c>
      <c r="B8266" s="23" t="inlineStr">
        <is>
          <r>
            <t xml:space="preserve">GUINDASTE HIDRÁULICO AUTOPROPELIDO, COM LANÇA TELESCÓPICA 40 M, CAPACIDADE MÁXIMA 60 T, POTÊNCIA 260 KW - CHI DIURNO. AF_03/2016</t>
          </r>
        </is>
      </c>
      <c r="C8266" s="22" t="inlineStr">
        <is>
          <r>
            <t xml:space="preserve">SINAPI</t>
          </r>
        </is>
      </c>
      <c r="D8266" s="22" t="inlineStr">
        <is>
          <r>
            <t xml:space="preserve">CHI</t>
          </r>
        </is>
      </c>
      <c r="E8266" s="24" t="n">
        <v>0.0037</v>
      </c>
      <c r="F8266" s="25" t="n">
        <v>197.08</v>
      </c>
      <c r="G8266" s="25" t="n">
        <f>ROUND(ROUND(E8266,8)*F8266,2)</f>
        <v>0.73</v>
      </c>
    </row>
    <row r="8267" customHeight="1" ht="29">
      <c r="A8267" s="22" t="inlineStr">
        <is>
          <r>
            <t xml:space="preserve">93287</t>
          </r>
        </is>
      </c>
      <c r="B8267" s="23" t="inlineStr">
        <is>
          <r>
            <t xml:space="preserve">GUINDASTE HIDRÁULICO AUTOPROPELIDO, COM LANÇA TELESCÓPICA 40 M, CAPACIDADE MÁXIMA 60 T, POTÊNCIA 260 KW - CHP DIURNO. AF_03/2016</t>
          </r>
        </is>
      </c>
      <c r="C8267" s="22" t="inlineStr">
        <is>
          <r>
            <t xml:space="preserve">SINAPI</t>
          </r>
        </is>
      </c>
      <c r="D8267" s="22" t="inlineStr">
        <is>
          <r>
            <t xml:space="preserve">CHP</t>
          </r>
        </is>
      </c>
      <c r="E8267" s="24" t="n">
        <v>0.004</v>
      </c>
      <c r="F8267" s="25" t="n">
        <v>370.38</v>
      </c>
      <c r="G8267" s="25" t="n">
        <f>ROUND(ROUND(E8267,8)*F8267,2)</f>
        <v>1.48</v>
      </c>
    </row>
    <row r="8268" customHeight="1" ht="18">
      <c r="A8268" s="2" t="inlineStr"/>
      <c r="B8268" s="2" t="inlineStr"/>
      <c r="C8268" s="2" t="inlineStr"/>
      <c r="D8268" s="2" t="inlineStr"/>
      <c r="E8268" s="26" t="inlineStr">
        <is>
          <r>
            <t xml:space="preserve">TOTAL Equipamento Custo Horário:</t>
          </r>
        </is>
      </c>
      <c r="F8268" s="26" t="inlineStr"/>
      <c r="G8268" s="27" t="n">
        <f>SUM(G8266:G8267)</f>
        <v>2.21</v>
      </c>
    </row>
    <row r="8269" customHeight="1" ht="15">
      <c r="A8269" s="20" t="inlineStr">
        <is>
          <r>
            <t xml:space="preserve">Material</t>
          </r>
        </is>
      </c>
      <c r="B8269" s="20" t="inlineStr"/>
      <c r="C8269" s="21" t="inlineStr">
        <is>
          <r>
            <t xml:space="preserve">FONTE</t>
          </r>
        </is>
      </c>
      <c r="D8269" s="21" t="inlineStr">
        <is>
          <r>
            <t xml:space="preserve">UNID</t>
          </r>
        </is>
      </c>
      <c r="E8269" s="21" t="inlineStr">
        <is>
          <r>
            <t xml:space="preserve">COEFICIENTE</t>
          </r>
        </is>
      </c>
      <c r="F8269" s="21" t="inlineStr">
        <is>
          <r>
            <t xml:space="preserve">PREÇO UNITÁRIO</t>
          </r>
        </is>
      </c>
      <c r="G8269" s="21" t="inlineStr">
        <is>
          <r>
            <t xml:space="preserve">TOTAL</t>
          </r>
        </is>
      </c>
    </row>
    <row r="8270" customHeight="1" ht="21">
      <c r="A8270" s="22" t="inlineStr">
        <is>
          <r>
            <t xml:space="preserve">00004777</t>
          </r>
        </is>
      </c>
      <c r="B8270" s="23" t="inlineStr">
        <is>
          <r>
            <t xml:space="preserve">CANTONEIRA ACO ABAS IGUAIS (QUALQUER BITOLA), ESPESSURA ENTRE 1/8" E 1/4"</t>
          </r>
        </is>
      </c>
      <c r="C8270" s="22" t="inlineStr">
        <is>
          <r>
            <t xml:space="preserve">SINAPI</t>
          </r>
        </is>
      </c>
      <c r="D8270" s="22" t="inlineStr">
        <is>
          <r>
            <t xml:space="preserve">KG</t>
          </r>
        </is>
      </c>
      <c r="E8270" s="24" t="n">
        <v>0.030548</v>
      </c>
      <c r="F8270" s="25" t="n">
        <v>8.02</v>
      </c>
      <c r="G8270" s="25" t="n">
        <f>ROUND(ROUND(E8270,8)*F8270,2)</f>
        <v>0.24</v>
      </c>
    </row>
    <row r="8271" customHeight="1" ht="21">
      <c r="A8271" s="22" t="inlineStr">
        <is>
          <r>
            <t xml:space="preserve">00010997</t>
          </r>
        </is>
      </c>
      <c r="B8271" s="23" t="inlineStr">
        <is>
          <r>
            <t xml:space="preserve">ELETRODO REVESTIDO AWS - E7018, DIAMETRO IGUAL A 4,00 MM</t>
          </r>
        </is>
      </c>
      <c r="C8271" s="22" t="inlineStr">
        <is>
          <r>
            <t xml:space="preserve">SINAPI</t>
          </r>
        </is>
      </c>
      <c r="D8271" s="22" t="inlineStr">
        <is>
          <r>
            <t xml:space="preserve">KG</t>
          </r>
        </is>
      </c>
      <c r="E8271" s="24" t="n">
        <v>0.0015</v>
      </c>
      <c r="F8271" s="25" t="n">
        <v>48.29</v>
      </c>
      <c r="G8271" s="25" t="n">
        <f>ROUND(ROUND(E8271,8)*F8271,2)</f>
        <v>0.07</v>
      </c>
    </row>
    <row r="8272" customHeight="1" ht="21">
      <c r="A8272" s="22" t="inlineStr">
        <is>
          <r>
            <t xml:space="preserve">00043082</t>
          </r>
        </is>
      </c>
      <c r="B8272" s="23" t="inlineStr">
        <is>
          <r>
            <t xml:space="preserve">PERFIL "I" OU "W" EM ACO LAMINADO, QUAISQUER DIMENSOES</t>
          </r>
        </is>
      </c>
      <c r="C8272" s="22" t="inlineStr">
        <is>
          <r>
            <t xml:space="preserve">SINAPI</t>
          </r>
        </is>
      </c>
      <c r="D8272" s="22" t="inlineStr">
        <is>
          <r>
            <t xml:space="preserve">KG</t>
          </r>
        </is>
      </c>
      <c r="E8272" s="24" t="n">
        <v>1.091</v>
      </c>
      <c r="F8272" s="25" t="n">
        <v>10.0</v>
      </c>
      <c r="G8272" s="25" t="n">
        <f>ROUND(ROUND(E8272,8)*F8272,2)</f>
        <v>10.91</v>
      </c>
    </row>
    <row r="8273" customHeight="1" ht="15">
      <c r="A8273" s="2" t="inlineStr"/>
      <c r="B8273" s="2" t="inlineStr"/>
      <c r="C8273" s="2" t="inlineStr"/>
      <c r="D8273" s="2" t="inlineStr"/>
      <c r="E8273" s="26" t="inlineStr">
        <is>
          <r>
            <t xml:space="preserve">TOTAL Material:</t>
          </r>
        </is>
      </c>
      <c r="F8273" s="26" t="inlineStr"/>
      <c r="G8273" s="27" t="n">
        <f>SUM(G8270:G8272)</f>
        <v>11.22</v>
      </c>
    </row>
    <row r="8274" customHeight="1" ht="15">
      <c r="A8274" s="20" t="inlineStr">
        <is>
          <r>
            <t xml:space="preserve">Mão de Obra com Encargos Complementares</t>
          </r>
        </is>
      </c>
      <c r="B8274" s="20" t="inlineStr"/>
      <c r="C8274" s="21" t="inlineStr">
        <is>
          <r>
            <t xml:space="preserve">FONTE</t>
          </r>
        </is>
      </c>
      <c r="D8274" s="21" t="inlineStr">
        <is>
          <r>
            <t xml:space="preserve">UNID</t>
          </r>
        </is>
      </c>
      <c r="E8274" s="21" t="inlineStr">
        <is>
          <r>
            <t xml:space="preserve">COEFICIENTE</t>
          </r>
        </is>
      </c>
      <c r="F8274" s="21" t="inlineStr">
        <is>
          <r>
            <t xml:space="preserve">PREÇO UNITÁRIO</t>
          </r>
        </is>
      </c>
      <c r="G8274" s="21" t="inlineStr">
        <is>
          <r>
            <t xml:space="preserve">TOTAL</t>
          </r>
        </is>
      </c>
    </row>
    <row r="8275" customHeight="1" ht="21">
      <c r="A8275" s="22" t="inlineStr">
        <is>
          <r>
            <t xml:space="preserve">88240</t>
          </r>
        </is>
      </c>
      <c r="B8275" s="23" t="inlineStr">
        <is>
          <r>
            <t xml:space="preserve">AJUDANTE DE ESTRUTURA METÁLICA COM ENCARGOS COMPLEMENTARES</t>
          </r>
        </is>
      </c>
      <c r="C8275" s="22" t="inlineStr">
        <is>
          <r>
            <t xml:space="preserve">SINAPI</t>
          </r>
        </is>
      </c>
      <c r="D8275" s="22" t="inlineStr">
        <is>
          <r>
            <t xml:space="preserve">H</t>
          </r>
        </is>
      </c>
      <c r="E8275" s="24" t="n">
        <v>0.0044</v>
      </c>
      <c r="F8275" s="25" t="n">
        <v>23.58</v>
      </c>
      <c r="G8275" s="25" t="n">
        <f>ROUND(ROUND(E8275,8)*F8275,2)</f>
        <v>0.1</v>
      </c>
    </row>
    <row r="8276" customHeight="1" ht="21">
      <c r="A8276" s="22" t="inlineStr">
        <is>
          <r>
            <t xml:space="preserve">88278</t>
          </r>
        </is>
      </c>
      <c r="B8276" s="23" t="inlineStr">
        <is>
          <r>
            <t xml:space="preserve">MONTADOR DE ESTRUTURAS METÁLICAS COM ENCARGOS COMPLEMENTARES</t>
          </r>
        </is>
      </c>
      <c r="C8276" s="22" t="inlineStr">
        <is>
          <r>
            <t xml:space="preserve">SINAPI</t>
          </r>
        </is>
      </c>
      <c r="D8276" s="22" t="inlineStr">
        <is>
          <r>
            <t xml:space="preserve">H</t>
          </r>
        </is>
      </c>
      <c r="E8276" s="24" t="n">
        <v>0.014</v>
      </c>
      <c r="F8276" s="25" t="n">
        <v>27.54</v>
      </c>
      <c r="G8276" s="25" t="n">
        <f>ROUND(ROUND(E8276,8)*F8276,2)</f>
        <v>0.39</v>
      </c>
    </row>
    <row r="8277" customHeight="1" ht="15">
      <c r="A8277" s="22" t="inlineStr">
        <is>
          <r>
            <t xml:space="preserve">88317</t>
          </r>
        </is>
      </c>
      <c r="B8277" s="23" t="inlineStr">
        <is>
          <r>
            <t xml:space="preserve">SOLDADOR COM ENCARGOS COMPLEMENTARES</t>
          </r>
        </is>
      </c>
      <c r="C8277" s="22" t="inlineStr">
        <is>
          <r>
            <t xml:space="preserve">SINAPI</t>
          </r>
        </is>
      </c>
      <c r="D8277" s="22" t="inlineStr">
        <is>
          <r>
            <t xml:space="preserve">H</t>
          </r>
        </is>
      </c>
      <c r="E8277" s="24" t="n">
        <v>0.0181</v>
      </c>
      <c r="F8277" s="25" t="n">
        <v>31.31</v>
      </c>
      <c r="G8277" s="25" t="n">
        <f>ROUND(ROUND(E8277,8)*F8277,2)</f>
        <v>0.57</v>
      </c>
    </row>
    <row r="8278" customHeight="1" ht="18">
      <c r="A8278" s="2" t="inlineStr"/>
      <c r="B8278" s="2" t="inlineStr"/>
      <c r="C8278" s="2" t="inlineStr"/>
      <c r="D8278" s="2" t="inlineStr"/>
      <c r="E8278" s="26" t="inlineStr">
        <is>
          <r>
            <t xml:space="preserve">TOTAL Mão de Obra com Encargos Complementares:</t>
          </r>
        </is>
      </c>
      <c r="F8278" s="26" t="inlineStr"/>
      <c r="G8278" s="27" t="n">
        <f>SUM(G8275:G8277)</f>
        <v>1.06</v>
      </c>
    </row>
    <row r="8279" customHeight="1" ht="15">
      <c r="A8279" s="20" t="inlineStr">
        <is>
          <r>
            <t xml:space="preserve">Serviço</t>
          </r>
        </is>
      </c>
      <c r="B8279" s="20" t="inlineStr"/>
      <c r="C8279" s="21" t="inlineStr">
        <is>
          <r>
            <t xml:space="preserve">FONTE</t>
          </r>
        </is>
      </c>
      <c r="D8279" s="21" t="inlineStr">
        <is>
          <r>
            <t xml:space="preserve">UNID</t>
          </r>
        </is>
      </c>
      <c r="E8279" s="21" t="inlineStr">
        <is>
          <r>
            <t xml:space="preserve">COEFICIENTE</t>
          </r>
        </is>
      </c>
      <c r="F8279" s="21" t="inlineStr">
        <is>
          <r>
            <t xml:space="preserve">PREÇO UNITÁRIO</t>
          </r>
        </is>
      </c>
      <c r="G8279" s="21" t="inlineStr">
        <is>
          <r>
            <t xml:space="preserve">TOTAL</t>
          </r>
        </is>
      </c>
    </row>
    <row r="8280" customHeight="1" ht="21">
      <c r="A8280" s="22" t="inlineStr">
        <is>
          <r>
            <t xml:space="preserve">100716</t>
          </r>
        </is>
      </c>
      <c r="B8280" s="23" t="inlineStr">
        <is>
          <r>
            <t xml:space="preserve">JATEAMENTO ABRASIVO COM GRANALHA DE AÇO EM PERFIL METÁLICO EM FÁBRICA. AF_01/2020</t>
          </r>
        </is>
      </c>
      <c r="C8280" s="22" t="inlineStr">
        <is>
          <r>
            <t xml:space="preserve">SINAPI</t>
          </r>
        </is>
      </c>
      <c r="D8280" s="22" t="inlineStr">
        <is>
          <r>
            <t xml:space="preserve">M2</t>
          </r>
        </is>
      </c>
      <c r="E8280" s="24" t="n">
        <v>0.0358</v>
      </c>
      <c r="F8280" s="25" t="n">
        <v>25.22</v>
      </c>
      <c r="G8280" s="25" t="n">
        <f>ROUND(ROUND(E8280,8)*F8280,2)</f>
        <v>0.9</v>
      </c>
    </row>
    <row r="8281" customHeight="1" ht="29">
      <c r="A8281" s="22" t="inlineStr">
        <is>
          <r>
            <t xml:space="preserve">100719</t>
          </r>
        </is>
      </c>
      <c r="B8281" s="23" t="inlineStr">
        <is>
          <r>
            <t xml:space="preserve">PINTURA COM TINTA ALQUÍDICA DE FUNDO (TIPO ZARCÃO) PULVERIZADA SOBRE PERFIL METÁLICO EXECUTADO EM FÁBRICA (POR DEMÃO). AF_01/2020_PE</t>
          </r>
        </is>
      </c>
      <c r="C8281" s="22" t="inlineStr">
        <is>
          <r>
            <t xml:space="preserve">SINAPI</t>
          </r>
        </is>
      </c>
      <c r="D8281" s="22" t="inlineStr">
        <is>
          <r>
            <t xml:space="preserve">M2</t>
          </r>
        </is>
      </c>
      <c r="E8281" s="24" t="n">
        <v>0.0358</v>
      </c>
      <c r="F8281" s="25" t="n">
        <v>12.69</v>
      </c>
      <c r="G8281" s="25" t="n">
        <f>ROUND(ROUND(E8281,8)*F8281,2)</f>
        <v>0.45</v>
      </c>
    </row>
    <row r="8282" customHeight="1" ht="15">
      <c r="A8282" s="2" t="inlineStr"/>
      <c r="B8282" s="2" t="inlineStr"/>
      <c r="C8282" s="2" t="inlineStr"/>
      <c r="D8282" s="2" t="inlineStr"/>
      <c r="E8282" s="26" t="inlineStr">
        <is>
          <r>
            <t xml:space="preserve">TOTAL Serviço:</t>
          </r>
        </is>
      </c>
      <c r="F8282" s="26" t="inlineStr"/>
      <c r="G8282" s="27" t="n">
        <f>SUM(G8280:G8281)</f>
        <v>1.35</v>
      </c>
    </row>
    <row r="8283" customHeight="1" ht="15">
      <c r="A8283" s="2" t="inlineStr"/>
      <c r="B8283" s="2" t="inlineStr"/>
      <c r="C8283" s="2" t="inlineStr"/>
      <c r="D8283" s="2" t="inlineStr"/>
      <c r="E8283" s="28" t="inlineStr">
        <is>
          <r>
            <t xml:space="preserve">VALOR:</t>
          </r>
        </is>
      </c>
      <c r="F8283" s="28" t="inlineStr"/>
      <c r="G8283" s="29" t="n">
        <f>ROUND(SUM(G8268,G8273,G8278,G8282),2)</f>
        <v>15.84</v>
      </c>
    </row>
    <row r="8284" customHeight="1" ht="15">
      <c r="A8284" s="2" t="inlineStr"/>
      <c r="B8284" s="2" t="inlineStr"/>
      <c r="C8284" s="2" t="inlineStr"/>
      <c r="D8284" s="2" t="inlineStr"/>
      <c r="E8284" s="28" t="inlineStr">
        <is>
          <r>
            <t xml:space="preserve">VALOR BDI (20.34%):</t>
          </r>
        </is>
      </c>
      <c r="F8284" s="28" t="inlineStr"/>
      <c r="G8284" s="29" t="n">
        <f>ROUND(G8283*(20.34/100),2)</f>
        <v>3.22</v>
      </c>
    </row>
    <row r="8285" customHeight="1" ht="15">
      <c r="A8285" s="2" t="inlineStr"/>
      <c r="B8285" s="2" t="inlineStr"/>
      <c r="C8285" s="2" t="inlineStr"/>
      <c r="D8285" s="2" t="inlineStr"/>
      <c r="E8285" s="28" t="inlineStr">
        <is>
          <r>
            <t xml:space="preserve">VALOR COM BDI:</t>
          </r>
        </is>
      </c>
      <c r="F8285" s="28" t="inlineStr"/>
      <c r="G8285" s="29" t="n">
        <f>G8284+G8283</f>
        <v>19.06</v>
      </c>
    </row>
    <row r="8286" customHeight="1" ht="10">
      <c r="A8286" s="2" t="inlineStr"/>
      <c r="B8286" s="2" t="inlineStr"/>
      <c r="C8286" s="2" t="inlineStr"/>
      <c r="D8286" s="2" t="inlineStr"/>
      <c r="E8286" s="18" t="inlineStr"/>
      <c r="F8286" s="18" t="inlineStr"/>
      <c r="G8286" s="18" t="inlineStr"/>
    </row>
    <row r="8287" customHeight="1" ht="20">
      <c r="A8287" s="19" t="inlineStr">
        <is>
          <r>
            <t xml:space="preserve">1.25.2. ​104314​ TRAMA DE AÇO COMPOSTA POR TERÇAS PARA TELHADOS DE ATÉ 2 ÁGUAS PARA TELHA ONDULADA DE FIBROCIMENTO, METÁLICA, PLÁSTICA OU TERMOACÚSTICA, INCLUSO TRANSPORTE VERTICAL (EM KG). AF_07/2019​ (KG)</t>
          </r>
        </is>
      </c>
      <c r="B8287" s="19" t="inlineStr"/>
      <c r="C8287" s="19" t="inlineStr"/>
      <c r="D8287" s="19" t="inlineStr"/>
      <c r="E8287" s="19" t="inlineStr"/>
      <c r="F8287" s="19" t="inlineStr"/>
      <c r="G8287" s="19" t="inlineStr"/>
    </row>
    <row r="8288" customHeight="1" ht="15">
      <c r="A8288" s="20" t="inlineStr">
        <is>
          <r>
            <t xml:space="preserve">Equipamento Custo Horário</t>
          </r>
        </is>
      </c>
      <c r="B8288" s="20" t="inlineStr"/>
      <c r="C8288" s="21" t="inlineStr">
        <is>
          <r>
            <t xml:space="preserve">FONTE</t>
          </r>
        </is>
      </c>
      <c r="D8288" s="21" t="inlineStr">
        <is>
          <r>
            <t xml:space="preserve">UNID</t>
          </r>
        </is>
      </c>
      <c r="E8288" s="21" t="inlineStr">
        <is>
          <r>
            <t xml:space="preserve">COEFICIENTE</t>
          </r>
        </is>
      </c>
      <c r="F8288" s="21" t="inlineStr">
        <is>
          <r>
            <t xml:space="preserve">PREÇO UNITÁRIO</t>
          </r>
        </is>
      </c>
      <c r="G8288" s="21" t="inlineStr">
        <is>
          <r>
            <t xml:space="preserve">TOTAL</t>
          </r>
        </is>
      </c>
    </row>
    <row r="8289" customHeight="1" ht="29">
      <c r="A8289" s="22" t="inlineStr">
        <is>
          <r>
            <t xml:space="preserve">93282</t>
          </r>
        </is>
      </c>
      <c r="B8289" s="23" t="inlineStr">
        <is>
          <r>
            <t xml:space="preserve">GUINCHO ELÉTRICO DE COLUNA, CAPACIDADE 400 KG, COM MOTO FREIO, MOTOR TRIFÁSICO DE 1,25 CV - CHI DIURNO. AF_03/2016</t>
          </r>
        </is>
      </c>
      <c r="C8289" s="22" t="inlineStr">
        <is>
          <r>
            <t xml:space="preserve">SINAPI</t>
          </r>
        </is>
      </c>
      <c r="D8289" s="22" t="inlineStr">
        <is>
          <r>
            <t xml:space="preserve">CHI</t>
          </r>
        </is>
      </c>
      <c r="E8289" s="24" t="n">
        <v>0.0022</v>
      </c>
      <c r="F8289" s="25" t="n">
        <v>30.0</v>
      </c>
      <c r="G8289" s="25" t="n">
        <f>TRUNC(TRUNC(E8289,8)*F8289,2)</f>
        <v>0.06</v>
      </c>
    </row>
    <row r="8290" customHeight="1" ht="29">
      <c r="A8290" s="22" t="inlineStr">
        <is>
          <r>
            <t xml:space="preserve">93281</t>
          </r>
        </is>
      </c>
      <c r="B8290" s="23" t="inlineStr">
        <is>
          <r>
            <t xml:space="preserve">GUINCHO ELÉTRICO DE COLUNA, CAPACIDADE 400 KG, COM MOTO FREIO, MOTOR TRIFÁSICO DE 1,25 CV - CHP DIURNO. AF_03/2016</t>
          </r>
        </is>
      </c>
      <c r="C8290" s="22" t="inlineStr">
        <is>
          <r>
            <t xml:space="preserve">SINAPI</t>
          </r>
        </is>
      </c>
      <c r="D8290" s="22" t="inlineStr">
        <is>
          <r>
            <t xml:space="preserve">CHP</t>
          </r>
        </is>
      </c>
      <c r="E8290" s="24" t="n">
        <v>0.0016</v>
      </c>
      <c r="F8290" s="25" t="n">
        <v>31.08</v>
      </c>
      <c r="G8290" s="25" t="n">
        <f>TRUNC(TRUNC(E8290,8)*F8290,2)</f>
        <v>0.04</v>
      </c>
    </row>
    <row r="8291" customHeight="1" ht="18">
      <c r="A8291" s="2" t="inlineStr"/>
      <c r="B8291" s="2" t="inlineStr"/>
      <c r="C8291" s="2" t="inlineStr"/>
      <c r="D8291" s="2" t="inlineStr"/>
      <c r="E8291" s="26" t="inlineStr">
        <is>
          <r>
            <t xml:space="preserve">TOTAL Equipamento Custo Horário:</t>
          </r>
        </is>
      </c>
      <c r="F8291" s="26" t="inlineStr"/>
      <c r="G8291" s="27" t="n">
        <f>SUM(G8289:G8290)</f>
        <v>0.1</v>
      </c>
    </row>
    <row r="8292" customHeight="1" ht="15">
      <c r="A8292" s="20" t="inlineStr">
        <is>
          <r>
            <t xml:space="preserve">Material</t>
          </r>
        </is>
      </c>
      <c r="B8292" s="20" t="inlineStr"/>
      <c r="C8292" s="21" t="inlineStr">
        <is>
          <r>
            <t xml:space="preserve">FONTE</t>
          </r>
        </is>
      </c>
      <c r="D8292" s="21" t="inlineStr">
        <is>
          <r>
            <t xml:space="preserve">UNID</t>
          </r>
        </is>
      </c>
      <c r="E8292" s="21" t="inlineStr">
        <is>
          <r>
            <t xml:space="preserve">COEFICIENTE</t>
          </r>
        </is>
      </c>
      <c r="F8292" s="21" t="inlineStr">
        <is>
          <r>
            <t xml:space="preserve">PREÇO UNITÁRIO</t>
          </r>
        </is>
      </c>
      <c r="G8292" s="21" t="inlineStr">
        <is>
          <r>
            <t xml:space="preserve">TOTAL</t>
          </r>
        </is>
      </c>
    </row>
    <row r="8293" customHeight="1" ht="21">
      <c r="A8293" s="22" t="inlineStr">
        <is>
          <r>
            <t xml:space="preserve">00040549</t>
          </r>
        </is>
      </c>
      <c r="B8293" s="23" t="inlineStr">
        <is>
          <r>
            <t xml:space="preserve">PARAFUSO, COMUM, ASTM A307, SEXTAVADO, DIAMETRO 1/2" (12,7 MM), COMPRIMENTO 1" (25,4 MM)</t>
          </r>
        </is>
      </c>
      <c r="C8293" s="22" t="inlineStr">
        <is>
          <r>
            <t xml:space="preserve">SINAPI</t>
          </r>
        </is>
      </c>
      <c r="D8293" s="22" t="inlineStr">
        <is>
          <r>
            <t xml:space="preserve">CENTO</t>
          </r>
        </is>
      </c>
      <c r="E8293" s="24" t="n">
        <v>0.0016</v>
      </c>
      <c r="F8293" s="25" t="n">
        <v>257.03</v>
      </c>
      <c r="G8293" s="25" t="n">
        <f>TRUNC(TRUNC(E8293,8)*F8293,2)</f>
        <v>0.41</v>
      </c>
    </row>
    <row r="8294" customHeight="1" ht="29">
      <c r="A8294" s="22" t="inlineStr">
        <is>
          <r>
            <t xml:space="preserve">00043083</t>
          </r>
        </is>
      </c>
      <c r="B8294" s="23" t="inlineStr">
        <is>
          <r>
            <t xml:space="preserve">PERFIL "U" ENRIJECIDO, EM CHAPA DOBRADA DE ACO LAMINADO, E = 3,75 MM, H = 200 MM, L = 75 MM (9,94 KG/M)</t>
          </r>
        </is>
      </c>
      <c r="C8294" s="22" t="inlineStr">
        <is>
          <r>
            <t xml:space="preserve">SINAPI</t>
          </r>
        </is>
      </c>
      <c r="D8294" s="22" t="inlineStr">
        <is>
          <r>
            <t xml:space="preserve">KG</t>
          </r>
        </is>
      </c>
      <c r="E8294" s="24" t="n">
        <v>1.0</v>
      </c>
      <c r="F8294" s="25" t="n">
        <v>8.66</v>
      </c>
      <c r="G8294" s="25" t="n">
        <f>TRUNC(TRUNC(E8294,8)*F8294,2)</f>
        <v>8.66</v>
      </c>
    </row>
    <row r="8295" customHeight="1" ht="15">
      <c r="A8295" s="2" t="inlineStr"/>
      <c r="B8295" s="2" t="inlineStr"/>
      <c r="C8295" s="2" t="inlineStr"/>
      <c r="D8295" s="2" t="inlineStr"/>
      <c r="E8295" s="26" t="inlineStr">
        <is>
          <r>
            <t xml:space="preserve">TOTAL Material:</t>
          </r>
        </is>
      </c>
      <c r="F8295" s="26" t="inlineStr"/>
      <c r="G8295" s="27" t="n">
        <f>SUM(G8293:G8294)</f>
        <v>9.07</v>
      </c>
    </row>
    <row r="8296" customHeight="1" ht="15">
      <c r="A8296" s="20" t="inlineStr">
        <is>
          <r>
            <t xml:space="preserve">Mão de Obra com Encargos Complementares</t>
          </r>
        </is>
      </c>
      <c r="B8296" s="20" t="inlineStr"/>
      <c r="C8296" s="21" t="inlineStr">
        <is>
          <r>
            <t xml:space="preserve">FONTE</t>
          </r>
        </is>
      </c>
      <c r="D8296" s="21" t="inlineStr">
        <is>
          <r>
            <t xml:space="preserve">UNID</t>
          </r>
        </is>
      </c>
      <c r="E8296" s="21" t="inlineStr">
        <is>
          <r>
            <t xml:space="preserve">COEFICIENTE</t>
          </r>
        </is>
      </c>
      <c r="F8296" s="21" t="inlineStr">
        <is>
          <r>
            <t xml:space="preserve">PREÇO UNITÁRIO</t>
          </r>
        </is>
      </c>
      <c r="G8296" s="21" t="inlineStr">
        <is>
          <r>
            <t xml:space="preserve">TOTAL</t>
          </r>
        </is>
      </c>
    </row>
    <row r="8297" customHeight="1" ht="21">
      <c r="A8297" s="22" t="inlineStr">
        <is>
          <r>
            <t xml:space="preserve">88278</t>
          </r>
        </is>
      </c>
      <c r="B8297" s="23" t="inlineStr">
        <is>
          <r>
            <t xml:space="preserve">MONTADOR DE ESTRUTURAS METÁLICAS COM ENCARGOS COMPLEMENTARES</t>
          </r>
        </is>
      </c>
      <c r="C8297" s="22" t="inlineStr">
        <is>
          <r>
            <t xml:space="preserve">SINAPI</t>
          </r>
        </is>
      </c>
      <c r="D8297" s="22" t="inlineStr">
        <is>
          <r>
            <t xml:space="preserve">H</t>
          </r>
        </is>
      </c>
      <c r="E8297" s="24" t="n">
        <v>0.0492</v>
      </c>
      <c r="F8297" s="25" t="n">
        <v>27.54</v>
      </c>
      <c r="G8297" s="25" t="n">
        <f>TRUNC(TRUNC(E8297,8)*F8297,2)</f>
        <v>1.35</v>
      </c>
    </row>
    <row r="8298" customHeight="1" ht="15">
      <c r="A8298" s="22" t="inlineStr">
        <is>
          <r>
            <t xml:space="preserve">88316</t>
          </r>
        </is>
      </c>
      <c r="B8298" s="23" t="inlineStr">
        <is>
          <r>
            <t xml:space="preserve">SERVENTE COM ENCARGOS COMPLEMENTARES</t>
          </r>
        </is>
      </c>
      <c r="C8298" s="22" t="inlineStr">
        <is>
          <r>
            <t xml:space="preserve">SINAPI</t>
          </r>
        </is>
      </c>
      <c r="D8298" s="22" t="inlineStr">
        <is>
          <r>
            <t xml:space="preserve">H</t>
          </r>
        </is>
      </c>
      <c r="E8298" s="24" t="n">
        <v>0.0245</v>
      </c>
      <c r="F8298" s="25" t="n">
        <v>23.56</v>
      </c>
      <c r="G8298" s="25" t="n">
        <f>TRUNC(TRUNC(E8298,8)*F8298,2)</f>
        <v>0.57</v>
      </c>
    </row>
    <row r="8299" customHeight="1" ht="18">
      <c r="A8299" s="2" t="inlineStr"/>
      <c r="B8299" s="2" t="inlineStr"/>
      <c r="C8299" s="2" t="inlineStr"/>
      <c r="D8299" s="2" t="inlineStr"/>
      <c r="E8299" s="26" t="inlineStr">
        <is>
          <r>
            <t xml:space="preserve">TOTAL Mão de Obra com Encargos Complementares:</t>
          </r>
        </is>
      </c>
      <c r="F8299" s="26" t="inlineStr"/>
      <c r="G8299" s="27" t="n">
        <f>SUM(G8297:G8298)</f>
        <v>1.92</v>
      </c>
    </row>
    <row r="8300" customHeight="1" ht="15">
      <c r="A8300" s="2" t="inlineStr"/>
      <c r="B8300" s="2" t="inlineStr"/>
      <c r="C8300" s="2" t="inlineStr"/>
      <c r="D8300" s="2" t="inlineStr"/>
      <c r="E8300" s="28" t="inlineStr">
        <is>
          <r>
            <t xml:space="preserve">VALOR:</t>
          </r>
        </is>
      </c>
      <c r="F8300" s="28" t="inlineStr"/>
      <c r="G8300" s="29" t="n">
        <f>ROUND(SUM(G8291,G8295,G8299),2)</f>
        <v>11.09</v>
      </c>
    </row>
    <row r="8301" customHeight="1" ht="15">
      <c r="A8301" s="2" t="inlineStr"/>
      <c r="B8301" s="2" t="inlineStr"/>
      <c r="C8301" s="2" t="inlineStr"/>
      <c r="D8301" s="2" t="inlineStr"/>
      <c r="E8301" s="28" t="inlineStr">
        <is>
          <r>
            <t xml:space="preserve">VALOR BDI (20.34%):</t>
          </r>
        </is>
      </c>
      <c r="F8301" s="28" t="inlineStr"/>
      <c r="G8301" s="29" t="n">
        <f>ROUND(G8300*(20.34/100),2)</f>
        <v>2.26</v>
      </c>
    </row>
    <row r="8302" customHeight="1" ht="15">
      <c r="A8302" s="2" t="inlineStr"/>
      <c r="B8302" s="2" t="inlineStr"/>
      <c r="C8302" s="2" t="inlineStr"/>
      <c r="D8302" s="2" t="inlineStr"/>
      <c r="E8302" s="28" t="inlineStr">
        <is>
          <r>
            <t xml:space="preserve">VALOR COM BDI:</t>
          </r>
        </is>
      </c>
      <c r="F8302" s="28" t="inlineStr"/>
      <c r="G8302" s="29" t="n">
        <f>G8301+G8300</f>
        <v>13.35</v>
      </c>
    </row>
    <row r="8303" customHeight="1" ht="10">
      <c r="A8303" s="2" t="inlineStr"/>
      <c r="B8303" s="2" t="inlineStr"/>
      <c r="C8303" s="2" t="inlineStr"/>
      <c r="D8303" s="2" t="inlineStr"/>
      <c r="E8303" s="18" t="inlineStr"/>
      <c r="F8303" s="18" t="inlineStr"/>
      <c r="G8303" s="18" t="inlineStr"/>
    </row>
    <row r="8304" customHeight="1" ht="20">
      <c r="A8304" s="19" t="inlineStr">
        <is>
          <r>
            <t xml:space="preserve">1.25.3. ​C5216​ ESTRUTURA TRELIÇADA DE COBERTURA, TIPO FINK, COM LIGAÇÕES SOLDADAS, INCLUSOS PERFIS METÁLICOS, CHAPAS METÁLICAS, TRANSPORTE COM GUINDASTE, JATEAMENTO E PINTURA​ (KG)</t>
          </r>
        </is>
      </c>
      <c r="B8304" s="19" t="inlineStr"/>
      <c r="C8304" s="19" t="inlineStr"/>
      <c r="D8304" s="19" t="inlineStr"/>
      <c r="E8304" s="19" t="inlineStr"/>
      <c r="F8304" s="19" t="inlineStr"/>
      <c r="G8304" s="19" t="inlineStr"/>
    </row>
    <row r="8305" customHeight="1" ht="15">
      <c r="A8305" s="20" t="inlineStr">
        <is>
          <r>
            <t xml:space="preserve">Equipamento Custo Horário</t>
          </r>
        </is>
      </c>
      <c r="B8305" s="20" t="inlineStr"/>
      <c r="C8305" s="21" t="inlineStr">
        <is>
          <r>
            <t xml:space="preserve">FONTE</t>
          </r>
        </is>
      </c>
      <c r="D8305" s="21" t="inlineStr">
        <is>
          <r>
            <t xml:space="preserve">UNID</t>
          </r>
        </is>
      </c>
      <c r="E8305" s="21" t="inlineStr">
        <is>
          <r>
            <t xml:space="preserve">COEFICIENTE</t>
          </r>
        </is>
      </c>
      <c r="F8305" s="21" t="inlineStr">
        <is>
          <r>
            <t xml:space="preserve">PREÇO UNITÁRIO</t>
          </r>
        </is>
      </c>
      <c r="G8305" s="21" t="inlineStr">
        <is>
          <r>
            <t xml:space="preserve">TOTAL</t>
          </r>
        </is>
      </c>
    </row>
    <row r="8306" customHeight="1" ht="15">
      <c r="A8306" s="22" t="inlineStr">
        <is>
          <r>
            <t xml:space="preserve">I0633</t>
          </r>
        </is>
      </c>
      <c r="B8306" s="23" t="inlineStr">
        <is>
          <r>
            <t xml:space="preserve">GUINDASTE HIDRÁULICO SOBRE PNEUS HP 142 (CHI)</t>
          </r>
        </is>
      </c>
      <c r="C8306" s="22" t="inlineStr">
        <is>
          <r>
            <t xml:space="preserve">SEINFRA</t>
          </r>
        </is>
      </c>
      <c r="D8306" s="22" t="inlineStr">
        <is>
          <r>
            <t xml:space="preserve">H</t>
          </r>
        </is>
      </c>
      <c r="E8306" s="24" t="n">
        <v>0.005</v>
      </c>
      <c r="F8306" s="30" t="n">
        <v>105.7964</v>
      </c>
      <c r="G8306" s="30" t="n">
        <f>ROUND(ROUND(E8306,8)*F8306,4)</f>
        <v>0.529</v>
      </c>
    </row>
    <row r="8307" customHeight="1" ht="15">
      <c r="A8307" s="22" t="inlineStr">
        <is>
          <r>
            <t xml:space="preserve">I0747</t>
          </r>
        </is>
      </c>
      <c r="B8307" s="23" t="inlineStr">
        <is>
          <r>
            <t xml:space="preserve">GUINDASTE HIDRÁULICO SOBRE PNEUS HP 142 (CHP)</t>
          </r>
        </is>
      </c>
      <c r="C8307" s="22" t="inlineStr">
        <is>
          <r>
            <t xml:space="preserve">SEINFRA</t>
          </r>
        </is>
      </c>
      <c r="D8307" s="22" t="inlineStr">
        <is>
          <r>
            <t xml:space="preserve">H</t>
          </r>
        </is>
      </c>
      <c r="E8307" s="24" t="n">
        <v>7.0E-4</v>
      </c>
      <c r="F8307" s="30" t="n">
        <v>278.7619</v>
      </c>
      <c r="G8307" s="30" t="n">
        <f>ROUND(ROUND(E8307,8)*F8307,4)</f>
        <v>0.1951</v>
      </c>
    </row>
    <row r="8308" customHeight="1" ht="15">
      <c r="A8308" s="22" t="inlineStr">
        <is>
          <r>
            <t xml:space="preserve">I0637</t>
          </r>
        </is>
      </c>
      <c r="B8308" s="23" t="inlineStr">
        <is>
          <r>
            <t xml:space="preserve">MÁQUINA P/JATEAMENTO (CHI)</t>
          </r>
        </is>
      </c>
      <c r="C8308" s="22" t="inlineStr">
        <is>
          <r>
            <t xml:space="preserve">SEINFRA</t>
          </r>
        </is>
      </c>
      <c r="D8308" s="22" t="inlineStr">
        <is>
          <r>
            <t xml:space="preserve">H</t>
          </r>
        </is>
      </c>
      <c r="E8308" s="24" t="n">
        <v>3.0E-4</v>
      </c>
      <c r="F8308" s="30" t="n">
        <v>35.8257</v>
      </c>
      <c r="G8308" s="30" t="n">
        <f>ROUND(ROUND(E8308,8)*F8308,4)</f>
        <v>0.0107</v>
      </c>
    </row>
    <row r="8309" customHeight="1" ht="15">
      <c r="A8309" s="22" t="inlineStr">
        <is>
          <r>
            <t xml:space="preserve">I0751</t>
          </r>
        </is>
      </c>
      <c r="B8309" s="23" t="inlineStr">
        <is>
          <r>
            <t xml:space="preserve">MÁQUINA P/JATEAMENTO (CHP)</t>
          </r>
        </is>
      </c>
      <c r="C8309" s="22" t="inlineStr">
        <is>
          <r>
            <t xml:space="preserve">SEINFRA</t>
          </r>
        </is>
      </c>
      <c r="D8309" s="22" t="inlineStr">
        <is>
          <r>
            <t xml:space="preserve">H</t>
          </r>
        </is>
      </c>
      <c r="E8309" s="24" t="n">
        <v>1.0E-4</v>
      </c>
      <c r="F8309" s="30" t="n">
        <v>46.7792</v>
      </c>
      <c r="G8309" s="30" t="n">
        <f>ROUND(ROUND(E8309,8)*F8309,4)</f>
        <v>0.0047</v>
      </c>
    </row>
    <row r="8310" customHeight="1" ht="18">
      <c r="A8310" s="2" t="inlineStr"/>
      <c r="B8310" s="2" t="inlineStr"/>
      <c r="C8310" s="2" t="inlineStr"/>
      <c r="D8310" s="2" t="inlineStr"/>
      <c r="E8310" s="26" t="inlineStr">
        <is>
          <r>
            <t xml:space="preserve">TOTAL Equipamento Custo Horário:</t>
          </r>
        </is>
      </c>
      <c r="F8310" s="26" t="inlineStr"/>
      <c r="G8310" s="31" t="n">
        <f>SUM(G8306:G8309)</f>
        <v>0.7395</v>
      </c>
    </row>
    <row r="8311" customHeight="1" ht="15">
      <c r="A8311" s="20" t="inlineStr">
        <is>
          <r>
            <t xml:space="preserve">Material</t>
          </r>
        </is>
      </c>
      <c r="B8311" s="20" t="inlineStr"/>
      <c r="C8311" s="21" t="inlineStr">
        <is>
          <r>
            <t xml:space="preserve">FONTE</t>
          </r>
        </is>
      </c>
      <c r="D8311" s="21" t="inlineStr">
        <is>
          <r>
            <t xml:space="preserve">UNID</t>
          </r>
        </is>
      </c>
      <c r="E8311" s="21" t="inlineStr">
        <is>
          <r>
            <t xml:space="preserve">COEFICIENTE</t>
          </r>
        </is>
      </c>
      <c r="F8311" s="21" t="inlineStr">
        <is>
          <r>
            <t xml:space="preserve">PREÇO UNITÁRIO</t>
          </r>
        </is>
      </c>
      <c r="G8311" s="21" t="inlineStr">
        <is>
          <r>
            <t xml:space="preserve">TOTAL</t>
          </r>
        </is>
      </c>
    </row>
    <row r="8312" customHeight="1" ht="15">
      <c r="A8312" s="22" t="inlineStr">
        <is>
          <r>
            <t xml:space="preserve">I0035</t>
          </r>
        </is>
      </c>
      <c r="B8312" s="23" t="inlineStr">
        <is>
          <r>
            <t xml:space="preserve">AGUARRÁS MINERAL</t>
          </r>
        </is>
      </c>
      <c r="C8312" s="22" t="inlineStr">
        <is>
          <r>
            <t xml:space="preserve">SEINFRA</t>
          </r>
        </is>
      </c>
      <c r="D8312" s="22" t="inlineStr">
        <is>
          <r>
            <t xml:space="preserve">L</t>
          </r>
        </is>
      </c>
      <c r="E8312" s="24" t="n">
        <v>0.0045</v>
      </c>
      <c r="F8312" s="30" t="n">
        <v>20.29</v>
      </c>
      <c r="G8312" s="30" t="n">
        <f>ROUND(ROUND(E8312,8)*F8312,4)</f>
        <v>0.0913</v>
      </c>
    </row>
    <row r="8313" customHeight="1" ht="21">
      <c r="A8313" s="22" t="inlineStr">
        <is>
          <r>
            <t xml:space="preserve">G0470</t>
          </r>
        </is>
      </c>
      <c r="B8313" s="23" t="inlineStr">
        <is>
          <r>
            <t xml:space="preserve">CANTONEIRA EM AÇO ABAS IGUAIS " L" 1 1/2" x 1 1/2" ESPESSURA DE 3/16" PESO NOMINAL 2,68KG/M</t>
          </r>
        </is>
      </c>
      <c r="C8313" s="22" t="inlineStr">
        <is>
          <r>
            <t xml:space="preserve">SEINFRA</t>
          </r>
        </is>
      </c>
      <c r="D8313" s="22" t="inlineStr">
        <is>
          <r>
            <t xml:space="preserve">KG</t>
          </r>
        </is>
      </c>
      <c r="E8313" s="24" t="n">
        <v>0.5167</v>
      </c>
      <c r="F8313" s="30" t="n">
        <v>6.82</v>
      </c>
      <c r="G8313" s="30" t="n">
        <f>ROUND(ROUND(E8313,8)*F8313,4)</f>
        <v>3.5239</v>
      </c>
    </row>
    <row r="8314" customHeight="1" ht="21">
      <c r="A8314" s="22" t="inlineStr">
        <is>
          <r>
            <t xml:space="preserve">I9530</t>
          </r>
        </is>
      </c>
      <c r="B8314" s="23" t="inlineStr">
        <is>
          <r>
            <t xml:space="preserve">CHAPA DE AÇO GROSSA, ASTM A36, 1/2" ( 12,50MM - 98,00 KG/M2)</t>
          </r>
        </is>
      </c>
      <c r="C8314" s="22" t="inlineStr">
        <is>
          <r>
            <t xml:space="preserve">SEINFRA</t>
          </r>
        </is>
      </c>
      <c r="D8314" s="22" t="inlineStr">
        <is>
          <r>
            <t xml:space="preserve">KG</t>
          </r>
        </is>
      </c>
      <c r="E8314" s="24" t="n">
        <v>0.0064</v>
      </c>
      <c r="F8314" s="30" t="n">
        <v>8.5</v>
      </c>
      <c r="G8314" s="30" t="n">
        <f>ROUND(ROUND(E8314,8)*F8314,4)</f>
        <v>0.0544</v>
      </c>
    </row>
    <row r="8315" customHeight="1" ht="21">
      <c r="A8315" s="22" t="inlineStr">
        <is>
          <r>
            <t xml:space="preserve">I7480</t>
          </r>
        </is>
      </c>
      <c r="B8315" s="23" t="inlineStr">
        <is>
          <r>
            <t xml:space="preserve">CHAPA DE AÇO GROSSA, ASTM A36, 3/8" ( 9,5MM - 74,48 KG/M2)</t>
          </r>
        </is>
      </c>
      <c r="C8315" s="22" t="inlineStr">
        <is>
          <r>
            <t xml:space="preserve">SEINFRA</t>
          </r>
        </is>
      </c>
      <c r="D8315" s="22" t="inlineStr">
        <is>
          <r>
            <t xml:space="preserve">KG</t>
          </r>
        </is>
      </c>
      <c r="E8315" s="24" t="n">
        <v>0.0018</v>
      </c>
      <c r="F8315" s="30" t="n">
        <v>8.5</v>
      </c>
      <c r="G8315" s="30" t="n">
        <f>ROUND(ROUND(E8315,8)*F8315,4)</f>
        <v>0.0153</v>
      </c>
    </row>
    <row r="8316" customHeight="1" ht="15">
      <c r="A8316" s="22" t="inlineStr">
        <is>
          <r>
            <t xml:space="preserve">I1061</t>
          </r>
        </is>
      </c>
      <c r="B8316" s="23" t="inlineStr">
        <is>
          <r>
            <t xml:space="preserve">ELETRODOS</t>
          </r>
        </is>
      </c>
      <c r="C8316" s="22" t="inlineStr">
        <is>
          <r>
            <t xml:space="preserve">SEINFRA</t>
          </r>
        </is>
      </c>
      <c r="D8316" s="22" t="inlineStr">
        <is>
          <r>
            <t xml:space="preserve">KG</t>
          </r>
        </is>
      </c>
      <c r="E8316" s="24" t="n">
        <v>0.0018</v>
      </c>
      <c r="F8316" s="30" t="n">
        <v>32.44</v>
      </c>
      <c r="G8316" s="30" t="n">
        <f>ROUND(ROUND(E8316,8)*F8316,4)</f>
        <v>0.0584</v>
      </c>
    </row>
    <row r="8317" customHeight="1" ht="21">
      <c r="A8317" s="22" t="inlineStr">
        <is>
          <r>
            <t xml:space="preserve">I13304</t>
          </r>
        </is>
      </c>
      <c r="B8317" s="23" t="inlineStr">
        <is>
          <r>
            <t xml:space="preserve">GRANALHA DE ACO, ANGULAR (GRIT), PARA JATEAMENTO, PENEIRA 1,41 A 1,19 MM (SAE G16) - SACA DE 25KG</t>
          </r>
        </is>
      </c>
      <c r="C8317" s="22" t="inlineStr">
        <is>
          <r>
            <t xml:space="preserve">SEINFRA</t>
          </r>
        </is>
      </c>
      <c r="D8317" s="22" t="inlineStr">
        <is>
          <r>
            <t xml:space="preserve">UN</t>
          </r>
        </is>
      </c>
      <c r="E8317" s="24" t="n">
        <v>0.0013</v>
      </c>
      <c r="F8317" s="30" t="n">
        <v>138.22</v>
      </c>
      <c r="G8317" s="30" t="n">
        <f>ROUND(ROUND(E8317,8)*F8317,4)</f>
        <v>0.1797</v>
      </c>
    </row>
    <row r="8318" customHeight="1" ht="15">
      <c r="A8318" s="22" t="inlineStr">
        <is>
          <r>
            <t xml:space="preserve">I13303</t>
          </r>
        </is>
      </c>
      <c r="B8318" s="23" t="inlineStr">
        <is>
          <r>
            <t xml:space="preserve">PERFIL "U" DE ACO LAMINADO, "U" 152 X 15,6</t>
          </r>
        </is>
      </c>
      <c r="C8318" s="22" t="inlineStr">
        <is>
          <r>
            <t xml:space="preserve">SEINFRA</t>
          </r>
        </is>
      </c>
      <c r="D8318" s="22" t="inlineStr">
        <is>
          <r>
            <t xml:space="preserve">KG</t>
          </r>
        </is>
      </c>
      <c r="E8318" s="24" t="n">
        <v>0.566</v>
      </c>
      <c r="F8318" s="30" t="n">
        <v>11.86</v>
      </c>
      <c r="G8318" s="30" t="n">
        <f>ROUND(ROUND(E8318,8)*F8318,4)</f>
        <v>6.7128</v>
      </c>
    </row>
    <row r="8319" customHeight="1" ht="15">
      <c r="A8319" s="22" t="inlineStr">
        <is>
          <r>
            <t xml:space="preserve">I2293</t>
          </r>
        </is>
      </c>
      <c r="B8319" s="23" t="inlineStr">
        <is>
          <r>
            <t xml:space="preserve">ZARCÃO</t>
          </r>
        </is>
      </c>
      <c r="C8319" s="22" t="inlineStr">
        <is>
          <r>
            <t xml:space="preserve">SEINFRA</t>
          </r>
        </is>
      </c>
      <c r="D8319" s="22" t="inlineStr">
        <is>
          <r>
            <t xml:space="preserve">L</t>
          </r>
        </is>
      </c>
      <c r="E8319" s="24" t="n">
        <v>0.0151</v>
      </c>
      <c r="F8319" s="30" t="n">
        <v>28.81</v>
      </c>
      <c r="G8319" s="30" t="n">
        <f>ROUND(ROUND(E8319,8)*F8319,4)</f>
        <v>0.435</v>
      </c>
    </row>
    <row r="8320" customHeight="1" ht="15">
      <c r="A8320" s="2" t="inlineStr"/>
      <c r="B8320" s="2" t="inlineStr"/>
      <c r="C8320" s="2" t="inlineStr"/>
      <c r="D8320" s="2" t="inlineStr"/>
      <c r="E8320" s="26" t="inlineStr">
        <is>
          <r>
            <t xml:space="preserve">TOTAL Material:</t>
          </r>
        </is>
      </c>
      <c r="F8320" s="26" t="inlineStr"/>
      <c r="G8320" s="31" t="n">
        <f>SUM(G8312:G8319)</f>
        <v>11.0708</v>
      </c>
    </row>
    <row r="8321" customHeight="1" ht="15">
      <c r="A8321" s="20" t="inlineStr">
        <is>
          <r>
            <t xml:space="preserve">Mão de Obra</t>
          </r>
        </is>
      </c>
      <c r="B8321" s="20" t="inlineStr"/>
      <c r="C8321" s="21" t="inlineStr">
        <is>
          <r>
            <t xml:space="preserve">FONTE</t>
          </r>
        </is>
      </c>
      <c r="D8321" s="21" t="inlineStr">
        <is>
          <r>
            <t xml:space="preserve">UNID</t>
          </r>
        </is>
      </c>
      <c r="E8321" s="21" t="inlineStr">
        <is>
          <r>
            <t xml:space="preserve">COEFICIENTE</t>
          </r>
        </is>
      </c>
      <c r="F8321" s="21" t="inlineStr">
        <is>
          <r>
            <t xml:space="preserve">PREÇO UNITÁRIO</t>
          </r>
        </is>
      </c>
      <c r="G8321" s="21" t="inlineStr">
        <is>
          <r>
            <t xml:space="preserve">TOTAL</t>
          </r>
        </is>
      </c>
    </row>
    <row r="8322" customHeight="1" ht="15">
      <c r="A8322" s="22" t="inlineStr">
        <is>
          <r>
            <t xml:space="preserve">I0037</t>
          </r>
        </is>
      </c>
      <c r="B8322" s="23" t="inlineStr">
        <is>
          <r>
            <t xml:space="preserve">AJUDANTE</t>
          </r>
        </is>
      </c>
      <c r="C8322" s="22" t="inlineStr">
        <is>
          <r>
            <t xml:space="preserve">SEINFRA</t>
          </r>
        </is>
      </c>
      <c r="D8322" s="22" t="inlineStr">
        <is>
          <r>
            <t xml:space="preserve">H</t>
          </r>
        </is>
      </c>
      <c r="E8322" s="24" t="n">
        <v>8.0E-4</v>
      </c>
      <c r="F8322" s="30" t="n">
        <v>21.1</v>
      </c>
      <c r="G8322" s="30" t="n">
        <f>ROUND(ROUND(E8322,8)*F8322,4)</f>
        <v>0.0169</v>
      </c>
    </row>
    <row r="8323" customHeight="1" ht="15">
      <c r="A8323" s="22" t="inlineStr">
        <is>
          <r>
            <t xml:space="preserve">I1278</t>
          </r>
        </is>
      </c>
      <c r="B8323" s="23" t="inlineStr">
        <is>
          <r>
            <t xml:space="preserve">JATISTA</t>
          </r>
        </is>
      </c>
      <c r="C8323" s="22" t="inlineStr">
        <is>
          <r>
            <t xml:space="preserve">SEINFRA</t>
          </r>
        </is>
      </c>
      <c r="D8323" s="22" t="inlineStr">
        <is>
          <r>
            <t xml:space="preserve">H</t>
          </r>
        </is>
      </c>
      <c r="E8323" s="24" t="n">
        <v>4.0E-4</v>
      </c>
      <c r="F8323" s="30" t="n">
        <v>26.86</v>
      </c>
      <c r="G8323" s="30" t="n">
        <f>ROUND(ROUND(E8323,8)*F8323,4)</f>
        <v>0.0107</v>
      </c>
    </row>
    <row r="8324" customHeight="1" ht="15">
      <c r="A8324" s="22" t="inlineStr">
        <is>
          <r>
            <t xml:space="preserve">I1530</t>
          </r>
        </is>
      </c>
      <c r="B8324" s="23" t="inlineStr">
        <is>
          <r>
            <t xml:space="preserve">MONTADOR</t>
          </r>
        </is>
      </c>
      <c r="C8324" s="22" t="inlineStr">
        <is>
          <r>
            <t xml:space="preserve">SEINFRA</t>
          </r>
        </is>
      </c>
      <c r="D8324" s="22" t="inlineStr">
        <is>
          <r>
            <t xml:space="preserve">H</t>
          </r>
        </is>
      </c>
      <c r="E8324" s="24" t="n">
        <v>0.237</v>
      </c>
      <c r="F8324" s="30" t="n">
        <v>26.86</v>
      </c>
      <c r="G8324" s="30" t="n">
        <f>ROUND(ROUND(E8324,8)*F8324,4)</f>
        <v>6.3658</v>
      </c>
    </row>
    <row r="8325" customHeight="1" ht="15">
      <c r="A8325" s="22" t="inlineStr">
        <is>
          <r>
            <t xml:space="preserve">I2395</t>
          </r>
        </is>
      </c>
      <c r="B8325" s="23" t="inlineStr">
        <is>
          <r>
            <t xml:space="preserve">PINTOR</t>
          </r>
        </is>
      </c>
      <c r="C8325" s="22" t="inlineStr">
        <is>
          <r>
            <t xml:space="preserve">SEINFRA</t>
          </r>
        </is>
      </c>
      <c r="D8325" s="22" t="inlineStr">
        <is>
          <r>
            <t xml:space="preserve">H</t>
          </r>
        </is>
      </c>
      <c r="E8325" s="24" t="n">
        <v>4.0E-4</v>
      </c>
      <c r="F8325" s="30" t="n">
        <v>26.86</v>
      </c>
      <c r="G8325" s="30" t="n">
        <f>ROUND(ROUND(E8325,8)*F8325,4)</f>
        <v>0.0107</v>
      </c>
    </row>
    <row r="8326" customHeight="1" ht="15">
      <c r="A8326" s="22" t="inlineStr">
        <is>
          <r>
            <t xml:space="preserve">I2543</t>
          </r>
        </is>
      </c>
      <c r="B8326" s="23" t="inlineStr">
        <is>
          <r>
            <t xml:space="preserve">SERVENTE</t>
          </r>
        </is>
      </c>
      <c r="C8326" s="22" t="inlineStr">
        <is>
          <r>
            <t xml:space="preserve">SEINFRA</t>
          </r>
        </is>
      </c>
      <c r="D8326" s="22" t="inlineStr">
        <is>
          <r>
            <t xml:space="preserve">H</t>
          </r>
        </is>
      </c>
      <c r="E8326" s="24" t="n">
        <v>4.0E-4</v>
      </c>
      <c r="F8326" s="30" t="n">
        <v>20.26</v>
      </c>
      <c r="G8326" s="30" t="n">
        <f>ROUND(ROUND(E8326,8)*F8326,4)</f>
        <v>0.0081</v>
      </c>
    </row>
    <row r="8327" customHeight="1" ht="15">
      <c r="A8327" s="22" t="inlineStr">
        <is>
          <r>
            <t xml:space="preserve">I1879</t>
          </r>
        </is>
      </c>
      <c r="B8327" s="23" t="inlineStr">
        <is>
          <r>
            <t xml:space="preserve">SOLDADOR</t>
          </r>
        </is>
      </c>
      <c r="C8327" s="22" t="inlineStr">
        <is>
          <r>
            <t xml:space="preserve">SEINFRA</t>
          </r>
        </is>
      </c>
      <c r="D8327" s="22" t="inlineStr">
        <is>
          <r>
            <t xml:space="preserve">H</t>
          </r>
        </is>
      </c>
      <c r="E8327" s="24" t="n">
        <v>0.005</v>
      </c>
      <c r="F8327" s="30" t="n">
        <v>27.7</v>
      </c>
      <c r="G8327" s="30" t="n">
        <f>ROUND(ROUND(E8327,8)*F8327,4)</f>
        <v>0.1385</v>
      </c>
    </row>
    <row r="8328" customHeight="1" ht="15">
      <c r="A8328" s="2" t="inlineStr"/>
      <c r="B8328" s="2" t="inlineStr"/>
      <c r="C8328" s="2" t="inlineStr"/>
      <c r="D8328" s="2" t="inlineStr"/>
      <c r="E8328" s="26" t="inlineStr">
        <is>
          <r>
            <t xml:space="preserve">TOTAL Mão de Obra:</t>
          </r>
        </is>
      </c>
      <c r="F8328" s="26" t="inlineStr"/>
      <c r="G8328" s="31" t="n">
        <f>SUM(G8322:G8327)</f>
        <v>6.5507</v>
      </c>
    </row>
    <row r="8329" customHeight="1" ht="15">
      <c r="A8329" s="2" t="inlineStr"/>
      <c r="B8329" s="2" t="inlineStr"/>
      <c r="C8329" s="2" t="inlineStr"/>
      <c r="D8329" s="2" t="inlineStr"/>
      <c r="E8329" s="28" t="inlineStr">
        <is>
          <r>
            <t xml:space="preserve">VALOR:</t>
          </r>
        </is>
      </c>
      <c r="F8329" s="28" t="inlineStr"/>
      <c r="G8329" s="29" t="n">
        <f>ROUND(SUM(G8310,G8320,G8328),2)</f>
        <v>18.36</v>
      </c>
    </row>
    <row r="8330" customHeight="1" ht="15">
      <c r="A8330" s="2" t="inlineStr"/>
      <c r="B8330" s="2" t="inlineStr"/>
      <c r="C8330" s="2" t="inlineStr"/>
      <c r="D8330" s="2" t="inlineStr"/>
      <c r="E8330" s="28" t="inlineStr">
        <is>
          <r>
            <t xml:space="preserve">VALOR BDI (20.34%):</t>
          </r>
        </is>
      </c>
      <c r="F8330" s="28" t="inlineStr"/>
      <c r="G8330" s="29" t="n">
        <f>ROUND(G8329*(20.34/100),2)</f>
        <v>3.73</v>
      </c>
    </row>
    <row r="8331" customHeight="1" ht="15">
      <c r="A8331" s="2" t="inlineStr"/>
      <c r="B8331" s="2" t="inlineStr"/>
      <c r="C8331" s="2" t="inlineStr"/>
      <c r="D8331" s="2" t="inlineStr"/>
      <c r="E8331" s="28" t="inlineStr">
        <is>
          <r>
            <t xml:space="preserve">VALOR COM BDI:</t>
          </r>
        </is>
      </c>
      <c r="F8331" s="28" t="inlineStr"/>
      <c r="G8331" s="29" t="n">
        <f>G8330+G8329</f>
        <v>22.09</v>
      </c>
    </row>
    <row r="8332" customHeight="1" ht="10">
      <c r="A8332" s="2" t="inlineStr"/>
      <c r="B8332" s="2" t="inlineStr"/>
      <c r="C8332" s="2" t="inlineStr"/>
      <c r="D8332" s="2" t="inlineStr"/>
      <c r="E8332" s="18" t="inlineStr"/>
      <c r="F8332" s="18" t="inlineStr"/>
      <c r="G8332" s="18" t="inlineStr"/>
    </row>
    <row r="8333" customHeight="1" ht="20">
      <c r="A8333" s="19" t="inlineStr">
        <is>
          <r>
            <t xml:space="preserve">1.25.4. ​C5095​ FORNECIMENTO E COLOCAÇÃO DE CANTONEIRA EM AÇO (1 1/2 "X 1 1/2" X 3/16")​ (M)</t>
          </r>
        </is>
      </c>
      <c r="B8333" s="19" t="inlineStr"/>
      <c r="C8333" s="19" t="inlineStr"/>
      <c r="D8333" s="19" t="inlineStr"/>
      <c r="E8333" s="19" t="inlineStr"/>
      <c r="F8333" s="19" t="inlineStr"/>
      <c r="G8333" s="19" t="inlineStr"/>
    </row>
    <row r="8334" customHeight="1" ht="15">
      <c r="A8334" s="20" t="inlineStr">
        <is>
          <r>
            <t xml:space="preserve">Equipamento Custo Horário</t>
          </r>
        </is>
      </c>
      <c r="B8334" s="20" t="inlineStr"/>
      <c r="C8334" s="21" t="inlineStr">
        <is>
          <r>
            <t xml:space="preserve">FONTE</t>
          </r>
        </is>
      </c>
      <c r="D8334" s="21" t="inlineStr">
        <is>
          <r>
            <t xml:space="preserve">UNID</t>
          </r>
        </is>
      </c>
      <c r="E8334" s="21" t="inlineStr">
        <is>
          <r>
            <t xml:space="preserve">COEFICIENTE</t>
          </r>
        </is>
      </c>
      <c r="F8334" s="21" t="inlineStr">
        <is>
          <r>
            <t xml:space="preserve">PREÇO UNITÁRIO</t>
          </r>
        </is>
      </c>
      <c r="G8334" s="21" t="inlineStr">
        <is>
          <r>
            <t xml:space="preserve">TOTAL</t>
          </r>
        </is>
      </c>
    </row>
    <row r="8335" customHeight="1" ht="15">
      <c r="A8335" s="22" t="inlineStr">
        <is>
          <r>
            <t xml:space="preserve">I0749</t>
          </r>
        </is>
      </c>
      <c r="B8335" s="23" t="inlineStr">
        <is>
          <r>
            <t xml:space="preserve">MÁQUINA DE SOLDA (CHP)</t>
          </r>
        </is>
      </c>
      <c r="C8335" s="22" t="inlineStr">
        <is>
          <r>
            <t xml:space="preserve">SEINFRA</t>
          </r>
        </is>
      </c>
      <c r="D8335" s="22" t="inlineStr">
        <is>
          <r>
            <t xml:space="preserve">H</t>
          </r>
        </is>
      </c>
      <c r="E8335" s="24" t="n">
        <v>0.2</v>
      </c>
      <c r="F8335" s="30" t="n">
        <v>0.0972</v>
      </c>
      <c r="G8335" s="30" t="n">
        <f>ROUND(ROUND(E8335,8)*F8335,4)</f>
        <v>0.0194</v>
      </c>
    </row>
    <row r="8336" customHeight="1" ht="18">
      <c r="A8336" s="2" t="inlineStr"/>
      <c r="B8336" s="2" t="inlineStr"/>
      <c r="C8336" s="2" t="inlineStr"/>
      <c r="D8336" s="2" t="inlineStr"/>
      <c r="E8336" s="26" t="inlineStr">
        <is>
          <r>
            <t xml:space="preserve">TOTAL Equipamento Custo Horário:</t>
          </r>
        </is>
      </c>
      <c r="F8336" s="26" t="inlineStr"/>
      <c r="G8336" s="31" t="n">
        <f>SUM(G8335:G8335)</f>
        <v>0.0194</v>
      </c>
    </row>
    <row r="8337" customHeight="1" ht="15">
      <c r="A8337" s="20" t="inlineStr">
        <is>
          <r>
            <t xml:space="preserve">Material</t>
          </r>
        </is>
      </c>
      <c r="B8337" s="20" t="inlineStr"/>
      <c r="C8337" s="21" t="inlineStr">
        <is>
          <r>
            <t xml:space="preserve">FONTE</t>
          </r>
        </is>
      </c>
      <c r="D8337" s="21" t="inlineStr">
        <is>
          <r>
            <t xml:space="preserve">UNID</t>
          </r>
        </is>
      </c>
      <c r="E8337" s="21" t="inlineStr">
        <is>
          <r>
            <t xml:space="preserve">COEFICIENTE</t>
          </r>
        </is>
      </c>
      <c r="F8337" s="21" t="inlineStr">
        <is>
          <r>
            <t xml:space="preserve">PREÇO UNITÁRIO</t>
          </r>
        </is>
      </c>
      <c r="G8337" s="21" t="inlineStr">
        <is>
          <r>
            <t xml:space="preserve">TOTAL</t>
          </r>
        </is>
      </c>
    </row>
    <row r="8338" customHeight="1" ht="15">
      <c r="A8338" s="22" t="inlineStr">
        <is>
          <r>
            <t xml:space="preserve">I0157</t>
          </r>
        </is>
      </c>
      <c r="B8338" s="23" t="inlineStr">
        <is>
          <r>
            <t xml:space="preserve">AÇO CA-25</t>
          </r>
        </is>
      </c>
      <c r="C8338" s="22" t="inlineStr">
        <is>
          <r>
            <t xml:space="preserve">SEINFRA</t>
          </r>
        </is>
      </c>
      <c r="D8338" s="22" t="inlineStr">
        <is>
          <r>
            <t xml:space="preserve">KG</t>
          </r>
        </is>
      </c>
      <c r="E8338" s="24" t="n">
        <v>0.1</v>
      </c>
      <c r="F8338" s="30" t="n">
        <v>8.23</v>
      </c>
      <c r="G8338" s="30" t="n">
        <f>ROUND(ROUND(E8338,8)*F8338,4)</f>
        <v>0.823</v>
      </c>
    </row>
    <row r="8339" customHeight="1" ht="21">
      <c r="A8339" s="22" t="inlineStr">
        <is>
          <r>
            <t xml:space="preserve">G0470</t>
          </r>
        </is>
      </c>
      <c r="B8339" s="23" t="inlineStr">
        <is>
          <r>
            <t xml:space="preserve">CANTONEIRA EM AÇO ABAS IGUAIS " L" 1 1/2" x 1 1/2" ESPESSURA DE 3/16" PESO NOMINAL 2,68KG/M</t>
          </r>
        </is>
      </c>
      <c r="C8339" s="22" t="inlineStr">
        <is>
          <r>
            <t xml:space="preserve">SEINFRA</t>
          </r>
        </is>
      </c>
      <c r="D8339" s="22" t="inlineStr">
        <is>
          <r>
            <t xml:space="preserve">KG</t>
          </r>
        </is>
      </c>
      <c r="E8339" s="24" t="n">
        <v>3.2</v>
      </c>
      <c r="F8339" s="30" t="n">
        <v>6.82</v>
      </c>
      <c r="G8339" s="30" t="n">
        <f>ROUND(ROUND(E8339,8)*F8339,4)</f>
        <v>21.824</v>
      </c>
    </row>
    <row r="8340" customHeight="1" ht="15">
      <c r="A8340" s="22" t="inlineStr">
        <is>
          <r>
            <t xml:space="preserve">I1061</t>
          </r>
        </is>
      </c>
      <c r="B8340" s="23" t="inlineStr">
        <is>
          <r>
            <t xml:space="preserve">ELETRODOS</t>
          </r>
        </is>
      </c>
      <c r="C8340" s="22" t="inlineStr">
        <is>
          <r>
            <t xml:space="preserve">SEINFRA</t>
          </r>
        </is>
      </c>
      <c r="D8340" s="22" t="inlineStr">
        <is>
          <r>
            <t xml:space="preserve">KG</t>
          </r>
        </is>
      </c>
      <c r="E8340" s="24" t="n">
        <v>0.2</v>
      </c>
      <c r="F8340" s="30" t="n">
        <v>32.44</v>
      </c>
      <c r="G8340" s="30" t="n">
        <f>ROUND(ROUND(E8340,8)*F8340,4)</f>
        <v>6.488</v>
      </c>
    </row>
    <row r="8341" customHeight="1" ht="15">
      <c r="A8341" s="2" t="inlineStr"/>
      <c r="B8341" s="2" t="inlineStr"/>
      <c r="C8341" s="2" t="inlineStr"/>
      <c r="D8341" s="2" t="inlineStr"/>
      <c r="E8341" s="26" t="inlineStr">
        <is>
          <r>
            <t xml:space="preserve">TOTAL Material:</t>
          </r>
        </is>
      </c>
      <c r="F8341" s="26" t="inlineStr"/>
      <c r="G8341" s="31" t="n">
        <f>SUM(G8338:G8340)</f>
        <v>29.135</v>
      </c>
    </row>
    <row r="8342" customHeight="1" ht="15">
      <c r="A8342" s="20" t="inlineStr">
        <is>
          <r>
            <t xml:space="preserve">Mão de Obra</t>
          </r>
        </is>
      </c>
      <c r="B8342" s="20" t="inlineStr"/>
      <c r="C8342" s="21" t="inlineStr">
        <is>
          <r>
            <t xml:space="preserve">FONTE</t>
          </r>
        </is>
      </c>
      <c r="D8342" s="21" t="inlineStr">
        <is>
          <r>
            <t xml:space="preserve">UNID</t>
          </r>
        </is>
      </c>
      <c r="E8342" s="21" t="inlineStr">
        <is>
          <r>
            <t xml:space="preserve">COEFICIENTE</t>
          </r>
        </is>
      </c>
      <c r="F8342" s="21" t="inlineStr">
        <is>
          <r>
            <t xml:space="preserve">PREÇO UNITÁRIO</t>
          </r>
        </is>
      </c>
      <c r="G8342" s="21" t="inlineStr">
        <is>
          <r>
            <t xml:space="preserve">TOTAL</t>
          </r>
        </is>
      </c>
    </row>
    <row r="8343" customHeight="1" ht="15">
      <c r="A8343" s="22" t="inlineStr">
        <is>
          <r>
            <t xml:space="preserve">I2543</t>
          </r>
        </is>
      </c>
      <c r="B8343" s="23" t="inlineStr">
        <is>
          <r>
            <t xml:space="preserve">SERVENTE</t>
          </r>
        </is>
      </c>
      <c r="C8343" s="22" t="inlineStr">
        <is>
          <r>
            <t xml:space="preserve">SEINFRA</t>
          </r>
        </is>
      </c>
      <c r="D8343" s="22" t="inlineStr">
        <is>
          <r>
            <t xml:space="preserve">H</t>
          </r>
        </is>
      </c>
      <c r="E8343" s="24" t="n">
        <v>0.1</v>
      </c>
      <c r="F8343" s="30" t="n">
        <v>20.26</v>
      </c>
      <c r="G8343" s="30" t="n">
        <f>ROUND(ROUND(E8343,8)*F8343,4)</f>
        <v>2.026</v>
      </c>
    </row>
    <row r="8344" customHeight="1" ht="15">
      <c r="A8344" s="22" t="inlineStr">
        <is>
          <r>
            <t xml:space="preserve">I1879</t>
          </r>
        </is>
      </c>
      <c r="B8344" s="23" t="inlineStr">
        <is>
          <r>
            <t xml:space="preserve">SOLDADOR</t>
          </r>
        </is>
      </c>
      <c r="C8344" s="22" t="inlineStr">
        <is>
          <r>
            <t xml:space="preserve">SEINFRA</t>
          </r>
        </is>
      </c>
      <c r="D8344" s="22" t="inlineStr">
        <is>
          <r>
            <t xml:space="preserve">H</t>
          </r>
        </is>
      </c>
      <c r="E8344" s="24" t="n">
        <v>0.2</v>
      </c>
      <c r="F8344" s="30" t="n">
        <v>27.7</v>
      </c>
      <c r="G8344" s="30" t="n">
        <f>ROUND(ROUND(E8344,8)*F8344,4)</f>
        <v>5.54</v>
      </c>
    </row>
    <row r="8345" customHeight="1" ht="15">
      <c r="A8345" s="2" t="inlineStr"/>
      <c r="B8345" s="2" t="inlineStr"/>
      <c r="C8345" s="2" t="inlineStr"/>
      <c r="D8345" s="2" t="inlineStr"/>
      <c r="E8345" s="26" t="inlineStr">
        <is>
          <r>
            <t xml:space="preserve">TOTAL Mão de Obra:</t>
          </r>
        </is>
      </c>
      <c r="F8345" s="26" t="inlineStr"/>
      <c r="G8345" s="31" t="n">
        <f>SUM(G8343:G8344)</f>
        <v>7.566</v>
      </c>
    </row>
    <row r="8346" customHeight="1" ht="15">
      <c r="A8346" s="2" t="inlineStr"/>
      <c r="B8346" s="2" t="inlineStr"/>
      <c r="C8346" s="2" t="inlineStr"/>
      <c r="D8346" s="2" t="inlineStr"/>
      <c r="E8346" s="28" t="inlineStr">
        <is>
          <r>
            <t xml:space="preserve">VALOR:</t>
          </r>
        </is>
      </c>
      <c r="F8346" s="28" t="inlineStr"/>
      <c r="G8346" s="29" t="n">
        <f>ROUND(SUM(G8336,G8341,G8345),2)</f>
        <v>36.72</v>
      </c>
    </row>
    <row r="8347" customHeight="1" ht="15">
      <c r="A8347" s="2" t="inlineStr"/>
      <c r="B8347" s="2" t="inlineStr"/>
      <c r="C8347" s="2" t="inlineStr"/>
      <c r="D8347" s="2" t="inlineStr"/>
      <c r="E8347" s="28" t="inlineStr">
        <is>
          <r>
            <t xml:space="preserve">VALOR BDI (20.34%):</t>
          </r>
        </is>
      </c>
      <c r="F8347" s="28" t="inlineStr"/>
      <c r="G8347" s="29" t="n">
        <f>ROUND(G8346*(20.34/100),2)</f>
        <v>7.47</v>
      </c>
    </row>
    <row r="8348" customHeight="1" ht="15">
      <c r="A8348" s="2" t="inlineStr"/>
      <c r="B8348" s="2" t="inlineStr"/>
      <c r="C8348" s="2" t="inlineStr"/>
      <c r="D8348" s="2" t="inlineStr"/>
      <c r="E8348" s="28" t="inlineStr">
        <is>
          <r>
            <t xml:space="preserve">VALOR COM BDI:</t>
          </r>
        </is>
      </c>
      <c r="F8348" s="28" t="inlineStr"/>
      <c r="G8348" s="29" t="n">
        <f>G8347+G8346</f>
        <v>44.19</v>
      </c>
    </row>
    <row r="8349" customHeight="1" ht="10">
      <c r="A8349" s="2" t="inlineStr"/>
      <c r="B8349" s="2" t="inlineStr"/>
      <c r="C8349" s="2" t="inlineStr"/>
      <c r="D8349" s="2" t="inlineStr"/>
      <c r="E8349" s="18" t="inlineStr"/>
      <c r="F8349" s="18" t="inlineStr"/>
      <c r="G8349" s="18" t="inlineStr"/>
    </row>
    <row r="8350" customHeight="1" ht="20">
      <c r="A8350" s="19" t="inlineStr">
        <is>
          <r>
            <t xml:space="preserve">1.25.5. ​CP21832710​ CONTRAVENTAMENTO COM CORDOALHA CP-190, COM CONEXÕES SOLDADAS, INCLUSOS MÃO DE OBRA, TRANSPORTE E IÇAMENTO UTILIZANDO GUINDASTE, PARA EDIFÍCIOS DE 3 A 5 PAVIMENTOS - FORNECIMENTO E INSTALAÇÃO.​ (KG)</t>
          </r>
        </is>
      </c>
      <c r="B8350" s="19" t="inlineStr"/>
      <c r="C8350" s="19" t="inlineStr"/>
      <c r="D8350" s="19" t="inlineStr"/>
      <c r="E8350" s="19" t="inlineStr"/>
      <c r="F8350" s="19" t="inlineStr"/>
      <c r="G8350" s="19" t="inlineStr"/>
    </row>
    <row r="8351" customHeight="1" ht="15">
      <c r="A8351" s="20" t="inlineStr">
        <is>
          <r>
            <t xml:space="preserve">Equipamento Custo Horário</t>
          </r>
        </is>
      </c>
      <c r="B8351" s="20" t="inlineStr"/>
      <c r="C8351" s="21" t="inlineStr">
        <is>
          <r>
            <t xml:space="preserve">FONTE</t>
          </r>
        </is>
      </c>
      <c r="D8351" s="21" t="inlineStr">
        <is>
          <r>
            <t xml:space="preserve">UNID</t>
          </r>
        </is>
      </c>
      <c r="E8351" s="21" t="inlineStr">
        <is>
          <r>
            <t xml:space="preserve">COEFICIENTE</t>
          </r>
        </is>
      </c>
      <c r="F8351" s="21" t="inlineStr">
        <is>
          <r>
            <t xml:space="preserve">PREÇO UNITÁRIO</t>
          </r>
        </is>
      </c>
      <c r="G8351" s="21" t="inlineStr">
        <is>
          <r>
            <t xml:space="preserve">TOTAL</t>
          </r>
        </is>
      </c>
    </row>
    <row r="8352" customHeight="1" ht="29">
      <c r="A8352" s="22" t="inlineStr">
        <is>
          <r>
            <t xml:space="preserve">93288</t>
          </r>
        </is>
      </c>
      <c r="B8352" s="23" t="inlineStr">
        <is>
          <r>
            <t xml:space="preserve">GUINDASTE HIDRÁULICO AUTOPROPELIDO, COM LANÇA TELESCÓPICA 40 M, CAPACIDADE MÁXIMA 60 T, POTÊNCIA 260 KW - CHI DIURNO. AF_03/2016</t>
          </r>
        </is>
      </c>
      <c r="C8352" s="22" t="inlineStr">
        <is>
          <r>
            <t xml:space="preserve">SINAPI</t>
          </r>
        </is>
      </c>
      <c r="D8352" s="22" t="inlineStr">
        <is>
          <r>
            <t xml:space="preserve">CHI</t>
          </r>
        </is>
      </c>
      <c r="E8352" s="24" t="n">
        <v>0.0158</v>
      </c>
      <c r="F8352" s="25" t="n">
        <v>197.08</v>
      </c>
      <c r="G8352" s="25" t="n">
        <f>ROUND(ROUND(E8352,8)*F8352,2)</f>
        <v>3.11</v>
      </c>
    </row>
    <row r="8353" customHeight="1" ht="29">
      <c r="A8353" s="22" t="inlineStr">
        <is>
          <r>
            <t xml:space="preserve">93287</t>
          </r>
        </is>
      </c>
      <c r="B8353" s="23" t="inlineStr">
        <is>
          <r>
            <t xml:space="preserve">GUINDASTE HIDRÁULICO AUTOPROPELIDO, COM LANÇA TELESCÓPICA 40 M, CAPACIDADE MÁXIMA 60 T, POTÊNCIA 260 KW - CHP DIURNO. AF_03/2016</t>
          </r>
        </is>
      </c>
      <c r="C8353" s="22" t="inlineStr">
        <is>
          <r>
            <t xml:space="preserve">SINAPI</t>
          </r>
        </is>
      </c>
      <c r="D8353" s="22" t="inlineStr">
        <is>
          <r>
            <t xml:space="preserve">CHP</t>
          </r>
        </is>
      </c>
      <c r="E8353" s="24" t="n">
        <v>0.0132</v>
      </c>
      <c r="F8353" s="25" t="n">
        <v>370.38</v>
      </c>
      <c r="G8353" s="25" t="n">
        <f>ROUND(ROUND(E8353,8)*F8353,2)</f>
        <v>4.89</v>
      </c>
    </row>
    <row r="8354" customHeight="1" ht="18">
      <c r="A8354" s="2" t="inlineStr"/>
      <c r="B8354" s="2" t="inlineStr"/>
      <c r="C8354" s="2" t="inlineStr"/>
      <c r="D8354" s="2" t="inlineStr"/>
      <c r="E8354" s="26" t="inlineStr">
        <is>
          <r>
            <t xml:space="preserve">TOTAL Equipamento Custo Horário:</t>
          </r>
        </is>
      </c>
      <c r="F8354" s="26" t="inlineStr"/>
      <c r="G8354" s="27" t="n">
        <f>SUM(G8352:G8353)</f>
        <v>8.0</v>
      </c>
    </row>
    <row r="8355" customHeight="1" ht="15">
      <c r="A8355" s="20" t="inlineStr">
        <is>
          <r>
            <t xml:space="preserve">Material</t>
          </r>
        </is>
      </c>
      <c r="B8355" s="20" t="inlineStr"/>
      <c r="C8355" s="21" t="inlineStr">
        <is>
          <r>
            <t xml:space="preserve">FONTE</t>
          </r>
        </is>
      </c>
      <c r="D8355" s="21" t="inlineStr">
        <is>
          <r>
            <t xml:space="preserve">UNID</t>
          </r>
        </is>
      </c>
      <c r="E8355" s="21" t="inlineStr">
        <is>
          <r>
            <t xml:space="preserve">COEFICIENTE</t>
          </r>
        </is>
      </c>
      <c r="F8355" s="21" t="inlineStr">
        <is>
          <r>
            <t xml:space="preserve">PREÇO UNITÁRIO</t>
          </r>
        </is>
      </c>
      <c r="G8355" s="21" t="inlineStr">
        <is>
          <r>
            <t xml:space="preserve">TOTAL</t>
          </r>
        </is>
      </c>
    </row>
    <row r="8356" customHeight="1" ht="15">
      <c r="A8356" s="22" t="inlineStr">
        <is>
          <r>
            <t xml:space="preserve">I0861</t>
          </r>
        </is>
      </c>
      <c r="B8356" s="23" t="inlineStr">
        <is>
          <r>
            <t xml:space="preserve">CORDOALHA CP-190 RB D=12,7 MM</t>
          </r>
        </is>
      </c>
      <c r="C8356" s="22" t="inlineStr">
        <is>
          <r>
            <t xml:space="preserve">SEINFRA</t>
          </r>
        </is>
      </c>
      <c r="D8356" s="22" t="inlineStr">
        <is>
          <r>
            <t xml:space="preserve">KG</t>
          </r>
        </is>
      </c>
      <c r="E8356" s="24" t="n">
        <v>1.091</v>
      </c>
      <c r="F8356" s="25" t="n">
        <v>11.88</v>
      </c>
      <c r="G8356" s="25" t="n">
        <f>ROUND(ROUND(E8356,8)*F8356,2)</f>
        <v>12.96</v>
      </c>
    </row>
    <row r="8357" customHeight="1" ht="21">
      <c r="A8357" s="22" t="inlineStr">
        <is>
          <r>
            <t xml:space="preserve">00010997</t>
          </r>
        </is>
      </c>
      <c r="B8357" s="23" t="inlineStr">
        <is>
          <r>
            <t xml:space="preserve">ELETRODO REVESTIDO AWS - E7018, DIAMETRO IGUAL A 4,00 MM</t>
          </r>
        </is>
      </c>
      <c r="C8357" s="22" t="inlineStr">
        <is>
          <r>
            <t xml:space="preserve">SINAPI</t>
          </r>
        </is>
      </c>
      <c r="D8357" s="22" t="inlineStr">
        <is>
          <r>
            <t xml:space="preserve">KG</t>
          </r>
        </is>
      </c>
      <c r="E8357" s="24" t="n">
        <v>0.0017</v>
      </c>
      <c r="F8357" s="25" t="n">
        <v>48.29</v>
      </c>
      <c r="G8357" s="25" t="n">
        <f>ROUND(ROUND(E8357,8)*F8357,2)</f>
        <v>0.08</v>
      </c>
    </row>
    <row r="8358" customHeight="1" ht="21">
      <c r="A8358" s="22" t="inlineStr">
        <is>
          <r>
            <t xml:space="preserve">00000402</t>
          </r>
        </is>
      </c>
      <c r="B8358" s="23" t="inlineStr">
        <is>
          <r>
            <t xml:space="preserve">GANCHO OLHAL EM ACO GALVANIZADO, ESPESSURA 16MM, ABERTURA 21MM</t>
          </r>
        </is>
      </c>
      <c r="C8358" s="22" t="inlineStr">
        <is>
          <r>
            <t xml:space="preserve">SINAPI</t>
          </r>
        </is>
      </c>
      <c r="D8358" s="22" t="inlineStr">
        <is>
          <r>
            <t xml:space="preserve">UN</t>
          </r>
        </is>
      </c>
      <c r="E8358" s="24" t="n">
        <v>0.5</v>
      </c>
      <c r="F8358" s="25" t="n">
        <v>12.11</v>
      </c>
      <c r="G8358" s="25" t="n">
        <f>ROUND(ROUND(E8358,8)*F8358,2)</f>
        <v>6.06</v>
      </c>
    </row>
    <row r="8359" customHeight="1" ht="15">
      <c r="A8359" s="2" t="inlineStr"/>
      <c r="B8359" s="2" t="inlineStr"/>
      <c r="C8359" s="2" t="inlineStr"/>
      <c r="D8359" s="2" t="inlineStr"/>
      <c r="E8359" s="26" t="inlineStr">
        <is>
          <r>
            <t xml:space="preserve">TOTAL Material:</t>
          </r>
        </is>
      </c>
      <c r="F8359" s="26" t="inlineStr"/>
      <c r="G8359" s="27" t="n">
        <f>SUM(G8356:G8358)</f>
        <v>19.1</v>
      </c>
    </row>
    <row r="8360" customHeight="1" ht="15">
      <c r="A8360" s="20" t="inlineStr">
        <is>
          <r>
            <t xml:space="preserve">Mão de Obra com Encargos Complementares</t>
          </r>
        </is>
      </c>
      <c r="B8360" s="20" t="inlineStr"/>
      <c r="C8360" s="21" t="inlineStr">
        <is>
          <r>
            <t xml:space="preserve">FONTE</t>
          </r>
        </is>
      </c>
      <c r="D8360" s="21" t="inlineStr">
        <is>
          <r>
            <t xml:space="preserve">UNID</t>
          </r>
        </is>
      </c>
      <c r="E8360" s="21" t="inlineStr">
        <is>
          <r>
            <t xml:space="preserve">COEFICIENTE</t>
          </r>
        </is>
      </c>
      <c r="F8360" s="21" t="inlineStr">
        <is>
          <r>
            <t xml:space="preserve">PREÇO UNITÁRIO</t>
          </r>
        </is>
      </c>
      <c r="G8360" s="21" t="inlineStr">
        <is>
          <r>
            <t xml:space="preserve">TOTAL</t>
          </r>
        </is>
      </c>
    </row>
    <row r="8361" customHeight="1" ht="21">
      <c r="A8361" s="22" t="inlineStr">
        <is>
          <r>
            <t xml:space="preserve">88240</t>
          </r>
        </is>
      </c>
      <c r="B8361" s="23" t="inlineStr">
        <is>
          <r>
            <t xml:space="preserve">AJUDANTE DE ESTRUTURA METÁLICA COM ENCARGOS COMPLEMENTARES</t>
          </r>
        </is>
      </c>
      <c r="C8361" s="22" t="inlineStr">
        <is>
          <r>
            <t xml:space="preserve">SINAPI</t>
          </r>
        </is>
      </c>
      <c r="D8361" s="22" t="inlineStr">
        <is>
          <r>
            <t xml:space="preserve">H</t>
          </r>
        </is>
      </c>
      <c r="E8361" s="24" t="n">
        <v>0.0105</v>
      </c>
      <c r="F8361" s="25" t="n">
        <v>23.58</v>
      </c>
      <c r="G8361" s="25" t="n">
        <f>ROUND(ROUND(E8361,8)*F8361,2)</f>
        <v>0.25</v>
      </c>
    </row>
    <row r="8362" customHeight="1" ht="21">
      <c r="A8362" s="22" t="inlineStr">
        <is>
          <r>
            <t xml:space="preserve">88278</t>
          </r>
        </is>
      </c>
      <c r="B8362" s="23" t="inlineStr">
        <is>
          <r>
            <t xml:space="preserve">MONTADOR DE ESTRUTURAS METÁLICAS COM ENCARGOS COMPLEMENTARES</t>
          </r>
        </is>
      </c>
      <c r="C8362" s="22" t="inlineStr">
        <is>
          <r>
            <t xml:space="preserve">SINAPI</t>
          </r>
        </is>
      </c>
      <c r="D8362" s="22" t="inlineStr">
        <is>
          <r>
            <t xml:space="preserve">H</t>
          </r>
        </is>
      </c>
      <c r="E8362" s="24" t="n">
        <v>0.049</v>
      </c>
      <c r="F8362" s="25" t="n">
        <v>27.54</v>
      </c>
      <c r="G8362" s="25" t="n">
        <f>ROUND(ROUND(E8362,8)*F8362,2)</f>
        <v>1.35</v>
      </c>
    </row>
    <row r="8363" customHeight="1" ht="15">
      <c r="A8363" s="22" t="inlineStr">
        <is>
          <r>
            <t xml:space="preserve">88317</t>
          </r>
        </is>
      </c>
      <c r="B8363" s="23" t="inlineStr">
        <is>
          <r>
            <t xml:space="preserve">SOLDADOR COM ENCARGOS COMPLEMENTARES</t>
          </r>
        </is>
      </c>
      <c r="C8363" s="22" t="inlineStr">
        <is>
          <r>
            <t xml:space="preserve">SINAPI</t>
          </r>
        </is>
      </c>
      <c r="D8363" s="22" t="inlineStr">
        <is>
          <r>
            <t xml:space="preserve">H</t>
          </r>
        </is>
      </c>
      <c r="E8363" s="24" t="n">
        <v>0.0443</v>
      </c>
      <c r="F8363" s="25" t="n">
        <v>31.31</v>
      </c>
      <c r="G8363" s="25" t="n">
        <f>ROUND(ROUND(E8363,8)*F8363,2)</f>
        <v>1.39</v>
      </c>
    </row>
    <row r="8364" customHeight="1" ht="18">
      <c r="A8364" s="2" t="inlineStr"/>
      <c r="B8364" s="2" t="inlineStr"/>
      <c r="C8364" s="2" t="inlineStr"/>
      <c r="D8364" s="2" t="inlineStr"/>
      <c r="E8364" s="26" t="inlineStr">
        <is>
          <r>
            <t xml:space="preserve">TOTAL Mão de Obra com Encargos Complementares:</t>
          </r>
        </is>
      </c>
      <c r="F8364" s="26" t="inlineStr"/>
      <c r="G8364" s="27" t="n">
        <f>SUM(G8361:G8363)</f>
        <v>2.99</v>
      </c>
    </row>
    <row r="8365" customHeight="1" ht="15">
      <c r="A8365" s="2" t="inlineStr"/>
      <c r="B8365" s="2" t="inlineStr"/>
      <c r="C8365" s="2" t="inlineStr"/>
      <c r="D8365" s="2" t="inlineStr"/>
      <c r="E8365" s="28" t="inlineStr">
        <is>
          <r>
            <t xml:space="preserve">VALOR:</t>
          </r>
        </is>
      </c>
      <c r="F8365" s="28" t="inlineStr"/>
      <c r="G8365" s="29" t="n">
        <f>ROUND(SUM(G8354,G8359,G8364),2)</f>
        <v>30.09</v>
      </c>
    </row>
    <row r="8366" customHeight="1" ht="15">
      <c r="A8366" s="2" t="inlineStr"/>
      <c r="B8366" s="2" t="inlineStr"/>
      <c r="C8366" s="2" t="inlineStr"/>
      <c r="D8366" s="2" t="inlineStr"/>
      <c r="E8366" s="28" t="inlineStr">
        <is>
          <r>
            <t xml:space="preserve">VALOR BDI (20.34%):</t>
          </r>
        </is>
      </c>
      <c r="F8366" s="28" t="inlineStr"/>
      <c r="G8366" s="29" t="n">
        <f>ROUND(G8365*(20.34/100),2)</f>
        <v>6.12</v>
      </c>
    </row>
    <row r="8367" customHeight="1" ht="15">
      <c r="A8367" s="2" t="inlineStr"/>
      <c r="B8367" s="2" t="inlineStr"/>
      <c r="C8367" s="2" t="inlineStr"/>
      <c r="D8367" s="2" t="inlineStr"/>
      <c r="E8367" s="28" t="inlineStr">
        <is>
          <r>
            <t xml:space="preserve">VALOR COM BDI:</t>
          </r>
        </is>
      </c>
      <c r="F8367" s="28" t="inlineStr"/>
      <c r="G8367" s="29" t="n">
        <f>G8366+G8365</f>
        <v>36.21</v>
      </c>
    </row>
    <row r="8368" customHeight="1" ht="10">
      <c r="A8368" s="2" t="inlineStr"/>
      <c r="B8368" s="2" t="inlineStr"/>
      <c r="C8368" s="2" t="inlineStr"/>
      <c r="D8368" s="2" t="inlineStr"/>
      <c r="E8368" s="18" t="inlineStr"/>
      <c r="F8368" s="18" t="inlineStr"/>
      <c r="G8368" s="18" t="inlineStr"/>
    </row>
    <row r="8369" customHeight="1" ht="20">
      <c r="A8369" s="19" t="inlineStr">
        <is>
          <r>
            <t xml:space="preserve">1.25.6. ​C3467​ FORNECIMENTO E COLOCAÇÃO DE CHUMBADOR PARABOULT DE 3/4" a 1"​ (UN)</t>
          </r>
        </is>
      </c>
      <c r="B8369" s="19" t="inlineStr"/>
      <c r="C8369" s="19" t="inlineStr"/>
      <c r="D8369" s="19" t="inlineStr"/>
      <c r="E8369" s="19" t="inlineStr"/>
      <c r="F8369" s="19" t="inlineStr"/>
      <c r="G8369" s="19" t="inlineStr"/>
    </row>
    <row r="8370" customHeight="1" ht="15">
      <c r="A8370" s="20" t="inlineStr">
        <is>
          <r>
            <t xml:space="preserve">Equipamento Custo Horário</t>
          </r>
        </is>
      </c>
      <c r="B8370" s="20" t="inlineStr"/>
      <c r="C8370" s="21" t="inlineStr">
        <is>
          <r>
            <t xml:space="preserve">FONTE</t>
          </r>
        </is>
      </c>
      <c r="D8370" s="21" t="inlineStr">
        <is>
          <r>
            <t xml:space="preserve">UNID</t>
          </r>
        </is>
      </c>
      <c r="E8370" s="21" t="inlineStr">
        <is>
          <r>
            <t xml:space="preserve">COEFICIENTE</t>
          </r>
        </is>
      </c>
      <c r="F8370" s="21" t="inlineStr">
        <is>
          <r>
            <t xml:space="preserve">PREÇO UNITÁRIO</t>
          </r>
        </is>
      </c>
      <c r="G8370" s="21" t="inlineStr">
        <is>
          <r>
            <t xml:space="preserve">TOTAL</t>
          </r>
        </is>
      </c>
    </row>
    <row r="8371" customHeight="1" ht="15">
      <c r="A8371" s="22" t="inlineStr">
        <is>
          <r>
            <t xml:space="preserve">I0737</t>
          </r>
        </is>
      </c>
      <c r="B8371" s="23" t="inlineStr">
        <is>
          <r>
            <t xml:space="preserve">ESMERILHADEIRA INDUSTRIAL (CHP)</t>
          </r>
        </is>
      </c>
      <c r="C8371" s="22" t="inlineStr">
        <is>
          <r>
            <t xml:space="preserve">SEINFRA</t>
          </r>
        </is>
      </c>
      <c r="D8371" s="22" t="inlineStr">
        <is>
          <r>
            <t xml:space="preserve">H</t>
          </r>
        </is>
      </c>
      <c r="E8371" s="24" t="n">
        <v>1.0</v>
      </c>
      <c r="F8371" s="30" t="n">
        <v>0.3554</v>
      </c>
      <c r="G8371" s="30" t="n">
        <f>ROUND(ROUND(E8371,8)*F8371,4)</f>
        <v>0.3554</v>
      </c>
    </row>
    <row r="8372" customHeight="1" ht="18">
      <c r="A8372" s="2" t="inlineStr"/>
      <c r="B8372" s="2" t="inlineStr"/>
      <c r="C8372" s="2" t="inlineStr"/>
      <c r="D8372" s="2" t="inlineStr"/>
      <c r="E8372" s="26" t="inlineStr">
        <is>
          <r>
            <t xml:space="preserve">TOTAL Equipamento Custo Horário:</t>
          </r>
        </is>
      </c>
      <c r="F8372" s="26" t="inlineStr"/>
      <c r="G8372" s="31" t="n">
        <f>SUM(G8371:G8371)</f>
        <v>0.3554</v>
      </c>
    </row>
    <row r="8373" customHeight="1" ht="15">
      <c r="A8373" s="20" t="inlineStr">
        <is>
          <r>
            <t xml:space="preserve">Material</t>
          </r>
        </is>
      </c>
      <c r="B8373" s="20" t="inlineStr"/>
      <c r="C8373" s="21" t="inlineStr">
        <is>
          <r>
            <t xml:space="preserve">FONTE</t>
          </r>
        </is>
      </c>
      <c r="D8373" s="21" t="inlineStr">
        <is>
          <r>
            <t xml:space="preserve">UNID</t>
          </r>
        </is>
      </c>
      <c r="E8373" s="21" t="inlineStr">
        <is>
          <r>
            <t xml:space="preserve">COEFICIENTE</t>
          </r>
        </is>
      </c>
      <c r="F8373" s="21" t="inlineStr">
        <is>
          <r>
            <t xml:space="preserve">PREÇO UNITÁRIO</t>
          </r>
        </is>
      </c>
      <c r="G8373" s="21" t="inlineStr">
        <is>
          <r>
            <t xml:space="preserve">TOTAL</t>
          </r>
        </is>
      </c>
    </row>
    <row r="8374" customHeight="1" ht="15">
      <c r="A8374" s="22" t="inlineStr">
        <is>
          <r>
            <t xml:space="preserve">I1006</t>
          </r>
        </is>
      </c>
      <c r="B8374" s="23" t="inlineStr">
        <is>
          <r>
            <t xml:space="preserve">BROCA DE WIDEA DE 1"</t>
          </r>
        </is>
      </c>
      <c r="C8374" s="22" t="inlineStr">
        <is>
          <r>
            <t xml:space="preserve">SEINFRA</t>
          </r>
        </is>
      </c>
      <c r="D8374" s="22" t="inlineStr">
        <is>
          <r>
            <t xml:space="preserve">UN</t>
          </r>
        </is>
      </c>
      <c r="E8374" s="24" t="n">
        <v>0.25</v>
      </c>
      <c r="F8374" s="30" t="n">
        <v>95.65</v>
      </c>
      <c r="G8374" s="30" t="n">
        <f>ROUND(ROUND(E8374,8)*F8374,4)</f>
        <v>23.9125</v>
      </c>
    </row>
    <row r="8375" customHeight="1" ht="15">
      <c r="A8375" s="22" t="inlineStr">
        <is>
          <r>
            <t xml:space="preserve">I0990</t>
          </r>
        </is>
      </c>
      <c r="B8375" s="23" t="inlineStr">
        <is>
          <r>
            <t xml:space="preserve">CHUMBADOR TIPO PARABOULT 3/4"A 1"</t>
          </r>
        </is>
      </c>
      <c r="C8375" s="22" t="inlineStr">
        <is>
          <r>
            <t xml:space="preserve">SEINFRA</t>
          </r>
        </is>
      </c>
      <c r="D8375" s="22" t="inlineStr">
        <is>
          <r>
            <t xml:space="preserve">UN</t>
          </r>
        </is>
      </c>
      <c r="E8375" s="24" t="n">
        <v>1.0</v>
      </c>
      <c r="F8375" s="30" t="n">
        <v>4.9</v>
      </c>
      <c r="G8375" s="30" t="n">
        <f>ROUND(ROUND(E8375,8)*F8375,4)</f>
        <v>4.9</v>
      </c>
    </row>
    <row r="8376" customHeight="1" ht="15">
      <c r="A8376" s="2" t="inlineStr"/>
      <c r="B8376" s="2" t="inlineStr"/>
      <c r="C8376" s="2" t="inlineStr"/>
      <c r="D8376" s="2" t="inlineStr"/>
      <c r="E8376" s="26" t="inlineStr">
        <is>
          <r>
            <t xml:space="preserve">TOTAL Material:</t>
          </r>
        </is>
      </c>
      <c r="F8376" s="26" t="inlineStr"/>
      <c r="G8376" s="31" t="n">
        <f>SUM(G8374:G8375)</f>
        <v>28.8125</v>
      </c>
    </row>
    <row r="8377" customHeight="1" ht="15">
      <c r="A8377" s="20" t="inlineStr">
        <is>
          <r>
            <t xml:space="preserve">Mão de Obra</t>
          </r>
        </is>
      </c>
      <c r="B8377" s="20" t="inlineStr"/>
      <c r="C8377" s="21" t="inlineStr">
        <is>
          <r>
            <t xml:space="preserve">FONTE</t>
          </r>
        </is>
      </c>
      <c r="D8377" s="21" t="inlineStr">
        <is>
          <r>
            <t xml:space="preserve">UNID</t>
          </r>
        </is>
      </c>
      <c r="E8377" s="21" t="inlineStr">
        <is>
          <r>
            <t xml:space="preserve">COEFICIENTE</t>
          </r>
        </is>
      </c>
      <c r="F8377" s="21" t="inlineStr">
        <is>
          <r>
            <t xml:space="preserve">PREÇO UNITÁRIO</t>
          </r>
        </is>
      </c>
      <c r="G8377" s="21" t="inlineStr">
        <is>
          <r>
            <t xml:space="preserve">TOTAL</t>
          </r>
        </is>
      </c>
    </row>
    <row r="8378" customHeight="1" ht="15">
      <c r="A8378" s="22" t="inlineStr">
        <is>
          <r>
            <t xml:space="preserve">I0037</t>
          </r>
        </is>
      </c>
      <c r="B8378" s="23" t="inlineStr">
        <is>
          <r>
            <t xml:space="preserve">AJUDANTE</t>
          </r>
        </is>
      </c>
      <c r="C8378" s="22" t="inlineStr">
        <is>
          <r>
            <t xml:space="preserve">SEINFRA</t>
          </r>
        </is>
      </c>
      <c r="D8378" s="22" t="inlineStr">
        <is>
          <r>
            <t xml:space="preserve">H</t>
          </r>
        </is>
      </c>
      <c r="E8378" s="24" t="n">
        <v>2.0</v>
      </c>
      <c r="F8378" s="30" t="n">
        <v>21.1</v>
      </c>
      <c r="G8378" s="30" t="n">
        <f>ROUND(ROUND(E8378,8)*F8378,4)</f>
        <v>42.2</v>
      </c>
    </row>
    <row r="8379" customHeight="1" ht="15">
      <c r="A8379" s="22" t="inlineStr">
        <is>
          <r>
            <t xml:space="preserve">I1530</t>
          </r>
        </is>
      </c>
      <c r="B8379" s="23" t="inlineStr">
        <is>
          <r>
            <t xml:space="preserve">MONTADOR</t>
          </r>
        </is>
      </c>
      <c r="C8379" s="22" t="inlineStr">
        <is>
          <r>
            <t xml:space="preserve">SEINFRA</t>
          </r>
        </is>
      </c>
      <c r="D8379" s="22" t="inlineStr">
        <is>
          <r>
            <t xml:space="preserve">H</t>
          </r>
        </is>
      </c>
      <c r="E8379" s="24" t="n">
        <v>1.0</v>
      </c>
      <c r="F8379" s="30" t="n">
        <v>26.86</v>
      </c>
      <c r="G8379" s="30" t="n">
        <f>ROUND(ROUND(E8379,8)*F8379,4)</f>
        <v>26.86</v>
      </c>
    </row>
    <row r="8380" customHeight="1" ht="15">
      <c r="A8380" s="2" t="inlineStr"/>
      <c r="B8380" s="2" t="inlineStr"/>
      <c r="C8380" s="2" t="inlineStr"/>
      <c r="D8380" s="2" t="inlineStr"/>
      <c r="E8380" s="26" t="inlineStr">
        <is>
          <r>
            <t xml:space="preserve">TOTAL Mão de Obra:</t>
          </r>
        </is>
      </c>
      <c r="F8380" s="26" t="inlineStr"/>
      <c r="G8380" s="31" t="n">
        <f>SUM(G8378:G8379)</f>
        <v>69.06</v>
      </c>
    </row>
    <row r="8381" customHeight="1" ht="15">
      <c r="A8381" s="2" t="inlineStr"/>
      <c r="B8381" s="2" t="inlineStr"/>
      <c r="C8381" s="2" t="inlineStr"/>
      <c r="D8381" s="2" t="inlineStr"/>
      <c r="E8381" s="28" t="inlineStr">
        <is>
          <r>
            <t xml:space="preserve">VALOR:</t>
          </r>
        </is>
      </c>
      <c r="F8381" s="28" t="inlineStr"/>
      <c r="G8381" s="29" t="n">
        <f>ROUND(SUM(G8372,G8376,G8380),2)</f>
        <v>98.23</v>
      </c>
    </row>
    <row r="8382" customHeight="1" ht="15">
      <c r="A8382" s="2" t="inlineStr"/>
      <c r="B8382" s="2" t="inlineStr"/>
      <c r="C8382" s="2" t="inlineStr"/>
      <c r="D8382" s="2" t="inlineStr"/>
      <c r="E8382" s="28" t="inlineStr">
        <is>
          <r>
            <t xml:space="preserve">VALOR BDI (20.34%):</t>
          </r>
        </is>
      </c>
      <c r="F8382" s="28" t="inlineStr"/>
      <c r="G8382" s="29" t="n">
        <f>ROUND(G8381*(20.34/100),2)</f>
        <v>19.98</v>
      </c>
    </row>
    <row r="8383" customHeight="1" ht="15">
      <c r="A8383" s="2" t="inlineStr"/>
      <c r="B8383" s="2" t="inlineStr"/>
      <c r="C8383" s="2" t="inlineStr"/>
      <c r="D8383" s="2" t="inlineStr"/>
      <c r="E8383" s="28" t="inlineStr">
        <is>
          <r>
            <t xml:space="preserve">VALOR COM BDI:</t>
          </r>
        </is>
      </c>
      <c r="F8383" s="28" t="inlineStr"/>
      <c r="G8383" s="29" t="n">
        <f>G8382+G8381</f>
        <v>118.21</v>
      </c>
    </row>
    <row r="8384" customHeight="1" ht="10">
      <c r="A8384" s="2" t="inlineStr"/>
      <c r="B8384" s="2" t="inlineStr"/>
      <c r="C8384" s="2" t="inlineStr"/>
      <c r="D8384" s="2" t="inlineStr"/>
      <c r="E8384" s="18" t="inlineStr"/>
      <c r="F8384" s="18" t="inlineStr"/>
      <c r="G8384" s="18" t="inlineStr"/>
    </row>
    <row r="8385" customHeight="1" ht="20">
      <c r="A8385" s="19" t="inlineStr">
        <is>
          <r>
            <t xml:space="preserve">1.25.7. ​I9529​ CHAPA DE AÇO GROSSA, ASTM A36, 5/16" ( 8,00MM - 62,72 KG/M2)​ (KG)</t>
          </r>
        </is>
      </c>
      <c r="B8385" s="19" t="inlineStr"/>
      <c r="C8385" s="19" t="inlineStr"/>
      <c r="D8385" s="19" t="inlineStr"/>
      <c r="E8385" s="19" t="inlineStr"/>
      <c r="F8385" s="19" t="inlineStr"/>
      <c r="G8385" s="19" t="inlineStr"/>
    </row>
    <row r="8386" customHeight="1" ht="15">
      <c r="A8386" s="20" t="inlineStr">
        <is>
          <r>
            <t xml:space="preserve">Material</t>
          </r>
        </is>
      </c>
      <c r="B8386" s="20" t="inlineStr"/>
      <c r="C8386" s="21" t="inlineStr">
        <is>
          <r>
            <t xml:space="preserve">FONTE</t>
          </r>
        </is>
      </c>
      <c r="D8386" s="21" t="inlineStr">
        <is>
          <r>
            <t xml:space="preserve">UNID</t>
          </r>
        </is>
      </c>
      <c r="E8386" s="21" t="inlineStr">
        <is>
          <r>
            <t xml:space="preserve">COEFICIENTE</t>
          </r>
        </is>
      </c>
      <c r="F8386" s="21" t="inlineStr">
        <is>
          <r>
            <t xml:space="preserve">PREÇO UNITÁRIO</t>
          </r>
        </is>
      </c>
      <c r="G8386" s="21" t="inlineStr">
        <is>
          <r>
            <t xml:space="preserve">TOTAL</t>
          </r>
        </is>
      </c>
    </row>
    <row r="8387" customHeight="1" ht="21">
      <c r="A8387" s="22" t="inlineStr">
        <is>
          <r>
            <t xml:space="preserve">I9529</t>
          </r>
        </is>
      </c>
      <c r="B8387" s="23" t="inlineStr">
        <is>
          <r>
            <t xml:space="preserve">CHAPA DE AÇO GROSSA, ASTM A36, 5/16" ( 8,00MM - 62,72 KG/M2)</t>
          </r>
        </is>
      </c>
      <c r="C8387" s="22" t="inlineStr">
        <is>
          <r>
            <t xml:space="preserve">SEINFRA</t>
          </r>
        </is>
      </c>
      <c r="D8387" s="22" t="inlineStr">
        <is>
          <r>
            <t xml:space="preserve">KG</t>
          </r>
        </is>
      </c>
      <c r="E8387" s="24" t="n">
        <v>1.0</v>
      </c>
      <c r="F8387" s="30" t="n">
        <v>8.5</v>
      </c>
      <c r="G8387" s="30" t="n">
        <f>ROUND(ROUND(E8387,8)*F8387,4)</f>
        <v>8.5</v>
      </c>
    </row>
    <row r="8388" customHeight="1" ht="15">
      <c r="A8388" s="2" t="inlineStr"/>
      <c r="B8388" s="2" t="inlineStr"/>
      <c r="C8388" s="2" t="inlineStr"/>
      <c r="D8388" s="2" t="inlineStr"/>
      <c r="E8388" s="26" t="inlineStr">
        <is>
          <r>
            <t xml:space="preserve">TOTAL Material:</t>
          </r>
        </is>
      </c>
      <c r="F8388" s="26" t="inlineStr"/>
      <c r="G8388" s="31" t="n">
        <f>SUM(G8387:G8387)</f>
        <v>8.5</v>
      </c>
    </row>
    <row r="8389" customHeight="1" ht="15">
      <c r="A8389" s="2" t="inlineStr"/>
      <c r="B8389" s="2" t="inlineStr"/>
      <c r="C8389" s="2" t="inlineStr"/>
      <c r="D8389" s="2" t="inlineStr"/>
      <c r="E8389" s="28" t="inlineStr">
        <is>
          <r>
            <t xml:space="preserve">VALOR:</t>
          </r>
        </is>
      </c>
      <c r="F8389" s="28" t="inlineStr"/>
      <c r="G8389" s="29" t="n">
        <f>ROUND(SUM(G8388),2)</f>
        <v>8.5</v>
      </c>
    </row>
    <row r="8390" customHeight="1" ht="15">
      <c r="A8390" s="2" t="inlineStr"/>
      <c r="B8390" s="2" t="inlineStr"/>
      <c r="C8390" s="2" t="inlineStr"/>
      <c r="D8390" s="2" t="inlineStr"/>
      <c r="E8390" s="28" t="inlineStr">
        <is>
          <r>
            <t xml:space="preserve">VALOR BDI (20.34%):</t>
          </r>
        </is>
      </c>
      <c r="F8390" s="28" t="inlineStr"/>
      <c r="G8390" s="29" t="n">
        <f>ROUND(G8389*(20.34/100),2)</f>
        <v>1.73</v>
      </c>
    </row>
    <row r="8391" customHeight="1" ht="15">
      <c r="A8391" s="2" t="inlineStr"/>
      <c r="B8391" s="2" t="inlineStr"/>
      <c r="C8391" s="2" t="inlineStr"/>
      <c r="D8391" s="2" t="inlineStr"/>
      <c r="E8391" s="28" t="inlineStr">
        <is>
          <r>
            <t xml:space="preserve">VALOR COM BDI:</t>
          </r>
        </is>
      </c>
      <c r="F8391" s="28" t="inlineStr"/>
      <c r="G8391" s="29" t="n">
        <f>G8390+G8389</f>
        <v>10.23</v>
      </c>
    </row>
    <row r="8392" customHeight="1" ht="10">
      <c r="A8392" s="2" t="inlineStr"/>
      <c r="B8392" s="2" t="inlineStr"/>
      <c r="C8392" s="2" t="inlineStr"/>
      <c r="D8392" s="2" t="inlineStr"/>
      <c r="E8392" s="18" t="inlineStr"/>
      <c r="F8392" s="18" t="inlineStr"/>
      <c r="G8392" s="18" t="inlineStr"/>
    </row>
    <row r="8393" customHeight="1" ht="20">
      <c r="A8393" s="19" t="inlineStr">
        <is>
          <r>
            <t xml:space="preserve">1.25.8. ​88278​ MONTADOR DE ESTRUTURAS METÁLICAS COM ENCARGOS COMPLEMENTARES​ (H)</t>
          </r>
        </is>
      </c>
      <c r="B8393" s="19" t="inlineStr"/>
      <c r="C8393" s="19" t="inlineStr"/>
      <c r="D8393" s="19" t="inlineStr"/>
      <c r="E8393" s="19" t="inlineStr"/>
      <c r="F8393" s="19" t="inlineStr"/>
      <c r="G8393" s="19" t="inlineStr"/>
    </row>
    <row r="8394" customHeight="1" ht="15">
      <c r="A8394" s="20" t="inlineStr">
        <is>
          <r>
            <t xml:space="preserve">Encargos Complementares</t>
          </r>
        </is>
      </c>
      <c r="B8394" s="20" t="inlineStr"/>
      <c r="C8394" s="21" t="inlineStr">
        <is>
          <r>
            <t xml:space="preserve">FONTE</t>
          </r>
        </is>
      </c>
      <c r="D8394" s="21" t="inlineStr">
        <is>
          <r>
            <t xml:space="preserve">UNID</t>
          </r>
        </is>
      </c>
      <c r="E8394" s="21" t="inlineStr">
        <is>
          <r>
            <t xml:space="preserve">COEFICIENTE</t>
          </r>
        </is>
      </c>
      <c r="F8394" s="21" t="inlineStr">
        <is>
          <r>
            <t xml:space="preserve">PREÇO UNITÁRIO</t>
          </r>
        </is>
      </c>
      <c r="G8394" s="21" t="inlineStr">
        <is>
          <r>
            <t xml:space="preserve">TOTAL</t>
          </r>
        </is>
      </c>
    </row>
    <row r="8395" customHeight="1" ht="21">
      <c r="A8395" s="22" t="inlineStr">
        <is>
          <r>
            <t xml:space="preserve">00037370</t>
          </r>
        </is>
      </c>
      <c r="B8395" s="23" t="inlineStr">
        <is>
          <r>
            <t xml:space="preserve">ALIMENTACAO - HORISTA (COLETADO CAIXA - ENCARGOS COMPLEMENTARES)</t>
          </r>
        </is>
      </c>
      <c r="C8395" s="22" t="inlineStr">
        <is>
          <r>
            <t xml:space="preserve">SINAPI</t>
          </r>
        </is>
      </c>
      <c r="D8395" s="22" t="inlineStr">
        <is>
          <r>
            <t xml:space="preserve">H</t>
          </r>
        </is>
      </c>
      <c r="E8395" s="24" t="n">
        <v>1.0</v>
      </c>
      <c r="F8395" s="25" t="n">
        <v>3.62</v>
      </c>
      <c r="G8395" s="25" t="n">
        <f>TRUNC(TRUNC(E8395,8)*F8395,2)</f>
        <v>3.62</v>
      </c>
    </row>
    <row r="8396" customHeight="1" ht="21">
      <c r="A8396" s="22" t="inlineStr">
        <is>
          <r>
            <t xml:space="preserve">00043488</t>
          </r>
        </is>
      </c>
      <c r="B8396" s="23" t="inlineStr">
        <is>
          <r>
            <t xml:space="preserve">EPI - FAMILIA OPERADOR ESCAVADEIRA - HORISTA (ENCARGOS COMPLEMENTARES - COLETADO CAIXA)</t>
          </r>
        </is>
      </c>
      <c r="C8396" s="22" t="inlineStr">
        <is>
          <r>
            <t xml:space="preserve">SINAPI</t>
          </r>
        </is>
      </c>
      <c r="D8396" s="22" t="inlineStr">
        <is>
          <r>
            <t xml:space="preserve">H</t>
          </r>
        </is>
      </c>
      <c r="E8396" s="24" t="n">
        <v>1.0</v>
      </c>
      <c r="F8396" s="25" t="n">
        <v>0.89</v>
      </c>
      <c r="G8396" s="25" t="n">
        <f>TRUNC(TRUNC(E8396,8)*F8396,2)</f>
        <v>0.89</v>
      </c>
    </row>
    <row r="8397" customHeight="1" ht="21">
      <c r="A8397" s="22" t="inlineStr">
        <is>
          <r>
            <t xml:space="preserve">00037372</t>
          </r>
        </is>
      </c>
      <c r="B8397" s="23" t="inlineStr">
        <is>
          <r>
            <t xml:space="preserve">EXAMES - HORISTA (COLETADO CAIXA - ENCARGOS COMPLEMENTARES)</t>
          </r>
        </is>
      </c>
      <c r="C8397" s="22" t="inlineStr">
        <is>
          <r>
            <t xml:space="preserve">SINAPI</t>
          </r>
        </is>
      </c>
      <c r="D8397" s="22" t="inlineStr">
        <is>
          <r>
            <t xml:space="preserve">H</t>
          </r>
        </is>
      </c>
      <c r="E8397" s="24" t="n">
        <v>1.0</v>
      </c>
      <c r="F8397" s="25" t="n">
        <v>1.43</v>
      </c>
      <c r="G8397" s="25" t="n">
        <f>TRUNC(TRUNC(E8397,8)*F8397,2)</f>
        <v>1.43</v>
      </c>
    </row>
    <row r="8398" customHeight="1" ht="29">
      <c r="A8398" s="22" t="inlineStr">
        <is>
          <r>
            <t xml:space="preserve">00043464</t>
          </r>
        </is>
      </c>
      <c r="B8398" s="23" t="inlineStr">
        <is>
          <r>
            <t xml:space="preserve">FERRAMENTAS - FAMILIA OPERADOR ESCAVADEIRA - HORISTA (ENCARGOS COMPLEMENTARES - COLETADO CAIXA)</t>
          </r>
        </is>
      </c>
      <c r="C8398" s="22" t="inlineStr">
        <is>
          <r>
            <t xml:space="preserve">SINAPI</t>
          </r>
        </is>
      </c>
      <c r="D8398" s="22" t="inlineStr">
        <is>
          <r>
            <t xml:space="preserve">H</t>
          </r>
        </is>
      </c>
      <c r="E8398" s="24" t="n">
        <v>1.0</v>
      </c>
      <c r="F8398" s="25" t="n">
        <v>0.01</v>
      </c>
      <c r="G8398" s="25" t="n">
        <f>TRUNC(TRUNC(E8398,8)*F8398,2)</f>
        <v>0.01</v>
      </c>
    </row>
    <row r="8399" customHeight="1" ht="21">
      <c r="A8399" s="22" t="inlineStr">
        <is>
          <r>
            <t xml:space="preserve">00037373</t>
          </r>
        </is>
      </c>
      <c r="B8399" s="23" t="inlineStr">
        <is>
          <r>
            <t xml:space="preserve">SEGURO - HORISTA (COLETADO CAIXA - ENCARGOS COMPLEMENTARES)</t>
          </r>
        </is>
      </c>
      <c r="C8399" s="22" t="inlineStr">
        <is>
          <r>
            <t xml:space="preserve">SINAPI</t>
          </r>
        </is>
      </c>
      <c r="D8399" s="22" t="inlineStr">
        <is>
          <r>
            <t xml:space="preserve">H</t>
          </r>
        </is>
      </c>
      <c r="E8399" s="24" t="n">
        <v>1.0</v>
      </c>
      <c r="F8399" s="25" t="n">
        <v>0.08</v>
      </c>
      <c r="G8399" s="25" t="n">
        <f>TRUNC(TRUNC(E8399,8)*F8399,2)</f>
        <v>0.08</v>
      </c>
    </row>
    <row r="8400" customHeight="1" ht="21">
      <c r="A8400" s="22" t="inlineStr">
        <is>
          <r>
            <t xml:space="preserve">00037371</t>
          </r>
        </is>
      </c>
      <c r="B8400" s="23" t="inlineStr">
        <is>
          <r>
            <t xml:space="preserve">TRANSPORTE - HORISTA (COLETADO CAIXA - ENCARGOS COMPLEMENTARES)</t>
          </r>
        </is>
      </c>
      <c r="C8400" s="22" t="inlineStr">
        <is>
          <r>
            <t xml:space="preserve">SINAPI</t>
          </r>
        </is>
      </c>
      <c r="D8400" s="22" t="inlineStr">
        <is>
          <r>
            <t xml:space="preserve">H</t>
          </r>
        </is>
      </c>
      <c r="E8400" s="24" t="n">
        <v>1.0</v>
      </c>
      <c r="F8400" s="25" t="n">
        <v>1.09</v>
      </c>
      <c r="G8400" s="25" t="n">
        <f>TRUNC(TRUNC(E8400,8)*F8400,2)</f>
        <v>1.09</v>
      </c>
    </row>
    <row r="8401" customHeight="1" ht="15">
      <c r="A8401" s="2" t="inlineStr"/>
      <c r="B8401" s="2" t="inlineStr"/>
      <c r="C8401" s="2" t="inlineStr"/>
      <c r="D8401" s="2" t="inlineStr"/>
      <c r="E8401" s="26" t="inlineStr">
        <is>
          <r>
            <t xml:space="preserve">TOTAL Encargos Complementares:</t>
          </r>
        </is>
      </c>
      <c r="F8401" s="26" t="inlineStr"/>
      <c r="G8401" s="27" t="n">
        <f>SUM(G8395:G8400)</f>
        <v>7.12</v>
      </c>
    </row>
    <row r="8402" customHeight="1" ht="15">
      <c r="A8402" s="20" t="inlineStr">
        <is>
          <r>
            <t xml:space="preserve">Mão de Obra</t>
          </r>
        </is>
      </c>
      <c r="B8402" s="20" t="inlineStr"/>
      <c r="C8402" s="21" t="inlineStr">
        <is>
          <r>
            <t xml:space="preserve">FONTE</t>
          </r>
        </is>
      </c>
      <c r="D8402" s="21" t="inlineStr">
        <is>
          <r>
            <t xml:space="preserve">UNID</t>
          </r>
        </is>
      </c>
      <c r="E8402" s="21" t="inlineStr">
        <is>
          <r>
            <t xml:space="preserve">COEFICIENTE</t>
          </r>
        </is>
      </c>
      <c r="F8402" s="21" t="inlineStr">
        <is>
          <r>
            <t xml:space="preserve">PREÇO UNITÁRIO</t>
          </r>
        </is>
      </c>
      <c r="G8402" s="21" t="inlineStr">
        <is>
          <r>
            <t xml:space="preserve">TOTAL</t>
          </r>
        </is>
      </c>
    </row>
    <row r="8403" customHeight="1" ht="15">
      <c r="A8403" s="22" t="inlineStr">
        <is>
          <r>
            <t xml:space="preserve">00044497</t>
          </r>
        </is>
      </c>
      <c r="B8403" s="23" t="inlineStr">
        <is>
          <r>
            <t xml:space="preserve">MONTADOR DE ESTRUTURAS METALICAS HORISTA</t>
          </r>
        </is>
      </c>
      <c r="C8403" s="22" t="inlineStr">
        <is>
          <r>
            <t xml:space="preserve">SINAPI</t>
          </r>
        </is>
      </c>
      <c r="D8403" s="22" t="inlineStr">
        <is>
          <r>
            <t xml:space="preserve">H</t>
          </r>
        </is>
      </c>
      <c r="E8403" s="24" t="n">
        <v>1.0</v>
      </c>
      <c r="F8403" s="25" t="n">
        <v>20.19</v>
      </c>
      <c r="G8403" s="25" t="n">
        <f>TRUNC(TRUNC(E8403,8)*F8403,2)</f>
        <v>20.19</v>
      </c>
    </row>
    <row r="8404" customHeight="1" ht="15">
      <c r="A8404" s="2" t="inlineStr"/>
      <c r="B8404" s="2" t="inlineStr"/>
      <c r="C8404" s="2" t="inlineStr"/>
      <c r="D8404" s="2" t="inlineStr"/>
      <c r="E8404" s="26" t="inlineStr">
        <is>
          <r>
            <t xml:space="preserve">TOTAL Mão de Obra:</t>
          </r>
        </is>
      </c>
      <c r="F8404" s="26" t="inlineStr"/>
      <c r="G8404" s="27" t="n">
        <f>SUM(G8403:G8403)</f>
        <v>20.19</v>
      </c>
    </row>
    <row r="8405" customHeight="1" ht="15">
      <c r="A8405" s="20" t="inlineStr">
        <is>
          <r>
            <t xml:space="preserve">Serviço</t>
          </r>
        </is>
      </c>
      <c r="B8405" s="20" t="inlineStr"/>
      <c r="C8405" s="21" t="inlineStr">
        <is>
          <r>
            <t xml:space="preserve">FONTE</t>
          </r>
        </is>
      </c>
      <c r="D8405" s="21" t="inlineStr">
        <is>
          <r>
            <t xml:space="preserve">UNID</t>
          </r>
        </is>
      </c>
      <c r="E8405" s="21" t="inlineStr">
        <is>
          <r>
            <t xml:space="preserve">COEFICIENTE</t>
          </r>
        </is>
      </c>
      <c r="F8405" s="21" t="inlineStr">
        <is>
          <r>
            <t xml:space="preserve">PREÇO UNITÁRIO</t>
          </r>
        </is>
      </c>
      <c r="G8405" s="21" t="inlineStr">
        <is>
          <r>
            <t xml:space="preserve">TOTAL</t>
          </r>
        </is>
      </c>
    </row>
    <row r="8406" customHeight="1" ht="21">
      <c r="A8406" s="22" t="inlineStr">
        <is>
          <r>
            <t xml:space="preserve">95344</t>
          </r>
        </is>
      </c>
      <c r="B8406" s="23" t="inlineStr">
        <is>
          <r>
            <t xml:space="preserve">CURSO DE CAPACITAÇÃO PARA MONTADOR DE ESTRUTURA METÁLICA (ENCARGOS COMPLEMENTARES) - HORISTA</t>
          </r>
        </is>
      </c>
      <c r="C8406" s="22" t="inlineStr">
        <is>
          <r>
            <t xml:space="preserve">SINAPI</t>
          </r>
        </is>
      </c>
      <c r="D8406" s="22" t="inlineStr">
        <is>
          <r>
            <t xml:space="preserve">H</t>
          </r>
        </is>
      </c>
      <c r="E8406" s="24" t="n">
        <v>1.0</v>
      </c>
      <c r="F8406" s="25" t="n">
        <v>0.23</v>
      </c>
      <c r="G8406" s="25" t="n">
        <f>TRUNC(TRUNC(E8406,8)*F8406,2)</f>
        <v>0.23</v>
      </c>
    </row>
    <row r="8407" customHeight="1" ht="15">
      <c r="A8407" s="2" t="inlineStr"/>
      <c r="B8407" s="2" t="inlineStr"/>
      <c r="C8407" s="2" t="inlineStr"/>
      <c r="D8407" s="2" t="inlineStr"/>
      <c r="E8407" s="26" t="inlineStr">
        <is>
          <r>
            <t xml:space="preserve">TOTAL Serviço:</t>
          </r>
        </is>
      </c>
      <c r="F8407" s="26" t="inlineStr"/>
      <c r="G8407" s="27" t="n">
        <f>SUM(G8406:G8406)</f>
        <v>0.23</v>
      </c>
    </row>
    <row r="8408" customHeight="1" ht="15">
      <c r="A8408" s="2" t="inlineStr"/>
      <c r="B8408" s="2" t="inlineStr"/>
      <c r="C8408" s="2" t="inlineStr"/>
      <c r="D8408" s="2" t="inlineStr"/>
      <c r="E8408" s="28" t="inlineStr">
        <is>
          <r>
            <t xml:space="preserve">VALOR:</t>
          </r>
        </is>
      </c>
      <c r="F8408" s="28" t="inlineStr"/>
      <c r="G8408" s="29" t="n">
        <f>ROUND(SUM(G8401,G8404,G8407),2)</f>
        <v>27.54</v>
      </c>
    </row>
    <row r="8409" customHeight="1" ht="15">
      <c r="A8409" s="2" t="inlineStr"/>
      <c r="B8409" s="2" t="inlineStr"/>
      <c r="C8409" s="2" t="inlineStr"/>
      <c r="D8409" s="2" t="inlineStr"/>
      <c r="E8409" s="28" t="inlineStr">
        <is>
          <r>
            <t xml:space="preserve">VALOR BDI (20.34%):</t>
          </r>
        </is>
      </c>
      <c r="F8409" s="28" t="inlineStr"/>
      <c r="G8409" s="29" t="n">
        <f>ROUND(G8408*(20.34/100),2)</f>
        <v>5.6</v>
      </c>
    </row>
    <row r="8410" customHeight="1" ht="15">
      <c r="A8410" s="2" t="inlineStr"/>
      <c r="B8410" s="2" t="inlineStr"/>
      <c r="C8410" s="2" t="inlineStr"/>
      <c r="D8410" s="2" t="inlineStr"/>
      <c r="E8410" s="28" t="inlineStr">
        <is>
          <r>
            <t xml:space="preserve">VALOR COM BDI:</t>
          </r>
        </is>
      </c>
      <c r="F8410" s="28" t="inlineStr"/>
      <c r="G8410" s="29" t="n">
        <f>G8409+G8408</f>
        <v>33.14</v>
      </c>
    </row>
    <row r="8411" customHeight="1" ht="10">
      <c r="A8411" s="2" t="inlineStr"/>
      <c r="B8411" s="2" t="inlineStr"/>
      <c r="C8411" s="2" t="inlineStr"/>
      <c r="D8411" s="2" t="inlineStr"/>
      <c r="E8411" s="18" t="inlineStr"/>
      <c r="F8411" s="18" t="inlineStr"/>
      <c r="G8411" s="18" t="inlineStr"/>
    </row>
    <row r="8412" customHeight="1" ht="20">
      <c r="A8412" s="19" t="inlineStr">
        <is>
          <r>
            <t xml:space="preserve">1.25.9. ​88240​ AJUDANTE DE ESTRUTURA METÁLICA COM ENCARGOS COMPLEMENTARES​ (H)</t>
          </r>
        </is>
      </c>
      <c r="B8412" s="19" t="inlineStr"/>
      <c r="C8412" s="19" t="inlineStr"/>
      <c r="D8412" s="19" t="inlineStr"/>
      <c r="E8412" s="19" t="inlineStr"/>
      <c r="F8412" s="19" t="inlineStr"/>
      <c r="G8412" s="19" t="inlineStr"/>
    </row>
    <row r="8413" customHeight="1" ht="15">
      <c r="A8413" s="20" t="inlineStr">
        <is>
          <r>
            <t xml:space="preserve">Encargos Complementares</t>
          </r>
        </is>
      </c>
      <c r="B8413" s="20" t="inlineStr"/>
      <c r="C8413" s="21" t="inlineStr">
        <is>
          <r>
            <t xml:space="preserve">FONTE</t>
          </r>
        </is>
      </c>
      <c r="D8413" s="21" t="inlineStr">
        <is>
          <r>
            <t xml:space="preserve">UNID</t>
          </r>
        </is>
      </c>
      <c r="E8413" s="21" t="inlineStr">
        <is>
          <r>
            <t xml:space="preserve">COEFICIENTE</t>
          </r>
        </is>
      </c>
      <c r="F8413" s="21" t="inlineStr">
        <is>
          <r>
            <t xml:space="preserve">PREÇO UNITÁRIO</t>
          </r>
        </is>
      </c>
      <c r="G8413" s="21" t="inlineStr">
        <is>
          <r>
            <t xml:space="preserve">TOTAL</t>
          </r>
        </is>
      </c>
    </row>
    <row r="8414" customHeight="1" ht="21">
      <c r="A8414" s="22" t="inlineStr">
        <is>
          <r>
            <t xml:space="preserve">00037370</t>
          </r>
        </is>
      </c>
      <c r="B8414" s="23" t="inlineStr">
        <is>
          <r>
            <t xml:space="preserve">ALIMENTACAO - HORISTA (COLETADO CAIXA - ENCARGOS COMPLEMENTARES)</t>
          </r>
        </is>
      </c>
      <c r="C8414" s="22" t="inlineStr">
        <is>
          <r>
            <t xml:space="preserve">SINAPI</t>
          </r>
        </is>
      </c>
      <c r="D8414" s="22" t="inlineStr">
        <is>
          <r>
            <t xml:space="preserve">H</t>
          </r>
        </is>
      </c>
      <c r="E8414" s="24" t="n">
        <v>1.0</v>
      </c>
      <c r="F8414" s="25" t="n">
        <v>3.62</v>
      </c>
      <c r="G8414" s="25" t="n">
        <f>TRUNC(TRUNC(E8414,8)*F8414,2)</f>
        <v>3.62</v>
      </c>
    </row>
    <row r="8415" customHeight="1" ht="21">
      <c r="A8415" s="22" t="inlineStr">
        <is>
          <r>
            <t xml:space="preserve">00043488</t>
          </r>
        </is>
      </c>
      <c r="B8415" s="23" t="inlineStr">
        <is>
          <r>
            <t xml:space="preserve">EPI - FAMILIA OPERADOR ESCAVADEIRA - HORISTA (ENCARGOS COMPLEMENTARES - COLETADO CAIXA)</t>
          </r>
        </is>
      </c>
      <c r="C8415" s="22" t="inlineStr">
        <is>
          <r>
            <t xml:space="preserve">SINAPI</t>
          </r>
        </is>
      </c>
      <c r="D8415" s="22" t="inlineStr">
        <is>
          <r>
            <t xml:space="preserve">H</t>
          </r>
        </is>
      </c>
      <c r="E8415" s="24" t="n">
        <v>1.0</v>
      </c>
      <c r="F8415" s="25" t="n">
        <v>0.89</v>
      </c>
      <c r="G8415" s="25" t="n">
        <f>TRUNC(TRUNC(E8415,8)*F8415,2)</f>
        <v>0.89</v>
      </c>
    </row>
    <row r="8416" customHeight="1" ht="21">
      <c r="A8416" s="22" t="inlineStr">
        <is>
          <r>
            <t xml:space="preserve">00037372</t>
          </r>
        </is>
      </c>
      <c r="B8416" s="23" t="inlineStr">
        <is>
          <r>
            <t xml:space="preserve">EXAMES - HORISTA (COLETADO CAIXA - ENCARGOS COMPLEMENTARES)</t>
          </r>
        </is>
      </c>
      <c r="C8416" s="22" t="inlineStr">
        <is>
          <r>
            <t xml:space="preserve">SINAPI</t>
          </r>
        </is>
      </c>
      <c r="D8416" s="22" t="inlineStr">
        <is>
          <r>
            <t xml:space="preserve">H</t>
          </r>
        </is>
      </c>
      <c r="E8416" s="24" t="n">
        <v>1.0</v>
      </c>
      <c r="F8416" s="25" t="n">
        <v>1.43</v>
      </c>
      <c r="G8416" s="25" t="n">
        <f>TRUNC(TRUNC(E8416,8)*F8416,2)</f>
        <v>1.43</v>
      </c>
    </row>
    <row r="8417" customHeight="1" ht="29">
      <c r="A8417" s="22" t="inlineStr">
        <is>
          <r>
            <t xml:space="preserve">00043464</t>
          </r>
        </is>
      </c>
      <c r="B8417" s="23" t="inlineStr">
        <is>
          <r>
            <t xml:space="preserve">FERRAMENTAS - FAMILIA OPERADOR ESCAVADEIRA - HORISTA (ENCARGOS COMPLEMENTARES - COLETADO CAIXA)</t>
          </r>
        </is>
      </c>
      <c r="C8417" s="22" t="inlineStr">
        <is>
          <r>
            <t xml:space="preserve">SINAPI</t>
          </r>
        </is>
      </c>
      <c r="D8417" s="22" t="inlineStr">
        <is>
          <r>
            <t xml:space="preserve">H</t>
          </r>
        </is>
      </c>
      <c r="E8417" s="24" t="n">
        <v>1.0</v>
      </c>
      <c r="F8417" s="25" t="n">
        <v>0.01</v>
      </c>
      <c r="G8417" s="25" t="n">
        <f>TRUNC(TRUNC(E8417,8)*F8417,2)</f>
        <v>0.01</v>
      </c>
    </row>
    <row r="8418" customHeight="1" ht="21">
      <c r="A8418" s="22" t="inlineStr">
        <is>
          <r>
            <t xml:space="preserve">00037373</t>
          </r>
        </is>
      </c>
      <c r="B8418" s="23" t="inlineStr">
        <is>
          <r>
            <t xml:space="preserve">SEGURO - HORISTA (COLETADO CAIXA - ENCARGOS COMPLEMENTARES)</t>
          </r>
        </is>
      </c>
      <c r="C8418" s="22" t="inlineStr">
        <is>
          <r>
            <t xml:space="preserve">SINAPI</t>
          </r>
        </is>
      </c>
      <c r="D8418" s="22" t="inlineStr">
        <is>
          <r>
            <t xml:space="preserve">H</t>
          </r>
        </is>
      </c>
      <c r="E8418" s="24" t="n">
        <v>1.0</v>
      </c>
      <c r="F8418" s="25" t="n">
        <v>0.08</v>
      </c>
      <c r="G8418" s="25" t="n">
        <f>TRUNC(TRUNC(E8418,8)*F8418,2)</f>
        <v>0.08</v>
      </c>
    </row>
    <row r="8419" customHeight="1" ht="21">
      <c r="A8419" s="22" t="inlineStr">
        <is>
          <r>
            <t xml:space="preserve">00037371</t>
          </r>
        </is>
      </c>
      <c r="B8419" s="23" t="inlineStr">
        <is>
          <r>
            <t xml:space="preserve">TRANSPORTE - HORISTA (COLETADO CAIXA - ENCARGOS COMPLEMENTARES)</t>
          </r>
        </is>
      </c>
      <c r="C8419" s="22" t="inlineStr">
        <is>
          <r>
            <t xml:space="preserve">SINAPI</t>
          </r>
        </is>
      </c>
      <c r="D8419" s="22" t="inlineStr">
        <is>
          <r>
            <t xml:space="preserve">H</t>
          </r>
        </is>
      </c>
      <c r="E8419" s="24" t="n">
        <v>1.0</v>
      </c>
      <c r="F8419" s="25" t="n">
        <v>1.09</v>
      </c>
      <c r="G8419" s="25" t="n">
        <f>TRUNC(TRUNC(E8419,8)*F8419,2)</f>
        <v>1.09</v>
      </c>
    </row>
    <row r="8420" customHeight="1" ht="15">
      <c r="A8420" s="2" t="inlineStr"/>
      <c r="B8420" s="2" t="inlineStr"/>
      <c r="C8420" s="2" t="inlineStr"/>
      <c r="D8420" s="2" t="inlineStr"/>
      <c r="E8420" s="26" t="inlineStr">
        <is>
          <r>
            <t xml:space="preserve">TOTAL Encargos Complementares:</t>
          </r>
        </is>
      </c>
      <c r="F8420" s="26" t="inlineStr"/>
      <c r="G8420" s="27" t="n">
        <f>SUM(G8414:G8419)</f>
        <v>7.12</v>
      </c>
    </row>
    <row r="8421" customHeight="1" ht="15">
      <c r="A8421" s="20" t="inlineStr">
        <is>
          <r>
            <t xml:space="preserve">Mão de Obra</t>
          </r>
        </is>
      </c>
      <c r="B8421" s="20" t="inlineStr"/>
      <c r="C8421" s="21" t="inlineStr">
        <is>
          <r>
            <t xml:space="preserve">FONTE</t>
          </r>
        </is>
      </c>
      <c r="D8421" s="21" t="inlineStr">
        <is>
          <r>
            <t xml:space="preserve">UNID</t>
          </r>
        </is>
      </c>
      <c r="E8421" s="21" t="inlineStr">
        <is>
          <r>
            <t xml:space="preserve">COEFICIENTE</t>
          </r>
        </is>
      </c>
      <c r="F8421" s="21" t="inlineStr">
        <is>
          <r>
            <t xml:space="preserve">PREÇO UNITÁRIO</t>
          </r>
        </is>
      </c>
      <c r="G8421" s="21" t="inlineStr">
        <is>
          <r>
            <t xml:space="preserve">TOTAL</t>
          </r>
        </is>
      </c>
    </row>
    <row r="8422" customHeight="1" ht="15">
      <c r="A8422" s="22" t="inlineStr">
        <is>
          <r>
            <t xml:space="preserve">00044499</t>
          </r>
        </is>
      </c>
      <c r="B8422" s="23" t="inlineStr">
        <is>
          <r>
            <t xml:space="preserve">AJUDANTE DE ESTRUTURAS METALICAS (HORISTA)</t>
          </r>
        </is>
      </c>
      <c r="C8422" s="22" t="inlineStr">
        <is>
          <r>
            <t xml:space="preserve">SINAPI</t>
          </r>
        </is>
      </c>
      <c r="D8422" s="22" t="inlineStr">
        <is>
          <r>
            <t xml:space="preserve">H</t>
          </r>
        </is>
      </c>
      <c r="E8422" s="24" t="n">
        <v>1.0</v>
      </c>
      <c r="F8422" s="25" t="n">
        <v>16.28</v>
      </c>
      <c r="G8422" s="25" t="n">
        <f>TRUNC(TRUNC(E8422,8)*F8422,2)</f>
        <v>16.28</v>
      </c>
    </row>
    <row r="8423" customHeight="1" ht="15">
      <c r="A8423" s="2" t="inlineStr"/>
      <c r="B8423" s="2" t="inlineStr"/>
      <c r="C8423" s="2" t="inlineStr"/>
      <c r="D8423" s="2" t="inlineStr"/>
      <c r="E8423" s="26" t="inlineStr">
        <is>
          <r>
            <t xml:space="preserve">TOTAL Mão de Obra:</t>
          </r>
        </is>
      </c>
      <c r="F8423" s="26" t="inlineStr"/>
      <c r="G8423" s="27" t="n">
        <f>SUM(G8422:G8422)</f>
        <v>16.28</v>
      </c>
    </row>
    <row r="8424" customHeight="1" ht="15">
      <c r="A8424" s="20" t="inlineStr">
        <is>
          <r>
            <t xml:space="preserve">Serviço</t>
          </r>
        </is>
      </c>
      <c r="B8424" s="20" t="inlineStr"/>
      <c r="C8424" s="21" t="inlineStr">
        <is>
          <r>
            <t xml:space="preserve">FONTE</t>
          </r>
        </is>
      </c>
      <c r="D8424" s="21" t="inlineStr">
        <is>
          <r>
            <t xml:space="preserve">UNID</t>
          </r>
        </is>
      </c>
      <c r="E8424" s="21" t="inlineStr">
        <is>
          <r>
            <t xml:space="preserve">COEFICIENTE</t>
          </r>
        </is>
      </c>
      <c r="F8424" s="21" t="inlineStr">
        <is>
          <r>
            <t xml:space="preserve">PREÇO UNITÁRIO</t>
          </r>
        </is>
      </c>
      <c r="G8424" s="21" t="inlineStr">
        <is>
          <r>
            <t xml:space="preserve">TOTAL</t>
          </r>
        </is>
      </c>
    </row>
    <row r="8425" customHeight="1" ht="21">
      <c r="A8425" s="22" t="inlineStr">
        <is>
          <r>
            <t xml:space="preserve">95310</t>
          </r>
        </is>
      </c>
      <c r="B8425" s="23" t="inlineStr">
        <is>
          <r>
            <t xml:space="preserve">CURSO DE CAPACITAÇÃO PARA AJUDANTE DE ESTRUTURA METÁLICA (ENCARGOS COMPLEMENTARES) - HORISTA</t>
          </r>
        </is>
      </c>
      <c r="C8425" s="22" t="inlineStr">
        <is>
          <r>
            <t xml:space="preserve">SINAPI</t>
          </r>
        </is>
      </c>
      <c r="D8425" s="22" t="inlineStr">
        <is>
          <r>
            <t xml:space="preserve">H</t>
          </r>
        </is>
      </c>
      <c r="E8425" s="24" t="n">
        <v>1.0</v>
      </c>
      <c r="F8425" s="25" t="n">
        <v>0.18</v>
      </c>
      <c r="G8425" s="25" t="n">
        <f>TRUNC(TRUNC(E8425,8)*F8425,2)</f>
        <v>0.18</v>
      </c>
    </row>
    <row r="8426" customHeight="1" ht="15">
      <c r="A8426" s="2" t="inlineStr"/>
      <c r="B8426" s="2" t="inlineStr"/>
      <c r="C8426" s="2" t="inlineStr"/>
      <c r="D8426" s="2" t="inlineStr"/>
      <c r="E8426" s="26" t="inlineStr">
        <is>
          <r>
            <t xml:space="preserve">TOTAL Serviço:</t>
          </r>
        </is>
      </c>
      <c r="F8426" s="26" t="inlineStr"/>
      <c r="G8426" s="27" t="n">
        <f>SUM(G8425:G8425)</f>
        <v>0.18</v>
      </c>
    </row>
    <row r="8427" customHeight="1" ht="15">
      <c r="A8427" s="2" t="inlineStr"/>
      <c r="B8427" s="2" t="inlineStr"/>
      <c r="C8427" s="2" t="inlineStr"/>
      <c r="D8427" s="2" t="inlineStr"/>
      <c r="E8427" s="28" t="inlineStr">
        <is>
          <r>
            <t xml:space="preserve">VALOR:</t>
          </r>
        </is>
      </c>
      <c r="F8427" s="28" t="inlineStr"/>
      <c r="G8427" s="29" t="n">
        <f>ROUND(SUM(G8420,G8423,G8426),2)</f>
        <v>23.58</v>
      </c>
    </row>
    <row r="8428" customHeight="1" ht="15">
      <c r="A8428" s="2" t="inlineStr"/>
      <c r="B8428" s="2" t="inlineStr"/>
      <c r="C8428" s="2" t="inlineStr"/>
      <c r="D8428" s="2" t="inlineStr"/>
      <c r="E8428" s="28" t="inlineStr">
        <is>
          <r>
            <t xml:space="preserve">VALOR BDI (20.34%):</t>
          </r>
        </is>
      </c>
      <c r="F8428" s="28" t="inlineStr"/>
      <c r="G8428" s="29" t="n">
        <f>ROUND(G8427*(20.34/100),2)</f>
        <v>4.8</v>
      </c>
    </row>
    <row r="8429" customHeight="1" ht="15">
      <c r="A8429" s="2" t="inlineStr"/>
      <c r="B8429" s="2" t="inlineStr"/>
      <c r="C8429" s="2" t="inlineStr"/>
      <c r="D8429" s="2" t="inlineStr"/>
      <c r="E8429" s="28" t="inlineStr">
        <is>
          <r>
            <t xml:space="preserve">VALOR COM BDI:</t>
          </r>
        </is>
      </c>
      <c r="F8429" s="28" t="inlineStr"/>
      <c r="G8429" s="29" t="n">
        <f>G8428+G8427</f>
        <v>28.38</v>
      </c>
    </row>
    <row r="8430" customHeight="1" ht="10">
      <c r="A8430" s="2" t="inlineStr"/>
      <c r="B8430" s="2" t="inlineStr"/>
      <c r="C8430" s="2" t="inlineStr"/>
      <c r="D8430" s="2" t="inlineStr"/>
      <c r="E8430" s="18" t="inlineStr"/>
      <c r="F8430" s="18" t="inlineStr"/>
      <c r="G8430" s="18" t="inlineStr"/>
    </row>
    <row r="8431" customHeight="1" ht="20">
      <c r="A8431" s="19" t="inlineStr">
        <is>
          <r>
            <t xml:space="preserve">1.25.10. ​C2040​ PINTURA C/ PRIMER EPOXI EM ESTRUTURA DE AÇO CARBONO 25 MICRA C/REVÓLVER​ (M2)</t>
          </r>
        </is>
      </c>
      <c r="B8431" s="19" t="inlineStr"/>
      <c r="C8431" s="19" t="inlineStr"/>
      <c r="D8431" s="19" t="inlineStr"/>
      <c r="E8431" s="19" t="inlineStr"/>
      <c r="F8431" s="19" t="inlineStr"/>
      <c r="G8431" s="19" t="inlineStr"/>
    </row>
    <row r="8432" customHeight="1" ht="15">
      <c r="A8432" s="20" t="inlineStr">
        <is>
          <r>
            <t xml:space="preserve">Material</t>
          </r>
        </is>
      </c>
      <c r="B8432" s="20" t="inlineStr"/>
      <c r="C8432" s="21" t="inlineStr">
        <is>
          <r>
            <t xml:space="preserve">FONTE</t>
          </r>
        </is>
      </c>
      <c r="D8432" s="21" t="inlineStr">
        <is>
          <r>
            <t xml:space="preserve">UNID</t>
          </r>
        </is>
      </c>
      <c r="E8432" s="21" t="inlineStr">
        <is>
          <r>
            <t xml:space="preserve">COEFICIENTE</t>
          </r>
        </is>
      </c>
      <c r="F8432" s="21" t="inlineStr">
        <is>
          <r>
            <t xml:space="preserve">PREÇO UNITÁRIO</t>
          </r>
        </is>
      </c>
      <c r="G8432" s="21" t="inlineStr">
        <is>
          <r>
            <t xml:space="preserve">TOTAL</t>
          </r>
        </is>
      </c>
    </row>
    <row r="8433" customHeight="1" ht="15">
      <c r="A8433" s="22" t="inlineStr">
        <is>
          <r>
            <t xml:space="preserve">I1346</t>
          </r>
        </is>
      </c>
      <c r="B8433" s="23" t="inlineStr">
        <is>
          <r>
            <t xml:space="preserve">LIXA PARA FERRO</t>
          </r>
        </is>
      </c>
      <c r="C8433" s="22" t="inlineStr">
        <is>
          <r>
            <t xml:space="preserve">SEINFRA</t>
          </r>
        </is>
      </c>
      <c r="D8433" s="22" t="inlineStr">
        <is>
          <r>
            <t xml:space="preserve">UN</t>
          </r>
        </is>
      </c>
      <c r="E8433" s="24" t="n">
        <v>0.275</v>
      </c>
      <c r="F8433" s="30" t="n">
        <v>2.14</v>
      </c>
      <c r="G8433" s="30" t="n">
        <f>ROUND(ROUND(E8433,8)*F8433,4)</f>
        <v>0.5885</v>
      </c>
    </row>
    <row r="8434" customHeight="1" ht="15">
      <c r="A8434" s="22" t="inlineStr">
        <is>
          <r>
            <t xml:space="preserve">I1735</t>
          </r>
        </is>
      </c>
      <c r="B8434" s="23" t="inlineStr">
        <is>
          <r>
            <t xml:space="preserve">PRIMER A BASE DE EPOXI</t>
          </r>
        </is>
      </c>
      <c r="C8434" s="22" t="inlineStr">
        <is>
          <r>
            <t xml:space="preserve">SEINFRA</t>
          </r>
        </is>
      </c>
      <c r="D8434" s="22" t="inlineStr">
        <is>
          <r>
            <t xml:space="preserve">L</t>
          </r>
        </is>
      </c>
      <c r="E8434" s="24" t="n">
        <v>0.132</v>
      </c>
      <c r="F8434" s="30" t="n">
        <v>53.03</v>
      </c>
      <c r="G8434" s="30" t="n">
        <f>ROUND(ROUND(E8434,8)*F8434,4)</f>
        <v>7.0</v>
      </c>
    </row>
    <row r="8435" customHeight="1" ht="15">
      <c r="A8435" s="22" t="inlineStr">
        <is>
          <r>
            <t xml:space="preserve">I1890</t>
          </r>
        </is>
      </c>
      <c r="B8435" s="23" t="inlineStr">
        <is>
          <r>
            <t xml:space="preserve">SOLVENTE P/TINTA EPOXI E BORRACHA CLORADA</t>
          </r>
        </is>
      </c>
      <c r="C8435" s="22" t="inlineStr">
        <is>
          <r>
            <t xml:space="preserve">SEINFRA</t>
          </r>
        </is>
      </c>
      <c r="D8435" s="22" t="inlineStr">
        <is>
          <r>
            <t xml:space="preserve">L</t>
          </r>
        </is>
      </c>
      <c r="E8435" s="24" t="n">
        <v>0.033</v>
      </c>
      <c r="F8435" s="30" t="n">
        <v>46.25</v>
      </c>
      <c r="G8435" s="30" t="n">
        <f>ROUND(ROUND(E8435,8)*F8435,4)</f>
        <v>1.5263</v>
      </c>
    </row>
    <row r="8436" customHeight="1" ht="15">
      <c r="A8436" s="2" t="inlineStr"/>
      <c r="B8436" s="2" t="inlineStr"/>
      <c r="C8436" s="2" t="inlineStr"/>
      <c r="D8436" s="2" t="inlineStr"/>
      <c r="E8436" s="26" t="inlineStr">
        <is>
          <r>
            <t xml:space="preserve">TOTAL Material:</t>
          </r>
        </is>
      </c>
      <c r="F8436" s="26" t="inlineStr"/>
      <c r="G8436" s="31" t="n">
        <f>SUM(G8433:G8435)</f>
        <v>9.1148</v>
      </c>
    </row>
    <row r="8437" customHeight="1" ht="15">
      <c r="A8437" s="20" t="inlineStr">
        <is>
          <r>
            <t xml:space="preserve">Mão de Obra</t>
          </r>
        </is>
      </c>
      <c r="B8437" s="20" t="inlineStr"/>
      <c r="C8437" s="21" t="inlineStr">
        <is>
          <r>
            <t xml:space="preserve">FONTE</t>
          </r>
        </is>
      </c>
      <c r="D8437" s="21" t="inlineStr">
        <is>
          <r>
            <t xml:space="preserve">UNID</t>
          </r>
        </is>
      </c>
      <c r="E8437" s="21" t="inlineStr">
        <is>
          <r>
            <t xml:space="preserve">COEFICIENTE</t>
          </r>
        </is>
      </c>
      <c r="F8437" s="21" t="inlineStr">
        <is>
          <r>
            <t xml:space="preserve">PREÇO UNITÁRIO</t>
          </r>
        </is>
      </c>
      <c r="G8437" s="21" t="inlineStr">
        <is>
          <r>
            <t xml:space="preserve">TOTAL</t>
          </r>
        </is>
      </c>
    </row>
    <row r="8438" customHeight="1" ht="15">
      <c r="A8438" s="22" t="inlineStr">
        <is>
          <r>
            <t xml:space="preserve">I0045</t>
          </r>
        </is>
      </c>
      <c r="B8438" s="23" t="inlineStr">
        <is>
          <r>
            <t xml:space="preserve">AJUDANTE DE PINTOR</t>
          </r>
        </is>
      </c>
      <c r="C8438" s="22" t="inlineStr">
        <is>
          <r>
            <t xml:space="preserve">SEINFRA</t>
          </r>
        </is>
      </c>
      <c r="D8438" s="22" t="inlineStr">
        <is>
          <r>
            <t xml:space="preserve">H</t>
          </r>
        </is>
      </c>
      <c r="E8438" s="24" t="n">
        <v>0.04</v>
      </c>
      <c r="F8438" s="30" t="n">
        <v>21.1</v>
      </c>
      <c r="G8438" s="30" t="n">
        <f>ROUND(ROUND(E8438,8)*F8438,4)</f>
        <v>0.844</v>
      </c>
    </row>
    <row r="8439" customHeight="1" ht="15">
      <c r="A8439" s="22" t="inlineStr">
        <is>
          <r>
            <t xml:space="preserve">I2395</t>
          </r>
        </is>
      </c>
      <c r="B8439" s="23" t="inlineStr">
        <is>
          <r>
            <t xml:space="preserve">PINTOR</t>
          </r>
        </is>
      </c>
      <c r="C8439" s="22" t="inlineStr">
        <is>
          <r>
            <t xml:space="preserve">SEINFRA</t>
          </r>
        </is>
      </c>
      <c r="D8439" s="22" t="inlineStr">
        <is>
          <r>
            <t xml:space="preserve">H</t>
          </r>
        </is>
      </c>
      <c r="E8439" s="24" t="n">
        <v>0.08</v>
      </c>
      <c r="F8439" s="30" t="n">
        <v>26.86</v>
      </c>
      <c r="G8439" s="30" t="n">
        <f>ROUND(ROUND(E8439,8)*F8439,4)</f>
        <v>2.1488</v>
      </c>
    </row>
    <row r="8440" customHeight="1" ht="15">
      <c r="A8440" s="2" t="inlineStr"/>
      <c r="B8440" s="2" t="inlineStr"/>
      <c r="C8440" s="2" t="inlineStr"/>
      <c r="D8440" s="2" t="inlineStr"/>
      <c r="E8440" s="26" t="inlineStr">
        <is>
          <r>
            <t xml:space="preserve">TOTAL Mão de Obra:</t>
          </r>
        </is>
      </c>
      <c r="F8440" s="26" t="inlineStr"/>
      <c r="G8440" s="31" t="n">
        <f>SUM(G8438:G8439)</f>
        <v>2.9928</v>
      </c>
    </row>
    <row r="8441" customHeight="1" ht="15">
      <c r="A8441" s="2" t="inlineStr"/>
      <c r="B8441" s="2" t="inlineStr"/>
      <c r="C8441" s="2" t="inlineStr"/>
      <c r="D8441" s="2" t="inlineStr"/>
      <c r="E8441" s="28" t="inlineStr">
        <is>
          <r>
            <t xml:space="preserve">VALOR:</t>
          </r>
        </is>
      </c>
      <c r="F8441" s="28" t="inlineStr"/>
      <c r="G8441" s="29" t="n">
        <f>ROUND(SUM(G8436,G8440),2)</f>
        <v>12.11</v>
      </c>
    </row>
    <row r="8442" customHeight="1" ht="15">
      <c r="A8442" s="2" t="inlineStr"/>
      <c r="B8442" s="2" t="inlineStr"/>
      <c r="C8442" s="2" t="inlineStr"/>
      <c r="D8442" s="2" t="inlineStr"/>
      <c r="E8442" s="28" t="inlineStr">
        <is>
          <r>
            <t xml:space="preserve">VALOR BDI (20.34%):</t>
          </r>
        </is>
      </c>
      <c r="F8442" s="28" t="inlineStr"/>
      <c r="G8442" s="29" t="n">
        <f>ROUND(G8441*(20.34/100),2)</f>
        <v>2.46</v>
      </c>
    </row>
    <row r="8443" customHeight="1" ht="15">
      <c r="A8443" s="2" t="inlineStr"/>
      <c r="B8443" s="2" t="inlineStr"/>
      <c r="C8443" s="2" t="inlineStr"/>
      <c r="D8443" s="2" t="inlineStr"/>
      <c r="E8443" s="28" t="inlineStr">
        <is>
          <r>
            <t xml:space="preserve">VALOR COM BDI:</t>
          </r>
        </is>
      </c>
      <c r="F8443" s="28" t="inlineStr"/>
      <c r="G8443" s="29" t="n">
        <f>G8442+G8441</f>
        <v>14.57</v>
      </c>
    </row>
    <row r="8444" customHeight="1" ht="10">
      <c r="A8444" s="2" t="inlineStr"/>
      <c r="B8444" s="2" t="inlineStr"/>
      <c r="C8444" s="2" t="inlineStr"/>
      <c r="D8444" s="2" t="inlineStr"/>
      <c r="E8444" s="18" t="inlineStr"/>
      <c r="F8444" s="18" t="inlineStr"/>
      <c r="G8444" s="18" t="inlineStr"/>
    </row>
    <row r="8445" customHeight="1" ht="20">
      <c r="A8445" s="19" t="inlineStr">
        <is>
          <r>
            <t xml:space="preserve">1.25.11. ​C1281​ ESMALTE SINTÉTICO EM ESTRUTURA DE AÇO CARBONO 50 MICRA C/REVÓLVER​ (M2)</t>
          </r>
        </is>
      </c>
      <c r="B8445" s="19" t="inlineStr"/>
      <c r="C8445" s="19" t="inlineStr"/>
      <c r="D8445" s="19" t="inlineStr"/>
      <c r="E8445" s="19" t="inlineStr"/>
      <c r="F8445" s="19" t="inlineStr"/>
      <c r="G8445" s="19" t="inlineStr"/>
    </row>
    <row r="8446" customHeight="1" ht="15">
      <c r="A8446" s="20" t="inlineStr">
        <is>
          <r>
            <t xml:space="preserve">Material</t>
          </r>
        </is>
      </c>
      <c r="B8446" s="20" t="inlineStr"/>
      <c r="C8446" s="21" t="inlineStr">
        <is>
          <r>
            <t xml:space="preserve">FONTE</t>
          </r>
        </is>
      </c>
      <c r="D8446" s="21" t="inlineStr">
        <is>
          <r>
            <t xml:space="preserve">UNID</t>
          </r>
        </is>
      </c>
      <c r="E8446" s="21" t="inlineStr">
        <is>
          <r>
            <t xml:space="preserve">COEFICIENTE</t>
          </r>
        </is>
      </c>
      <c r="F8446" s="21" t="inlineStr">
        <is>
          <r>
            <t xml:space="preserve">PREÇO UNITÁRIO</t>
          </r>
        </is>
      </c>
      <c r="G8446" s="21" t="inlineStr">
        <is>
          <r>
            <t xml:space="preserve">TOTAL</t>
          </r>
        </is>
      </c>
    </row>
    <row r="8447" customHeight="1" ht="15">
      <c r="A8447" s="22" t="inlineStr">
        <is>
          <r>
            <t xml:space="preserve">I0035</t>
          </r>
        </is>
      </c>
      <c r="B8447" s="23" t="inlineStr">
        <is>
          <r>
            <t xml:space="preserve">AGUARRÁS MINERAL</t>
          </r>
        </is>
      </c>
      <c r="C8447" s="22" t="inlineStr">
        <is>
          <r>
            <t xml:space="preserve">SEINFRA</t>
          </r>
        </is>
      </c>
      <c r="D8447" s="22" t="inlineStr">
        <is>
          <r>
            <t xml:space="preserve">L</t>
          </r>
        </is>
      </c>
      <c r="E8447" s="24" t="n">
        <v>0.033</v>
      </c>
      <c r="F8447" s="30" t="n">
        <v>20.29</v>
      </c>
      <c r="G8447" s="30" t="n">
        <f>ROUND(ROUND(E8447,8)*F8447,4)</f>
        <v>0.6696</v>
      </c>
    </row>
    <row r="8448" customHeight="1" ht="15">
      <c r="A8448" s="22" t="inlineStr">
        <is>
          <r>
            <t xml:space="preserve">I1100</t>
          </r>
        </is>
      </c>
      <c r="B8448" s="23" t="inlineStr">
        <is>
          <r>
            <t xml:space="preserve">ESMALTE SINTETICO</t>
          </r>
        </is>
      </c>
      <c r="C8448" s="22" t="inlineStr">
        <is>
          <r>
            <t xml:space="preserve">SEINFRA</t>
          </r>
        </is>
      </c>
      <c r="D8448" s="22" t="inlineStr">
        <is>
          <r>
            <t xml:space="preserve">L</t>
          </r>
        </is>
      </c>
      <c r="E8448" s="24" t="n">
        <v>0.176</v>
      </c>
      <c r="F8448" s="30" t="n">
        <v>31.88</v>
      </c>
      <c r="G8448" s="30" t="n">
        <f>ROUND(ROUND(E8448,8)*F8448,4)</f>
        <v>5.6109</v>
      </c>
    </row>
    <row r="8449" customHeight="1" ht="15">
      <c r="A8449" s="22" t="inlineStr">
        <is>
          <r>
            <t xml:space="preserve">I1346</t>
          </r>
        </is>
      </c>
      <c r="B8449" s="23" t="inlineStr">
        <is>
          <r>
            <t xml:space="preserve">LIXA PARA FERRO</t>
          </r>
        </is>
      </c>
      <c r="C8449" s="22" t="inlineStr">
        <is>
          <r>
            <t xml:space="preserve">SEINFRA</t>
          </r>
        </is>
      </c>
      <c r="D8449" s="22" t="inlineStr">
        <is>
          <r>
            <t xml:space="preserve">UN</t>
          </r>
        </is>
      </c>
      <c r="E8449" s="24" t="n">
        <v>0.275</v>
      </c>
      <c r="F8449" s="30" t="n">
        <v>2.14</v>
      </c>
      <c r="G8449" s="30" t="n">
        <f>ROUND(ROUND(E8449,8)*F8449,4)</f>
        <v>0.5885</v>
      </c>
    </row>
    <row r="8450" customHeight="1" ht="15">
      <c r="A8450" s="2" t="inlineStr"/>
      <c r="B8450" s="2" t="inlineStr"/>
      <c r="C8450" s="2" t="inlineStr"/>
      <c r="D8450" s="2" t="inlineStr"/>
      <c r="E8450" s="26" t="inlineStr">
        <is>
          <r>
            <t xml:space="preserve">TOTAL Material:</t>
          </r>
        </is>
      </c>
      <c r="F8450" s="26" t="inlineStr"/>
      <c r="G8450" s="31" t="n">
        <f>SUM(G8447:G8449)</f>
        <v>6.869</v>
      </c>
    </row>
    <row r="8451" customHeight="1" ht="15">
      <c r="A8451" s="20" t="inlineStr">
        <is>
          <r>
            <t xml:space="preserve">Mão de Obra</t>
          </r>
        </is>
      </c>
      <c r="B8451" s="20" t="inlineStr"/>
      <c r="C8451" s="21" t="inlineStr">
        <is>
          <r>
            <t xml:space="preserve">FONTE</t>
          </r>
        </is>
      </c>
      <c r="D8451" s="21" t="inlineStr">
        <is>
          <r>
            <t xml:space="preserve">UNID</t>
          </r>
        </is>
      </c>
      <c r="E8451" s="21" t="inlineStr">
        <is>
          <r>
            <t xml:space="preserve">COEFICIENTE</t>
          </r>
        </is>
      </c>
      <c r="F8451" s="21" t="inlineStr">
        <is>
          <r>
            <t xml:space="preserve">PREÇO UNITÁRIO</t>
          </r>
        </is>
      </c>
      <c r="G8451" s="21" t="inlineStr">
        <is>
          <r>
            <t xml:space="preserve">TOTAL</t>
          </r>
        </is>
      </c>
    </row>
    <row r="8452" customHeight="1" ht="15">
      <c r="A8452" s="22" t="inlineStr">
        <is>
          <r>
            <t xml:space="preserve">I0045</t>
          </r>
        </is>
      </c>
      <c r="B8452" s="23" t="inlineStr">
        <is>
          <r>
            <t xml:space="preserve">AJUDANTE DE PINTOR</t>
          </r>
        </is>
      </c>
      <c r="C8452" s="22" t="inlineStr">
        <is>
          <r>
            <t xml:space="preserve">SEINFRA</t>
          </r>
        </is>
      </c>
      <c r="D8452" s="22" t="inlineStr">
        <is>
          <r>
            <t xml:space="preserve">H</t>
          </r>
        </is>
      </c>
      <c r="E8452" s="24" t="n">
        <v>0.07</v>
      </c>
      <c r="F8452" s="30" t="n">
        <v>21.1</v>
      </c>
      <c r="G8452" s="30" t="n">
        <f>ROUND(ROUND(E8452,8)*F8452,4)</f>
        <v>1.477</v>
      </c>
    </row>
    <row r="8453" customHeight="1" ht="15">
      <c r="A8453" s="22" t="inlineStr">
        <is>
          <r>
            <t xml:space="preserve">I2395</t>
          </r>
        </is>
      </c>
      <c r="B8453" s="23" t="inlineStr">
        <is>
          <r>
            <t xml:space="preserve">PINTOR</t>
          </r>
        </is>
      </c>
      <c r="C8453" s="22" t="inlineStr">
        <is>
          <r>
            <t xml:space="preserve">SEINFRA</t>
          </r>
        </is>
      </c>
      <c r="D8453" s="22" t="inlineStr">
        <is>
          <r>
            <t xml:space="preserve">H</t>
          </r>
        </is>
      </c>
      <c r="E8453" s="24" t="n">
        <v>0.13</v>
      </c>
      <c r="F8453" s="30" t="n">
        <v>26.86</v>
      </c>
      <c r="G8453" s="30" t="n">
        <f>ROUND(ROUND(E8453,8)*F8453,4)</f>
        <v>3.4918</v>
      </c>
    </row>
    <row r="8454" customHeight="1" ht="15">
      <c r="A8454" s="2" t="inlineStr"/>
      <c r="B8454" s="2" t="inlineStr"/>
      <c r="C8454" s="2" t="inlineStr"/>
      <c r="D8454" s="2" t="inlineStr"/>
      <c r="E8454" s="26" t="inlineStr">
        <is>
          <r>
            <t xml:space="preserve">TOTAL Mão de Obra:</t>
          </r>
        </is>
      </c>
      <c r="F8454" s="26" t="inlineStr"/>
      <c r="G8454" s="31" t="n">
        <f>SUM(G8452:G8453)</f>
        <v>4.9688</v>
      </c>
    </row>
    <row r="8455" customHeight="1" ht="15">
      <c r="A8455" s="2" t="inlineStr"/>
      <c r="B8455" s="2" t="inlineStr"/>
      <c r="C8455" s="2" t="inlineStr"/>
      <c r="D8455" s="2" t="inlineStr"/>
      <c r="E8455" s="28" t="inlineStr">
        <is>
          <r>
            <t xml:space="preserve">VALOR:</t>
          </r>
        </is>
      </c>
      <c r="F8455" s="28" t="inlineStr"/>
      <c r="G8455" s="29" t="n">
        <f>ROUND(SUM(G8450,G8454),2)</f>
        <v>11.84</v>
      </c>
    </row>
    <row r="8456" customHeight="1" ht="15">
      <c r="A8456" s="2" t="inlineStr"/>
      <c r="B8456" s="2" t="inlineStr"/>
      <c r="C8456" s="2" t="inlineStr"/>
      <c r="D8456" s="2" t="inlineStr"/>
      <c r="E8456" s="28" t="inlineStr">
        <is>
          <r>
            <t xml:space="preserve">VALOR BDI (20.34%):</t>
          </r>
        </is>
      </c>
      <c r="F8456" s="28" t="inlineStr"/>
      <c r="G8456" s="29" t="n">
        <f>ROUND(G8455*(20.34/100),2)</f>
        <v>2.41</v>
      </c>
    </row>
    <row r="8457" customHeight="1" ht="15">
      <c r="A8457" s="2" t="inlineStr"/>
      <c r="B8457" s="2" t="inlineStr"/>
      <c r="C8457" s="2" t="inlineStr"/>
      <c r="D8457" s="2" t="inlineStr"/>
      <c r="E8457" s="28" t="inlineStr">
        <is>
          <r>
            <t xml:space="preserve">VALOR COM BDI:</t>
          </r>
        </is>
      </c>
      <c r="F8457" s="28" t="inlineStr"/>
      <c r="G8457" s="29" t="n">
        <f>G8456+G8455</f>
        <v>14.25</v>
      </c>
    </row>
    <row r="8458" customHeight="1" ht="10">
      <c r="A8458" s="2" t="inlineStr"/>
      <c r="B8458" s="2" t="inlineStr"/>
      <c r="C8458" s="2" t="inlineStr"/>
      <c r="D8458" s="2" t="inlineStr"/>
      <c r="E8458" s="18" t="inlineStr"/>
      <c r="F8458" s="18" t="inlineStr"/>
      <c r="G8458" s="18" t="inlineStr"/>
    </row>
    <row r="8459" customHeight="1" ht="20">
      <c r="A8459" s="19" t="inlineStr">
        <is>
          <r>
            <t xml:space="preserve">1.25.12. ​C0083​ ANDAIME METÁLICO DE ENCAIXE P/FACHADAS-LOCAÇÃO MENSAL​ (M2)</t>
          </r>
        </is>
      </c>
      <c r="B8459" s="19" t="inlineStr"/>
      <c r="C8459" s="19" t="inlineStr"/>
      <c r="D8459" s="19" t="inlineStr"/>
      <c r="E8459" s="19" t="inlineStr"/>
      <c r="F8459" s="19" t="inlineStr"/>
      <c r="G8459" s="19" t="inlineStr"/>
    </row>
    <row r="8460" customHeight="1" ht="15">
      <c r="A8460" s="20" t="inlineStr">
        <is>
          <r>
            <t xml:space="preserve">Material</t>
          </r>
        </is>
      </c>
      <c r="B8460" s="20" t="inlineStr"/>
      <c r="C8460" s="21" t="inlineStr">
        <is>
          <r>
            <t xml:space="preserve">FONTE</t>
          </r>
        </is>
      </c>
      <c r="D8460" s="21" t="inlineStr">
        <is>
          <r>
            <t xml:space="preserve">UNID</t>
          </r>
        </is>
      </c>
      <c r="E8460" s="21" t="inlineStr">
        <is>
          <r>
            <t xml:space="preserve">COEFICIENTE</t>
          </r>
        </is>
      </c>
      <c r="F8460" s="21" t="inlineStr">
        <is>
          <r>
            <t xml:space="preserve">PREÇO UNITÁRIO</t>
          </r>
        </is>
      </c>
      <c r="G8460" s="21" t="inlineStr">
        <is>
          <r>
            <t xml:space="preserve">TOTAL</t>
          </r>
        </is>
      </c>
    </row>
    <row r="8461" customHeight="1" ht="29">
      <c r="A8461" s="22" t="inlineStr">
        <is>
          <r>
            <t xml:space="preserve">I0068</t>
          </r>
        </is>
      </c>
      <c r="B8461" s="23" t="inlineStr">
        <is>
          <r>
            <t xml:space="preserve">ANDAIME METALICO DE FACHADA, INCLUSIVE TODOS OS ITENS NECESSÁRIOS À MONTAGEM (NÃO INCLUI INSTALAÇÃO) - LOCAÇÃO MENSAL</t>
          </r>
        </is>
      </c>
      <c r="C8461" s="22" t="inlineStr">
        <is>
          <r>
            <t xml:space="preserve">SEINFRA</t>
          </r>
        </is>
      </c>
      <c r="D8461" s="22" t="inlineStr">
        <is>
          <r>
            <t xml:space="preserve">M2</t>
          </r>
        </is>
      </c>
      <c r="E8461" s="24" t="n">
        <v>1.03</v>
      </c>
      <c r="F8461" s="30" t="n">
        <v>2.31</v>
      </c>
      <c r="G8461" s="30" t="n">
        <f>ROUND(ROUND(E8461,8)*F8461,4)</f>
        <v>2.3793</v>
      </c>
    </row>
    <row r="8462" customHeight="1" ht="15">
      <c r="A8462" s="2" t="inlineStr"/>
      <c r="B8462" s="2" t="inlineStr"/>
      <c r="C8462" s="2" t="inlineStr"/>
      <c r="D8462" s="2" t="inlineStr"/>
      <c r="E8462" s="26" t="inlineStr">
        <is>
          <r>
            <t xml:space="preserve">TOTAL Material:</t>
          </r>
        </is>
      </c>
      <c r="F8462" s="26" t="inlineStr"/>
      <c r="G8462" s="31" t="n">
        <f>SUM(G8461:G8461)</f>
        <v>2.3793</v>
      </c>
    </row>
    <row r="8463" customHeight="1" ht="15">
      <c r="A8463" s="20" t="inlineStr">
        <is>
          <r>
            <t xml:space="preserve">Mão de Obra</t>
          </r>
        </is>
      </c>
      <c r="B8463" s="20" t="inlineStr"/>
      <c r="C8463" s="21" t="inlineStr">
        <is>
          <r>
            <t xml:space="preserve">FONTE</t>
          </r>
        </is>
      </c>
      <c r="D8463" s="21" t="inlineStr">
        <is>
          <r>
            <t xml:space="preserve">UNID</t>
          </r>
        </is>
      </c>
      <c r="E8463" s="21" t="inlineStr">
        <is>
          <r>
            <t xml:space="preserve">COEFICIENTE</t>
          </r>
        </is>
      </c>
      <c r="F8463" s="21" t="inlineStr">
        <is>
          <r>
            <t xml:space="preserve">PREÇO UNITÁRIO</t>
          </r>
        </is>
      </c>
      <c r="G8463" s="21" t="inlineStr">
        <is>
          <r>
            <t xml:space="preserve">TOTAL</t>
          </r>
        </is>
      </c>
    </row>
    <row r="8464" customHeight="1" ht="15">
      <c r="A8464" s="22" t="inlineStr">
        <is>
          <r>
            <t xml:space="preserve">I1530</t>
          </r>
        </is>
      </c>
      <c r="B8464" s="23" t="inlineStr">
        <is>
          <r>
            <t xml:space="preserve">MONTADOR</t>
          </r>
        </is>
      </c>
      <c r="C8464" s="22" t="inlineStr">
        <is>
          <r>
            <t xml:space="preserve">SEINFRA</t>
          </r>
        </is>
      </c>
      <c r="D8464" s="22" t="inlineStr">
        <is>
          <r>
            <t xml:space="preserve">H</t>
          </r>
        </is>
      </c>
      <c r="E8464" s="24" t="n">
        <v>0.08</v>
      </c>
      <c r="F8464" s="30" t="n">
        <v>26.86</v>
      </c>
      <c r="G8464" s="30" t="n">
        <f>ROUND(ROUND(E8464,8)*F8464,4)</f>
        <v>2.1488</v>
      </c>
    </row>
    <row r="8465" customHeight="1" ht="15">
      <c r="A8465" s="22" t="inlineStr">
        <is>
          <r>
            <t xml:space="preserve">I2543</t>
          </r>
        </is>
      </c>
      <c r="B8465" s="23" t="inlineStr">
        <is>
          <r>
            <t xml:space="preserve">SERVENTE</t>
          </r>
        </is>
      </c>
      <c r="C8465" s="22" t="inlineStr">
        <is>
          <r>
            <t xml:space="preserve">SEINFRA</t>
          </r>
        </is>
      </c>
      <c r="D8465" s="22" t="inlineStr">
        <is>
          <r>
            <t xml:space="preserve">H</t>
          </r>
        </is>
      </c>
      <c r="E8465" s="24" t="n">
        <v>0.16</v>
      </c>
      <c r="F8465" s="30" t="n">
        <v>20.26</v>
      </c>
      <c r="G8465" s="30" t="n">
        <f>ROUND(ROUND(E8465,8)*F8465,4)</f>
        <v>3.2416</v>
      </c>
    </row>
    <row r="8466" customHeight="1" ht="15">
      <c r="A8466" s="2" t="inlineStr"/>
      <c r="B8466" s="2" t="inlineStr"/>
      <c r="C8466" s="2" t="inlineStr"/>
      <c r="D8466" s="2" t="inlineStr"/>
      <c r="E8466" s="26" t="inlineStr">
        <is>
          <r>
            <t xml:space="preserve">TOTAL Mão de Obra:</t>
          </r>
        </is>
      </c>
      <c r="F8466" s="26" t="inlineStr"/>
      <c r="G8466" s="31" t="n">
        <f>SUM(G8464:G8465)</f>
        <v>5.3904</v>
      </c>
    </row>
    <row r="8467" customHeight="1" ht="15">
      <c r="A8467" s="2" t="inlineStr"/>
      <c r="B8467" s="2" t="inlineStr"/>
      <c r="C8467" s="2" t="inlineStr"/>
      <c r="D8467" s="2" t="inlineStr"/>
      <c r="E8467" s="28" t="inlineStr">
        <is>
          <r>
            <t xml:space="preserve">VALOR:</t>
          </r>
        </is>
      </c>
      <c r="F8467" s="28" t="inlineStr"/>
      <c r="G8467" s="29" t="n">
        <f>ROUND(SUM(G8462,G8466),2)</f>
        <v>7.77</v>
      </c>
    </row>
    <row r="8468" customHeight="1" ht="15">
      <c r="A8468" s="2" t="inlineStr"/>
      <c r="B8468" s="2" t="inlineStr"/>
      <c r="C8468" s="2" t="inlineStr"/>
      <c r="D8468" s="2" t="inlineStr"/>
      <c r="E8468" s="28" t="inlineStr">
        <is>
          <r>
            <t xml:space="preserve">VALOR BDI (20.34%):</t>
          </r>
        </is>
      </c>
      <c r="F8468" s="28" t="inlineStr"/>
      <c r="G8468" s="29" t="n">
        <f>ROUND(G8467*(20.34/100),2)</f>
        <v>1.58</v>
      </c>
    </row>
    <row r="8469" customHeight="1" ht="15">
      <c r="A8469" s="2" t="inlineStr"/>
      <c r="B8469" s="2" t="inlineStr"/>
      <c r="C8469" s="2" t="inlineStr"/>
      <c r="D8469" s="2" t="inlineStr"/>
      <c r="E8469" s="28" t="inlineStr">
        <is>
          <r>
            <t xml:space="preserve">VALOR COM BDI:</t>
          </r>
        </is>
      </c>
      <c r="F8469" s="28" t="inlineStr"/>
      <c r="G8469" s="29" t="n">
        <f>G8468+G8467</f>
        <v>9.35</v>
      </c>
    </row>
    <row r="8470" customHeight="1" ht="10">
      <c r="A8470" s="2" t="inlineStr"/>
      <c r="B8470" s="2" t="inlineStr"/>
      <c r="C8470" s="2" t="inlineStr"/>
      <c r="D8470" s="2" t="inlineStr"/>
      <c r="E8470" s="18" t="inlineStr"/>
      <c r="F8470" s="18" t="inlineStr"/>
      <c r="G8470" s="18" t="inlineStr"/>
    </row>
    <row r="8471" customHeight="1" ht="20">
      <c r="A8471" s="19" t="inlineStr">
        <is>
          <r>
            <t xml:space="preserve">1.25.13. ​C4554​ TELHA DE ALUMÍNIO, TRAPEZOIDAL e = 0,7mm​ (M2)</t>
          </r>
        </is>
      </c>
      <c r="B8471" s="19" t="inlineStr"/>
      <c r="C8471" s="19" t="inlineStr"/>
      <c r="D8471" s="19" t="inlineStr"/>
      <c r="E8471" s="19" t="inlineStr"/>
      <c r="F8471" s="19" t="inlineStr"/>
      <c r="G8471" s="19" t="inlineStr"/>
    </row>
    <row r="8472" customHeight="1" ht="15">
      <c r="A8472" s="20" t="inlineStr">
        <is>
          <r>
            <t xml:space="preserve">Material</t>
          </r>
        </is>
      </c>
      <c r="B8472" s="20" t="inlineStr"/>
      <c r="C8472" s="21" t="inlineStr">
        <is>
          <r>
            <t xml:space="preserve">FONTE</t>
          </r>
        </is>
      </c>
      <c r="D8472" s="21" t="inlineStr">
        <is>
          <r>
            <t xml:space="preserve">UNID</t>
          </r>
        </is>
      </c>
      <c r="E8472" s="21" t="inlineStr">
        <is>
          <r>
            <t xml:space="preserve">COEFICIENTE</t>
          </r>
        </is>
      </c>
      <c r="F8472" s="21" t="inlineStr">
        <is>
          <r>
            <t xml:space="preserve">PREÇO UNITÁRIO</t>
          </r>
        </is>
      </c>
      <c r="G8472" s="21" t="inlineStr">
        <is>
          <r>
            <t xml:space="preserve">TOTAL</t>
          </r>
        </is>
      </c>
    </row>
    <row r="8473" customHeight="1" ht="15">
      <c r="A8473" s="22" t="inlineStr">
        <is>
          <r>
            <t xml:space="preserve">I1215</t>
          </r>
        </is>
      </c>
      <c r="B8473" s="23" t="inlineStr">
        <is>
          <r>
            <t xml:space="preserve">GANCHO COM PORCA E ARRUELA</t>
          </r>
        </is>
      </c>
      <c r="C8473" s="22" t="inlineStr">
        <is>
          <r>
            <t xml:space="preserve">SEINFRA</t>
          </r>
        </is>
      </c>
      <c r="D8473" s="22" t="inlineStr">
        <is>
          <r>
            <t xml:space="preserve">UN</t>
          </r>
        </is>
      </c>
      <c r="E8473" s="24" t="n">
        <v>3.0</v>
      </c>
      <c r="F8473" s="30" t="n">
        <v>2.29</v>
      </c>
      <c r="G8473" s="30" t="n">
        <f>ROUND(ROUND(E8473,8)*F8473,4)</f>
        <v>6.87</v>
      </c>
    </row>
    <row r="8474" customHeight="1" ht="15">
      <c r="A8474" s="22" t="inlineStr">
        <is>
          <r>
            <t xml:space="preserve">I1920</t>
          </r>
        </is>
      </c>
      <c r="B8474" s="23" t="inlineStr">
        <is>
          <r>
            <t xml:space="preserve">TALA DE AJUSTE</t>
          </r>
        </is>
      </c>
      <c r="C8474" s="22" t="inlineStr">
        <is>
          <r>
            <t xml:space="preserve">SEINFRA</t>
          </r>
        </is>
      </c>
      <c r="D8474" s="22" t="inlineStr">
        <is>
          <r>
            <t xml:space="preserve">UN</t>
          </r>
        </is>
      </c>
      <c r="E8474" s="24" t="n">
        <v>3.0</v>
      </c>
      <c r="F8474" s="30" t="n">
        <v>0.34</v>
      </c>
      <c r="G8474" s="30" t="n">
        <f>ROUND(ROUND(E8474,8)*F8474,4)</f>
        <v>1.02</v>
      </c>
    </row>
    <row r="8475" customHeight="1" ht="15">
      <c r="A8475" s="22" t="inlineStr">
        <is>
          <r>
            <t xml:space="preserve">I8434</t>
          </r>
        </is>
      </c>
      <c r="B8475" s="23" t="inlineStr">
        <is>
          <r>
            <t xml:space="preserve">TELHA DE ALUMÍNIO, TRAPEZOIDAL e = 0,7mm</t>
          </r>
        </is>
      </c>
      <c r="C8475" s="22" t="inlineStr">
        <is>
          <r>
            <t xml:space="preserve">SEINFRA</t>
          </r>
        </is>
      </c>
      <c r="D8475" s="22" t="inlineStr">
        <is>
          <r>
            <t xml:space="preserve">M2</t>
          </r>
        </is>
      </c>
      <c r="E8475" s="24" t="n">
        <v>1.0</v>
      </c>
      <c r="F8475" s="30" t="n">
        <v>47.09</v>
      </c>
      <c r="G8475" s="30" t="n">
        <f>ROUND(ROUND(E8475,8)*F8475,4)</f>
        <v>47.09</v>
      </c>
    </row>
    <row r="8476" customHeight="1" ht="15">
      <c r="A8476" s="2" t="inlineStr"/>
      <c r="B8476" s="2" t="inlineStr"/>
      <c r="C8476" s="2" t="inlineStr"/>
      <c r="D8476" s="2" t="inlineStr"/>
      <c r="E8476" s="26" t="inlineStr">
        <is>
          <r>
            <t xml:space="preserve">TOTAL Material:</t>
          </r>
        </is>
      </c>
      <c r="F8476" s="26" t="inlineStr"/>
      <c r="G8476" s="31" t="n">
        <f>SUM(G8473:G8475)</f>
        <v>54.98</v>
      </c>
    </row>
    <row r="8477" customHeight="1" ht="15">
      <c r="A8477" s="20" t="inlineStr">
        <is>
          <r>
            <t xml:space="preserve">Mão de Obra</t>
          </r>
        </is>
      </c>
      <c r="B8477" s="20" t="inlineStr"/>
      <c r="C8477" s="21" t="inlineStr">
        <is>
          <r>
            <t xml:space="preserve">FONTE</t>
          </r>
        </is>
      </c>
      <c r="D8477" s="21" t="inlineStr">
        <is>
          <r>
            <t xml:space="preserve">UNID</t>
          </r>
        </is>
      </c>
      <c r="E8477" s="21" t="inlineStr">
        <is>
          <r>
            <t xml:space="preserve">COEFICIENTE</t>
          </r>
        </is>
      </c>
      <c r="F8477" s="21" t="inlineStr">
        <is>
          <r>
            <t xml:space="preserve">PREÇO UNITÁRIO</t>
          </r>
        </is>
      </c>
      <c r="G8477" s="21" t="inlineStr">
        <is>
          <r>
            <t xml:space="preserve">TOTAL</t>
          </r>
        </is>
      </c>
    </row>
    <row r="8478" customHeight="1" ht="15">
      <c r="A8478" s="22" t="inlineStr">
        <is>
          <r>
            <t xml:space="preserve">I1530</t>
          </r>
        </is>
      </c>
      <c r="B8478" s="23" t="inlineStr">
        <is>
          <r>
            <t xml:space="preserve">MONTADOR</t>
          </r>
        </is>
      </c>
      <c r="C8478" s="22" t="inlineStr">
        <is>
          <r>
            <t xml:space="preserve">SEINFRA</t>
          </r>
        </is>
      </c>
      <c r="D8478" s="22" t="inlineStr">
        <is>
          <r>
            <t xml:space="preserve">H</t>
          </r>
        </is>
      </c>
      <c r="E8478" s="24" t="n">
        <v>0.3</v>
      </c>
      <c r="F8478" s="30" t="n">
        <v>26.86</v>
      </c>
      <c r="G8478" s="30" t="n">
        <f>ROUND(ROUND(E8478,8)*F8478,4)</f>
        <v>8.058</v>
      </c>
    </row>
    <row r="8479" customHeight="1" ht="15">
      <c r="A8479" s="22" t="inlineStr">
        <is>
          <r>
            <t xml:space="preserve">I2543</t>
          </r>
        </is>
      </c>
      <c r="B8479" s="23" t="inlineStr">
        <is>
          <r>
            <t xml:space="preserve">SERVENTE</t>
          </r>
        </is>
      </c>
      <c r="C8479" s="22" t="inlineStr">
        <is>
          <r>
            <t xml:space="preserve">SEINFRA</t>
          </r>
        </is>
      </c>
      <c r="D8479" s="22" t="inlineStr">
        <is>
          <r>
            <t xml:space="preserve">H</t>
          </r>
        </is>
      </c>
      <c r="E8479" s="24" t="n">
        <v>0.3</v>
      </c>
      <c r="F8479" s="30" t="n">
        <v>20.26</v>
      </c>
      <c r="G8479" s="30" t="n">
        <f>ROUND(ROUND(E8479,8)*F8479,4)</f>
        <v>6.078</v>
      </c>
    </row>
    <row r="8480" customHeight="1" ht="15">
      <c r="A8480" s="2" t="inlineStr"/>
      <c r="B8480" s="2" t="inlineStr"/>
      <c r="C8480" s="2" t="inlineStr"/>
      <c r="D8480" s="2" t="inlineStr"/>
      <c r="E8480" s="26" t="inlineStr">
        <is>
          <r>
            <t xml:space="preserve">TOTAL Mão de Obra:</t>
          </r>
        </is>
      </c>
      <c r="F8480" s="26" t="inlineStr"/>
      <c r="G8480" s="31" t="n">
        <f>SUM(G8478:G8479)</f>
        <v>14.136</v>
      </c>
    </row>
    <row r="8481" customHeight="1" ht="15">
      <c r="A8481" s="2" t="inlineStr"/>
      <c r="B8481" s="2" t="inlineStr"/>
      <c r="C8481" s="2" t="inlineStr"/>
      <c r="D8481" s="2" t="inlineStr"/>
      <c r="E8481" s="28" t="inlineStr">
        <is>
          <r>
            <t xml:space="preserve">VALOR:</t>
          </r>
        </is>
      </c>
      <c r="F8481" s="28" t="inlineStr"/>
      <c r="G8481" s="29" t="n">
        <f>ROUND(SUM(G8476,G8480),2)</f>
        <v>69.12</v>
      </c>
    </row>
    <row r="8482" customHeight="1" ht="15">
      <c r="A8482" s="2" t="inlineStr"/>
      <c r="B8482" s="2" t="inlineStr"/>
      <c r="C8482" s="2" t="inlineStr"/>
      <c r="D8482" s="2" t="inlineStr"/>
      <c r="E8482" s="28" t="inlineStr">
        <is>
          <r>
            <t xml:space="preserve">VALOR BDI (20.34%):</t>
          </r>
        </is>
      </c>
      <c r="F8482" s="28" t="inlineStr"/>
      <c r="G8482" s="29" t="n">
        <f>ROUND(G8481*(20.34/100),2)</f>
        <v>14.06</v>
      </c>
    </row>
    <row r="8483" customHeight="1" ht="15">
      <c r="A8483" s="2" t="inlineStr"/>
      <c r="B8483" s="2" t="inlineStr"/>
      <c r="C8483" s="2" t="inlineStr"/>
      <c r="D8483" s="2" t="inlineStr"/>
      <c r="E8483" s="28" t="inlineStr">
        <is>
          <r>
            <t xml:space="preserve">VALOR COM BDI:</t>
          </r>
        </is>
      </c>
      <c r="F8483" s="28" t="inlineStr"/>
      <c r="G8483" s="29" t="n">
        <f>G8482+G8481</f>
        <v>83.18</v>
      </c>
    </row>
    <row r="8484" customHeight="1" ht="10">
      <c r="A8484" s="2" t="inlineStr"/>
      <c r="B8484" s="2" t="inlineStr"/>
      <c r="C8484" s="2" t="inlineStr"/>
      <c r="D8484" s="2" t="inlineStr"/>
      <c r="E8484" s="18" t="inlineStr"/>
      <c r="F8484" s="18" t="inlineStr"/>
      <c r="G8484" s="18" t="inlineStr"/>
    </row>
    <row r="8485" customHeight="1" ht="20">
      <c r="A8485" s="19" t="inlineStr">
        <is>
          <r>
            <t xml:space="preserve">1.25.14. ​C1004​ CUMEEIRA TIPO ONDULINE EM ESTRUTURA METÁLICA​ (M)</t>
          </r>
        </is>
      </c>
      <c r="B8485" s="19" t="inlineStr"/>
      <c r="C8485" s="19" t="inlineStr"/>
      <c r="D8485" s="19" t="inlineStr"/>
      <c r="E8485" s="19" t="inlineStr"/>
      <c r="F8485" s="19" t="inlineStr"/>
      <c r="G8485" s="19" t="inlineStr"/>
    </row>
    <row r="8486" customHeight="1" ht="15">
      <c r="A8486" s="20" t="inlineStr">
        <is>
          <r>
            <t xml:space="preserve">Material</t>
          </r>
        </is>
      </c>
      <c r="B8486" s="20" t="inlineStr"/>
      <c r="C8486" s="21" t="inlineStr">
        <is>
          <r>
            <t xml:space="preserve">FONTE</t>
          </r>
        </is>
      </c>
      <c r="D8486" s="21" t="inlineStr">
        <is>
          <r>
            <t xml:space="preserve">UNID</t>
          </r>
        </is>
      </c>
      <c r="E8486" s="21" t="inlineStr">
        <is>
          <r>
            <t xml:space="preserve">COEFICIENTE</t>
          </r>
        </is>
      </c>
      <c r="F8486" s="21" t="inlineStr">
        <is>
          <r>
            <t xml:space="preserve">PREÇO UNITÁRIO</t>
          </r>
        </is>
      </c>
      <c r="G8486" s="21" t="inlineStr">
        <is>
          <r>
            <t xml:space="preserve">TOTAL</t>
          </r>
        </is>
      </c>
    </row>
    <row r="8487" customHeight="1" ht="15">
      <c r="A8487" s="22" t="inlineStr">
        <is>
          <r>
            <t xml:space="preserve">I0930</t>
          </r>
        </is>
      </c>
      <c r="B8487" s="23" t="inlineStr">
        <is>
          <r>
            <t xml:space="preserve">CUMEEIRA TIPO ONDULINE (0,90 X 0,50)M</t>
          </r>
        </is>
      </c>
      <c r="C8487" s="22" t="inlineStr">
        <is>
          <r>
            <t xml:space="preserve">SEINFRA</t>
          </r>
        </is>
      </c>
      <c r="D8487" s="22" t="inlineStr">
        <is>
          <r>
            <t xml:space="preserve">M</t>
          </r>
        </is>
      </c>
      <c r="E8487" s="24" t="n">
        <v>1.2</v>
      </c>
      <c r="F8487" s="30" t="n">
        <v>40.06</v>
      </c>
      <c r="G8487" s="30" t="n">
        <f>ROUND(ROUND(E8487,8)*F8487,4)</f>
        <v>48.072</v>
      </c>
    </row>
    <row r="8488" customHeight="1" ht="15">
      <c r="A8488" s="22" t="inlineStr">
        <is>
          <r>
            <t xml:space="preserve">I1186</t>
          </r>
        </is>
      </c>
      <c r="B8488" s="23" t="inlineStr">
        <is>
          <r>
            <t xml:space="preserve">FIXADOR DE ABAS C/ ANILHA DE PVC</t>
          </r>
        </is>
      </c>
      <c r="C8488" s="22" t="inlineStr">
        <is>
          <r>
            <t xml:space="preserve">SEINFRA</t>
          </r>
        </is>
      </c>
      <c r="D8488" s="22" t="inlineStr">
        <is>
          <r>
            <t xml:space="preserve">UN</t>
          </r>
        </is>
      </c>
      <c r="E8488" s="24" t="n">
        <v>5.0</v>
      </c>
      <c r="F8488" s="30" t="n">
        <v>3.73</v>
      </c>
      <c r="G8488" s="30" t="n">
        <f>ROUND(ROUND(E8488,8)*F8488,4)</f>
        <v>18.65</v>
      </c>
    </row>
    <row r="8489" customHeight="1" ht="15">
      <c r="A8489" s="2" t="inlineStr"/>
      <c r="B8489" s="2" t="inlineStr"/>
      <c r="C8489" s="2" t="inlineStr"/>
      <c r="D8489" s="2" t="inlineStr"/>
      <c r="E8489" s="26" t="inlineStr">
        <is>
          <r>
            <t xml:space="preserve">TOTAL Material:</t>
          </r>
        </is>
      </c>
      <c r="F8489" s="26" t="inlineStr"/>
      <c r="G8489" s="31" t="n">
        <f>SUM(G8487:G8488)</f>
        <v>66.722</v>
      </c>
    </row>
    <row r="8490" customHeight="1" ht="15">
      <c r="A8490" s="20" t="inlineStr">
        <is>
          <r>
            <t xml:space="preserve">Mão de Obra</t>
          </r>
        </is>
      </c>
      <c r="B8490" s="20" t="inlineStr"/>
      <c r="C8490" s="21" t="inlineStr">
        <is>
          <r>
            <t xml:space="preserve">FONTE</t>
          </r>
        </is>
      </c>
      <c r="D8490" s="21" t="inlineStr">
        <is>
          <r>
            <t xml:space="preserve">UNID</t>
          </r>
        </is>
      </c>
      <c r="E8490" s="21" t="inlineStr">
        <is>
          <r>
            <t xml:space="preserve">COEFICIENTE</t>
          </r>
        </is>
      </c>
      <c r="F8490" s="21" t="inlineStr">
        <is>
          <r>
            <t xml:space="preserve">PREÇO UNITÁRIO</t>
          </r>
        </is>
      </c>
      <c r="G8490" s="21" t="inlineStr">
        <is>
          <r>
            <t xml:space="preserve">TOTAL</t>
          </r>
        </is>
      </c>
    </row>
    <row r="8491" customHeight="1" ht="15">
      <c r="A8491" s="22" t="inlineStr">
        <is>
          <r>
            <t xml:space="preserve">I0047</t>
          </r>
        </is>
      </c>
      <c r="B8491" s="23" t="inlineStr">
        <is>
          <r>
            <t xml:space="preserve">AJUDANTE DE TELHADISTA</t>
          </r>
        </is>
      </c>
      <c r="C8491" s="22" t="inlineStr">
        <is>
          <r>
            <t xml:space="preserve">SEINFRA</t>
          </r>
        </is>
      </c>
      <c r="D8491" s="22" t="inlineStr">
        <is>
          <r>
            <t xml:space="preserve">H</t>
          </r>
        </is>
      </c>
      <c r="E8491" s="24" t="n">
        <v>0.1</v>
      </c>
      <c r="F8491" s="30" t="n">
        <v>21.1</v>
      </c>
      <c r="G8491" s="30" t="n">
        <f>ROUND(ROUND(E8491,8)*F8491,4)</f>
        <v>2.11</v>
      </c>
    </row>
    <row r="8492" customHeight="1" ht="15">
      <c r="A8492" s="22" t="inlineStr">
        <is>
          <r>
            <t xml:space="preserve">I2070</t>
          </r>
        </is>
      </c>
      <c r="B8492" s="23" t="inlineStr">
        <is>
          <r>
            <t xml:space="preserve">TELHADISTA</t>
          </r>
        </is>
      </c>
      <c r="C8492" s="22" t="inlineStr">
        <is>
          <r>
            <t xml:space="preserve">SEINFRA</t>
          </r>
        </is>
      </c>
      <c r="D8492" s="22" t="inlineStr">
        <is>
          <r>
            <t xml:space="preserve">H</t>
          </r>
        </is>
      </c>
      <c r="E8492" s="24" t="n">
        <v>0.1</v>
      </c>
      <c r="F8492" s="30" t="n">
        <v>26.86</v>
      </c>
      <c r="G8492" s="30" t="n">
        <f>ROUND(ROUND(E8492,8)*F8492,4)</f>
        <v>2.686</v>
      </c>
    </row>
    <row r="8493" customHeight="1" ht="15">
      <c r="A8493" s="2" t="inlineStr"/>
      <c r="B8493" s="2" t="inlineStr"/>
      <c r="C8493" s="2" t="inlineStr"/>
      <c r="D8493" s="2" t="inlineStr"/>
      <c r="E8493" s="26" t="inlineStr">
        <is>
          <r>
            <t xml:space="preserve">TOTAL Mão de Obra:</t>
          </r>
        </is>
      </c>
      <c r="F8493" s="26" t="inlineStr"/>
      <c r="G8493" s="31" t="n">
        <f>SUM(G8491:G8492)</f>
        <v>4.796</v>
      </c>
    </row>
    <row r="8494" customHeight="1" ht="15">
      <c r="A8494" s="2" t="inlineStr"/>
      <c r="B8494" s="2" t="inlineStr"/>
      <c r="C8494" s="2" t="inlineStr"/>
      <c r="D8494" s="2" t="inlineStr"/>
      <c r="E8494" s="28" t="inlineStr">
        <is>
          <r>
            <t xml:space="preserve">VALOR:</t>
          </r>
        </is>
      </c>
      <c r="F8494" s="28" t="inlineStr"/>
      <c r="G8494" s="29" t="n">
        <f>ROUND(SUM(G8489,G8493),2)</f>
        <v>71.52</v>
      </c>
    </row>
    <row r="8495" customHeight="1" ht="15">
      <c r="A8495" s="2" t="inlineStr"/>
      <c r="B8495" s="2" t="inlineStr"/>
      <c r="C8495" s="2" t="inlineStr"/>
      <c r="D8495" s="2" t="inlineStr"/>
      <c r="E8495" s="28" t="inlineStr">
        <is>
          <r>
            <t xml:space="preserve">VALOR BDI (20.34%):</t>
          </r>
        </is>
      </c>
      <c r="F8495" s="28" t="inlineStr"/>
      <c r="G8495" s="29" t="n">
        <f>ROUND(G8494*(20.34/100),2)</f>
        <v>14.55</v>
      </c>
    </row>
    <row r="8496" customHeight="1" ht="15">
      <c r="A8496" s="2" t="inlineStr"/>
      <c r="B8496" s="2" t="inlineStr"/>
      <c r="C8496" s="2" t="inlineStr"/>
      <c r="D8496" s="2" t="inlineStr"/>
      <c r="E8496" s="28" t="inlineStr">
        <is>
          <r>
            <t xml:space="preserve">VALOR COM BDI:</t>
          </r>
        </is>
      </c>
      <c r="F8496" s="28" t="inlineStr"/>
      <c r="G8496" s="29" t="n">
        <f>G8495+G8494</f>
        <v>86.07</v>
      </c>
    </row>
    <row r="8497" customHeight="1" ht="10">
      <c r="A8497" s="2" t="inlineStr"/>
      <c r="B8497" s="2" t="inlineStr"/>
      <c r="C8497" s="2" t="inlineStr"/>
      <c r="D8497" s="2" t="inlineStr"/>
      <c r="E8497" s="18" t="inlineStr"/>
      <c r="F8497" s="18" t="inlineStr"/>
      <c r="G8497" s="18" t="inlineStr"/>
    </row>
    <row r="8498" customHeight="1" ht="20">
      <c r="A8498" s="19" t="inlineStr">
        <is>
          <r>
            <t xml:space="preserve">1.25.15. ​94231​ RUFO EM CHAPA DE AÇO GALVANIZADO NÚMERO 24, CORTE DE 25 CM, INCLUSO TRANSPORTE VERTICAL. AF_07/2019​ (M)</t>
          </r>
        </is>
      </c>
      <c r="B8498" s="19" t="inlineStr"/>
      <c r="C8498" s="19" t="inlineStr"/>
      <c r="D8498" s="19" t="inlineStr"/>
      <c r="E8498" s="19" t="inlineStr"/>
      <c r="F8498" s="19" t="inlineStr"/>
      <c r="G8498" s="19" t="inlineStr"/>
    </row>
    <row r="8499" customHeight="1" ht="15">
      <c r="A8499" s="20" t="inlineStr">
        <is>
          <r>
            <t xml:space="preserve">Equipamento Custo Horário</t>
          </r>
        </is>
      </c>
      <c r="B8499" s="20" t="inlineStr"/>
      <c r="C8499" s="21" t="inlineStr">
        <is>
          <r>
            <t xml:space="preserve">FONTE</t>
          </r>
        </is>
      </c>
      <c r="D8499" s="21" t="inlineStr">
        <is>
          <r>
            <t xml:space="preserve">UNID</t>
          </r>
        </is>
      </c>
      <c r="E8499" s="21" t="inlineStr">
        <is>
          <r>
            <t xml:space="preserve">COEFICIENTE</t>
          </r>
        </is>
      </c>
      <c r="F8499" s="21" t="inlineStr">
        <is>
          <r>
            <t xml:space="preserve">PREÇO UNITÁRIO</t>
          </r>
        </is>
      </c>
      <c r="G8499" s="21" t="inlineStr">
        <is>
          <r>
            <t xml:space="preserve">TOTAL</t>
          </r>
        </is>
      </c>
    </row>
    <row r="8500" customHeight="1" ht="29">
      <c r="A8500" s="22" t="inlineStr">
        <is>
          <r>
            <t xml:space="preserve">93282</t>
          </r>
        </is>
      </c>
      <c r="B8500" s="23" t="inlineStr">
        <is>
          <r>
            <t xml:space="preserve">GUINCHO ELÉTRICO DE COLUNA, CAPACIDADE 400 KG, COM MOTO FREIO, MOTOR TRIFÁSICO DE 1,25 CV - CHI DIURNO. AF_03/2016</t>
          </r>
        </is>
      </c>
      <c r="C8500" s="22" t="inlineStr">
        <is>
          <r>
            <t xml:space="preserve">SINAPI</t>
          </r>
        </is>
      </c>
      <c r="D8500" s="22" t="inlineStr">
        <is>
          <r>
            <t xml:space="preserve">CHI</t>
          </r>
        </is>
      </c>
      <c r="E8500" s="24" t="n">
        <v>0.0183</v>
      </c>
      <c r="F8500" s="25" t="n">
        <v>30.0</v>
      </c>
      <c r="G8500" s="25" t="n">
        <f>TRUNC(TRUNC(E8500,8)*F8500,2)</f>
        <v>0.54</v>
      </c>
    </row>
    <row r="8501" customHeight="1" ht="29">
      <c r="A8501" s="22" t="inlineStr">
        <is>
          <r>
            <t xml:space="preserve">93281</t>
          </r>
        </is>
      </c>
      <c r="B8501" s="23" t="inlineStr">
        <is>
          <r>
            <t xml:space="preserve">GUINCHO ELÉTRICO DE COLUNA, CAPACIDADE 400 KG, COM MOTO FREIO, MOTOR TRIFÁSICO DE 1,25 CV - CHP DIURNO. AF_03/2016</t>
          </r>
        </is>
      </c>
      <c r="C8501" s="22" t="inlineStr">
        <is>
          <r>
            <t xml:space="preserve">SINAPI</t>
          </r>
        </is>
      </c>
      <c r="D8501" s="22" t="inlineStr">
        <is>
          <r>
            <t xml:space="preserve">CHP</t>
          </r>
        </is>
      </c>
      <c r="E8501" s="24" t="n">
        <v>0.0132</v>
      </c>
      <c r="F8501" s="25" t="n">
        <v>31.08</v>
      </c>
      <c r="G8501" s="25" t="n">
        <f>TRUNC(TRUNC(E8501,8)*F8501,2)</f>
        <v>0.41</v>
      </c>
    </row>
    <row r="8502" customHeight="1" ht="18">
      <c r="A8502" s="2" t="inlineStr"/>
      <c r="B8502" s="2" t="inlineStr"/>
      <c r="C8502" s="2" t="inlineStr"/>
      <c r="D8502" s="2" t="inlineStr"/>
      <c r="E8502" s="26" t="inlineStr">
        <is>
          <r>
            <t xml:space="preserve">TOTAL Equipamento Custo Horário:</t>
          </r>
        </is>
      </c>
      <c r="F8502" s="26" t="inlineStr"/>
      <c r="G8502" s="27" t="n">
        <f>SUM(G8500:G8501)</f>
        <v>0.95</v>
      </c>
    </row>
    <row r="8503" customHeight="1" ht="15">
      <c r="A8503" s="20" t="inlineStr">
        <is>
          <r>
            <t xml:space="preserve">Material</t>
          </r>
        </is>
      </c>
      <c r="B8503" s="20" t="inlineStr"/>
      <c r="C8503" s="21" t="inlineStr">
        <is>
          <r>
            <t xml:space="preserve">FONTE</t>
          </r>
        </is>
      </c>
      <c r="D8503" s="21" t="inlineStr">
        <is>
          <r>
            <t xml:space="preserve">UNID</t>
          </r>
        </is>
      </c>
      <c r="E8503" s="21" t="inlineStr">
        <is>
          <r>
            <t xml:space="preserve">COEFICIENTE</t>
          </r>
        </is>
      </c>
      <c r="F8503" s="21" t="inlineStr">
        <is>
          <r>
            <t xml:space="preserve">PREÇO UNITÁRIO</t>
          </r>
        </is>
      </c>
      <c r="G8503" s="21" t="inlineStr">
        <is>
          <r>
            <t xml:space="preserve">TOTAL</t>
          </r>
        </is>
      </c>
    </row>
    <row r="8504" customHeight="1" ht="15">
      <c r="A8504" s="22" t="inlineStr">
        <is>
          <r>
            <t xml:space="preserve">00005061</t>
          </r>
        </is>
      </c>
      <c r="B8504" s="23" t="inlineStr">
        <is>
          <r>
            <t xml:space="preserve">PREGO DE ACO POLIDO COM CABECA 18 X 27 (2 1/2 X 10)</t>
          </r>
        </is>
      </c>
      <c r="C8504" s="22" t="inlineStr">
        <is>
          <r>
            <t xml:space="preserve">SINAPI</t>
          </r>
        </is>
      </c>
      <c r="D8504" s="22" t="inlineStr">
        <is>
          <r>
            <t xml:space="preserve">KG</t>
          </r>
        </is>
      </c>
      <c r="E8504" s="24" t="n">
        <v>0.006</v>
      </c>
      <c r="F8504" s="25" t="n">
        <v>13.95</v>
      </c>
      <c r="G8504" s="25" t="n">
        <f>TRUNC(TRUNC(E8504,8)*F8504,2)</f>
        <v>0.08</v>
      </c>
    </row>
    <row r="8505" customHeight="1" ht="21">
      <c r="A8505" s="22" t="inlineStr">
        <is>
          <r>
            <t xml:space="preserve">00005104</t>
          </r>
        </is>
      </c>
      <c r="B8505" s="23" t="inlineStr">
        <is>
          <r>
            <t xml:space="preserve">REBITE DE REPUXO EM ALUMINIO VAZADO, DIAMETRO 3,2 X 8 MM DE COMPRIMENTO (1KG = 1025 UNIDADES)</t>
          </r>
        </is>
      </c>
      <c r="C8505" s="22" t="inlineStr">
        <is>
          <r>
            <t xml:space="preserve">SINAPI</t>
          </r>
        </is>
      </c>
      <c r="D8505" s="22" t="inlineStr">
        <is>
          <r>
            <t xml:space="preserve">KG</t>
          </r>
        </is>
      </c>
      <c r="E8505" s="24" t="n">
        <v>0.0012</v>
      </c>
      <c r="F8505" s="25" t="n">
        <v>70.37</v>
      </c>
      <c r="G8505" s="25" t="n">
        <f>TRUNC(TRUNC(E8505,8)*F8505,2)</f>
        <v>0.08</v>
      </c>
    </row>
    <row r="8506" customHeight="1" ht="21">
      <c r="A8506" s="22" t="inlineStr">
        <is>
          <r>
            <t xml:space="preserve">00040873</t>
          </r>
        </is>
      </c>
      <c r="B8506" s="23" t="inlineStr">
        <is>
          <r>
            <t xml:space="preserve">RUFO INTERNO/EXTERNO DE CHAPA DE ACO GALVANIZADA NUM 24, CORTE 25 CM</t>
          </r>
        </is>
      </c>
      <c r="C8506" s="22" t="inlineStr">
        <is>
          <r>
            <t xml:space="preserve">SINAPI</t>
          </r>
        </is>
      </c>
      <c r="D8506" s="22" t="inlineStr">
        <is>
          <r>
            <t xml:space="preserve">M</t>
          </r>
        </is>
      </c>
      <c r="E8506" s="24" t="n">
        <v>1.05</v>
      </c>
      <c r="F8506" s="25" t="n">
        <v>22.27</v>
      </c>
      <c r="G8506" s="25" t="n">
        <f>TRUNC(TRUNC(E8506,8)*F8506,2)</f>
        <v>23.38</v>
      </c>
    </row>
    <row r="8507" customHeight="1" ht="21">
      <c r="A8507" s="22" t="inlineStr">
        <is>
          <r>
            <t xml:space="preserve">00000142</t>
          </r>
        </is>
      </c>
      <c r="B8507" s="23" t="inlineStr">
        <is>
          <r>
            <t xml:space="preserve">SELANTE ELASTICO MONOCOMPONENTE A BASE DE POLIURETANO (PU) PARA JUNTAS DIVERSAS</t>
          </r>
        </is>
      </c>
      <c r="C8507" s="22" t="inlineStr">
        <is>
          <r>
            <t xml:space="preserve">SINAPI</t>
          </r>
        </is>
      </c>
      <c r="D8507" s="22" t="inlineStr">
        <is>
          <r>
            <t xml:space="preserve">310ML</t>
          </r>
        </is>
      </c>
      <c r="E8507" s="24" t="n">
        <v>0.198</v>
      </c>
      <c r="F8507" s="25" t="n">
        <v>40.24</v>
      </c>
      <c r="G8507" s="25" t="n">
        <f>TRUNC(TRUNC(E8507,8)*F8507,2)</f>
        <v>7.96</v>
      </c>
    </row>
    <row r="8508" customHeight="1" ht="15">
      <c r="A8508" s="22" t="inlineStr">
        <is>
          <r>
            <t xml:space="preserve">00013388</t>
          </r>
        </is>
      </c>
      <c r="B8508" s="23" t="inlineStr">
        <is>
          <r>
            <t xml:space="preserve">SOLDA EM BARRA DE ESTANHO-CHUMBO 50/50</t>
          </r>
        </is>
      </c>
      <c r="C8508" s="22" t="inlineStr">
        <is>
          <r>
            <t xml:space="preserve">SINAPI</t>
          </r>
        </is>
      </c>
      <c r="D8508" s="22" t="inlineStr">
        <is>
          <r>
            <t xml:space="preserve">KG</t>
          </r>
        </is>
      </c>
      <c r="E8508" s="24" t="n">
        <v>0.045</v>
      </c>
      <c r="F8508" s="25" t="n">
        <v>235.0</v>
      </c>
      <c r="G8508" s="25" t="n">
        <f>TRUNC(TRUNC(E8508,8)*F8508,2)</f>
        <v>10.57</v>
      </c>
    </row>
    <row r="8509" customHeight="1" ht="15">
      <c r="A8509" s="2" t="inlineStr"/>
      <c r="B8509" s="2" t="inlineStr"/>
      <c r="C8509" s="2" t="inlineStr"/>
      <c r="D8509" s="2" t="inlineStr"/>
      <c r="E8509" s="26" t="inlineStr">
        <is>
          <r>
            <t xml:space="preserve">TOTAL Material:</t>
          </r>
        </is>
      </c>
      <c r="F8509" s="26" t="inlineStr"/>
      <c r="G8509" s="27" t="n">
        <f>SUM(G8504:G8508)</f>
        <v>42.07</v>
      </c>
    </row>
    <row r="8510" customHeight="1" ht="15">
      <c r="A8510" s="20" t="inlineStr">
        <is>
          <r>
            <t xml:space="preserve">Mão de Obra com Encargos Complementares</t>
          </r>
        </is>
      </c>
      <c r="B8510" s="20" t="inlineStr"/>
      <c r="C8510" s="21" t="inlineStr">
        <is>
          <r>
            <t xml:space="preserve">FONTE</t>
          </r>
        </is>
      </c>
      <c r="D8510" s="21" t="inlineStr">
        <is>
          <r>
            <t xml:space="preserve">UNID</t>
          </r>
        </is>
      </c>
      <c r="E8510" s="21" t="inlineStr">
        <is>
          <r>
            <t xml:space="preserve">COEFICIENTE</t>
          </r>
        </is>
      </c>
      <c r="F8510" s="21" t="inlineStr">
        <is>
          <r>
            <t xml:space="preserve">PREÇO UNITÁRIO</t>
          </r>
        </is>
      </c>
      <c r="G8510" s="21" t="inlineStr">
        <is>
          <r>
            <t xml:space="preserve">TOTAL</t>
          </r>
        </is>
      </c>
    </row>
    <row r="8511" customHeight="1" ht="15">
      <c r="A8511" s="22" t="inlineStr">
        <is>
          <r>
            <t xml:space="preserve">88316</t>
          </r>
        </is>
      </c>
      <c r="B8511" s="23" t="inlineStr">
        <is>
          <r>
            <t xml:space="preserve">SERVENTE COM ENCARGOS COMPLEMENTARES</t>
          </r>
        </is>
      </c>
      <c r="C8511" s="22" t="inlineStr">
        <is>
          <r>
            <t xml:space="preserve">SINAPI</t>
          </r>
        </is>
      </c>
      <c r="D8511" s="22" t="inlineStr">
        <is>
          <r>
            <t xml:space="preserve">H</t>
          </r>
        </is>
      </c>
      <c r="E8511" s="24" t="n">
        <v>0.207</v>
      </c>
      <c r="F8511" s="25" t="n">
        <v>23.56</v>
      </c>
      <c r="G8511" s="25" t="n">
        <f>TRUNC(TRUNC(E8511,8)*F8511,2)</f>
        <v>4.87</v>
      </c>
    </row>
    <row r="8512" customHeight="1" ht="15">
      <c r="A8512" s="22" t="inlineStr">
        <is>
          <r>
            <t xml:space="preserve">88323</t>
          </r>
        </is>
      </c>
      <c r="B8512" s="23" t="inlineStr">
        <is>
          <r>
            <t xml:space="preserve">TELHADISTA COM ENCARGOS COMPLEMENTARES</t>
          </r>
        </is>
      </c>
      <c r="C8512" s="22" t="inlineStr">
        <is>
          <r>
            <t xml:space="preserve">SINAPI</t>
          </r>
        </is>
      </c>
      <c r="D8512" s="22" t="inlineStr">
        <is>
          <r>
            <t xml:space="preserve">H</t>
          </r>
        </is>
      </c>
      <c r="E8512" s="24" t="n">
        <v>0.112</v>
      </c>
      <c r="F8512" s="25" t="n">
        <v>29.86</v>
      </c>
      <c r="G8512" s="25" t="n">
        <f>TRUNC(TRUNC(E8512,8)*F8512,2)</f>
        <v>3.34</v>
      </c>
    </row>
    <row r="8513" customHeight="1" ht="18">
      <c r="A8513" s="2" t="inlineStr"/>
      <c r="B8513" s="2" t="inlineStr"/>
      <c r="C8513" s="2" t="inlineStr"/>
      <c r="D8513" s="2" t="inlineStr"/>
      <c r="E8513" s="26" t="inlineStr">
        <is>
          <r>
            <t xml:space="preserve">TOTAL Mão de Obra com Encargos Complementares:</t>
          </r>
        </is>
      </c>
      <c r="F8513" s="26" t="inlineStr"/>
      <c r="G8513" s="27" t="n">
        <f>SUM(G8511:G8512)</f>
        <v>8.21</v>
      </c>
    </row>
    <row r="8514" customHeight="1" ht="15">
      <c r="A8514" s="2" t="inlineStr"/>
      <c r="B8514" s="2" t="inlineStr"/>
      <c r="C8514" s="2" t="inlineStr"/>
      <c r="D8514" s="2" t="inlineStr"/>
      <c r="E8514" s="28" t="inlineStr">
        <is>
          <r>
            <t xml:space="preserve">VALOR:</t>
          </r>
        </is>
      </c>
      <c r="F8514" s="28" t="inlineStr"/>
      <c r="G8514" s="29" t="n">
        <f>ROUND(SUM(G8502,G8509,G8513),2)</f>
        <v>51.23</v>
      </c>
    </row>
    <row r="8515" customHeight="1" ht="15">
      <c r="A8515" s="2" t="inlineStr"/>
      <c r="B8515" s="2" t="inlineStr"/>
      <c r="C8515" s="2" t="inlineStr"/>
      <c r="D8515" s="2" t="inlineStr"/>
      <c r="E8515" s="28" t="inlineStr">
        <is>
          <r>
            <t xml:space="preserve">VALOR BDI (20.34%):</t>
          </r>
        </is>
      </c>
      <c r="F8515" s="28" t="inlineStr"/>
      <c r="G8515" s="29" t="n">
        <f>ROUND(G8514*(20.34/100),2)</f>
        <v>10.42</v>
      </c>
    </row>
    <row r="8516" customHeight="1" ht="15">
      <c r="A8516" s="2" t="inlineStr"/>
      <c r="B8516" s="2" t="inlineStr"/>
      <c r="C8516" s="2" t="inlineStr"/>
      <c r="D8516" s="2" t="inlineStr"/>
      <c r="E8516" s="28" t="inlineStr">
        <is>
          <r>
            <t xml:space="preserve">VALOR COM BDI:</t>
          </r>
        </is>
      </c>
      <c r="F8516" s="28" t="inlineStr"/>
      <c r="G8516" s="29" t="n">
        <f>G8515+G8514</f>
        <v>61.65</v>
      </c>
    </row>
    <row r="8517" customHeight="1" ht="10">
      <c r="A8517" s="2" t="inlineStr"/>
      <c r="B8517" s="2" t="inlineStr"/>
      <c r="C8517" s="2" t="inlineStr"/>
      <c r="D8517" s="2" t="inlineStr"/>
      <c r="E8517" s="18" t="inlineStr"/>
      <c r="F8517" s="18" t="inlineStr"/>
      <c r="G8517" s="18" t="inlineStr"/>
    </row>
    <row r="8518" customHeight="1" ht="27">
      <c r="A8518" s="19" t="inlineStr">
        <is>
          <r>
            <t xml:space="preserve">1.25.16. ​CP05607653​ VIGA OU PILAR TUBULAR EM PERFIL LAMINADO OU SOLDADO EM AÇO ESTRUTURAL, COM CONEXÕES SOLDADAS, INCLUSOS MÃO DE OBRA, TRNASPORTE E IÇAMENTO UTILIZANDO GUINDASTE - FORNECIMENTO E INSTALAÇÃO. AF_01/2020_PA (BASE: 100764)​ (KG)</t>
          </r>
        </is>
      </c>
      <c r="B8518" s="19" t="inlineStr"/>
      <c r="C8518" s="19" t="inlineStr"/>
      <c r="D8518" s="19" t="inlineStr"/>
      <c r="E8518" s="19" t="inlineStr"/>
      <c r="F8518" s="19" t="inlineStr"/>
      <c r="G8518" s="19" t="inlineStr"/>
    </row>
    <row r="8519" customHeight="1" ht="15">
      <c r="A8519" s="20" t="inlineStr">
        <is>
          <r>
            <t xml:space="preserve">Equipamento Custo Horário</t>
          </r>
        </is>
      </c>
      <c r="B8519" s="20" t="inlineStr"/>
      <c r="C8519" s="21" t="inlineStr">
        <is>
          <r>
            <t xml:space="preserve">FONTE</t>
          </r>
        </is>
      </c>
      <c r="D8519" s="21" t="inlineStr">
        <is>
          <r>
            <t xml:space="preserve">UNID</t>
          </r>
        </is>
      </c>
      <c r="E8519" s="21" t="inlineStr">
        <is>
          <r>
            <t xml:space="preserve">COEFICIENTE</t>
          </r>
        </is>
      </c>
      <c r="F8519" s="21" t="inlineStr">
        <is>
          <r>
            <t xml:space="preserve">PREÇO UNITÁRIO</t>
          </r>
        </is>
      </c>
      <c r="G8519" s="21" t="inlineStr">
        <is>
          <r>
            <t xml:space="preserve">TOTAL</t>
          </r>
        </is>
      </c>
    </row>
    <row r="8520" customHeight="1" ht="29">
      <c r="A8520" s="22" t="inlineStr">
        <is>
          <r>
            <t xml:space="preserve">93288</t>
          </r>
        </is>
      </c>
      <c r="B8520" s="23" t="inlineStr">
        <is>
          <r>
            <t xml:space="preserve">GUINDASTE HIDRÁULICO AUTOPROPELIDO, COM LANÇA TELESCÓPICA 40 M, CAPACIDADE MÁXIMA 60 T, POTÊNCIA 260 KW - CHI DIURNO. AF_03/2016</t>
          </r>
        </is>
      </c>
      <c r="C8520" s="22" t="inlineStr">
        <is>
          <r>
            <t xml:space="preserve">SINAPI</t>
          </r>
        </is>
      </c>
      <c r="D8520" s="22" t="inlineStr">
        <is>
          <r>
            <t xml:space="preserve">CHI</t>
          </r>
        </is>
      </c>
      <c r="E8520" s="24" t="n">
        <v>0.0037</v>
      </c>
      <c r="F8520" s="25" t="n">
        <v>197.08</v>
      </c>
      <c r="G8520" s="25" t="n">
        <f>ROUND(ROUND(E8520,8)*F8520,2)</f>
        <v>0.73</v>
      </c>
    </row>
    <row r="8521" customHeight="1" ht="29">
      <c r="A8521" s="22" t="inlineStr">
        <is>
          <r>
            <t xml:space="preserve">93287</t>
          </r>
        </is>
      </c>
      <c r="B8521" s="23" t="inlineStr">
        <is>
          <r>
            <t xml:space="preserve">GUINDASTE HIDRÁULICO AUTOPROPELIDO, COM LANÇA TELESCÓPICA 40 M, CAPACIDADE MÁXIMA 60 T, POTÊNCIA 260 KW - CHP DIURNO. AF_03/2016</t>
          </r>
        </is>
      </c>
      <c r="C8521" s="22" t="inlineStr">
        <is>
          <r>
            <t xml:space="preserve">SINAPI</t>
          </r>
        </is>
      </c>
      <c r="D8521" s="22" t="inlineStr">
        <is>
          <r>
            <t xml:space="preserve">CHP</t>
          </r>
        </is>
      </c>
      <c r="E8521" s="24" t="n">
        <v>0.004</v>
      </c>
      <c r="F8521" s="25" t="n">
        <v>370.38</v>
      </c>
      <c r="G8521" s="25" t="n">
        <f>ROUND(ROUND(E8521,8)*F8521,2)</f>
        <v>1.48</v>
      </c>
    </row>
    <row r="8522" customHeight="1" ht="18">
      <c r="A8522" s="2" t="inlineStr"/>
      <c r="B8522" s="2" t="inlineStr"/>
      <c r="C8522" s="2" t="inlineStr"/>
      <c r="D8522" s="2" t="inlineStr"/>
      <c r="E8522" s="26" t="inlineStr">
        <is>
          <r>
            <t xml:space="preserve">TOTAL Equipamento Custo Horário:</t>
          </r>
        </is>
      </c>
      <c r="F8522" s="26" t="inlineStr"/>
      <c r="G8522" s="27" t="n">
        <f>SUM(G8520:G8521)</f>
        <v>2.21</v>
      </c>
    </row>
    <row r="8523" customHeight="1" ht="15">
      <c r="A8523" s="20" t="inlineStr">
        <is>
          <r>
            <t xml:space="preserve">Material</t>
          </r>
        </is>
      </c>
      <c r="B8523" s="20" t="inlineStr"/>
      <c r="C8523" s="21" t="inlineStr">
        <is>
          <r>
            <t xml:space="preserve">FONTE</t>
          </r>
        </is>
      </c>
      <c r="D8523" s="21" t="inlineStr">
        <is>
          <r>
            <t xml:space="preserve">UNID</t>
          </r>
        </is>
      </c>
      <c r="E8523" s="21" t="inlineStr">
        <is>
          <r>
            <t xml:space="preserve">COEFICIENTE</t>
          </r>
        </is>
      </c>
      <c r="F8523" s="21" t="inlineStr">
        <is>
          <r>
            <t xml:space="preserve">PREÇO UNITÁRIO</t>
          </r>
        </is>
      </c>
      <c r="G8523" s="21" t="inlineStr">
        <is>
          <r>
            <t xml:space="preserve">TOTAL</t>
          </r>
        </is>
      </c>
    </row>
    <row r="8524" customHeight="1" ht="15">
      <c r="A8524" s="22" t="inlineStr">
        <is>
          <r>
            <t xml:space="preserve">I0824</t>
          </r>
        </is>
      </c>
      <c r="B8524" s="23" t="inlineStr">
        <is>
          <r>
            <t xml:space="preserve">COMPONENTES ESTRUTURAIS DE ACO</t>
          </r>
        </is>
      </c>
      <c r="C8524" s="22" t="inlineStr">
        <is>
          <r>
            <t xml:space="preserve">SEINFRA</t>
          </r>
        </is>
      </c>
      <c r="D8524" s="22" t="inlineStr">
        <is>
          <r>
            <t xml:space="preserve">KG</t>
          </r>
        </is>
      </c>
      <c r="E8524" s="24" t="n">
        <v>1.091</v>
      </c>
      <c r="F8524" s="25" t="n">
        <v>9.43</v>
      </c>
      <c r="G8524" s="25" t="n">
        <f>ROUND(ROUND(E8524,8)*F8524,2)</f>
        <v>10.29</v>
      </c>
    </row>
    <row r="8525" customHeight="1" ht="21">
      <c r="A8525" s="22" t="inlineStr">
        <is>
          <r>
            <t xml:space="preserve">00010997</t>
          </r>
        </is>
      </c>
      <c r="B8525" s="23" t="inlineStr">
        <is>
          <r>
            <t xml:space="preserve">ELETRODO REVESTIDO AWS - E7018, DIAMETRO IGUAL A 4,00 MM</t>
          </r>
        </is>
      </c>
      <c r="C8525" s="22" t="inlineStr">
        <is>
          <r>
            <t xml:space="preserve">SINAPI</t>
          </r>
        </is>
      </c>
      <c r="D8525" s="22" t="inlineStr">
        <is>
          <r>
            <t xml:space="preserve">KG</t>
          </r>
        </is>
      </c>
      <c r="E8525" s="24" t="n">
        <v>0.015</v>
      </c>
      <c r="F8525" s="25" t="n">
        <v>48.29</v>
      </c>
      <c r="G8525" s="25" t="n">
        <f>ROUND(ROUND(E8525,8)*F8525,2)</f>
        <v>0.72</v>
      </c>
    </row>
    <row r="8526" customHeight="1" ht="15">
      <c r="A8526" s="2" t="inlineStr"/>
      <c r="B8526" s="2" t="inlineStr"/>
      <c r="C8526" s="2" t="inlineStr"/>
      <c r="D8526" s="2" t="inlineStr"/>
      <c r="E8526" s="26" t="inlineStr">
        <is>
          <r>
            <t xml:space="preserve">TOTAL Material:</t>
          </r>
        </is>
      </c>
      <c r="F8526" s="26" t="inlineStr"/>
      <c r="G8526" s="27" t="n">
        <f>SUM(G8524:G8525)</f>
        <v>11.01</v>
      </c>
    </row>
    <row r="8527" customHeight="1" ht="15">
      <c r="A8527" s="20" t="inlineStr">
        <is>
          <r>
            <t xml:space="preserve">Mão de Obra com Encargos Complementares</t>
          </r>
        </is>
      </c>
      <c r="B8527" s="20" t="inlineStr"/>
      <c r="C8527" s="21" t="inlineStr">
        <is>
          <r>
            <t xml:space="preserve">FONTE</t>
          </r>
        </is>
      </c>
      <c r="D8527" s="21" t="inlineStr">
        <is>
          <r>
            <t xml:space="preserve">UNID</t>
          </r>
        </is>
      </c>
      <c r="E8527" s="21" t="inlineStr">
        <is>
          <r>
            <t xml:space="preserve">COEFICIENTE</t>
          </r>
        </is>
      </c>
      <c r="F8527" s="21" t="inlineStr">
        <is>
          <r>
            <t xml:space="preserve">PREÇO UNITÁRIO</t>
          </r>
        </is>
      </c>
      <c r="G8527" s="21" t="inlineStr">
        <is>
          <r>
            <t xml:space="preserve">TOTAL</t>
          </r>
        </is>
      </c>
    </row>
    <row r="8528" customHeight="1" ht="21">
      <c r="A8528" s="22" t="inlineStr">
        <is>
          <r>
            <t xml:space="preserve">88240</t>
          </r>
        </is>
      </c>
      <c r="B8528" s="23" t="inlineStr">
        <is>
          <r>
            <t xml:space="preserve">AJUDANTE DE ESTRUTURA METÁLICA COM ENCARGOS COMPLEMENTARES</t>
          </r>
        </is>
      </c>
      <c r="C8528" s="22" t="inlineStr">
        <is>
          <r>
            <t xml:space="preserve">SINAPI</t>
          </r>
        </is>
      </c>
      <c r="D8528" s="22" t="inlineStr">
        <is>
          <r>
            <t xml:space="preserve">H</t>
          </r>
        </is>
      </c>
      <c r="E8528" s="24" t="n">
        <v>0.0044</v>
      </c>
      <c r="F8528" s="25" t="n">
        <v>23.58</v>
      </c>
      <c r="G8528" s="25" t="n">
        <f>ROUND(ROUND(E8528,8)*F8528,2)</f>
        <v>0.1</v>
      </c>
    </row>
    <row r="8529" customHeight="1" ht="21">
      <c r="A8529" s="22" t="inlineStr">
        <is>
          <r>
            <t xml:space="preserve">88278</t>
          </r>
        </is>
      </c>
      <c r="B8529" s="23" t="inlineStr">
        <is>
          <r>
            <t xml:space="preserve">MONTADOR DE ESTRUTURAS METÁLICAS COM ENCARGOS COMPLEMENTARES</t>
          </r>
        </is>
      </c>
      <c r="C8529" s="22" t="inlineStr">
        <is>
          <r>
            <t xml:space="preserve">SINAPI</t>
          </r>
        </is>
      </c>
      <c r="D8529" s="22" t="inlineStr">
        <is>
          <r>
            <t xml:space="preserve">H</t>
          </r>
        </is>
      </c>
      <c r="E8529" s="24" t="n">
        <v>0.014</v>
      </c>
      <c r="F8529" s="25" t="n">
        <v>27.54</v>
      </c>
      <c r="G8529" s="25" t="n">
        <f>ROUND(ROUND(E8529,8)*F8529,2)</f>
        <v>0.39</v>
      </c>
    </row>
    <row r="8530" customHeight="1" ht="15">
      <c r="A8530" s="22" t="inlineStr">
        <is>
          <r>
            <t xml:space="preserve">88317</t>
          </r>
        </is>
      </c>
      <c r="B8530" s="23" t="inlineStr">
        <is>
          <r>
            <t xml:space="preserve">SOLDADOR COM ENCARGOS COMPLEMENTARES</t>
          </r>
        </is>
      </c>
      <c r="C8530" s="22" t="inlineStr">
        <is>
          <r>
            <t xml:space="preserve">SINAPI</t>
          </r>
        </is>
      </c>
      <c r="D8530" s="22" t="inlineStr">
        <is>
          <r>
            <t xml:space="preserve">H</t>
          </r>
        </is>
      </c>
      <c r="E8530" s="24" t="n">
        <v>0.0181</v>
      </c>
      <c r="F8530" s="25" t="n">
        <v>31.31</v>
      </c>
      <c r="G8530" s="25" t="n">
        <f>ROUND(ROUND(E8530,8)*F8530,2)</f>
        <v>0.57</v>
      </c>
    </row>
    <row r="8531" customHeight="1" ht="18">
      <c r="A8531" s="2" t="inlineStr"/>
      <c r="B8531" s="2" t="inlineStr"/>
      <c r="C8531" s="2" t="inlineStr"/>
      <c r="D8531" s="2" t="inlineStr"/>
      <c r="E8531" s="26" t="inlineStr">
        <is>
          <r>
            <t xml:space="preserve">TOTAL Mão de Obra com Encargos Complementares:</t>
          </r>
        </is>
      </c>
      <c r="F8531" s="26" t="inlineStr"/>
      <c r="G8531" s="27" t="n">
        <f>SUM(G8528:G8530)</f>
        <v>1.06</v>
      </c>
    </row>
    <row r="8532" customHeight="1" ht="15">
      <c r="A8532" s="20" t="inlineStr">
        <is>
          <r>
            <t xml:space="preserve">Serviço</t>
          </r>
        </is>
      </c>
      <c r="B8532" s="20" t="inlineStr"/>
      <c r="C8532" s="21" t="inlineStr">
        <is>
          <r>
            <t xml:space="preserve">FONTE</t>
          </r>
        </is>
      </c>
      <c r="D8532" s="21" t="inlineStr">
        <is>
          <r>
            <t xml:space="preserve">UNID</t>
          </r>
        </is>
      </c>
      <c r="E8532" s="21" t="inlineStr">
        <is>
          <r>
            <t xml:space="preserve">COEFICIENTE</t>
          </r>
        </is>
      </c>
      <c r="F8532" s="21" t="inlineStr">
        <is>
          <r>
            <t xml:space="preserve">PREÇO UNITÁRIO</t>
          </r>
        </is>
      </c>
      <c r="G8532" s="21" t="inlineStr">
        <is>
          <r>
            <t xml:space="preserve">TOTAL</t>
          </r>
        </is>
      </c>
    </row>
    <row r="8533" customHeight="1" ht="21">
      <c r="A8533" s="22" t="inlineStr">
        <is>
          <r>
            <t xml:space="preserve">100716</t>
          </r>
        </is>
      </c>
      <c r="B8533" s="23" t="inlineStr">
        <is>
          <r>
            <t xml:space="preserve">JATEAMENTO ABRASIVO COM GRANALHA DE AÇO EM PERFIL METÁLICO EM FÁBRICA. AF_01/2020</t>
          </r>
        </is>
      </c>
      <c r="C8533" s="22" t="inlineStr">
        <is>
          <r>
            <t xml:space="preserve">SINAPI</t>
          </r>
        </is>
      </c>
      <c r="D8533" s="22" t="inlineStr">
        <is>
          <r>
            <t xml:space="preserve">M2</t>
          </r>
        </is>
      </c>
      <c r="E8533" s="24" t="n">
        <v>0.0358</v>
      </c>
      <c r="F8533" s="25" t="n">
        <v>25.22</v>
      </c>
      <c r="G8533" s="25" t="n">
        <f>ROUND(ROUND(E8533,8)*F8533,2)</f>
        <v>0.9</v>
      </c>
    </row>
    <row r="8534" customHeight="1" ht="29">
      <c r="A8534" s="22" t="inlineStr">
        <is>
          <r>
            <t xml:space="preserve">100719</t>
          </r>
        </is>
      </c>
      <c r="B8534" s="23" t="inlineStr">
        <is>
          <r>
            <t xml:space="preserve">PINTURA COM TINTA ALQUÍDICA DE FUNDO (TIPO ZARCÃO) PULVERIZADA SOBRE PERFIL METÁLICO EXECUTADO EM FÁBRICA (POR DEMÃO). AF_01/2020_PE</t>
          </r>
        </is>
      </c>
      <c r="C8534" s="22" t="inlineStr">
        <is>
          <r>
            <t xml:space="preserve">SINAPI</t>
          </r>
        </is>
      </c>
      <c r="D8534" s="22" t="inlineStr">
        <is>
          <r>
            <t xml:space="preserve">M2</t>
          </r>
        </is>
      </c>
      <c r="E8534" s="24" t="n">
        <v>0.0358</v>
      </c>
      <c r="F8534" s="25" t="n">
        <v>12.69</v>
      </c>
      <c r="G8534" s="25" t="n">
        <f>ROUND(ROUND(E8534,8)*F8534,2)</f>
        <v>0.45</v>
      </c>
    </row>
    <row r="8535" customHeight="1" ht="15">
      <c r="A8535" s="2" t="inlineStr"/>
      <c r="B8535" s="2" t="inlineStr"/>
      <c r="C8535" s="2" t="inlineStr"/>
      <c r="D8535" s="2" t="inlineStr"/>
      <c r="E8535" s="26" t="inlineStr">
        <is>
          <r>
            <t xml:space="preserve">TOTAL Serviço:</t>
          </r>
        </is>
      </c>
      <c r="F8535" s="26" t="inlineStr"/>
      <c r="G8535" s="27" t="n">
        <f>SUM(G8533:G8534)</f>
        <v>1.35</v>
      </c>
    </row>
    <row r="8536" customHeight="1" ht="15">
      <c r="A8536" s="2" t="inlineStr"/>
      <c r="B8536" s="2" t="inlineStr"/>
      <c r="C8536" s="2" t="inlineStr"/>
      <c r="D8536" s="2" t="inlineStr"/>
      <c r="E8536" s="28" t="inlineStr">
        <is>
          <r>
            <t xml:space="preserve">VALOR:</t>
          </r>
        </is>
      </c>
      <c r="F8536" s="28" t="inlineStr"/>
      <c r="G8536" s="29" t="n">
        <f>ROUND(SUM(G8522,G8526,G8531,G8535),2)</f>
        <v>15.63</v>
      </c>
    </row>
    <row r="8537" customHeight="1" ht="15">
      <c r="A8537" s="2" t="inlineStr"/>
      <c r="B8537" s="2" t="inlineStr"/>
      <c r="C8537" s="2" t="inlineStr"/>
      <c r="D8537" s="2" t="inlineStr"/>
      <c r="E8537" s="28" t="inlineStr">
        <is>
          <r>
            <t xml:space="preserve">VALOR BDI (20.34%):</t>
          </r>
        </is>
      </c>
      <c r="F8537" s="28" t="inlineStr"/>
      <c r="G8537" s="29" t="n">
        <f>ROUND(G8536*(20.34/100),2)</f>
        <v>3.18</v>
      </c>
    </row>
    <row r="8538" customHeight="1" ht="15">
      <c r="A8538" s="2" t="inlineStr"/>
      <c r="B8538" s="2" t="inlineStr"/>
      <c r="C8538" s="2" t="inlineStr"/>
      <c r="D8538" s="2" t="inlineStr"/>
      <c r="E8538" s="28" t="inlineStr">
        <is>
          <r>
            <t xml:space="preserve">VALOR COM BDI:</t>
          </r>
        </is>
      </c>
      <c r="F8538" s="28" t="inlineStr"/>
      <c r="G8538" s="29" t="n">
        <f>G8537+G8536</f>
        <v>18.81</v>
      </c>
    </row>
    <row r="8539" customHeight="1" ht="10">
      <c r="A8539" s="2" t="inlineStr"/>
      <c r="B8539" s="2" t="inlineStr"/>
      <c r="C8539" s="2" t="inlineStr"/>
      <c r="D8539" s="2" t="inlineStr"/>
      <c r="E8539" s="18" t="inlineStr"/>
      <c r="F8539" s="18" t="inlineStr"/>
      <c r="G8539" s="18" t="inlineStr"/>
    </row>
    <row r="8540" customHeight="1" ht="20">
      <c r="A8540" s="19" t="inlineStr">
        <is>
          <r>
            <t xml:space="preserve">1.25.17. ​00039746​ CHUMBADOR DE ACO GALVANIZADO, 1" X 600 MM, PARA POSTES DE ACO COM BASE, INCLUSO PORCA E ARRUELA​ (UN)</t>
          </r>
        </is>
      </c>
      <c r="B8540" s="19" t="inlineStr"/>
      <c r="C8540" s="19" t="inlineStr"/>
      <c r="D8540" s="19" t="inlineStr"/>
      <c r="E8540" s="19" t="inlineStr"/>
      <c r="F8540" s="19" t="inlineStr"/>
      <c r="G8540" s="19" t="inlineStr"/>
    </row>
    <row r="8541" customHeight="1" ht="15">
      <c r="A8541" s="20" t="inlineStr">
        <is>
          <r>
            <t xml:space="preserve">Material</t>
          </r>
        </is>
      </c>
      <c r="B8541" s="20" t="inlineStr"/>
      <c r="C8541" s="21" t="inlineStr">
        <is>
          <r>
            <t xml:space="preserve">FONTE</t>
          </r>
        </is>
      </c>
      <c r="D8541" s="21" t="inlineStr">
        <is>
          <r>
            <t xml:space="preserve">UNID</t>
          </r>
        </is>
      </c>
      <c r="E8541" s="21" t="inlineStr">
        <is>
          <r>
            <t xml:space="preserve">COEFICIENTE</t>
          </r>
        </is>
      </c>
      <c r="F8541" s="21" t="inlineStr">
        <is>
          <r>
            <t xml:space="preserve">PREÇO UNITÁRIO</t>
          </r>
        </is>
      </c>
      <c r="G8541" s="21" t="inlineStr">
        <is>
          <r>
            <t xml:space="preserve">TOTAL</t>
          </r>
        </is>
      </c>
    </row>
    <row r="8542" customHeight="1" ht="21">
      <c r="A8542" s="22" t="inlineStr">
        <is>
          <r>
            <t xml:space="preserve">00039746</t>
          </r>
        </is>
      </c>
      <c r="B8542" s="23" t="inlineStr">
        <is>
          <r>
            <t xml:space="preserve">CHUMBADOR DE ACO GALVANIZADO, 1" X 600 MM, PARA POSTES DE ACO COM BASE, INCLUSO PORCA E ARRUELA</t>
          </r>
        </is>
      </c>
      <c r="C8542" s="22" t="inlineStr">
        <is>
          <r>
            <t xml:space="preserve">SINAPI</t>
          </r>
        </is>
      </c>
      <c r="D8542" s="22" t="inlineStr">
        <is>
          <r>
            <t xml:space="preserve">UN</t>
          </r>
        </is>
      </c>
      <c r="E8542" s="24" t="n">
        <v>1.0</v>
      </c>
      <c r="F8542" s="25" t="n">
        <v>113.33</v>
      </c>
      <c r="G8542" s="25" t="n">
        <f>TRUNC(TRUNC(E8542,8)*F8542,2)</f>
        <v>113.33</v>
      </c>
    </row>
    <row r="8543" customHeight="1" ht="15">
      <c r="A8543" s="2" t="inlineStr"/>
      <c r="B8543" s="2" t="inlineStr"/>
      <c r="C8543" s="2" t="inlineStr"/>
      <c r="D8543" s="2" t="inlineStr"/>
      <c r="E8543" s="26" t="inlineStr">
        <is>
          <r>
            <t xml:space="preserve">TOTAL Material:</t>
          </r>
        </is>
      </c>
      <c r="F8543" s="26" t="inlineStr"/>
      <c r="G8543" s="27" t="n">
        <f>SUM(G8542:G8542)</f>
        <v>113.33</v>
      </c>
    </row>
    <row r="8544" customHeight="1" ht="15">
      <c r="A8544" s="2" t="inlineStr"/>
      <c r="B8544" s="2" t="inlineStr"/>
      <c r="C8544" s="2" t="inlineStr"/>
      <c r="D8544" s="2" t="inlineStr"/>
      <c r="E8544" s="28" t="inlineStr">
        <is>
          <r>
            <t xml:space="preserve">VALOR:</t>
          </r>
        </is>
      </c>
      <c r="F8544" s="28" t="inlineStr"/>
      <c r="G8544" s="29" t="n">
        <f>ROUND(SUM(G8543),2)</f>
        <v>113.33</v>
      </c>
    </row>
    <row r="8545" customHeight="1" ht="15">
      <c r="A8545" s="2" t="inlineStr"/>
      <c r="B8545" s="2" t="inlineStr"/>
      <c r="C8545" s="2" t="inlineStr"/>
      <c r="D8545" s="2" t="inlineStr"/>
      <c r="E8545" s="28" t="inlineStr">
        <is>
          <r>
            <t xml:space="preserve">VALOR BDI (20.34%):</t>
          </r>
        </is>
      </c>
      <c r="F8545" s="28" t="inlineStr"/>
      <c r="G8545" s="29" t="n">
        <f>ROUND(G8544*(20.34/100),2)</f>
        <v>23.05</v>
      </c>
    </row>
    <row r="8546" customHeight="1" ht="15">
      <c r="A8546" s="2" t="inlineStr"/>
      <c r="B8546" s="2" t="inlineStr"/>
      <c r="C8546" s="2" t="inlineStr"/>
      <c r="D8546" s="2" t="inlineStr"/>
      <c r="E8546" s="28" t="inlineStr">
        <is>
          <r>
            <t xml:space="preserve">VALOR COM BDI:</t>
          </r>
        </is>
      </c>
      <c r="F8546" s="28" t="inlineStr"/>
      <c r="G8546" s="29" t="n">
        <f>G8545+G8544</f>
        <v>136.38</v>
      </c>
    </row>
    <row r="8547" customHeight="1" ht="10">
      <c r="A8547" s="2" t="inlineStr"/>
      <c r="B8547" s="2" t="inlineStr"/>
      <c r="C8547" s="2" t="inlineStr"/>
      <c r="D8547" s="2" t="inlineStr"/>
      <c r="E8547" s="18" t="inlineStr"/>
      <c r="F8547" s="18" t="inlineStr"/>
      <c r="G8547" s="18" t="inlineStr"/>
    </row>
    <row r="8548" customHeight="1" ht="20">
      <c r="A8548" s="19" t="inlineStr">
        <is>
          <r>
            <t xml:space="preserve">1.25.18. ​I13305​ CHAPA DE ACO GROSSA, ASTM A36, E = 5/8 " (15,88 MM) 124,49 KG/M2​ (KG)</t>
          </r>
        </is>
      </c>
      <c r="B8548" s="19" t="inlineStr"/>
      <c r="C8548" s="19" t="inlineStr"/>
      <c r="D8548" s="19" t="inlineStr"/>
      <c r="E8548" s="19" t="inlineStr"/>
      <c r="F8548" s="19" t="inlineStr"/>
      <c r="G8548" s="19" t="inlineStr"/>
    </row>
    <row r="8549" customHeight="1" ht="15">
      <c r="A8549" s="20" t="inlineStr">
        <is>
          <r>
            <t xml:space="preserve">Material</t>
          </r>
        </is>
      </c>
      <c r="B8549" s="20" t="inlineStr"/>
      <c r="C8549" s="21" t="inlineStr">
        <is>
          <r>
            <t xml:space="preserve">FONTE</t>
          </r>
        </is>
      </c>
      <c r="D8549" s="21" t="inlineStr">
        <is>
          <r>
            <t xml:space="preserve">UNID</t>
          </r>
        </is>
      </c>
      <c r="E8549" s="21" t="inlineStr">
        <is>
          <r>
            <t xml:space="preserve">COEFICIENTE</t>
          </r>
        </is>
      </c>
      <c r="F8549" s="21" t="inlineStr">
        <is>
          <r>
            <t xml:space="preserve">PREÇO UNITÁRIO</t>
          </r>
        </is>
      </c>
      <c r="G8549" s="21" t="inlineStr">
        <is>
          <r>
            <t xml:space="preserve">TOTAL</t>
          </r>
        </is>
      </c>
    </row>
    <row r="8550" customHeight="1" ht="21">
      <c r="A8550" s="22" t="inlineStr">
        <is>
          <r>
            <t xml:space="preserve">I13305</t>
          </r>
        </is>
      </c>
      <c r="B8550" s="23" t="inlineStr">
        <is>
          <r>
            <t xml:space="preserve">CHAPA DE ACO GROSSA, ASTM A36, E = 5/8 " (15,88 MM) 124,49 KG/M2</t>
          </r>
        </is>
      </c>
      <c r="C8550" s="22" t="inlineStr">
        <is>
          <r>
            <t xml:space="preserve">SEINFRA</t>
          </r>
        </is>
      </c>
      <c r="D8550" s="22" t="inlineStr">
        <is>
          <r>
            <t xml:space="preserve">KG</t>
          </r>
        </is>
      </c>
      <c r="E8550" s="24" t="n">
        <v>1.0</v>
      </c>
      <c r="F8550" s="30" t="n">
        <v>8.5</v>
      </c>
      <c r="G8550" s="30" t="n">
        <f>ROUND(ROUND(E8550,8)*F8550,4)</f>
        <v>8.5</v>
      </c>
    </row>
    <row r="8551" customHeight="1" ht="15">
      <c r="A8551" s="2" t="inlineStr"/>
      <c r="B8551" s="2" t="inlineStr"/>
      <c r="C8551" s="2" t="inlineStr"/>
      <c r="D8551" s="2" t="inlineStr"/>
      <c r="E8551" s="26" t="inlineStr">
        <is>
          <r>
            <t xml:space="preserve">TOTAL Material:</t>
          </r>
        </is>
      </c>
      <c r="F8551" s="26" t="inlineStr"/>
      <c r="G8551" s="31" t="n">
        <f>SUM(G8550:G8550)</f>
        <v>8.5</v>
      </c>
    </row>
    <row r="8552" customHeight="1" ht="15">
      <c r="A8552" s="2" t="inlineStr"/>
      <c r="B8552" s="2" t="inlineStr"/>
      <c r="C8552" s="2" t="inlineStr"/>
      <c r="D8552" s="2" t="inlineStr"/>
      <c r="E8552" s="28" t="inlineStr">
        <is>
          <r>
            <t xml:space="preserve">VALOR:</t>
          </r>
        </is>
      </c>
      <c r="F8552" s="28" t="inlineStr"/>
      <c r="G8552" s="29" t="n">
        <f>ROUND(SUM(G8551),2)</f>
        <v>8.5</v>
      </c>
    </row>
    <row r="8553" customHeight="1" ht="15">
      <c r="A8553" s="2" t="inlineStr"/>
      <c r="B8553" s="2" t="inlineStr"/>
      <c r="C8553" s="2" t="inlineStr"/>
      <c r="D8553" s="2" t="inlineStr"/>
      <c r="E8553" s="28" t="inlineStr">
        <is>
          <r>
            <t xml:space="preserve">VALOR BDI (20.34%):</t>
          </r>
        </is>
      </c>
      <c r="F8553" s="28" t="inlineStr"/>
      <c r="G8553" s="29" t="n">
        <f>ROUND(G8552*(20.34/100),2)</f>
        <v>1.73</v>
      </c>
    </row>
    <row r="8554" customHeight="1" ht="15">
      <c r="A8554" s="2" t="inlineStr"/>
      <c r="B8554" s="2" t="inlineStr"/>
      <c r="C8554" s="2" t="inlineStr"/>
      <c r="D8554" s="2" t="inlineStr"/>
      <c r="E8554" s="28" t="inlineStr">
        <is>
          <r>
            <t xml:space="preserve">VALOR COM BDI:</t>
          </r>
        </is>
      </c>
      <c r="F8554" s="28" t="inlineStr"/>
      <c r="G8554" s="29" t="n">
        <f>G8553+G8552</f>
        <v>10.23</v>
      </c>
    </row>
    <row r="8555" customHeight="1" ht="10">
      <c r="A8555" s="2" t="inlineStr"/>
      <c r="B8555" s="2" t="inlineStr"/>
      <c r="C8555" s="2" t="inlineStr"/>
      <c r="D8555" s="2" t="inlineStr"/>
      <c r="E8555" s="18" t="inlineStr"/>
      <c r="F8555" s="18" t="inlineStr"/>
      <c r="G8555" s="18" t="inlineStr"/>
    </row>
    <row r="8556" customHeight="1" ht="20">
      <c r="A8556" s="19" t="inlineStr">
        <is>
          <r>
            <t xml:space="preserve">1.25.19. ​88278​ MONTADOR DE ESTRUTURAS METÁLICAS COM ENCARGOS COMPLEMENTARES​ (H)</t>
          </r>
        </is>
      </c>
      <c r="B8556" s="19" t="inlineStr"/>
      <c r="C8556" s="19" t="inlineStr"/>
      <c r="D8556" s="19" t="inlineStr"/>
      <c r="E8556" s="19" t="inlineStr"/>
      <c r="F8556" s="19" t="inlineStr"/>
      <c r="G8556" s="19" t="inlineStr"/>
    </row>
    <row r="8557" customHeight="1" ht="15">
      <c r="A8557" s="20" t="inlineStr">
        <is>
          <r>
            <t xml:space="preserve">Encargos Complementares</t>
          </r>
        </is>
      </c>
      <c r="B8557" s="20" t="inlineStr"/>
      <c r="C8557" s="21" t="inlineStr">
        <is>
          <r>
            <t xml:space="preserve">FONTE</t>
          </r>
        </is>
      </c>
      <c r="D8557" s="21" t="inlineStr">
        <is>
          <r>
            <t xml:space="preserve">UNID</t>
          </r>
        </is>
      </c>
      <c r="E8557" s="21" t="inlineStr">
        <is>
          <r>
            <t xml:space="preserve">COEFICIENTE</t>
          </r>
        </is>
      </c>
      <c r="F8557" s="21" t="inlineStr">
        <is>
          <r>
            <t xml:space="preserve">PREÇO UNITÁRIO</t>
          </r>
        </is>
      </c>
      <c r="G8557" s="21" t="inlineStr">
        <is>
          <r>
            <t xml:space="preserve">TOTAL</t>
          </r>
        </is>
      </c>
    </row>
    <row r="8558" customHeight="1" ht="21">
      <c r="A8558" s="22" t="inlineStr">
        <is>
          <r>
            <t xml:space="preserve">00037370</t>
          </r>
        </is>
      </c>
      <c r="B8558" s="23" t="inlineStr">
        <is>
          <r>
            <t xml:space="preserve">ALIMENTACAO - HORISTA (COLETADO CAIXA - ENCARGOS COMPLEMENTARES)</t>
          </r>
        </is>
      </c>
      <c r="C8558" s="22" t="inlineStr">
        <is>
          <r>
            <t xml:space="preserve">SINAPI</t>
          </r>
        </is>
      </c>
      <c r="D8558" s="22" t="inlineStr">
        <is>
          <r>
            <t xml:space="preserve">H</t>
          </r>
        </is>
      </c>
      <c r="E8558" s="24" t="n">
        <v>1.0</v>
      </c>
      <c r="F8558" s="25" t="n">
        <v>3.62</v>
      </c>
      <c r="G8558" s="25" t="n">
        <f>TRUNC(TRUNC(E8558,8)*F8558,2)</f>
        <v>3.62</v>
      </c>
    </row>
    <row r="8559" customHeight="1" ht="21">
      <c r="A8559" s="22" t="inlineStr">
        <is>
          <r>
            <t xml:space="preserve">00043488</t>
          </r>
        </is>
      </c>
      <c r="B8559" s="23" t="inlineStr">
        <is>
          <r>
            <t xml:space="preserve">EPI - FAMILIA OPERADOR ESCAVADEIRA - HORISTA (ENCARGOS COMPLEMENTARES - COLETADO CAIXA)</t>
          </r>
        </is>
      </c>
      <c r="C8559" s="22" t="inlineStr">
        <is>
          <r>
            <t xml:space="preserve">SINAPI</t>
          </r>
        </is>
      </c>
      <c r="D8559" s="22" t="inlineStr">
        <is>
          <r>
            <t xml:space="preserve">H</t>
          </r>
        </is>
      </c>
      <c r="E8559" s="24" t="n">
        <v>1.0</v>
      </c>
      <c r="F8559" s="25" t="n">
        <v>0.89</v>
      </c>
      <c r="G8559" s="25" t="n">
        <f>TRUNC(TRUNC(E8559,8)*F8559,2)</f>
        <v>0.89</v>
      </c>
    </row>
    <row r="8560" customHeight="1" ht="21">
      <c r="A8560" s="22" t="inlineStr">
        <is>
          <r>
            <t xml:space="preserve">00037372</t>
          </r>
        </is>
      </c>
      <c r="B8560" s="23" t="inlineStr">
        <is>
          <r>
            <t xml:space="preserve">EXAMES - HORISTA (COLETADO CAIXA - ENCARGOS COMPLEMENTARES)</t>
          </r>
        </is>
      </c>
      <c r="C8560" s="22" t="inlineStr">
        <is>
          <r>
            <t xml:space="preserve">SINAPI</t>
          </r>
        </is>
      </c>
      <c r="D8560" s="22" t="inlineStr">
        <is>
          <r>
            <t xml:space="preserve">H</t>
          </r>
        </is>
      </c>
      <c r="E8560" s="24" t="n">
        <v>1.0</v>
      </c>
      <c r="F8560" s="25" t="n">
        <v>1.43</v>
      </c>
      <c r="G8560" s="25" t="n">
        <f>TRUNC(TRUNC(E8560,8)*F8560,2)</f>
        <v>1.43</v>
      </c>
    </row>
    <row r="8561" customHeight="1" ht="29">
      <c r="A8561" s="22" t="inlineStr">
        <is>
          <r>
            <t xml:space="preserve">00043464</t>
          </r>
        </is>
      </c>
      <c r="B8561" s="23" t="inlineStr">
        <is>
          <r>
            <t xml:space="preserve">FERRAMENTAS - FAMILIA OPERADOR ESCAVADEIRA - HORISTA (ENCARGOS COMPLEMENTARES - COLETADO CAIXA)</t>
          </r>
        </is>
      </c>
      <c r="C8561" s="22" t="inlineStr">
        <is>
          <r>
            <t xml:space="preserve">SINAPI</t>
          </r>
        </is>
      </c>
      <c r="D8561" s="22" t="inlineStr">
        <is>
          <r>
            <t xml:space="preserve">H</t>
          </r>
        </is>
      </c>
      <c r="E8561" s="24" t="n">
        <v>1.0</v>
      </c>
      <c r="F8561" s="25" t="n">
        <v>0.01</v>
      </c>
      <c r="G8561" s="25" t="n">
        <f>TRUNC(TRUNC(E8561,8)*F8561,2)</f>
        <v>0.01</v>
      </c>
    </row>
    <row r="8562" customHeight="1" ht="21">
      <c r="A8562" s="22" t="inlineStr">
        <is>
          <r>
            <t xml:space="preserve">00037373</t>
          </r>
        </is>
      </c>
      <c r="B8562" s="23" t="inlineStr">
        <is>
          <r>
            <t xml:space="preserve">SEGURO - HORISTA (COLETADO CAIXA - ENCARGOS COMPLEMENTARES)</t>
          </r>
        </is>
      </c>
      <c r="C8562" s="22" t="inlineStr">
        <is>
          <r>
            <t xml:space="preserve">SINAPI</t>
          </r>
        </is>
      </c>
      <c r="D8562" s="22" t="inlineStr">
        <is>
          <r>
            <t xml:space="preserve">H</t>
          </r>
        </is>
      </c>
      <c r="E8562" s="24" t="n">
        <v>1.0</v>
      </c>
      <c r="F8562" s="25" t="n">
        <v>0.08</v>
      </c>
      <c r="G8562" s="25" t="n">
        <f>TRUNC(TRUNC(E8562,8)*F8562,2)</f>
        <v>0.08</v>
      </c>
    </row>
    <row r="8563" customHeight="1" ht="21">
      <c r="A8563" s="22" t="inlineStr">
        <is>
          <r>
            <t xml:space="preserve">00037371</t>
          </r>
        </is>
      </c>
      <c r="B8563" s="23" t="inlineStr">
        <is>
          <r>
            <t xml:space="preserve">TRANSPORTE - HORISTA (COLETADO CAIXA - ENCARGOS COMPLEMENTARES)</t>
          </r>
        </is>
      </c>
      <c r="C8563" s="22" t="inlineStr">
        <is>
          <r>
            <t xml:space="preserve">SINAPI</t>
          </r>
        </is>
      </c>
      <c r="D8563" s="22" t="inlineStr">
        <is>
          <r>
            <t xml:space="preserve">H</t>
          </r>
        </is>
      </c>
      <c r="E8563" s="24" t="n">
        <v>1.0</v>
      </c>
      <c r="F8563" s="25" t="n">
        <v>1.09</v>
      </c>
      <c r="G8563" s="25" t="n">
        <f>TRUNC(TRUNC(E8563,8)*F8563,2)</f>
        <v>1.09</v>
      </c>
    </row>
    <row r="8564" customHeight="1" ht="15">
      <c r="A8564" s="2" t="inlineStr"/>
      <c r="B8564" s="2" t="inlineStr"/>
      <c r="C8564" s="2" t="inlineStr"/>
      <c r="D8564" s="2" t="inlineStr"/>
      <c r="E8564" s="26" t="inlineStr">
        <is>
          <r>
            <t xml:space="preserve">TOTAL Encargos Complementares:</t>
          </r>
        </is>
      </c>
      <c r="F8564" s="26" t="inlineStr"/>
      <c r="G8564" s="27" t="n">
        <f>SUM(G8558:G8563)</f>
        <v>7.12</v>
      </c>
    </row>
    <row r="8565" customHeight="1" ht="15">
      <c r="A8565" s="20" t="inlineStr">
        <is>
          <r>
            <t xml:space="preserve">Mão de Obra</t>
          </r>
        </is>
      </c>
      <c r="B8565" s="20" t="inlineStr"/>
      <c r="C8565" s="21" t="inlineStr">
        <is>
          <r>
            <t xml:space="preserve">FONTE</t>
          </r>
        </is>
      </c>
      <c r="D8565" s="21" t="inlineStr">
        <is>
          <r>
            <t xml:space="preserve">UNID</t>
          </r>
        </is>
      </c>
      <c r="E8565" s="21" t="inlineStr">
        <is>
          <r>
            <t xml:space="preserve">COEFICIENTE</t>
          </r>
        </is>
      </c>
      <c r="F8565" s="21" t="inlineStr">
        <is>
          <r>
            <t xml:space="preserve">PREÇO UNITÁRIO</t>
          </r>
        </is>
      </c>
      <c r="G8565" s="21" t="inlineStr">
        <is>
          <r>
            <t xml:space="preserve">TOTAL</t>
          </r>
        </is>
      </c>
    </row>
    <row r="8566" customHeight="1" ht="15">
      <c r="A8566" s="22" t="inlineStr">
        <is>
          <r>
            <t xml:space="preserve">00044497</t>
          </r>
        </is>
      </c>
      <c r="B8566" s="23" t="inlineStr">
        <is>
          <r>
            <t xml:space="preserve">MONTADOR DE ESTRUTURAS METALICAS HORISTA</t>
          </r>
        </is>
      </c>
      <c r="C8566" s="22" t="inlineStr">
        <is>
          <r>
            <t xml:space="preserve">SINAPI</t>
          </r>
        </is>
      </c>
      <c r="D8566" s="22" t="inlineStr">
        <is>
          <r>
            <t xml:space="preserve">H</t>
          </r>
        </is>
      </c>
      <c r="E8566" s="24" t="n">
        <v>1.0</v>
      </c>
      <c r="F8566" s="25" t="n">
        <v>20.19</v>
      </c>
      <c r="G8566" s="25" t="n">
        <f>TRUNC(TRUNC(E8566,8)*F8566,2)</f>
        <v>20.19</v>
      </c>
    </row>
    <row r="8567" customHeight="1" ht="15">
      <c r="A8567" s="2" t="inlineStr"/>
      <c r="B8567" s="2" t="inlineStr"/>
      <c r="C8567" s="2" t="inlineStr"/>
      <c r="D8567" s="2" t="inlineStr"/>
      <c r="E8567" s="26" t="inlineStr">
        <is>
          <r>
            <t xml:space="preserve">TOTAL Mão de Obra:</t>
          </r>
        </is>
      </c>
      <c r="F8567" s="26" t="inlineStr"/>
      <c r="G8567" s="27" t="n">
        <f>SUM(G8566:G8566)</f>
        <v>20.19</v>
      </c>
    </row>
    <row r="8568" customHeight="1" ht="15">
      <c r="A8568" s="20" t="inlineStr">
        <is>
          <r>
            <t xml:space="preserve">Serviço</t>
          </r>
        </is>
      </c>
      <c r="B8568" s="20" t="inlineStr"/>
      <c r="C8568" s="21" t="inlineStr">
        <is>
          <r>
            <t xml:space="preserve">FONTE</t>
          </r>
        </is>
      </c>
      <c r="D8568" s="21" t="inlineStr">
        <is>
          <r>
            <t xml:space="preserve">UNID</t>
          </r>
        </is>
      </c>
      <c r="E8568" s="21" t="inlineStr">
        <is>
          <r>
            <t xml:space="preserve">COEFICIENTE</t>
          </r>
        </is>
      </c>
      <c r="F8568" s="21" t="inlineStr">
        <is>
          <r>
            <t xml:space="preserve">PREÇO UNITÁRIO</t>
          </r>
        </is>
      </c>
      <c r="G8568" s="21" t="inlineStr">
        <is>
          <r>
            <t xml:space="preserve">TOTAL</t>
          </r>
        </is>
      </c>
    </row>
    <row r="8569" customHeight="1" ht="21">
      <c r="A8569" s="22" t="inlineStr">
        <is>
          <r>
            <t xml:space="preserve">95344</t>
          </r>
        </is>
      </c>
      <c r="B8569" s="23" t="inlineStr">
        <is>
          <r>
            <t xml:space="preserve">CURSO DE CAPACITAÇÃO PARA MONTADOR DE ESTRUTURA METÁLICA (ENCARGOS COMPLEMENTARES) - HORISTA</t>
          </r>
        </is>
      </c>
      <c r="C8569" s="22" t="inlineStr">
        <is>
          <r>
            <t xml:space="preserve">SINAPI</t>
          </r>
        </is>
      </c>
      <c r="D8569" s="22" t="inlineStr">
        <is>
          <r>
            <t xml:space="preserve">H</t>
          </r>
        </is>
      </c>
      <c r="E8569" s="24" t="n">
        <v>1.0</v>
      </c>
      <c r="F8569" s="25" t="n">
        <v>0.23</v>
      </c>
      <c r="G8569" s="25" t="n">
        <f>TRUNC(TRUNC(E8569,8)*F8569,2)</f>
        <v>0.23</v>
      </c>
    </row>
    <row r="8570" customHeight="1" ht="15">
      <c r="A8570" s="2" t="inlineStr"/>
      <c r="B8570" s="2" t="inlineStr"/>
      <c r="C8570" s="2" t="inlineStr"/>
      <c r="D8570" s="2" t="inlineStr"/>
      <c r="E8570" s="26" t="inlineStr">
        <is>
          <r>
            <t xml:space="preserve">TOTAL Serviço:</t>
          </r>
        </is>
      </c>
      <c r="F8570" s="26" t="inlineStr"/>
      <c r="G8570" s="27" t="n">
        <f>SUM(G8569:G8569)</f>
        <v>0.23</v>
      </c>
    </row>
    <row r="8571" customHeight="1" ht="15">
      <c r="A8571" s="2" t="inlineStr"/>
      <c r="B8571" s="2" t="inlineStr"/>
      <c r="C8571" s="2" t="inlineStr"/>
      <c r="D8571" s="2" t="inlineStr"/>
      <c r="E8571" s="28" t="inlineStr">
        <is>
          <r>
            <t xml:space="preserve">VALOR:</t>
          </r>
        </is>
      </c>
      <c r="F8571" s="28" t="inlineStr"/>
      <c r="G8571" s="29" t="n">
        <f>ROUND(SUM(G8564,G8567,G8570),2)</f>
        <v>27.54</v>
      </c>
    </row>
    <row r="8572" customHeight="1" ht="15">
      <c r="A8572" s="2" t="inlineStr"/>
      <c r="B8572" s="2" t="inlineStr"/>
      <c r="C8572" s="2" t="inlineStr"/>
      <c r="D8572" s="2" t="inlineStr"/>
      <c r="E8572" s="28" t="inlineStr">
        <is>
          <r>
            <t xml:space="preserve">VALOR BDI (20.34%):</t>
          </r>
        </is>
      </c>
      <c r="F8572" s="28" t="inlineStr"/>
      <c r="G8572" s="29" t="n">
        <f>ROUND(G8571*(20.34/100),2)</f>
        <v>5.6</v>
      </c>
    </row>
    <row r="8573" customHeight="1" ht="15">
      <c r="A8573" s="2" t="inlineStr"/>
      <c r="B8573" s="2" t="inlineStr"/>
      <c r="C8573" s="2" t="inlineStr"/>
      <c r="D8573" s="2" t="inlineStr"/>
      <c r="E8573" s="28" t="inlineStr">
        <is>
          <r>
            <t xml:space="preserve">VALOR COM BDI:</t>
          </r>
        </is>
      </c>
      <c r="F8573" s="28" t="inlineStr"/>
      <c r="G8573" s="29" t="n">
        <f>G8572+G8571</f>
        <v>33.14</v>
      </c>
    </row>
    <row r="8574" customHeight="1" ht="10">
      <c r="A8574" s="2" t="inlineStr"/>
      <c r="B8574" s="2" t="inlineStr"/>
      <c r="C8574" s="2" t="inlineStr"/>
      <c r="D8574" s="2" t="inlineStr"/>
      <c r="E8574" s="18" t="inlineStr"/>
      <c r="F8574" s="18" t="inlineStr"/>
      <c r="G8574" s="18" t="inlineStr"/>
    </row>
    <row r="8575" customHeight="1" ht="20">
      <c r="A8575" s="19" t="inlineStr">
        <is>
          <r>
            <t xml:space="preserve">1.25.20. ​88240​ AJUDANTE DE ESTRUTURA METÁLICA COM ENCARGOS COMPLEMENTARES​ (H)</t>
          </r>
        </is>
      </c>
      <c r="B8575" s="19" t="inlineStr"/>
      <c r="C8575" s="19" t="inlineStr"/>
      <c r="D8575" s="19" t="inlineStr"/>
      <c r="E8575" s="19" t="inlineStr"/>
      <c r="F8575" s="19" t="inlineStr"/>
      <c r="G8575" s="19" t="inlineStr"/>
    </row>
    <row r="8576" customHeight="1" ht="15">
      <c r="A8576" s="20" t="inlineStr">
        <is>
          <r>
            <t xml:space="preserve">Encargos Complementares</t>
          </r>
        </is>
      </c>
      <c r="B8576" s="20" t="inlineStr"/>
      <c r="C8576" s="21" t="inlineStr">
        <is>
          <r>
            <t xml:space="preserve">FONTE</t>
          </r>
        </is>
      </c>
      <c r="D8576" s="21" t="inlineStr">
        <is>
          <r>
            <t xml:space="preserve">UNID</t>
          </r>
        </is>
      </c>
      <c r="E8576" s="21" t="inlineStr">
        <is>
          <r>
            <t xml:space="preserve">COEFICIENTE</t>
          </r>
        </is>
      </c>
      <c r="F8576" s="21" t="inlineStr">
        <is>
          <r>
            <t xml:space="preserve">PREÇO UNITÁRIO</t>
          </r>
        </is>
      </c>
      <c r="G8576" s="21" t="inlineStr">
        <is>
          <r>
            <t xml:space="preserve">TOTAL</t>
          </r>
        </is>
      </c>
    </row>
    <row r="8577" customHeight="1" ht="21">
      <c r="A8577" s="22" t="inlineStr">
        <is>
          <r>
            <t xml:space="preserve">00037370</t>
          </r>
        </is>
      </c>
      <c r="B8577" s="23" t="inlineStr">
        <is>
          <r>
            <t xml:space="preserve">ALIMENTACAO - HORISTA (COLETADO CAIXA - ENCARGOS COMPLEMENTARES)</t>
          </r>
        </is>
      </c>
      <c r="C8577" s="22" t="inlineStr">
        <is>
          <r>
            <t xml:space="preserve">SINAPI</t>
          </r>
        </is>
      </c>
      <c r="D8577" s="22" t="inlineStr">
        <is>
          <r>
            <t xml:space="preserve">H</t>
          </r>
        </is>
      </c>
      <c r="E8577" s="24" t="n">
        <v>1.0</v>
      </c>
      <c r="F8577" s="25" t="n">
        <v>3.62</v>
      </c>
      <c r="G8577" s="25" t="n">
        <f>TRUNC(TRUNC(E8577,8)*F8577,2)</f>
        <v>3.62</v>
      </c>
    </row>
    <row r="8578" customHeight="1" ht="21">
      <c r="A8578" s="22" t="inlineStr">
        <is>
          <r>
            <t xml:space="preserve">00043488</t>
          </r>
        </is>
      </c>
      <c r="B8578" s="23" t="inlineStr">
        <is>
          <r>
            <t xml:space="preserve">EPI - FAMILIA OPERADOR ESCAVADEIRA - HORISTA (ENCARGOS COMPLEMENTARES - COLETADO CAIXA)</t>
          </r>
        </is>
      </c>
      <c r="C8578" s="22" t="inlineStr">
        <is>
          <r>
            <t xml:space="preserve">SINAPI</t>
          </r>
        </is>
      </c>
      <c r="D8578" s="22" t="inlineStr">
        <is>
          <r>
            <t xml:space="preserve">H</t>
          </r>
        </is>
      </c>
      <c r="E8578" s="24" t="n">
        <v>1.0</v>
      </c>
      <c r="F8578" s="25" t="n">
        <v>0.89</v>
      </c>
      <c r="G8578" s="25" t="n">
        <f>TRUNC(TRUNC(E8578,8)*F8578,2)</f>
        <v>0.89</v>
      </c>
    </row>
    <row r="8579" customHeight="1" ht="21">
      <c r="A8579" s="22" t="inlineStr">
        <is>
          <r>
            <t xml:space="preserve">00037372</t>
          </r>
        </is>
      </c>
      <c r="B8579" s="23" t="inlineStr">
        <is>
          <r>
            <t xml:space="preserve">EXAMES - HORISTA (COLETADO CAIXA - ENCARGOS COMPLEMENTARES)</t>
          </r>
        </is>
      </c>
      <c r="C8579" s="22" t="inlineStr">
        <is>
          <r>
            <t xml:space="preserve">SINAPI</t>
          </r>
        </is>
      </c>
      <c r="D8579" s="22" t="inlineStr">
        <is>
          <r>
            <t xml:space="preserve">H</t>
          </r>
        </is>
      </c>
      <c r="E8579" s="24" t="n">
        <v>1.0</v>
      </c>
      <c r="F8579" s="25" t="n">
        <v>1.43</v>
      </c>
      <c r="G8579" s="25" t="n">
        <f>TRUNC(TRUNC(E8579,8)*F8579,2)</f>
        <v>1.43</v>
      </c>
    </row>
    <row r="8580" customHeight="1" ht="29">
      <c r="A8580" s="22" t="inlineStr">
        <is>
          <r>
            <t xml:space="preserve">00043464</t>
          </r>
        </is>
      </c>
      <c r="B8580" s="23" t="inlineStr">
        <is>
          <r>
            <t xml:space="preserve">FERRAMENTAS - FAMILIA OPERADOR ESCAVADEIRA - HORISTA (ENCARGOS COMPLEMENTARES - COLETADO CAIXA)</t>
          </r>
        </is>
      </c>
      <c r="C8580" s="22" t="inlineStr">
        <is>
          <r>
            <t xml:space="preserve">SINAPI</t>
          </r>
        </is>
      </c>
      <c r="D8580" s="22" t="inlineStr">
        <is>
          <r>
            <t xml:space="preserve">H</t>
          </r>
        </is>
      </c>
      <c r="E8580" s="24" t="n">
        <v>1.0</v>
      </c>
      <c r="F8580" s="25" t="n">
        <v>0.01</v>
      </c>
      <c r="G8580" s="25" t="n">
        <f>TRUNC(TRUNC(E8580,8)*F8580,2)</f>
        <v>0.01</v>
      </c>
    </row>
    <row r="8581" customHeight="1" ht="21">
      <c r="A8581" s="22" t="inlineStr">
        <is>
          <r>
            <t xml:space="preserve">00037373</t>
          </r>
        </is>
      </c>
      <c r="B8581" s="23" t="inlineStr">
        <is>
          <r>
            <t xml:space="preserve">SEGURO - HORISTA (COLETADO CAIXA - ENCARGOS COMPLEMENTARES)</t>
          </r>
        </is>
      </c>
      <c r="C8581" s="22" t="inlineStr">
        <is>
          <r>
            <t xml:space="preserve">SINAPI</t>
          </r>
        </is>
      </c>
      <c r="D8581" s="22" t="inlineStr">
        <is>
          <r>
            <t xml:space="preserve">H</t>
          </r>
        </is>
      </c>
      <c r="E8581" s="24" t="n">
        <v>1.0</v>
      </c>
      <c r="F8581" s="25" t="n">
        <v>0.08</v>
      </c>
      <c r="G8581" s="25" t="n">
        <f>TRUNC(TRUNC(E8581,8)*F8581,2)</f>
        <v>0.08</v>
      </c>
    </row>
    <row r="8582" customHeight="1" ht="21">
      <c r="A8582" s="22" t="inlineStr">
        <is>
          <r>
            <t xml:space="preserve">00037371</t>
          </r>
        </is>
      </c>
      <c r="B8582" s="23" t="inlineStr">
        <is>
          <r>
            <t xml:space="preserve">TRANSPORTE - HORISTA (COLETADO CAIXA - ENCARGOS COMPLEMENTARES)</t>
          </r>
        </is>
      </c>
      <c r="C8582" s="22" t="inlineStr">
        <is>
          <r>
            <t xml:space="preserve">SINAPI</t>
          </r>
        </is>
      </c>
      <c r="D8582" s="22" t="inlineStr">
        <is>
          <r>
            <t xml:space="preserve">H</t>
          </r>
        </is>
      </c>
      <c r="E8582" s="24" t="n">
        <v>1.0</v>
      </c>
      <c r="F8582" s="25" t="n">
        <v>1.09</v>
      </c>
      <c r="G8582" s="25" t="n">
        <f>TRUNC(TRUNC(E8582,8)*F8582,2)</f>
        <v>1.09</v>
      </c>
    </row>
    <row r="8583" customHeight="1" ht="15">
      <c r="A8583" s="2" t="inlineStr"/>
      <c r="B8583" s="2" t="inlineStr"/>
      <c r="C8583" s="2" t="inlineStr"/>
      <c r="D8583" s="2" t="inlineStr"/>
      <c r="E8583" s="26" t="inlineStr">
        <is>
          <r>
            <t xml:space="preserve">TOTAL Encargos Complementares:</t>
          </r>
        </is>
      </c>
      <c r="F8583" s="26" t="inlineStr"/>
      <c r="G8583" s="27" t="n">
        <f>SUM(G8577:G8582)</f>
        <v>7.12</v>
      </c>
    </row>
    <row r="8584" customHeight="1" ht="15">
      <c r="A8584" s="20" t="inlineStr">
        <is>
          <r>
            <t xml:space="preserve">Mão de Obra</t>
          </r>
        </is>
      </c>
      <c r="B8584" s="20" t="inlineStr"/>
      <c r="C8584" s="21" t="inlineStr">
        <is>
          <r>
            <t xml:space="preserve">FONTE</t>
          </r>
        </is>
      </c>
      <c r="D8584" s="21" t="inlineStr">
        <is>
          <r>
            <t xml:space="preserve">UNID</t>
          </r>
        </is>
      </c>
      <c r="E8584" s="21" t="inlineStr">
        <is>
          <r>
            <t xml:space="preserve">COEFICIENTE</t>
          </r>
        </is>
      </c>
      <c r="F8584" s="21" t="inlineStr">
        <is>
          <r>
            <t xml:space="preserve">PREÇO UNITÁRIO</t>
          </r>
        </is>
      </c>
      <c r="G8584" s="21" t="inlineStr">
        <is>
          <r>
            <t xml:space="preserve">TOTAL</t>
          </r>
        </is>
      </c>
    </row>
    <row r="8585" customHeight="1" ht="15">
      <c r="A8585" s="22" t="inlineStr">
        <is>
          <r>
            <t xml:space="preserve">00044499</t>
          </r>
        </is>
      </c>
      <c r="B8585" s="23" t="inlineStr">
        <is>
          <r>
            <t xml:space="preserve">AJUDANTE DE ESTRUTURAS METALICAS (HORISTA)</t>
          </r>
        </is>
      </c>
      <c r="C8585" s="22" t="inlineStr">
        <is>
          <r>
            <t xml:space="preserve">SINAPI</t>
          </r>
        </is>
      </c>
      <c r="D8585" s="22" t="inlineStr">
        <is>
          <r>
            <t xml:space="preserve">H</t>
          </r>
        </is>
      </c>
      <c r="E8585" s="24" t="n">
        <v>1.0</v>
      </c>
      <c r="F8585" s="25" t="n">
        <v>16.28</v>
      </c>
      <c r="G8585" s="25" t="n">
        <f>TRUNC(TRUNC(E8585,8)*F8585,2)</f>
        <v>16.28</v>
      </c>
    </row>
    <row r="8586" customHeight="1" ht="15">
      <c r="A8586" s="2" t="inlineStr"/>
      <c r="B8586" s="2" t="inlineStr"/>
      <c r="C8586" s="2" t="inlineStr"/>
      <c r="D8586" s="2" t="inlineStr"/>
      <c r="E8586" s="26" t="inlineStr">
        <is>
          <r>
            <t xml:space="preserve">TOTAL Mão de Obra:</t>
          </r>
        </is>
      </c>
      <c r="F8586" s="26" t="inlineStr"/>
      <c r="G8586" s="27" t="n">
        <f>SUM(G8585:G8585)</f>
        <v>16.28</v>
      </c>
    </row>
    <row r="8587" customHeight="1" ht="15">
      <c r="A8587" s="20" t="inlineStr">
        <is>
          <r>
            <t xml:space="preserve">Serviço</t>
          </r>
        </is>
      </c>
      <c r="B8587" s="20" t="inlineStr"/>
      <c r="C8587" s="21" t="inlineStr">
        <is>
          <r>
            <t xml:space="preserve">FONTE</t>
          </r>
        </is>
      </c>
      <c r="D8587" s="21" t="inlineStr">
        <is>
          <r>
            <t xml:space="preserve">UNID</t>
          </r>
        </is>
      </c>
      <c r="E8587" s="21" t="inlineStr">
        <is>
          <r>
            <t xml:space="preserve">COEFICIENTE</t>
          </r>
        </is>
      </c>
      <c r="F8587" s="21" t="inlineStr">
        <is>
          <r>
            <t xml:space="preserve">PREÇO UNITÁRIO</t>
          </r>
        </is>
      </c>
      <c r="G8587" s="21" t="inlineStr">
        <is>
          <r>
            <t xml:space="preserve">TOTAL</t>
          </r>
        </is>
      </c>
    </row>
    <row r="8588" customHeight="1" ht="21">
      <c r="A8588" s="22" t="inlineStr">
        <is>
          <r>
            <t xml:space="preserve">95310</t>
          </r>
        </is>
      </c>
      <c r="B8588" s="23" t="inlineStr">
        <is>
          <r>
            <t xml:space="preserve">CURSO DE CAPACITAÇÃO PARA AJUDANTE DE ESTRUTURA METÁLICA (ENCARGOS COMPLEMENTARES) - HORISTA</t>
          </r>
        </is>
      </c>
      <c r="C8588" s="22" t="inlineStr">
        <is>
          <r>
            <t xml:space="preserve">SINAPI</t>
          </r>
        </is>
      </c>
      <c r="D8588" s="22" t="inlineStr">
        <is>
          <r>
            <t xml:space="preserve">H</t>
          </r>
        </is>
      </c>
      <c r="E8588" s="24" t="n">
        <v>1.0</v>
      </c>
      <c r="F8588" s="25" t="n">
        <v>0.18</v>
      </c>
      <c r="G8588" s="25" t="n">
        <f>TRUNC(TRUNC(E8588,8)*F8588,2)</f>
        <v>0.18</v>
      </c>
    </row>
    <row r="8589" customHeight="1" ht="15">
      <c r="A8589" s="2" t="inlineStr"/>
      <c r="B8589" s="2" t="inlineStr"/>
      <c r="C8589" s="2" t="inlineStr"/>
      <c r="D8589" s="2" t="inlineStr"/>
      <c r="E8589" s="26" t="inlineStr">
        <is>
          <r>
            <t xml:space="preserve">TOTAL Serviço:</t>
          </r>
        </is>
      </c>
      <c r="F8589" s="26" t="inlineStr"/>
      <c r="G8589" s="27" t="n">
        <f>SUM(G8588:G8588)</f>
        <v>0.18</v>
      </c>
    </row>
    <row r="8590" customHeight="1" ht="15">
      <c r="A8590" s="2" t="inlineStr"/>
      <c r="B8590" s="2" t="inlineStr"/>
      <c r="C8590" s="2" t="inlineStr"/>
      <c r="D8590" s="2" t="inlineStr"/>
      <c r="E8590" s="28" t="inlineStr">
        <is>
          <r>
            <t xml:space="preserve">VALOR:</t>
          </r>
        </is>
      </c>
      <c r="F8590" s="28" t="inlineStr"/>
      <c r="G8590" s="29" t="n">
        <f>ROUND(SUM(G8583,G8586,G8589),2)</f>
        <v>23.58</v>
      </c>
    </row>
    <row r="8591" customHeight="1" ht="15">
      <c r="A8591" s="2" t="inlineStr"/>
      <c r="B8591" s="2" t="inlineStr"/>
      <c r="C8591" s="2" t="inlineStr"/>
      <c r="D8591" s="2" t="inlineStr"/>
      <c r="E8591" s="28" t="inlineStr">
        <is>
          <r>
            <t xml:space="preserve">VALOR BDI (20.34%):</t>
          </r>
        </is>
      </c>
      <c r="F8591" s="28" t="inlineStr"/>
      <c r="G8591" s="29" t="n">
        <f>ROUND(G8590*(20.34/100),2)</f>
        <v>4.8</v>
      </c>
    </row>
    <row r="8592" customHeight="1" ht="15">
      <c r="A8592" s="2" t="inlineStr"/>
      <c r="B8592" s="2" t="inlineStr"/>
      <c r="C8592" s="2" t="inlineStr"/>
      <c r="D8592" s="2" t="inlineStr"/>
      <c r="E8592" s="28" t="inlineStr">
        <is>
          <r>
            <t xml:space="preserve">VALOR COM BDI:</t>
          </r>
        </is>
      </c>
      <c r="F8592" s="28" t="inlineStr"/>
      <c r="G8592" s="29" t="n">
        <f>G8591+G8590</f>
        <v>28.38</v>
      </c>
    </row>
    <row r="8593" customHeight="1" ht="10">
      <c r="A8593" s="2" t="inlineStr"/>
      <c r="B8593" s="2" t="inlineStr"/>
      <c r="C8593" s="2" t="inlineStr"/>
      <c r="D8593" s="2" t="inlineStr"/>
      <c r="E8593" s="18" t="inlineStr"/>
      <c r="F8593" s="18" t="inlineStr"/>
      <c r="G8593" s="18" t="inlineStr"/>
    </row>
    <row r="8594" customHeight="1" ht="20">
      <c r="A8594" s="19" t="inlineStr">
        <is>
          <r>
            <t xml:space="preserve">1.25.21. ​C2040​ PINTURA C/ PRIMER EPOXI EM ESTRUTURA DE AÇO CARBONO 25 MICRA C/REVÓLVER​ (M2)</t>
          </r>
        </is>
      </c>
      <c r="B8594" s="19" t="inlineStr"/>
      <c r="C8594" s="19" t="inlineStr"/>
      <c r="D8594" s="19" t="inlineStr"/>
      <c r="E8594" s="19" t="inlineStr"/>
      <c r="F8594" s="19" t="inlineStr"/>
      <c r="G8594" s="19" t="inlineStr"/>
    </row>
    <row r="8595" customHeight="1" ht="15">
      <c r="A8595" s="20" t="inlineStr">
        <is>
          <r>
            <t xml:space="preserve">Material</t>
          </r>
        </is>
      </c>
      <c r="B8595" s="20" t="inlineStr"/>
      <c r="C8595" s="21" t="inlineStr">
        <is>
          <r>
            <t xml:space="preserve">FONTE</t>
          </r>
        </is>
      </c>
      <c r="D8595" s="21" t="inlineStr">
        <is>
          <r>
            <t xml:space="preserve">UNID</t>
          </r>
        </is>
      </c>
      <c r="E8595" s="21" t="inlineStr">
        <is>
          <r>
            <t xml:space="preserve">COEFICIENTE</t>
          </r>
        </is>
      </c>
      <c r="F8595" s="21" t="inlineStr">
        <is>
          <r>
            <t xml:space="preserve">PREÇO UNITÁRIO</t>
          </r>
        </is>
      </c>
      <c r="G8595" s="21" t="inlineStr">
        <is>
          <r>
            <t xml:space="preserve">TOTAL</t>
          </r>
        </is>
      </c>
    </row>
    <row r="8596" customHeight="1" ht="15">
      <c r="A8596" s="22" t="inlineStr">
        <is>
          <r>
            <t xml:space="preserve">I1346</t>
          </r>
        </is>
      </c>
      <c r="B8596" s="23" t="inlineStr">
        <is>
          <r>
            <t xml:space="preserve">LIXA PARA FERRO</t>
          </r>
        </is>
      </c>
      <c r="C8596" s="22" t="inlineStr">
        <is>
          <r>
            <t xml:space="preserve">SEINFRA</t>
          </r>
        </is>
      </c>
      <c r="D8596" s="22" t="inlineStr">
        <is>
          <r>
            <t xml:space="preserve">UN</t>
          </r>
        </is>
      </c>
      <c r="E8596" s="24" t="n">
        <v>0.275</v>
      </c>
      <c r="F8596" s="30" t="n">
        <v>2.14</v>
      </c>
      <c r="G8596" s="30" t="n">
        <f>ROUND(ROUND(E8596,8)*F8596,4)</f>
        <v>0.5885</v>
      </c>
    </row>
    <row r="8597" customHeight="1" ht="15">
      <c r="A8597" s="22" t="inlineStr">
        <is>
          <r>
            <t xml:space="preserve">I1735</t>
          </r>
        </is>
      </c>
      <c r="B8597" s="23" t="inlineStr">
        <is>
          <r>
            <t xml:space="preserve">PRIMER A BASE DE EPOXI</t>
          </r>
        </is>
      </c>
      <c r="C8597" s="22" t="inlineStr">
        <is>
          <r>
            <t xml:space="preserve">SEINFRA</t>
          </r>
        </is>
      </c>
      <c r="D8597" s="22" t="inlineStr">
        <is>
          <r>
            <t xml:space="preserve">L</t>
          </r>
        </is>
      </c>
      <c r="E8597" s="24" t="n">
        <v>0.132</v>
      </c>
      <c r="F8597" s="30" t="n">
        <v>53.03</v>
      </c>
      <c r="G8597" s="30" t="n">
        <f>ROUND(ROUND(E8597,8)*F8597,4)</f>
        <v>7.0</v>
      </c>
    </row>
    <row r="8598" customHeight="1" ht="15">
      <c r="A8598" s="22" t="inlineStr">
        <is>
          <r>
            <t xml:space="preserve">I1890</t>
          </r>
        </is>
      </c>
      <c r="B8598" s="23" t="inlineStr">
        <is>
          <r>
            <t xml:space="preserve">SOLVENTE P/TINTA EPOXI E BORRACHA CLORADA</t>
          </r>
        </is>
      </c>
      <c r="C8598" s="22" t="inlineStr">
        <is>
          <r>
            <t xml:space="preserve">SEINFRA</t>
          </r>
        </is>
      </c>
      <c r="D8598" s="22" t="inlineStr">
        <is>
          <r>
            <t xml:space="preserve">L</t>
          </r>
        </is>
      </c>
      <c r="E8598" s="24" t="n">
        <v>0.033</v>
      </c>
      <c r="F8598" s="30" t="n">
        <v>46.25</v>
      </c>
      <c r="G8598" s="30" t="n">
        <f>ROUND(ROUND(E8598,8)*F8598,4)</f>
        <v>1.5263</v>
      </c>
    </row>
    <row r="8599" customHeight="1" ht="15">
      <c r="A8599" s="2" t="inlineStr"/>
      <c r="B8599" s="2" t="inlineStr"/>
      <c r="C8599" s="2" t="inlineStr"/>
      <c r="D8599" s="2" t="inlineStr"/>
      <c r="E8599" s="26" t="inlineStr">
        <is>
          <r>
            <t xml:space="preserve">TOTAL Material:</t>
          </r>
        </is>
      </c>
      <c r="F8599" s="26" t="inlineStr"/>
      <c r="G8599" s="31" t="n">
        <f>SUM(G8596:G8598)</f>
        <v>9.1148</v>
      </c>
    </row>
    <row r="8600" customHeight="1" ht="15">
      <c r="A8600" s="20" t="inlineStr">
        <is>
          <r>
            <t xml:space="preserve">Mão de Obra</t>
          </r>
        </is>
      </c>
      <c r="B8600" s="20" t="inlineStr"/>
      <c r="C8600" s="21" t="inlineStr">
        <is>
          <r>
            <t xml:space="preserve">FONTE</t>
          </r>
        </is>
      </c>
      <c r="D8600" s="21" t="inlineStr">
        <is>
          <r>
            <t xml:space="preserve">UNID</t>
          </r>
        </is>
      </c>
      <c r="E8600" s="21" t="inlineStr">
        <is>
          <r>
            <t xml:space="preserve">COEFICIENTE</t>
          </r>
        </is>
      </c>
      <c r="F8600" s="21" t="inlineStr">
        <is>
          <r>
            <t xml:space="preserve">PREÇO UNITÁRIO</t>
          </r>
        </is>
      </c>
      <c r="G8600" s="21" t="inlineStr">
        <is>
          <r>
            <t xml:space="preserve">TOTAL</t>
          </r>
        </is>
      </c>
    </row>
    <row r="8601" customHeight="1" ht="15">
      <c r="A8601" s="22" t="inlineStr">
        <is>
          <r>
            <t xml:space="preserve">I0045</t>
          </r>
        </is>
      </c>
      <c r="B8601" s="23" t="inlineStr">
        <is>
          <r>
            <t xml:space="preserve">AJUDANTE DE PINTOR</t>
          </r>
        </is>
      </c>
      <c r="C8601" s="22" t="inlineStr">
        <is>
          <r>
            <t xml:space="preserve">SEINFRA</t>
          </r>
        </is>
      </c>
      <c r="D8601" s="22" t="inlineStr">
        <is>
          <r>
            <t xml:space="preserve">H</t>
          </r>
        </is>
      </c>
      <c r="E8601" s="24" t="n">
        <v>0.04</v>
      </c>
      <c r="F8601" s="30" t="n">
        <v>21.1</v>
      </c>
      <c r="G8601" s="30" t="n">
        <f>ROUND(ROUND(E8601,8)*F8601,4)</f>
        <v>0.844</v>
      </c>
    </row>
    <row r="8602" customHeight="1" ht="15">
      <c r="A8602" s="22" t="inlineStr">
        <is>
          <r>
            <t xml:space="preserve">I2395</t>
          </r>
        </is>
      </c>
      <c r="B8602" s="23" t="inlineStr">
        <is>
          <r>
            <t xml:space="preserve">PINTOR</t>
          </r>
        </is>
      </c>
      <c r="C8602" s="22" t="inlineStr">
        <is>
          <r>
            <t xml:space="preserve">SEINFRA</t>
          </r>
        </is>
      </c>
      <c r="D8602" s="22" t="inlineStr">
        <is>
          <r>
            <t xml:space="preserve">H</t>
          </r>
        </is>
      </c>
      <c r="E8602" s="24" t="n">
        <v>0.08</v>
      </c>
      <c r="F8602" s="30" t="n">
        <v>26.86</v>
      </c>
      <c r="G8602" s="30" t="n">
        <f>ROUND(ROUND(E8602,8)*F8602,4)</f>
        <v>2.1488</v>
      </c>
    </row>
    <row r="8603" customHeight="1" ht="15">
      <c r="A8603" s="2" t="inlineStr"/>
      <c r="B8603" s="2" t="inlineStr"/>
      <c r="C8603" s="2" t="inlineStr"/>
      <c r="D8603" s="2" t="inlineStr"/>
      <c r="E8603" s="26" t="inlineStr">
        <is>
          <r>
            <t xml:space="preserve">TOTAL Mão de Obra:</t>
          </r>
        </is>
      </c>
      <c r="F8603" s="26" t="inlineStr"/>
      <c r="G8603" s="31" t="n">
        <f>SUM(G8601:G8602)</f>
        <v>2.9928</v>
      </c>
    </row>
    <row r="8604" customHeight="1" ht="15">
      <c r="A8604" s="2" t="inlineStr"/>
      <c r="B8604" s="2" t="inlineStr"/>
      <c r="C8604" s="2" t="inlineStr"/>
      <c r="D8604" s="2" t="inlineStr"/>
      <c r="E8604" s="28" t="inlineStr">
        <is>
          <r>
            <t xml:space="preserve">VALOR:</t>
          </r>
        </is>
      </c>
      <c r="F8604" s="28" t="inlineStr"/>
      <c r="G8604" s="29" t="n">
        <f>ROUND(SUM(G8599,G8603),2)</f>
        <v>12.11</v>
      </c>
    </row>
    <row r="8605" customHeight="1" ht="15">
      <c r="A8605" s="2" t="inlineStr"/>
      <c r="B8605" s="2" t="inlineStr"/>
      <c r="C8605" s="2" t="inlineStr"/>
      <c r="D8605" s="2" t="inlineStr"/>
      <c r="E8605" s="28" t="inlineStr">
        <is>
          <r>
            <t xml:space="preserve">VALOR BDI (20.34%):</t>
          </r>
        </is>
      </c>
      <c r="F8605" s="28" t="inlineStr"/>
      <c r="G8605" s="29" t="n">
        <f>ROUND(G8604*(20.34/100),2)</f>
        <v>2.46</v>
      </c>
    </row>
    <row r="8606" customHeight="1" ht="15">
      <c r="A8606" s="2" t="inlineStr"/>
      <c r="B8606" s="2" t="inlineStr"/>
      <c r="C8606" s="2" t="inlineStr"/>
      <c r="D8606" s="2" t="inlineStr"/>
      <c r="E8606" s="28" t="inlineStr">
        <is>
          <r>
            <t xml:space="preserve">VALOR COM BDI:</t>
          </r>
        </is>
      </c>
      <c r="F8606" s="28" t="inlineStr"/>
      <c r="G8606" s="29" t="n">
        <f>G8605+G8604</f>
        <v>14.57</v>
      </c>
    </row>
    <row r="8607" customHeight="1" ht="10">
      <c r="A8607" s="2" t="inlineStr"/>
      <c r="B8607" s="2" t="inlineStr"/>
      <c r="C8607" s="2" t="inlineStr"/>
      <c r="D8607" s="2" t="inlineStr"/>
      <c r="E8607" s="18" t="inlineStr"/>
      <c r="F8607" s="18" t="inlineStr"/>
      <c r="G8607" s="18" t="inlineStr"/>
    </row>
    <row r="8608" customHeight="1" ht="20">
      <c r="A8608" s="19" t="inlineStr">
        <is>
          <r>
            <t xml:space="preserve">1.25.22. ​C1281​ ESMALTE SINTÉTICO EM ESTRUTURA DE AÇO CARBONO 50 MICRA C/REVÓLVER​ (M2)</t>
          </r>
        </is>
      </c>
      <c r="B8608" s="19" t="inlineStr"/>
      <c r="C8608" s="19" t="inlineStr"/>
      <c r="D8608" s="19" t="inlineStr"/>
      <c r="E8608" s="19" t="inlineStr"/>
      <c r="F8608" s="19" t="inlineStr"/>
      <c r="G8608" s="19" t="inlineStr"/>
    </row>
    <row r="8609" customHeight="1" ht="15">
      <c r="A8609" s="20" t="inlineStr">
        <is>
          <r>
            <t xml:space="preserve">Material</t>
          </r>
        </is>
      </c>
      <c r="B8609" s="20" t="inlineStr"/>
      <c r="C8609" s="21" t="inlineStr">
        <is>
          <r>
            <t xml:space="preserve">FONTE</t>
          </r>
        </is>
      </c>
      <c r="D8609" s="21" t="inlineStr">
        <is>
          <r>
            <t xml:space="preserve">UNID</t>
          </r>
        </is>
      </c>
      <c r="E8609" s="21" t="inlineStr">
        <is>
          <r>
            <t xml:space="preserve">COEFICIENTE</t>
          </r>
        </is>
      </c>
      <c r="F8609" s="21" t="inlineStr">
        <is>
          <r>
            <t xml:space="preserve">PREÇO UNITÁRIO</t>
          </r>
        </is>
      </c>
      <c r="G8609" s="21" t="inlineStr">
        <is>
          <r>
            <t xml:space="preserve">TOTAL</t>
          </r>
        </is>
      </c>
    </row>
    <row r="8610" customHeight="1" ht="15">
      <c r="A8610" s="22" t="inlineStr">
        <is>
          <r>
            <t xml:space="preserve">I0035</t>
          </r>
        </is>
      </c>
      <c r="B8610" s="23" t="inlineStr">
        <is>
          <r>
            <t xml:space="preserve">AGUARRÁS MINERAL</t>
          </r>
        </is>
      </c>
      <c r="C8610" s="22" t="inlineStr">
        <is>
          <r>
            <t xml:space="preserve">SEINFRA</t>
          </r>
        </is>
      </c>
      <c r="D8610" s="22" t="inlineStr">
        <is>
          <r>
            <t xml:space="preserve">L</t>
          </r>
        </is>
      </c>
      <c r="E8610" s="24" t="n">
        <v>0.033</v>
      </c>
      <c r="F8610" s="30" t="n">
        <v>20.29</v>
      </c>
      <c r="G8610" s="30" t="n">
        <f>ROUND(ROUND(E8610,8)*F8610,4)</f>
        <v>0.6696</v>
      </c>
    </row>
    <row r="8611" customHeight="1" ht="15">
      <c r="A8611" s="22" t="inlineStr">
        <is>
          <r>
            <t xml:space="preserve">I1100</t>
          </r>
        </is>
      </c>
      <c r="B8611" s="23" t="inlineStr">
        <is>
          <r>
            <t xml:space="preserve">ESMALTE SINTETICO</t>
          </r>
        </is>
      </c>
      <c r="C8611" s="22" t="inlineStr">
        <is>
          <r>
            <t xml:space="preserve">SEINFRA</t>
          </r>
        </is>
      </c>
      <c r="D8611" s="22" t="inlineStr">
        <is>
          <r>
            <t xml:space="preserve">L</t>
          </r>
        </is>
      </c>
      <c r="E8611" s="24" t="n">
        <v>0.176</v>
      </c>
      <c r="F8611" s="30" t="n">
        <v>31.88</v>
      </c>
      <c r="G8611" s="30" t="n">
        <f>ROUND(ROUND(E8611,8)*F8611,4)</f>
        <v>5.6109</v>
      </c>
    </row>
    <row r="8612" customHeight="1" ht="15">
      <c r="A8612" s="22" t="inlineStr">
        <is>
          <r>
            <t xml:space="preserve">I1346</t>
          </r>
        </is>
      </c>
      <c r="B8612" s="23" t="inlineStr">
        <is>
          <r>
            <t xml:space="preserve">LIXA PARA FERRO</t>
          </r>
        </is>
      </c>
      <c r="C8612" s="22" t="inlineStr">
        <is>
          <r>
            <t xml:space="preserve">SEINFRA</t>
          </r>
        </is>
      </c>
      <c r="D8612" s="22" t="inlineStr">
        <is>
          <r>
            <t xml:space="preserve">UN</t>
          </r>
        </is>
      </c>
      <c r="E8612" s="24" t="n">
        <v>0.275</v>
      </c>
      <c r="F8612" s="30" t="n">
        <v>2.14</v>
      </c>
      <c r="G8612" s="30" t="n">
        <f>ROUND(ROUND(E8612,8)*F8612,4)</f>
        <v>0.5885</v>
      </c>
    </row>
    <row r="8613" customHeight="1" ht="15">
      <c r="A8613" s="2" t="inlineStr"/>
      <c r="B8613" s="2" t="inlineStr"/>
      <c r="C8613" s="2" t="inlineStr"/>
      <c r="D8613" s="2" t="inlineStr"/>
      <c r="E8613" s="26" t="inlineStr">
        <is>
          <r>
            <t xml:space="preserve">TOTAL Material:</t>
          </r>
        </is>
      </c>
      <c r="F8613" s="26" t="inlineStr"/>
      <c r="G8613" s="31" t="n">
        <f>SUM(G8610:G8612)</f>
        <v>6.869</v>
      </c>
    </row>
    <row r="8614" customHeight="1" ht="15">
      <c r="A8614" s="20" t="inlineStr">
        <is>
          <r>
            <t xml:space="preserve">Mão de Obra</t>
          </r>
        </is>
      </c>
      <c r="B8614" s="20" t="inlineStr"/>
      <c r="C8614" s="21" t="inlineStr">
        <is>
          <r>
            <t xml:space="preserve">FONTE</t>
          </r>
        </is>
      </c>
      <c r="D8614" s="21" t="inlineStr">
        <is>
          <r>
            <t xml:space="preserve">UNID</t>
          </r>
        </is>
      </c>
      <c r="E8614" s="21" t="inlineStr">
        <is>
          <r>
            <t xml:space="preserve">COEFICIENTE</t>
          </r>
        </is>
      </c>
      <c r="F8614" s="21" t="inlineStr">
        <is>
          <r>
            <t xml:space="preserve">PREÇO UNITÁRIO</t>
          </r>
        </is>
      </c>
      <c r="G8614" s="21" t="inlineStr">
        <is>
          <r>
            <t xml:space="preserve">TOTAL</t>
          </r>
        </is>
      </c>
    </row>
    <row r="8615" customHeight="1" ht="15">
      <c r="A8615" s="22" t="inlineStr">
        <is>
          <r>
            <t xml:space="preserve">I0045</t>
          </r>
        </is>
      </c>
      <c r="B8615" s="23" t="inlineStr">
        <is>
          <r>
            <t xml:space="preserve">AJUDANTE DE PINTOR</t>
          </r>
        </is>
      </c>
      <c r="C8615" s="22" t="inlineStr">
        <is>
          <r>
            <t xml:space="preserve">SEINFRA</t>
          </r>
        </is>
      </c>
      <c r="D8615" s="22" t="inlineStr">
        <is>
          <r>
            <t xml:space="preserve">H</t>
          </r>
        </is>
      </c>
      <c r="E8615" s="24" t="n">
        <v>0.07</v>
      </c>
      <c r="F8615" s="30" t="n">
        <v>21.1</v>
      </c>
      <c r="G8615" s="30" t="n">
        <f>ROUND(ROUND(E8615,8)*F8615,4)</f>
        <v>1.477</v>
      </c>
    </row>
    <row r="8616" customHeight="1" ht="15">
      <c r="A8616" s="22" t="inlineStr">
        <is>
          <r>
            <t xml:space="preserve">I2395</t>
          </r>
        </is>
      </c>
      <c r="B8616" s="23" t="inlineStr">
        <is>
          <r>
            <t xml:space="preserve">PINTOR</t>
          </r>
        </is>
      </c>
      <c r="C8616" s="22" t="inlineStr">
        <is>
          <r>
            <t xml:space="preserve">SEINFRA</t>
          </r>
        </is>
      </c>
      <c r="D8616" s="22" t="inlineStr">
        <is>
          <r>
            <t xml:space="preserve">H</t>
          </r>
        </is>
      </c>
      <c r="E8616" s="24" t="n">
        <v>0.13</v>
      </c>
      <c r="F8616" s="30" t="n">
        <v>26.86</v>
      </c>
      <c r="G8616" s="30" t="n">
        <f>ROUND(ROUND(E8616,8)*F8616,4)</f>
        <v>3.4918</v>
      </c>
    </row>
    <row r="8617" customHeight="1" ht="15">
      <c r="A8617" s="2" t="inlineStr"/>
      <c r="B8617" s="2" t="inlineStr"/>
      <c r="C8617" s="2" t="inlineStr"/>
      <c r="D8617" s="2" t="inlineStr"/>
      <c r="E8617" s="26" t="inlineStr">
        <is>
          <r>
            <t xml:space="preserve">TOTAL Mão de Obra:</t>
          </r>
        </is>
      </c>
      <c r="F8617" s="26" t="inlineStr"/>
      <c r="G8617" s="31" t="n">
        <f>SUM(G8615:G8616)</f>
        <v>4.9688</v>
      </c>
    </row>
    <row r="8618" customHeight="1" ht="15">
      <c r="A8618" s="2" t="inlineStr"/>
      <c r="B8618" s="2" t="inlineStr"/>
      <c r="C8618" s="2" t="inlineStr"/>
      <c r="D8618" s="2" t="inlineStr"/>
      <c r="E8618" s="28" t="inlineStr">
        <is>
          <r>
            <t xml:space="preserve">VALOR:</t>
          </r>
        </is>
      </c>
      <c r="F8618" s="28" t="inlineStr"/>
      <c r="G8618" s="29" t="n">
        <f>ROUND(SUM(G8613,G8617),2)</f>
        <v>11.84</v>
      </c>
    </row>
    <row r="8619" customHeight="1" ht="15">
      <c r="A8619" s="2" t="inlineStr"/>
      <c r="B8619" s="2" t="inlineStr"/>
      <c r="C8619" s="2" t="inlineStr"/>
      <c r="D8619" s="2" t="inlineStr"/>
      <c r="E8619" s="28" t="inlineStr">
        <is>
          <r>
            <t xml:space="preserve">VALOR BDI (20.34%):</t>
          </r>
        </is>
      </c>
      <c r="F8619" s="28" t="inlineStr"/>
      <c r="G8619" s="29" t="n">
        <f>ROUND(G8618*(20.34/100),2)</f>
        <v>2.41</v>
      </c>
    </row>
    <row r="8620" customHeight="1" ht="15">
      <c r="A8620" s="2" t="inlineStr"/>
      <c r="B8620" s="2" t="inlineStr"/>
      <c r="C8620" s="2" t="inlineStr"/>
      <c r="D8620" s="2" t="inlineStr"/>
      <c r="E8620" s="28" t="inlineStr">
        <is>
          <r>
            <t xml:space="preserve">VALOR COM BDI:</t>
          </r>
        </is>
      </c>
      <c r="F8620" s="28" t="inlineStr"/>
      <c r="G8620" s="29" t="n">
        <f>G8619+G8618</f>
        <v>14.25</v>
      </c>
    </row>
    <row r="8621" customHeight="1" ht="10">
      <c r="A8621" s="2" t="inlineStr"/>
      <c r="B8621" s="2" t="inlineStr"/>
      <c r="C8621" s="2" t="inlineStr"/>
      <c r="D8621" s="2" t="inlineStr"/>
      <c r="E8621" s="18" t="inlineStr"/>
      <c r="F8621" s="18" t="inlineStr"/>
      <c r="G8621" s="18" t="inlineStr"/>
    </row>
    <row r="8622" customHeight="1" ht="20">
      <c r="A8622" s="19" t="inlineStr">
        <is>
          <r>
            <t xml:space="preserve">1.25.23. ​C0083​ ANDAIME METÁLICO DE ENCAIXE P/FACHADAS-LOCAÇÃO MENSAL​ (M2)</t>
          </r>
        </is>
      </c>
      <c r="B8622" s="19" t="inlineStr"/>
      <c r="C8622" s="19" t="inlineStr"/>
      <c r="D8622" s="19" t="inlineStr"/>
      <c r="E8622" s="19" t="inlineStr"/>
      <c r="F8622" s="19" t="inlineStr"/>
      <c r="G8622" s="19" t="inlineStr"/>
    </row>
    <row r="8623" customHeight="1" ht="15">
      <c r="A8623" s="20" t="inlineStr">
        <is>
          <r>
            <t xml:space="preserve">Material</t>
          </r>
        </is>
      </c>
      <c r="B8623" s="20" t="inlineStr"/>
      <c r="C8623" s="21" t="inlineStr">
        <is>
          <r>
            <t xml:space="preserve">FONTE</t>
          </r>
        </is>
      </c>
      <c r="D8623" s="21" t="inlineStr">
        <is>
          <r>
            <t xml:space="preserve">UNID</t>
          </r>
        </is>
      </c>
      <c r="E8623" s="21" t="inlineStr">
        <is>
          <r>
            <t xml:space="preserve">COEFICIENTE</t>
          </r>
        </is>
      </c>
      <c r="F8623" s="21" t="inlineStr">
        <is>
          <r>
            <t xml:space="preserve">PREÇO UNITÁRIO</t>
          </r>
        </is>
      </c>
      <c r="G8623" s="21" t="inlineStr">
        <is>
          <r>
            <t xml:space="preserve">TOTAL</t>
          </r>
        </is>
      </c>
    </row>
    <row r="8624" customHeight="1" ht="29">
      <c r="A8624" s="22" t="inlineStr">
        <is>
          <r>
            <t xml:space="preserve">I0068</t>
          </r>
        </is>
      </c>
      <c r="B8624" s="23" t="inlineStr">
        <is>
          <r>
            <t xml:space="preserve">ANDAIME METALICO DE FACHADA, INCLUSIVE TODOS OS ITENS NECESSÁRIOS À MONTAGEM (NÃO INCLUI INSTALAÇÃO) - LOCAÇÃO MENSAL</t>
          </r>
        </is>
      </c>
      <c r="C8624" s="22" t="inlineStr">
        <is>
          <r>
            <t xml:space="preserve">SEINFRA</t>
          </r>
        </is>
      </c>
      <c r="D8624" s="22" t="inlineStr">
        <is>
          <r>
            <t xml:space="preserve">M2</t>
          </r>
        </is>
      </c>
      <c r="E8624" s="24" t="n">
        <v>1.03</v>
      </c>
      <c r="F8624" s="30" t="n">
        <v>2.31</v>
      </c>
      <c r="G8624" s="30" t="n">
        <f>ROUND(ROUND(E8624,8)*F8624,4)</f>
        <v>2.3793</v>
      </c>
    </row>
    <row r="8625" customHeight="1" ht="15">
      <c r="A8625" s="2" t="inlineStr"/>
      <c r="B8625" s="2" t="inlineStr"/>
      <c r="C8625" s="2" t="inlineStr"/>
      <c r="D8625" s="2" t="inlineStr"/>
      <c r="E8625" s="26" t="inlineStr">
        <is>
          <r>
            <t xml:space="preserve">TOTAL Material:</t>
          </r>
        </is>
      </c>
      <c r="F8625" s="26" t="inlineStr"/>
      <c r="G8625" s="31" t="n">
        <f>SUM(G8624:G8624)</f>
        <v>2.3793</v>
      </c>
    </row>
    <row r="8626" customHeight="1" ht="15">
      <c r="A8626" s="20" t="inlineStr">
        <is>
          <r>
            <t xml:space="preserve">Mão de Obra</t>
          </r>
        </is>
      </c>
      <c r="B8626" s="20" t="inlineStr"/>
      <c r="C8626" s="21" t="inlineStr">
        <is>
          <r>
            <t xml:space="preserve">FONTE</t>
          </r>
        </is>
      </c>
      <c r="D8626" s="21" t="inlineStr">
        <is>
          <r>
            <t xml:space="preserve">UNID</t>
          </r>
        </is>
      </c>
      <c r="E8626" s="21" t="inlineStr">
        <is>
          <r>
            <t xml:space="preserve">COEFICIENTE</t>
          </r>
        </is>
      </c>
      <c r="F8626" s="21" t="inlineStr">
        <is>
          <r>
            <t xml:space="preserve">PREÇO UNITÁRIO</t>
          </r>
        </is>
      </c>
      <c r="G8626" s="21" t="inlineStr">
        <is>
          <r>
            <t xml:space="preserve">TOTAL</t>
          </r>
        </is>
      </c>
    </row>
    <row r="8627" customHeight="1" ht="15">
      <c r="A8627" s="22" t="inlineStr">
        <is>
          <r>
            <t xml:space="preserve">I1530</t>
          </r>
        </is>
      </c>
      <c r="B8627" s="23" t="inlineStr">
        <is>
          <r>
            <t xml:space="preserve">MONTADOR</t>
          </r>
        </is>
      </c>
      <c r="C8627" s="22" t="inlineStr">
        <is>
          <r>
            <t xml:space="preserve">SEINFRA</t>
          </r>
        </is>
      </c>
      <c r="D8627" s="22" t="inlineStr">
        <is>
          <r>
            <t xml:space="preserve">H</t>
          </r>
        </is>
      </c>
      <c r="E8627" s="24" t="n">
        <v>0.08</v>
      </c>
      <c r="F8627" s="30" t="n">
        <v>26.86</v>
      </c>
      <c r="G8627" s="30" t="n">
        <f>ROUND(ROUND(E8627,8)*F8627,4)</f>
        <v>2.1488</v>
      </c>
    </row>
    <row r="8628" customHeight="1" ht="15">
      <c r="A8628" s="22" t="inlineStr">
        <is>
          <r>
            <t xml:space="preserve">I2543</t>
          </r>
        </is>
      </c>
      <c r="B8628" s="23" t="inlineStr">
        <is>
          <r>
            <t xml:space="preserve">SERVENTE</t>
          </r>
        </is>
      </c>
      <c r="C8628" s="22" t="inlineStr">
        <is>
          <r>
            <t xml:space="preserve">SEINFRA</t>
          </r>
        </is>
      </c>
      <c r="D8628" s="22" t="inlineStr">
        <is>
          <r>
            <t xml:space="preserve">H</t>
          </r>
        </is>
      </c>
      <c r="E8628" s="24" t="n">
        <v>0.16</v>
      </c>
      <c r="F8628" s="30" t="n">
        <v>20.26</v>
      </c>
      <c r="G8628" s="30" t="n">
        <f>ROUND(ROUND(E8628,8)*F8628,4)</f>
        <v>3.2416</v>
      </c>
    </row>
    <row r="8629" customHeight="1" ht="15">
      <c r="A8629" s="2" t="inlineStr"/>
      <c r="B8629" s="2" t="inlineStr"/>
      <c r="C8629" s="2" t="inlineStr"/>
      <c r="D8629" s="2" t="inlineStr"/>
      <c r="E8629" s="26" t="inlineStr">
        <is>
          <r>
            <t xml:space="preserve">TOTAL Mão de Obra:</t>
          </r>
        </is>
      </c>
      <c r="F8629" s="26" t="inlineStr"/>
      <c r="G8629" s="31" t="n">
        <f>SUM(G8627:G8628)</f>
        <v>5.3904</v>
      </c>
    </row>
    <row r="8630" customHeight="1" ht="15">
      <c r="A8630" s="2" t="inlineStr"/>
      <c r="B8630" s="2" t="inlineStr"/>
      <c r="C8630" s="2" t="inlineStr"/>
      <c r="D8630" s="2" t="inlineStr"/>
      <c r="E8630" s="28" t="inlineStr">
        <is>
          <r>
            <t xml:space="preserve">VALOR:</t>
          </r>
        </is>
      </c>
      <c r="F8630" s="28" t="inlineStr"/>
      <c r="G8630" s="29" t="n">
        <f>ROUND(SUM(G8625,G8629),2)</f>
        <v>7.77</v>
      </c>
    </row>
    <row r="8631" customHeight="1" ht="15">
      <c r="A8631" s="2" t="inlineStr"/>
      <c r="B8631" s="2" t="inlineStr"/>
      <c r="C8631" s="2" t="inlineStr"/>
      <c r="D8631" s="2" t="inlineStr"/>
      <c r="E8631" s="28" t="inlineStr">
        <is>
          <r>
            <t xml:space="preserve">VALOR BDI (20.34%):</t>
          </r>
        </is>
      </c>
      <c r="F8631" s="28" t="inlineStr"/>
      <c r="G8631" s="29" t="n">
        <f>ROUND(G8630*(20.34/100),2)</f>
        <v>1.58</v>
      </c>
    </row>
    <row r="8632" customHeight="1" ht="15">
      <c r="A8632" s="2" t="inlineStr"/>
      <c r="B8632" s="2" t="inlineStr"/>
      <c r="C8632" s="2" t="inlineStr"/>
      <c r="D8632" s="2" t="inlineStr"/>
      <c r="E8632" s="28" t="inlineStr">
        <is>
          <r>
            <t xml:space="preserve">VALOR COM BDI:</t>
          </r>
        </is>
      </c>
      <c r="F8632" s="28" t="inlineStr"/>
      <c r="G8632" s="29" t="n">
        <f>G8631+G8630</f>
        <v>9.35</v>
      </c>
    </row>
    <row r="8633" customHeight="1" ht="10">
      <c r="A8633" s="2" t="inlineStr"/>
      <c r="B8633" s="2" t="inlineStr"/>
      <c r="C8633" s="2" t="inlineStr"/>
      <c r="D8633" s="2" t="inlineStr"/>
      <c r="E8633" s="18" t="inlineStr"/>
      <c r="F8633" s="18" t="inlineStr"/>
      <c r="G8633" s="18" t="inlineStr"/>
    </row>
    <row r="8634" customHeight="1" ht="20">
      <c r="A8634" s="19" t="inlineStr">
        <is>
          <r>
            <t xml:space="preserve">1.25.24. ​C0769​ CHAPA POLICARBONATO ALVEOLAR CRISTAL ESP.= 6mm​ (M2)</t>
          </r>
        </is>
      </c>
      <c r="B8634" s="19" t="inlineStr"/>
      <c r="C8634" s="19" t="inlineStr"/>
      <c r="D8634" s="19" t="inlineStr"/>
      <c r="E8634" s="19" t="inlineStr"/>
      <c r="F8634" s="19" t="inlineStr"/>
      <c r="G8634" s="19" t="inlineStr"/>
    </row>
    <row r="8635" customHeight="1" ht="15">
      <c r="A8635" s="20" t="inlineStr">
        <is>
          <r>
            <t xml:space="preserve">Material</t>
          </r>
        </is>
      </c>
      <c r="B8635" s="20" t="inlineStr"/>
      <c r="C8635" s="21" t="inlineStr">
        <is>
          <r>
            <t xml:space="preserve">FONTE</t>
          </r>
        </is>
      </c>
      <c r="D8635" s="21" t="inlineStr">
        <is>
          <r>
            <t xml:space="preserve">UNID</t>
          </r>
        </is>
      </c>
      <c r="E8635" s="21" t="inlineStr">
        <is>
          <r>
            <t xml:space="preserve">COEFICIENTE</t>
          </r>
        </is>
      </c>
      <c r="F8635" s="21" t="inlineStr">
        <is>
          <r>
            <t xml:space="preserve">PREÇO UNITÁRIO</t>
          </r>
        </is>
      </c>
      <c r="G8635" s="21" t="inlineStr">
        <is>
          <r>
            <t xml:space="preserve">TOTAL</t>
          </r>
        </is>
      </c>
    </row>
    <row r="8636" customHeight="1" ht="15">
      <c r="A8636" s="22" t="inlineStr">
        <is>
          <r>
            <t xml:space="preserve">I0544</t>
          </r>
        </is>
      </c>
      <c r="B8636" s="23" t="inlineStr">
        <is>
          <r>
            <t xml:space="preserve">CHAPA POLICARBONATO 6MM,ALVEOLAR CRISTAL</t>
          </r>
        </is>
      </c>
      <c r="C8636" s="22" t="inlineStr">
        <is>
          <r>
            <t xml:space="preserve">SEINFRA</t>
          </r>
        </is>
      </c>
      <c r="D8636" s="22" t="inlineStr">
        <is>
          <r>
            <t xml:space="preserve">M2</t>
          </r>
        </is>
      </c>
      <c r="E8636" s="24" t="n">
        <v>1.05</v>
      </c>
      <c r="F8636" s="30" t="n">
        <v>84.79</v>
      </c>
      <c r="G8636" s="30" t="n">
        <f>ROUND(ROUND(E8636,8)*F8636,4)</f>
        <v>89.0295</v>
      </c>
    </row>
    <row r="8637" customHeight="1" ht="15">
      <c r="A8637" s="22" t="inlineStr">
        <is>
          <r>
            <t xml:space="preserve">I1627</t>
          </r>
        </is>
      </c>
      <c r="B8637" s="23" t="inlineStr">
        <is>
          <r>
            <t xml:space="preserve">PERFIL ESTRUTURAL 35X35X07X1.5MM</t>
          </r>
        </is>
      </c>
      <c r="C8637" s="22" t="inlineStr">
        <is>
          <r>
            <t xml:space="preserve">SEINFRA</t>
          </r>
        </is>
      </c>
      <c r="D8637" s="22" t="inlineStr">
        <is>
          <r>
            <t xml:space="preserve">M</t>
          </r>
        </is>
      </c>
      <c r="E8637" s="24" t="n">
        <v>2.3</v>
      </c>
      <c r="F8637" s="30" t="n">
        <v>4.21</v>
      </c>
      <c r="G8637" s="30" t="n">
        <f>ROUND(ROUND(E8637,8)*F8637,4)</f>
        <v>9.683</v>
      </c>
    </row>
    <row r="8638" customHeight="1" ht="15">
      <c r="A8638" s="2" t="inlineStr"/>
      <c r="B8638" s="2" t="inlineStr"/>
      <c r="C8638" s="2" t="inlineStr"/>
      <c r="D8638" s="2" t="inlineStr"/>
      <c r="E8638" s="26" t="inlineStr">
        <is>
          <r>
            <t xml:space="preserve">TOTAL Material:</t>
          </r>
        </is>
      </c>
      <c r="F8638" s="26" t="inlineStr"/>
      <c r="G8638" s="31" t="n">
        <f>SUM(G8636:G8637)</f>
        <v>98.7125</v>
      </c>
    </row>
    <row r="8639" customHeight="1" ht="15">
      <c r="A8639" s="20" t="inlineStr">
        <is>
          <r>
            <t xml:space="preserve">Mão de Obra</t>
          </r>
        </is>
      </c>
      <c r="B8639" s="20" t="inlineStr"/>
      <c r="C8639" s="21" t="inlineStr">
        <is>
          <r>
            <t xml:space="preserve">FONTE</t>
          </r>
        </is>
      </c>
      <c r="D8639" s="21" t="inlineStr">
        <is>
          <r>
            <t xml:space="preserve">UNID</t>
          </r>
        </is>
      </c>
      <c r="E8639" s="21" t="inlineStr">
        <is>
          <r>
            <t xml:space="preserve">COEFICIENTE</t>
          </r>
        </is>
      </c>
      <c r="F8639" s="21" t="inlineStr">
        <is>
          <r>
            <t xml:space="preserve">PREÇO UNITÁRIO</t>
          </r>
        </is>
      </c>
      <c r="G8639" s="21" t="inlineStr">
        <is>
          <r>
            <t xml:space="preserve">TOTAL</t>
          </r>
        </is>
      </c>
    </row>
    <row r="8640" customHeight="1" ht="15">
      <c r="A8640" s="22" t="inlineStr">
        <is>
          <r>
            <t xml:space="preserve">I1530</t>
          </r>
        </is>
      </c>
      <c r="B8640" s="23" t="inlineStr">
        <is>
          <r>
            <t xml:space="preserve">MONTADOR</t>
          </r>
        </is>
      </c>
      <c r="C8640" s="22" t="inlineStr">
        <is>
          <r>
            <t xml:space="preserve">SEINFRA</t>
          </r>
        </is>
      </c>
      <c r="D8640" s="22" t="inlineStr">
        <is>
          <r>
            <t xml:space="preserve">H</t>
          </r>
        </is>
      </c>
      <c r="E8640" s="24" t="n">
        <v>0.75</v>
      </c>
      <c r="F8640" s="30" t="n">
        <v>26.86</v>
      </c>
      <c r="G8640" s="30" t="n">
        <f>ROUND(ROUND(E8640,8)*F8640,4)</f>
        <v>20.145</v>
      </c>
    </row>
    <row r="8641" customHeight="1" ht="15">
      <c r="A8641" s="22" t="inlineStr">
        <is>
          <r>
            <t xml:space="preserve">I2543</t>
          </r>
        </is>
      </c>
      <c r="B8641" s="23" t="inlineStr">
        <is>
          <r>
            <t xml:space="preserve">SERVENTE</t>
          </r>
        </is>
      </c>
      <c r="C8641" s="22" t="inlineStr">
        <is>
          <r>
            <t xml:space="preserve">SEINFRA</t>
          </r>
        </is>
      </c>
      <c r="D8641" s="22" t="inlineStr">
        <is>
          <r>
            <t xml:space="preserve">H</t>
          </r>
        </is>
      </c>
      <c r="E8641" s="24" t="n">
        <v>0.75</v>
      </c>
      <c r="F8641" s="30" t="n">
        <v>20.26</v>
      </c>
      <c r="G8641" s="30" t="n">
        <f>ROUND(ROUND(E8641,8)*F8641,4)</f>
        <v>15.195</v>
      </c>
    </row>
    <row r="8642" customHeight="1" ht="15">
      <c r="A8642" s="2" t="inlineStr"/>
      <c r="B8642" s="2" t="inlineStr"/>
      <c r="C8642" s="2" t="inlineStr"/>
      <c r="D8642" s="2" t="inlineStr"/>
      <c r="E8642" s="26" t="inlineStr">
        <is>
          <r>
            <t xml:space="preserve">TOTAL Mão de Obra:</t>
          </r>
        </is>
      </c>
      <c r="F8642" s="26" t="inlineStr"/>
      <c r="G8642" s="31" t="n">
        <f>SUM(G8640:G8641)</f>
        <v>35.34</v>
      </c>
    </row>
    <row r="8643" customHeight="1" ht="15">
      <c r="A8643" s="2" t="inlineStr"/>
      <c r="B8643" s="2" t="inlineStr"/>
      <c r="C8643" s="2" t="inlineStr"/>
      <c r="D8643" s="2" t="inlineStr"/>
      <c r="E8643" s="28" t="inlineStr">
        <is>
          <r>
            <t xml:space="preserve">VALOR:</t>
          </r>
        </is>
      </c>
      <c r="F8643" s="28" t="inlineStr"/>
      <c r="G8643" s="29" t="n">
        <f>ROUND(SUM(G8638,G8642),2)</f>
        <v>134.05</v>
      </c>
    </row>
    <row r="8644" customHeight="1" ht="15">
      <c r="A8644" s="2" t="inlineStr"/>
      <c r="B8644" s="2" t="inlineStr"/>
      <c r="C8644" s="2" t="inlineStr"/>
      <c r="D8644" s="2" t="inlineStr"/>
      <c r="E8644" s="28" t="inlineStr">
        <is>
          <r>
            <t xml:space="preserve">VALOR BDI (20.34%):</t>
          </r>
        </is>
      </c>
      <c r="F8644" s="28" t="inlineStr"/>
      <c r="G8644" s="29" t="n">
        <f>ROUND(G8643*(20.34/100),2)</f>
        <v>27.27</v>
      </c>
    </row>
    <row r="8645" customHeight="1" ht="15">
      <c r="A8645" s="2" t="inlineStr"/>
      <c r="B8645" s="2" t="inlineStr"/>
      <c r="C8645" s="2" t="inlineStr"/>
      <c r="D8645" s="2" t="inlineStr"/>
      <c r="E8645" s="28" t="inlineStr">
        <is>
          <r>
            <t xml:space="preserve">VALOR COM BDI:</t>
          </r>
        </is>
      </c>
      <c r="F8645" s="28" t="inlineStr"/>
      <c r="G8645" s="29" t="n">
        <f>G8644+G8643</f>
        <v>161.32</v>
      </c>
    </row>
    <row r="8646" customHeight="1" ht="10">
      <c r="A8646" s="2" t="inlineStr"/>
      <c r="B8646" s="2" t="inlineStr"/>
      <c r="C8646" s="2" t="inlineStr"/>
      <c r="D8646" s="2" t="inlineStr"/>
      <c r="E8646" s="18" t="inlineStr"/>
      <c r="F8646" s="18" t="inlineStr"/>
      <c r="G8646" s="18" t="inlineStr"/>
    </row>
    <row r="8647" customHeight="1" ht="20">
      <c r="A8647" s="19" t="inlineStr">
        <is>
          <r>
            <t xml:space="preserve">1.25.25. ​00040552​ PARAFUSO, AUTOATARRAXANTE, CABECA CHATA, FENDA SIMPLES, EM ACO ZINCADO, 1/4" (6,35 MM) X 25 MM​ (CENTO)</t>
          </r>
        </is>
      </c>
      <c r="B8647" s="19" t="inlineStr"/>
      <c r="C8647" s="19" t="inlineStr"/>
      <c r="D8647" s="19" t="inlineStr"/>
      <c r="E8647" s="19" t="inlineStr"/>
      <c r="F8647" s="19" t="inlineStr"/>
      <c r="G8647" s="19" t="inlineStr"/>
    </row>
    <row r="8648" customHeight="1" ht="15">
      <c r="A8648" s="20" t="inlineStr">
        <is>
          <r>
            <t xml:space="preserve">Material</t>
          </r>
        </is>
      </c>
      <c r="B8648" s="20" t="inlineStr"/>
      <c r="C8648" s="21" t="inlineStr">
        <is>
          <r>
            <t xml:space="preserve">FONTE</t>
          </r>
        </is>
      </c>
      <c r="D8648" s="21" t="inlineStr">
        <is>
          <r>
            <t xml:space="preserve">UNID</t>
          </r>
        </is>
      </c>
      <c r="E8648" s="21" t="inlineStr">
        <is>
          <r>
            <t xml:space="preserve">COEFICIENTE</t>
          </r>
        </is>
      </c>
      <c r="F8648" s="21" t="inlineStr">
        <is>
          <r>
            <t xml:space="preserve">PREÇO UNITÁRIO</t>
          </r>
        </is>
      </c>
      <c r="G8648" s="21" t="inlineStr">
        <is>
          <r>
            <t xml:space="preserve">TOTAL</t>
          </r>
        </is>
      </c>
    </row>
    <row r="8649" customHeight="1" ht="21">
      <c r="A8649" s="22" t="inlineStr">
        <is>
          <r>
            <t xml:space="preserve">00040552</t>
          </r>
        </is>
      </c>
      <c r="B8649" s="23" t="inlineStr">
        <is>
          <r>
            <t xml:space="preserve">PARAFUSO, AUTOATARRAXANTE, CABECA CHATA, FENDA SIMPLES, EM ACO ZINCADO, 1/4" (6,35 MM) X 25 MM</t>
          </r>
        </is>
      </c>
      <c r="C8649" s="22" t="inlineStr">
        <is>
          <r>
            <t xml:space="preserve">SINAPI</t>
          </r>
        </is>
      </c>
      <c r="D8649" s="22" t="inlineStr">
        <is>
          <r>
            <t xml:space="preserve">CENTO</t>
          </r>
        </is>
      </c>
      <c r="E8649" s="24" t="n">
        <v>1.0</v>
      </c>
      <c r="F8649" s="25" t="n">
        <v>64.93</v>
      </c>
      <c r="G8649" s="25" t="n">
        <f>TRUNC(TRUNC(E8649,8)*F8649,2)</f>
        <v>64.93</v>
      </c>
    </row>
    <row r="8650" customHeight="1" ht="15">
      <c r="A8650" s="2" t="inlineStr"/>
      <c r="B8650" s="2" t="inlineStr"/>
      <c r="C8650" s="2" t="inlineStr"/>
      <c r="D8650" s="2" t="inlineStr"/>
      <c r="E8650" s="26" t="inlineStr">
        <is>
          <r>
            <t xml:space="preserve">TOTAL Material:</t>
          </r>
        </is>
      </c>
      <c r="F8650" s="26" t="inlineStr"/>
      <c r="G8650" s="27" t="n">
        <f>SUM(G8649:G8649)</f>
        <v>64.93</v>
      </c>
    </row>
    <row r="8651" customHeight="1" ht="15">
      <c r="A8651" s="2" t="inlineStr"/>
      <c r="B8651" s="2" t="inlineStr"/>
      <c r="C8651" s="2" t="inlineStr"/>
      <c r="D8651" s="2" t="inlineStr"/>
      <c r="E8651" s="28" t="inlineStr">
        <is>
          <r>
            <t xml:space="preserve">VALOR:</t>
          </r>
        </is>
      </c>
      <c r="F8651" s="28" t="inlineStr"/>
      <c r="G8651" s="29" t="n">
        <f>ROUND(SUM(G8650),2)</f>
        <v>64.93</v>
      </c>
    </row>
    <row r="8652" customHeight="1" ht="15">
      <c r="A8652" s="2" t="inlineStr"/>
      <c r="B8652" s="2" t="inlineStr"/>
      <c r="C8652" s="2" t="inlineStr"/>
      <c r="D8652" s="2" t="inlineStr"/>
      <c r="E8652" s="28" t="inlineStr">
        <is>
          <r>
            <t xml:space="preserve">VALOR BDI (20.34%):</t>
          </r>
        </is>
      </c>
      <c r="F8652" s="28" t="inlineStr"/>
      <c r="G8652" s="29" t="n">
        <f>ROUND(G8651*(20.34/100),2)</f>
        <v>13.21</v>
      </c>
    </row>
    <row r="8653" customHeight="1" ht="15">
      <c r="A8653" s="2" t="inlineStr"/>
      <c r="B8653" s="2" t="inlineStr"/>
      <c r="C8653" s="2" t="inlineStr"/>
      <c r="D8653" s="2" t="inlineStr"/>
      <c r="E8653" s="28" t="inlineStr">
        <is>
          <r>
            <t xml:space="preserve">VALOR COM BDI:</t>
          </r>
        </is>
      </c>
      <c r="F8653" s="28" t="inlineStr"/>
      <c r="G8653" s="29" t="n">
        <f>G8652+G8651</f>
        <v>78.14</v>
      </c>
    </row>
    <row r="8654" customHeight="1" ht="10">
      <c r="A8654" s="2" t="inlineStr"/>
      <c r="B8654" s="2" t="inlineStr"/>
      <c r="C8654" s="2" t="inlineStr"/>
      <c r="D8654" s="2" t="inlineStr"/>
      <c r="E8654" s="18" t="inlineStr"/>
      <c r="F8654" s="18" t="inlineStr"/>
      <c r="G8654" s="18" t="inlineStr"/>
    </row>
    <row r="8655" customHeight="1" ht="20">
      <c r="A8655" s="19" t="inlineStr">
        <is>
          <r>
            <t xml:space="preserve">1.25.26. ​00039961​ SILICONE ACETICO USO GERAL INCOLOR 280 G​ (UN)</t>
          </r>
        </is>
      </c>
      <c r="B8655" s="19" t="inlineStr"/>
      <c r="C8655" s="19" t="inlineStr"/>
      <c r="D8655" s="19" t="inlineStr"/>
      <c r="E8655" s="19" t="inlineStr"/>
      <c r="F8655" s="19" t="inlineStr"/>
      <c r="G8655" s="19" t="inlineStr"/>
    </row>
    <row r="8656" customHeight="1" ht="15">
      <c r="A8656" s="20" t="inlineStr">
        <is>
          <r>
            <t xml:space="preserve">Material</t>
          </r>
        </is>
      </c>
      <c r="B8656" s="20" t="inlineStr"/>
      <c r="C8656" s="21" t="inlineStr">
        <is>
          <r>
            <t xml:space="preserve">FONTE</t>
          </r>
        </is>
      </c>
      <c r="D8656" s="21" t="inlineStr">
        <is>
          <r>
            <t xml:space="preserve">UNID</t>
          </r>
        </is>
      </c>
      <c r="E8656" s="21" t="inlineStr">
        <is>
          <r>
            <t xml:space="preserve">COEFICIENTE</t>
          </r>
        </is>
      </c>
      <c r="F8656" s="21" t="inlineStr">
        <is>
          <r>
            <t xml:space="preserve">PREÇO UNITÁRIO</t>
          </r>
        </is>
      </c>
      <c r="G8656" s="21" t="inlineStr">
        <is>
          <r>
            <t xml:space="preserve">TOTAL</t>
          </r>
        </is>
      </c>
    </row>
    <row r="8657" customHeight="1" ht="15">
      <c r="A8657" s="22" t="inlineStr">
        <is>
          <r>
            <t xml:space="preserve">00039961</t>
          </r>
        </is>
      </c>
      <c r="B8657" s="23" t="inlineStr">
        <is>
          <r>
            <t xml:space="preserve">SILICONE ACETICO USO GERAL INCOLOR 280 G</t>
          </r>
        </is>
      </c>
      <c r="C8657" s="22" t="inlineStr">
        <is>
          <r>
            <t xml:space="preserve">SINAPI</t>
          </r>
        </is>
      </c>
      <c r="D8657" s="22" t="inlineStr">
        <is>
          <r>
            <t xml:space="preserve">UN</t>
          </r>
        </is>
      </c>
      <c r="E8657" s="24" t="n">
        <v>1.0</v>
      </c>
      <c r="F8657" s="25" t="n">
        <v>26.59</v>
      </c>
      <c r="G8657" s="25" t="n">
        <f>TRUNC(TRUNC(E8657,8)*F8657,2)</f>
        <v>26.59</v>
      </c>
    </row>
    <row r="8658" customHeight="1" ht="15">
      <c r="A8658" s="2" t="inlineStr"/>
      <c r="B8658" s="2" t="inlineStr"/>
      <c r="C8658" s="2" t="inlineStr"/>
      <c r="D8658" s="2" t="inlineStr"/>
      <c r="E8658" s="26" t="inlineStr">
        <is>
          <r>
            <t xml:space="preserve">TOTAL Material:</t>
          </r>
        </is>
      </c>
      <c r="F8658" s="26" t="inlineStr"/>
      <c r="G8658" s="27" t="n">
        <f>SUM(G8657:G8657)</f>
        <v>26.59</v>
      </c>
    </row>
    <row r="8659" customHeight="1" ht="15">
      <c r="A8659" s="2" t="inlineStr"/>
      <c r="B8659" s="2" t="inlineStr"/>
      <c r="C8659" s="2" t="inlineStr"/>
      <c r="D8659" s="2" t="inlineStr"/>
      <c r="E8659" s="28" t="inlineStr">
        <is>
          <r>
            <t xml:space="preserve">VALOR:</t>
          </r>
        </is>
      </c>
      <c r="F8659" s="28" t="inlineStr"/>
      <c r="G8659" s="29" t="n">
        <f>ROUND(SUM(G8658),2)</f>
        <v>26.59</v>
      </c>
    </row>
    <row r="8660" customHeight="1" ht="15">
      <c r="A8660" s="2" t="inlineStr"/>
      <c r="B8660" s="2" t="inlineStr"/>
      <c r="C8660" s="2" t="inlineStr"/>
      <c r="D8660" s="2" t="inlineStr"/>
      <c r="E8660" s="28" t="inlineStr">
        <is>
          <r>
            <t xml:space="preserve">VALOR BDI (20.34%):</t>
          </r>
        </is>
      </c>
      <c r="F8660" s="28" t="inlineStr"/>
      <c r="G8660" s="29" t="n">
        <f>ROUND(G8659*(20.34/100),2)</f>
        <v>5.41</v>
      </c>
    </row>
    <row r="8661" customHeight="1" ht="15">
      <c r="A8661" s="2" t="inlineStr"/>
      <c r="B8661" s="2" t="inlineStr"/>
      <c r="C8661" s="2" t="inlineStr"/>
      <c r="D8661" s="2" t="inlineStr"/>
      <c r="E8661" s="28" t="inlineStr">
        <is>
          <r>
            <t xml:space="preserve">VALOR COM BDI:</t>
          </r>
        </is>
      </c>
      <c r="F8661" s="28" t="inlineStr"/>
      <c r="G8661" s="29" t="n">
        <f>G8660+G8659</f>
        <v>32.0</v>
      </c>
    </row>
    <row r="8662" customHeight="1" ht="10">
      <c r="A8662" s="2" t="inlineStr"/>
      <c r="B8662" s="2" t="inlineStr"/>
      <c r="C8662" s="2" t="inlineStr"/>
      <c r="D8662" s="2" t="inlineStr"/>
      <c r="E8662" s="18" t="inlineStr"/>
      <c r="F8662" s="18" t="inlineStr"/>
      <c r="G8662" s="18" t="inlineStr"/>
    </row>
    <row r="8663" customHeight="1" ht="20">
      <c r="A8663" s="19" t="inlineStr">
        <is>
          <r>
            <t xml:space="preserve">1.25.27. ​88316​ SERVENTE COM ENCARGOS COMPLEMENTARES​ (H)</t>
          </r>
        </is>
      </c>
      <c r="B8663" s="19" t="inlineStr"/>
      <c r="C8663" s="19" t="inlineStr"/>
      <c r="D8663" s="19" t="inlineStr"/>
      <c r="E8663" s="19" t="inlineStr"/>
      <c r="F8663" s="19" t="inlineStr"/>
      <c r="G8663" s="19" t="inlineStr"/>
    </row>
    <row r="8664" customHeight="1" ht="15">
      <c r="A8664" s="20" t="inlineStr">
        <is>
          <r>
            <t xml:space="preserve">Encargos Complementares</t>
          </r>
        </is>
      </c>
      <c r="B8664" s="20" t="inlineStr"/>
      <c r="C8664" s="21" t="inlineStr">
        <is>
          <r>
            <t xml:space="preserve">FONTE</t>
          </r>
        </is>
      </c>
      <c r="D8664" s="21" t="inlineStr">
        <is>
          <r>
            <t xml:space="preserve">UNID</t>
          </r>
        </is>
      </c>
      <c r="E8664" s="21" t="inlineStr">
        <is>
          <r>
            <t xml:space="preserve">COEFICIENTE</t>
          </r>
        </is>
      </c>
      <c r="F8664" s="21" t="inlineStr">
        <is>
          <r>
            <t xml:space="preserve">PREÇO UNITÁRIO</t>
          </r>
        </is>
      </c>
      <c r="G8664" s="21" t="inlineStr">
        <is>
          <r>
            <t xml:space="preserve">TOTAL</t>
          </r>
        </is>
      </c>
    </row>
    <row r="8665" customHeight="1" ht="21">
      <c r="A8665" s="22" t="inlineStr">
        <is>
          <r>
            <t xml:space="preserve">00037370</t>
          </r>
        </is>
      </c>
      <c r="B8665" s="23" t="inlineStr">
        <is>
          <r>
            <t xml:space="preserve">ALIMENTACAO - HORISTA (COLETADO CAIXA - ENCARGOS COMPLEMENTARES)</t>
          </r>
        </is>
      </c>
      <c r="C8665" s="22" t="inlineStr">
        <is>
          <r>
            <t xml:space="preserve">SINAPI</t>
          </r>
        </is>
      </c>
      <c r="D8665" s="22" t="inlineStr">
        <is>
          <r>
            <t xml:space="preserve">H</t>
          </r>
        </is>
      </c>
      <c r="E8665" s="24" t="n">
        <v>1.0</v>
      </c>
      <c r="F8665" s="25" t="n">
        <v>3.62</v>
      </c>
      <c r="G8665" s="25" t="n">
        <f>TRUNC(TRUNC(E8665,8)*F8665,2)</f>
        <v>3.62</v>
      </c>
    </row>
    <row r="8666" customHeight="1" ht="21">
      <c r="A8666" s="22" t="inlineStr">
        <is>
          <r>
            <t xml:space="preserve">00043491</t>
          </r>
        </is>
      </c>
      <c r="B8666" s="23" t="inlineStr">
        <is>
          <r>
            <t xml:space="preserve">EPI - FAMILIA SERVENTE - HORISTA (ENCARGOS COMPLEMENTARES - COLETADO CAIXA)</t>
          </r>
        </is>
      </c>
      <c r="C8666" s="22" t="inlineStr">
        <is>
          <r>
            <t xml:space="preserve">SINAPI</t>
          </r>
        </is>
      </c>
      <c r="D8666" s="22" t="inlineStr">
        <is>
          <r>
            <t xml:space="preserve">H</t>
          </r>
        </is>
      </c>
      <c r="E8666" s="24" t="n">
        <v>1.0</v>
      </c>
      <c r="F8666" s="25" t="n">
        <v>1.39</v>
      </c>
      <c r="G8666" s="25" t="n">
        <f>TRUNC(TRUNC(E8666,8)*F8666,2)</f>
        <v>1.39</v>
      </c>
    </row>
    <row r="8667" customHeight="1" ht="21">
      <c r="A8667" s="22" t="inlineStr">
        <is>
          <r>
            <t xml:space="preserve">00037372</t>
          </r>
        </is>
      </c>
      <c r="B8667" s="23" t="inlineStr">
        <is>
          <r>
            <t xml:space="preserve">EXAMES - HORISTA (COLETADO CAIXA - ENCARGOS COMPLEMENTARES)</t>
          </r>
        </is>
      </c>
      <c r="C8667" s="22" t="inlineStr">
        <is>
          <r>
            <t xml:space="preserve">SINAPI</t>
          </r>
        </is>
      </c>
      <c r="D8667" s="22" t="inlineStr">
        <is>
          <r>
            <t xml:space="preserve">H</t>
          </r>
        </is>
      </c>
      <c r="E8667" s="24" t="n">
        <v>1.0</v>
      </c>
      <c r="F8667" s="25" t="n">
        <v>1.43</v>
      </c>
      <c r="G8667" s="25" t="n">
        <f>TRUNC(TRUNC(E8667,8)*F8667,2)</f>
        <v>1.43</v>
      </c>
    </row>
    <row r="8668" customHeight="1" ht="21">
      <c r="A8668" s="22" t="inlineStr">
        <is>
          <r>
            <t xml:space="preserve">00043467</t>
          </r>
        </is>
      </c>
      <c r="B8668" s="23" t="inlineStr">
        <is>
          <r>
            <t xml:space="preserve">FERRAMENTAS - FAMILIA SERVENTE - HORISTA (ENCARGOS COMPLEMENTARES - COLETADO CAIXA)</t>
          </r>
        </is>
      </c>
      <c r="C8668" s="22" t="inlineStr">
        <is>
          <r>
            <t xml:space="preserve">SINAPI</t>
          </r>
        </is>
      </c>
      <c r="D8668" s="22" t="inlineStr">
        <is>
          <r>
            <t xml:space="preserve">H</t>
          </r>
        </is>
      </c>
      <c r="E8668" s="24" t="n">
        <v>1.0</v>
      </c>
      <c r="F8668" s="25" t="n">
        <v>0.61</v>
      </c>
      <c r="G8668" s="25" t="n">
        <f>TRUNC(TRUNC(E8668,8)*F8668,2)</f>
        <v>0.61</v>
      </c>
    </row>
    <row r="8669" customHeight="1" ht="21">
      <c r="A8669" s="22" t="inlineStr">
        <is>
          <r>
            <t xml:space="preserve">00037373</t>
          </r>
        </is>
      </c>
      <c r="B8669" s="23" t="inlineStr">
        <is>
          <r>
            <t xml:space="preserve">SEGURO - HORISTA (COLETADO CAIXA - ENCARGOS COMPLEMENTARES)</t>
          </r>
        </is>
      </c>
      <c r="C8669" s="22" t="inlineStr">
        <is>
          <r>
            <t xml:space="preserve">SINAPI</t>
          </r>
        </is>
      </c>
      <c r="D8669" s="22" t="inlineStr">
        <is>
          <r>
            <t xml:space="preserve">H</t>
          </r>
        </is>
      </c>
      <c r="E8669" s="24" t="n">
        <v>1.0</v>
      </c>
      <c r="F8669" s="25" t="n">
        <v>0.08</v>
      </c>
      <c r="G8669" s="25" t="n">
        <f>TRUNC(TRUNC(E8669,8)*F8669,2)</f>
        <v>0.08</v>
      </c>
    </row>
    <row r="8670" customHeight="1" ht="21">
      <c r="A8670" s="22" t="inlineStr">
        <is>
          <r>
            <t xml:space="preserve">00037371</t>
          </r>
        </is>
      </c>
      <c r="B8670" s="23" t="inlineStr">
        <is>
          <r>
            <t xml:space="preserve">TRANSPORTE - HORISTA (COLETADO CAIXA - ENCARGOS COMPLEMENTARES)</t>
          </r>
        </is>
      </c>
      <c r="C8670" s="22" t="inlineStr">
        <is>
          <r>
            <t xml:space="preserve">SINAPI</t>
          </r>
        </is>
      </c>
      <c r="D8670" s="22" t="inlineStr">
        <is>
          <r>
            <t xml:space="preserve">H</t>
          </r>
        </is>
      </c>
      <c r="E8670" s="24" t="n">
        <v>1.0</v>
      </c>
      <c r="F8670" s="25" t="n">
        <v>1.09</v>
      </c>
      <c r="G8670" s="25" t="n">
        <f>TRUNC(TRUNC(E8670,8)*F8670,2)</f>
        <v>1.09</v>
      </c>
    </row>
    <row r="8671" customHeight="1" ht="15">
      <c r="A8671" s="2" t="inlineStr"/>
      <c r="B8671" s="2" t="inlineStr"/>
      <c r="C8671" s="2" t="inlineStr"/>
      <c r="D8671" s="2" t="inlineStr"/>
      <c r="E8671" s="26" t="inlineStr">
        <is>
          <r>
            <t xml:space="preserve">TOTAL Encargos Complementares:</t>
          </r>
        </is>
      </c>
      <c r="F8671" s="26" t="inlineStr"/>
      <c r="G8671" s="27" t="n">
        <f>SUM(G8665:G8670)</f>
        <v>8.22</v>
      </c>
    </row>
    <row r="8672" customHeight="1" ht="15">
      <c r="A8672" s="20" t="inlineStr">
        <is>
          <r>
            <t xml:space="preserve">Mão de Obra</t>
          </r>
        </is>
      </c>
      <c r="B8672" s="20" t="inlineStr"/>
      <c r="C8672" s="21" t="inlineStr">
        <is>
          <r>
            <t xml:space="preserve">FONTE</t>
          </r>
        </is>
      </c>
      <c r="D8672" s="21" t="inlineStr">
        <is>
          <r>
            <t xml:space="preserve">UNID</t>
          </r>
        </is>
      </c>
      <c r="E8672" s="21" t="inlineStr">
        <is>
          <r>
            <t xml:space="preserve">COEFICIENTE</t>
          </r>
        </is>
      </c>
      <c r="F8672" s="21" t="inlineStr">
        <is>
          <r>
            <t xml:space="preserve">PREÇO UNITÁRIO</t>
          </r>
        </is>
      </c>
      <c r="G8672" s="21" t="inlineStr">
        <is>
          <r>
            <t xml:space="preserve">TOTAL</t>
          </r>
        </is>
      </c>
    </row>
    <row r="8673" customHeight="1" ht="15">
      <c r="A8673" s="22" t="inlineStr">
        <is>
          <r>
            <t xml:space="preserve">00006111</t>
          </r>
        </is>
      </c>
      <c r="B8673" s="23" t="inlineStr">
        <is>
          <r>
            <t xml:space="preserve">SERVENTE DE OBRAS (HORISTA)</t>
          </r>
        </is>
      </c>
      <c r="C8673" s="22" t="inlineStr">
        <is>
          <r>
            <t xml:space="preserve">SINAPI</t>
          </r>
        </is>
      </c>
      <c r="D8673" s="22" t="inlineStr">
        <is>
          <r>
            <t xml:space="preserve">H</t>
          </r>
        </is>
      </c>
      <c r="E8673" s="24" t="n">
        <v>1.0</v>
      </c>
      <c r="F8673" s="25" t="n">
        <v>15.03</v>
      </c>
      <c r="G8673" s="25" t="n">
        <f>TRUNC(TRUNC(E8673,8)*F8673,2)</f>
        <v>15.03</v>
      </c>
    </row>
    <row r="8674" customHeight="1" ht="15">
      <c r="A8674" s="2" t="inlineStr"/>
      <c r="B8674" s="2" t="inlineStr"/>
      <c r="C8674" s="2" t="inlineStr"/>
      <c r="D8674" s="2" t="inlineStr"/>
      <c r="E8674" s="26" t="inlineStr">
        <is>
          <r>
            <t xml:space="preserve">TOTAL Mão de Obra:</t>
          </r>
        </is>
      </c>
      <c r="F8674" s="26" t="inlineStr"/>
      <c r="G8674" s="27" t="n">
        <f>SUM(G8673:G8673)</f>
        <v>15.03</v>
      </c>
    </row>
    <row r="8675" customHeight="1" ht="15">
      <c r="A8675" s="20" t="inlineStr">
        <is>
          <r>
            <t xml:space="preserve">Serviço</t>
          </r>
        </is>
      </c>
      <c r="B8675" s="20" t="inlineStr"/>
      <c r="C8675" s="21" t="inlineStr">
        <is>
          <r>
            <t xml:space="preserve">FONTE</t>
          </r>
        </is>
      </c>
      <c r="D8675" s="21" t="inlineStr">
        <is>
          <r>
            <t xml:space="preserve">UNID</t>
          </r>
        </is>
      </c>
      <c r="E8675" s="21" t="inlineStr">
        <is>
          <r>
            <t xml:space="preserve">COEFICIENTE</t>
          </r>
        </is>
      </c>
      <c r="F8675" s="21" t="inlineStr">
        <is>
          <r>
            <t xml:space="preserve">PREÇO UNITÁRIO</t>
          </r>
        </is>
      </c>
      <c r="G8675" s="21" t="inlineStr">
        <is>
          <r>
            <t xml:space="preserve">TOTAL</t>
          </r>
        </is>
      </c>
    </row>
    <row r="8676" customHeight="1" ht="21">
      <c r="A8676" s="22" t="inlineStr">
        <is>
          <r>
            <t xml:space="preserve">95378</t>
          </r>
        </is>
      </c>
      <c r="B8676" s="23" t="inlineStr">
        <is>
          <r>
            <t xml:space="preserve">CURSO DE CAPACITAÇÃO PARA SERVENTE (ENCARGOS COMPLEMENTARES) - HORISTA</t>
          </r>
        </is>
      </c>
      <c r="C8676" s="22" t="inlineStr">
        <is>
          <r>
            <t xml:space="preserve">SINAPI</t>
          </r>
        </is>
      </c>
      <c r="D8676" s="22" t="inlineStr">
        <is>
          <r>
            <t xml:space="preserve">H</t>
          </r>
        </is>
      </c>
      <c r="E8676" s="24" t="n">
        <v>1.0</v>
      </c>
      <c r="F8676" s="25" t="n">
        <v>0.31</v>
      </c>
      <c r="G8676" s="25" t="n">
        <f>TRUNC(TRUNC(E8676,8)*F8676,2)</f>
        <v>0.31</v>
      </c>
    </row>
    <row r="8677" customHeight="1" ht="15">
      <c r="A8677" s="2" t="inlineStr"/>
      <c r="B8677" s="2" t="inlineStr"/>
      <c r="C8677" s="2" t="inlineStr"/>
      <c r="D8677" s="2" t="inlineStr"/>
      <c r="E8677" s="26" t="inlineStr">
        <is>
          <r>
            <t xml:space="preserve">TOTAL Serviço:</t>
          </r>
        </is>
      </c>
      <c r="F8677" s="26" t="inlineStr"/>
      <c r="G8677" s="27" t="n">
        <f>SUM(G8676:G8676)</f>
        <v>0.31</v>
      </c>
    </row>
    <row r="8678" customHeight="1" ht="15">
      <c r="A8678" s="2" t="inlineStr"/>
      <c r="B8678" s="2" t="inlineStr"/>
      <c r="C8678" s="2" t="inlineStr"/>
      <c r="D8678" s="2" t="inlineStr"/>
      <c r="E8678" s="28" t="inlineStr">
        <is>
          <r>
            <t xml:space="preserve">VALOR:</t>
          </r>
        </is>
      </c>
      <c r="F8678" s="28" t="inlineStr"/>
      <c r="G8678" s="29" t="n">
        <f>ROUND(SUM(G8671,G8674,G8677),2)</f>
        <v>23.56</v>
      </c>
    </row>
    <row r="8679" customHeight="1" ht="15">
      <c r="A8679" s="2" t="inlineStr"/>
      <c r="B8679" s="2" t="inlineStr"/>
      <c r="C8679" s="2" t="inlineStr"/>
      <c r="D8679" s="2" t="inlineStr"/>
      <c r="E8679" s="28" t="inlineStr">
        <is>
          <r>
            <t xml:space="preserve">VALOR BDI (20.34%):</t>
          </r>
        </is>
      </c>
      <c r="F8679" s="28" t="inlineStr"/>
      <c r="G8679" s="29" t="n">
        <f>ROUND(G8678*(20.34/100),2)</f>
        <v>4.79</v>
      </c>
    </row>
    <row r="8680" customHeight="1" ht="15">
      <c r="A8680" s="2" t="inlineStr"/>
      <c r="B8680" s="2" t="inlineStr"/>
      <c r="C8680" s="2" t="inlineStr"/>
      <c r="D8680" s="2" t="inlineStr"/>
      <c r="E8680" s="28" t="inlineStr">
        <is>
          <r>
            <t xml:space="preserve">VALOR COM BDI:</t>
          </r>
        </is>
      </c>
      <c r="F8680" s="28" t="inlineStr"/>
      <c r="G8680" s="29" t="n">
        <f>G8679+G8678</f>
        <v>28.35</v>
      </c>
    </row>
    <row r="8681" customHeight="1" ht="10">
      <c r="A8681" s="2" t="inlineStr"/>
      <c r="B8681" s="2" t="inlineStr"/>
      <c r="C8681" s="2" t="inlineStr"/>
      <c r="D8681" s="2" t="inlineStr"/>
      <c r="E8681" s="18" t="inlineStr"/>
      <c r="F8681" s="18" t="inlineStr"/>
      <c r="G8681" s="18" t="inlineStr"/>
    </row>
    <row r="8682" customHeight="1" ht="27">
      <c r="A8682" s="19" t="inlineStr">
        <is>
          <r>
            <t xml:space="preserve">1.25.28. ​CP05607653​ VIGA OU PILAR TUBULAR EM PERFIL LAMINADO OU SOLDADO EM AÇO ESTRUTURAL, COM CONEXÕES SOLDADAS, INCLUSOS MÃO DE OBRA, TRANSPORTE E IÇAMENTO UTILIZANDO GUINDASTE - FORNECIMENTO E INSTALAÇÃO. AF_01/2020_ PA (BASE: 100764)​ (KG)</t>
          </r>
        </is>
      </c>
      <c r="B8682" s="19" t="inlineStr"/>
      <c r="C8682" s="19" t="inlineStr"/>
      <c r="D8682" s="19" t="inlineStr"/>
      <c r="E8682" s="19" t="inlineStr"/>
      <c r="F8682" s="19" t="inlineStr"/>
      <c r="G8682" s="19" t="inlineStr"/>
    </row>
    <row r="8683" customHeight="1" ht="15">
      <c r="A8683" s="20" t="inlineStr">
        <is>
          <r>
            <t xml:space="preserve">Equipamento Custo Horário</t>
          </r>
        </is>
      </c>
      <c r="B8683" s="20" t="inlineStr"/>
      <c r="C8683" s="21" t="inlineStr">
        <is>
          <r>
            <t xml:space="preserve">FONTE</t>
          </r>
        </is>
      </c>
      <c r="D8683" s="21" t="inlineStr">
        <is>
          <r>
            <t xml:space="preserve">UNID</t>
          </r>
        </is>
      </c>
      <c r="E8683" s="21" t="inlineStr">
        <is>
          <r>
            <t xml:space="preserve">COEFICIENTE</t>
          </r>
        </is>
      </c>
      <c r="F8683" s="21" t="inlineStr">
        <is>
          <r>
            <t xml:space="preserve">PREÇO UNITÁRIO</t>
          </r>
        </is>
      </c>
      <c r="G8683" s="21" t="inlineStr">
        <is>
          <r>
            <t xml:space="preserve">TOTAL</t>
          </r>
        </is>
      </c>
    </row>
    <row r="8684" customHeight="1" ht="29">
      <c r="A8684" s="22" t="inlineStr">
        <is>
          <r>
            <t xml:space="preserve">93288</t>
          </r>
        </is>
      </c>
      <c r="B8684" s="23" t="inlineStr">
        <is>
          <r>
            <t xml:space="preserve">GUINDASTE HIDRÁULICO AUTOPROPELIDO, COM LANÇA TELESCÓPICA 40 M, CAPACIDADE MÁXIMA 60 T, POTÊNCIA 260 KW - CHI DIURNO. AF_03/2016</t>
          </r>
        </is>
      </c>
      <c r="C8684" s="22" t="inlineStr">
        <is>
          <r>
            <t xml:space="preserve">SINAPI</t>
          </r>
        </is>
      </c>
      <c r="D8684" s="22" t="inlineStr">
        <is>
          <r>
            <t xml:space="preserve">CHI</t>
          </r>
        </is>
      </c>
      <c r="E8684" s="24" t="n">
        <v>0.0037</v>
      </c>
      <c r="F8684" s="25" t="n">
        <v>197.08</v>
      </c>
      <c r="G8684" s="25" t="n">
        <f>ROUND(ROUND(E8684,8)*F8684,2)</f>
        <v>0.73</v>
      </c>
    </row>
    <row r="8685" customHeight="1" ht="29">
      <c r="A8685" s="22" t="inlineStr">
        <is>
          <r>
            <t xml:space="preserve">93287</t>
          </r>
        </is>
      </c>
      <c r="B8685" s="23" t="inlineStr">
        <is>
          <r>
            <t xml:space="preserve">GUINDASTE HIDRÁULICO AUTOPROPELIDO, COM LANÇA TELESCÓPICA 40 M, CAPACIDADE MÁXIMA 60 T, POTÊNCIA 260 KW - CHP DIURNO. AF_03/2016</t>
          </r>
        </is>
      </c>
      <c r="C8685" s="22" t="inlineStr">
        <is>
          <r>
            <t xml:space="preserve">SINAPI</t>
          </r>
        </is>
      </c>
      <c r="D8685" s="22" t="inlineStr">
        <is>
          <r>
            <t xml:space="preserve">CHP</t>
          </r>
        </is>
      </c>
      <c r="E8685" s="24" t="n">
        <v>0.004</v>
      </c>
      <c r="F8685" s="25" t="n">
        <v>370.38</v>
      </c>
      <c r="G8685" s="25" t="n">
        <f>ROUND(ROUND(E8685,8)*F8685,2)</f>
        <v>1.48</v>
      </c>
    </row>
    <row r="8686" customHeight="1" ht="18">
      <c r="A8686" s="2" t="inlineStr"/>
      <c r="B8686" s="2" t="inlineStr"/>
      <c r="C8686" s="2" t="inlineStr"/>
      <c r="D8686" s="2" t="inlineStr"/>
      <c r="E8686" s="26" t="inlineStr">
        <is>
          <r>
            <t xml:space="preserve">TOTAL Equipamento Custo Horário:</t>
          </r>
        </is>
      </c>
      <c r="F8686" s="26" t="inlineStr"/>
      <c r="G8686" s="27" t="n">
        <f>SUM(G8684:G8685)</f>
        <v>2.21</v>
      </c>
    </row>
    <row r="8687" customHeight="1" ht="15">
      <c r="A8687" s="20" t="inlineStr">
        <is>
          <r>
            <t xml:space="preserve">Material</t>
          </r>
        </is>
      </c>
      <c r="B8687" s="20" t="inlineStr"/>
      <c r="C8687" s="21" t="inlineStr">
        <is>
          <r>
            <t xml:space="preserve">FONTE</t>
          </r>
        </is>
      </c>
      <c r="D8687" s="21" t="inlineStr">
        <is>
          <r>
            <t xml:space="preserve">UNID</t>
          </r>
        </is>
      </c>
      <c r="E8687" s="21" t="inlineStr">
        <is>
          <r>
            <t xml:space="preserve">COEFICIENTE</t>
          </r>
        </is>
      </c>
      <c r="F8687" s="21" t="inlineStr">
        <is>
          <r>
            <t xml:space="preserve">PREÇO UNITÁRIO</t>
          </r>
        </is>
      </c>
      <c r="G8687" s="21" t="inlineStr">
        <is>
          <r>
            <t xml:space="preserve">TOTAL</t>
          </r>
        </is>
      </c>
    </row>
    <row r="8688" customHeight="1" ht="15">
      <c r="A8688" s="22" t="inlineStr">
        <is>
          <r>
            <t xml:space="preserve">I0824</t>
          </r>
        </is>
      </c>
      <c r="B8688" s="23" t="inlineStr">
        <is>
          <r>
            <t xml:space="preserve">COMPONENTES ESTRUTURAIS DE ACO</t>
          </r>
        </is>
      </c>
      <c r="C8688" s="22" t="inlineStr">
        <is>
          <r>
            <t xml:space="preserve">SEINFRA</t>
          </r>
        </is>
      </c>
      <c r="D8688" s="22" t="inlineStr">
        <is>
          <r>
            <t xml:space="preserve">KG</t>
          </r>
        </is>
      </c>
      <c r="E8688" s="24" t="n">
        <v>1.091</v>
      </c>
      <c r="F8688" s="25" t="n">
        <v>9.43</v>
      </c>
      <c r="G8688" s="25" t="n">
        <f>ROUND(ROUND(E8688,8)*F8688,2)</f>
        <v>10.29</v>
      </c>
    </row>
    <row r="8689" customHeight="1" ht="21">
      <c r="A8689" s="22" t="inlineStr">
        <is>
          <r>
            <t xml:space="preserve">00010997</t>
          </r>
        </is>
      </c>
      <c r="B8689" s="23" t="inlineStr">
        <is>
          <r>
            <t xml:space="preserve">ELETRODO REVESTIDO AWS - E7018, DIAMETRO IGUAL A 4,00 MM</t>
          </r>
        </is>
      </c>
      <c r="C8689" s="22" t="inlineStr">
        <is>
          <r>
            <t xml:space="preserve">SINAPI</t>
          </r>
        </is>
      </c>
      <c r="D8689" s="22" t="inlineStr">
        <is>
          <r>
            <t xml:space="preserve">KG</t>
          </r>
        </is>
      </c>
      <c r="E8689" s="24" t="n">
        <v>0.015</v>
      </c>
      <c r="F8689" s="25" t="n">
        <v>48.29</v>
      </c>
      <c r="G8689" s="25" t="n">
        <f>ROUND(ROUND(E8689,8)*F8689,2)</f>
        <v>0.72</v>
      </c>
    </row>
    <row r="8690" customHeight="1" ht="15">
      <c r="A8690" s="2" t="inlineStr"/>
      <c r="B8690" s="2" t="inlineStr"/>
      <c r="C8690" s="2" t="inlineStr"/>
      <c r="D8690" s="2" t="inlineStr"/>
      <c r="E8690" s="26" t="inlineStr">
        <is>
          <r>
            <t xml:space="preserve">TOTAL Material:</t>
          </r>
        </is>
      </c>
      <c r="F8690" s="26" t="inlineStr"/>
      <c r="G8690" s="27" t="n">
        <f>SUM(G8688:G8689)</f>
        <v>11.01</v>
      </c>
    </row>
    <row r="8691" customHeight="1" ht="15">
      <c r="A8691" s="20" t="inlineStr">
        <is>
          <r>
            <t xml:space="preserve">Mão de Obra com Encargos Complementares</t>
          </r>
        </is>
      </c>
      <c r="B8691" s="20" t="inlineStr"/>
      <c r="C8691" s="21" t="inlineStr">
        <is>
          <r>
            <t xml:space="preserve">FONTE</t>
          </r>
        </is>
      </c>
      <c r="D8691" s="21" t="inlineStr">
        <is>
          <r>
            <t xml:space="preserve">UNID</t>
          </r>
        </is>
      </c>
      <c r="E8691" s="21" t="inlineStr">
        <is>
          <r>
            <t xml:space="preserve">COEFICIENTE</t>
          </r>
        </is>
      </c>
      <c r="F8691" s="21" t="inlineStr">
        <is>
          <r>
            <t xml:space="preserve">PREÇO UNITÁRIO</t>
          </r>
        </is>
      </c>
      <c r="G8691" s="21" t="inlineStr">
        <is>
          <r>
            <t xml:space="preserve">TOTAL</t>
          </r>
        </is>
      </c>
    </row>
    <row r="8692" customHeight="1" ht="21">
      <c r="A8692" s="22" t="inlineStr">
        <is>
          <r>
            <t xml:space="preserve">88240</t>
          </r>
        </is>
      </c>
      <c r="B8692" s="23" t="inlineStr">
        <is>
          <r>
            <t xml:space="preserve">AJUDANTE DE ESTRUTURA METÁLICA COM ENCARGOS COMPLEMENTARES</t>
          </r>
        </is>
      </c>
      <c r="C8692" s="22" t="inlineStr">
        <is>
          <r>
            <t xml:space="preserve">SINAPI</t>
          </r>
        </is>
      </c>
      <c r="D8692" s="22" t="inlineStr">
        <is>
          <r>
            <t xml:space="preserve">H</t>
          </r>
        </is>
      </c>
      <c r="E8692" s="24" t="n">
        <v>0.0044</v>
      </c>
      <c r="F8692" s="25" t="n">
        <v>23.58</v>
      </c>
      <c r="G8692" s="25" t="n">
        <f>ROUND(ROUND(E8692,8)*F8692,2)</f>
        <v>0.1</v>
      </c>
    </row>
    <row r="8693" customHeight="1" ht="21">
      <c r="A8693" s="22" t="inlineStr">
        <is>
          <r>
            <t xml:space="preserve">88278</t>
          </r>
        </is>
      </c>
      <c r="B8693" s="23" t="inlineStr">
        <is>
          <r>
            <t xml:space="preserve">MONTADOR DE ESTRUTURAS METÁLICAS COM ENCARGOS COMPLEMENTARES</t>
          </r>
        </is>
      </c>
      <c r="C8693" s="22" t="inlineStr">
        <is>
          <r>
            <t xml:space="preserve">SINAPI</t>
          </r>
        </is>
      </c>
      <c r="D8693" s="22" t="inlineStr">
        <is>
          <r>
            <t xml:space="preserve">H</t>
          </r>
        </is>
      </c>
      <c r="E8693" s="24" t="n">
        <v>0.014</v>
      </c>
      <c r="F8693" s="25" t="n">
        <v>27.54</v>
      </c>
      <c r="G8693" s="25" t="n">
        <f>ROUND(ROUND(E8693,8)*F8693,2)</f>
        <v>0.39</v>
      </c>
    </row>
    <row r="8694" customHeight="1" ht="15">
      <c r="A8694" s="22" t="inlineStr">
        <is>
          <r>
            <t xml:space="preserve">88317</t>
          </r>
        </is>
      </c>
      <c r="B8694" s="23" t="inlineStr">
        <is>
          <r>
            <t xml:space="preserve">SOLDADOR COM ENCARGOS COMPLEMENTARES</t>
          </r>
        </is>
      </c>
      <c r="C8694" s="22" t="inlineStr">
        <is>
          <r>
            <t xml:space="preserve">SINAPI</t>
          </r>
        </is>
      </c>
      <c r="D8694" s="22" t="inlineStr">
        <is>
          <r>
            <t xml:space="preserve">H</t>
          </r>
        </is>
      </c>
      <c r="E8694" s="24" t="n">
        <v>0.0181</v>
      </c>
      <c r="F8694" s="25" t="n">
        <v>31.31</v>
      </c>
      <c r="G8694" s="25" t="n">
        <f>ROUND(ROUND(E8694,8)*F8694,2)</f>
        <v>0.57</v>
      </c>
    </row>
    <row r="8695" customHeight="1" ht="18">
      <c r="A8695" s="2" t="inlineStr"/>
      <c r="B8695" s="2" t="inlineStr"/>
      <c r="C8695" s="2" t="inlineStr"/>
      <c r="D8695" s="2" t="inlineStr"/>
      <c r="E8695" s="26" t="inlineStr">
        <is>
          <r>
            <t xml:space="preserve">TOTAL Mão de Obra com Encargos Complementares:</t>
          </r>
        </is>
      </c>
      <c r="F8695" s="26" t="inlineStr"/>
      <c r="G8695" s="27" t="n">
        <f>SUM(G8692:G8694)</f>
        <v>1.06</v>
      </c>
    </row>
    <row r="8696" customHeight="1" ht="15">
      <c r="A8696" s="20" t="inlineStr">
        <is>
          <r>
            <t xml:space="preserve">Serviço</t>
          </r>
        </is>
      </c>
      <c r="B8696" s="20" t="inlineStr"/>
      <c r="C8696" s="21" t="inlineStr">
        <is>
          <r>
            <t xml:space="preserve">FONTE</t>
          </r>
        </is>
      </c>
      <c r="D8696" s="21" t="inlineStr">
        <is>
          <r>
            <t xml:space="preserve">UNID</t>
          </r>
        </is>
      </c>
      <c r="E8696" s="21" t="inlineStr">
        <is>
          <r>
            <t xml:space="preserve">COEFICIENTE</t>
          </r>
        </is>
      </c>
      <c r="F8696" s="21" t="inlineStr">
        <is>
          <r>
            <t xml:space="preserve">PREÇO UNITÁRIO</t>
          </r>
        </is>
      </c>
      <c r="G8696" s="21" t="inlineStr">
        <is>
          <r>
            <t xml:space="preserve">TOTAL</t>
          </r>
        </is>
      </c>
    </row>
    <row r="8697" customHeight="1" ht="21">
      <c r="A8697" s="22" t="inlineStr">
        <is>
          <r>
            <t xml:space="preserve">100716</t>
          </r>
        </is>
      </c>
      <c r="B8697" s="23" t="inlineStr">
        <is>
          <r>
            <t xml:space="preserve">JATEAMENTO ABRASIVO COM GRANALHA DE AÇO EM PERFIL METÁLICO EM FÁBRICA. AF_01/2020</t>
          </r>
        </is>
      </c>
      <c r="C8697" s="22" t="inlineStr">
        <is>
          <r>
            <t xml:space="preserve">SINAPI</t>
          </r>
        </is>
      </c>
      <c r="D8697" s="22" t="inlineStr">
        <is>
          <r>
            <t xml:space="preserve">M2</t>
          </r>
        </is>
      </c>
      <c r="E8697" s="24" t="n">
        <v>0.0358</v>
      </c>
      <c r="F8697" s="25" t="n">
        <v>25.22</v>
      </c>
      <c r="G8697" s="25" t="n">
        <f>ROUND(ROUND(E8697,8)*F8697,2)</f>
        <v>0.9</v>
      </c>
    </row>
    <row r="8698" customHeight="1" ht="29">
      <c r="A8698" s="22" t="inlineStr">
        <is>
          <r>
            <t xml:space="preserve">100719</t>
          </r>
        </is>
      </c>
      <c r="B8698" s="23" t="inlineStr">
        <is>
          <r>
            <t xml:space="preserve">PINTURA COM TINTA ALQUÍDICA DE FUNDO (TIPO ZARCÃO) PULVERIZADA SOBRE PERFIL METÁLICO EXECUTADO EM FÁBRICA (POR DEMÃO). AF_01/2020_PE</t>
          </r>
        </is>
      </c>
      <c r="C8698" s="22" t="inlineStr">
        <is>
          <r>
            <t xml:space="preserve">SINAPI</t>
          </r>
        </is>
      </c>
      <c r="D8698" s="22" t="inlineStr">
        <is>
          <r>
            <t xml:space="preserve">M2</t>
          </r>
        </is>
      </c>
      <c r="E8698" s="24" t="n">
        <v>0.0358</v>
      </c>
      <c r="F8698" s="25" t="n">
        <v>12.69</v>
      </c>
      <c r="G8698" s="25" t="n">
        <f>ROUND(ROUND(E8698,8)*F8698,2)</f>
        <v>0.45</v>
      </c>
    </row>
    <row r="8699" customHeight="1" ht="15">
      <c r="A8699" s="2" t="inlineStr"/>
      <c r="B8699" s="2" t="inlineStr"/>
      <c r="C8699" s="2" t="inlineStr"/>
      <c r="D8699" s="2" t="inlineStr"/>
      <c r="E8699" s="26" t="inlineStr">
        <is>
          <r>
            <t xml:space="preserve">TOTAL Serviço:</t>
          </r>
        </is>
      </c>
      <c r="F8699" s="26" t="inlineStr"/>
      <c r="G8699" s="27" t="n">
        <f>SUM(G8697:G8698)</f>
        <v>1.35</v>
      </c>
    </row>
    <row r="8700" customHeight="1" ht="15">
      <c r="A8700" s="2" t="inlineStr"/>
      <c r="B8700" s="2" t="inlineStr"/>
      <c r="C8700" s="2" t="inlineStr"/>
      <c r="D8700" s="2" t="inlineStr"/>
      <c r="E8700" s="28" t="inlineStr">
        <is>
          <r>
            <t xml:space="preserve">VALOR:</t>
          </r>
        </is>
      </c>
      <c r="F8700" s="28" t="inlineStr"/>
      <c r="G8700" s="29" t="n">
        <f>ROUND(SUM(G8686,G8690,G8695,G8699),2)</f>
        <v>15.63</v>
      </c>
    </row>
    <row r="8701" customHeight="1" ht="15">
      <c r="A8701" s="2" t="inlineStr"/>
      <c r="B8701" s="2" t="inlineStr"/>
      <c r="C8701" s="2" t="inlineStr"/>
      <c r="D8701" s="2" t="inlineStr"/>
      <c r="E8701" s="28" t="inlineStr">
        <is>
          <r>
            <t xml:space="preserve">VALOR BDI (20.34%):</t>
          </r>
        </is>
      </c>
      <c r="F8701" s="28" t="inlineStr"/>
      <c r="G8701" s="29" t="n">
        <f>ROUND(G8700*(20.34/100),2)</f>
        <v>3.18</v>
      </c>
    </row>
    <row r="8702" customHeight="1" ht="15">
      <c r="A8702" s="2" t="inlineStr"/>
      <c r="B8702" s="2" t="inlineStr"/>
      <c r="C8702" s="2" t="inlineStr"/>
      <c r="D8702" s="2" t="inlineStr"/>
      <c r="E8702" s="28" t="inlineStr">
        <is>
          <r>
            <t xml:space="preserve">VALOR COM BDI:</t>
          </r>
        </is>
      </c>
      <c r="F8702" s="28" t="inlineStr"/>
      <c r="G8702" s="29" t="n">
        <f>G8701+G8700</f>
        <v>18.81</v>
      </c>
    </row>
    <row r="8703" customHeight="1" ht="10">
      <c r="A8703" s="2" t="inlineStr"/>
      <c r="B8703" s="2" t="inlineStr"/>
      <c r="C8703" s="2" t="inlineStr"/>
      <c r="D8703" s="2" t="inlineStr"/>
      <c r="E8703" s="18" t="inlineStr"/>
      <c r="F8703" s="18" t="inlineStr"/>
      <c r="G8703" s="18" t="inlineStr"/>
    </row>
    <row r="8704" customHeight="1" ht="20">
      <c r="A8704" s="19" t="inlineStr">
        <is>
          <r>
            <t xml:space="preserve">1.25.29. ​C3467​ FORNECIMENTO E COLOCAÇÃO DE CHUMBADOR PARABOULT DE 3/4" a 1"​ (UN)</t>
          </r>
        </is>
      </c>
      <c r="B8704" s="19" t="inlineStr"/>
      <c r="C8704" s="19" t="inlineStr"/>
      <c r="D8704" s="19" t="inlineStr"/>
      <c r="E8704" s="19" t="inlineStr"/>
      <c r="F8704" s="19" t="inlineStr"/>
      <c r="G8704" s="19" t="inlineStr"/>
    </row>
    <row r="8705" customHeight="1" ht="15">
      <c r="A8705" s="20" t="inlineStr">
        <is>
          <r>
            <t xml:space="preserve">Equipamento Custo Horário</t>
          </r>
        </is>
      </c>
      <c r="B8705" s="20" t="inlineStr"/>
      <c r="C8705" s="21" t="inlineStr">
        <is>
          <r>
            <t xml:space="preserve">FONTE</t>
          </r>
        </is>
      </c>
      <c r="D8705" s="21" t="inlineStr">
        <is>
          <r>
            <t xml:space="preserve">UNID</t>
          </r>
        </is>
      </c>
      <c r="E8705" s="21" t="inlineStr">
        <is>
          <r>
            <t xml:space="preserve">COEFICIENTE</t>
          </r>
        </is>
      </c>
      <c r="F8705" s="21" t="inlineStr">
        <is>
          <r>
            <t xml:space="preserve">PREÇO UNITÁRIO</t>
          </r>
        </is>
      </c>
      <c r="G8705" s="21" t="inlineStr">
        <is>
          <r>
            <t xml:space="preserve">TOTAL</t>
          </r>
        </is>
      </c>
    </row>
    <row r="8706" customHeight="1" ht="15">
      <c r="A8706" s="22" t="inlineStr">
        <is>
          <r>
            <t xml:space="preserve">I0737</t>
          </r>
        </is>
      </c>
      <c r="B8706" s="23" t="inlineStr">
        <is>
          <r>
            <t xml:space="preserve">ESMERILHADEIRA INDUSTRIAL (CHP)</t>
          </r>
        </is>
      </c>
      <c r="C8706" s="22" t="inlineStr">
        <is>
          <r>
            <t xml:space="preserve">SEINFRA</t>
          </r>
        </is>
      </c>
      <c r="D8706" s="22" t="inlineStr">
        <is>
          <r>
            <t xml:space="preserve">H</t>
          </r>
        </is>
      </c>
      <c r="E8706" s="24" t="n">
        <v>1.0</v>
      </c>
      <c r="F8706" s="30" t="n">
        <v>0.3554</v>
      </c>
      <c r="G8706" s="30" t="n">
        <f>ROUND(ROUND(E8706,8)*F8706,4)</f>
        <v>0.3554</v>
      </c>
    </row>
    <row r="8707" customHeight="1" ht="18">
      <c r="A8707" s="2" t="inlineStr"/>
      <c r="B8707" s="2" t="inlineStr"/>
      <c r="C8707" s="2" t="inlineStr"/>
      <c r="D8707" s="2" t="inlineStr"/>
      <c r="E8707" s="26" t="inlineStr">
        <is>
          <r>
            <t xml:space="preserve">TOTAL Equipamento Custo Horário:</t>
          </r>
        </is>
      </c>
      <c r="F8707" s="26" t="inlineStr"/>
      <c r="G8707" s="31" t="n">
        <f>SUM(G8706:G8706)</f>
        <v>0.3554</v>
      </c>
    </row>
    <row r="8708" customHeight="1" ht="15">
      <c r="A8708" s="20" t="inlineStr">
        <is>
          <r>
            <t xml:space="preserve">Material</t>
          </r>
        </is>
      </c>
      <c r="B8708" s="20" t="inlineStr"/>
      <c r="C8708" s="21" t="inlineStr">
        <is>
          <r>
            <t xml:space="preserve">FONTE</t>
          </r>
        </is>
      </c>
      <c r="D8708" s="21" t="inlineStr">
        <is>
          <r>
            <t xml:space="preserve">UNID</t>
          </r>
        </is>
      </c>
      <c r="E8708" s="21" t="inlineStr">
        <is>
          <r>
            <t xml:space="preserve">COEFICIENTE</t>
          </r>
        </is>
      </c>
      <c r="F8708" s="21" t="inlineStr">
        <is>
          <r>
            <t xml:space="preserve">PREÇO UNITÁRIO</t>
          </r>
        </is>
      </c>
      <c r="G8708" s="21" t="inlineStr">
        <is>
          <r>
            <t xml:space="preserve">TOTAL</t>
          </r>
        </is>
      </c>
    </row>
    <row r="8709" customHeight="1" ht="15">
      <c r="A8709" s="22" t="inlineStr">
        <is>
          <r>
            <t xml:space="preserve">I1006</t>
          </r>
        </is>
      </c>
      <c r="B8709" s="23" t="inlineStr">
        <is>
          <r>
            <t xml:space="preserve">BROCA DE WIDEA DE 1"</t>
          </r>
        </is>
      </c>
      <c r="C8709" s="22" t="inlineStr">
        <is>
          <r>
            <t xml:space="preserve">SEINFRA</t>
          </r>
        </is>
      </c>
      <c r="D8709" s="22" t="inlineStr">
        <is>
          <r>
            <t xml:space="preserve">UN</t>
          </r>
        </is>
      </c>
      <c r="E8709" s="24" t="n">
        <v>0.25</v>
      </c>
      <c r="F8709" s="30" t="n">
        <v>95.65</v>
      </c>
      <c r="G8709" s="30" t="n">
        <f>ROUND(ROUND(E8709,8)*F8709,4)</f>
        <v>23.9125</v>
      </c>
    </row>
    <row r="8710" customHeight="1" ht="15">
      <c r="A8710" s="22" t="inlineStr">
        <is>
          <r>
            <t xml:space="preserve">I0990</t>
          </r>
        </is>
      </c>
      <c r="B8710" s="23" t="inlineStr">
        <is>
          <r>
            <t xml:space="preserve">CHUMBADOR TIPO PARABOULT 3/4"A 1"</t>
          </r>
        </is>
      </c>
      <c r="C8710" s="22" t="inlineStr">
        <is>
          <r>
            <t xml:space="preserve">SEINFRA</t>
          </r>
        </is>
      </c>
      <c r="D8710" s="22" t="inlineStr">
        <is>
          <r>
            <t xml:space="preserve">UN</t>
          </r>
        </is>
      </c>
      <c r="E8710" s="24" t="n">
        <v>1.0</v>
      </c>
      <c r="F8710" s="30" t="n">
        <v>4.9</v>
      </c>
      <c r="G8710" s="30" t="n">
        <f>ROUND(ROUND(E8710,8)*F8710,4)</f>
        <v>4.9</v>
      </c>
    </row>
    <row r="8711" customHeight="1" ht="15">
      <c r="A8711" s="2" t="inlineStr"/>
      <c r="B8711" s="2" t="inlineStr"/>
      <c r="C8711" s="2" t="inlineStr"/>
      <c r="D8711" s="2" t="inlineStr"/>
      <c r="E8711" s="26" t="inlineStr">
        <is>
          <r>
            <t xml:space="preserve">TOTAL Material:</t>
          </r>
        </is>
      </c>
      <c r="F8711" s="26" t="inlineStr"/>
      <c r="G8711" s="31" t="n">
        <f>SUM(G8709:G8710)</f>
        <v>28.8125</v>
      </c>
    </row>
    <row r="8712" customHeight="1" ht="15">
      <c r="A8712" s="20" t="inlineStr">
        <is>
          <r>
            <t xml:space="preserve">Mão de Obra</t>
          </r>
        </is>
      </c>
      <c r="B8712" s="20" t="inlineStr"/>
      <c r="C8712" s="21" t="inlineStr">
        <is>
          <r>
            <t xml:space="preserve">FONTE</t>
          </r>
        </is>
      </c>
      <c r="D8712" s="21" t="inlineStr">
        <is>
          <r>
            <t xml:space="preserve">UNID</t>
          </r>
        </is>
      </c>
      <c r="E8712" s="21" t="inlineStr">
        <is>
          <r>
            <t xml:space="preserve">COEFICIENTE</t>
          </r>
        </is>
      </c>
      <c r="F8712" s="21" t="inlineStr">
        <is>
          <r>
            <t xml:space="preserve">PREÇO UNITÁRIO</t>
          </r>
        </is>
      </c>
      <c r="G8712" s="21" t="inlineStr">
        <is>
          <r>
            <t xml:space="preserve">TOTAL</t>
          </r>
        </is>
      </c>
    </row>
    <row r="8713" customHeight="1" ht="15">
      <c r="A8713" s="22" t="inlineStr">
        <is>
          <r>
            <t xml:space="preserve">I0037</t>
          </r>
        </is>
      </c>
      <c r="B8713" s="23" t="inlineStr">
        <is>
          <r>
            <t xml:space="preserve">AJUDANTE</t>
          </r>
        </is>
      </c>
      <c r="C8713" s="22" t="inlineStr">
        <is>
          <r>
            <t xml:space="preserve">SEINFRA</t>
          </r>
        </is>
      </c>
      <c r="D8713" s="22" t="inlineStr">
        <is>
          <r>
            <t xml:space="preserve">H</t>
          </r>
        </is>
      </c>
      <c r="E8713" s="24" t="n">
        <v>2.0</v>
      </c>
      <c r="F8713" s="30" t="n">
        <v>21.1</v>
      </c>
      <c r="G8713" s="30" t="n">
        <f>ROUND(ROUND(E8713,8)*F8713,4)</f>
        <v>42.2</v>
      </c>
    </row>
    <row r="8714" customHeight="1" ht="15">
      <c r="A8714" s="22" t="inlineStr">
        <is>
          <r>
            <t xml:space="preserve">I1530</t>
          </r>
        </is>
      </c>
      <c r="B8714" s="23" t="inlineStr">
        <is>
          <r>
            <t xml:space="preserve">MONTADOR</t>
          </r>
        </is>
      </c>
      <c r="C8714" s="22" t="inlineStr">
        <is>
          <r>
            <t xml:space="preserve">SEINFRA</t>
          </r>
        </is>
      </c>
      <c r="D8714" s="22" t="inlineStr">
        <is>
          <r>
            <t xml:space="preserve">H</t>
          </r>
        </is>
      </c>
      <c r="E8714" s="24" t="n">
        <v>1.0</v>
      </c>
      <c r="F8714" s="30" t="n">
        <v>26.86</v>
      </c>
      <c r="G8714" s="30" t="n">
        <f>ROUND(ROUND(E8714,8)*F8714,4)</f>
        <v>26.86</v>
      </c>
    </row>
    <row r="8715" customHeight="1" ht="15">
      <c r="A8715" s="2" t="inlineStr"/>
      <c r="B8715" s="2" t="inlineStr"/>
      <c r="C8715" s="2" t="inlineStr"/>
      <c r="D8715" s="2" t="inlineStr"/>
      <c r="E8715" s="26" t="inlineStr">
        <is>
          <r>
            <t xml:space="preserve">TOTAL Mão de Obra:</t>
          </r>
        </is>
      </c>
      <c r="F8715" s="26" t="inlineStr"/>
      <c r="G8715" s="31" t="n">
        <f>SUM(G8713:G8714)</f>
        <v>69.06</v>
      </c>
    </row>
    <row r="8716" customHeight="1" ht="15">
      <c r="A8716" s="2" t="inlineStr"/>
      <c r="B8716" s="2" t="inlineStr"/>
      <c r="C8716" s="2" t="inlineStr"/>
      <c r="D8716" s="2" t="inlineStr"/>
      <c r="E8716" s="28" t="inlineStr">
        <is>
          <r>
            <t xml:space="preserve">VALOR:</t>
          </r>
        </is>
      </c>
      <c r="F8716" s="28" t="inlineStr"/>
      <c r="G8716" s="29" t="n">
        <f>ROUND(SUM(G8707,G8711,G8715),2)</f>
        <v>98.23</v>
      </c>
    </row>
    <row r="8717" customHeight="1" ht="15">
      <c r="A8717" s="2" t="inlineStr"/>
      <c r="B8717" s="2" t="inlineStr"/>
      <c r="C8717" s="2" t="inlineStr"/>
      <c r="D8717" s="2" t="inlineStr"/>
      <c r="E8717" s="28" t="inlineStr">
        <is>
          <r>
            <t xml:space="preserve">VALOR BDI (20.34%):</t>
          </r>
        </is>
      </c>
      <c r="F8717" s="28" t="inlineStr"/>
      <c r="G8717" s="29" t="n">
        <f>ROUND(G8716*(20.34/100),2)</f>
        <v>19.98</v>
      </c>
    </row>
    <row r="8718" customHeight="1" ht="15">
      <c r="A8718" s="2" t="inlineStr"/>
      <c r="B8718" s="2" t="inlineStr"/>
      <c r="C8718" s="2" t="inlineStr"/>
      <c r="D8718" s="2" t="inlineStr"/>
      <c r="E8718" s="28" t="inlineStr">
        <is>
          <r>
            <t xml:space="preserve">VALOR COM BDI:</t>
          </r>
        </is>
      </c>
      <c r="F8718" s="28" t="inlineStr"/>
      <c r="G8718" s="29" t="n">
        <f>G8717+G8716</f>
        <v>118.21</v>
      </c>
    </row>
    <row r="8719" customHeight="1" ht="10">
      <c r="A8719" s="2" t="inlineStr"/>
      <c r="B8719" s="2" t="inlineStr"/>
      <c r="C8719" s="2" t="inlineStr"/>
      <c r="D8719" s="2" t="inlineStr"/>
      <c r="E8719" s="18" t="inlineStr"/>
      <c r="F8719" s="18" t="inlineStr"/>
      <c r="G8719" s="18" t="inlineStr"/>
    </row>
    <row r="8720" customHeight="1" ht="20">
      <c r="A8720" s="19" t="inlineStr">
        <is>
          <r>
            <t xml:space="preserve">1.25.30. ​I13305​ CHAPA DE ACO GROSSA, ASTM A36, E = 5/8 " (15,88 MM) 124,49 KG/M2​ (KG)</t>
          </r>
        </is>
      </c>
      <c r="B8720" s="19" t="inlineStr"/>
      <c r="C8720" s="19" t="inlineStr"/>
      <c r="D8720" s="19" t="inlineStr"/>
      <c r="E8720" s="19" t="inlineStr"/>
      <c r="F8720" s="19" t="inlineStr"/>
      <c r="G8720" s="19" t="inlineStr"/>
    </row>
    <row r="8721" customHeight="1" ht="15">
      <c r="A8721" s="20" t="inlineStr">
        <is>
          <r>
            <t xml:space="preserve">Material</t>
          </r>
        </is>
      </c>
      <c r="B8721" s="20" t="inlineStr"/>
      <c r="C8721" s="21" t="inlineStr">
        <is>
          <r>
            <t xml:space="preserve">FONTE</t>
          </r>
        </is>
      </c>
      <c r="D8721" s="21" t="inlineStr">
        <is>
          <r>
            <t xml:space="preserve">UNID</t>
          </r>
        </is>
      </c>
      <c r="E8721" s="21" t="inlineStr">
        <is>
          <r>
            <t xml:space="preserve">COEFICIENTE</t>
          </r>
        </is>
      </c>
      <c r="F8721" s="21" t="inlineStr">
        <is>
          <r>
            <t xml:space="preserve">PREÇO UNITÁRIO</t>
          </r>
        </is>
      </c>
      <c r="G8721" s="21" t="inlineStr">
        <is>
          <r>
            <t xml:space="preserve">TOTAL</t>
          </r>
        </is>
      </c>
    </row>
    <row r="8722" customHeight="1" ht="21">
      <c r="A8722" s="22" t="inlineStr">
        <is>
          <r>
            <t xml:space="preserve">I13305</t>
          </r>
        </is>
      </c>
      <c r="B8722" s="23" t="inlineStr">
        <is>
          <r>
            <t xml:space="preserve">CHAPA DE ACO GROSSA, ASTM A36, E = 5/8 " (15,88 MM) 124,49 KG/M2</t>
          </r>
        </is>
      </c>
      <c r="C8722" s="22" t="inlineStr">
        <is>
          <r>
            <t xml:space="preserve">SEINFRA</t>
          </r>
        </is>
      </c>
      <c r="D8722" s="22" t="inlineStr">
        <is>
          <r>
            <t xml:space="preserve">KG</t>
          </r>
        </is>
      </c>
      <c r="E8722" s="24" t="n">
        <v>1.0</v>
      </c>
      <c r="F8722" s="30" t="n">
        <v>8.5</v>
      </c>
      <c r="G8722" s="30" t="n">
        <f>ROUND(ROUND(E8722,8)*F8722,4)</f>
        <v>8.5</v>
      </c>
    </row>
    <row r="8723" customHeight="1" ht="15">
      <c r="A8723" s="2" t="inlineStr"/>
      <c r="B8723" s="2" t="inlineStr"/>
      <c r="C8723" s="2" t="inlineStr"/>
      <c r="D8723" s="2" t="inlineStr"/>
      <c r="E8723" s="26" t="inlineStr">
        <is>
          <r>
            <t xml:space="preserve">TOTAL Material:</t>
          </r>
        </is>
      </c>
      <c r="F8723" s="26" t="inlineStr"/>
      <c r="G8723" s="31" t="n">
        <f>SUM(G8722:G8722)</f>
        <v>8.5</v>
      </c>
    </row>
    <row r="8724" customHeight="1" ht="15">
      <c r="A8724" s="2" t="inlineStr"/>
      <c r="B8724" s="2" t="inlineStr"/>
      <c r="C8724" s="2" t="inlineStr"/>
      <c r="D8724" s="2" t="inlineStr"/>
      <c r="E8724" s="28" t="inlineStr">
        <is>
          <r>
            <t xml:space="preserve">VALOR:</t>
          </r>
        </is>
      </c>
      <c r="F8724" s="28" t="inlineStr"/>
      <c r="G8724" s="29" t="n">
        <f>ROUND(SUM(G8723),2)</f>
        <v>8.5</v>
      </c>
    </row>
    <row r="8725" customHeight="1" ht="15">
      <c r="A8725" s="2" t="inlineStr"/>
      <c r="B8725" s="2" t="inlineStr"/>
      <c r="C8725" s="2" t="inlineStr"/>
      <c r="D8725" s="2" t="inlineStr"/>
      <c r="E8725" s="28" t="inlineStr">
        <is>
          <r>
            <t xml:space="preserve">VALOR BDI (20.34%):</t>
          </r>
        </is>
      </c>
      <c r="F8725" s="28" t="inlineStr"/>
      <c r="G8725" s="29" t="n">
        <f>ROUND(G8724*(20.34/100),2)</f>
        <v>1.73</v>
      </c>
    </row>
    <row r="8726" customHeight="1" ht="15">
      <c r="A8726" s="2" t="inlineStr"/>
      <c r="B8726" s="2" t="inlineStr"/>
      <c r="C8726" s="2" t="inlineStr"/>
      <c r="D8726" s="2" t="inlineStr"/>
      <c r="E8726" s="28" t="inlineStr">
        <is>
          <r>
            <t xml:space="preserve">VALOR COM BDI:</t>
          </r>
        </is>
      </c>
      <c r="F8726" s="28" t="inlineStr"/>
      <c r="G8726" s="29" t="n">
        <f>G8725+G8724</f>
        <v>10.23</v>
      </c>
    </row>
    <row r="8727" customHeight="1" ht="10">
      <c r="A8727" s="2" t="inlineStr"/>
      <c r="B8727" s="2" t="inlineStr"/>
      <c r="C8727" s="2" t="inlineStr"/>
      <c r="D8727" s="2" t="inlineStr"/>
      <c r="E8727" s="18" t="inlineStr"/>
      <c r="F8727" s="18" t="inlineStr"/>
      <c r="G8727" s="18" t="inlineStr"/>
    </row>
    <row r="8728" customHeight="1" ht="20">
      <c r="A8728" s="19" t="inlineStr">
        <is>
          <r>
            <t xml:space="preserve">1.25.31. ​88278​ MONTADOR DE ESTRUTURAS METÁLICAS COM ENCARGOS COMPLEMENTARES​ (H)</t>
          </r>
        </is>
      </c>
      <c r="B8728" s="19" t="inlineStr"/>
      <c r="C8728" s="19" t="inlineStr"/>
      <c r="D8728" s="19" t="inlineStr"/>
      <c r="E8728" s="19" t="inlineStr"/>
      <c r="F8728" s="19" t="inlineStr"/>
      <c r="G8728" s="19" t="inlineStr"/>
    </row>
    <row r="8729" customHeight="1" ht="15">
      <c r="A8729" s="20" t="inlineStr">
        <is>
          <r>
            <t xml:space="preserve">Encargos Complementares</t>
          </r>
        </is>
      </c>
      <c r="B8729" s="20" t="inlineStr"/>
      <c r="C8729" s="21" t="inlineStr">
        <is>
          <r>
            <t xml:space="preserve">FONTE</t>
          </r>
        </is>
      </c>
      <c r="D8729" s="21" t="inlineStr">
        <is>
          <r>
            <t xml:space="preserve">UNID</t>
          </r>
        </is>
      </c>
      <c r="E8729" s="21" t="inlineStr">
        <is>
          <r>
            <t xml:space="preserve">COEFICIENTE</t>
          </r>
        </is>
      </c>
      <c r="F8729" s="21" t="inlineStr">
        <is>
          <r>
            <t xml:space="preserve">PREÇO UNITÁRIO</t>
          </r>
        </is>
      </c>
      <c r="G8729" s="21" t="inlineStr">
        <is>
          <r>
            <t xml:space="preserve">TOTAL</t>
          </r>
        </is>
      </c>
    </row>
    <row r="8730" customHeight="1" ht="21">
      <c r="A8730" s="22" t="inlineStr">
        <is>
          <r>
            <t xml:space="preserve">00037370</t>
          </r>
        </is>
      </c>
      <c r="B8730" s="23" t="inlineStr">
        <is>
          <r>
            <t xml:space="preserve">ALIMENTACAO - HORISTA (COLETADO CAIXA - ENCARGOS COMPLEMENTARES)</t>
          </r>
        </is>
      </c>
      <c r="C8730" s="22" t="inlineStr">
        <is>
          <r>
            <t xml:space="preserve">SINAPI</t>
          </r>
        </is>
      </c>
      <c r="D8730" s="22" t="inlineStr">
        <is>
          <r>
            <t xml:space="preserve">H</t>
          </r>
        </is>
      </c>
      <c r="E8730" s="24" t="n">
        <v>1.0</v>
      </c>
      <c r="F8730" s="25" t="n">
        <v>3.62</v>
      </c>
      <c r="G8730" s="25" t="n">
        <f>TRUNC(TRUNC(E8730,8)*F8730,2)</f>
        <v>3.62</v>
      </c>
    </row>
    <row r="8731" customHeight="1" ht="21">
      <c r="A8731" s="22" t="inlineStr">
        <is>
          <r>
            <t xml:space="preserve">00043488</t>
          </r>
        </is>
      </c>
      <c r="B8731" s="23" t="inlineStr">
        <is>
          <r>
            <t xml:space="preserve">EPI - FAMILIA OPERADOR ESCAVADEIRA - HORISTA (ENCARGOS COMPLEMENTARES - COLETADO CAIXA)</t>
          </r>
        </is>
      </c>
      <c r="C8731" s="22" t="inlineStr">
        <is>
          <r>
            <t xml:space="preserve">SINAPI</t>
          </r>
        </is>
      </c>
      <c r="D8731" s="22" t="inlineStr">
        <is>
          <r>
            <t xml:space="preserve">H</t>
          </r>
        </is>
      </c>
      <c r="E8731" s="24" t="n">
        <v>1.0</v>
      </c>
      <c r="F8731" s="25" t="n">
        <v>0.89</v>
      </c>
      <c r="G8731" s="25" t="n">
        <f>TRUNC(TRUNC(E8731,8)*F8731,2)</f>
        <v>0.89</v>
      </c>
    </row>
    <row r="8732" customHeight="1" ht="21">
      <c r="A8732" s="22" t="inlineStr">
        <is>
          <r>
            <t xml:space="preserve">00037372</t>
          </r>
        </is>
      </c>
      <c r="B8732" s="23" t="inlineStr">
        <is>
          <r>
            <t xml:space="preserve">EXAMES - HORISTA (COLETADO CAIXA - ENCARGOS COMPLEMENTARES)</t>
          </r>
        </is>
      </c>
      <c r="C8732" s="22" t="inlineStr">
        <is>
          <r>
            <t xml:space="preserve">SINAPI</t>
          </r>
        </is>
      </c>
      <c r="D8732" s="22" t="inlineStr">
        <is>
          <r>
            <t xml:space="preserve">H</t>
          </r>
        </is>
      </c>
      <c r="E8732" s="24" t="n">
        <v>1.0</v>
      </c>
      <c r="F8732" s="25" t="n">
        <v>1.43</v>
      </c>
      <c r="G8732" s="25" t="n">
        <f>TRUNC(TRUNC(E8732,8)*F8732,2)</f>
        <v>1.43</v>
      </c>
    </row>
    <row r="8733" customHeight="1" ht="29">
      <c r="A8733" s="22" t="inlineStr">
        <is>
          <r>
            <t xml:space="preserve">00043464</t>
          </r>
        </is>
      </c>
      <c r="B8733" s="23" t="inlineStr">
        <is>
          <r>
            <t xml:space="preserve">FERRAMENTAS - FAMILIA OPERADOR ESCAVADEIRA - HORISTA (ENCARGOS COMPLEMENTARES - COLETADO CAIXA)</t>
          </r>
        </is>
      </c>
      <c r="C8733" s="22" t="inlineStr">
        <is>
          <r>
            <t xml:space="preserve">SINAPI</t>
          </r>
        </is>
      </c>
      <c r="D8733" s="22" t="inlineStr">
        <is>
          <r>
            <t xml:space="preserve">H</t>
          </r>
        </is>
      </c>
      <c r="E8733" s="24" t="n">
        <v>1.0</v>
      </c>
      <c r="F8733" s="25" t="n">
        <v>0.01</v>
      </c>
      <c r="G8733" s="25" t="n">
        <f>TRUNC(TRUNC(E8733,8)*F8733,2)</f>
        <v>0.01</v>
      </c>
    </row>
    <row r="8734" customHeight="1" ht="21">
      <c r="A8734" s="22" t="inlineStr">
        <is>
          <r>
            <t xml:space="preserve">00037373</t>
          </r>
        </is>
      </c>
      <c r="B8734" s="23" t="inlineStr">
        <is>
          <r>
            <t xml:space="preserve">SEGURO - HORISTA (COLETADO CAIXA - ENCARGOS COMPLEMENTARES)</t>
          </r>
        </is>
      </c>
      <c r="C8734" s="22" t="inlineStr">
        <is>
          <r>
            <t xml:space="preserve">SINAPI</t>
          </r>
        </is>
      </c>
      <c r="D8734" s="22" t="inlineStr">
        <is>
          <r>
            <t xml:space="preserve">H</t>
          </r>
        </is>
      </c>
      <c r="E8734" s="24" t="n">
        <v>1.0</v>
      </c>
      <c r="F8734" s="25" t="n">
        <v>0.08</v>
      </c>
      <c r="G8734" s="25" t="n">
        <f>TRUNC(TRUNC(E8734,8)*F8734,2)</f>
        <v>0.08</v>
      </c>
    </row>
    <row r="8735" customHeight="1" ht="21">
      <c r="A8735" s="22" t="inlineStr">
        <is>
          <r>
            <t xml:space="preserve">00037371</t>
          </r>
        </is>
      </c>
      <c r="B8735" s="23" t="inlineStr">
        <is>
          <r>
            <t xml:space="preserve">TRANSPORTE - HORISTA (COLETADO CAIXA - ENCARGOS COMPLEMENTARES)</t>
          </r>
        </is>
      </c>
      <c r="C8735" s="22" t="inlineStr">
        <is>
          <r>
            <t xml:space="preserve">SINAPI</t>
          </r>
        </is>
      </c>
      <c r="D8735" s="22" t="inlineStr">
        <is>
          <r>
            <t xml:space="preserve">H</t>
          </r>
        </is>
      </c>
      <c r="E8735" s="24" t="n">
        <v>1.0</v>
      </c>
      <c r="F8735" s="25" t="n">
        <v>1.09</v>
      </c>
      <c r="G8735" s="25" t="n">
        <f>TRUNC(TRUNC(E8735,8)*F8735,2)</f>
        <v>1.09</v>
      </c>
    </row>
    <row r="8736" customHeight="1" ht="15">
      <c r="A8736" s="2" t="inlineStr"/>
      <c r="B8736" s="2" t="inlineStr"/>
      <c r="C8736" s="2" t="inlineStr"/>
      <c r="D8736" s="2" t="inlineStr"/>
      <c r="E8736" s="26" t="inlineStr">
        <is>
          <r>
            <t xml:space="preserve">TOTAL Encargos Complementares:</t>
          </r>
        </is>
      </c>
      <c r="F8736" s="26" t="inlineStr"/>
      <c r="G8736" s="27" t="n">
        <f>SUM(G8730:G8735)</f>
        <v>7.12</v>
      </c>
    </row>
    <row r="8737" customHeight="1" ht="15">
      <c r="A8737" s="20" t="inlineStr">
        <is>
          <r>
            <t xml:space="preserve">Mão de Obra</t>
          </r>
        </is>
      </c>
      <c r="B8737" s="20" t="inlineStr"/>
      <c r="C8737" s="21" t="inlineStr">
        <is>
          <r>
            <t xml:space="preserve">FONTE</t>
          </r>
        </is>
      </c>
      <c r="D8737" s="21" t="inlineStr">
        <is>
          <r>
            <t xml:space="preserve">UNID</t>
          </r>
        </is>
      </c>
      <c r="E8737" s="21" t="inlineStr">
        <is>
          <r>
            <t xml:space="preserve">COEFICIENTE</t>
          </r>
        </is>
      </c>
      <c r="F8737" s="21" t="inlineStr">
        <is>
          <r>
            <t xml:space="preserve">PREÇO UNITÁRIO</t>
          </r>
        </is>
      </c>
      <c r="G8737" s="21" t="inlineStr">
        <is>
          <r>
            <t xml:space="preserve">TOTAL</t>
          </r>
        </is>
      </c>
    </row>
    <row r="8738" customHeight="1" ht="15">
      <c r="A8738" s="22" t="inlineStr">
        <is>
          <r>
            <t xml:space="preserve">00044497</t>
          </r>
        </is>
      </c>
      <c r="B8738" s="23" t="inlineStr">
        <is>
          <r>
            <t xml:space="preserve">MONTADOR DE ESTRUTURAS METALICAS HORISTA</t>
          </r>
        </is>
      </c>
      <c r="C8738" s="22" t="inlineStr">
        <is>
          <r>
            <t xml:space="preserve">SINAPI</t>
          </r>
        </is>
      </c>
      <c r="D8738" s="22" t="inlineStr">
        <is>
          <r>
            <t xml:space="preserve">H</t>
          </r>
        </is>
      </c>
      <c r="E8738" s="24" t="n">
        <v>1.0</v>
      </c>
      <c r="F8738" s="25" t="n">
        <v>20.19</v>
      </c>
      <c r="G8738" s="25" t="n">
        <f>TRUNC(TRUNC(E8738,8)*F8738,2)</f>
        <v>20.19</v>
      </c>
    </row>
    <row r="8739" customHeight="1" ht="15">
      <c r="A8739" s="2" t="inlineStr"/>
      <c r="B8739" s="2" t="inlineStr"/>
      <c r="C8739" s="2" t="inlineStr"/>
      <c r="D8739" s="2" t="inlineStr"/>
      <c r="E8739" s="26" t="inlineStr">
        <is>
          <r>
            <t xml:space="preserve">TOTAL Mão de Obra:</t>
          </r>
        </is>
      </c>
      <c r="F8739" s="26" t="inlineStr"/>
      <c r="G8739" s="27" t="n">
        <f>SUM(G8738:G8738)</f>
        <v>20.19</v>
      </c>
    </row>
    <row r="8740" customHeight="1" ht="15">
      <c r="A8740" s="20" t="inlineStr">
        <is>
          <r>
            <t xml:space="preserve">Serviço</t>
          </r>
        </is>
      </c>
      <c r="B8740" s="20" t="inlineStr"/>
      <c r="C8740" s="21" t="inlineStr">
        <is>
          <r>
            <t xml:space="preserve">FONTE</t>
          </r>
        </is>
      </c>
      <c r="D8740" s="21" t="inlineStr">
        <is>
          <r>
            <t xml:space="preserve">UNID</t>
          </r>
        </is>
      </c>
      <c r="E8740" s="21" t="inlineStr">
        <is>
          <r>
            <t xml:space="preserve">COEFICIENTE</t>
          </r>
        </is>
      </c>
      <c r="F8740" s="21" t="inlineStr">
        <is>
          <r>
            <t xml:space="preserve">PREÇO UNITÁRIO</t>
          </r>
        </is>
      </c>
      <c r="G8740" s="21" t="inlineStr">
        <is>
          <r>
            <t xml:space="preserve">TOTAL</t>
          </r>
        </is>
      </c>
    </row>
    <row r="8741" customHeight="1" ht="21">
      <c r="A8741" s="22" t="inlineStr">
        <is>
          <r>
            <t xml:space="preserve">95344</t>
          </r>
        </is>
      </c>
      <c r="B8741" s="23" t="inlineStr">
        <is>
          <r>
            <t xml:space="preserve">CURSO DE CAPACITAÇÃO PARA MONTADOR DE ESTRUTURA METÁLICA (ENCARGOS COMPLEMENTARES) - HORISTA</t>
          </r>
        </is>
      </c>
      <c r="C8741" s="22" t="inlineStr">
        <is>
          <r>
            <t xml:space="preserve">SINAPI</t>
          </r>
        </is>
      </c>
      <c r="D8741" s="22" t="inlineStr">
        <is>
          <r>
            <t xml:space="preserve">H</t>
          </r>
        </is>
      </c>
      <c r="E8741" s="24" t="n">
        <v>1.0</v>
      </c>
      <c r="F8741" s="25" t="n">
        <v>0.23</v>
      </c>
      <c r="G8741" s="25" t="n">
        <f>TRUNC(TRUNC(E8741,8)*F8741,2)</f>
        <v>0.23</v>
      </c>
    </row>
    <row r="8742" customHeight="1" ht="15">
      <c r="A8742" s="2" t="inlineStr"/>
      <c r="B8742" s="2" t="inlineStr"/>
      <c r="C8742" s="2" t="inlineStr"/>
      <c r="D8742" s="2" t="inlineStr"/>
      <c r="E8742" s="26" t="inlineStr">
        <is>
          <r>
            <t xml:space="preserve">TOTAL Serviço:</t>
          </r>
        </is>
      </c>
      <c r="F8742" s="26" t="inlineStr"/>
      <c r="G8742" s="27" t="n">
        <f>SUM(G8741:G8741)</f>
        <v>0.23</v>
      </c>
    </row>
    <row r="8743" customHeight="1" ht="15">
      <c r="A8743" s="2" t="inlineStr"/>
      <c r="B8743" s="2" t="inlineStr"/>
      <c r="C8743" s="2" t="inlineStr"/>
      <c r="D8743" s="2" t="inlineStr"/>
      <c r="E8743" s="28" t="inlineStr">
        <is>
          <r>
            <t xml:space="preserve">VALOR:</t>
          </r>
        </is>
      </c>
      <c r="F8743" s="28" t="inlineStr"/>
      <c r="G8743" s="29" t="n">
        <f>ROUND(SUM(G8736,G8739,G8742),2)</f>
        <v>27.54</v>
      </c>
    </row>
    <row r="8744" customHeight="1" ht="15">
      <c r="A8744" s="2" t="inlineStr"/>
      <c r="B8744" s="2" t="inlineStr"/>
      <c r="C8744" s="2" t="inlineStr"/>
      <c r="D8744" s="2" t="inlineStr"/>
      <c r="E8744" s="28" t="inlineStr">
        <is>
          <r>
            <t xml:space="preserve">VALOR BDI (20.34%):</t>
          </r>
        </is>
      </c>
      <c r="F8744" s="28" t="inlineStr"/>
      <c r="G8744" s="29" t="n">
        <f>ROUND(G8743*(20.34/100),2)</f>
        <v>5.6</v>
      </c>
    </row>
    <row r="8745" customHeight="1" ht="15">
      <c r="A8745" s="2" t="inlineStr"/>
      <c r="B8745" s="2" t="inlineStr"/>
      <c r="C8745" s="2" t="inlineStr"/>
      <c r="D8745" s="2" t="inlineStr"/>
      <c r="E8745" s="28" t="inlineStr">
        <is>
          <r>
            <t xml:space="preserve">VALOR COM BDI:</t>
          </r>
        </is>
      </c>
      <c r="F8745" s="28" t="inlineStr"/>
      <c r="G8745" s="29" t="n">
        <f>G8744+G8743</f>
        <v>33.14</v>
      </c>
    </row>
    <row r="8746" customHeight="1" ht="10">
      <c r="A8746" s="2" t="inlineStr"/>
      <c r="B8746" s="2" t="inlineStr"/>
      <c r="C8746" s="2" t="inlineStr"/>
      <c r="D8746" s="2" t="inlineStr"/>
      <c r="E8746" s="18" t="inlineStr"/>
      <c r="F8746" s="18" t="inlineStr"/>
      <c r="G8746" s="18" t="inlineStr"/>
    </row>
    <row r="8747" customHeight="1" ht="20">
      <c r="A8747" s="19" t="inlineStr">
        <is>
          <r>
            <t xml:space="preserve">1.25.32. ​88240​ AJUDANTE DE ESTRUTURA METÁLICA COM ENCARGOS COMPLEMENTARES​ (H)</t>
          </r>
        </is>
      </c>
      <c r="B8747" s="19" t="inlineStr"/>
      <c r="C8747" s="19" t="inlineStr"/>
      <c r="D8747" s="19" t="inlineStr"/>
      <c r="E8747" s="19" t="inlineStr"/>
      <c r="F8747" s="19" t="inlineStr"/>
      <c r="G8747" s="19" t="inlineStr"/>
    </row>
    <row r="8748" customHeight="1" ht="15">
      <c r="A8748" s="20" t="inlineStr">
        <is>
          <r>
            <t xml:space="preserve">Encargos Complementares</t>
          </r>
        </is>
      </c>
      <c r="B8748" s="20" t="inlineStr"/>
      <c r="C8748" s="21" t="inlineStr">
        <is>
          <r>
            <t xml:space="preserve">FONTE</t>
          </r>
        </is>
      </c>
      <c r="D8748" s="21" t="inlineStr">
        <is>
          <r>
            <t xml:space="preserve">UNID</t>
          </r>
        </is>
      </c>
      <c r="E8748" s="21" t="inlineStr">
        <is>
          <r>
            <t xml:space="preserve">COEFICIENTE</t>
          </r>
        </is>
      </c>
      <c r="F8748" s="21" t="inlineStr">
        <is>
          <r>
            <t xml:space="preserve">PREÇO UNITÁRIO</t>
          </r>
        </is>
      </c>
      <c r="G8748" s="21" t="inlineStr">
        <is>
          <r>
            <t xml:space="preserve">TOTAL</t>
          </r>
        </is>
      </c>
    </row>
    <row r="8749" customHeight="1" ht="21">
      <c r="A8749" s="22" t="inlineStr">
        <is>
          <r>
            <t xml:space="preserve">00037370</t>
          </r>
        </is>
      </c>
      <c r="B8749" s="23" t="inlineStr">
        <is>
          <r>
            <t xml:space="preserve">ALIMENTACAO - HORISTA (COLETADO CAIXA - ENCARGOS COMPLEMENTARES)</t>
          </r>
        </is>
      </c>
      <c r="C8749" s="22" t="inlineStr">
        <is>
          <r>
            <t xml:space="preserve">SINAPI</t>
          </r>
        </is>
      </c>
      <c r="D8749" s="22" t="inlineStr">
        <is>
          <r>
            <t xml:space="preserve">H</t>
          </r>
        </is>
      </c>
      <c r="E8749" s="24" t="n">
        <v>1.0</v>
      </c>
      <c r="F8749" s="25" t="n">
        <v>3.62</v>
      </c>
      <c r="G8749" s="25" t="n">
        <f>TRUNC(TRUNC(E8749,8)*F8749,2)</f>
        <v>3.62</v>
      </c>
    </row>
    <row r="8750" customHeight="1" ht="21">
      <c r="A8750" s="22" t="inlineStr">
        <is>
          <r>
            <t xml:space="preserve">00043488</t>
          </r>
        </is>
      </c>
      <c r="B8750" s="23" t="inlineStr">
        <is>
          <r>
            <t xml:space="preserve">EPI - FAMILIA OPERADOR ESCAVADEIRA - HORISTA (ENCARGOS COMPLEMENTARES - COLETADO CAIXA)</t>
          </r>
        </is>
      </c>
      <c r="C8750" s="22" t="inlineStr">
        <is>
          <r>
            <t xml:space="preserve">SINAPI</t>
          </r>
        </is>
      </c>
      <c r="D8750" s="22" t="inlineStr">
        <is>
          <r>
            <t xml:space="preserve">H</t>
          </r>
        </is>
      </c>
      <c r="E8750" s="24" t="n">
        <v>1.0</v>
      </c>
      <c r="F8750" s="25" t="n">
        <v>0.89</v>
      </c>
      <c r="G8750" s="25" t="n">
        <f>TRUNC(TRUNC(E8750,8)*F8750,2)</f>
        <v>0.89</v>
      </c>
    </row>
    <row r="8751" customHeight="1" ht="21">
      <c r="A8751" s="22" t="inlineStr">
        <is>
          <r>
            <t xml:space="preserve">00037372</t>
          </r>
        </is>
      </c>
      <c r="B8751" s="23" t="inlineStr">
        <is>
          <r>
            <t xml:space="preserve">EXAMES - HORISTA (COLETADO CAIXA - ENCARGOS COMPLEMENTARES)</t>
          </r>
        </is>
      </c>
      <c r="C8751" s="22" t="inlineStr">
        <is>
          <r>
            <t xml:space="preserve">SINAPI</t>
          </r>
        </is>
      </c>
      <c r="D8751" s="22" t="inlineStr">
        <is>
          <r>
            <t xml:space="preserve">H</t>
          </r>
        </is>
      </c>
      <c r="E8751" s="24" t="n">
        <v>1.0</v>
      </c>
      <c r="F8751" s="25" t="n">
        <v>1.43</v>
      </c>
      <c r="G8751" s="25" t="n">
        <f>TRUNC(TRUNC(E8751,8)*F8751,2)</f>
        <v>1.43</v>
      </c>
    </row>
    <row r="8752" customHeight="1" ht="29">
      <c r="A8752" s="22" t="inlineStr">
        <is>
          <r>
            <t xml:space="preserve">00043464</t>
          </r>
        </is>
      </c>
      <c r="B8752" s="23" t="inlineStr">
        <is>
          <r>
            <t xml:space="preserve">FERRAMENTAS - FAMILIA OPERADOR ESCAVADEIRA - HORISTA (ENCARGOS COMPLEMENTARES - COLETADO CAIXA)</t>
          </r>
        </is>
      </c>
      <c r="C8752" s="22" t="inlineStr">
        <is>
          <r>
            <t xml:space="preserve">SINAPI</t>
          </r>
        </is>
      </c>
      <c r="D8752" s="22" t="inlineStr">
        <is>
          <r>
            <t xml:space="preserve">H</t>
          </r>
        </is>
      </c>
      <c r="E8752" s="24" t="n">
        <v>1.0</v>
      </c>
      <c r="F8752" s="25" t="n">
        <v>0.01</v>
      </c>
      <c r="G8752" s="25" t="n">
        <f>TRUNC(TRUNC(E8752,8)*F8752,2)</f>
        <v>0.01</v>
      </c>
    </row>
    <row r="8753" customHeight="1" ht="21">
      <c r="A8753" s="22" t="inlineStr">
        <is>
          <r>
            <t xml:space="preserve">00037373</t>
          </r>
        </is>
      </c>
      <c r="B8753" s="23" t="inlineStr">
        <is>
          <r>
            <t xml:space="preserve">SEGURO - HORISTA (COLETADO CAIXA - ENCARGOS COMPLEMENTARES)</t>
          </r>
        </is>
      </c>
      <c r="C8753" s="22" t="inlineStr">
        <is>
          <r>
            <t xml:space="preserve">SINAPI</t>
          </r>
        </is>
      </c>
      <c r="D8753" s="22" t="inlineStr">
        <is>
          <r>
            <t xml:space="preserve">H</t>
          </r>
        </is>
      </c>
      <c r="E8753" s="24" t="n">
        <v>1.0</v>
      </c>
      <c r="F8753" s="25" t="n">
        <v>0.08</v>
      </c>
      <c r="G8753" s="25" t="n">
        <f>TRUNC(TRUNC(E8753,8)*F8753,2)</f>
        <v>0.08</v>
      </c>
    </row>
    <row r="8754" customHeight="1" ht="21">
      <c r="A8754" s="22" t="inlineStr">
        <is>
          <r>
            <t xml:space="preserve">00037371</t>
          </r>
        </is>
      </c>
      <c r="B8754" s="23" t="inlineStr">
        <is>
          <r>
            <t xml:space="preserve">TRANSPORTE - HORISTA (COLETADO CAIXA - ENCARGOS COMPLEMENTARES)</t>
          </r>
        </is>
      </c>
      <c r="C8754" s="22" t="inlineStr">
        <is>
          <r>
            <t xml:space="preserve">SINAPI</t>
          </r>
        </is>
      </c>
      <c r="D8754" s="22" t="inlineStr">
        <is>
          <r>
            <t xml:space="preserve">H</t>
          </r>
        </is>
      </c>
      <c r="E8754" s="24" t="n">
        <v>1.0</v>
      </c>
      <c r="F8754" s="25" t="n">
        <v>1.09</v>
      </c>
      <c r="G8754" s="25" t="n">
        <f>TRUNC(TRUNC(E8754,8)*F8754,2)</f>
        <v>1.09</v>
      </c>
    </row>
    <row r="8755" customHeight="1" ht="15">
      <c r="A8755" s="2" t="inlineStr"/>
      <c r="B8755" s="2" t="inlineStr"/>
      <c r="C8755" s="2" t="inlineStr"/>
      <c r="D8755" s="2" t="inlineStr"/>
      <c r="E8755" s="26" t="inlineStr">
        <is>
          <r>
            <t xml:space="preserve">TOTAL Encargos Complementares:</t>
          </r>
        </is>
      </c>
      <c r="F8755" s="26" t="inlineStr"/>
      <c r="G8755" s="27" t="n">
        <f>SUM(G8749:G8754)</f>
        <v>7.12</v>
      </c>
    </row>
    <row r="8756" customHeight="1" ht="15">
      <c r="A8756" s="20" t="inlineStr">
        <is>
          <r>
            <t xml:space="preserve">Mão de Obra</t>
          </r>
        </is>
      </c>
      <c r="B8756" s="20" t="inlineStr"/>
      <c r="C8756" s="21" t="inlineStr">
        <is>
          <r>
            <t xml:space="preserve">FONTE</t>
          </r>
        </is>
      </c>
      <c r="D8756" s="21" t="inlineStr">
        <is>
          <r>
            <t xml:space="preserve">UNID</t>
          </r>
        </is>
      </c>
      <c r="E8756" s="21" t="inlineStr">
        <is>
          <r>
            <t xml:space="preserve">COEFICIENTE</t>
          </r>
        </is>
      </c>
      <c r="F8756" s="21" t="inlineStr">
        <is>
          <r>
            <t xml:space="preserve">PREÇO UNITÁRIO</t>
          </r>
        </is>
      </c>
      <c r="G8756" s="21" t="inlineStr">
        <is>
          <r>
            <t xml:space="preserve">TOTAL</t>
          </r>
        </is>
      </c>
    </row>
    <row r="8757" customHeight="1" ht="15">
      <c r="A8757" s="22" t="inlineStr">
        <is>
          <r>
            <t xml:space="preserve">00044499</t>
          </r>
        </is>
      </c>
      <c r="B8757" s="23" t="inlineStr">
        <is>
          <r>
            <t xml:space="preserve">AJUDANTE DE ESTRUTURAS METALICAS (HORISTA)</t>
          </r>
        </is>
      </c>
      <c r="C8757" s="22" t="inlineStr">
        <is>
          <r>
            <t xml:space="preserve">SINAPI</t>
          </r>
        </is>
      </c>
      <c r="D8757" s="22" t="inlineStr">
        <is>
          <r>
            <t xml:space="preserve">H</t>
          </r>
        </is>
      </c>
      <c r="E8757" s="24" t="n">
        <v>1.0</v>
      </c>
      <c r="F8757" s="25" t="n">
        <v>16.28</v>
      </c>
      <c r="G8757" s="25" t="n">
        <f>TRUNC(TRUNC(E8757,8)*F8757,2)</f>
        <v>16.28</v>
      </c>
    </row>
    <row r="8758" customHeight="1" ht="15">
      <c r="A8758" s="2" t="inlineStr"/>
      <c r="B8758" s="2" t="inlineStr"/>
      <c r="C8758" s="2" t="inlineStr"/>
      <c r="D8758" s="2" t="inlineStr"/>
      <c r="E8758" s="26" t="inlineStr">
        <is>
          <r>
            <t xml:space="preserve">TOTAL Mão de Obra:</t>
          </r>
        </is>
      </c>
      <c r="F8758" s="26" t="inlineStr"/>
      <c r="G8758" s="27" t="n">
        <f>SUM(G8757:G8757)</f>
        <v>16.28</v>
      </c>
    </row>
    <row r="8759" customHeight="1" ht="15">
      <c r="A8759" s="20" t="inlineStr">
        <is>
          <r>
            <t xml:space="preserve">Serviço</t>
          </r>
        </is>
      </c>
      <c r="B8759" s="20" t="inlineStr"/>
      <c r="C8759" s="21" t="inlineStr">
        <is>
          <r>
            <t xml:space="preserve">FONTE</t>
          </r>
        </is>
      </c>
      <c r="D8759" s="21" t="inlineStr">
        <is>
          <r>
            <t xml:space="preserve">UNID</t>
          </r>
        </is>
      </c>
      <c r="E8759" s="21" t="inlineStr">
        <is>
          <r>
            <t xml:space="preserve">COEFICIENTE</t>
          </r>
        </is>
      </c>
      <c r="F8759" s="21" t="inlineStr">
        <is>
          <r>
            <t xml:space="preserve">PREÇO UNITÁRIO</t>
          </r>
        </is>
      </c>
      <c r="G8759" s="21" t="inlineStr">
        <is>
          <r>
            <t xml:space="preserve">TOTAL</t>
          </r>
        </is>
      </c>
    </row>
    <row r="8760" customHeight="1" ht="21">
      <c r="A8760" s="22" t="inlineStr">
        <is>
          <r>
            <t xml:space="preserve">95310</t>
          </r>
        </is>
      </c>
      <c r="B8760" s="23" t="inlineStr">
        <is>
          <r>
            <t xml:space="preserve">CURSO DE CAPACITAÇÃO PARA AJUDANTE DE ESTRUTURA METÁLICA (ENCARGOS COMPLEMENTARES) - HORISTA</t>
          </r>
        </is>
      </c>
      <c r="C8760" s="22" t="inlineStr">
        <is>
          <r>
            <t xml:space="preserve">SINAPI</t>
          </r>
        </is>
      </c>
      <c r="D8760" s="22" t="inlineStr">
        <is>
          <r>
            <t xml:space="preserve">H</t>
          </r>
        </is>
      </c>
      <c r="E8760" s="24" t="n">
        <v>1.0</v>
      </c>
      <c r="F8760" s="25" t="n">
        <v>0.18</v>
      </c>
      <c r="G8760" s="25" t="n">
        <f>TRUNC(TRUNC(E8760,8)*F8760,2)</f>
        <v>0.18</v>
      </c>
    </row>
    <row r="8761" customHeight="1" ht="15">
      <c r="A8761" s="2" t="inlineStr"/>
      <c r="B8761" s="2" t="inlineStr"/>
      <c r="C8761" s="2" t="inlineStr"/>
      <c r="D8761" s="2" t="inlineStr"/>
      <c r="E8761" s="26" t="inlineStr">
        <is>
          <r>
            <t xml:space="preserve">TOTAL Serviço:</t>
          </r>
        </is>
      </c>
      <c r="F8761" s="26" t="inlineStr"/>
      <c r="G8761" s="27" t="n">
        <f>SUM(G8760:G8760)</f>
        <v>0.18</v>
      </c>
    </row>
    <row r="8762" customHeight="1" ht="15">
      <c r="A8762" s="2" t="inlineStr"/>
      <c r="B8762" s="2" t="inlineStr"/>
      <c r="C8762" s="2" t="inlineStr"/>
      <c r="D8762" s="2" t="inlineStr"/>
      <c r="E8762" s="28" t="inlineStr">
        <is>
          <r>
            <t xml:space="preserve">VALOR:</t>
          </r>
        </is>
      </c>
      <c r="F8762" s="28" t="inlineStr"/>
      <c r="G8762" s="29" t="n">
        <f>ROUND(SUM(G8755,G8758,G8761),2)</f>
        <v>23.58</v>
      </c>
    </row>
    <row r="8763" customHeight="1" ht="15">
      <c r="A8763" s="2" t="inlineStr"/>
      <c r="B8763" s="2" t="inlineStr"/>
      <c r="C8763" s="2" t="inlineStr"/>
      <c r="D8763" s="2" t="inlineStr"/>
      <c r="E8763" s="28" t="inlineStr">
        <is>
          <r>
            <t xml:space="preserve">VALOR BDI (20.34%):</t>
          </r>
        </is>
      </c>
      <c r="F8763" s="28" t="inlineStr"/>
      <c r="G8763" s="29" t="n">
        <f>ROUND(G8762*(20.34/100),2)</f>
        <v>4.8</v>
      </c>
    </row>
    <row r="8764" customHeight="1" ht="15">
      <c r="A8764" s="2" t="inlineStr"/>
      <c r="B8764" s="2" t="inlineStr"/>
      <c r="C8764" s="2" t="inlineStr"/>
      <c r="D8764" s="2" t="inlineStr"/>
      <c r="E8764" s="28" t="inlineStr">
        <is>
          <r>
            <t xml:space="preserve">VALOR COM BDI:</t>
          </r>
        </is>
      </c>
      <c r="F8764" s="28" t="inlineStr"/>
      <c r="G8764" s="29" t="n">
        <f>G8763+G8762</f>
        <v>28.38</v>
      </c>
    </row>
    <row r="8765" customHeight="1" ht="10">
      <c r="A8765" s="2" t="inlineStr"/>
      <c r="B8765" s="2" t="inlineStr"/>
      <c r="C8765" s="2" t="inlineStr"/>
      <c r="D8765" s="2" t="inlineStr"/>
      <c r="E8765" s="18" t="inlineStr"/>
      <c r="F8765" s="18" t="inlineStr"/>
      <c r="G8765" s="18" t="inlineStr"/>
    </row>
    <row r="8766" customHeight="1" ht="20">
      <c r="A8766" s="19" t="inlineStr">
        <is>
          <r>
            <t xml:space="preserve">1.25.33. ​C2040​ PINTURA C/ PRIMER EPOXI EM ESTRUTURA DE AÇO CARBONO 25 MICRA C/REVÓLVER​ (M2)</t>
          </r>
        </is>
      </c>
      <c r="B8766" s="19" t="inlineStr"/>
      <c r="C8766" s="19" t="inlineStr"/>
      <c r="D8766" s="19" t="inlineStr"/>
      <c r="E8766" s="19" t="inlineStr"/>
      <c r="F8766" s="19" t="inlineStr"/>
      <c r="G8766" s="19" t="inlineStr"/>
    </row>
    <row r="8767" customHeight="1" ht="15">
      <c r="A8767" s="20" t="inlineStr">
        <is>
          <r>
            <t xml:space="preserve">Material</t>
          </r>
        </is>
      </c>
      <c r="B8767" s="20" t="inlineStr"/>
      <c r="C8767" s="21" t="inlineStr">
        <is>
          <r>
            <t xml:space="preserve">FONTE</t>
          </r>
        </is>
      </c>
      <c r="D8767" s="21" t="inlineStr">
        <is>
          <r>
            <t xml:space="preserve">UNID</t>
          </r>
        </is>
      </c>
      <c r="E8767" s="21" t="inlineStr">
        <is>
          <r>
            <t xml:space="preserve">COEFICIENTE</t>
          </r>
        </is>
      </c>
      <c r="F8767" s="21" t="inlineStr">
        <is>
          <r>
            <t xml:space="preserve">PREÇO UNITÁRIO</t>
          </r>
        </is>
      </c>
      <c r="G8767" s="21" t="inlineStr">
        <is>
          <r>
            <t xml:space="preserve">TOTAL</t>
          </r>
        </is>
      </c>
    </row>
    <row r="8768" customHeight="1" ht="15">
      <c r="A8768" s="22" t="inlineStr">
        <is>
          <r>
            <t xml:space="preserve">I1346</t>
          </r>
        </is>
      </c>
      <c r="B8768" s="23" t="inlineStr">
        <is>
          <r>
            <t xml:space="preserve">LIXA PARA FERRO</t>
          </r>
        </is>
      </c>
      <c r="C8768" s="22" t="inlineStr">
        <is>
          <r>
            <t xml:space="preserve">SEINFRA</t>
          </r>
        </is>
      </c>
      <c r="D8768" s="22" t="inlineStr">
        <is>
          <r>
            <t xml:space="preserve">UN</t>
          </r>
        </is>
      </c>
      <c r="E8768" s="24" t="n">
        <v>0.275</v>
      </c>
      <c r="F8768" s="30" t="n">
        <v>2.14</v>
      </c>
      <c r="G8768" s="30" t="n">
        <f>ROUND(ROUND(E8768,8)*F8768,4)</f>
        <v>0.5885</v>
      </c>
    </row>
    <row r="8769" customHeight="1" ht="15">
      <c r="A8769" s="22" t="inlineStr">
        <is>
          <r>
            <t xml:space="preserve">I1735</t>
          </r>
        </is>
      </c>
      <c r="B8769" s="23" t="inlineStr">
        <is>
          <r>
            <t xml:space="preserve">PRIMER A BASE DE EPOXI</t>
          </r>
        </is>
      </c>
      <c r="C8769" s="22" t="inlineStr">
        <is>
          <r>
            <t xml:space="preserve">SEINFRA</t>
          </r>
        </is>
      </c>
      <c r="D8769" s="22" t="inlineStr">
        <is>
          <r>
            <t xml:space="preserve">L</t>
          </r>
        </is>
      </c>
      <c r="E8769" s="24" t="n">
        <v>0.132</v>
      </c>
      <c r="F8769" s="30" t="n">
        <v>53.03</v>
      </c>
      <c r="G8769" s="30" t="n">
        <f>ROUND(ROUND(E8769,8)*F8769,4)</f>
        <v>7.0</v>
      </c>
    </row>
    <row r="8770" customHeight="1" ht="15">
      <c r="A8770" s="22" t="inlineStr">
        <is>
          <r>
            <t xml:space="preserve">I1890</t>
          </r>
        </is>
      </c>
      <c r="B8770" s="23" t="inlineStr">
        <is>
          <r>
            <t xml:space="preserve">SOLVENTE P/TINTA EPOXI E BORRACHA CLORADA</t>
          </r>
        </is>
      </c>
      <c r="C8770" s="22" t="inlineStr">
        <is>
          <r>
            <t xml:space="preserve">SEINFRA</t>
          </r>
        </is>
      </c>
      <c r="D8770" s="22" t="inlineStr">
        <is>
          <r>
            <t xml:space="preserve">L</t>
          </r>
        </is>
      </c>
      <c r="E8770" s="24" t="n">
        <v>0.033</v>
      </c>
      <c r="F8770" s="30" t="n">
        <v>46.25</v>
      </c>
      <c r="G8770" s="30" t="n">
        <f>ROUND(ROUND(E8770,8)*F8770,4)</f>
        <v>1.5263</v>
      </c>
    </row>
    <row r="8771" customHeight="1" ht="15">
      <c r="A8771" s="2" t="inlineStr"/>
      <c r="B8771" s="2" t="inlineStr"/>
      <c r="C8771" s="2" t="inlineStr"/>
      <c r="D8771" s="2" t="inlineStr"/>
      <c r="E8771" s="26" t="inlineStr">
        <is>
          <r>
            <t xml:space="preserve">TOTAL Material:</t>
          </r>
        </is>
      </c>
      <c r="F8771" s="26" t="inlineStr"/>
      <c r="G8771" s="31" t="n">
        <f>SUM(G8768:G8770)</f>
        <v>9.1148</v>
      </c>
    </row>
    <row r="8772" customHeight="1" ht="15">
      <c r="A8772" s="20" t="inlineStr">
        <is>
          <r>
            <t xml:space="preserve">Mão de Obra</t>
          </r>
        </is>
      </c>
      <c r="B8772" s="20" t="inlineStr"/>
      <c r="C8772" s="21" t="inlineStr">
        <is>
          <r>
            <t xml:space="preserve">FONTE</t>
          </r>
        </is>
      </c>
      <c r="D8772" s="21" t="inlineStr">
        <is>
          <r>
            <t xml:space="preserve">UNID</t>
          </r>
        </is>
      </c>
      <c r="E8772" s="21" t="inlineStr">
        <is>
          <r>
            <t xml:space="preserve">COEFICIENTE</t>
          </r>
        </is>
      </c>
      <c r="F8772" s="21" t="inlineStr">
        <is>
          <r>
            <t xml:space="preserve">PREÇO UNITÁRIO</t>
          </r>
        </is>
      </c>
      <c r="G8772" s="21" t="inlineStr">
        <is>
          <r>
            <t xml:space="preserve">TOTAL</t>
          </r>
        </is>
      </c>
    </row>
    <row r="8773" customHeight="1" ht="15">
      <c r="A8773" s="22" t="inlineStr">
        <is>
          <r>
            <t xml:space="preserve">I0045</t>
          </r>
        </is>
      </c>
      <c r="B8773" s="23" t="inlineStr">
        <is>
          <r>
            <t xml:space="preserve">AJUDANTE DE PINTOR</t>
          </r>
        </is>
      </c>
      <c r="C8773" s="22" t="inlineStr">
        <is>
          <r>
            <t xml:space="preserve">SEINFRA</t>
          </r>
        </is>
      </c>
      <c r="D8773" s="22" t="inlineStr">
        <is>
          <r>
            <t xml:space="preserve">H</t>
          </r>
        </is>
      </c>
      <c r="E8773" s="24" t="n">
        <v>0.04</v>
      </c>
      <c r="F8773" s="30" t="n">
        <v>21.1</v>
      </c>
      <c r="G8773" s="30" t="n">
        <f>ROUND(ROUND(E8773,8)*F8773,4)</f>
        <v>0.844</v>
      </c>
    </row>
    <row r="8774" customHeight="1" ht="15">
      <c r="A8774" s="22" t="inlineStr">
        <is>
          <r>
            <t xml:space="preserve">I2395</t>
          </r>
        </is>
      </c>
      <c r="B8774" s="23" t="inlineStr">
        <is>
          <r>
            <t xml:space="preserve">PINTOR</t>
          </r>
        </is>
      </c>
      <c r="C8774" s="22" t="inlineStr">
        <is>
          <r>
            <t xml:space="preserve">SEINFRA</t>
          </r>
        </is>
      </c>
      <c r="D8774" s="22" t="inlineStr">
        <is>
          <r>
            <t xml:space="preserve">H</t>
          </r>
        </is>
      </c>
      <c r="E8774" s="24" t="n">
        <v>0.08</v>
      </c>
      <c r="F8774" s="30" t="n">
        <v>26.86</v>
      </c>
      <c r="G8774" s="30" t="n">
        <f>ROUND(ROUND(E8774,8)*F8774,4)</f>
        <v>2.1488</v>
      </c>
    </row>
    <row r="8775" customHeight="1" ht="15">
      <c r="A8775" s="2" t="inlineStr"/>
      <c r="B8775" s="2" t="inlineStr"/>
      <c r="C8775" s="2" t="inlineStr"/>
      <c r="D8775" s="2" t="inlineStr"/>
      <c r="E8775" s="26" t="inlineStr">
        <is>
          <r>
            <t xml:space="preserve">TOTAL Mão de Obra:</t>
          </r>
        </is>
      </c>
      <c r="F8775" s="26" t="inlineStr"/>
      <c r="G8775" s="31" t="n">
        <f>SUM(G8773:G8774)</f>
        <v>2.9928</v>
      </c>
    </row>
    <row r="8776" customHeight="1" ht="15">
      <c r="A8776" s="2" t="inlineStr"/>
      <c r="B8776" s="2" t="inlineStr"/>
      <c r="C8776" s="2" t="inlineStr"/>
      <c r="D8776" s="2" t="inlineStr"/>
      <c r="E8776" s="28" t="inlineStr">
        <is>
          <r>
            <t xml:space="preserve">VALOR:</t>
          </r>
        </is>
      </c>
      <c r="F8776" s="28" t="inlineStr"/>
      <c r="G8776" s="29" t="n">
        <f>ROUND(SUM(G8771,G8775),2)</f>
        <v>12.11</v>
      </c>
    </row>
    <row r="8777" customHeight="1" ht="15">
      <c r="A8777" s="2" t="inlineStr"/>
      <c r="B8777" s="2" t="inlineStr"/>
      <c r="C8777" s="2" t="inlineStr"/>
      <c r="D8777" s="2" t="inlineStr"/>
      <c r="E8777" s="28" t="inlineStr">
        <is>
          <r>
            <t xml:space="preserve">VALOR BDI (20.34%):</t>
          </r>
        </is>
      </c>
      <c r="F8777" s="28" t="inlineStr"/>
      <c r="G8777" s="29" t="n">
        <f>ROUND(G8776*(20.34/100),2)</f>
        <v>2.46</v>
      </c>
    </row>
    <row r="8778" customHeight="1" ht="15">
      <c r="A8778" s="2" t="inlineStr"/>
      <c r="B8778" s="2" t="inlineStr"/>
      <c r="C8778" s="2" t="inlineStr"/>
      <c r="D8778" s="2" t="inlineStr"/>
      <c r="E8778" s="28" t="inlineStr">
        <is>
          <r>
            <t xml:space="preserve">VALOR COM BDI:</t>
          </r>
        </is>
      </c>
      <c r="F8778" s="28" t="inlineStr"/>
      <c r="G8778" s="29" t="n">
        <f>G8777+G8776</f>
        <v>14.57</v>
      </c>
    </row>
    <row r="8779" customHeight="1" ht="10">
      <c r="A8779" s="2" t="inlineStr"/>
      <c r="B8779" s="2" t="inlineStr"/>
      <c r="C8779" s="2" t="inlineStr"/>
      <c r="D8779" s="2" t="inlineStr"/>
      <c r="E8779" s="18" t="inlineStr"/>
      <c r="F8779" s="18" t="inlineStr"/>
      <c r="G8779" s="18" t="inlineStr"/>
    </row>
    <row r="8780" customHeight="1" ht="20">
      <c r="A8780" s="19" t="inlineStr">
        <is>
          <r>
            <t xml:space="preserve">1.25.34. ​C1281​ ESMALTE SINTÉTICO EM ESTRUTURA DE AÇO CARBONO 50 MICRA C/REVÓLVER​ (M2)</t>
          </r>
        </is>
      </c>
      <c r="B8780" s="19" t="inlineStr"/>
      <c r="C8780" s="19" t="inlineStr"/>
      <c r="D8780" s="19" t="inlineStr"/>
      <c r="E8780" s="19" t="inlineStr"/>
      <c r="F8780" s="19" t="inlineStr"/>
      <c r="G8780" s="19" t="inlineStr"/>
    </row>
    <row r="8781" customHeight="1" ht="15">
      <c r="A8781" s="20" t="inlineStr">
        <is>
          <r>
            <t xml:space="preserve">Material</t>
          </r>
        </is>
      </c>
      <c r="B8781" s="20" t="inlineStr"/>
      <c r="C8781" s="21" t="inlineStr">
        <is>
          <r>
            <t xml:space="preserve">FONTE</t>
          </r>
        </is>
      </c>
      <c r="D8781" s="21" t="inlineStr">
        <is>
          <r>
            <t xml:space="preserve">UNID</t>
          </r>
        </is>
      </c>
      <c r="E8781" s="21" t="inlineStr">
        <is>
          <r>
            <t xml:space="preserve">COEFICIENTE</t>
          </r>
        </is>
      </c>
      <c r="F8781" s="21" t="inlineStr">
        <is>
          <r>
            <t xml:space="preserve">PREÇO UNITÁRIO</t>
          </r>
        </is>
      </c>
      <c r="G8781" s="21" t="inlineStr">
        <is>
          <r>
            <t xml:space="preserve">TOTAL</t>
          </r>
        </is>
      </c>
    </row>
    <row r="8782" customHeight="1" ht="15">
      <c r="A8782" s="22" t="inlineStr">
        <is>
          <r>
            <t xml:space="preserve">I0035</t>
          </r>
        </is>
      </c>
      <c r="B8782" s="23" t="inlineStr">
        <is>
          <r>
            <t xml:space="preserve">AGUARRÁS MINERAL</t>
          </r>
        </is>
      </c>
      <c r="C8782" s="22" t="inlineStr">
        <is>
          <r>
            <t xml:space="preserve">SEINFRA</t>
          </r>
        </is>
      </c>
      <c r="D8782" s="22" t="inlineStr">
        <is>
          <r>
            <t xml:space="preserve">L</t>
          </r>
        </is>
      </c>
      <c r="E8782" s="24" t="n">
        <v>0.033</v>
      </c>
      <c r="F8782" s="30" t="n">
        <v>20.29</v>
      </c>
      <c r="G8782" s="30" t="n">
        <f>ROUND(ROUND(E8782,8)*F8782,4)</f>
        <v>0.6696</v>
      </c>
    </row>
    <row r="8783" customHeight="1" ht="15">
      <c r="A8783" s="22" t="inlineStr">
        <is>
          <r>
            <t xml:space="preserve">I1100</t>
          </r>
        </is>
      </c>
      <c r="B8783" s="23" t="inlineStr">
        <is>
          <r>
            <t xml:space="preserve">ESMALTE SINTETICO</t>
          </r>
        </is>
      </c>
      <c r="C8783" s="22" t="inlineStr">
        <is>
          <r>
            <t xml:space="preserve">SEINFRA</t>
          </r>
        </is>
      </c>
      <c r="D8783" s="22" t="inlineStr">
        <is>
          <r>
            <t xml:space="preserve">L</t>
          </r>
        </is>
      </c>
      <c r="E8783" s="24" t="n">
        <v>0.176</v>
      </c>
      <c r="F8783" s="30" t="n">
        <v>31.88</v>
      </c>
      <c r="G8783" s="30" t="n">
        <f>ROUND(ROUND(E8783,8)*F8783,4)</f>
        <v>5.6109</v>
      </c>
    </row>
    <row r="8784" customHeight="1" ht="15">
      <c r="A8784" s="22" t="inlineStr">
        <is>
          <r>
            <t xml:space="preserve">I1346</t>
          </r>
        </is>
      </c>
      <c r="B8784" s="23" t="inlineStr">
        <is>
          <r>
            <t xml:space="preserve">LIXA PARA FERRO</t>
          </r>
        </is>
      </c>
      <c r="C8784" s="22" t="inlineStr">
        <is>
          <r>
            <t xml:space="preserve">SEINFRA</t>
          </r>
        </is>
      </c>
      <c r="D8784" s="22" t="inlineStr">
        <is>
          <r>
            <t xml:space="preserve">UN</t>
          </r>
        </is>
      </c>
      <c r="E8784" s="24" t="n">
        <v>0.275</v>
      </c>
      <c r="F8784" s="30" t="n">
        <v>2.14</v>
      </c>
      <c r="G8784" s="30" t="n">
        <f>ROUND(ROUND(E8784,8)*F8784,4)</f>
        <v>0.5885</v>
      </c>
    </row>
    <row r="8785" customHeight="1" ht="15">
      <c r="A8785" s="2" t="inlineStr"/>
      <c r="B8785" s="2" t="inlineStr"/>
      <c r="C8785" s="2" t="inlineStr"/>
      <c r="D8785" s="2" t="inlineStr"/>
      <c r="E8785" s="26" t="inlineStr">
        <is>
          <r>
            <t xml:space="preserve">TOTAL Material:</t>
          </r>
        </is>
      </c>
      <c r="F8785" s="26" t="inlineStr"/>
      <c r="G8785" s="31" t="n">
        <f>SUM(G8782:G8784)</f>
        <v>6.869</v>
      </c>
    </row>
    <row r="8786" customHeight="1" ht="15">
      <c r="A8786" s="20" t="inlineStr">
        <is>
          <r>
            <t xml:space="preserve">Mão de Obra</t>
          </r>
        </is>
      </c>
      <c r="B8786" s="20" t="inlineStr"/>
      <c r="C8786" s="21" t="inlineStr">
        <is>
          <r>
            <t xml:space="preserve">FONTE</t>
          </r>
        </is>
      </c>
      <c r="D8786" s="21" t="inlineStr">
        <is>
          <r>
            <t xml:space="preserve">UNID</t>
          </r>
        </is>
      </c>
      <c r="E8786" s="21" t="inlineStr">
        <is>
          <r>
            <t xml:space="preserve">COEFICIENTE</t>
          </r>
        </is>
      </c>
      <c r="F8786" s="21" t="inlineStr">
        <is>
          <r>
            <t xml:space="preserve">PREÇO UNITÁRIO</t>
          </r>
        </is>
      </c>
      <c r="G8786" s="21" t="inlineStr">
        <is>
          <r>
            <t xml:space="preserve">TOTAL</t>
          </r>
        </is>
      </c>
    </row>
    <row r="8787" customHeight="1" ht="15">
      <c r="A8787" s="22" t="inlineStr">
        <is>
          <r>
            <t xml:space="preserve">I0045</t>
          </r>
        </is>
      </c>
      <c r="B8787" s="23" t="inlineStr">
        <is>
          <r>
            <t xml:space="preserve">AJUDANTE DE PINTOR</t>
          </r>
        </is>
      </c>
      <c r="C8787" s="22" t="inlineStr">
        <is>
          <r>
            <t xml:space="preserve">SEINFRA</t>
          </r>
        </is>
      </c>
      <c r="D8787" s="22" t="inlineStr">
        <is>
          <r>
            <t xml:space="preserve">H</t>
          </r>
        </is>
      </c>
      <c r="E8787" s="24" t="n">
        <v>0.07</v>
      </c>
      <c r="F8787" s="30" t="n">
        <v>21.1</v>
      </c>
      <c r="G8787" s="30" t="n">
        <f>ROUND(ROUND(E8787,8)*F8787,4)</f>
        <v>1.477</v>
      </c>
    </row>
    <row r="8788" customHeight="1" ht="15">
      <c r="A8788" s="22" t="inlineStr">
        <is>
          <r>
            <t xml:space="preserve">I2395</t>
          </r>
        </is>
      </c>
      <c r="B8788" s="23" t="inlineStr">
        <is>
          <r>
            <t xml:space="preserve">PINTOR</t>
          </r>
        </is>
      </c>
      <c r="C8788" s="22" t="inlineStr">
        <is>
          <r>
            <t xml:space="preserve">SEINFRA</t>
          </r>
        </is>
      </c>
      <c r="D8788" s="22" t="inlineStr">
        <is>
          <r>
            <t xml:space="preserve">H</t>
          </r>
        </is>
      </c>
      <c r="E8788" s="24" t="n">
        <v>0.13</v>
      </c>
      <c r="F8788" s="30" t="n">
        <v>26.86</v>
      </c>
      <c r="G8788" s="30" t="n">
        <f>ROUND(ROUND(E8788,8)*F8788,4)</f>
        <v>3.4918</v>
      </c>
    </row>
    <row r="8789" customHeight="1" ht="15">
      <c r="A8789" s="2" t="inlineStr"/>
      <c r="B8789" s="2" t="inlineStr"/>
      <c r="C8789" s="2" t="inlineStr"/>
      <c r="D8789" s="2" t="inlineStr"/>
      <c r="E8789" s="26" t="inlineStr">
        <is>
          <r>
            <t xml:space="preserve">TOTAL Mão de Obra:</t>
          </r>
        </is>
      </c>
      <c r="F8789" s="26" t="inlineStr"/>
      <c r="G8789" s="31" t="n">
        <f>SUM(G8787:G8788)</f>
        <v>4.9688</v>
      </c>
    </row>
    <row r="8790" customHeight="1" ht="15">
      <c r="A8790" s="2" t="inlineStr"/>
      <c r="B8790" s="2" t="inlineStr"/>
      <c r="C8790" s="2" t="inlineStr"/>
      <c r="D8790" s="2" t="inlineStr"/>
      <c r="E8790" s="28" t="inlineStr">
        <is>
          <r>
            <t xml:space="preserve">VALOR:</t>
          </r>
        </is>
      </c>
      <c r="F8790" s="28" t="inlineStr"/>
      <c r="G8790" s="29" t="n">
        <f>ROUND(SUM(G8785,G8789),2)</f>
        <v>11.84</v>
      </c>
    </row>
    <row r="8791" customHeight="1" ht="15">
      <c r="A8791" s="2" t="inlineStr"/>
      <c r="B8791" s="2" t="inlineStr"/>
      <c r="C8791" s="2" t="inlineStr"/>
      <c r="D8791" s="2" t="inlineStr"/>
      <c r="E8791" s="28" t="inlineStr">
        <is>
          <r>
            <t xml:space="preserve">VALOR BDI (20.34%):</t>
          </r>
        </is>
      </c>
      <c r="F8791" s="28" t="inlineStr"/>
      <c r="G8791" s="29" t="n">
        <f>ROUND(G8790*(20.34/100),2)</f>
        <v>2.41</v>
      </c>
    </row>
    <row r="8792" customHeight="1" ht="15">
      <c r="A8792" s="2" t="inlineStr"/>
      <c r="B8792" s="2" t="inlineStr"/>
      <c r="C8792" s="2" t="inlineStr"/>
      <c r="D8792" s="2" t="inlineStr"/>
      <c r="E8792" s="28" t="inlineStr">
        <is>
          <r>
            <t xml:space="preserve">VALOR COM BDI:</t>
          </r>
        </is>
      </c>
      <c r="F8792" s="28" t="inlineStr"/>
      <c r="G8792" s="29" t="n">
        <f>G8791+G8790</f>
        <v>14.25</v>
      </c>
    </row>
    <row r="8793" customHeight="1" ht="10">
      <c r="A8793" s="2" t="inlineStr"/>
      <c r="B8793" s="2" t="inlineStr"/>
      <c r="C8793" s="2" t="inlineStr"/>
      <c r="D8793" s="2" t="inlineStr"/>
      <c r="E8793" s="18" t="inlineStr"/>
      <c r="F8793" s="18" t="inlineStr"/>
      <c r="G8793" s="18" t="inlineStr"/>
    </row>
    <row r="8794" customHeight="1" ht="20">
      <c r="A8794" s="19" t="inlineStr">
        <is>
          <r>
            <t xml:space="preserve">1.25.35. ​C0083​ ANDAIME METÁLICO DE ENCAIXE P/FACHADAS-LOCAÇÃO MENSAL​ (M2)</t>
          </r>
        </is>
      </c>
      <c r="B8794" s="19" t="inlineStr"/>
      <c r="C8794" s="19" t="inlineStr"/>
      <c r="D8794" s="19" t="inlineStr"/>
      <c r="E8794" s="19" t="inlineStr"/>
      <c r="F8794" s="19" t="inlineStr"/>
      <c r="G8794" s="19" t="inlineStr"/>
    </row>
    <row r="8795" customHeight="1" ht="15">
      <c r="A8795" s="20" t="inlineStr">
        <is>
          <r>
            <t xml:space="preserve">Material</t>
          </r>
        </is>
      </c>
      <c r="B8795" s="20" t="inlineStr"/>
      <c r="C8795" s="21" t="inlineStr">
        <is>
          <r>
            <t xml:space="preserve">FONTE</t>
          </r>
        </is>
      </c>
      <c r="D8795" s="21" t="inlineStr">
        <is>
          <r>
            <t xml:space="preserve">UNID</t>
          </r>
        </is>
      </c>
      <c r="E8795" s="21" t="inlineStr">
        <is>
          <r>
            <t xml:space="preserve">COEFICIENTE</t>
          </r>
        </is>
      </c>
      <c r="F8795" s="21" t="inlineStr">
        <is>
          <r>
            <t xml:space="preserve">PREÇO UNITÁRIO</t>
          </r>
        </is>
      </c>
      <c r="G8795" s="21" t="inlineStr">
        <is>
          <r>
            <t xml:space="preserve">TOTAL</t>
          </r>
        </is>
      </c>
    </row>
    <row r="8796" customHeight="1" ht="29">
      <c r="A8796" s="22" t="inlineStr">
        <is>
          <r>
            <t xml:space="preserve">I0068</t>
          </r>
        </is>
      </c>
      <c r="B8796" s="23" t="inlineStr">
        <is>
          <r>
            <t xml:space="preserve">ANDAIME METALICO DE FACHADA, INCLUSIVE TODOS OS ITENS NECESSÁRIOS À MONTAGEM (NÃO INCLUI INSTALAÇÃO) - LOCAÇÃO MENSAL</t>
          </r>
        </is>
      </c>
      <c r="C8796" s="22" t="inlineStr">
        <is>
          <r>
            <t xml:space="preserve">SEINFRA</t>
          </r>
        </is>
      </c>
      <c r="D8796" s="22" t="inlineStr">
        <is>
          <r>
            <t xml:space="preserve">M2</t>
          </r>
        </is>
      </c>
      <c r="E8796" s="24" t="n">
        <v>1.03</v>
      </c>
      <c r="F8796" s="30" t="n">
        <v>2.31</v>
      </c>
      <c r="G8796" s="30" t="n">
        <f>ROUND(ROUND(E8796,8)*F8796,4)</f>
        <v>2.3793</v>
      </c>
    </row>
    <row r="8797" customHeight="1" ht="15">
      <c r="A8797" s="2" t="inlineStr"/>
      <c r="B8797" s="2" t="inlineStr"/>
      <c r="C8797" s="2" t="inlineStr"/>
      <c r="D8797" s="2" t="inlineStr"/>
      <c r="E8797" s="26" t="inlineStr">
        <is>
          <r>
            <t xml:space="preserve">TOTAL Material:</t>
          </r>
        </is>
      </c>
      <c r="F8797" s="26" t="inlineStr"/>
      <c r="G8797" s="31" t="n">
        <f>SUM(G8796:G8796)</f>
        <v>2.3793</v>
      </c>
    </row>
    <row r="8798" customHeight="1" ht="15">
      <c r="A8798" s="20" t="inlineStr">
        <is>
          <r>
            <t xml:space="preserve">Mão de Obra</t>
          </r>
        </is>
      </c>
      <c r="B8798" s="20" t="inlineStr"/>
      <c r="C8798" s="21" t="inlineStr">
        <is>
          <r>
            <t xml:space="preserve">FONTE</t>
          </r>
        </is>
      </c>
      <c r="D8798" s="21" t="inlineStr">
        <is>
          <r>
            <t xml:space="preserve">UNID</t>
          </r>
        </is>
      </c>
      <c r="E8798" s="21" t="inlineStr">
        <is>
          <r>
            <t xml:space="preserve">COEFICIENTE</t>
          </r>
        </is>
      </c>
      <c r="F8798" s="21" t="inlineStr">
        <is>
          <r>
            <t xml:space="preserve">PREÇO UNITÁRIO</t>
          </r>
        </is>
      </c>
      <c r="G8798" s="21" t="inlineStr">
        <is>
          <r>
            <t xml:space="preserve">TOTAL</t>
          </r>
        </is>
      </c>
    </row>
    <row r="8799" customHeight="1" ht="15">
      <c r="A8799" s="22" t="inlineStr">
        <is>
          <r>
            <t xml:space="preserve">I1530</t>
          </r>
        </is>
      </c>
      <c r="B8799" s="23" t="inlineStr">
        <is>
          <r>
            <t xml:space="preserve">MONTADOR</t>
          </r>
        </is>
      </c>
      <c r="C8799" s="22" t="inlineStr">
        <is>
          <r>
            <t xml:space="preserve">SEINFRA</t>
          </r>
        </is>
      </c>
      <c r="D8799" s="22" t="inlineStr">
        <is>
          <r>
            <t xml:space="preserve">H</t>
          </r>
        </is>
      </c>
      <c r="E8799" s="24" t="n">
        <v>0.08</v>
      </c>
      <c r="F8799" s="30" t="n">
        <v>26.86</v>
      </c>
      <c r="G8799" s="30" t="n">
        <f>ROUND(ROUND(E8799,8)*F8799,4)</f>
        <v>2.1488</v>
      </c>
    </row>
    <row r="8800" customHeight="1" ht="15">
      <c r="A8800" s="22" t="inlineStr">
        <is>
          <r>
            <t xml:space="preserve">I2543</t>
          </r>
        </is>
      </c>
      <c r="B8800" s="23" t="inlineStr">
        <is>
          <r>
            <t xml:space="preserve">SERVENTE</t>
          </r>
        </is>
      </c>
      <c r="C8800" s="22" t="inlineStr">
        <is>
          <r>
            <t xml:space="preserve">SEINFRA</t>
          </r>
        </is>
      </c>
      <c r="D8800" s="22" t="inlineStr">
        <is>
          <r>
            <t xml:space="preserve">H</t>
          </r>
        </is>
      </c>
      <c r="E8800" s="24" t="n">
        <v>0.16</v>
      </c>
      <c r="F8800" s="30" t="n">
        <v>20.26</v>
      </c>
      <c r="G8800" s="30" t="n">
        <f>ROUND(ROUND(E8800,8)*F8800,4)</f>
        <v>3.2416</v>
      </c>
    </row>
    <row r="8801" customHeight="1" ht="15">
      <c r="A8801" s="2" t="inlineStr"/>
      <c r="B8801" s="2" t="inlineStr"/>
      <c r="C8801" s="2" t="inlineStr"/>
      <c r="D8801" s="2" t="inlineStr"/>
      <c r="E8801" s="26" t="inlineStr">
        <is>
          <r>
            <t xml:space="preserve">TOTAL Mão de Obra:</t>
          </r>
        </is>
      </c>
      <c r="F8801" s="26" t="inlineStr"/>
      <c r="G8801" s="31" t="n">
        <f>SUM(G8799:G8800)</f>
        <v>5.3904</v>
      </c>
    </row>
    <row r="8802" customHeight="1" ht="15">
      <c r="A8802" s="2" t="inlineStr"/>
      <c r="B8802" s="2" t="inlineStr"/>
      <c r="C8802" s="2" t="inlineStr"/>
      <c r="D8802" s="2" t="inlineStr"/>
      <c r="E8802" s="28" t="inlineStr">
        <is>
          <r>
            <t xml:space="preserve">VALOR:</t>
          </r>
        </is>
      </c>
      <c r="F8802" s="28" t="inlineStr"/>
      <c r="G8802" s="29" t="n">
        <f>ROUND(SUM(G8797,G8801),2)</f>
        <v>7.77</v>
      </c>
    </row>
    <row r="8803" customHeight="1" ht="15">
      <c r="A8803" s="2" t="inlineStr"/>
      <c r="B8803" s="2" t="inlineStr"/>
      <c r="C8803" s="2" t="inlineStr"/>
      <c r="D8803" s="2" t="inlineStr"/>
      <c r="E8803" s="28" t="inlineStr">
        <is>
          <r>
            <t xml:space="preserve">VALOR BDI (20.34%):</t>
          </r>
        </is>
      </c>
      <c r="F8803" s="28" t="inlineStr"/>
      <c r="G8803" s="29" t="n">
        <f>ROUND(G8802*(20.34/100),2)</f>
        <v>1.58</v>
      </c>
    </row>
    <row r="8804" customHeight="1" ht="15">
      <c r="A8804" s="2" t="inlineStr"/>
      <c r="B8804" s="2" t="inlineStr"/>
      <c r="C8804" s="2" t="inlineStr"/>
      <c r="D8804" s="2" t="inlineStr"/>
      <c r="E8804" s="28" t="inlineStr">
        <is>
          <r>
            <t xml:space="preserve">VALOR COM BDI:</t>
          </r>
        </is>
      </c>
      <c r="F8804" s="28" t="inlineStr"/>
      <c r="G8804" s="29" t="n">
        <f>G8803+G8802</f>
        <v>9.35</v>
      </c>
    </row>
    <row r="8805" customHeight="1" ht="10">
      <c r="A8805" s="2" t="inlineStr"/>
      <c r="B8805" s="2" t="inlineStr"/>
      <c r="C8805" s="2" t="inlineStr"/>
      <c r="D8805" s="2" t="inlineStr"/>
      <c r="E8805" s="18" t="inlineStr"/>
      <c r="F8805" s="18" t="inlineStr"/>
      <c r="G8805" s="18" t="inlineStr"/>
    </row>
    <row r="8806" customHeight="1" ht="20">
      <c r="A8806" s="19" t="inlineStr">
        <is>
          <r>
            <t xml:space="preserve">1.25.36. ​C0769​ CHAPA POLICARBONATO ALVEOLAR CRISTAL ESP.= 6mm​ (M2)</t>
          </r>
        </is>
      </c>
      <c r="B8806" s="19" t="inlineStr"/>
      <c r="C8806" s="19" t="inlineStr"/>
      <c r="D8806" s="19" t="inlineStr"/>
      <c r="E8806" s="19" t="inlineStr"/>
      <c r="F8806" s="19" t="inlineStr"/>
      <c r="G8806" s="19" t="inlineStr"/>
    </row>
    <row r="8807" customHeight="1" ht="15">
      <c r="A8807" s="20" t="inlineStr">
        <is>
          <r>
            <t xml:space="preserve">Material</t>
          </r>
        </is>
      </c>
      <c r="B8807" s="20" t="inlineStr"/>
      <c r="C8807" s="21" t="inlineStr">
        <is>
          <r>
            <t xml:space="preserve">FONTE</t>
          </r>
        </is>
      </c>
      <c r="D8807" s="21" t="inlineStr">
        <is>
          <r>
            <t xml:space="preserve">UNID</t>
          </r>
        </is>
      </c>
      <c r="E8807" s="21" t="inlineStr">
        <is>
          <r>
            <t xml:space="preserve">COEFICIENTE</t>
          </r>
        </is>
      </c>
      <c r="F8807" s="21" t="inlineStr">
        <is>
          <r>
            <t xml:space="preserve">PREÇO UNITÁRIO</t>
          </r>
        </is>
      </c>
      <c r="G8807" s="21" t="inlineStr">
        <is>
          <r>
            <t xml:space="preserve">TOTAL</t>
          </r>
        </is>
      </c>
    </row>
    <row r="8808" customHeight="1" ht="15">
      <c r="A8808" s="22" t="inlineStr">
        <is>
          <r>
            <t xml:space="preserve">I0544</t>
          </r>
        </is>
      </c>
      <c r="B8808" s="23" t="inlineStr">
        <is>
          <r>
            <t xml:space="preserve">CHAPA POLICARBONATO 6MM,ALVEOLAR CRISTAL</t>
          </r>
        </is>
      </c>
      <c r="C8808" s="22" t="inlineStr">
        <is>
          <r>
            <t xml:space="preserve">SEINFRA</t>
          </r>
        </is>
      </c>
      <c r="D8808" s="22" t="inlineStr">
        <is>
          <r>
            <t xml:space="preserve">M2</t>
          </r>
        </is>
      </c>
      <c r="E8808" s="24" t="n">
        <v>1.05</v>
      </c>
      <c r="F8808" s="30" t="n">
        <v>84.79</v>
      </c>
      <c r="G8808" s="30" t="n">
        <f>ROUND(ROUND(E8808,8)*F8808,4)</f>
        <v>89.0295</v>
      </c>
    </row>
    <row r="8809" customHeight="1" ht="15">
      <c r="A8809" s="22" t="inlineStr">
        <is>
          <r>
            <t xml:space="preserve">I1627</t>
          </r>
        </is>
      </c>
      <c r="B8809" s="23" t="inlineStr">
        <is>
          <r>
            <t xml:space="preserve">PERFIL ESTRUTURAL 35X35X07X1.5MM</t>
          </r>
        </is>
      </c>
      <c r="C8809" s="22" t="inlineStr">
        <is>
          <r>
            <t xml:space="preserve">SEINFRA</t>
          </r>
        </is>
      </c>
      <c r="D8809" s="22" t="inlineStr">
        <is>
          <r>
            <t xml:space="preserve">M</t>
          </r>
        </is>
      </c>
      <c r="E8809" s="24" t="n">
        <v>2.3</v>
      </c>
      <c r="F8809" s="30" t="n">
        <v>4.21</v>
      </c>
      <c r="G8809" s="30" t="n">
        <f>ROUND(ROUND(E8809,8)*F8809,4)</f>
        <v>9.683</v>
      </c>
    </row>
    <row r="8810" customHeight="1" ht="15">
      <c r="A8810" s="2" t="inlineStr"/>
      <c r="B8810" s="2" t="inlineStr"/>
      <c r="C8810" s="2" t="inlineStr"/>
      <c r="D8810" s="2" t="inlineStr"/>
      <c r="E8810" s="26" t="inlineStr">
        <is>
          <r>
            <t xml:space="preserve">TOTAL Material:</t>
          </r>
        </is>
      </c>
      <c r="F8810" s="26" t="inlineStr"/>
      <c r="G8810" s="31" t="n">
        <f>SUM(G8808:G8809)</f>
        <v>98.7125</v>
      </c>
    </row>
    <row r="8811" customHeight="1" ht="15">
      <c r="A8811" s="20" t="inlineStr">
        <is>
          <r>
            <t xml:space="preserve">Mão de Obra</t>
          </r>
        </is>
      </c>
      <c r="B8811" s="20" t="inlineStr"/>
      <c r="C8811" s="21" t="inlineStr">
        <is>
          <r>
            <t xml:space="preserve">FONTE</t>
          </r>
        </is>
      </c>
      <c r="D8811" s="21" t="inlineStr">
        <is>
          <r>
            <t xml:space="preserve">UNID</t>
          </r>
        </is>
      </c>
      <c r="E8811" s="21" t="inlineStr">
        <is>
          <r>
            <t xml:space="preserve">COEFICIENTE</t>
          </r>
        </is>
      </c>
      <c r="F8811" s="21" t="inlineStr">
        <is>
          <r>
            <t xml:space="preserve">PREÇO UNITÁRIO</t>
          </r>
        </is>
      </c>
      <c r="G8811" s="21" t="inlineStr">
        <is>
          <r>
            <t xml:space="preserve">TOTAL</t>
          </r>
        </is>
      </c>
    </row>
    <row r="8812" customHeight="1" ht="15">
      <c r="A8812" s="22" t="inlineStr">
        <is>
          <r>
            <t xml:space="preserve">I1530</t>
          </r>
        </is>
      </c>
      <c r="B8812" s="23" t="inlineStr">
        <is>
          <r>
            <t xml:space="preserve">MONTADOR</t>
          </r>
        </is>
      </c>
      <c r="C8812" s="22" t="inlineStr">
        <is>
          <r>
            <t xml:space="preserve">SEINFRA</t>
          </r>
        </is>
      </c>
      <c r="D8812" s="22" t="inlineStr">
        <is>
          <r>
            <t xml:space="preserve">H</t>
          </r>
        </is>
      </c>
      <c r="E8812" s="24" t="n">
        <v>0.75</v>
      </c>
      <c r="F8812" s="30" t="n">
        <v>26.86</v>
      </c>
      <c r="G8812" s="30" t="n">
        <f>ROUND(ROUND(E8812,8)*F8812,4)</f>
        <v>20.145</v>
      </c>
    </row>
    <row r="8813" customHeight="1" ht="15">
      <c r="A8813" s="22" t="inlineStr">
        <is>
          <r>
            <t xml:space="preserve">I2543</t>
          </r>
        </is>
      </c>
      <c r="B8813" s="23" t="inlineStr">
        <is>
          <r>
            <t xml:space="preserve">SERVENTE</t>
          </r>
        </is>
      </c>
      <c r="C8813" s="22" t="inlineStr">
        <is>
          <r>
            <t xml:space="preserve">SEINFRA</t>
          </r>
        </is>
      </c>
      <c r="D8813" s="22" t="inlineStr">
        <is>
          <r>
            <t xml:space="preserve">H</t>
          </r>
        </is>
      </c>
      <c r="E8813" s="24" t="n">
        <v>0.75</v>
      </c>
      <c r="F8813" s="30" t="n">
        <v>20.26</v>
      </c>
      <c r="G8813" s="30" t="n">
        <f>ROUND(ROUND(E8813,8)*F8813,4)</f>
        <v>15.195</v>
      </c>
    </row>
    <row r="8814" customHeight="1" ht="15">
      <c r="A8814" s="2" t="inlineStr"/>
      <c r="B8814" s="2" t="inlineStr"/>
      <c r="C8814" s="2" t="inlineStr"/>
      <c r="D8814" s="2" t="inlineStr"/>
      <c r="E8814" s="26" t="inlineStr">
        <is>
          <r>
            <t xml:space="preserve">TOTAL Mão de Obra:</t>
          </r>
        </is>
      </c>
      <c r="F8814" s="26" t="inlineStr"/>
      <c r="G8814" s="31" t="n">
        <f>SUM(G8812:G8813)</f>
        <v>35.34</v>
      </c>
    </row>
    <row r="8815" customHeight="1" ht="15">
      <c r="A8815" s="2" t="inlineStr"/>
      <c r="B8815" s="2" t="inlineStr"/>
      <c r="C8815" s="2" t="inlineStr"/>
      <c r="D8815" s="2" t="inlineStr"/>
      <c r="E8815" s="28" t="inlineStr">
        <is>
          <r>
            <t xml:space="preserve">VALOR:</t>
          </r>
        </is>
      </c>
      <c r="F8815" s="28" t="inlineStr"/>
      <c r="G8815" s="29" t="n">
        <f>ROUND(SUM(G8810,G8814),2)</f>
        <v>134.05</v>
      </c>
    </row>
    <row r="8816" customHeight="1" ht="15">
      <c r="A8816" s="2" t="inlineStr"/>
      <c r="B8816" s="2" t="inlineStr"/>
      <c r="C8816" s="2" t="inlineStr"/>
      <c r="D8816" s="2" t="inlineStr"/>
      <c r="E8816" s="28" t="inlineStr">
        <is>
          <r>
            <t xml:space="preserve">VALOR BDI (20.34%):</t>
          </r>
        </is>
      </c>
      <c r="F8816" s="28" t="inlineStr"/>
      <c r="G8816" s="29" t="n">
        <f>ROUND(G8815*(20.34/100),2)</f>
        <v>27.27</v>
      </c>
    </row>
    <row r="8817" customHeight="1" ht="15">
      <c r="A8817" s="2" t="inlineStr"/>
      <c r="B8817" s="2" t="inlineStr"/>
      <c r="C8817" s="2" t="inlineStr"/>
      <c r="D8817" s="2" t="inlineStr"/>
      <c r="E8817" s="28" t="inlineStr">
        <is>
          <r>
            <t xml:space="preserve">VALOR COM BDI:</t>
          </r>
        </is>
      </c>
      <c r="F8817" s="28" t="inlineStr"/>
      <c r="G8817" s="29" t="n">
        <f>G8816+G8815</f>
        <v>161.32</v>
      </c>
    </row>
    <row r="8818" customHeight="1" ht="10">
      <c r="A8818" s="2" t="inlineStr"/>
      <c r="B8818" s="2" t="inlineStr"/>
      <c r="C8818" s="2" t="inlineStr"/>
      <c r="D8818" s="2" t="inlineStr"/>
      <c r="E8818" s="18" t="inlineStr"/>
      <c r="F8818" s="18" t="inlineStr"/>
      <c r="G8818" s="18" t="inlineStr"/>
    </row>
    <row r="8819" customHeight="1" ht="20">
      <c r="A8819" s="19" t="inlineStr">
        <is>
          <r>
            <t xml:space="preserve">1.25.37. ​00040552​ PARAFUSO, AUTOATARRAXANTE, CABECA CHATA, FENDA SIMPLES, EM ACO ZINCADO, 1/4" (6,35 MM) X 25 MM​ (CENTO)</t>
          </r>
        </is>
      </c>
      <c r="B8819" s="19" t="inlineStr"/>
      <c r="C8819" s="19" t="inlineStr"/>
      <c r="D8819" s="19" t="inlineStr"/>
      <c r="E8819" s="19" t="inlineStr"/>
      <c r="F8819" s="19" t="inlineStr"/>
      <c r="G8819" s="19" t="inlineStr"/>
    </row>
    <row r="8820" customHeight="1" ht="15">
      <c r="A8820" s="20" t="inlineStr">
        <is>
          <r>
            <t xml:space="preserve">Material</t>
          </r>
        </is>
      </c>
      <c r="B8820" s="20" t="inlineStr"/>
      <c r="C8820" s="21" t="inlineStr">
        <is>
          <r>
            <t xml:space="preserve">FONTE</t>
          </r>
        </is>
      </c>
      <c r="D8820" s="21" t="inlineStr">
        <is>
          <r>
            <t xml:space="preserve">UNID</t>
          </r>
        </is>
      </c>
      <c r="E8820" s="21" t="inlineStr">
        <is>
          <r>
            <t xml:space="preserve">COEFICIENTE</t>
          </r>
        </is>
      </c>
      <c r="F8820" s="21" t="inlineStr">
        <is>
          <r>
            <t xml:space="preserve">PREÇO UNITÁRIO</t>
          </r>
        </is>
      </c>
      <c r="G8820" s="21" t="inlineStr">
        <is>
          <r>
            <t xml:space="preserve">TOTAL</t>
          </r>
        </is>
      </c>
    </row>
    <row r="8821" customHeight="1" ht="21">
      <c r="A8821" s="22" t="inlineStr">
        <is>
          <r>
            <t xml:space="preserve">00040552</t>
          </r>
        </is>
      </c>
      <c r="B8821" s="23" t="inlineStr">
        <is>
          <r>
            <t xml:space="preserve">PARAFUSO, AUTOATARRAXANTE, CABECA CHATA, FENDA SIMPLES, EM ACO ZINCADO, 1/4" (6,35 MM) X 25 MM</t>
          </r>
        </is>
      </c>
      <c r="C8821" s="22" t="inlineStr">
        <is>
          <r>
            <t xml:space="preserve">SINAPI</t>
          </r>
        </is>
      </c>
      <c r="D8821" s="22" t="inlineStr">
        <is>
          <r>
            <t xml:space="preserve">CENTO</t>
          </r>
        </is>
      </c>
      <c r="E8821" s="24" t="n">
        <v>1.0</v>
      </c>
      <c r="F8821" s="25" t="n">
        <v>64.93</v>
      </c>
      <c r="G8821" s="25" t="n">
        <f>TRUNC(TRUNC(E8821,8)*F8821,2)</f>
        <v>64.93</v>
      </c>
    </row>
    <row r="8822" customHeight="1" ht="15">
      <c r="A8822" s="2" t="inlineStr"/>
      <c r="B8822" s="2" t="inlineStr"/>
      <c r="C8822" s="2" t="inlineStr"/>
      <c r="D8822" s="2" t="inlineStr"/>
      <c r="E8822" s="26" t="inlineStr">
        <is>
          <r>
            <t xml:space="preserve">TOTAL Material:</t>
          </r>
        </is>
      </c>
      <c r="F8822" s="26" t="inlineStr"/>
      <c r="G8822" s="27" t="n">
        <f>SUM(G8821:G8821)</f>
        <v>64.93</v>
      </c>
    </row>
    <row r="8823" customHeight="1" ht="15">
      <c r="A8823" s="2" t="inlineStr"/>
      <c r="B8823" s="2" t="inlineStr"/>
      <c r="C8823" s="2" t="inlineStr"/>
      <c r="D8823" s="2" t="inlineStr"/>
      <c r="E8823" s="28" t="inlineStr">
        <is>
          <r>
            <t xml:space="preserve">VALOR:</t>
          </r>
        </is>
      </c>
      <c r="F8823" s="28" t="inlineStr"/>
      <c r="G8823" s="29" t="n">
        <f>ROUND(SUM(G8822),2)</f>
        <v>64.93</v>
      </c>
    </row>
    <row r="8824" customHeight="1" ht="15">
      <c r="A8824" s="2" t="inlineStr"/>
      <c r="B8824" s="2" t="inlineStr"/>
      <c r="C8824" s="2" t="inlineStr"/>
      <c r="D8824" s="2" t="inlineStr"/>
      <c r="E8824" s="28" t="inlineStr">
        <is>
          <r>
            <t xml:space="preserve">VALOR BDI (20.34%):</t>
          </r>
        </is>
      </c>
      <c r="F8824" s="28" t="inlineStr"/>
      <c r="G8824" s="29" t="n">
        <f>ROUND(G8823*(20.34/100),2)</f>
        <v>13.21</v>
      </c>
    </row>
    <row r="8825" customHeight="1" ht="15">
      <c r="A8825" s="2" t="inlineStr"/>
      <c r="B8825" s="2" t="inlineStr"/>
      <c r="C8825" s="2" t="inlineStr"/>
      <c r="D8825" s="2" t="inlineStr"/>
      <c r="E8825" s="28" t="inlineStr">
        <is>
          <r>
            <t xml:space="preserve">VALOR COM BDI:</t>
          </r>
        </is>
      </c>
      <c r="F8825" s="28" t="inlineStr"/>
      <c r="G8825" s="29" t="n">
        <f>G8824+G8823</f>
        <v>78.14</v>
      </c>
    </row>
    <row r="8826" customHeight="1" ht="10">
      <c r="A8826" s="2" t="inlineStr"/>
      <c r="B8826" s="2" t="inlineStr"/>
      <c r="C8826" s="2" t="inlineStr"/>
      <c r="D8826" s="2" t="inlineStr"/>
      <c r="E8826" s="18" t="inlineStr"/>
      <c r="F8826" s="18" t="inlineStr"/>
      <c r="G8826" s="18" t="inlineStr"/>
    </row>
    <row r="8827" customHeight="1" ht="20">
      <c r="A8827" s="19" t="inlineStr">
        <is>
          <r>
            <t xml:space="preserve">1.25.38. ​00039961​ SILICONE ACETICO USO GERAL INCOLOR 280 G​ (UN)</t>
          </r>
        </is>
      </c>
      <c r="B8827" s="19" t="inlineStr"/>
      <c r="C8827" s="19" t="inlineStr"/>
      <c r="D8827" s="19" t="inlineStr"/>
      <c r="E8827" s="19" t="inlineStr"/>
      <c r="F8827" s="19" t="inlineStr"/>
      <c r="G8827" s="19" t="inlineStr"/>
    </row>
    <row r="8828" customHeight="1" ht="15">
      <c r="A8828" s="20" t="inlineStr">
        <is>
          <r>
            <t xml:space="preserve">Material</t>
          </r>
        </is>
      </c>
      <c r="B8828" s="20" t="inlineStr"/>
      <c r="C8828" s="21" t="inlineStr">
        <is>
          <r>
            <t xml:space="preserve">FONTE</t>
          </r>
        </is>
      </c>
      <c r="D8828" s="21" t="inlineStr">
        <is>
          <r>
            <t xml:space="preserve">UNID</t>
          </r>
        </is>
      </c>
      <c r="E8828" s="21" t="inlineStr">
        <is>
          <r>
            <t xml:space="preserve">COEFICIENTE</t>
          </r>
        </is>
      </c>
      <c r="F8828" s="21" t="inlineStr">
        <is>
          <r>
            <t xml:space="preserve">PREÇO UNITÁRIO</t>
          </r>
        </is>
      </c>
      <c r="G8828" s="21" t="inlineStr">
        <is>
          <r>
            <t xml:space="preserve">TOTAL</t>
          </r>
        </is>
      </c>
    </row>
    <row r="8829" customHeight="1" ht="15">
      <c r="A8829" s="22" t="inlineStr">
        <is>
          <r>
            <t xml:space="preserve">00039961</t>
          </r>
        </is>
      </c>
      <c r="B8829" s="23" t="inlineStr">
        <is>
          <r>
            <t xml:space="preserve">SILICONE ACETICO USO GERAL INCOLOR 280 G</t>
          </r>
        </is>
      </c>
      <c r="C8829" s="22" t="inlineStr">
        <is>
          <r>
            <t xml:space="preserve">SINAPI</t>
          </r>
        </is>
      </c>
      <c r="D8829" s="22" t="inlineStr">
        <is>
          <r>
            <t xml:space="preserve">UN</t>
          </r>
        </is>
      </c>
      <c r="E8829" s="24" t="n">
        <v>1.0</v>
      </c>
      <c r="F8829" s="25" t="n">
        <v>26.59</v>
      </c>
      <c r="G8829" s="25" t="n">
        <f>TRUNC(TRUNC(E8829,8)*F8829,2)</f>
        <v>26.59</v>
      </c>
    </row>
    <row r="8830" customHeight="1" ht="15">
      <c r="A8830" s="2" t="inlineStr"/>
      <c r="B8830" s="2" t="inlineStr"/>
      <c r="C8830" s="2" t="inlineStr"/>
      <c r="D8830" s="2" t="inlineStr"/>
      <c r="E8830" s="26" t="inlineStr">
        <is>
          <r>
            <t xml:space="preserve">TOTAL Material:</t>
          </r>
        </is>
      </c>
      <c r="F8830" s="26" t="inlineStr"/>
      <c r="G8830" s="27" t="n">
        <f>SUM(G8829:G8829)</f>
        <v>26.59</v>
      </c>
    </row>
    <row r="8831" customHeight="1" ht="15">
      <c r="A8831" s="2" t="inlineStr"/>
      <c r="B8831" s="2" t="inlineStr"/>
      <c r="C8831" s="2" t="inlineStr"/>
      <c r="D8831" s="2" t="inlineStr"/>
      <c r="E8831" s="28" t="inlineStr">
        <is>
          <r>
            <t xml:space="preserve">VALOR:</t>
          </r>
        </is>
      </c>
      <c r="F8831" s="28" t="inlineStr"/>
      <c r="G8831" s="29" t="n">
        <f>ROUND(SUM(G8830),2)</f>
        <v>26.59</v>
      </c>
    </row>
    <row r="8832" customHeight="1" ht="15">
      <c r="A8832" s="2" t="inlineStr"/>
      <c r="B8832" s="2" t="inlineStr"/>
      <c r="C8832" s="2" t="inlineStr"/>
      <c r="D8832" s="2" t="inlineStr"/>
      <c r="E8832" s="28" t="inlineStr">
        <is>
          <r>
            <t xml:space="preserve">VALOR BDI (20.34%):</t>
          </r>
        </is>
      </c>
      <c r="F8832" s="28" t="inlineStr"/>
      <c r="G8832" s="29" t="n">
        <f>ROUND(G8831*(20.34/100),2)</f>
        <v>5.41</v>
      </c>
    </row>
    <row r="8833" customHeight="1" ht="15">
      <c r="A8833" s="2" t="inlineStr"/>
      <c r="B8833" s="2" t="inlineStr"/>
      <c r="C8833" s="2" t="inlineStr"/>
      <c r="D8833" s="2" t="inlineStr"/>
      <c r="E8833" s="28" t="inlineStr">
        <is>
          <r>
            <t xml:space="preserve">VALOR COM BDI:</t>
          </r>
        </is>
      </c>
      <c r="F8833" s="28" t="inlineStr"/>
      <c r="G8833" s="29" t="n">
        <f>G8832+G8831</f>
        <v>32.0</v>
      </c>
    </row>
    <row r="8834" customHeight="1" ht="10">
      <c r="A8834" s="2" t="inlineStr"/>
      <c r="B8834" s="2" t="inlineStr"/>
      <c r="C8834" s="2" t="inlineStr"/>
      <c r="D8834" s="2" t="inlineStr"/>
      <c r="E8834" s="18" t="inlineStr"/>
      <c r="F8834" s="18" t="inlineStr"/>
      <c r="G8834" s="18" t="inlineStr"/>
    </row>
    <row r="8835" customHeight="1" ht="20">
      <c r="A8835" s="19" t="inlineStr">
        <is>
          <r>
            <t xml:space="preserve">1.25.39. ​88316​ SERVENTE COM ENCARGOS COMPLEMENTARES​ (H)</t>
          </r>
        </is>
      </c>
      <c r="B8835" s="19" t="inlineStr"/>
      <c r="C8835" s="19" t="inlineStr"/>
      <c r="D8835" s="19" t="inlineStr"/>
      <c r="E8835" s="19" t="inlineStr"/>
      <c r="F8835" s="19" t="inlineStr"/>
      <c r="G8835" s="19" t="inlineStr"/>
    </row>
    <row r="8836" customHeight="1" ht="15">
      <c r="A8836" s="20" t="inlineStr">
        <is>
          <r>
            <t xml:space="preserve">Encargos Complementares</t>
          </r>
        </is>
      </c>
      <c r="B8836" s="20" t="inlineStr"/>
      <c r="C8836" s="21" t="inlineStr">
        <is>
          <r>
            <t xml:space="preserve">FONTE</t>
          </r>
        </is>
      </c>
      <c r="D8836" s="21" t="inlineStr">
        <is>
          <r>
            <t xml:space="preserve">UNID</t>
          </r>
        </is>
      </c>
      <c r="E8836" s="21" t="inlineStr">
        <is>
          <r>
            <t xml:space="preserve">COEFICIENTE</t>
          </r>
        </is>
      </c>
      <c r="F8836" s="21" t="inlineStr">
        <is>
          <r>
            <t xml:space="preserve">PREÇO UNITÁRIO</t>
          </r>
        </is>
      </c>
      <c r="G8836" s="21" t="inlineStr">
        <is>
          <r>
            <t xml:space="preserve">TOTAL</t>
          </r>
        </is>
      </c>
    </row>
    <row r="8837" customHeight="1" ht="21">
      <c r="A8837" s="22" t="inlineStr">
        <is>
          <r>
            <t xml:space="preserve">00037370</t>
          </r>
        </is>
      </c>
      <c r="B8837" s="23" t="inlineStr">
        <is>
          <r>
            <t xml:space="preserve">ALIMENTACAO - HORISTA (COLETADO CAIXA - ENCARGOS COMPLEMENTARES)</t>
          </r>
        </is>
      </c>
      <c r="C8837" s="22" t="inlineStr">
        <is>
          <r>
            <t xml:space="preserve">SINAPI</t>
          </r>
        </is>
      </c>
      <c r="D8837" s="22" t="inlineStr">
        <is>
          <r>
            <t xml:space="preserve">H</t>
          </r>
        </is>
      </c>
      <c r="E8837" s="24" t="n">
        <v>1.0</v>
      </c>
      <c r="F8837" s="25" t="n">
        <v>3.62</v>
      </c>
      <c r="G8837" s="25" t="n">
        <f>TRUNC(TRUNC(E8837,8)*F8837,2)</f>
        <v>3.62</v>
      </c>
    </row>
    <row r="8838" customHeight="1" ht="21">
      <c r="A8838" s="22" t="inlineStr">
        <is>
          <r>
            <t xml:space="preserve">00043491</t>
          </r>
        </is>
      </c>
      <c r="B8838" s="23" t="inlineStr">
        <is>
          <r>
            <t xml:space="preserve">EPI - FAMILIA SERVENTE - HORISTA (ENCARGOS COMPLEMENTARES - COLETADO CAIXA)</t>
          </r>
        </is>
      </c>
      <c r="C8838" s="22" t="inlineStr">
        <is>
          <r>
            <t xml:space="preserve">SINAPI</t>
          </r>
        </is>
      </c>
      <c r="D8838" s="22" t="inlineStr">
        <is>
          <r>
            <t xml:space="preserve">H</t>
          </r>
        </is>
      </c>
      <c r="E8838" s="24" t="n">
        <v>1.0</v>
      </c>
      <c r="F8838" s="25" t="n">
        <v>1.39</v>
      </c>
      <c r="G8838" s="25" t="n">
        <f>TRUNC(TRUNC(E8838,8)*F8838,2)</f>
        <v>1.39</v>
      </c>
    </row>
    <row r="8839" customHeight="1" ht="21">
      <c r="A8839" s="22" t="inlineStr">
        <is>
          <r>
            <t xml:space="preserve">00037372</t>
          </r>
        </is>
      </c>
      <c r="B8839" s="23" t="inlineStr">
        <is>
          <r>
            <t xml:space="preserve">EXAMES - HORISTA (COLETADO CAIXA - ENCARGOS COMPLEMENTARES)</t>
          </r>
        </is>
      </c>
      <c r="C8839" s="22" t="inlineStr">
        <is>
          <r>
            <t xml:space="preserve">SINAPI</t>
          </r>
        </is>
      </c>
      <c r="D8839" s="22" t="inlineStr">
        <is>
          <r>
            <t xml:space="preserve">H</t>
          </r>
        </is>
      </c>
      <c r="E8839" s="24" t="n">
        <v>1.0</v>
      </c>
      <c r="F8839" s="25" t="n">
        <v>1.43</v>
      </c>
      <c r="G8839" s="25" t="n">
        <f>TRUNC(TRUNC(E8839,8)*F8839,2)</f>
        <v>1.43</v>
      </c>
    </row>
    <row r="8840" customHeight="1" ht="21">
      <c r="A8840" s="22" t="inlineStr">
        <is>
          <r>
            <t xml:space="preserve">00043467</t>
          </r>
        </is>
      </c>
      <c r="B8840" s="23" t="inlineStr">
        <is>
          <r>
            <t xml:space="preserve">FERRAMENTAS - FAMILIA SERVENTE - HORISTA (ENCARGOS COMPLEMENTARES - COLETADO CAIXA)</t>
          </r>
        </is>
      </c>
      <c r="C8840" s="22" t="inlineStr">
        <is>
          <r>
            <t xml:space="preserve">SINAPI</t>
          </r>
        </is>
      </c>
      <c r="D8840" s="22" t="inlineStr">
        <is>
          <r>
            <t xml:space="preserve">H</t>
          </r>
        </is>
      </c>
      <c r="E8840" s="24" t="n">
        <v>1.0</v>
      </c>
      <c r="F8840" s="25" t="n">
        <v>0.61</v>
      </c>
      <c r="G8840" s="25" t="n">
        <f>TRUNC(TRUNC(E8840,8)*F8840,2)</f>
        <v>0.61</v>
      </c>
    </row>
    <row r="8841" customHeight="1" ht="21">
      <c r="A8841" s="22" t="inlineStr">
        <is>
          <r>
            <t xml:space="preserve">00037373</t>
          </r>
        </is>
      </c>
      <c r="B8841" s="23" t="inlineStr">
        <is>
          <r>
            <t xml:space="preserve">SEGURO - HORISTA (COLETADO CAIXA - ENCARGOS COMPLEMENTARES)</t>
          </r>
        </is>
      </c>
      <c r="C8841" s="22" t="inlineStr">
        <is>
          <r>
            <t xml:space="preserve">SINAPI</t>
          </r>
        </is>
      </c>
      <c r="D8841" s="22" t="inlineStr">
        <is>
          <r>
            <t xml:space="preserve">H</t>
          </r>
        </is>
      </c>
      <c r="E8841" s="24" t="n">
        <v>1.0</v>
      </c>
      <c r="F8841" s="25" t="n">
        <v>0.08</v>
      </c>
      <c r="G8841" s="25" t="n">
        <f>TRUNC(TRUNC(E8841,8)*F8841,2)</f>
        <v>0.08</v>
      </c>
    </row>
    <row r="8842" customHeight="1" ht="21">
      <c r="A8842" s="22" t="inlineStr">
        <is>
          <r>
            <t xml:space="preserve">00037371</t>
          </r>
        </is>
      </c>
      <c r="B8842" s="23" t="inlineStr">
        <is>
          <r>
            <t xml:space="preserve">TRANSPORTE - HORISTA (COLETADO CAIXA - ENCARGOS COMPLEMENTARES)</t>
          </r>
        </is>
      </c>
      <c r="C8842" s="22" t="inlineStr">
        <is>
          <r>
            <t xml:space="preserve">SINAPI</t>
          </r>
        </is>
      </c>
      <c r="D8842" s="22" t="inlineStr">
        <is>
          <r>
            <t xml:space="preserve">H</t>
          </r>
        </is>
      </c>
      <c r="E8842" s="24" t="n">
        <v>1.0</v>
      </c>
      <c r="F8842" s="25" t="n">
        <v>1.09</v>
      </c>
      <c r="G8842" s="25" t="n">
        <f>TRUNC(TRUNC(E8842,8)*F8842,2)</f>
        <v>1.09</v>
      </c>
    </row>
    <row r="8843" customHeight="1" ht="15">
      <c r="A8843" s="2" t="inlineStr"/>
      <c r="B8843" s="2" t="inlineStr"/>
      <c r="C8843" s="2" t="inlineStr"/>
      <c r="D8843" s="2" t="inlineStr"/>
      <c r="E8843" s="26" t="inlineStr">
        <is>
          <r>
            <t xml:space="preserve">TOTAL Encargos Complementares:</t>
          </r>
        </is>
      </c>
      <c r="F8843" s="26" t="inlineStr"/>
      <c r="G8843" s="27" t="n">
        <f>SUM(G8837:G8842)</f>
        <v>8.22</v>
      </c>
    </row>
    <row r="8844" customHeight="1" ht="15">
      <c r="A8844" s="20" t="inlineStr">
        <is>
          <r>
            <t xml:space="preserve">Mão de Obra</t>
          </r>
        </is>
      </c>
      <c r="B8844" s="20" t="inlineStr"/>
      <c r="C8844" s="21" t="inlineStr">
        <is>
          <r>
            <t xml:space="preserve">FONTE</t>
          </r>
        </is>
      </c>
      <c r="D8844" s="21" t="inlineStr">
        <is>
          <r>
            <t xml:space="preserve">UNID</t>
          </r>
        </is>
      </c>
      <c r="E8844" s="21" t="inlineStr">
        <is>
          <r>
            <t xml:space="preserve">COEFICIENTE</t>
          </r>
        </is>
      </c>
      <c r="F8844" s="21" t="inlineStr">
        <is>
          <r>
            <t xml:space="preserve">PREÇO UNITÁRIO</t>
          </r>
        </is>
      </c>
      <c r="G8844" s="21" t="inlineStr">
        <is>
          <r>
            <t xml:space="preserve">TOTAL</t>
          </r>
        </is>
      </c>
    </row>
    <row r="8845" customHeight="1" ht="15">
      <c r="A8845" s="22" t="inlineStr">
        <is>
          <r>
            <t xml:space="preserve">00006111</t>
          </r>
        </is>
      </c>
      <c r="B8845" s="23" t="inlineStr">
        <is>
          <r>
            <t xml:space="preserve">SERVENTE DE OBRAS (HORISTA)</t>
          </r>
        </is>
      </c>
      <c r="C8845" s="22" t="inlineStr">
        <is>
          <r>
            <t xml:space="preserve">SINAPI</t>
          </r>
        </is>
      </c>
      <c r="D8845" s="22" t="inlineStr">
        <is>
          <r>
            <t xml:space="preserve">H</t>
          </r>
        </is>
      </c>
      <c r="E8845" s="24" t="n">
        <v>1.0</v>
      </c>
      <c r="F8845" s="25" t="n">
        <v>15.03</v>
      </c>
      <c r="G8845" s="25" t="n">
        <f>TRUNC(TRUNC(E8845,8)*F8845,2)</f>
        <v>15.03</v>
      </c>
    </row>
    <row r="8846" customHeight="1" ht="15">
      <c r="A8846" s="2" t="inlineStr"/>
      <c r="B8846" s="2" t="inlineStr"/>
      <c r="C8846" s="2" t="inlineStr"/>
      <c r="D8846" s="2" t="inlineStr"/>
      <c r="E8846" s="26" t="inlineStr">
        <is>
          <r>
            <t xml:space="preserve">TOTAL Mão de Obra:</t>
          </r>
        </is>
      </c>
      <c r="F8846" s="26" t="inlineStr"/>
      <c r="G8846" s="27" t="n">
        <f>SUM(G8845:G8845)</f>
        <v>15.03</v>
      </c>
    </row>
    <row r="8847" customHeight="1" ht="15">
      <c r="A8847" s="20" t="inlineStr">
        <is>
          <r>
            <t xml:space="preserve">Serviço</t>
          </r>
        </is>
      </c>
      <c r="B8847" s="20" t="inlineStr"/>
      <c r="C8847" s="21" t="inlineStr">
        <is>
          <r>
            <t xml:space="preserve">FONTE</t>
          </r>
        </is>
      </c>
      <c r="D8847" s="21" t="inlineStr">
        <is>
          <r>
            <t xml:space="preserve">UNID</t>
          </r>
        </is>
      </c>
      <c r="E8847" s="21" t="inlineStr">
        <is>
          <r>
            <t xml:space="preserve">COEFICIENTE</t>
          </r>
        </is>
      </c>
      <c r="F8847" s="21" t="inlineStr">
        <is>
          <r>
            <t xml:space="preserve">PREÇO UNITÁRIO</t>
          </r>
        </is>
      </c>
      <c r="G8847" s="21" t="inlineStr">
        <is>
          <r>
            <t xml:space="preserve">TOTAL</t>
          </r>
        </is>
      </c>
    </row>
    <row r="8848" customHeight="1" ht="21">
      <c r="A8848" s="22" t="inlineStr">
        <is>
          <r>
            <t xml:space="preserve">95378</t>
          </r>
        </is>
      </c>
      <c r="B8848" s="23" t="inlineStr">
        <is>
          <r>
            <t xml:space="preserve">CURSO DE CAPACITAÇÃO PARA SERVENTE (ENCARGOS COMPLEMENTARES) - HORISTA</t>
          </r>
        </is>
      </c>
      <c r="C8848" s="22" t="inlineStr">
        <is>
          <r>
            <t xml:space="preserve">SINAPI</t>
          </r>
        </is>
      </c>
      <c r="D8848" s="22" t="inlineStr">
        <is>
          <r>
            <t xml:space="preserve">H</t>
          </r>
        </is>
      </c>
      <c r="E8848" s="24" t="n">
        <v>1.0</v>
      </c>
      <c r="F8848" s="25" t="n">
        <v>0.31</v>
      </c>
      <c r="G8848" s="25" t="n">
        <f>TRUNC(TRUNC(E8848,8)*F8848,2)</f>
        <v>0.31</v>
      </c>
    </row>
    <row r="8849" customHeight="1" ht="15">
      <c r="A8849" s="2" t="inlineStr"/>
      <c r="B8849" s="2" t="inlineStr"/>
      <c r="C8849" s="2" t="inlineStr"/>
      <c r="D8849" s="2" t="inlineStr"/>
      <c r="E8849" s="26" t="inlineStr">
        <is>
          <r>
            <t xml:space="preserve">TOTAL Serviço:</t>
          </r>
        </is>
      </c>
      <c r="F8849" s="26" t="inlineStr"/>
      <c r="G8849" s="27" t="n">
        <f>SUM(G8848:G8848)</f>
        <v>0.31</v>
      </c>
    </row>
    <row r="8850" customHeight="1" ht="15">
      <c r="A8850" s="2" t="inlineStr"/>
      <c r="B8850" s="2" t="inlineStr"/>
      <c r="C8850" s="2" t="inlineStr"/>
      <c r="D8850" s="2" t="inlineStr"/>
      <c r="E8850" s="28" t="inlineStr">
        <is>
          <r>
            <t xml:space="preserve">VALOR:</t>
          </r>
        </is>
      </c>
      <c r="F8850" s="28" t="inlineStr"/>
      <c r="G8850" s="29" t="n">
        <f>ROUND(SUM(G8843,G8846,G8849),2)</f>
        <v>23.56</v>
      </c>
    </row>
    <row r="8851" customHeight="1" ht="15">
      <c r="A8851" s="2" t="inlineStr"/>
      <c r="B8851" s="2" t="inlineStr"/>
      <c r="C8851" s="2" t="inlineStr"/>
      <c r="D8851" s="2" t="inlineStr"/>
      <c r="E8851" s="28" t="inlineStr">
        <is>
          <r>
            <t xml:space="preserve">VALOR BDI (20.34%):</t>
          </r>
        </is>
      </c>
      <c r="F8851" s="28" t="inlineStr"/>
      <c r="G8851" s="29" t="n">
        <f>ROUND(G8850*(20.34/100),2)</f>
        <v>4.79</v>
      </c>
    </row>
    <row r="8852" customHeight="1" ht="15">
      <c r="A8852" s="2" t="inlineStr"/>
      <c r="B8852" s="2" t="inlineStr"/>
      <c r="C8852" s="2" t="inlineStr"/>
      <c r="D8852" s="2" t="inlineStr"/>
      <c r="E8852" s="28" t="inlineStr">
        <is>
          <r>
            <t xml:space="preserve">VALOR COM BDI:</t>
          </r>
        </is>
      </c>
      <c r="F8852" s="28" t="inlineStr"/>
      <c r="G8852" s="29" t="n">
        <f>G8851+G8850</f>
        <v>28.35</v>
      </c>
    </row>
    <row r="8853" customHeight="1" ht="10">
      <c r="A8853" s="2" t="inlineStr"/>
      <c r="B8853" s="2" t="inlineStr"/>
      <c r="C8853" s="2" t="inlineStr"/>
      <c r="D8853" s="2" t="inlineStr"/>
      <c r="E8853" s="18" t="inlineStr"/>
      <c r="F8853" s="18" t="inlineStr"/>
      <c r="G8853" s="18" t="inlineStr"/>
    </row>
    <row r="8854" customHeight="1" ht="20">
      <c r="A8854" s="19" t="inlineStr">
        <is>
          <r>
            <t xml:space="preserve">2.1.1.1. ​89478​ ALVENARIA DE BLOCOS DE CONCRETO ESTRUTURAL 14X19X29 CM (ESPESSURA 14 CM), FBK = 4,5 MPA, UTILIZANDO COLHER DE PEDREIRO. AF_10/2022​ (M2)</t>
          </r>
        </is>
      </c>
      <c r="B8854" s="19" t="inlineStr"/>
      <c r="C8854" s="19" t="inlineStr"/>
      <c r="D8854" s="19" t="inlineStr"/>
      <c r="E8854" s="19" t="inlineStr"/>
      <c r="F8854" s="19" t="inlineStr"/>
      <c r="G8854" s="19" t="inlineStr"/>
    </row>
    <row r="8855" customHeight="1" ht="15">
      <c r="A8855" s="20" t="inlineStr">
        <is>
          <r>
            <t xml:space="preserve">Material</t>
          </r>
        </is>
      </c>
      <c r="B8855" s="20" t="inlineStr"/>
      <c r="C8855" s="21" t="inlineStr">
        <is>
          <r>
            <t xml:space="preserve">FONTE</t>
          </r>
        </is>
      </c>
      <c r="D8855" s="21" t="inlineStr">
        <is>
          <r>
            <t xml:space="preserve">UNID</t>
          </r>
        </is>
      </c>
      <c r="E8855" s="21" t="inlineStr">
        <is>
          <r>
            <t xml:space="preserve">COEFICIENTE</t>
          </r>
        </is>
      </c>
      <c r="F8855" s="21" t="inlineStr">
        <is>
          <r>
            <t xml:space="preserve">PREÇO UNITÁRIO</t>
          </r>
        </is>
      </c>
      <c r="G8855" s="21" t="inlineStr">
        <is>
          <r>
            <t xml:space="preserve">TOTAL</t>
          </r>
        </is>
      </c>
    </row>
    <row r="8856" customHeight="1" ht="21">
      <c r="A8856" s="22" t="inlineStr">
        <is>
          <r>
            <t xml:space="preserve">00038590</t>
          </r>
        </is>
      </c>
      <c r="B8856" s="23" t="inlineStr">
        <is>
          <r>
            <t xml:space="preserve">BLOCO DE CONCRETO ESTRUTURAL 14 X 19 X 29 CM, FBK 4,5 MPA (NBR 6136)</t>
          </r>
        </is>
      </c>
      <c r="C8856" s="22" t="inlineStr">
        <is>
          <r>
            <t xml:space="preserve">SINAPI</t>
          </r>
        </is>
      </c>
      <c r="D8856" s="22" t="inlineStr">
        <is>
          <r>
            <t xml:space="preserve">UN</t>
          </r>
        </is>
      </c>
      <c r="E8856" s="24" t="n">
        <v>15.51</v>
      </c>
      <c r="F8856" s="25" t="n">
        <v>4.26</v>
      </c>
      <c r="G8856" s="25" t="n">
        <f>TRUNC(TRUNC(E8856,8)*F8856,2)</f>
        <v>66.07</v>
      </c>
    </row>
    <row r="8857" customHeight="1" ht="21">
      <c r="A8857" s="22" t="inlineStr">
        <is>
          <r>
            <t xml:space="preserve">00038596</t>
          </r>
        </is>
      </c>
      <c r="B8857" s="23" t="inlineStr">
        <is>
          <r>
            <t xml:space="preserve">CANALETA DE CONCRETO ESTRUTURAL 14 X 19 X 29 CM, FBK 4,5 MPA (NBR 6136)</t>
          </r>
        </is>
      </c>
      <c r="C8857" s="22" t="inlineStr">
        <is>
          <r>
            <t xml:space="preserve">SINAPI</t>
          </r>
        </is>
      </c>
      <c r="D8857" s="22" t="inlineStr">
        <is>
          <r>
            <t xml:space="preserve">UN</t>
          </r>
        </is>
      </c>
      <c r="E8857" s="24" t="n">
        <v>1.29</v>
      </c>
      <c r="F8857" s="25" t="n">
        <v>5.27</v>
      </c>
      <c r="G8857" s="25" t="n">
        <f>TRUNC(TRUNC(E8857,8)*F8857,2)</f>
        <v>6.79</v>
      </c>
    </row>
    <row r="8858" customHeight="1" ht="21">
      <c r="A8858" s="22" t="inlineStr">
        <is>
          <r>
            <t xml:space="preserve">00038588</t>
          </r>
        </is>
      </c>
      <c r="B8858" s="23" t="inlineStr">
        <is>
          <r>
            <t xml:space="preserve">MEIO BLOCO DE CONCRETO ESTRUTURAL 14 X 19 X 14 CM, FBK 4,5 MPA (NBR 6136)</t>
          </r>
        </is>
      </c>
      <c r="C8858" s="22" t="inlineStr">
        <is>
          <r>
            <t xml:space="preserve">SINAPI</t>
          </r>
        </is>
      </c>
      <c r="D8858" s="22" t="inlineStr">
        <is>
          <r>
            <t xml:space="preserve">UN</t>
          </r>
        </is>
      </c>
      <c r="E8858" s="24" t="n">
        <v>1.55</v>
      </c>
      <c r="F8858" s="25" t="n">
        <v>2.57</v>
      </c>
      <c r="G8858" s="25" t="n">
        <f>TRUNC(TRUNC(E8858,8)*F8858,2)</f>
        <v>3.98</v>
      </c>
    </row>
    <row r="8859" customHeight="1" ht="15">
      <c r="A8859" s="2" t="inlineStr"/>
      <c r="B8859" s="2" t="inlineStr"/>
      <c r="C8859" s="2" t="inlineStr"/>
      <c r="D8859" s="2" t="inlineStr"/>
      <c r="E8859" s="26" t="inlineStr">
        <is>
          <r>
            <t xml:space="preserve">TOTAL Material:</t>
          </r>
        </is>
      </c>
      <c r="F8859" s="26" t="inlineStr"/>
      <c r="G8859" s="27" t="n">
        <f>SUM(G8856:G8858)</f>
        <v>76.84</v>
      </c>
    </row>
    <row r="8860" customHeight="1" ht="15">
      <c r="A8860" s="20" t="inlineStr">
        <is>
          <r>
            <t xml:space="preserve">Mão de Obra com Encargos Complementares</t>
          </r>
        </is>
      </c>
      <c r="B8860" s="20" t="inlineStr"/>
      <c r="C8860" s="21" t="inlineStr">
        <is>
          <r>
            <t xml:space="preserve">FONTE</t>
          </r>
        </is>
      </c>
      <c r="D8860" s="21" t="inlineStr">
        <is>
          <r>
            <t xml:space="preserve">UNID</t>
          </r>
        </is>
      </c>
      <c r="E8860" s="21" t="inlineStr">
        <is>
          <r>
            <t xml:space="preserve">COEFICIENTE</t>
          </r>
        </is>
      </c>
      <c r="F8860" s="21" t="inlineStr">
        <is>
          <r>
            <t xml:space="preserve">PREÇO UNITÁRIO</t>
          </r>
        </is>
      </c>
      <c r="G8860" s="21" t="inlineStr">
        <is>
          <r>
            <t xml:space="preserve">TOTAL</t>
          </r>
        </is>
      </c>
    </row>
    <row r="8861" customHeight="1" ht="15">
      <c r="A8861" s="22" t="inlineStr">
        <is>
          <r>
            <t xml:space="preserve">88309</t>
          </r>
        </is>
      </c>
      <c r="B8861" s="23" t="inlineStr">
        <is>
          <r>
            <t xml:space="preserve">PEDREIRO COM ENCARGOS COMPLEMENTARES</t>
          </r>
        </is>
      </c>
      <c r="C8861" s="22" t="inlineStr">
        <is>
          <r>
            <t xml:space="preserve">SINAPI</t>
          </r>
        </is>
      </c>
      <c r="D8861" s="22" t="inlineStr">
        <is>
          <r>
            <t xml:space="preserve">H</t>
          </r>
        </is>
      </c>
      <c r="E8861" s="24" t="n">
        <v>1.05</v>
      </c>
      <c r="F8861" s="25" t="n">
        <v>30.58</v>
      </c>
      <c r="G8861" s="25" t="n">
        <f>TRUNC(TRUNC(E8861,8)*F8861,2)</f>
        <v>32.1</v>
      </c>
    </row>
    <row r="8862" customHeight="1" ht="15">
      <c r="A8862" s="22" t="inlineStr">
        <is>
          <r>
            <t xml:space="preserve">88316</t>
          </r>
        </is>
      </c>
      <c r="B8862" s="23" t="inlineStr">
        <is>
          <r>
            <t xml:space="preserve">SERVENTE COM ENCARGOS COMPLEMENTARES</t>
          </r>
        </is>
      </c>
      <c r="C8862" s="22" t="inlineStr">
        <is>
          <r>
            <t xml:space="preserve">SINAPI</t>
          </r>
        </is>
      </c>
      <c r="D8862" s="22" t="inlineStr">
        <is>
          <r>
            <t xml:space="preserve">H</t>
          </r>
        </is>
      </c>
      <c r="E8862" s="24" t="n">
        <v>1.05</v>
      </c>
      <c r="F8862" s="25" t="n">
        <v>23.56</v>
      </c>
      <c r="G8862" s="25" t="n">
        <f>TRUNC(TRUNC(E8862,8)*F8862,2)</f>
        <v>24.73</v>
      </c>
    </row>
    <row r="8863" customHeight="1" ht="18">
      <c r="A8863" s="2" t="inlineStr"/>
      <c r="B8863" s="2" t="inlineStr"/>
      <c r="C8863" s="2" t="inlineStr"/>
      <c r="D8863" s="2" t="inlineStr"/>
      <c r="E8863" s="26" t="inlineStr">
        <is>
          <r>
            <t xml:space="preserve">TOTAL Mão de Obra com Encargos Complementares:</t>
          </r>
        </is>
      </c>
      <c r="F8863" s="26" t="inlineStr"/>
      <c r="G8863" s="27" t="n">
        <f>SUM(G8861:G8862)</f>
        <v>56.83</v>
      </c>
    </row>
    <row r="8864" customHeight="1" ht="15">
      <c r="A8864" s="20" t="inlineStr">
        <is>
          <r>
            <t xml:space="preserve">Serviço</t>
          </r>
        </is>
      </c>
      <c r="B8864" s="20" t="inlineStr"/>
      <c r="C8864" s="21" t="inlineStr">
        <is>
          <r>
            <t xml:space="preserve">FONTE</t>
          </r>
        </is>
      </c>
      <c r="D8864" s="21" t="inlineStr">
        <is>
          <r>
            <t xml:space="preserve">UNID</t>
          </r>
        </is>
      </c>
      <c r="E8864" s="21" t="inlineStr">
        <is>
          <r>
            <t xml:space="preserve">COEFICIENTE</t>
          </r>
        </is>
      </c>
      <c r="F8864" s="21" t="inlineStr">
        <is>
          <r>
            <t xml:space="preserve">PREÇO UNITÁRIO</t>
          </r>
        </is>
      </c>
      <c r="G8864" s="21" t="inlineStr">
        <is>
          <r>
            <t xml:space="preserve">TOTAL</t>
          </r>
        </is>
      </c>
    </row>
    <row r="8865" customHeight="1" ht="38">
      <c r="A8865" s="22" t="inlineStr">
        <is>
          <r>
            <t xml:space="preserve">88715</t>
          </r>
        </is>
      </c>
      <c r="B8865" s="23" t="inlineStr">
        <is>
          <r>
            <t xml:space="preserve">ARGAMASSA TRAÇO 1:2:9 (EM VOLUME DE CIMENTO, CAL E AREIA MÉDIA ÚMIDA) PARA EMBOÇO/MASSA ÚNICA/ASSENTAMENTO DE ALVENARIA DE VEDAÇÃO, PREPARO MECÂNICO COM BETONEIRA 400 L. AF_08/2019</t>
          </r>
        </is>
      </c>
      <c r="C8865" s="22" t="inlineStr">
        <is>
          <r>
            <t xml:space="preserve">SINAPI</t>
          </r>
        </is>
      </c>
      <c r="D8865" s="22" t="inlineStr">
        <is>
          <r>
            <t xml:space="preserve">M3</t>
          </r>
        </is>
      </c>
      <c r="E8865" s="24" t="n">
        <v>0.0187</v>
      </c>
      <c r="F8865" s="25" t="n">
        <v>619.13</v>
      </c>
      <c r="G8865" s="25" t="n">
        <f>TRUNC(TRUNC(E8865,8)*F8865,2)</f>
        <v>11.57</v>
      </c>
    </row>
    <row r="8866" customHeight="1" ht="15">
      <c r="A8866" s="2" t="inlineStr"/>
      <c r="B8866" s="2" t="inlineStr"/>
      <c r="C8866" s="2" t="inlineStr"/>
      <c r="D8866" s="2" t="inlineStr"/>
      <c r="E8866" s="26" t="inlineStr">
        <is>
          <r>
            <t xml:space="preserve">TOTAL Serviço:</t>
          </r>
        </is>
      </c>
      <c r="F8866" s="26" t="inlineStr"/>
      <c r="G8866" s="27" t="n">
        <f>SUM(G8865:G8865)</f>
        <v>11.57</v>
      </c>
    </row>
    <row r="8867" customHeight="1" ht="15">
      <c r="A8867" s="2" t="inlineStr"/>
      <c r="B8867" s="2" t="inlineStr"/>
      <c r="C8867" s="2" t="inlineStr"/>
      <c r="D8867" s="2" t="inlineStr"/>
      <c r="E8867" s="28" t="inlineStr">
        <is>
          <r>
            <t xml:space="preserve">VALOR:</t>
          </r>
        </is>
      </c>
      <c r="F8867" s="28" t="inlineStr"/>
      <c r="G8867" s="29" t="n">
        <f>ROUND(SUM(G8859,G8863,G8866),2)</f>
        <v>145.24</v>
      </c>
    </row>
    <row r="8868" customHeight="1" ht="15">
      <c r="A8868" s="2" t="inlineStr"/>
      <c r="B8868" s="2" t="inlineStr"/>
      <c r="C8868" s="2" t="inlineStr"/>
      <c r="D8868" s="2" t="inlineStr"/>
      <c r="E8868" s="28" t="inlineStr">
        <is>
          <r>
            <t xml:space="preserve">VALOR BDI (20.34%):</t>
          </r>
        </is>
      </c>
      <c r="F8868" s="28" t="inlineStr"/>
      <c r="G8868" s="29" t="n">
        <f>ROUND(G8867*(20.34/100),2)</f>
        <v>29.54</v>
      </c>
    </row>
    <row r="8869" customHeight="1" ht="15">
      <c r="A8869" s="2" t="inlineStr"/>
      <c r="B8869" s="2" t="inlineStr"/>
      <c r="C8869" s="2" t="inlineStr"/>
      <c r="D8869" s="2" t="inlineStr"/>
      <c r="E8869" s="28" t="inlineStr">
        <is>
          <r>
            <t xml:space="preserve">VALOR COM BDI:</t>
          </r>
        </is>
      </c>
      <c r="F8869" s="28" t="inlineStr"/>
      <c r="G8869" s="29" t="n">
        <f>G8868+G8867</f>
        <v>174.78</v>
      </c>
    </row>
    <row r="8870" customHeight="1" ht="10">
      <c r="A8870" s="2" t="inlineStr"/>
      <c r="B8870" s="2" t="inlineStr"/>
      <c r="C8870" s="2" t="inlineStr"/>
      <c r="D8870" s="2" t="inlineStr"/>
      <c r="E8870" s="18" t="inlineStr"/>
      <c r="F8870" s="18" t="inlineStr"/>
      <c r="G8870" s="18" t="inlineStr"/>
    </row>
    <row r="8871" customHeight="1" ht="20">
      <c r="A8871" s="19" t="inlineStr">
        <is>
          <r>
            <t xml:space="preserve">2.1.1.2. ​C0216​ ARMADURA CA-50A MÉDIA D= 6,3 A 10,0mm​ (KG)</t>
          </r>
        </is>
      </c>
      <c r="B8871" s="19" t="inlineStr"/>
      <c r="C8871" s="19" t="inlineStr"/>
      <c r="D8871" s="19" t="inlineStr"/>
      <c r="E8871" s="19" t="inlineStr"/>
      <c r="F8871" s="19" t="inlineStr"/>
      <c r="G8871" s="19" t="inlineStr"/>
    </row>
    <row r="8872" customHeight="1" ht="15">
      <c r="A8872" s="20" t="inlineStr">
        <is>
          <r>
            <t xml:space="preserve">Material</t>
          </r>
        </is>
      </c>
      <c r="B8872" s="20" t="inlineStr"/>
      <c r="C8872" s="21" t="inlineStr">
        <is>
          <r>
            <t xml:space="preserve">FONTE</t>
          </r>
        </is>
      </c>
      <c r="D8872" s="21" t="inlineStr">
        <is>
          <r>
            <t xml:space="preserve">UNID</t>
          </r>
        </is>
      </c>
      <c r="E8872" s="21" t="inlineStr">
        <is>
          <r>
            <t xml:space="preserve">COEFICIENTE</t>
          </r>
        </is>
      </c>
      <c r="F8872" s="21" t="inlineStr">
        <is>
          <r>
            <t xml:space="preserve">PREÇO UNITÁRIO</t>
          </r>
        </is>
      </c>
      <c r="G8872" s="21" t="inlineStr">
        <is>
          <r>
            <t xml:space="preserve">TOTAL</t>
          </r>
        </is>
      </c>
    </row>
    <row r="8873" customHeight="1" ht="15">
      <c r="A8873" s="22" t="inlineStr">
        <is>
          <r>
            <t xml:space="preserve">I0163</t>
          </r>
        </is>
      </c>
      <c r="B8873" s="23" t="inlineStr">
        <is>
          <r>
            <t xml:space="preserve">AÇO CA-50</t>
          </r>
        </is>
      </c>
      <c r="C8873" s="22" t="inlineStr">
        <is>
          <r>
            <t xml:space="preserve">SEINFRA</t>
          </r>
        </is>
      </c>
      <c r="D8873" s="22" t="inlineStr">
        <is>
          <r>
            <t xml:space="preserve">KG</t>
          </r>
        </is>
      </c>
      <c r="E8873" s="24" t="n">
        <v>1.15</v>
      </c>
      <c r="F8873" s="30" t="n">
        <v>7.1</v>
      </c>
      <c r="G8873" s="30" t="n">
        <f>ROUND(ROUND(E8873,8)*F8873,4)</f>
        <v>8.165</v>
      </c>
    </row>
    <row r="8874" customHeight="1" ht="15">
      <c r="A8874" s="22" t="inlineStr">
        <is>
          <r>
            <t xml:space="preserve">I0103</t>
          </r>
        </is>
      </c>
      <c r="B8874" s="23" t="inlineStr">
        <is>
          <r>
            <t xml:space="preserve">ARAME RECOZIDO N.18 BWG</t>
          </r>
        </is>
      </c>
      <c r="C8874" s="22" t="inlineStr">
        <is>
          <r>
            <t xml:space="preserve">SEINFRA</t>
          </r>
        </is>
      </c>
      <c r="D8874" s="22" t="inlineStr">
        <is>
          <r>
            <t xml:space="preserve">KG</t>
          </r>
        </is>
      </c>
      <c r="E8874" s="24" t="n">
        <v>0.02</v>
      </c>
      <c r="F8874" s="30" t="n">
        <v>16.53</v>
      </c>
      <c r="G8874" s="30" t="n">
        <f>ROUND(ROUND(E8874,8)*F8874,4)</f>
        <v>0.3306</v>
      </c>
    </row>
    <row r="8875" customHeight="1" ht="15">
      <c r="A8875" s="2" t="inlineStr"/>
      <c r="B8875" s="2" t="inlineStr"/>
      <c r="C8875" s="2" t="inlineStr"/>
      <c r="D8875" s="2" t="inlineStr"/>
      <c r="E8875" s="26" t="inlineStr">
        <is>
          <r>
            <t xml:space="preserve">TOTAL Material:</t>
          </r>
        </is>
      </c>
      <c r="F8875" s="26" t="inlineStr"/>
      <c r="G8875" s="31" t="n">
        <f>SUM(G8873:G8874)</f>
        <v>8.4956</v>
      </c>
    </row>
    <row r="8876" customHeight="1" ht="15">
      <c r="A8876" s="20" t="inlineStr">
        <is>
          <r>
            <t xml:space="preserve">Mão de Obra</t>
          </r>
        </is>
      </c>
      <c r="B8876" s="20" t="inlineStr"/>
      <c r="C8876" s="21" t="inlineStr">
        <is>
          <r>
            <t xml:space="preserve">FONTE</t>
          </r>
        </is>
      </c>
      <c r="D8876" s="21" t="inlineStr">
        <is>
          <r>
            <t xml:space="preserve">UNID</t>
          </r>
        </is>
      </c>
      <c r="E8876" s="21" t="inlineStr">
        <is>
          <r>
            <t xml:space="preserve">COEFICIENTE</t>
          </r>
        </is>
      </c>
      <c r="F8876" s="21" t="inlineStr">
        <is>
          <r>
            <t xml:space="preserve">PREÇO UNITÁRIO</t>
          </r>
        </is>
      </c>
      <c r="G8876" s="21" t="inlineStr">
        <is>
          <r>
            <t xml:space="preserve">TOTAL</t>
          </r>
        </is>
      </c>
    </row>
    <row r="8877" customHeight="1" ht="15">
      <c r="A8877" s="22" t="inlineStr">
        <is>
          <r>
            <t xml:space="preserve">I0040</t>
          </r>
        </is>
      </c>
      <c r="B8877" s="23" t="inlineStr">
        <is>
          <r>
            <t xml:space="preserve">AJUDANTE DE ARMADOR/FERREIRO</t>
          </r>
        </is>
      </c>
      <c r="C8877" s="22" t="inlineStr">
        <is>
          <r>
            <t xml:space="preserve">SEINFRA</t>
          </r>
        </is>
      </c>
      <c r="D8877" s="22" t="inlineStr">
        <is>
          <r>
            <t xml:space="preserve">H</t>
          </r>
        </is>
      </c>
      <c r="E8877" s="24" t="n">
        <v>0.08</v>
      </c>
      <c r="F8877" s="30" t="n">
        <v>21.1</v>
      </c>
      <c r="G8877" s="30" t="n">
        <f>ROUND(ROUND(E8877,8)*F8877,4)</f>
        <v>1.688</v>
      </c>
    </row>
    <row r="8878" customHeight="1" ht="15">
      <c r="A8878" s="22" t="inlineStr">
        <is>
          <r>
            <t xml:space="preserve">I0121</t>
          </r>
        </is>
      </c>
      <c r="B8878" s="23" t="inlineStr">
        <is>
          <r>
            <t xml:space="preserve">ARMADOR/FERREIRO</t>
          </r>
        </is>
      </c>
      <c r="C8878" s="22" t="inlineStr">
        <is>
          <r>
            <t xml:space="preserve">SEINFRA</t>
          </r>
        </is>
      </c>
      <c r="D8878" s="22" t="inlineStr">
        <is>
          <r>
            <t xml:space="preserve">H</t>
          </r>
        </is>
      </c>
      <c r="E8878" s="24" t="n">
        <v>0.08</v>
      </c>
      <c r="F8878" s="30" t="n">
        <v>26.86</v>
      </c>
      <c r="G8878" s="30" t="n">
        <f>ROUND(ROUND(E8878,8)*F8878,4)</f>
        <v>2.1488</v>
      </c>
    </row>
    <row r="8879" customHeight="1" ht="15">
      <c r="A8879" s="2" t="inlineStr"/>
      <c r="B8879" s="2" t="inlineStr"/>
      <c r="C8879" s="2" t="inlineStr"/>
      <c r="D8879" s="2" t="inlineStr"/>
      <c r="E8879" s="26" t="inlineStr">
        <is>
          <r>
            <t xml:space="preserve">TOTAL Mão de Obra:</t>
          </r>
        </is>
      </c>
      <c r="F8879" s="26" t="inlineStr"/>
      <c r="G8879" s="31" t="n">
        <f>SUM(G8877:G8878)</f>
        <v>3.8368</v>
      </c>
    </row>
    <row r="8880" customHeight="1" ht="15">
      <c r="A8880" s="2" t="inlineStr"/>
      <c r="B8880" s="2" t="inlineStr"/>
      <c r="C8880" s="2" t="inlineStr"/>
      <c r="D8880" s="2" t="inlineStr"/>
      <c r="E8880" s="28" t="inlineStr">
        <is>
          <r>
            <t xml:space="preserve">VALOR:</t>
          </r>
        </is>
      </c>
      <c r="F8880" s="28" t="inlineStr"/>
      <c r="G8880" s="29" t="n">
        <f>ROUND(SUM(G8875,G8879),2)</f>
        <v>12.33</v>
      </c>
    </row>
    <row r="8881" customHeight="1" ht="15">
      <c r="A8881" s="2" t="inlineStr"/>
      <c r="B8881" s="2" t="inlineStr"/>
      <c r="C8881" s="2" t="inlineStr"/>
      <c r="D8881" s="2" t="inlineStr"/>
      <c r="E8881" s="28" t="inlineStr">
        <is>
          <r>
            <t xml:space="preserve">VALOR BDI (20.34%):</t>
          </r>
        </is>
      </c>
      <c r="F8881" s="28" t="inlineStr"/>
      <c r="G8881" s="29" t="n">
        <f>ROUND(G8880*(20.34/100),2)</f>
        <v>2.51</v>
      </c>
    </row>
    <row r="8882" customHeight="1" ht="15">
      <c r="A8882" s="2" t="inlineStr"/>
      <c r="B8882" s="2" t="inlineStr"/>
      <c r="C8882" s="2" t="inlineStr"/>
      <c r="D8882" s="2" t="inlineStr"/>
      <c r="E8882" s="28" t="inlineStr">
        <is>
          <r>
            <t xml:space="preserve">VALOR COM BDI:</t>
          </r>
        </is>
      </c>
      <c r="F8882" s="28" t="inlineStr"/>
      <c r="G8882" s="29" t="n">
        <f>G8881+G8880</f>
        <v>14.84</v>
      </c>
    </row>
    <row r="8883" customHeight="1" ht="10">
      <c r="A8883" s="2" t="inlineStr"/>
      <c r="B8883" s="2" t="inlineStr"/>
      <c r="C8883" s="2" t="inlineStr"/>
      <c r="D8883" s="2" t="inlineStr"/>
      <c r="E8883" s="18" t="inlineStr"/>
      <c r="F8883" s="18" t="inlineStr"/>
      <c r="G8883" s="18" t="inlineStr"/>
    </row>
    <row r="8884" customHeight="1" ht="20">
      <c r="A8884" s="19" t="inlineStr">
        <is>
          <r>
            <t xml:space="preserve">2.1.1.3. ​CP0032JN​ BARBACÃ C/ TUBO PVC ESGOTO 150mm, INCLUSIVE GEOTÊXTIL NÃO-TECIDO 100% POLIÉSTER COM RESISTÊNCIA A TRAÇÃO LONGITUDINAL MÍNIMA DE 8KN/m (BIDIM RT-08 OU SIMILAR) E BRITA​ (M)</t>
          </r>
        </is>
      </c>
      <c r="B8884" s="19" t="inlineStr"/>
      <c r="C8884" s="19" t="inlineStr"/>
      <c r="D8884" s="19" t="inlineStr"/>
      <c r="E8884" s="19" t="inlineStr"/>
      <c r="F8884" s="19" t="inlineStr"/>
      <c r="G8884" s="19" t="inlineStr"/>
    </row>
    <row r="8885" customHeight="1" ht="15">
      <c r="A8885" s="20" t="inlineStr">
        <is>
          <r>
            <t xml:space="preserve">Material</t>
          </r>
        </is>
      </c>
      <c r="B8885" s="20" t="inlineStr"/>
      <c r="C8885" s="21" t="inlineStr">
        <is>
          <r>
            <t xml:space="preserve">FONTE</t>
          </r>
        </is>
      </c>
      <c r="D8885" s="21" t="inlineStr">
        <is>
          <r>
            <t xml:space="preserve">UNID</t>
          </r>
        </is>
      </c>
      <c r="E8885" s="21" t="inlineStr">
        <is>
          <r>
            <t xml:space="preserve">COEFICIENTE</t>
          </r>
        </is>
      </c>
      <c r="F8885" s="21" t="inlineStr">
        <is>
          <r>
            <t xml:space="preserve">PREÇO UNITÁRIO</t>
          </r>
        </is>
      </c>
      <c r="G8885" s="21" t="inlineStr">
        <is>
          <r>
            <t xml:space="preserve">TOTAL</t>
          </r>
        </is>
      </c>
    </row>
    <row r="8886" customHeight="1" ht="15">
      <c r="A8886" s="22" t="inlineStr">
        <is>
          <r>
            <t xml:space="preserve">I0280</t>
          </r>
        </is>
      </c>
      <c r="B8886" s="23" t="inlineStr">
        <is>
          <r>
            <t xml:space="preserve">BRITA</t>
          </r>
        </is>
      </c>
      <c r="C8886" s="22" t="inlineStr">
        <is>
          <r>
            <t xml:space="preserve">SEINFRA</t>
          </r>
        </is>
      </c>
      <c r="D8886" s="22" t="inlineStr">
        <is>
          <r>
            <t xml:space="preserve">M3</t>
          </r>
        </is>
      </c>
      <c r="E8886" s="24" t="n">
        <v>0.005</v>
      </c>
      <c r="F8886" s="25" t="n">
        <v>100.5</v>
      </c>
      <c r="G8886" s="25" t="n">
        <f>ROUND(ROUND(E8886,8)*F8886,2)</f>
        <v>0.5</v>
      </c>
    </row>
    <row r="8887" customHeight="1" ht="29">
      <c r="A8887" s="22" t="inlineStr">
        <is>
          <r>
            <t xml:space="preserve">I8653</t>
          </r>
        </is>
      </c>
      <c r="B8887" s="23" t="inlineStr">
        <is>
          <r>
            <t xml:space="preserve">GEOTÊXTIL NÃO-TECIDO 100% POLIÉSTER COM RESISTÊNCIA A TRAÇÃO LONGITUDINAL MÍNIMA DE 8 kN/m (BIDIM RT-08 OU SIMILAR)</t>
          </r>
        </is>
      </c>
      <c r="C8887" s="22" t="inlineStr">
        <is>
          <r>
            <t xml:space="preserve">SEINFRA</t>
          </r>
        </is>
      </c>
      <c r="D8887" s="22" t="inlineStr">
        <is>
          <r>
            <t xml:space="preserve">M2</t>
          </r>
        </is>
      </c>
      <c r="E8887" s="24" t="n">
        <v>0.09</v>
      </c>
      <c r="F8887" s="25" t="n">
        <v>7.56</v>
      </c>
      <c r="G8887" s="25" t="n">
        <f>ROUND(ROUND(E8887,8)*F8887,2)</f>
        <v>0.68</v>
      </c>
    </row>
    <row r="8888" customHeight="1" ht="15">
      <c r="A8888" s="22" t="inlineStr">
        <is>
          <r>
            <t xml:space="preserve">I2197</t>
          </r>
        </is>
      </c>
      <c r="B8888" s="23" t="inlineStr">
        <is>
          <r>
            <t xml:space="preserve">TUBO PVC ESGOTO DE 150MM (6') - (NBR 5688)</t>
          </r>
        </is>
      </c>
      <c r="C8888" s="22" t="inlineStr">
        <is>
          <r>
            <t xml:space="preserve">SEINFRA</t>
          </r>
        </is>
      </c>
      <c r="D8888" s="22" t="inlineStr">
        <is>
          <r>
            <t xml:space="preserve">M</t>
          </r>
        </is>
      </c>
      <c r="E8888" s="24" t="n">
        <v>1.0</v>
      </c>
      <c r="F8888" s="25" t="n">
        <v>41.35</v>
      </c>
      <c r="G8888" s="25" t="n">
        <f>ROUND(ROUND(E8888,8)*F8888,2)</f>
        <v>41.35</v>
      </c>
    </row>
    <row r="8889" customHeight="1" ht="15">
      <c r="A8889" s="2" t="inlineStr"/>
      <c r="B8889" s="2" t="inlineStr"/>
      <c r="C8889" s="2" t="inlineStr"/>
      <c r="D8889" s="2" t="inlineStr"/>
      <c r="E8889" s="26" t="inlineStr">
        <is>
          <r>
            <t xml:space="preserve">TOTAL Material:</t>
          </r>
        </is>
      </c>
      <c r="F8889" s="26" t="inlineStr"/>
      <c r="G8889" s="27" t="n">
        <f>SUM(G8886:G8888)</f>
        <v>42.53</v>
      </c>
    </row>
    <row r="8890" customHeight="1" ht="15">
      <c r="A8890" s="20" t="inlineStr">
        <is>
          <r>
            <t xml:space="preserve">Mão de Obra</t>
          </r>
        </is>
      </c>
      <c r="B8890" s="20" t="inlineStr"/>
      <c r="C8890" s="21" t="inlineStr">
        <is>
          <r>
            <t xml:space="preserve">FONTE</t>
          </r>
        </is>
      </c>
      <c r="D8890" s="21" t="inlineStr">
        <is>
          <r>
            <t xml:space="preserve">UNID</t>
          </r>
        </is>
      </c>
      <c r="E8890" s="21" t="inlineStr">
        <is>
          <r>
            <t xml:space="preserve">COEFICIENTE</t>
          </r>
        </is>
      </c>
      <c r="F8890" s="21" t="inlineStr">
        <is>
          <r>
            <t xml:space="preserve">PREÇO UNITÁRIO</t>
          </r>
        </is>
      </c>
      <c r="G8890" s="21" t="inlineStr">
        <is>
          <r>
            <t xml:space="preserve">TOTAL</t>
          </r>
        </is>
      </c>
    </row>
    <row r="8891" customHeight="1" ht="15">
      <c r="A8891" s="22" t="inlineStr">
        <is>
          <r>
            <t xml:space="preserve">I2543</t>
          </r>
        </is>
      </c>
      <c r="B8891" s="23" t="inlineStr">
        <is>
          <r>
            <t xml:space="preserve">SERVENTE</t>
          </r>
        </is>
      </c>
      <c r="C8891" s="22" t="inlineStr">
        <is>
          <r>
            <t xml:space="preserve">SEINFRA</t>
          </r>
        </is>
      </c>
      <c r="D8891" s="22" t="inlineStr">
        <is>
          <r>
            <t xml:space="preserve">H</t>
          </r>
        </is>
      </c>
      <c r="E8891" s="24" t="n">
        <v>0.08</v>
      </c>
      <c r="F8891" s="25" t="n">
        <v>20.26</v>
      </c>
      <c r="G8891" s="25" t="n">
        <f>ROUND(ROUND(E8891,8)*F8891,2)</f>
        <v>1.62</v>
      </c>
    </row>
    <row r="8892" customHeight="1" ht="15">
      <c r="A8892" s="2" t="inlineStr"/>
      <c r="B8892" s="2" t="inlineStr"/>
      <c r="C8892" s="2" t="inlineStr"/>
      <c r="D8892" s="2" t="inlineStr"/>
      <c r="E8892" s="26" t="inlineStr">
        <is>
          <r>
            <t xml:space="preserve">TOTAL Mão de Obra:</t>
          </r>
        </is>
      </c>
      <c r="F8892" s="26" t="inlineStr"/>
      <c r="G8892" s="27" t="n">
        <f>SUM(G8891:G8891)</f>
        <v>1.62</v>
      </c>
    </row>
    <row r="8893" customHeight="1" ht="15">
      <c r="A8893" s="2" t="inlineStr"/>
      <c r="B8893" s="2" t="inlineStr"/>
      <c r="C8893" s="2" t="inlineStr"/>
      <c r="D8893" s="2" t="inlineStr"/>
      <c r="E8893" s="28" t="inlineStr">
        <is>
          <r>
            <t xml:space="preserve">VALOR:</t>
          </r>
        </is>
      </c>
      <c r="F8893" s="28" t="inlineStr"/>
      <c r="G8893" s="29" t="n">
        <f>ROUND(SUM(G8889,G8892),2)</f>
        <v>44.15</v>
      </c>
    </row>
    <row r="8894" customHeight="1" ht="15">
      <c r="A8894" s="2" t="inlineStr"/>
      <c r="B8894" s="2" t="inlineStr"/>
      <c r="C8894" s="2" t="inlineStr"/>
      <c r="D8894" s="2" t="inlineStr"/>
      <c r="E8894" s="28" t="inlineStr">
        <is>
          <r>
            <t xml:space="preserve">VALOR BDI (20.34%):</t>
          </r>
        </is>
      </c>
      <c r="F8894" s="28" t="inlineStr"/>
      <c r="G8894" s="29" t="n">
        <f>ROUND(G8893*(20.34/100),2)</f>
        <v>8.98</v>
      </c>
    </row>
    <row r="8895" customHeight="1" ht="15">
      <c r="A8895" s="2" t="inlineStr"/>
      <c r="B8895" s="2" t="inlineStr"/>
      <c r="C8895" s="2" t="inlineStr"/>
      <c r="D8895" s="2" t="inlineStr"/>
      <c r="E8895" s="28" t="inlineStr">
        <is>
          <r>
            <t xml:space="preserve">VALOR COM BDI:</t>
          </r>
        </is>
      </c>
      <c r="F8895" s="28" t="inlineStr"/>
      <c r="G8895" s="29" t="n">
        <f>G8894+G8893</f>
        <v>53.13</v>
      </c>
    </row>
    <row r="8896" customHeight="1" ht="10">
      <c r="A8896" s="2" t="inlineStr"/>
      <c r="B8896" s="2" t="inlineStr"/>
      <c r="C8896" s="2" t="inlineStr"/>
      <c r="D8896" s="2" t="inlineStr"/>
      <c r="E8896" s="18" t="inlineStr"/>
      <c r="F8896" s="18" t="inlineStr"/>
      <c r="G8896" s="18" t="inlineStr"/>
    </row>
    <row r="8897" customHeight="1" ht="20">
      <c r="A8897" s="19" t="inlineStr">
        <is>
          <r>
            <t xml:space="preserve">2.1.1.4. ​89993​ GRAUTEAMENTO VERTICAL EM ALVENARIA ESTRUTURAL. AF_09/2021​ (M3)</t>
          </r>
        </is>
      </c>
      <c r="B8897" s="19" t="inlineStr"/>
      <c r="C8897" s="19" t="inlineStr"/>
      <c r="D8897" s="19" t="inlineStr"/>
      <c r="E8897" s="19" t="inlineStr"/>
      <c r="F8897" s="19" t="inlineStr"/>
      <c r="G8897" s="19" t="inlineStr"/>
    </row>
    <row r="8898" customHeight="1" ht="15">
      <c r="A8898" s="20" t="inlineStr">
        <is>
          <r>
            <t xml:space="preserve">Mão de Obra com Encargos Complementares</t>
          </r>
        </is>
      </c>
      <c r="B8898" s="20" t="inlineStr"/>
      <c r="C8898" s="21" t="inlineStr">
        <is>
          <r>
            <t xml:space="preserve">FONTE</t>
          </r>
        </is>
      </c>
      <c r="D8898" s="21" t="inlineStr">
        <is>
          <r>
            <t xml:space="preserve">UNID</t>
          </r>
        </is>
      </c>
      <c r="E8898" s="21" t="inlineStr">
        <is>
          <r>
            <t xml:space="preserve">COEFICIENTE</t>
          </r>
        </is>
      </c>
      <c r="F8898" s="21" t="inlineStr">
        <is>
          <r>
            <t xml:space="preserve">PREÇO UNITÁRIO</t>
          </r>
        </is>
      </c>
      <c r="G8898" s="21" t="inlineStr">
        <is>
          <r>
            <t xml:space="preserve">TOTAL</t>
          </r>
        </is>
      </c>
    </row>
    <row r="8899" customHeight="1" ht="15">
      <c r="A8899" s="22" t="inlineStr">
        <is>
          <r>
            <t xml:space="preserve">88309</t>
          </r>
        </is>
      </c>
      <c r="B8899" s="23" t="inlineStr">
        <is>
          <r>
            <t xml:space="preserve">PEDREIRO COM ENCARGOS COMPLEMENTARES</t>
          </r>
        </is>
      </c>
      <c r="C8899" s="22" t="inlineStr">
        <is>
          <r>
            <t xml:space="preserve">SINAPI</t>
          </r>
        </is>
      </c>
      <c r="D8899" s="22" t="inlineStr">
        <is>
          <r>
            <t xml:space="preserve">H</t>
          </r>
        </is>
      </c>
      <c r="E8899" s="24" t="n">
        <v>8.2973</v>
      </c>
      <c r="F8899" s="25" t="n">
        <v>30.58</v>
      </c>
      <c r="G8899" s="25" t="n">
        <f>TRUNC(TRUNC(E8899,8)*F8899,2)</f>
        <v>253.73</v>
      </c>
    </row>
    <row r="8900" customHeight="1" ht="15">
      <c r="A8900" s="22" t="inlineStr">
        <is>
          <r>
            <t xml:space="preserve">88316</t>
          </r>
        </is>
      </c>
      <c r="B8900" s="23" t="inlineStr">
        <is>
          <r>
            <t xml:space="preserve">SERVENTE COM ENCARGOS COMPLEMENTARES</t>
          </r>
        </is>
      </c>
      <c r="C8900" s="22" t="inlineStr">
        <is>
          <r>
            <t xml:space="preserve">SINAPI</t>
          </r>
        </is>
      </c>
      <c r="D8900" s="22" t="inlineStr">
        <is>
          <r>
            <t xml:space="preserve">H</t>
          </r>
        </is>
      </c>
      <c r="E8900" s="24" t="n">
        <v>5.5315</v>
      </c>
      <c r="F8900" s="25" t="n">
        <v>23.56</v>
      </c>
      <c r="G8900" s="25" t="n">
        <f>TRUNC(TRUNC(E8900,8)*F8900,2)</f>
        <v>130.32</v>
      </c>
    </row>
    <row r="8901" customHeight="1" ht="18">
      <c r="A8901" s="2" t="inlineStr"/>
      <c r="B8901" s="2" t="inlineStr"/>
      <c r="C8901" s="2" t="inlineStr"/>
      <c r="D8901" s="2" t="inlineStr"/>
      <c r="E8901" s="26" t="inlineStr">
        <is>
          <r>
            <t xml:space="preserve">TOTAL Mão de Obra com Encargos Complementares:</t>
          </r>
        </is>
      </c>
      <c r="F8901" s="26" t="inlineStr"/>
      <c r="G8901" s="27" t="n">
        <f>SUM(G8899:G8900)</f>
        <v>384.05</v>
      </c>
    </row>
    <row r="8902" customHeight="1" ht="15">
      <c r="A8902" s="20" t="inlineStr">
        <is>
          <r>
            <t xml:space="preserve">Serviço</t>
          </r>
        </is>
      </c>
      <c r="B8902" s="20" t="inlineStr"/>
      <c r="C8902" s="21" t="inlineStr">
        <is>
          <r>
            <t xml:space="preserve">FONTE</t>
          </r>
        </is>
      </c>
      <c r="D8902" s="21" t="inlineStr">
        <is>
          <r>
            <t xml:space="preserve">UNID</t>
          </r>
        </is>
      </c>
      <c r="E8902" s="21" t="inlineStr">
        <is>
          <r>
            <t xml:space="preserve">COEFICIENTE</t>
          </r>
        </is>
      </c>
      <c r="F8902" s="21" t="inlineStr">
        <is>
          <r>
            <t xml:space="preserve">PREÇO UNITÁRIO</t>
          </r>
        </is>
      </c>
      <c r="G8902" s="21" t="inlineStr">
        <is>
          <r>
            <t xml:space="preserve">TOTAL</t>
          </r>
        </is>
      </c>
    </row>
    <row r="8903" customHeight="1" ht="29">
      <c r="A8903" s="22" t="inlineStr">
        <is>
          <r>
            <t xml:space="preserve">90279</t>
          </r>
        </is>
      </c>
      <c r="B8903" s="23" t="inlineStr">
        <is>
          <r>
            <t xml:space="preserve">GRAUTE FGK=20 MPA; TRAÇO 1:0,04:1,8:2,1 (EM MASSA SECA DE CIMENTO/ CAL/ AREIA GROSSA/ BRITA 0) - PREPARO MECÂNICO COM BETONEIRA 400 L. AF_09/2021</t>
          </r>
        </is>
      </c>
      <c r="C8903" s="22" t="inlineStr">
        <is>
          <r>
            <t xml:space="preserve">SINAPI</t>
          </r>
        </is>
      </c>
      <c r="D8903" s="22" t="inlineStr">
        <is>
          <r>
            <t xml:space="preserve">M3</t>
          </r>
        </is>
      </c>
      <c r="E8903" s="24" t="n">
        <v>1.203</v>
      </c>
      <c r="F8903" s="25" t="n">
        <v>598.41</v>
      </c>
      <c r="G8903" s="25" t="n">
        <f>TRUNC(TRUNC(E8903,8)*F8903,2)</f>
        <v>719.88</v>
      </c>
    </row>
    <row r="8904" customHeight="1" ht="15">
      <c r="A8904" s="2" t="inlineStr"/>
      <c r="B8904" s="2" t="inlineStr"/>
      <c r="C8904" s="2" t="inlineStr"/>
      <c r="D8904" s="2" t="inlineStr"/>
      <c r="E8904" s="26" t="inlineStr">
        <is>
          <r>
            <t xml:space="preserve">TOTAL Serviço:</t>
          </r>
        </is>
      </c>
      <c r="F8904" s="26" t="inlineStr"/>
      <c r="G8904" s="27" t="n">
        <f>SUM(G8903:G8903)</f>
        <v>719.88</v>
      </c>
    </row>
    <row r="8905" customHeight="1" ht="15">
      <c r="A8905" s="2" t="inlineStr"/>
      <c r="B8905" s="2" t="inlineStr"/>
      <c r="C8905" s="2" t="inlineStr"/>
      <c r="D8905" s="2" t="inlineStr"/>
      <c r="E8905" s="28" t="inlineStr">
        <is>
          <r>
            <t xml:space="preserve">VALOR:</t>
          </r>
        </is>
      </c>
      <c r="F8905" s="28" t="inlineStr"/>
      <c r="G8905" s="29" t="n">
        <f>ROUND(SUM(G8901,G8904),2)</f>
        <v>1103.93</v>
      </c>
    </row>
    <row r="8906" customHeight="1" ht="15">
      <c r="A8906" s="2" t="inlineStr"/>
      <c r="B8906" s="2" t="inlineStr"/>
      <c r="C8906" s="2" t="inlineStr"/>
      <c r="D8906" s="2" t="inlineStr"/>
      <c r="E8906" s="28" t="inlineStr">
        <is>
          <r>
            <t xml:space="preserve">VALOR BDI (20.34%):</t>
          </r>
        </is>
      </c>
      <c r="F8906" s="28" t="inlineStr"/>
      <c r="G8906" s="29" t="n">
        <f>ROUND(G8905*(20.34/100),2)</f>
        <v>224.54</v>
      </c>
    </row>
    <row r="8907" customHeight="1" ht="15">
      <c r="A8907" s="2" t="inlineStr"/>
      <c r="B8907" s="2" t="inlineStr"/>
      <c r="C8907" s="2" t="inlineStr"/>
      <c r="D8907" s="2" t="inlineStr"/>
      <c r="E8907" s="28" t="inlineStr">
        <is>
          <r>
            <t xml:space="preserve">VALOR COM BDI:</t>
          </r>
        </is>
      </c>
      <c r="F8907" s="28" t="inlineStr"/>
      <c r="G8907" s="29" t="n">
        <f>G8906+G8905</f>
        <v>1328.47</v>
      </c>
    </row>
    <row r="8908" customHeight="1" ht="10">
      <c r="A8908" s="2" t="inlineStr"/>
      <c r="B8908" s="2" t="inlineStr"/>
      <c r="C8908" s="2" t="inlineStr"/>
      <c r="D8908" s="2" t="inlineStr"/>
      <c r="E8908" s="18" t="inlineStr"/>
      <c r="F8908" s="18" t="inlineStr"/>
      <c r="G8908" s="18" t="inlineStr"/>
    </row>
    <row r="8909" customHeight="1" ht="20">
      <c r="A8909" s="19" t="inlineStr">
        <is>
          <r>
            <t xml:space="preserve">2.1.1.5. ​104179​ CAP, PVC, SERIE R, ÁGUA PLUVIAL, DN 150 MM, JUNTA ELÁSTICA, FORNECIDO E INSTALADO EM RAMAL DE ENCAMINHAMENTO. AF_06/2022​ (UN)</t>
          </r>
        </is>
      </c>
      <c r="B8909" s="19" t="inlineStr"/>
      <c r="C8909" s="19" t="inlineStr"/>
      <c r="D8909" s="19" t="inlineStr"/>
      <c r="E8909" s="19" t="inlineStr"/>
      <c r="F8909" s="19" t="inlineStr"/>
      <c r="G8909" s="19" t="inlineStr"/>
    </row>
    <row r="8910" customHeight="1" ht="15">
      <c r="A8910" s="20" t="inlineStr">
        <is>
          <r>
            <t xml:space="preserve">Material</t>
          </r>
        </is>
      </c>
      <c r="B8910" s="20" t="inlineStr"/>
      <c r="C8910" s="21" t="inlineStr">
        <is>
          <r>
            <t xml:space="preserve">FONTE</t>
          </r>
        </is>
      </c>
      <c r="D8910" s="21" t="inlineStr">
        <is>
          <r>
            <t xml:space="preserve">UNID</t>
          </r>
        </is>
      </c>
      <c r="E8910" s="21" t="inlineStr">
        <is>
          <r>
            <t xml:space="preserve">COEFICIENTE</t>
          </r>
        </is>
      </c>
      <c r="F8910" s="21" t="inlineStr">
        <is>
          <r>
            <t xml:space="preserve">PREÇO UNITÁRIO</t>
          </r>
        </is>
      </c>
      <c r="G8910" s="21" t="inlineStr">
        <is>
          <r>
            <t xml:space="preserve">TOTAL</t>
          </r>
        </is>
      </c>
    </row>
    <row r="8911" customHeight="1" ht="21">
      <c r="A8911" s="22" t="inlineStr">
        <is>
          <r>
            <t xml:space="preserve">00000300</t>
          </r>
        </is>
      </c>
      <c r="B8911" s="23" t="inlineStr">
        <is>
          <r>
            <t xml:space="preserve">ANEL BORRACHA, DN 150 MM, PARA TUBO SERIE REFORCADA ESGOTO PREDIAL</t>
          </r>
        </is>
      </c>
      <c r="C8911" s="22" t="inlineStr">
        <is>
          <r>
            <t xml:space="preserve">SINAPI</t>
          </r>
        </is>
      </c>
      <c r="D8911" s="22" t="inlineStr">
        <is>
          <r>
            <t xml:space="preserve">UN</t>
          </r>
        </is>
      </c>
      <c r="E8911" s="24" t="n">
        <v>1.0</v>
      </c>
      <c r="F8911" s="25" t="n">
        <v>17.41</v>
      </c>
      <c r="G8911" s="25" t="n">
        <f>TRUNC(TRUNC(E8911,8)*F8911,2)</f>
        <v>17.41</v>
      </c>
    </row>
    <row r="8912" customHeight="1" ht="15">
      <c r="A8912" s="22" t="inlineStr">
        <is>
          <r>
            <t xml:space="preserve">00020089</t>
          </r>
        </is>
      </c>
      <c r="B8912" s="23" t="inlineStr">
        <is>
          <r>
            <t xml:space="preserve">CAP PVC, SERIE R, DN 150 MM, PARA ESGOTO PREDIAL</t>
          </r>
        </is>
      </c>
      <c r="C8912" s="22" t="inlineStr">
        <is>
          <r>
            <t xml:space="preserve">SINAPI</t>
          </r>
        </is>
      </c>
      <c r="D8912" s="22" t="inlineStr">
        <is>
          <r>
            <t xml:space="preserve">UN</t>
          </r>
        </is>
      </c>
      <c r="E8912" s="24" t="n">
        <v>1.0</v>
      </c>
      <c r="F8912" s="25" t="n">
        <v>63.34</v>
      </c>
      <c r="G8912" s="25" t="n">
        <f>TRUNC(TRUNC(E8912,8)*F8912,2)</f>
        <v>63.34</v>
      </c>
    </row>
    <row r="8913" customHeight="1" ht="29">
      <c r="A8913" s="22" t="inlineStr">
        <is>
          <r>
            <t xml:space="preserve">00020078</t>
          </r>
        </is>
      </c>
      <c r="B8913" s="23" t="inlineStr">
        <is>
          <r>
            <t xml:space="preserve">PASTA LUBRIFICANTE PARA TUBOS E CONEXOES COM JUNTA ELASTICA, EMBALAGEM DE *400* GR (USO EM PVC, ACO, POLIETILENO E OUTROS)</t>
          </r>
        </is>
      </c>
      <c r="C8913" s="22" t="inlineStr">
        <is>
          <r>
            <t xml:space="preserve">SINAPI</t>
          </r>
        </is>
      </c>
      <c r="D8913" s="22" t="inlineStr">
        <is>
          <r>
            <t xml:space="preserve">UN</t>
          </r>
        </is>
      </c>
      <c r="E8913" s="24" t="n">
        <v>0.0575</v>
      </c>
      <c r="F8913" s="25" t="n">
        <v>25.53</v>
      </c>
      <c r="G8913" s="25" t="n">
        <f>TRUNC(TRUNC(E8913,8)*F8913,2)</f>
        <v>1.46</v>
      </c>
    </row>
    <row r="8914" customHeight="1" ht="15">
      <c r="A8914" s="2" t="inlineStr"/>
      <c r="B8914" s="2" t="inlineStr"/>
      <c r="C8914" s="2" t="inlineStr"/>
      <c r="D8914" s="2" t="inlineStr"/>
      <c r="E8914" s="26" t="inlineStr">
        <is>
          <r>
            <t xml:space="preserve">TOTAL Material:</t>
          </r>
        </is>
      </c>
      <c r="F8914" s="26" t="inlineStr"/>
      <c r="G8914" s="27" t="n">
        <f>SUM(G8911:G8913)</f>
        <v>82.21</v>
      </c>
    </row>
    <row r="8915" customHeight="1" ht="15">
      <c r="A8915" s="20" t="inlineStr">
        <is>
          <r>
            <t xml:space="preserve">Mão de Obra com Encargos Complementares</t>
          </r>
        </is>
      </c>
      <c r="B8915" s="20" t="inlineStr"/>
      <c r="C8915" s="21" t="inlineStr">
        <is>
          <r>
            <t xml:space="preserve">FONTE</t>
          </r>
        </is>
      </c>
      <c r="D8915" s="21" t="inlineStr">
        <is>
          <r>
            <t xml:space="preserve">UNID</t>
          </r>
        </is>
      </c>
      <c r="E8915" s="21" t="inlineStr">
        <is>
          <r>
            <t xml:space="preserve">COEFICIENTE</t>
          </r>
        </is>
      </c>
      <c r="F8915" s="21" t="inlineStr">
        <is>
          <r>
            <t xml:space="preserve">PREÇO UNITÁRIO</t>
          </r>
        </is>
      </c>
      <c r="G8915" s="21" t="inlineStr">
        <is>
          <r>
            <t xml:space="preserve">TOTAL</t>
          </r>
        </is>
      </c>
    </row>
    <row r="8916" customHeight="1" ht="21">
      <c r="A8916" s="22" t="inlineStr">
        <is>
          <r>
            <t xml:space="preserve">88248</t>
          </r>
        </is>
      </c>
      <c r="B8916" s="23" t="inlineStr">
        <is>
          <r>
            <t xml:space="preserve">AUXILIAR DE ENCANADOR OU BOMBEIRO HIDRÁULICO COM ENCARGOS COMPLEMENTARES</t>
          </r>
        </is>
      </c>
      <c r="C8916" s="22" t="inlineStr">
        <is>
          <r>
            <t xml:space="preserve">SINAPI</t>
          </r>
        </is>
      </c>
      <c r="D8916" s="22" t="inlineStr">
        <is>
          <r>
            <t xml:space="preserve">H</t>
          </r>
        </is>
      </c>
      <c r="E8916" s="24" t="n">
        <v>0.0867</v>
      </c>
      <c r="F8916" s="25" t="n">
        <v>24.23</v>
      </c>
      <c r="G8916" s="25" t="n">
        <f>TRUNC(TRUNC(E8916,8)*F8916,2)</f>
        <v>2.1</v>
      </c>
    </row>
    <row r="8917" customHeight="1" ht="21">
      <c r="A8917" s="22" t="inlineStr">
        <is>
          <r>
            <t xml:space="preserve">88267</t>
          </r>
        </is>
      </c>
      <c r="B8917" s="23" t="inlineStr">
        <is>
          <r>
            <t xml:space="preserve">ENCANADOR OU BOMBEIRO HIDRÁULICO COM ENCARGOS COMPLEMENTARES</t>
          </r>
        </is>
      </c>
      <c r="C8917" s="22" t="inlineStr">
        <is>
          <r>
            <t xml:space="preserve">SINAPI</t>
          </r>
        </is>
      </c>
      <c r="D8917" s="22" t="inlineStr">
        <is>
          <r>
            <t xml:space="preserve">H</t>
          </r>
        </is>
      </c>
      <c r="E8917" s="24" t="n">
        <v>0.0867</v>
      </c>
      <c r="F8917" s="25" t="n">
        <v>29.86</v>
      </c>
      <c r="G8917" s="25" t="n">
        <f>TRUNC(TRUNC(E8917,8)*F8917,2)</f>
        <v>2.58</v>
      </c>
    </row>
    <row r="8918" customHeight="1" ht="18">
      <c r="A8918" s="2" t="inlineStr"/>
      <c r="B8918" s="2" t="inlineStr"/>
      <c r="C8918" s="2" t="inlineStr"/>
      <c r="D8918" s="2" t="inlineStr"/>
      <c r="E8918" s="26" t="inlineStr">
        <is>
          <r>
            <t xml:space="preserve">TOTAL Mão de Obra com Encargos Complementares:</t>
          </r>
        </is>
      </c>
      <c r="F8918" s="26" t="inlineStr"/>
      <c r="G8918" s="27" t="n">
        <f>SUM(G8916:G8917)</f>
        <v>4.68</v>
      </c>
    </row>
    <row r="8919" customHeight="1" ht="15">
      <c r="A8919" s="2" t="inlineStr"/>
      <c r="B8919" s="2" t="inlineStr"/>
      <c r="C8919" s="2" t="inlineStr"/>
      <c r="D8919" s="2" t="inlineStr"/>
      <c r="E8919" s="28" t="inlineStr">
        <is>
          <r>
            <t xml:space="preserve">VALOR:</t>
          </r>
        </is>
      </c>
      <c r="F8919" s="28" t="inlineStr"/>
      <c r="G8919" s="29" t="n">
        <f>ROUND(SUM(G8914,G8918),2)</f>
        <v>86.89</v>
      </c>
    </row>
    <row r="8920" customHeight="1" ht="15">
      <c r="A8920" s="2" t="inlineStr"/>
      <c r="B8920" s="2" t="inlineStr"/>
      <c r="C8920" s="2" t="inlineStr"/>
      <c r="D8920" s="2" t="inlineStr"/>
      <c r="E8920" s="28" t="inlineStr">
        <is>
          <r>
            <t xml:space="preserve">VALOR BDI (20.34%):</t>
          </r>
        </is>
      </c>
      <c r="F8920" s="28" t="inlineStr"/>
      <c r="G8920" s="29" t="n">
        <f>ROUND(G8919*(20.34/100),2)</f>
        <v>17.67</v>
      </c>
    </row>
    <row r="8921" customHeight="1" ht="15">
      <c r="A8921" s="2" t="inlineStr"/>
      <c r="B8921" s="2" t="inlineStr"/>
      <c r="C8921" s="2" t="inlineStr"/>
      <c r="D8921" s="2" t="inlineStr"/>
      <c r="E8921" s="28" t="inlineStr">
        <is>
          <r>
            <t xml:space="preserve">VALOR COM BDI:</t>
          </r>
        </is>
      </c>
      <c r="F8921" s="28" t="inlineStr"/>
      <c r="G8921" s="29" t="n">
        <f>G8920+G8919</f>
        <v>104.56</v>
      </c>
    </row>
    <row r="8922" customHeight="1" ht="10">
      <c r="A8922" s="2" t="inlineStr"/>
      <c r="B8922" s="2" t="inlineStr"/>
      <c r="C8922" s="2" t="inlineStr"/>
      <c r="D8922" s="2" t="inlineStr"/>
      <c r="E8922" s="18" t="inlineStr"/>
      <c r="F8922" s="18" t="inlineStr"/>
      <c r="G8922" s="18" t="inlineStr"/>
    </row>
    <row r="8923" customHeight="1" ht="20">
      <c r="A8923" s="19" t="inlineStr">
        <is>
          <r>
            <t xml:space="preserve">2.1.1.6. ​89701​ TÊ, PVC, SERIE R, ÁGUA PLUVIAL, DN 150 X 150 MM, JUNTA ELÁSTICA, FORNECIDO E INSTALADO EM CONDUTORES VERTICAIS DE ÁGUAS PLUVIAIS. AF_06/2022​ (UN)</t>
          </r>
        </is>
      </c>
      <c r="B8923" s="19" t="inlineStr"/>
      <c r="C8923" s="19" t="inlineStr"/>
      <c r="D8923" s="19" t="inlineStr"/>
      <c r="E8923" s="19" t="inlineStr"/>
      <c r="F8923" s="19" t="inlineStr"/>
      <c r="G8923" s="19" t="inlineStr"/>
    </row>
    <row r="8924" customHeight="1" ht="15">
      <c r="A8924" s="20" t="inlineStr">
        <is>
          <r>
            <t xml:space="preserve">Material</t>
          </r>
        </is>
      </c>
      <c r="B8924" s="20" t="inlineStr"/>
      <c r="C8924" s="21" t="inlineStr">
        <is>
          <r>
            <t xml:space="preserve">FONTE</t>
          </r>
        </is>
      </c>
      <c r="D8924" s="21" t="inlineStr">
        <is>
          <r>
            <t xml:space="preserve">UNID</t>
          </r>
        </is>
      </c>
      <c r="E8924" s="21" t="inlineStr">
        <is>
          <r>
            <t xml:space="preserve">COEFICIENTE</t>
          </r>
        </is>
      </c>
      <c r="F8924" s="21" t="inlineStr">
        <is>
          <r>
            <t xml:space="preserve">PREÇO UNITÁRIO</t>
          </r>
        </is>
      </c>
      <c r="G8924" s="21" t="inlineStr">
        <is>
          <r>
            <t xml:space="preserve">TOTAL</t>
          </r>
        </is>
      </c>
    </row>
    <row r="8925" customHeight="1" ht="21">
      <c r="A8925" s="22" t="inlineStr">
        <is>
          <r>
            <t xml:space="preserve">00000300</t>
          </r>
        </is>
      </c>
      <c r="B8925" s="23" t="inlineStr">
        <is>
          <r>
            <t xml:space="preserve">ANEL BORRACHA, DN 150 MM, PARA TUBO SERIE REFORCADA ESGOTO PREDIAL</t>
          </r>
        </is>
      </c>
      <c r="C8925" s="22" t="inlineStr">
        <is>
          <r>
            <t xml:space="preserve">SINAPI</t>
          </r>
        </is>
      </c>
      <c r="D8925" s="22" t="inlineStr">
        <is>
          <r>
            <t xml:space="preserve">UN</t>
          </r>
        </is>
      </c>
      <c r="E8925" s="24" t="n">
        <v>3.0</v>
      </c>
      <c r="F8925" s="25" t="n">
        <v>17.41</v>
      </c>
      <c r="G8925" s="25" t="n">
        <f>TRUNC(TRUNC(E8925,8)*F8925,2)</f>
        <v>52.23</v>
      </c>
    </row>
    <row r="8926" customHeight="1" ht="29">
      <c r="A8926" s="22" t="inlineStr">
        <is>
          <r>
            <t xml:space="preserve">00020078</t>
          </r>
        </is>
      </c>
      <c r="B8926" s="23" t="inlineStr">
        <is>
          <r>
            <t xml:space="preserve">PASTA LUBRIFICANTE PARA TUBOS E CONEXOES COM JUNTA ELASTICA, EMBALAGEM DE *400* GR (USO EM PVC, ACO, POLIETILENO E OUTROS)</t>
          </r>
        </is>
      </c>
      <c r="C8926" s="22" t="inlineStr">
        <is>
          <r>
            <t xml:space="preserve">SINAPI</t>
          </r>
        </is>
      </c>
      <c r="D8926" s="22" t="inlineStr">
        <is>
          <r>
            <t xml:space="preserve">UN</t>
          </r>
        </is>
      </c>
      <c r="E8926" s="24" t="n">
        <v>0.2625</v>
      </c>
      <c r="F8926" s="25" t="n">
        <v>25.53</v>
      </c>
      <c r="G8926" s="25" t="n">
        <f>TRUNC(TRUNC(E8926,8)*F8926,2)</f>
        <v>6.7</v>
      </c>
    </row>
    <row r="8927" customHeight="1" ht="15">
      <c r="A8927" s="22" t="inlineStr">
        <is>
          <r>
            <t xml:space="preserve">00020181</t>
          </r>
        </is>
      </c>
      <c r="B8927" s="23" t="inlineStr">
        <is>
          <r>
            <t xml:space="preserve">TE, PVC, SERIE R, 150 X 150 MM, PARA ESGOTO PREDIAL</t>
          </r>
        </is>
      </c>
      <c r="C8927" s="22" t="inlineStr">
        <is>
          <r>
            <t xml:space="preserve">SINAPI</t>
          </r>
        </is>
      </c>
      <c r="D8927" s="22" t="inlineStr">
        <is>
          <r>
            <t xml:space="preserve">UN</t>
          </r>
        </is>
      </c>
      <c r="E8927" s="24" t="n">
        <v>1.0</v>
      </c>
      <c r="F8927" s="25" t="n">
        <v>116.61</v>
      </c>
      <c r="G8927" s="25" t="n">
        <f>TRUNC(TRUNC(E8927,8)*F8927,2)</f>
        <v>116.61</v>
      </c>
    </row>
    <row r="8928" customHeight="1" ht="15">
      <c r="A8928" s="2" t="inlineStr"/>
      <c r="B8928" s="2" t="inlineStr"/>
      <c r="C8928" s="2" t="inlineStr"/>
      <c r="D8928" s="2" t="inlineStr"/>
      <c r="E8928" s="26" t="inlineStr">
        <is>
          <r>
            <t xml:space="preserve">TOTAL Material:</t>
          </r>
        </is>
      </c>
      <c r="F8928" s="26" t="inlineStr"/>
      <c r="G8928" s="27" t="n">
        <f>SUM(G8925:G8927)</f>
        <v>175.54</v>
      </c>
    </row>
    <row r="8929" customHeight="1" ht="15">
      <c r="A8929" s="20" t="inlineStr">
        <is>
          <r>
            <t xml:space="preserve">Mão de Obra com Encargos Complementares</t>
          </r>
        </is>
      </c>
      <c r="B8929" s="20" t="inlineStr"/>
      <c r="C8929" s="21" t="inlineStr">
        <is>
          <r>
            <t xml:space="preserve">FONTE</t>
          </r>
        </is>
      </c>
      <c r="D8929" s="21" t="inlineStr">
        <is>
          <r>
            <t xml:space="preserve">UNID</t>
          </r>
        </is>
      </c>
      <c r="E8929" s="21" t="inlineStr">
        <is>
          <r>
            <t xml:space="preserve">COEFICIENTE</t>
          </r>
        </is>
      </c>
      <c r="F8929" s="21" t="inlineStr">
        <is>
          <r>
            <t xml:space="preserve">PREÇO UNITÁRIO</t>
          </r>
        </is>
      </c>
      <c r="G8929" s="21" t="inlineStr">
        <is>
          <r>
            <t xml:space="preserve">TOTAL</t>
          </r>
        </is>
      </c>
    </row>
    <row r="8930" customHeight="1" ht="21">
      <c r="A8930" s="22" t="inlineStr">
        <is>
          <r>
            <t xml:space="preserve">88248</t>
          </r>
        </is>
      </c>
      <c r="B8930" s="23" t="inlineStr">
        <is>
          <r>
            <t xml:space="preserve">AUXILIAR DE ENCANADOR OU BOMBEIRO HIDRÁULICO COM ENCARGOS COMPLEMENTARES</t>
          </r>
        </is>
      </c>
      <c r="C8930" s="22" t="inlineStr">
        <is>
          <r>
            <t xml:space="preserve">SINAPI</t>
          </r>
        </is>
      </c>
      <c r="D8930" s="22" t="inlineStr">
        <is>
          <r>
            <t xml:space="preserve">H</t>
          </r>
        </is>
      </c>
      <c r="E8930" s="24" t="n">
        <v>0.6284</v>
      </c>
      <c r="F8930" s="25" t="n">
        <v>24.23</v>
      </c>
      <c r="G8930" s="25" t="n">
        <f>TRUNC(TRUNC(E8930,8)*F8930,2)</f>
        <v>15.22</v>
      </c>
    </row>
    <row r="8931" customHeight="1" ht="21">
      <c r="A8931" s="22" t="inlineStr">
        <is>
          <r>
            <t xml:space="preserve">88267</t>
          </r>
        </is>
      </c>
      <c r="B8931" s="23" t="inlineStr">
        <is>
          <r>
            <t xml:space="preserve">ENCANADOR OU BOMBEIRO HIDRÁULICO COM ENCARGOS COMPLEMENTARES</t>
          </r>
        </is>
      </c>
      <c r="C8931" s="22" t="inlineStr">
        <is>
          <r>
            <t xml:space="preserve">SINAPI</t>
          </r>
        </is>
      </c>
      <c r="D8931" s="22" t="inlineStr">
        <is>
          <r>
            <t xml:space="preserve">H</t>
          </r>
        </is>
      </c>
      <c r="E8931" s="24" t="n">
        <v>0.6284</v>
      </c>
      <c r="F8931" s="25" t="n">
        <v>29.86</v>
      </c>
      <c r="G8931" s="25" t="n">
        <f>TRUNC(TRUNC(E8931,8)*F8931,2)</f>
        <v>18.76</v>
      </c>
    </row>
    <row r="8932" customHeight="1" ht="18">
      <c r="A8932" s="2" t="inlineStr"/>
      <c r="B8932" s="2" t="inlineStr"/>
      <c r="C8932" s="2" t="inlineStr"/>
      <c r="D8932" s="2" t="inlineStr"/>
      <c r="E8932" s="26" t="inlineStr">
        <is>
          <r>
            <t xml:space="preserve">TOTAL Mão de Obra com Encargos Complementares:</t>
          </r>
        </is>
      </c>
      <c r="F8932" s="26" t="inlineStr"/>
      <c r="G8932" s="27" t="n">
        <f>SUM(G8930:G8931)</f>
        <v>33.98</v>
      </c>
    </row>
    <row r="8933" customHeight="1" ht="15">
      <c r="A8933" s="2" t="inlineStr"/>
      <c r="B8933" s="2" t="inlineStr"/>
      <c r="C8933" s="2" t="inlineStr"/>
      <c r="D8933" s="2" t="inlineStr"/>
      <c r="E8933" s="28" t="inlineStr">
        <is>
          <r>
            <t xml:space="preserve">VALOR:</t>
          </r>
        </is>
      </c>
      <c r="F8933" s="28" t="inlineStr"/>
      <c r="G8933" s="29" t="n">
        <f>ROUND(SUM(G8928,G8932),2)</f>
        <v>209.52</v>
      </c>
    </row>
    <row r="8934" customHeight="1" ht="15">
      <c r="A8934" s="2" t="inlineStr"/>
      <c r="B8934" s="2" t="inlineStr"/>
      <c r="C8934" s="2" t="inlineStr"/>
      <c r="D8934" s="2" t="inlineStr"/>
      <c r="E8934" s="28" t="inlineStr">
        <is>
          <r>
            <t xml:space="preserve">VALOR BDI (20.34%):</t>
          </r>
        </is>
      </c>
      <c r="F8934" s="28" t="inlineStr"/>
      <c r="G8934" s="29" t="n">
        <f>ROUND(G8933*(20.34/100),2)</f>
        <v>42.62</v>
      </c>
    </row>
    <row r="8935" customHeight="1" ht="15">
      <c r="A8935" s="2" t="inlineStr"/>
      <c r="B8935" s="2" t="inlineStr"/>
      <c r="C8935" s="2" t="inlineStr"/>
      <c r="D8935" s="2" t="inlineStr"/>
      <c r="E8935" s="28" t="inlineStr">
        <is>
          <r>
            <t xml:space="preserve">VALOR COM BDI:</t>
          </r>
        </is>
      </c>
      <c r="F8935" s="28" t="inlineStr"/>
      <c r="G8935" s="29" t="n">
        <f>G8934+G8933</f>
        <v>252.14</v>
      </c>
    </row>
    <row r="8936" customHeight="1" ht="10">
      <c r="A8936" s="2" t="inlineStr"/>
      <c r="B8936" s="2" t="inlineStr"/>
      <c r="C8936" s="2" t="inlineStr"/>
      <c r="D8936" s="2" t="inlineStr"/>
      <c r="E8936" s="18" t="inlineStr"/>
      <c r="F8936" s="18" t="inlineStr"/>
      <c r="G8936" s="18" t="inlineStr"/>
    </row>
    <row r="8937" customHeight="1" ht="20">
      <c r="A8937" s="19" t="inlineStr">
        <is>
          <r>
            <t xml:space="preserve">2.1.2.1. ​C0216​ ARMADURA CA-50A MÉDIA D= 6,3 A 10,0mm​ (KG)</t>
          </r>
        </is>
      </c>
      <c r="B8937" s="19" t="inlineStr"/>
      <c r="C8937" s="19" t="inlineStr"/>
      <c r="D8937" s="19" t="inlineStr"/>
      <c r="E8937" s="19" t="inlineStr"/>
      <c r="F8937" s="19" t="inlineStr"/>
      <c r="G8937" s="19" t="inlineStr"/>
    </row>
    <row r="8938" customHeight="1" ht="15">
      <c r="A8938" s="20" t="inlineStr">
        <is>
          <r>
            <t xml:space="preserve">Material</t>
          </r>
        </is>
      </c>
      <c r="B8938" s="20" t="inlineStr"/>
      <c r="C8938" s="21" t="inlineStr">
        <is>
          <r>
            <t xml:space="preserve">FONTE</t>
          </r>
        </is>
      </c>
      <c r="D8938" s="21" t="inlineStr">
        <is>
          <r>
            <t xml:space="preserve">UNID</t>
          </r>
        </is>
      </c>
      <c r="E8938" s="21" t="inlineStr">
        <is>
          <r>
            <t xml:space="preserve">COEFICIENTE</t>
          </r>
        </is>
      </c>
      <c r="F8938" s="21" t="inlineStr">
        <is>
          <r>
            <t xml:space="preserve">PREÇO UNITÁRIO</t>
          </r>
        </is>
      </c>
      <c r="G8938" s="21" t="inlineStr">
        <is>
          <r>
            <t xml:space="preserve">TOTAL</t>
          </r>
        </is>
      </c>
    </row>
    <row r="8939" customHeight="1" ht="15">
      <c r="A8939" s="22" t="inlineStr">
        <is>
          <r>
            <t xml:space="preserve">I0163</t>
          </r>
        </is>
      </c>
      <c r="B8939" s="23" t="inlineStr">
        <is>
          <r>
            <t xml:space="preserve">AÇO CA-50</t>
          </r>
        </is>
      </c>
      <c r="C8939" s="22" t="inlineStr">
        <is>
          <r>
            <t xml:space="preserve">SEINFRA</t>
          </r>
        </is>
      </c>
      <c r="D8939" s="22" t="inlineStr">
        <is>
          <r>
            <t xml:space="preserve">KG</t>
          </r>
        </is>
      </c>
      <c r="E8939" s="24" t="n">
        <v>1.15</v>
      </c>
      <c r="F8939" s="30" t="n">
        <v>7.1</v>
      </c>
      <c r="G8939" s="30" t="n">
        <f>ROUND(ROUND(E8939,8)*F8939,4)</f>
        <v>8.165</v>
      </c>
    </row>
    <row r="8940" customHeight="1" ht="15">
      <c r="A8940" s="22" t="inlineStr">
        <is>
          <r>
            <t xml:space="preserve">I0103</t>
          </r>
        </is>
      </c>
      <c r="B8940" s="23" t="inlineStr">
        <is>
          <r>
            <t xml:space="preserve">ARAME RECOZIDO N.18 BWG</t>
          </r>
        </is>
      </c>
      <c r="C8940" s="22" t="inlineStr">
        <is>
          <r>
            <t xml:space="preserve">SEINFRA</t>
          </r>
        </is>
      </c>
      <c r="D8940" s="22" t="inlineStr">
        <is>
          <r>
            <t xml:space="preserve">KG</t>
          </r>
        </is>
      </c>
      <c r="E8940" s="24" t="n">
        <v>0.02</v>
      </c>
      <c r="F8940" s="30" t="n">
        <v>16.53</v>
      </c>
      <c r="G8940" s="30" t="n">
        <f>ROUND(ROUND(E8940,8)*F8940,4)</f>
        <v>0.3306</v>
      </c>
    </row>
    <row r="8941" customHeight="1" ht="15">
      <c r="A8941" s="2" t="inlineStr"/>
      <c r="B8941" s="2" t="inlineStr"/>
      <c r="C8941" s="2" t="inlineStr"/>
      <c r="D8941" s="2" t="inlineStr"/>
      <c r="E8941" s="26" t="inlineStr">
        <is>
          <r>
            <t xml:space="preserve">TOTAL Material:</t>
          </r>
        </is>
      </c>
      <c r="F8941" s="26" t="inlineStr"/>
      <c r="G8941" s="31" t="n">
        <f>SUM(G8939:G8940)</f>
        <v>8.4956</v>
      </c>
    </row>
    <row r="8942" customHeight="1" ht="15">
      <c r="A8942" s="20" t="inlineStr">
        <is>
          <r>
            <t xml:space="preserve">Mão de Obra</t>
          </r>
        </is>
      </c>
      <c r="B8942" s="20" t="inlineStr"/>
      <c r="C8942" s="21" t="inlineStr">
        <is>
          <r>
            <t xml:space="preserve">FONTE</t>
          </r>
        </is>
      </c>
      <c r="D8942" s="21" t="inlineStr">
        <is>
          <r>
            <t xml:space="preserve">UNID</t>
          </r>
        </is>
      </c>
      <c r="E8942" s="21" t="inlineStr">
        <is>
          <r>
            <t xml:space="preserve">COEFICIENTE</t>
          </r>
        </is>
      </c>
      <c r="F8942" s="21" t="inlineStr">
        <is>
          <r>
            <t xml:space="preserve">PREÇO UNITÁRIO</t>
          </r>
        </is>
      </c>
      <c r="G8942" s="21" t="inlineStr">
        <is>
          <r>
            <t xml:space="preserve">TOTAL</t>
          </r>
        </is>
      </c>
    </row>
    <row r="8943" customHeight="1" ht="15">
      <c r="A8943" s="22" t="inlineStr">
        <is>
          <r>
            <t xml:space="preserve">I0040</t>
          </r>
        </is>
      </c>
      <c r="B8943" s="23" t="inlineStr">
        <is>
          <r>
            <t xml:space="preserve">AJUDANTE DE ARMADOR/FERREIRO</t>
          </r>
        </is>
      </c>
      <c r="C8943" s="22" t="inlineStr">
        <is>
          <r>
            <t xml:space="preserve">SEINFRA</t>
          </r>
        </is>
      </c>
      <c r="D8943" s="22" t="inlineStr">
        <is>
          <r>
            <t xml:space="preserve">H</t>
          </r>
        </is>
      </c>
      <c r="E8943" s="24" t="n">
        <v>0.08</v>
      </c>
      <c r="F8943" s="30" t="n">
        <v>21.1</v>
      </c>
      <c r="G8943" s="30" t="n">
        <f>ROUND(ROUND(E8943,8)*F8943,4)</f>
        <v>1.688</v>
      </c>
    </row>
    <row r="8944" customHeight="1" ht="15">
      <c r="A8944" s="22" t="inlineStr">
        <is>
          <r>
            <t xml:space="preserve">I0121</t>
          </r>
        </is>
      </c>
      <c r="B8944" s="23" t="inlineStr">
        <is>
          <r>
            <t xml:space="preserve">ARMADOR/FERREIRO</t>
          </r>
        </is>
      </c>
      <c r="C8944" s="22" t="inlineStr">
        <is>
          <r>
            <t xml:space="preserve">SEINFRA</t>
          </r>
        </is>
      </c>
      <c r="D8944" s="22" t="inlineStr">
        <is>
          <r>
            <t xml:space="preserve">H</t>
          </r>
        </is>
      </c>
      <c r="E8944" s="24" t="n">
        <v>0.08</v>
      </c>
      <c r="F8944" s="30" t="n">
        <v>26.86</v>
      </c>
      <c r="G8944" s="30" t="n">
        <f>ROUND(ROUND(E8944,8)*F8944,4)</f>
        <v>2.1488</v>
      </c>
    </row>
    <row r="8945" customHeight="1" ht="15">
      <c r="A8945" s="2" t="inlineStr"/>
      <c r="B8945" s="2" t="inlineStr"/>
      <c r="C8945" s="2" t="inlineStr"/>
      <c r="D8945" s="2" t="inlineStr"/>
      <c r="E8945" s="26" t="inlineStr">
        <is>
          <r>
            <t xml:space="preserve">TOTAL Mão de Obra:</t>
          </r>
        </is>
      </c>
      <c r="F8945" s="26" t="inlineStr"/>
      <c r="G8945" s="31" t="n">
        <f>SUM(G8943:G8944)</f>
        <v>3.8368</v>
      </c>
    </row>
    <row r="8946" customHeight="1" ht="15">
      <c r="A8946" s="2" t="inlineStr"/>
      <c r="B8946" s="2" t="inlineStr"/>
      <c r="C8946" s="2" t="inlineStr"/>
      <c r="D8946" s="2" t="inlineStr"/>
      <c r="E8946" s="28" t="inlineStr">
        <is>
          <r>
            <t xml:space="preserve">VALOR:</t>
          </r>
        </is>
      </c>
      <c r="F8946" s="28" t="inlineStr"/>
      <c r="G8946" s="29" t="n">
        <f>ROUND(SUM(G8941,G8945),2)</f>
        <v>12.33</v>
      </c>
    </row>
    <row r="8947" customHeight="1" ht="15">
      <c r="A8947" s="2" t="inlineStr"/>
      <c r="B8947" s="2" t="inlineStr"/>
      <c r="C8947" s="2" t="inlineStr"/>
      <c r="D8947" s="2" t="inlineStr"/>
      <c r="E8947" s="28" t="inlineStr">
        <is>
          <r>
            <t xml:space="preserve">VALOR BDI (20.34%):</t>
          </r>
        </is>
      </c>
      <c r="F8947" s="28" t="inlineStr"/>
      <c r="G8947" s="29" t="n">
        <f>ROUND(G8946*(20.34/100),2)</f>
        <v>2.51</v>
      </c>
    </row>
    <row r="8948" customHeight="1" ht="15">
      <c r="A8948" s="2" t="inlineStr"/>
      <c r="B8948" s="2" t="inlineStr"/>
      <c r="C8948" s="2" t="inlineStr"/>
      <c r="D8948" s="2" t="inlineStr"/>
      <c r="E8948" s="28" t="inlineStr">
        <is>
          <r>
            <t xml:space="preserve">VALOR COM BDI:</t>
          </r>
        </is>
      </c>
      <c r="F8948" s="28" t="inlineStr"/>
      <c r="G8948" s="29" t="n">
        <f>G8947+G8946</f>
        <v>14.84</v>
      </c>
    </row>
    <row r="8949" customHeight="1" ht="10">
      <c r="A8949" s="2" t="inlineStr"/>
      <c r="B8949" s="2" t="inlineStr"/>
      <c r="C8949" s="2" t="inlineStr"/>
      <c r="D8949" s="2" t="inlineStr"/>
      <c r="E8949" s="18" t="inlineStr"/>
      <c r="F8949" s="18" t="inlineStr"/>
      <c r="G8949" s="18" t="inlineStr"/>
    </row>
    <row r="8950" customHeight="1" ht="20">
      <c r="A8950" s="19" t="inlineStr">
        <is>
          <r>
            <t xml:space="preserve">2.1.2.2. ​C0215​ ARMADURA CA-50A GROSSA D= 12,5 A 25,0mm​ (KG)</t>
          </r>
        </is>
      </c>
      <c r="B8950" s="19" t="inlineStr"/>
      <c r="C8950" s="19" t="inlineStr"/>
      <c r="D8950" s="19" t="inlineStr"/>
      <c r="E8950" s="19" t="inlineStr"/>
      <c r="F8950" s="19" t="inlineStr"/>
      <c r="G8950" s="19" t="inlineStr"/>
    </row>
    <row r="8951" customHeight="1" ht="15">
      <c r="A8951" s="20" t="inlineStr">
        <is>
          <r>
            <t xml:space="preserve">Material</t>
          </r>
        </is>
      </c>
      <c r="B8951" s="20" t="inlineStr"/>
      <c r="C8951" s="21" t="inlineStr">
        <is>
          <r>
            <t xml:space="preserve">FONTE</t>
          </r>
        </is>
      </c>
      <c r="D8951" s="21" t="inlineStr">
        <is>
          <r>
            <t xml:space="preserve">UNID</t>
          </r>
        </is>
      </c>
      <c r="E8951" s="21" t="inlineStr">
        <is>
          <r>
            <t xml:space="preserve">COEFICIENTE</t>
          </r>
        </is>
      </c>
      <c r="F8951" s="21" t="inlineStr">
        <is>
          <r>
            <t xml:space="preserve">PREÇO UNITÁRIO</t>
          </r>
        </is>
      </c>
      <c r="G8951" s="21" t="inlineStr">
        <is>
          <r>
            <t xml:space="preserve">TOTAL</t>
          </r>
        </is>
      </c>
    </row>
    <row r="8952" customHeight="1" ht="15">
      <c r="A8952" s="22" t="inlineStr">
        <is>
          <r>
            <t xml:space="preserve">I0163</t>
          </r>
        </is>
      </c>
      <c r="B8952" s="23" t="inlineStr">
        <is>
          <r>
            <t xml:space="preserve">AÇO CA-50</t>
          </r>
        </is>
      </c>
      <c r="C8952" s="22" t="inlineStr">
        <is>
          <r>
            <t xml:space="preserve">SEINFRA</t>
          </r>
        </is>
      </c>
      <c r="D8952" s="22" t="inlineStr">
        <is>
          <r>
            <t xml:space="preserve">KG</t>
          </r>
        </is>
      </c>
      <c r="E8952" s="24" t="n">
        <v>1.15</v>
      </c>
      <c r="F8952" s="30" t="n">
        <v>7.1</v>
      </c>
      <c r="G8952" s="30" t="n">
        <f>ROUND(ROUND(E8952,8)*F8952,4)</f>
        <v>8.165</v>
      </c>
    </row>
    <row r="8953" customHeight="1" ht="15">
      <c r="A8953" s="22" t="inlineStr">
        <is>
          <r>
            <t xml:space="preserve">I0103</t>
          </r>
        </is>
      </c>
      <c r="B8953" s="23" t="inlineStr">
        <is>
          <r>
            <t xml:space="preserve">ARAME RECOZIDO N.18 BWG</t>
          </r>
        </is>
      </c>
      <c r="C8953" s="22" t="inlineStr">
        <is>
          <r>
            <t xml:space="preserve">SEINFRA</t>
          </r>
        </is>
      </c>
      <c r="D8953" s="22" t="inlineStr">
        <is>
          <r>
            <t xml:space="preserve">KG</t>
          </r>
        </is>
      </c>
      <c r="E8953" s="24" t="n">
        <v>0.03</v>
      </c>
      <c r="F8953" s="30" t="n">
        <v>16.53</v>
      </c>
      <c r="G8953" s="30" t="n">
        <f>ROUND(ROUND(E8953,8)*F8953,4)</f>
        <v>0.4959</v>
      </c>
    </row>
    <row r="8954" customHeight="1" ht="15">
      <c r="A8954" s="2" t="inlineStr"/>
      <c r="B8954" s="2" t="inlineStr"/>
      <c r="C8954" s="2" t="inlineStr"/>
      <c r="D8954" s="2" t="inlineStr"/>
      <c r="E8954" s="26" t="inlineStr">
        <is>
          <r>
            <t xml:space="preserve">TOTAL Material:</t>
          </r>
        </is>
      </c>
      <c r="F8954" s="26" t="inlineStr"/>
      <c r="G8954" s="31" t="n">
        <f>SUM(G8952:G8953)</f>
        <v>8.6609</v>
      </c>
    </row>
    <row r="8955" customHeight="1" ht="15">
      <c r="A8955" s="20" t="inlineStr">
        <is>
          <r>
            <t xml:space="preserve">Mão de Obra</t>
          </r>
        </is>
      </c>
      <c r="B8955" s="20" t="inlineStr"/>
      <c r="C8955" s="21" t="inlineStr">
        <is>
          <r>
            <t xml:space="preserve">FONTE</t>
          </r>
        </is>
      </c>
      <c r="D8955" s="21" t="inlineStr">
        <is>
          <r>
            <t xml:space="preserve">UNID</t>
          </r>
        </is>
      </c>
      <c r="E8955" s="21" t="inlineStr">
        <is>
          <r>
            <t xml:space="preserve">COEFICIENTE</t>
          </r>
        </is>
      </c>
      <c r="F8955" s="21" t="inlineStr">
        <is>
          <r>
            <t xml:space="preserve">PREÇO UNITÁRIO</t>
          </r>
        </is>
      </c>
      <c r="G8955" s="21" t="inlineStr">
        <is>
          <r>
            <t xml:space="preserve">TOTAL</t>
          </r>
        </is>
      </c>
    </row>
    <row r="8956" customHeight="1" ht="15">
      <c r="A8956" s="22" t="inlineStr">
        <is>
          <r>
            <t xml:space="preserve">I0040</t>
          </r>
        </is>
      </c>
      <c r="B8956" s="23" t="inlineStr">
        <is>
          <r>
            <t xml:space="preserve">AJUDANTE DE ARMADOR/FERREIRO</t>
          </r>
        </is>
      </c>
      <c r="C8956" s="22" t="inlineStr">
        <is>
          <r>
            <t xml:space="preserve">SEINFRA</t>
          </r>
        </is>
      </c>
      <c r="D8956" s="22" t="inlineStr">
        <is>
          <r>
            <t xml:space="preserve">H</t>
          </r>
        </is>
      </c>
      <c r="E8956" s="24" t="n">
        <v>0.1</v>
      </c>
      <c r="F8956" s="30" t="n">
        <v>21.1</v>
      </c>
      <c r="G8956" s="30" t="n">
        <f>ROUND(ROUND(E8956,8)*F8956,4)</f>
        <v>2.11</v>
      </c>
    </row>
    <row r="8957" customHeight="1" ht="15">
      <c r="A8957" s="22" t="inlineStr">
        <is>
          <r>
            <t xml:space="preserve">I0121</t>
          </r>
        </is>
      </c>
      <c r="B8957" s="23" t="inlineStr">
        <is>
          <r>
            <t xml:space="preserve">ARMADOR/FERREIRO</t>
          </r>
        </is>
      </c>
      <c r="C8957" s="22" t="inlineStr">
        <is>
          <r>
            <t xml:space="preserve">SEINFRA</t>
          </r>
        </is>
      </c>
      <c r="D8957" s="22" t="inlineStr">
        <is>
          <r>
            <t xml:space="preserve">H</t>
          </r>
        </is>
      </c>
      <c r="E8957" s="24" t="n">
        <v>0.1</v>
      </c>
      <c r="F8957" s="30" t="n">
        <v>26.86</v>
      </c>
      <c r="G8957" s="30" t="n">
        <f>ROUND(ROUND(E8957,8)*F8957,4)</f>
        <v>2.686</v>
      </c>
    </row>
    <row r="8958" customHeight="1" ht="15">
      <c r="A8958" s="2" t="inlineStr"/>
      <c r="B8958" s="2" t="inlineStr"/>
      <c r="C8958" s="2" t="inlineStr"/>
      <c r="D8958" s="2" t="inlineStr"/>
      <c r="E8958" s="26" t="inlineStr">
        <is>
          <r>
            <t xml:space="preserve">TOTAL Mão de Obra:</t>
          </r>
        </is>
      </c>
      <c r="F8958" s="26" t="inlineStr"/>
      <c r="G8958" s="31" t="n">
        <f>SUM(G8956:G8957)</f>
        <v>4.796</v>
      </c>
    </row>
    <row r="8959" customHeight="1" ht="15">
      <c r="A8959" s="2" t="inlineStr"/>
      <c r="B8959" s="2" t="inlineStr"/>
      <c r="C8959" s="2" t="inlineStr"/>
      <c r="D8959" s="2" t="inlineStr"/>
      <c r="E8959" s="28" t="inlineStr">
        <is>
          <r>
            <t xml:space="preserve">VALOR:</t>
          </r>
        </is>
      </c>
      <c r="F8959" s="28" t="inlineStr"/>
      <c r="G8959" s="29" t="n">
        <f>ROUND(SUM(G8954,G8958),2)</f>
        <v>13.46</v>
      </c>
    </row>
    <row r="8960" customHeight="1" ht="15">
      <c r="A8960" s="2" t="inlineStr"/>
      <c r="B8960" s="2" t="inlineStr"/>
      <c r="C8960" s="2" t="inlineStr"/>
      <c r="D8960" s="2" t="inlineStr"/>
      <c r="E8960" s="28" t="inlineStr">
        <is>
          <r>
            <t xml:space="preserve">VALOR BDI (20.34%):</t>
          </r>
        </is>
      </c>
      <c r="F8960" s="28" t="inlineStr"/>
      <c r="G8960" s="29" t="n">
        <f>ROUND(G8959*(20.34/100),2)</f>
        <v>2.74</v>
      </c>
    </row>
    <row r="8961" customHeight="1" ht="15">
      <c r="A8961" s="2" t="inlineStr"/>
      <c r="B8961" s="2" t="inlineStr"/>
      <c r="C8961" s="2" t="inlineStr"/>
      <c r="D8961" s="2" t="inlineStr"/>
      <c r="E8961" s="28" t="inlineStr">
        <is>
          <r>
            <t xml:space="preserve">VALOR COM BDI:</t>
          </r>
        </is>
      </c>
      <c r="F8961" s="28" t="inlineStr"/>
      <c r="G8961" s="29" t="n">
        <f>G8960+G8959</f>
        <v>16.2</v>
      </c>
    </row>
    <row r="8962" customHeight="1" ht="10">
      <c r="A8962" s="2" t="inlineStr"/>
      <c r="B8962" s="2" t="inlineStr"/>
      <c r="C8962" s="2" t="inlineStr"/>
      <c r="D8962" s="2" t="inlineStr"/>
      <c r="E8962" s="18" t="inlineStr"/>
      <c r="F8962" s="18" t="inlineStr"/>
      <c r="G8962" s="18" t="inlineStr"/>
    </row>
    <row r="8963" customHeight="1" ht="20">
      <c r="A8963" s="19" t="inlineStr">
        <is>
          <r>
            <t xml:space="preserve">2.1.2.3. ​C0217​ ARMADURA CA-60 FINA D=3,40 A 6,40mm​ (KG)</t>
          </r>
        </is>
      </c>
      <c r="B8963" s="19" t="inlineStr"/>
      <c r="C8963" s="19" t="inlineStr"/>
      <c r="D8963" s="19" t="inlineStr"/>
      <c r="E8963" s="19" t="inlineStr"/>
      <c r="F8963" s="19" t="inlineStr"/>
      <c r="G8963" s="19" t="inlineStr"/>
    </row>
    <row r="8964" customHeight="1" ht="15">
      <c r="A8964" s="20" t="inlineStr">
        <is>
          <r>
            <t xml:space="preserve">Material</t>
          </r>
        </is>
      </c>
      <c r="B8964" s="20" t="inlineStr"/>
      <c r="C8964" s="21" t="inlineStr">
        <is>
          <r>
            <t xml:space="preserve">FONTE</t>
          </r>
        </is>
      </c>
      <c r="D8964" s="21" t="inlineStr">
        <is>
          <r>
            <t xml:space="preserve">UNID</t>
          </r>
        </is>
      </c>
      <c r="E8964" s="21" t="inlineStr">
        <is>
          <r>
            <t xml:space="preserve">COEFICIENTE</t>
          </r>
        </is>
      </c>
      <c r="F8964" s="21" t="inlineStr">
        <is>
          <r>
            <t xml:space="preserve">PREÇO UNITÁRIO</t>
          </r>
        </is>
      </c>
      <c r="G8964" s="21" t="inlineStr">
        <is>
          <r>
            <t xml:space="preserve">TOTAL</t>
          </r>
        </is>
      </c>
    </row>
    <row r="8965" customHeight="1" ht="15">
      <c r="A8965" s="22" t="inlineStr">
        <is>
          <r>
            <t xml:space="preserve">I0169</t>
          </r>
        </is>
      </c>
      <c r="B8965" s="23" t="inlineStr">
        <is>
          <r>
            <t xml:space="preserve">AÇO CA-60</t>
          </r>
        </is>
      </c>
      <c r="C8965" s="22" t="inlineStr">
        <is>
          <r>
            <t xml:space="preserve">SEINFRA</t>
          </r>
        </is>
      </c>
      <c r="D8965" s="22" t="inlineStr">
        <is>
          <r>
            <t xml:space="preserve">KG</t>
          </r>
        </is>
      </c>
      <c r="E8965" s="24" t="n">
        <v>1.15</v>
      </c>
      <c r="F8965" s="30" t="n">
        <v>7.59</v>
      </c>
      <c r="G8965" s="30" t="n">
        <f>ROUND(ROUND(E8965,8)*F8965,4)</f>
        <v>8.7285</v>
      </c>
    </row>
    <row r="8966" customHeight="1" ht="15">
      <c r="A8966" s="22" t="inlineStr">
        <is>
          <r>
            <t xml:space="preserve">I0103</t>
          </r>
        </is>
      </c>
      <c r="B8966" s="23" t="inlineStr">
        <is>
          <r>
            <t xml:space="preserve">ARAME RECOZIDO N.18 BWG</t>
          </r>
        </is>
      </c>
      <c r="C8966" s="22" t="inlineStr">
        <is>
          <r>
            <t xml:space="preserve">SEINFRA</t>
          </r>
        </is>
      </c>
      <c r="D8966" s="22" t="inlineStr">
        <is>
          <r>
            <t xml:space="preserve">KG</t>
          </r>
        </is>
      </c>
      <c r="E8966" s="24" t="n">
        <v>0.02</v>
      </c>
      <c r="F8966" s="30" t="n">
        <v>16.53</v>
      </c>
      <c r="G8966" s="30" t="n">
        <f>ROUND(ROUND(E8966,8)*F8966,4)</f>
        <v>0.3306</v>
      </c>
    </row>
    <row r="8967" customHeight="1" ht="15">
      <c r="A8967" s="2" t="inlineStr"/>
      <c r="B8967" s="2" t="inlineStr"/>
      <c r="C8967" s="2" t="inlineStr"/>
      <c r="D8967" s="2" t="inlineStr"/>
      <c r="E8967" s="26" t="inlineStr">
        <is>
          <r>
            <t xml:space="preserve">TOTAL Material:</t>
          </r>
        </is>
      </c>
      <c r="F8967" s="26" t="inlineStr"/>
      <c r="G8967" s="31" t="n">
        <f>SUM(G8965:G8966)</f>
        <v>9.0591</v>
      </c>
    </row>
    <row r="8968" customHeight="1" ht="15">
      <c r="A8968" s="20" t="inlineStr">
        <is>
          <r>
            <t xml:space="preserve">Mão de Obra</t>
          </r>
        </is>
      </c>
      <c r="B8968" s="20" t="inlineStr"/>
      <c r="C8968" s="21" t="inlineStr">
        <is>
          <r>
            <t xml:space="preserve">FONTE</t>
          </r>
        </is>
      </c>
      <c r="D8968" s="21" t="inlineStr">
        <is>
          <r>
            <t xml:space="preserve">UNID</t>
          </r>
        </is>
      </c>
      <c r="E8968" s="21" t="inlineStr">
        <is>
          <r>
            <t xml:space="preserve">COEFICIENTE</t>
          </r>
        </is>
      </c>
      <c r="F8968" s="21" t="inlineStr">
        <is>
          <r>
            <t xml:space="preserve">PREÇO UNITÁRIO</t>
          </r>
        </is>
      </c>
      <c r="G8968" s="21" t="inlineStr">
        <is>
          <r>
            <t xml:space="preserve">TOTAL</t>
          </r>
        </is>
      </c>
    </row>
    <row r="8969" customHeight="1" ht="15">
      <c r="A8969" s="22" t="inlineStr">
        <is>
          <r>
            <t xml:space="preserve">I0040</t>
          </r>
        </is>
      </c>
      <c r="B8969" s="23" t="inlineStr">
        <is>
          <r>
            <t xml:space="preserve">AJUDANTE DE ARMADOR/FERREIRO</t>
          </r>
        </is>
      </c>
      <c r="C8969" s="22" t="inlineStr">
        <is>
          <r>
            <t xml:space="preserve">SEINFRA</t>
          </r>
        </is>
      </c>
      <c r="D8969" s="22" t="inlineStr">
        <is>
          <r>
            <t xml:space="preserve">H</t>
          </r>
        </is>
      </c>
      <c r="E8969" s="24" t="n">
        <v>0.07</v>
      </c>
      <c r="F8969" s="30" t="n">
        <v>21.1</v>
      </c>
      <c r="G8969" s="30" t="n">
        <f>ROUND(ROUND(E8969,8)*F8969,4)</f>
        <v>1.477</v>
      </c>
    </row>
    <row r="8970" customHeight="1" ht="15">
      <c r="A8970" s="22" t="inlineStr">
        <is>
          <r>
            <t xml:space="preserve">I0121</t>
          </r>
        </is>
      </c>
      <c r="B8970" s="23" t="inlineStr">
        <is>
          <r>
            <t xml:space="preserve">ARMADOR/FERREIRO</t>
          </r>
        </is>
      </c>
      <c r="C8970" s="22" t="inlineStr">
        <is>
          <r>
            <t xml:space="preserve">SEINFRA</t>
          </r>
        </is>
      </c>
      <c r="D8970" s="22" t="inlineStr">
        <is>
          <r>
            <t xml:space="preserve">H</t>
          </r>
        </is>
      </c>
      <c r="E8970" s="24" t="n">
        <v>0.07</v>
      </c>
      <c r="F8970" s="30" t="n">
        <v>26.86</v>
      </c>
      <c r="G8970" s="30" t="n">
        <f>ROUND(ROUND(E8970,8)*F8970,4)</f>
        <v>1.8802</v>
      </c>
    </row>
    <row r="8971" customHeight="1" ht="15">
      <c r="A8971" s="2" t="inlineStr"/>
      <c r="B8971" s="2" t="inlineStr"/>
      <c r="C8971" s="2" t="inlineStr"/>
      <c r="D8971" s="2" t="inlineStr"/>
      <c r="E8971" s="26" t="inlineStr">
        <is>
          <r>
            <t xml:space="preserve">TOTAL Mão de Obra:</t>
          </r>
        </is>
      </c>
      <c r="F8971" s="26" t="inlineStr"/>
      <c r="G8971" s="31" t="n">
        <f>SUM(G8969:G8970)</f>
        <v>3.3572</v>
      </c>
    </row>
    <row r="8972" customHeight="1" ht="15">
      <c r="A8972" s="2" t="inlineStr"/>
      <c r="B8972" s="2" t="inlineStr"/>
      <c r="C8972" s="2" t="inlineStr"/>
      <c r="D8972" s="2" t="inlineStr"/>
      <c r="E8972" s="28" t="inlineStr">
        <is>
          <r>
            <t xml:space="preserve">VALOR:</t>
          </r>
        </is>
      </c>
      <c r="F8972" s="28" t="inlineStr"/>
      <c r="G8972" s="29" t="n">
        <f>ROUND(SUM(G8967,G8971),2)</f>
        <v>12.42</v>
      </c>
    </row>
    <row r="8973" customHeight="1" ht="15">
      <c r="A8973" s="2" t="inlineStr"/>
      <c r="B8973" s="2" t="inlineStr"/>
      <c r="C8973" s="2" t="inlineStr"/>
      <c r="D8973" s="2" t="inlineStr"/>
      <c r="E8973" s="28" t="inlineStr">
        <is>
          <r>
            <t xml:space="preserve">VALOR BDI (20.34%):</t>
          </r>
        </is>
      </c>
      <c r="F8973" s="28" t="inlineStr"/>
      <c r="G8973" s="29" t="n">
        <f>ROUND(G8972*(20.34/100),2)</f>
        <v>2.53</v>
      </c>
    </row>
    <row r="8974" customHeight="1" ht="15">
      <c r="A8974" s="2" t="inlineStr"/>
      <c r="B8974" s="2" t="inlineStr"/>
      <c r="C8974" s="2" t="inlineStr"/>
      <c r="D8974" s="2" t="inlineStr"/>
      <c r="E8974" s="28" t="inlineStr">
        <is>
          <r>
            <t xml:space="preserve">VALOR COM BDI:</t>
          </r>
        </is>
      </c>
      <c r="F8974" s="28" t="inlineStr"/>
      <c r="G8974" s="29" t="n">
        <f>G8973+G8972</f>
        <v>14.95</v>
      </c>
    </row>
    <row r="8975" customHeight="1" ht="10">
      <c r="A8975" s="2" t="inlineStr"/>
      <c r="B8975" s="2" t="inlineStr"/>
      <c r="C8975" s="2" t="inlineStr"/>
      <c r="D8975" s="2" t="inlineStr"/>
      <c r="E8975" s="18" t="inlineStr"/>
      <c r="F8975" s="18" t="inlineStr"/>
      <c r="G8975" s="18" t="inlineStr"/>
    </row>
    <row r="8976" customHeight="1" ht="20">
      <c r="A8976" s="19" t="inlineStr">
        <is>
          <r>
            <t xml:space="preserve">2.1.2.4. ​C1399​ FORMA PLANA CHAPA COMPENSADA PLASTIFICADA, ESP.= 12mm UTIL. 5X​ (M2)</t>
          </r>
        </is>
      </c>
      <c r="B8976" s="19" t="inlineStr"/>
      <c r="C8976" s="19" t="inlineStr"/>
      <c r="D8976" s="19" t="inlineStr"/>
      <c r="E8976" s="19" t="inlineStr"/>
      <c r="F8976" s="19" t="inlineStr"/>
      <c r="G8976" s="19" t="inlineStr"/>
    </row>
    <row r="8977" customHeight="1" ht="15">
      <c r="A8977" s="20" t="inlineStr">
        <is>
          <r>
            <t xml:space="preserve">Material</t>
          </r>
        </is>
      </c>
      <c r="B8977" s="20" t="inlineStr"/>
      <c r="C8977" s="21" t="inlineStr">
        <is>
          <r>
            <t xml:space="preserve">FONTE</t>
          </r>
        </is>
      </c>
      <c r="D8977" s="21" t="inlineStr">
        <is>
          <r>
            <t xml:space="preserve">UNID</t>
          </r>
        </is>
      </c>
      <c r="E8977" s="21" t="inlineStr">
        <is>
          <r>
            <t xml:space="preserve">COEFICIENTE</t>
          </r>
        </is>
      </c>
      <c r="F8977" s="21" t="inlineStr">
        <is>
          <r>
            <t xml:space="preserve">PREÇO UNITÁRIO</t>
          </r>
        </is>
      </c>
      <c r="G8977" s="21" t="inlineStr">
        <is>
          <r>
            <t xml:space="preserve">TOTAL</t>
          </r>
        </is>
      </c>
    </row>
    <row r="8978" customHeight="1" ht="15">
      <c r="A8978" s="22" t="inlineStr">
        <is>
          <r>
            <t xml:space="preserve">I0526</t>
          </r>
        </is>
      </c>
      <c r="B8978" s="23" t="inlineStr">
        <is>
          <r>
            <t xml:space="preserve">CHAPA COMPENSADO PLASTIFICADO 12MM (1.22 X 2.44M)</t>
          </r>
        </is>
      </c>
      <c r="C8978" s="22" t="inlineStr">
        <is>
          <r>
            <t xml:space="preserve">SEINFRA</t>
          </r>
        </is>
      </c>
      <c r="D8978" s="22" t="inlineStr">
        <is>
          <r>
            <t xml:space="preserve">M2</t>
          </r>
        </is>
      </c>
      <c r="E8978" s="24" t="n">
        <v>0.26</v>
      </c>
      <c r="F8978" s="30" t="n">
        <v>69.64</v>
      </c>
      <c r="G8978" s="30" t="n">
        <f>ROUND(ROUND(E8978,8)*F8978,4)</f>
        <v>18.1064</v>
      </c>
    </row>
    <row r="8979" customHeight="1" ht="15">
      <c r="A8979" s="22" t="inlineStr">
        <is>
          <r>
            <t xml:space="preserve">I1691</t>
          </r>
        </is>
      </c>
      <c r="B8979" s="23" t="inlineStr">
        <is>
          <r>
            <t xml:space="preserve">PONTALETE / BARROTE DE 3"x3"</t>
          </r>
        </is>
      </c>
      <c r="C8979" s="22" t="inlineStr">
        <is>
          <r>
            <t xml:space="preserve">SEINFRA</t>
          </r>
        </is>
      </c>
      <c r="D8979" s="22" t="inlineStr">
        <is>
          <r>
            <t xml:space="preserve">M</t>
          </r>
        </is>
      </c>
      <c r="E8979" s="24" t="n">
        <v>1.2</v>
      </c>
      <c r="F8979" s="30" t="n">
        <v>16.09</v>
      </c>
      <c r="G8979" s="30" t="n">
        <f>ROUND(ROUND(E8979,8)*F8979,4)</f>
        <v>19.308</v>
      </c>
    </row>
    <row r="8980" customHeight="1" ht="21">
      <c r="A8980" s="22" t="inlineStr">
        <is>
          <r>
            <t xml:space="preserve">I1728</t>
          </r>
        </is>
      </c>
      <c r="B8980" s="23" t="inlineStr">
        <is>
          <r>
            <t xml:space="preserve">PREGO 18X27 (2.1/2" X 10) (APROXIMADAMENTE 198UN/KG)</t>
          </r>
        </is>
      </c>
      <c r="C8980" s="22" t="inlineStr">
        <is>
          <r>
            <t xml:space="preserve">SEINFRA</t>
          </r>
        </is>
      </c>
      <c r="D8980" s="22" t="inlineStr">
        <is>
          <r>
            <t xml:space="preserve">KG</t>
          </r>
        </is>
      </c>
      <c r="E8980" s="24" t="n">
        <v>0.25</v>
      </c>
      <c r="F8980" s="30" t="n">
        <v>14.2</v>
      </c>
      <c r="G8980" s="30" t="n">
        <f>ROUND(ROUND(E8980,8)*F8980,4)</f>
        <v>3.55</v>
      </c>
    </row>
    <row r="8981" customHeight="1" ht="15">
      <c r="A8981" s="22" t="inlineStr">
        <is>
          <r>
            <t xml:space="preserve">I1846</t>
          </r>
        </is>
      </c>
      <c r="B8981" s="23" t="inlineStr">
        <is>
          <r>
            <t xml:space="preserve">SARRAFO DE 1"X4"</t>
          </r>
        </is>
      </c>
      <c r="C8981" s="22" t="inlineStr">
        <is>
          <r>
            <t xml:space="preserve">SEINFRA</t>
          </r>
        </is>
      </c>
      <c r="D8981" s="22" t="inlineStr">
        <is>
          <r>
            <t xml:space="preserve">M</t>
          </r>
        </is>
      </c>
      <c r="E8981" s="24" t="n">
        <v>1.53</v>
      </c>
      <c r="F8981" s="30" t="n">
        <v>6.05</v>
      </c>
      <c r="G8981" s="30" t="n">
        <f>ROUND(ROUND(E8981,8)*F8981,4)</f>
        <v>9.2565</v>
      </c>
    </row>
    <row r="8982" customHeight="1" ht="15">
      <c r="A8982" s="22" t="inlineStr">
        <is>
          <r>
            <t xml:space="preserve">I1916</t>
          </r>
        </is>
      </c>
      <c r="B8982" s="23" t="inlineStr">
        <is>
          <r>
            <t xml:space="preserve">TABUA DE 1" DE 3A. - L = 30cm</t>
          </r>
        </is>
      </c>
      <c r="C8982" s="22" t="inlineStr">
        <is>
          <r>
            <t xml:space="preserve">SEINFRA</t>
          </r>
        </is>
      </c>
      <c r="D8982" s="22" t="inlineStr">
        <is>
          <r>
            <t xml:space="preserve">M</t>
          </r>
        </is>
      </c>
      <c r="E8982" s="24" t="n">
        <v>1.17</v>
      </c>
      <c r="F8982" s="30" t="n">
        <v>12.77</v>
      </c>
      <c r="G8982" s="30" t="n">
        <f>ROUND(ROUND(E8982,8)*F8982,4)</f>
        <v>14.9409</v>
      </c>
    </row>
    <row r="8983" customHeight="1" ht="15">
      <c r="A8983" s="2" t="inlineStr"/>
      <c r="B8983" s="2" t="inlineStr"/>
      <c r="C8983" s="2" t="inlineStr"/>
      <c r="D8983" s="2" t="inlineStr"/>
      <c r="E8983" s="26" t="inlineStr">
        <is>
          <r>
            <t xml:space="preserve">TOTAL Material:</t>
          </r>
        </is>
      </c>
      <c r="F8983" s="26" t="inlineStr"/>
      <c r="G8983" s="31" t="n">
        <f>SUM(G8978:G8982)</f>
        <v>65.1618</v>
      </c>
    </row>
    <row r="8984" customHeight="1" ht="15">
      <c r="A8984" s="20" t="inlineStr">
        <is>
          <r>
            <t xml:space="preserve">Mão de Obra</t>
          </r>
        </is>
      </c>
      <c r="B8984" s="20" t="inlineStr"/>
      <c r="C8984" s="21" t="inlineStr">
        <is>
          <r>
            <t xml:space="preserve">FONTE</t>
          </r>
        </is>
      </c>
      <c r="D8984" s="21" t="inlineStr">
        <is>
          <r>
            <t xml:space="preserve">UNID</t>
          </r>
        </is>
      </c>
      <c r="E8984" s="21" t="inlineStr">
        <is>
          <r>
            <t xml:space="preserve">COEFICIENTE</t>
          </r>
        </is>
      </c>
      <c r="F8984" s="21" t="inlineStr">
        <is>
          <r>
            <t xml:space="preserve">PREÇO UNITÁRIO</t>
          </r>
        </is>
      </c>
      <c r="G8984" s="21" t="inlineStr">
        <is>
          <r>
            <t xml:space="preserve">TOTAL</t>
          </r>
        </is>
      </c>
    </row>
    <row r="8985" customHeight="1" ht="15">
      <c r="A8985" s="22" t="inlineStr">
        <is>
          <r>
            <t xml:space="preserve">I0041</t>
          </r>
        </is>
      </c>
      <c r="B8985" s="23" t="inlineStr">
        <is>
          <r>
            <t xml:space="preserve">AJUDANTE DE CARPINTEIRO</t>
          </r>
        </is>
      </c>
      <c r="C8985" s="22" t="inlineStr">
        <is>
          <r>
            <t xml:space="preserve">SEINFRA</t>
          </r>
        </is>
      </c>
      <c r="D8985" s="22" t="inlineStr">
        <is>
          <r>
            <t xml:space="preserve">H</t>
          </r>
        </is>
      </c>
      <c r="E8985" s="24" t="n">
        <v>1.35</v>
      </c>
      <c r="F8985" s="30" t="n">
        <v>21.1</v>
      </c>
      <c r="G8985" s="30" t="n">
        <f>ROUND(ROUND(E8985,8)*F8985,4)</f>
        <v>28.485</v>
      </c>
    </row>
    <row r="8986" customHeight="1" ht="15">
      <c r="A8986" s="22" t="inlineStr">
        <is>
          <r>
            <t xml:space="preserve">I0498</t>
          </r>
        </is>
      </c>
      <c r="B8986" s="23" t="inlineStr">
        <is>
          <r>
            <t xml:space="preserve">CARPINTEIRO</t>
          </r>
        </is>
      </c>
      <c r="C8986" s="22" t="inlineStr">
        <is>
          <r>
            <t xml:space="preserve">SEINFRA</t>
          </r>
        </is>
      </c>
      <c r="D8986" s="22" t="inlineStr">
        <is>
          <r>
            <t xml:space="preserve">H</t>
          </r>
        </is>
      </c>
      <c r="E8986" s="24" t="n">
        <v>1.35</v>
      </c>
      <c r="F8986" s="30" t="n">
        <v>26.86</v>
      </c>
      <c r="G8986" s="30" t="n">
        <f>ROUND(ROUND(E8986,8)*F8986,4)</f>
        <v>36.261</v>
      </c>
    </row>
    <row r="8987" customHeight="1" ht="15">
      <c r="A8987" s="2" t="inlineStr"/>
      <c r="B8987" s="2" t="inlineStr"/>
      <c r="C8987" s="2" t="inlineStr"/>
      <c r="D8987" s="2" t="inlineStr"/>
      <c r="E8987" s="26" t="inlineStr">
        <is>
          <r>
            <t xml:space="preserve">TOTAL Mão de Obra:</t>
          </r>
        </is>
      </c>
      <c r="F8987" s="26" t="inlineStr"/>
      <c r="G8987" s="31" t="n">
        <f>SUM(G8985:G8986)</f>
        <v>64.746</v>
      </c>
    </row>
    <row r="8988" customHeight="1" ht="15">
      <c r="A8988" s="2" t="inlineStr"/>
      <c r="B8988" s="2" t="inlineStr"/>
      <c r="C8988" s="2" t="inlineStr"/>
      <c r="D8988" s="2" t="inlineStr"/>
      <c r="E8988" s="28" t="inlineStr">
        <is>
          <r>
            <t xml:space="preserve">VALOR:</t>
          </r>
        </is>
      </c>
      <c r="F8988" s="28" t="inlineStr"/>
      <c r="G8988" s="29" t="n">
        <f>ROUND(SUM(G8983,G8987),2)</f>
        <v>129.91</v>
      </c>
    </row>
    <row r="8989" customHeight="1" ht="15">
      <c r="A8989" s="2" t="inlineStr"/>
      <c r="B8989" s="2" t="inlineStr"/>
      <c r="C8989" s="2" t="inlineStr"/>
      <c r="D8989" s="2" t="inlineStr"/>
      <c r="E8989" s="28" t="inlineStr">
        <is>
          <r>
            <t xml:space="preserve">VALOR BDI (20.34%):</t>
          </r>
        </is>
      </c>
      <c r="F8989" s="28" t="inlineStr"/>
      <c r="G8989" s="29" t="n">
        <f>ROUND(G8988*(20.34/100),2)</f>
        <v>26.42</v>
      </c>
    </row>
    <row r="8990" customHeight="1" ht="15">
      <c r="A8990" s="2" t="inlineStr"/>
      <c r="B8990" s="2" t="inlineStr"/>
      <c r="C8990" s="2" t="inlineStr"/>
      <c r="D8990" s="2" t="inlineStr"/>
      <c r="E8990" s="28" t="inlineStr">
        <is>
          <r>
            <t xml:space="preserve">VALOR COM BDI:</t>
          </r>
        </is>
      </c>
      <c r="F8990" s="28" t="inlineStr"/>
      <c r="G8990" s="29" t="n">
        <f>G8989+G8988</f>
        <v>156.33</v>
      </c>
    </row>
    <row r="8991" customHeight="1" ht="10">
      <c r="A8991" s="2" t="inlineStr"/>
      <c r="B8991" s="2" t="inlineStr"/>
      <c r="C8991" s="2" t="inlineStr"/>
      <c r="D8991" s="2" t="inlineStr"/>
      <c r="E8991" s="18" t="inlineStr"/>
      <c r="F8991" s="18" t="inlineStr"/>
      <c r="G8991" s="18" t="inlineStr"/>
    </row>
    <row r="8992" customHeight="1" ht="20">
      <c r="A8992" s="19" t="inlineStr">
        <is>
          <r>
            <t xml:space="preserve">2.1.2.5. ​98555​ IMPERMEABILIZAÇÃO DE SUPERFÍCIE COM ARGAMASSA POLIMÉRICA / MEMBRANA ACRÍLICA, 3 DEMÃOS. AF_09/2023​ (M2)</t>
          </r>
        </is>
      </c>
      <c r="B8992" s="19" t="inlineStr"/>
      <c r="C8992" s="19" t="inlineStr"/>
      <c r="D8992" s="19" t="inlineStr"/>
      <c r="E8992" s="19" t="inlineStr"/>
      <c r="F8992" s="19" t="inlineStr"/>
      <c r="G8992" s="19" t="inlineStr"/>
    </row>
    <row r="8993" customHeight="1" ht="15">
      <c r="A8993" s="20" t="inlineStr">
        <is>
          <r>
            <t xml:space="preserve">Material</t>
          </r>
        </is>
      </c>
      <c r="B8993" s="20" t="inlineStr"/>
      <c r="C8993" s="21" t="inlineStr">
        <is>
          <r>
            <t xml:space="preserve">FONTE</t>
          </r>
        </is>
      </c>
      <c r="D8993" s="21" t="inlineStr">
        <is>
          <r>
            <t xml:space="preserve">UNID</t>
          </r>
        </is>
      </c>
      <c r="E8993" s="21" t="inlineStr">
        <is>
          <r>
            <t xml:space="preserve">COEFICIENTE</t>
          </r>
        </is>
      </c>
      <c r="F8993" s="21" t="inlineStr">
        <is>
          <r>
            <t xml:space="preserve">PREÇO UNITÁRIO</t>
          </r>
        </is>
      </c>
      <c r="G8993" s="21" t="inlineStr">
        <is>
          <r>
            <t xml:space="preserve">TOTAL</t>
          </r>
        </is>
      </c>
    </row>
    <row r="8994" customHeight="1" ht="29">
      <c r="A8994" s="22" t="inlineStr">
        <is>
          <r>
            <t xml:space="preserve">00000135</t>
          </r>
        </is>
      </c>
      <c r="B8994" s="23" t="inlineStr">
        <is>
          <r>
            <t xml:space="preserve">ARGAMASSA POLIMERICA IMPERMEABILIZANTE SEMIFLEXIVEL, BICOMPONENTE, A BASE DE CIMENTO E ADITIVOS</t>
          </r>
        </is>
      </c>
      <c r="C8994" s="22" t="inlineStr">
        <is>
          <r>
            <t xml:space="preserve">SINAPI</t>
          </r>
        </is>
      </c>
      <c r="D8994" s="22" t="inlineStr">
        <is>
          <r>
            <t xml:space="preserve">KG</t>
          </r>
        </is>
      </c>
      <c r="E8994" s="24" t="n">
        <v>3.4615</v>
      </c>
      <c r="F8994" s="25" t="n">
        <v>3.85</v>
      </c>
      <c r="G8994" s="25" t="n">
        <f>TRUNC(TRUNC(E8994,8)*F8994,2)</f>
        <v>13.32</v>
      </c>
    </row>
    <row r="8995" customHeight="1" ht="15">
      <c r="A8995" s="2" t="inlineStr"/>
      <c r="B8995" s="2" t="inlineStr"/>
      <c r="C8995" s="2" t="inlineStr"/>
      <c r="D8995" s="2" t="inlineStr"/>
      <c r="E8995" s="26" t="inlineStr">
        <is>
          <r>
            <t xml:space="preserve">TOTAL Material:</t>
          </r>
        </is>
      </c>
      <c r="F8995" s="26" t="inlineStr"/>
      <c r="G8995" s="27" t="n">
        <f>SUM(G8994:G8994)</f>
        <v>13.32</v>
      </c>
    </row>
    <row r="8996" customHeight="1" ht="15">
      <c r="A8996" s="20" t="inlineStr">
        <is>
          <r>
            <t xml:space="preserve">Mão de Obra com Encargos Complementares</t>
          </r>
        </is>
      </c>
      <c r="B8996" s="20" t="inlineStr"/>
      <c r="C8996" s="21" t="inlineStr">
        <is>
          <r>
            <t xml:space="preserve">FONTE</t>
          </r>
        </is>
      </c>
      <c r="D8996" s="21" t="inlineStr">
        <is>
          <r>
            <t xml:space="preserve">UNID</t>
          </r>
        </is>
      </c>
      <c r="E8996" s="21" t="inlineStr">
        <is>
          <r>
            <t xml:space="preserve">COEFICIENTE</t>
          </r>
        </is>
      </c>
      <c r="F8996" s="21" t="inlineStr">
        <is>
          <r>
            <t xml:space="preserve">PREÇO UNITÁRIO</t>
          </r>
        </is>
      </c>
      <c r="G8996" s="21" t="inlineStr">
        <is>
          <r>
            <t xml:space="preserve">TOTAL</t>
          </r>
        </is>
      </c>
    </row>
    <row r="8997" customHeight="1" ht="21">
      <c r="A8997" s="22" t="inlineStr">
        <is>
          <r>
            <t xml:space="preserve">88243</t>
          </r>
        </is>
      </c>
      <c r="B8997" s="23" t="inlineStr">
        <is>
          <r>
            <t xml:space="preserve">AJUDANTE ESPECIALIZADO COM ENCARGOS COMPLEMENTARES</t>
          </r>
        </is>
      </c>
      <c r="C8997" s="22" t="inlineStr">
        <is>
          <r>
            <t xml:space="preserve">SINAPI</t>
          </r>
        </is>
      </c>
      <c r="D8997" s="22" t="inlineStr">
        <is>
          <r>
            <t xml:space="preserve">H</t>
          </r>
        </is>
      </c>
      <c r="E8997" s="24" t="n">
        <v>0.1362</v>
      </c>
      <c r="F8997" s="25" t="n">
        <v>23.76</v>
      </c>
      <c r="G8997" s="25" t="n">
        <f>TRUNC(TRUNC(E8997,8)*F8997,2)</f>
        <v>3.23</v>
      </c>
    </row>
    <row r="8998" customHeight="1" ht="15">
      <c r="A8998" s="22" t="inlineStr">
        <is>
          <r>
            <t xml:space="preserve">88270</t>
          </r>
        </is>
      </c>
      <c r="B8998" s="23" t="inlineStr">
        <is>
          <r>
            <t xml:space="preserve">IMPERMEABILIZADOR COM ENCARGOS COMPLEMENTARES</t>
          </r>
        </is>
      </c>
      <c r="C8998" s="22" t="inlineStr">
        <is>
          <r>
            <t xml:space="preserve">SINAPI</t>
          </r>
        </is>
      </c>
      <c r="D8998" s="22" t="inlineStr">
        <is>
          <r>
            <t xml:space="preserve">H</t>
          </r>
        </is>
      </c>
      <c r="E8998" s="24" t="n">
        <v>0.6039</v>
      </c>
      <c r="F8998" s="25" t="n">
        <v>30.58</v>
      </c>
      <c r="G8998" s="25" t="n">
        <f>TRUNC(TRUNC(E8998,8)*F8998,2)</f>
        <v>18.46</v>
      </c>
    </row>
    <row r="8999" customHeight="1" ht="18">
      <c r="A8999" s="2" t="inlineStr"/>
      <c r="B8999" s="2" t="inlineStr"/>
      <c r="C8999" s="2" t="inlineStr"/>
      <c r="D8999" s="2" t="inlineStr"/>
      <c r="E8999" s="26" t="inlineStr">
        <is>
          <r>
            <t xml:space="preserve">TOTAL Mão de Obra com Encargos Complementares:</t>
          </r>
        </is>
      </c>
      <c r="F8999" s="26" t="inlineStr"/>
      <c r="G8999" s="27" t="n">
        <f>SUM(G8997:G8998)</f>
        <v>21.69</v>
      </c>
    </row>
    <row r="9000" customHeight="1" ht="15">
      <c r="A9000" s="2" t="inlineStr"/>
      <c r="B9000" s="2" t="inlineStr"/>
      <c r="C9000" s="2" t="inlineStr"/>
      <c r="D9000" s="2" t="inlineStr"/>
      <c r="E9000" s="28" t="inlineStr">
        <is>
          <r>
            <t xml:space="preserve">VALOR:</t>
          </r>
        </is>
      </c>
      <c r="F9000" s="28" t="inlineStr"/>
      <c r="G9000" s="29" t="n">
        <f>ROUND(SUM(G8995,G8999),2)</f>
        <v>35.01</v>
      </c>
    </row>
    <row r="9001" customHeight="1" ht="15">
      <c r="A9001" s="2" t="inlineStr"/>
      <c r="B9001" s="2" t="inlineStr"/>
      <c r="C9001" s="2" t="inlineStr"/>
      <c r="D9001" s="2" t="inlineStr"/>
      <c r="E9001" s="28" t="inlineStr">
        <is>
          <r>
            <t xml:space="preserve">VALOR BDI (20.34%):</t>
          </r>
        </is>
      </c>
      <c r="F9001" s="28" t="inlineStr"/>
      <c r="G9001" s="29" t="n">
        <f>ROUND(G9000*(20.34/100),2)</f>
        <v>7.12</v>
      </c>
    </row>
    <row r="9002" customHeight="1" ht="15">
      <c r="A9002" s="2" t="inlineStr"/>
      <c r="B9002" s="2" t="inlineStr"/>
      <c r="C9002" s="2" t="inlineStr"/>
      <c r="D9002" s="2" t="inlineStr"/>
      <c r="E9002" s="28" t="inlineStr">
        <is>
          <r>
            <t xml:space="preserve">VALOR COM BDI:</t>
          </r>
        </is>
      </c>
      <c r="F9002" s="28" t="inlineStr"/>
      <c r="G9002" s="29" t="n">
        <f>G9001+G9000</f>
        <v>42.13</v>
      </c>
    </row>
    <row r="9003" customHeight="1" ht="10">
      <c r="A9003" s="2" t="inlineStr"/>
      <c r="B9003" s="2" t="inlineStr"/>
      <c r="C9003" s="2" t="inlineStr"/>
      <c r="D9003" s="2" t="inlineStr"/>
      <c r="E9003" s="18" t="inlineStr"/>
      <c r="F9003" s="18" t="inlineStr"/>
      <c r="G9003" s="18" t="inlineStr"/>
    </row>
    <row r="9004" customHeight="1" ht="20">
      <c r="A9004" s="19" t="inlineStr">
        <is>
          <r>
            <t xml:space="preserve">2.1.2.6. ​96619​ LASTRO DE CONCRETO MAGRO, APLICADO EM BLOCOS DE COROAMENTO OU SAPATAS, ESPESSURA DE 5 CM. AF_01/2024​ (M2)</t>
          </r>
        </is>
      </c>
      <c r="B9004" s="19" t="inlineStr"/>
      <c r="C9004" s="19" t="inlineStr"/>
      <c r="D9004" s="19" t="inlineStr"/>
      <c r="E9004" s="19" t="inlineStr"/>
      <c r="F9004" s="19" t="inlineStr"/>
      <c r="G9004" s="19" t="inlineStr"/>
    </row>
    <row r="9005" customHeight="1" ht="15">
      <c r="A9005" s="20" t="inlineStr">
        <is>
          <r>
            <t xml:space="preserve">Mão de Obra com Encargos Complementares</t>
          </r>
        </is>
      </c>
      <c r="B9005" s="20" t="inlineStr"/>
      <c r="C9005" s="21" t="inlineStr">
        <is>
          <r>
            <t xml:space="preserve">FONTE</t>
          </r>
        </is>
      </c>
      <c r="D9005" s="21" t="inlineStr">
        <is>
          <r>
            <t xml:space="preserve">UNID</t>
          </r>
        </is>
      </c>
      <c r="E9005" s="21" t="inlineStr">
        <is>
          <r>
            <t xml:space="preserve">COEFICIENTE</t>
          </r>
        </is>
      </c>
      <c r="F9005" s="21" t="inlineStr">
        <is>
          <r>
            <t xml:space="preserve">PREÇO UNITÁRIO</t>
          </r>
        </is>
      </c>
      <c r="G9005" s="21" t="inlineStr">
        <is>
          <r>
            <t xml:space="preserve">TOTAL</t>
          </r>
        </is>
      </c>
    </row>
    <row r="9006" customHeight="1" ht="15">
      <c r="A9006" s="22" t="inlineStr">
        <is>
          <r>
            <t xml:space="preserve">88309</t>
          </r>
        </is>
      </c>
      <c r="B9006" s="23" t="inlineStr">
        <is>
          <r>
            <t xml:space="preserve">PEDREIRO COM ENCARGOS COMPLEMENTARES</t>
          </r>
        </is>
      </c>
      <c r="C9006" s="22" t="inlineStr">
        <is>
          <r>
            <t xml:space="preserve">SINAPI</t>
          </r>
        </is>
      </c>
      <c r="D9006" s="22" t="inlineStr">
        <is>
          <r>
            <t xml:space="preserve">H</t>
          </r>
        </is>
      </c>
      <c r="E9006" s="24" t="n">
        <v>0.33905</v>
      </c>
      <c r="F9006" s="25" t="n">
        <v>30.58</v>
      </c>
      <c r="G9006" s="25" t="n">
        <f>TRUNC(TRUNC(E9006,8)*F9006,2)</f>
        <v>10.36</v>
      </c>
    </row>
    <row r="9007" customHeight="1" ht="15">
      <c r="A9007" s="22" t="inlineStr">
        <is>
          <r>
            <t xml:space="preserve">88316</t>
          </r>
        </is>
      </c>
      <c r="B9007" s="23" t="inlineStr">
        <is>
          <r>
            <t xml:space="preserve">SERVENTE COM ENCARGOS COMPLEMENTARES</t>
          </r>
        </is>
      </c>
      <c r="C9007" s="22" t="inlineStr">
        <is>
          <r>
            <t xml:space="preserve">SINAPI</t>
          </r>
        </is>
      </c>
      <c r="D9007" s="22" t="inlineStr">
        <is>
          <r>
            <t xml:space="preserve">H</t>
          </r>
        </is>
      </c>
      <c r="E9007" s="24" t="n">
        <v>0.12265</v>
      </c>
      <c r="F9007" s="25" t="n">
        <v>23.56</v>
      </c>
      <c r="G9007" s="25" t="n">
        <f>TRUNC(TRUNC(E9007,8)*F9007,2)</f>
        <v>2.88</v>
      </c>
    </row>
    <row r="9008" customHeight="1" ht="18">
      <c r="A9008" s="2" t="inlineStr"/>
      <c r="B9008" s="2" t="inlineStr"/>
      <c r="C9008" s="2" t="inlineStr"/>
      <c r="D9008" s="2" t="inlineStr"/>
      <c r="E9008" s="26" t="inlineStr">
        <is>
          <r>
            <t xml:space="preserve">TOTAL Mão de Obra com Encargos Complementares:</t>
          </r>
        </is>
      </c>
      <c r="F9008" s="26" t="inlineStr"/>
      <c r="G9008" s="27" t="n">
        <f>SUM(G9006:G9007)</f>
        <v>13.24</v>
      </c>
    </row>
    <row r="9009" customHeight="1" ht="15">
      <c r="A9009" s="20" t="inlineStr">
        <is>
          <r>
            <t xml:space="preserve">Serviço</t>
          </r>
        </is>
      </c>
      <c r="B9009" s="20" t="inlineStr"/>
      <c r="C9009" s="21" t="inlineStr">
        <is>
          <r>
            <t xml:space="preserve">FONTE</t>
          </r>
        </is>
      </c>
      <c r="D9009" s="21" t="inlineStr">
        <is>
          <r>
            <t xml:space="preserve">UNID</t>
          </r>
        </is>
      </c>
      <c r="E9009" s="21" t="inlineStr">
        <is>
          <r>
            <t xml:space="preserve">COEFICIENTE</t>
          </r>
        </is>
      </c>
      <c r="F9009" s="21" t="inlineStr">
        <is>
          <r>
            <t xml:space="preserve">PREÇO UNITÁRIO</t>
          </r>
        </is>
      </c>
      <c r="G9009" s="21" t="inlineStr">
        <is>
          <r>
            <t xml:space="preserve">TOTAL</t>
          </r>
        </is>
      </c>
    </row>
    <row r="9010" customHeight="1" ht="29">
      <c r="A9010" s="22" t="inlineStr">
        <is>
          <r>
            <t xml:space="preserve">94968</t>
          </r>
        </is>
      </c>
      <c r="B9010" s="23" t="inlineStr">
        <is>
          <r>
            <t xml:space="preserve">CONCRETO MAGRO PARA LASTRO, TRAÇO 1:4,5:4,5 (EM MASSA SECA DE CIMENTO/ AREIA MÉDIA/ BRITA 1) - PREPARO MECÂNICO COM BETONEIRA 600 L. AF_05/2021</t>
          </r>
        </is>
      </c>
      <c r="C9010" s="22" t="inlineStr">
        <is>
          <r>
            <t xml:space="preserve">SINAPI</t>
          </r>
        </is>
      </c>
      <c r="D9010" s="22" t="inlineStr">
        <is>
          <r>
            <t xml:space="preserve">M3</t>
          </r>
        </is>
      </c>
      <c r="E9010" s="24" t="n">
        <v>0.069</v>
      </c>
      <c r="F9010" s="25" t="n">
        <v>424.55</v>
      </c>
      <c r="G9010" s="25" t="n">
        <f>TRUNC(TRUNC(E9010,8)*F9010,2)</f>
        <v>29.29</v>
      </c>
    </row>
    <row r="9011" customHeight="1" ht="15">
      <c r="A9011" s="2" t="inlineStr"/>
      <c r="B9011" s="2" t="inlineStr"/>
      <c r="C9011" s="2" t="inlineStr"/>
      <c r="D9011" s="2" t="inlineStr"/>
      <c r="E9011" s="26" t="inlineStr">
        <is>
          <r>
            <t xml:space="preserve">TOTAL Serviço:</t>
          </r>
        </is>
      </c>
      <c r="F9011" s="26" t="inlineStr"/>
      <c r="G9011" s="27" t="n">
        <f>SUM(G9010:G9010)</f>
        <v>29.29</v>
      </c>
    </row>
    <row r="9012" customHeight="1" ht="15">
      <c r="A9012" s="2" t="inlineStr"/>
      <c r="B9012" s="2" t="inlineStr"/>
      <c r="C9012" s="2" t="inlineStr"/>
      <c r="D9012" s="2" t="inlineStr"/>
      <c r="E9012" s="28" t="inlineStr">
        <is>
          <r>
            <t xml:space="preserve">VALOR:</t>
          </r>
        </is>
      </c>
      <c r="F9012" s="28" t="inlineStr"/>
      <c r="G9012" s="29" t="n">
        <f>ROUND(SUM(G9008,G9011),2)</f>
        <v>42.53</v>
      </c>
    </row>
    <row r="9013" customHeight="1" ht="15">
      <c r="A9013" s="2" t="inlineStr"/>
      <c r="B9013" s="2" t="inlineStr"/>
      <c r="C9013" s="2" t="inlineStr"/>
      <c r="D9013" s="2" t="inlineStr"/>
      <c r="E9013" s="28" t="inlineStr">
        <is>
          <r>
            <t xml:space="preserve">VALOR BDI (20.34%):</t>
          </r>
        </is>
      </c>
      <c r="F9013" s="28" t="inlineStr"/>
      <c r="G9013" s="29" t="n">
        <f>ROUND(G9012*(20.34/100),2)</f>
        <v>8.65</v>
      </c>
    </row>
    <row r="9014" customHeight="1" ht="15">
      <c r="A9014" s="2" t="inlineStr"/>
      <c r="B9014" s="2" t="inlineStr"/>
      <c r="C9014" s="2" t="inlineStr"/>
      <c r="D9014" s="2" t="inlineStr"/>
      <c r="E9014" s="28" t="inlineStr">
        <is>
          <r>
            <t xml:space="preserve">VALOR COM BDI:</t>
          </r>
        </is>
      </c>
      <c r="F9014" s="28" t="inlineStr"/>
      <c r="G9014" s="29" t="n">
        <f>G9013+G9012</f>
        <v>51.18</v>
      </c>
    </row>
    <row r="9015" customHeight="1" ht="10">
      <c r="A9015" s="2" t="inlineStr"/>
      <c r="B9015" s="2" t="inlineStr"/>
      <c r="C9015" s="2" t="inlineStr"/>
      <c r="D9015" s="2" t="inlineStr"/>
      <c r="E9015" s="18" t="inlineStr"/>
      <c r="F9015" s="18" t="inlineStr"/>
      <c r="G9015" s="18" t="inlineStr"/>
    </row>
    <row r="9016" customHeight="1" ht="20">
      <c r="A9016" s="19" t="inlineStr">
        <is>
          <r>
            <t xml:space="preserve">2.1.2.7. ​96557​ CONCRETAGEM DE BLOCO DE COROAMENTO OU VIGA BALDRAME, FCK 30 MPA, COM USO DE BOMBA - LANÇAMENTO, ADENSAMENTO E ACABAMENTO. AF_01/2024​ (M3)</t>
          </r>
        </is>
      </c>
      <c r="B9016" s="19" t="inlineStr"/>
      <c r="C9016" s="19" t="inlineStr"/>
      <c r="D9016" s="19" t="inlineStr"/>
      <c r="E9016" s="19" t="inlineStr"/>
      <c r="F9016" s="19" t="inlineStr"/>
      <c r="G9016" s="19" t="inlineStr"/>
    </row>
    <row r="9017" customHeight="1" ht="15">
      <c r="A9017" s="20" t="inlineStr">
        <is>
          <r>
            <t xml:space="preserve">Equipamento Custo Horário</t>
          </r>
        </is>
      </c>
      <c r="B9017" s="20" t="inlineStr"/>
      <c r="C9017" s="21" t="inlineStr">
        <is>
          <r>
            <t xml:space="preserve">FONTE</t>
          </r>
        </is>
      </c>
      <c r="D9017" s="21" t="inlineStr">
        <is>
          <r>
            <t xml:space="preserve">UNID</t>
          </r>
        </is>
      </c>
      <c r="E9017" s="21" t="inlineStr">
        <is>
          <r>
            <t xml:space="preserve">COEFICIENTE</t>
          </r>
        </is>
      </c>
      <c r="F9017" s="21" t="inlineStr">
        <is>
          <r>
            <t xml:space="preserve">PREÇO UNITÁRIO</t>
          </r>
        </is>
      </c>
      <c r="G9017" s="21" t="inlineStr">
        <is>
          <r>
            <t xml:space="preserve">TOTAL</t>
          </r>
        </is>
      </c>
    </row>
    <row r="9018" customHeight="1" ht="29">
      <c r="A9018" s="22" t="inlineStr">
        <is>
          <r>
            <t xml:space="preserve">90587</t>
          </r>
        </is>
      </c>
      <c r="B9018" s="23" t="inlineStr">
        <is>
          <r>
            <t xml:space="preserve">VIBRADOR DE IMERSÃO, DIÂMETRO DE PONTEIRA 45MM, MOTOR ELÉTRICO TRIFÁSICO POTÊNCIA DE 2 CV - CHI DIURNO. AF_06/2015</t>
          </r>
        </is>
      </c>
      <c r="C9018" s="22" t="inlineStr">
        <is>
          <r>
            <t xml:space="preserve">SINAPI</t>
          </r>
        </is>
      </c>
      <c r="D9018" s="22" t="inlineStr">
        <is>
          <r>
            <t xml:space="preserve">CHI</t>
          </r>
        </is>
      </c>
      <c r="E9018" s="24" t="n">
        <v>0.075</v>
      </c>
      <c r="F9018" s="25" t="n">
        <v>0.56</v>
      </c>
      <c r="G9018" s="25" t="n">
        <f>TRUNC(TRUNC(E9018,8)*F9018,2)</f>
        <v>0.04</v>
      </c>
    </row>
    <row r="9019" customHeight="1" ht="29">
      <c r="A9019" s="22" t="inlineStr">
        <is>
          <r>
            <t xml:space="preserve">90586</t>
          </r>
        </is>
      </c>
      <c r="B9019" s="23" t="inlineStr">
        <is>
          <r>
            <t xml:space="preserve">VIBRADOR DE IMERSÃO, DIÂMETRO DE PONTEIRA 45MM, MOTOR ELÉTRICO TRIFÁSICO POTÊNCIA DE 2 CV - CHP DIURNO. AF_06/2015</t>
          </r>
        </is>
      </c>
      <c r="C9019" s="22" t="inlineStr">
        <is>
          <r>
            <t xml:space="preserve">SINAPI</t>
          </r>
        </is>
      </c>
      <c r="D9019" s="22" t="inlineStr">
        <is>
          <r>
            <t xml:space="preserve">CHP</t>
          </r>
        </is>
      </c>
      <c r="E9019" s="24" t="n">
        <v>0.092</v>
      </c>
      <c r="F9019" s="25" t="n">
        <v>1.44</v>
      </c>
      <c r="G9019" s="25" t="n">
        <f>TRUNC(TRUNC(E9019,8)*F9019,2)</f>
        <v>0.13</v>
      </c>
    </row>
    <row r="9020" customHeight="1" ht="18">
      <c r="A9020" s="2" t="inlineStr"/>
      <c r="B9020" s="2" t="inlineStr"/>
      <c r="C9020" s="2" t="inlineStr"/>
      <c r="D9020" s="2" t="inlineStr"/>
      <c r="E9020" s="26" t="inlineStr">
        <is>
          <r>
            <t xml:space="preserve">TOTAL Equipamento Custo Horário:</t>
          </r>
        </is>
      </c>
      <c r="F9020" s="26" t="inlineStr"/>
      <c r="G9020" s="27" t="n">
        <f>SUM(G9018:G9019)</f>
        <v>0.17</v>
      </c>
    </row>
    <row r="9021" customHeight="1" ht="15">
      <c r="A9021" s="20" t="inlineStr">
        <is>
          <r>
            <t xml:space="preserve">Material</t>
          </r>
        </is>
      </c>
      <c r="B9021" s="20" t="inlineStr"/>
      <c r="C9021" s="21" t="inlineStr">
        <is>
          <r>
            <t xml:space="preserve">FONTE</t>
          </r>
        </is>
      </c>
      <c r="D9021" s="21" t="inlineStr">
        <is>
          <r>
            <t xml:space="preserve">UNID</t>
          </r>
        </is>
      </c>
      <c r="E9021" s="21" t="inlineStr">
        <is>
          <r>
            <t xml:space="preserve">COEFICIENTE</t>
          </r>
        </is>
      </c>
      <c r="F9021" s="21" t="inlineStr">
        <is>
          <r>
            <t xml:space="preserve">PREÇO UNITÁRIO</t>
          </r>
        </is>
      </c>
      <c r="G9021" s="21" t="inlineStr">
        <is>
          <r>
            <t xml:space="preserve">TOTAL</t>
          </r>
        </is>
      </c>
    </row>
    <row r="9022" customHeight="1" ht="38">
      <c r="A9022" s="22" t="inlineStr">
        <is>
          <r>
            <t xml:space="preserve">00001525</t>
          </r>
        </is>
      </c>
      <c r="B9022" s="23" t="inlineStr">
        <is>
          <r>
            <t xml:space="preserve">CONCRETO USINADO BOMBEAVEL, CLASSE DE RESISTENCIA C30, BRITA 0 E 1, SLUMP = 100 +/- 20 MM, COM BOMBEAMENTO (DISPONIBILIZACAO DE BOMBA), SEM O LANCAMENTO (NBR 8953)</t>
          </r>
        </is>
      </c>
      <c r="C9022" s="22" t="inlineStr">
        <is>
          <r>
            <t xml:space="preserve">SINAPI</t>
          </r>
        </is>
      </c>
      <c r="D9022" s="22" t="inlineStr">
        <is>
          <r>
            <t xml:space="preserve">M3</t>
          </r>
        </is>
      </c>
      <c r="E9022" s="24" t="n">
        <v>1.23</v>
      </c>
      <c r="F9022" s="25" t="n">
        <v>551.1</v>
      </c>
      <c r="G9022" s="25" t="n">
        <f>TRUNC(TRUNC(E9022,8)*F9022,2)</f>
        <v>677.85</v>
      </c>
    </row>
    <row r="9023" customHeight="1" ht="15">
      <c r="A9023" s="2" t="inlineStr"/>
      <c r="B9023" s="2" t="inlineStr"/>
      <c r="C9023" s="2" t="inlineStr"/>
      <c r="D9023" s="2" t="inlineStr"/>
      <c r="E9023" s="26" t="inlineStr">
        <is>
          <r>
            <t xml:space="preserve">TOTAL Material:</t>
          </r>
        </is>
      </c>
      <c r="F9023" s="26" t="inlineStr"/>
      <c r="G9023" s="27" t="n">
        <f>SUM(G9022:G9022)</f>
        <v>677.85</v>
      </c>
    </row>
    <row r="9024" customHeight="1" ht="15">
      <c r="A9024" s="20" t="inlineStr">
        <is>
          <r>
            <t xml:space="preserve">Mão de Obra com Encargos Complementares</t>
          </r>
        </is>
      </c>
      <c r="B9024" s="20" t="inlineStr"/>
      <c r="C9024" s="21" t="inlineStr">
        <is>
          <r>
            <t xml:space="preserve">FONTE</t>
          </r>
        </is>
      </c>
      <c r="D9024" s="21" t="inlineStr">
        <is>
          <r>
            <t xml:space="preserve">UNID</t>
          </r>
        </is>
      </c>
      <c r="E9024" s="21" t="inlineStr">
        <is>
          <r>
            <t xml:space="preserve">COEFICIENTE</t>
          </r>
        </is>
      </c>
      <c r="F9024" s="21" t="inlineStr">
        <is>
          <r>
            <t xml:space="preserve">PREÇO UNITÁRIO</t>
          </r>
        </is>
      </c>
      <c r="G9024" s="21" t="inlineStr">
        <is>
          <r>
            <t xml:space="preserve">TOTAL</t>
          </r>
        </is>
      </c>
    </row>
    <row r="9025" customHeight="1" ht="15">
      <c r="A9025" s="22" t="inlineStr">
        <is>
          <r>
            <t xml:space="preserve">88309</t>
          </r>
        </is>
      </c>
      <c r="B9025" s="23" t="inlineStr">
        <is>
          <r>
            <t xml:space="preserve">PEDREIRO COM ENCARGOS COMPLEMENTARES</t>
          </r>
        </is>
      </c>
      <c r="C9025" s="22" t="inlineStr">
        <is>
          <r>
            <t xml:space="preserve">SINAPI</t>
          </r>
        </is>
      </c>
      <c r="D9025" s="22" t="inlineStr">
        <is>
          <r>
            <t xml:space="preserve">H</t>
          </r>
        </is>
      </c>
      <c r="E9025" s="24" t="n">
        <v>0.334</v>
      </c>
      <c r="F9025" s="25" t="n">
        <v>30.58</v>
      </c>
      <c r="G9025" s="25" t="n">
        <f>TRUNC(TRUNC(E9025,8)*F9025,2)</f>
        <v>10.21</v>
      </c>
    </row>
    <row r="9026" customHeight="1" ht="15">
      <c r="A9026" s="22" t="inlineStr">
        <is>
          <r>
            <t xml:space="preserve">88316</t>
          </r>
        </is>
      </c>
      <c r="B9026" s="23" t="inlineStr">
        <is>
          <r>
            <t xml:space="preserve">SERVENTE COM ENCARGOS COMPLEMENTARES</t>
          </r>
        </is>
      </c>
      <c r="C9026" s="22" t="inlineStr">
        <is>
          <r>
            <t xml:space="preserve">SINAPI</t>
          </r>
        </is>
      </c>
      <c r="D9026" s="22" t="inlineStr">
        <is>
          <r>
            <t xml:space="preserve">H</t>
          </r>
        </is>
      </c>
      <c r="E9026" s="24" t="n">
        <v>0.501</v>
      </c>
      <c r="F9026" s="25" t="n">
        <v>23.56</v>
      </c>
      <c r="G9026" s="25" t="n">
        <f>TRUNC(TRUNC(E9026,8)*F9026,2)</f>
        <v>11.8</v>
      </c>
    </row>
    <row r="9027" customHeight="1" ht="18">
      <c r="A9027" s="2" t="inlineStr"/>
      <c r="B9027" s="2" t="inlineStr"/>
      <c r="C9027" s="2" t="inlineStr"/>
      <c r="D9027" s="2" t="inlineStr"/>
      <c r="E9027" s="26" t="inlineStr">
        <is>
          <r>
            <t xml:space="preserve">TOTAL Mão de Obra com Encargos Complementares:</t>
          </r>
        </is>
      </c>
      <c r="F9027" s="26" t="inlineStr"/>
      <c r="G9027" s="27" t="n">
        <f>SUM(G9025:G9026)</f>
        <v>22.01</v>
      </c>
    </row>
    <row r="9028" customHeight="1" ht="15">
      <c r="A9028" s="2" t="inlineStr"/>
      <c r="B9028" s="2" t="inlineStr"/>
      <c r="C9028" s="2" t="inlineStr"/>
      <c r="D9028" s="2" t="inlineStr"/>
      <c r="E9028" s="28" t="inlineStr">
        <is>
          <r>
            <t xml:space="preserve">VALOR:</t>
          </r>
        </is>
      </c>
      <c r="F9028" s="28" t="inlineStr"/>
      <c r="G9028" s="29" t="n">
        <f>ROUND(SUM(G9020,G9023,G9027),2)</f>
        <v>700.03</v>
      </c>
    </row>
    <row r="9029" customHeight="1" ht="15">
      <c r="A9029" s="2" t="inlineStr"/>
      <c r="B9029" s="2" t="inlineStr"/>
      <c r="C9029" s="2" t="inlineStr"/>
      <c r="D9029" s="2" t="inlineStr"/>
      <c r="E9029" s="28" t="inlineStr">
        <is>
          <r>
            <t xml:space="preserve">VALOR BDI (20.34%):</t>
          </r>
        </is>
      </c>
      <c r="F9029" s="28" t="inlineStr"/>
      <c r="G9029" s="29" t="n">
        <f>ROUND(G9028*(20.34/100),2)</f>
        <v>142.39</v>
      </c>
    </row>
    <row r="9030" customHeight="1" ht="15">
      <c r="A9030" s="2" t="inlineStr"/>
      <c r="B9030" s="2" t="inlineStr"/>
      <c r="C9030" s="2" t="inlineStr"/>
      <c r="D9030" s="2" t="inlineStr"/>
      <c r="E9030" s="28" t="inlineStr">
        <is>
          <r>
            <t xml:space="preserve">VALOR COM BDI:</t>
          </r>
        </is>
      </c>
      <c r="F9030" s="28" t="inlineStr"/>
      <c r="G9030" s="29" t="n">
        <f>G9029+G9028</f>
        <v>842.42</v>
      </c>
    </row>
    <row r="9031" customHeight="1" ht="10">
      <c r="A9031" s="2" t="inlineStr"/>
      <c r="B9031" s="2" t="inlineStr"/>
      <c r="C9031" s="2" t="inlineStr"/>
      <c r="D9031" s="2" t="inlineStr"/>
      <c r="E9031" s="18" t="inlineStr"/>
      <c r="F9031" s="18" t="inlineStr"/>
      <c r="G9031" s="18" t="inlineStr"/>
    </row>
    <row r="9032" customHeight="1" ht="20">
      <c r="A9032" s="19" t="inlineStr">
        <is>
          <r>
            <t xml:space="preserve">2.1.2.8. ​C0844​ CONCRETO P/VIBR., FCK 30 MPa COM AGREGADO ADQUIRIDO​ (M3)</t>
          </r>
        </is>
      </c>
      <c r="B9032" s="19" t="inlineStr"/>
      <c r="C9032" s="19" t="inlineStr"/>
      <c r="D9032" s="19" t="inlineStr"/>
      <c r="E9032" s="19" t="inlineStr"/>
      <c r="F9032" s="19" t="inlineStr"/>
      <c r="G9032" s="19" t="inlineStr"/>
    </row>
    <row r="9033" customHeight="1" ht="15">
      <c r="A9033" s="20" t="inlineStr">
        <is>
          <r>
            <t xml:space="preserve">Equipamento Custo Horário</t>
          </r>
        </is>
      </c>
      <c r="B9033" s="20" t="inlineStr"/>
      <c r="C9033" s="21" t="inlineStr">
        <is>
          <r>
            <t xml:space="preserve">FONTE</t>
          </r>
        </is>
      </c>
      <c r="D9033" s="21" t="inlineStr">
        <is>
          <r>
            <t xml:space="preserve">UNID</t>
          </r>
        </is>
      </c>
      <c r="E9033" s="21" t="inlineStr">
        <is>
          <r>
            <t xml:space="preserve">COEFICIENTE</t>
          </r>
        </is>
      </c>
      <c r="F9033" s="21" t="inlineStr">
        <is>
          <r>
            <t xml:space="preserve">PREÇO UNITÁRIO</t>
          </r>
        </is>
      </c>
      <c r="G9033" s="21" t="inlineStr">
        <is>
          <r>
            <t xml:space="preserve">TOTAL</t>
          </r>
        </is>
      </c>
    </row>
    <row r="9034" customHeight="1" ht="15">
      <c r="A9034" s="22" t="inlineStr">
        <is>
          <r>
            <t xml:space="preserve">I0682</t>
          </r>
        </is>
      </c>
      <c r="B9034" s="23" t="inlineStr">
        <is>
          <r>
            <t xml:space="preserve">BETONEIRA ELÉTRICA 580L (CHP)</t>
          </r>
        </is>
      </c>
      <c r="C9034" s="22" t="inlineStr">
        <is>
          <r>
            <t xml:space="preserve">SEINFRA</t>
          </r>
        </is>
      </c>
      <c r="D9034" s="22" t="inlineStr">
        <is>
          <r>
            <t xml:space="preserve">H</t>
          </r>
        </is>
      </c>
      <c r="E9034" s="24" t="n">
        <v>0.714</v>
      </c>
      <c r="F9034" s="30" t="n">
        <v>27.597</v>
      </c>
      <c r="G9034" s="30" t="n">
        <f>ROUND(ROUND(E9034,8)*F9034,4)</f>
        <v>19.7043</v>
      </c>
    </row>
    <row r="9035" customHeight="1" ht="18">
      <c r="A9035" s="2" t="inlineStr"/>
      <c r="B9035" s="2" t="inlineStr"/>
      <c r="C9035" s="2" t="inlineStr"/>
      <c r="D9035" s="2" t="inlineStr"/>
      <c r="E9035" s="26" t="inlineStr">
        <is>
          <r>
            <t xml:space="preserve">TOTAL Equipamento Custo Horário:</t>
          </r>
        </is>
      </c>
      <c r="F9035" s="26" t="inlineStr"/>
      <c r="G9035" s="31" t="n">
        <f>SUM(G9034:G9034)</f>
        <v>19.7043</v>
      </c>
    </row>
    <row r="9036" customHeight="1" ht="15">
      <c r="A9036" s="20" t="inlineStr">
        <is>
          <r>
            <t xml:space="preserve">Material</t>
          </r>
        </is>
      </c>
      <c r="B9036" s="20" t="inlineStr"/>
      <c r="C9036" s="21" t="inlineStr">
        <is>
          <r>
            <t xml:space="preserve">FONTE</t>
          </r>
        </is>
      </c>
      <c r="D9036" s="21" t="inlineStr">
        <is>
          <r>
            <t xml:space="preserve">UNID</t>
          </r>
        </is>
      </c>
      <c r="E9036" s="21" t="inlineStr">
        <is>
          <r>
            <t xml:space="preserve">COEFICIENTE</t>
          </r>
        </is>
      </c>
      <c r="F9036" s="21" t="inlineStr">
        <is>
          <r>
            <t xml:space="preserve">PREÇO UNITÁRIO</t>
          </r>
        </is>
      </c>
      <c r="G9036" s="21" t="inlineStr">
        <is>
          <r>
            <t xml:space="preserve">TOTAL</t>
          </r>
        </is>
      </c>
    </row>
    <row r="9037" customHeight="1" ht="15">
      <c r="A9037" s="22" t="inlineStr">
        <is>
          <r>
            <t xml:space="preserve">I0109</t>
          </r>
        </is>
      </c>
      <c r="B9037" s="23" t="inlineStr">
        <is>
          <r>
            <t xml:space="preserve">AREIA MEDIA</t>
          </r>
        </is>
      </c>
      <c r="C9037" s="22" t="inlineStr">
        <is>
          <r>
            <t xml:space="preserve">SEINFRA</t>
          </r>
        </is>
      </c>
      <c r="D9037" s="22" t="inlineStr">
        <is>
          <r>
            <t xml:space="preserve">M3</t>
          </r>
        </is>
      </c>
      <c r="E9037" s="24" t="n">
        <v>0.929</v>
      </c>
      <c r="F9037" s="30" t="n">
        <v>83.58</v>
      </c>
      <c r="G9037" s="30" t="n">
        <f>ROUND(ROUND(E9037,8)*F9037,4)</f>
        <v>77.6458</v>
      </c>
    </row>
    <row r="9038" customHeight="1" ht="15">
      <c r="A9038" s="22" t="inlineStr">
        <is>
          <r>
            <t xml:space="preserve">I0280</t>
          </r>
        </is>
      </c>
      <c r="B9038" s="23" t="inlineStr">
        <is>
          <r>
            <t xml:space="preserve">BRITA</t>
          </r>
        </is>
      </c>
      <c r="C9038" s="22" t="inlineStr">
        <is>
          <r>
            <t xml:space="preserve">SEINFRA</t>
          </r>
        </is>
      </c>
      <c r="D9038" s="22" t="inlineStr">
        <is>
          <r>
            <t xml:space="preserve">M3</t>
          </r>
        </is>
      </c>
      <c r="E9038" s="24" t="n">
        <v>0.627</v>
      </c>
      <c r="F9038" s="30" t="n">
        <v>100.5</v>
      </c>
      <c r="G9038" s="30" t="n">
        <f>ROUND(ROUND(E9038,8)*F9038,4)</f>
        <v>63.0135</v>
      </c>
    </row>
    <row r="9039" customHeight="1" ht="15">
      <c r="A9039" s="22" t="inlineStr">
        <is>
          <r>
            <t xml:space="preserve">I0805</t>
          </r>
        </is>
      </c>
      <c r="B9039" s="23" t="inlineStr">
        <is>
          <r>
            <t xml:space="preserve">CIMENTO PORTLAND</t>
          </r>
        </is>
      </c>
      <c r="C9039" s="22" t="inlineStr">
        <is>
          <r>
            <t xml:space="preserve">SEINFRA</t>
          </r>
        </is>
      </c>
      <c r="D9039" s="22" t="inlineStr">
        <is>
          <r>
            <t xml:space="preserve">KG</t>
          </r>
        </is>
      </c>
      <c r="E9039" s="24" t="n">
        <v>396.0</v>
      </c>
      <c r="F9039" s="30" t="n">
        <v>0.71</v>
      </c>
      <c r="G9039" s="30" t="n">
        <f>ROUND(ROUND(E9039,8)*F9039,4)</f>
        <v>281.16</v>
      </c>
    </row>
    <row r="9040" customHeight="1" ht="15">
      <c r="A9040" s="22" t="inlineStr">
        <is>
          <r>
            <t xml:space="preserve">I1605</t>
          </r>
        </is>
      </c>
      <c r="B9040" s="23" t="inlineStr">
        <is>
          <r>
            <t xml:space="preserve">PEDRISCO</t>
          </r>
        </is>
      </c>
      <c r="C9040" s="22" t="inlineStr">
        <is>
          <r>
            <t xml:space="preserve">SEINFRA</t>
          </r>
        </is>
      </c>
      <c r="D9040" s="22" t="inlineStr">
        <is>
          <r>
            <t xml:space="preserve">M3</t>
          </r>
        </is>
      </c>
      <c r="E9040" s="24" t="n">
        <v>0.209</v>
      </c>
      <c r="F9040" s="30" t="n">
        <v>100.5</v>
      </c>
      <c r="G9040" s="30" t="n">
        <f>ROUND(ROUND(E9040,8)*F9040,4)</f>
        <v>21.0045</v>
      </c>
    </row>
    <row r="9041" customHeight="1" ht="15">
      <c r="A9041" s="2" t="inlineStr"/>
      <c r="B9041" s="2" t="inlineStr"/>
      <c r="C9041" s="2" t="inlineStr"/>
      <c r="D9041" s="2" t="inlineStr"/>
      <c r="E9041" s="26" t="inlineStr">
        <is>
          <r>
            <t xml:space="preserve">TOTAL Material:</t>
          </r>
        </is>
      </c>
      <c r="F9041" s="26" t="inlineStr"/>
      <c r="G9041" s="31" t="n">
        <f>SUM(G9037:G9040)</f>
        <v>442.8238</v>
      </c>
    </row>
    <row r="9042" customHeight="1" ht="15">
      <c r="A9042" s="20" t="inlineStr">
        <is>
          <r>
            <t xml:space="preserve">Mão de Obra</t>
          </r>
        </is>
      </c>
      <c r="B9042" s="20" t="inlineStr"/>
      <c r="C9042" s="21" t="inlineStr">
        <is>
          <r>
            <t xml:space="preserve">FONTE</t>
          </r>
        </is>
      </c>
      <c r="D9042" s="21" t="inlineStr">
        <is>
          <r>
            <t xml:space="preserve">UNID</t>
          </r>
        </is>
      </c>
      <c r="E9042" s="21" t="inlineStr">
        <is>
          <r>
            <t xml:space="preserve">COEFICIENTE</t>
          </r>
        </is>
      </c>
      <c r="F9042" s="21" t="inlineStr">
        <is>
          <r>
            <t xml:space="preserve">PREÇO UNITÁRIO</t>
          </r>
        </is>
      </c>
      <c r="G9042" s="21" t="inlineStr">
        <is>
          <r>
            <t xml:space="preserve">TOTAL</t>
          </r>
        </is>
      </c>
    </row>
    <row r="9043" customHeight="1" ht="15">
      <c r="A9043" s="22" t="inlineStr">
        <is>
          <r>
            <t xml:space="preserve">I2543</t>
          </r>
        </is>
      </c>
      <c r="B9043" s="23" t="inlineStr">
        <is>
          <r>
            <t xml:space="preserve">SERVENTE</t>
          </r>
        </is>
      </c>
      <c r="C9043" s="22" t="inlineStr">
        <is>
          <r>
            <t xml:space="preserve">SEINFRA</t>
          </r>
        </is>
      </c>
      <c r="D9043" s="22" t="inlineStr">
        <is>
          <r>
            <t xml:space="preserve">H</t>
          </r>
        </is>
      </c>
      <c r="E9043" s="24" t="n">
        <v>6.0</v>
      </c>
      <c r="F9043" s="30" t="n">
        <v>20.26</v>
      </c>
      <c r="G9043" s="30" t="n">
        <f>ROUND(ROUND(E9043,8)*F9043,4)</f>
        <v>121.56</v>
      </c>
    </row>
    <row r="9044" customHeight="1" ht="15">
      <c r="A9044" s="2" t="inlineStr"/>
      <c r="B9044" s="2" t="inlineStr"/>
      <c r="C9044" s="2" t="inlineStr"/>
      <c r="D9044" s="2" t="inlineStr"/>
      <c r="E9044" s="26" t="inlineStr">
        <is>
          <r>
            <t xml:space="preserve">TOTAL Mão de Obra:</t>
          </r>
        </is>
      </c>
      <c r="F9044" s="26" t="inlineStr"/>
      <c r="G9044" s="31" t="n">
        <f>SUM(G9043:G9043)</f>
        <v>121.56</v>
      </c>
    </row>
    <row r="9045" customHeight="1" ht="15">
      <c r="A9045" s="2" t="inlineStr"/>
      <c r="B9045" s="2" t="inlineStr"/>
      <c r="C9045" s="2" t="inlineStr"/>
      <c r="D9045" s="2" t="inlineStr"/>
      <c r="E9045" s="28" t="inlineStr">
        <is>
          <r>
            <t xml:space="preserve">VALOR:</t>
          </r>
        </is>
      </c>
      <c r="F9045" s="28" t="inlineStr"/>
      <c r="G9045" s="29" t="n">
        <f>ROUND(SUM(G9035,G9041,G9044),2)</f>
        <v>584.09</v>
      </c>
    </row>
    <row r="9046" customHeight="1" ht="15">
      <c r="A9046" s="2" t="inlineStr"/>
      <c r="B9046" s="2" t="inlineStr"/>
      <c r="C9046" s="2" t="inlineStr"/>
      <c r="D9046" s="2" t="inlineStr"/>
      <c r="E9046" s="28" t="inlineStr">
        <is>
          <r>
            <t xml:space="preserve">VALOR BDI (20.34%):</t>
          </r>
        </is>
      </c>
      <c r="F9046" s="28" t="inlineStr"/>
      <c r="G9046" s="29" t="n">
        <f>ROUND(G9045*(20.34/100),2)</f>
        <v>118.8</v>
      </c>
    </row>
    <row r="9047" customHeight="1" ht="15">
      <c r="A9047" s="2" t="inlineStr"/>
      <c r="B9047" s="2" t="inlineStr"/>
      <c r="C9047" s="2" t="inlineStr"/>
      <c r="D9047" s="2" t="inlineStr"/>
      <c r="E9047" s="28" t="inlineStr">
        <is>
          <r>
            <t xml:space="preserve">VALOR COM BDI:</t>
          </r>
        </is>
      </c>
      <c r="F9047" s="28" t="inlineStr"/>
      <c r="G9047" s="29" t="n">
        <f>G9046+G9045</f>
        <v>702.89</v>
      </c>
    </row>
    <row r="9048" customHeight="1" ht="10">
      <c r="A9048" s="2" t="inlineStr"/>
      <c r="B9048" s="2" t="inlineStr"/>
      <c r="C9048" s="2" t="inlineStr"/>
      <c r="D9048" s="2" t="inlineStr"/>
      <c r="E9048" s="18" t="inlineStr"/>
      <c r="F9048" s="18" t="inlineStr"/>
      <c r="G9048" s="18" t="inlineStr"/>
    </row>
    <row r="9049" customHeight="1" ht="20">
      <c r="A9049" s="19" t="inlineStr">
        <is>
          <r>
            <t xml:space="preserve">2.1.2.9. ​C1604​ LANÇAMENTO E APLICAÇÃO DE CONCRETO S/ ELEVAÇÃO​ (M3)</t>
          </r>
        </is>
      </c>
      <c r="B9049" s="19" t="inlineStr"/>
      <c r="C9049" s="19" t="inlineStr"/>
      <c r="D9049" s="19" t="inlineStr"/>
      <c r="E9049" s="19" t="inlineStr"/>
      <c r="F9049" s="19" t="inlineStr"/>
      <c r="G9049" s="19" t="inlineStr"/>
    </row>
    <row r="9050" customHeight="1" ht="15">
      <c r="A9050" s="20" t="inlineStr">
        <is>
          <r>
            <t xml:space="preserve">Mão de Obra</t>
          </r>
        </is>
      </c>
      <c r="B9050" s="20" t="inlineStr"/>
      <c r="C9050" s="21" t="inlineStr">
        <is>
          <r>
            <t xml:space="preserve">FONTE</t>
          </r>
        </is>
      </c>
      <c r="D9050" s="21" t="inlineStr">
        <is>
          <r>
            <t xml:space="preserve">UNID</t>
          </r>
        </is>
      </c>
      <c r="E9050" s="21" t="inlineStr">
        <is>
          <r>
            <t xml:space="preserve">COEFICIENTE</t>
          </r>
        </is>
      </c>
      <c r="F9050" s="21" t="inlineStr">
        <is>
          <r>
            <t xml:space="preserve">PREÇO UNITÁRIO</t>
          </r>
        </is>
      </c>
      <c r="G9050" s="21" t="inlineStr">
        <is>
          <r>
            <t xml:space="preserve">TOTAL</t>
          </r>
        </is>
      </c>
    </row>
    <row r="9051" customHeight="1" ht="15">
      <c r="A9051" s="22" t="inlineStr">
        <is>
          <r>
            <t xml:space="preserve">I2391</t>
          </r>
        </is>
      </c>
      <c r="B9051" s="23" t="inlineStr">
        <is>
          <r>
            <t xml:space="preserve">PEDREIRO</t>
          </r>
        </is>
      </c>
      <c r="C9051" s="22" t="inlineStr">
        <is>
          <r>
            <t xml:space="preserve">SEINFRA</t>
          </r>
        </is>
      </c>
      <c r="D9051" s="22" t="inlineStr">
        <is>
          <r>
            <t xml:space="preserve">H</t>
          </r>
        </is>
      </c>
      <c r="E9051" s="24" t="n">
        <v>2.0</v>
      </c>
      <c r="F9051" s="30" t="n">
        <v>26.86</v>
      </c>
      <c r="G9051" s="30" t="n">
        <f>ROUND(ROUND(E9051,8)*F9051,4)</f>
        <v>53.72</v>
      </c>
    </row>
    <row r="9052" customHeight="1" ht="15">
      <c r="A9052" s="22" t="inlineStr">
        <is>
          <r>
            <t xml:space="preserve">I2543</t>
          </r>
        </is>
      </c>
      <c r="B9052" s="23" t="inlineStr">
        <is>
          <r>
            <t xml:space="preserve">SERVENTE</t>
          </r>
        </is>
      </c>
      <c r="C9052" s="22" t="inlineStr">
        <is>
          <r>
            <t xml:space="preserve">SEINFRA</t>
          </r>
        </is>
      </c>
      <c r="D9052" s="22" t="inlineStr">
        <is>
          <r>
            <t xml:space="preserve">H</t>
          </r>
        </is>
      </c>
      <c r="E9052" s="24" t="n">
        <v>6.0</v>
      </c>
      <c r="F9052" s="30" t="n">
        <v>20.26</v>
      </c>
      <c r="G9052" s="30" t="n">
        <f>ROUND(ROUND(E9052,8)*F9052,4)</f>
        <v>121.56</v>
      </c>
    </row>
    <row r="9053" customHeight="1" ht="15">
      <c r="A9053" s="2" t="inlineStr"/>
      <c r="B9053" s="2" t="inlineStr"/>
      <c r="C9053" s="2" t="inlineStr"/>
      <c r="D9053" s="2" t="inlineStr"/>
      <c r="E9053" s="26" t="inlineStr">
        <is>
          <r>
            <t xml:space="preserve">TOTAL Mão de Obra:</t>
          </r>
        </is>
      </c>
      <c r="F9053" s="26" t="inlineStr"/>
      <c r="G9053" s="31" t="n">
        <f>SUM(G9051:G9052)</f>
        <v>175.28</v>
      </c>
    </row>
    <row r="9054" customHeight="1" ht="15">
      <c r="A9054" s="2" t="inlineStr"/>
      <c r="B9054" s="2" t="inlineStr"/>
      <c r="C9054" s="2" t="inlineStr"/>
      <c r="D9054" s="2" t="inlineStr"/>
      <c r="E9054" s="28" t="inlineStr">
        <is>
          <r>
            <t xml:space="preserve">VALOR:</t>
          </r>
        </is>
      </c>
      <c r="F9054" s="28" t="inlineStr"/>
      <c r="G9054" s="29" t="n">
        <f>ROUND(SUM(G9053),2)</f>
        <v>175.28</v>
      </c>
    </row>
    <row r="9055" customHeight="1" ht="15">
      <c r="A9055" s="2" t="inlineStr"/>
      <c r="B9055" s="2" t="inlineStr"/>
      <c r="C9055" s="2" t="inlineStr"/>
      <c r="D9055" s="2" t="inlineStr"/>
      <c r="E9055" s="28" t="inlineStr">
        <is>
          <r>
            <t xml:space="preserve">VALOR BDI (20.34%):</t>
          </r>
        </is>
      </c>
      <c r="F9055" s="28" t="inlineStr"/>
      <c r="G9055" s="29" t="n">
        <f>ROUND(G9054*(20.34/100),2)</f>
        <v>35.65</v>
      </c>
    </row>
    <row r="9056" customHeight="1" ht="15">
      <c r="A9056" s="2" t="inlineStr"/>
      <c r="B9056" s="2" t="inlineStr"/>
      <c r="C9056" s="2" t="inlineStr"/>
      <c r="D9056" s="2" t="inlineStr"/>
      <c r="E9056" s="28" t="inlineStr">
        <is>
          <r>
            <t xml:space="preserve">VALOR COM BDI:</t>
          </r>
        </is>
      </c>
      <c r="F9056" s="28" t="inlineStr"/>
      <c r="G9056" s="29" t="n">
        <f>G9055+G9054</f>
        <v>210.93</v>
      </c>
    </row>
    <row r="9057" customHeight="1" ht="10">
      <c r="A9057" s="2" t="inlineStr"/>
      <c r="B9057" s="2" t="inlineStr"/>
      <c r="C9057" s="2" t="inlineStr"/>
      <c r="D9057" s="2" t="inlineStr"/>
      <c r="E9057" s="18" t="inlineStr"/>
      <c r="F9057" s="18" t="inlineStr"/>
      <c r="G9057" s="18" t="inlineStr"/>
    </row>
    <row r="9058" customHeight="1" ht="20">
      <c r="A9058" s="19" t="inlineStr">
        <is>
          <r>
            <t xml:space="preserve">2.1.2.10. ​C0843​ CONCRETO P/VIBR., FCK 25 MPa COM AGREGADO ADQUIRIDO​ (M3)</t>
          </r>
        </is>
      </c>
      <c r="B9058" s="19" t="inlineStr"/>
      <c r="C9058" s="19" t="inlineStr"/>
      <c r="D9058" s="19" t="inlineStr"/>
      <c r="E9058" s="19" t="inlineStr"/>
      <c r="F9058" s="19" t="inlineStr"/>
      <c r="G9058" s="19" t="inlineStr"/>
    </row>
    <row r="9059" customHeight="1" ht="15">
      <c r="A9059" s="20" t="inlineStr">
        <is>
          <r>
            <t xml:space="preserve">Equipamento Custo Horário</t>
          </r>
        </is>
      </c>
      <c r="B9059" s="20" t="inlineStr"/>
      <c r="C9059" s="21" t="inlineStr">
        <is>
          <r>
            <t xml:space="preserve">FONTE</t>
          </r>
        </is>
      </c>
      <c r="D9059" s="21" t="inlineStr">
        <is>
          <r>
            <t xml:space="preserve">UNID</t>
          </r>
        </is>
      </c>
      <c r="E9059" s="21" t="inlineStr">
        <is>
          <r>
            <t xml:space="preserve">COEFICIENTE</t>
          </r>
        </is>
      </c>
      <c r="F9059" s="21" t="inlineStr">
        <is>
          <r>
            <t xml:space="preserve">PREÇO UNITÁRIO</t>
          </r>
        </is>
      </c>
      <c r="G9059" s="21" t="inlineStr">
        <is>
          <r>
            <t xml:space="preserve">TOTAL</t>
          </r>
        </is>
      </c>
    </row>
    <row r="9060" customHeight="1" ht="15">
      <c r="A9060" s="22" t="inlineStr">
        <is>
          <r>
            <t xml:space="preserve">I0682</t>
          </r>
        </is>
      </c>
      <c r="B9060" s="23" t="inlineStr">
        <is>
          <r>
            <t xml:space="preserve">BETONEIRA ELÉTRICA 580L (CHP)</t>
          </r>
        </is>
      </c>
      <c r="C9060" s="22" t="inlineStr">
        <is>
          <r>
            <t xml:space="preserve">SEINFRA</t>
          </r>
        </is>
      </c>
      <c r="D9060" s="22" t="inlineStr">
        <is>
          <r>
            <t xml:space="preserve">H</t>
          </r>
        </is>
      </c>
      <c r="E9060" s="24" t="n">
        <v>0.714</v>
      </c>
      <c r="F9060" s="30" t="n">
        <v>27.597</v>
      </c>
      <c r="G9060" s="30" t="n">
        <f>ROUND(ROUND(E9060,8)*F9060,4)</f>
        <v>19.7043</v>
      </c>
    </row>
    <row r="9061" customHeight="1" ht="18">
      <c r="A9061" s="2" t="inlineStr"/>
      <c r="B9061" s="2" t="inlineStr"/>
      <c r="C9061" s="2" t="inlineStr"/>
      <c r="D9061" s="2" t="inlineStr"/>
      <c r="E9061" s="26" t="inlineStr">
        <is>
          <r>
            <t xml:space="preserve">TOTAL Equipamento Custo Horário:</t>
          </r>
        </is>
      </c>
      <c r="F9061" s="26" t="inlineStr"/>
      <c r="G9061" s="31" t="n">
        <f>SUM(G9060:G9060)</f>
        <v>19.7043</v>
      </c>
    </row>
    <row r="9062" customHeight="1" ht="15">
      <c r="A9062" s="20" t="inlineStr">
        <is>
          <r>
            <t xml:space="preserve">Material</t>
          </r>
        </is>
      </c>
      <c r="B9062" s="20" t="inlineStr"/>
      <c r="C9062" s="21" t="inlineStr">
        <is>
          <r>
            <t xml:space="preserve">FONTE</t>
          </r>
        </is>
      </c>
      <c r="D9062" s="21" t="inlineStr">
        <is>
          <r>
            <t xml:space="preserve">UNID</t>
          </r>
        </is>
      </c>
      <c r="E9062" s="21" t="inlineStr">
        <is>
          <r>
            <t xml:space="preserve">COEFICIENTE</t>
          </r>
        </is>
      </c>
      <c r="F9062" s="21" t="inlineStr">
        <is>
          <r>
            <t xml:space="preserve">PREÇO UNITÁRIO</t>
          </r>
        </is>
      </c>
      <c r="G9062" s="21" t="inlineStr">
        <is>
          <r>
            <t xml:space="preserve">TOTAL</t>
          </r>
        </is>
      </c>
    </row>
    <row r="9063" customHeight="1" ht="15">
      <c r="A9063" s="22" t="inlineStr">
        <is>
          <r>
            <t xml:space="preserve">I0109</t>
          </r>
        </is>
      </c>
      <c r="B9063" s="23" t="inlineStr">
        <is>
          <r>
            <t xml:space="preserve">AREIA MEDIA</t>
          </r>
        </is>
      </c>
      <c r="C9063" s="22" t="inlineStr">
        <is>
          <r>
            <t xml:space="preserve">SEINFRA</t>
          </r>
        </is>
      </c>
      <c r="D9063" s="22" t="inlineStr">
        <is>
          <r>
            <t xml:space="preserve">M3</t>
          </r>
        </is>
      </c>
      <c r="E9063" s="24" t="n">
        <v>0.8669</v>
      </c>
      <c r="F9063" s="30" t="n">
        <v>83.58</v>
      </c>
      <c r="G9063" s="30" t="n">
        <f>ROUND(ROUND(E9063,8)*F9063,4)</f>
        <v>72.4555</v>
      </c>
    </row>
    <row r="9064" customHeight="1" ht="15">
      <c r="A9064" s="22" t="inlineStr">
        <is>
          <r>
            <t xml:space="preserve">I0280</t>
          </r>
        </is>
      </c>
      <c r="B9064" s="23" t="inlineStr">
        <is>
          <r>
            <t xml:space="preserve">BRITA</t>
          </r>
        </is>
      </c>
      <c r="C9064" s="22" t="inlineStr">
        <is>
          <r>
            <t xml:space="preserve">SEINFRA</t>
          </r>
        </is>
      </c>
      <c r="D9064" s="22" t="inlineStr">
        <is>
          <r>
            <t xml:space="preserve">M3</t>
          </r>
        </is>
      </c>
      <c r="E9064" s="24" t="n">
        <v>0.627</v>
      </c>
      <c r="F9064" s="30" t="n">
        <v>100.5</v>
      </c>
      <c r="G9064" s="30" t="n">
        <f>ROUND(ROUND(E9064,8)*F9064,4)</f>
        <v>63.0135</v>
      </c>
    </row>
    <row r="9065" customHeight="1" ht="15">
      <c r="A9065" s="22" t="inlineStr">
        <is>
          <r>
            <t xml:space="preserve">I0805</t>
          </r>
        </is>
      </c>
      <c r="B9065" s="23" t="inlineStr">
        <is>
          <r>
            <t xml:space="preserve">CIMENTO PORTLAND</t>
          </r>
        </is>
      </c>
      <c r="C9065" s="22" t="inlineStr">
        <is>
          <r>
            <t xml:space="preserve">SEINFRA</t>
          </r>
        </is>
      </c>
      <c r="D9065" s="22" t="inlineStr">
        <is>
          <r>
            <t xml:space="preserve">KG</t>
          </r>
        </is>
      </c>
      <c r="E9065" s="24" t="n">
        <v>349.0</v>
      </c>
      <c r="F9065" s="30" t="n">
        <v>0.71</v>
      </c>
      <c r="G9065" s="30" t="n">
        <f>ROUND(ROUND(E9065,8)*F9065,4)</f>
        <v>247.79</v>
      </c>
    </row>
    <row r="9066" customHeight="1" ht="15">
      <c r="A9066" s="22" t="inlineStr">
        <is>
          <r>
            <t xml:space="preserve">I1605</t>
          </r>
        </is>
      </c>
      <c r="B9066" s="23" t="inlineStr">
        <is>
          <r>
            <t xml:space="preserve">PEDRISCO</t>
          </r>
        </is>
      </c>
      <c r="C9066" s="22" t="inlineStr">
        <is>
          <r>
            <t xml:space="preserve">SEINFRA</t>
          </r>
        </is>
      </c>
      <c r="D9066" s="22" t="inlineStr">
        <is>
          <r>
            <t xml:space="preserve">M3</t>
          </r>
        </is>
      </c>
      <c r="E9066" s="24" t="n">
        <v>0.209</v>
      </c>
      <c r="F9066" s="30" t="n">
        <v>100.5</v>
      </c>
      <c r="G9066" s="30" t="n">
        <f>ROUND(ROUND(E9066,8)*F9066,4)</f>
        <v>21.0045</v>
      </c>
    </row>
    <row r="9067" customHeight="1" ht="15">
      <c r="A9067" s="2" t="inlineStr"/>
      <c r="B9067" s="2" t="inlineStr"/>
      <c r="C9067" s="2" t="inlineStr"/>
      <c r="D9067" s="2" t="inlineStr"/>
      <c r="E9067" s="26" t="inlineStr">
        <is>
          <r>
            <t xml:space="preserve">TOTAL Material:</t>
          </r>
        </is>
      </c>
      <c r="F9067" s="26" t="inlineStr"/>
      <c r="G9067" s="31" t="n">
        <f>SUM(G9063:G9066)</f>
        <v>404.2635</v>
      </c>
    </row>
    <row r="9068" customHeight="1" ht="15">
      <c r="A9068" s="20" t="inlineStr">
        <is>
          <r>
            <t xml:space="preserve">Mão de Obra</t>
          </r>
        </is>
      </c>
      <c r="B9068" s="20" t="inlineStr"/>
      <c r="C9068" s="21" t="inlineStr">
        <is>
          <r>
            <t xml:space="preserve">FONTE</t>
          </r>
        </is>
      </c>
      <c r="D9068" s="21" t="inlineStr">
        <is>
          <r>
            <t xml:space="preserve">UNID</t>
          </r>
        </is>
      </c>
      <c r="E9068" s="21" t="inlineStr">
        <is>
          <r>
            <t xml:space="preserve">COEFICIENTE</t>
          </r>
        </is>
      </c>
      <c r="F9068" s="21" t="inlineStr">
        <is>
          <r>
            <t xml:space="preserve">PREÇO UNITÁRIO</t>
          </r>
        </is>
      </c>
      <c r="G9068" s="21" t="inlineStr">
        <is>
          <r>
            <t xml:space="preserve">TOTAL</t>
          </r>
        </is>
      </c>
    </row>
    <row r="9069" customHeight="1" ht="15">
      <c r="A9069" s="22" t="inlineStr">
        <is>
          <r>
            <t xml:space="preserve">I2543</t>
          </r>
        </is>
      </c>
      <c r="B9069" s="23" t="inlineStr">
        <is>
          <r>
            <t xml:space="preserve">SERVENTE</t>
          </r>
        </is>
      </c>
      <c r="C9069" s="22" t="inlineStr">
        <is>
          <r>
            <t xml:space="preserve">SEINFRA</t>
          </r>
        </is>
      </c>
      <c r="D9069" s="22" t="inlineStr">
        <is>
          <r>
            <t xml:space="preserve">H</t>
          </r>
        </is>
      </c>
      <c r="E9069" s="24" t="n">
        <v>6.0</v>
      </c>
      <c r="F9069" s="30" t="n">
        <v>20.26</v>
      </c>
      <c r="G9069" s="30" t="n">
        <f>ROUND(ROUND(E9069,8)*F9069,4)</f>
        <v>121.56</v>
      </c>
    </row>
    <row r="9070" customHeight="1" ht="15">
      <c r="A9070" s="2" t="inlineStr"/>
      <c r="B9070" s="2" t="inlineStr"/>
      <c r="C9070" s="2" t="inlineStr"/>
      <c r="D9070" s="2" t="inlineStr"/>
      <c r="E9070" s="26" t="inlineStr">
        <is>
          <r>
            <t xml:space="preserve">TOTAL Mão de Obra:</t>
          </r>
        </is>
      </c>
      <c r="F9070" s="26" t="inlineStr"/>
      <c r="G9070" s="31" t="n">
        <f>SUM(G9069:G9069)</f>
        <v>121.56</v>
      </c>
    </row>
    <row r="9071" customHeight="1" ht="15">
      <c r="A9071" s="2" t="inlineStr"/>
      <c r="B9071" s="2" t="inlineStr"/>
      <c r="C9071" s="2" t="inlineStr"/>
      <c r="D9071" s="2" t="inlineStr"/>
      <c r="E9071" s="28" t="inlineStr">
        <is>
          <r>
            <t xml:space="preserve">VALOR:</t>
          </r>
        </is>
      </c>
      <c r="F9071" s="28" t="inlineStr"/>
      <c r="G9071" s="29" t="n">
        <f>ROUND(SUM(G9061,G9067,G9070),2)</f>
        <v>545.53</v>
      </c>
    </row>
    <row r="9072" customHeight="1" ht="15">
      <c r="A9072" s="2" t="inlineStr"/>
      <c r="B9072" s="2" t="inlineStr"/>
      <c r="C9072" s="2" t="inlineStr"/>
      <c r="D9072" s="2" t="inlineStr"/>
      <c r="E9072" s="28" t="inlineStr">
        <is>
          <r>
            <t xml:space="preserve">VALOR BDI (20.34%):</t>
          </r>
        </is>
      </c>
      <c r="F9072" s="28" t="inlineStr"/>
      <c r="G9072" s="29" t="n">
        <f>ROUND(G9071*(20.34/100),2)</f>
        <v>110.96</v>
      </c>
    </row>
    <row r="9073" customHeight="1" ht="15">
      <c r="A9073" s="2" t="inlineStr"/>
      <c r="B9073" s="2" t="inlineStr"/>
      <c r="C9073" s="2" t="inlineStr"/>
      <c r="D9073" s="2" t="inlineStr"/>
      <c r="E9073" s="28" t="inlineStr">
        <is>
          <r>
            <t xml:space="preserve">VALOR COM BDI:</t>
          </r>
        </is>
      </c>
      <c r="F9073" s="28" t="inlineStr"/>
      <c r="G9073" s="29" t="n">
        <f>G9072+G9071</f>
        <v>656.49</v>
      </c>
    </row>
    <row r="9074" customHeight="1" ht="10">
      <c r="A9074" s="2" t="inlineStr"/>
      <c r="B9074" s="2" t="inlineStr"/>
      <c r="C9074" s="2" t="inlineStr"/>
      <c r="D9074" s="2" t="inlineStr"/>
      <c r="E9074" s="18" t="inlineStr"/>
      <c r="F9074" s="18" t="inlineStr"/>
      <c r="G9074" s="18" t="inlineStr"/>
    </row>
    <row r="9075" customHeight="1" ht="20">
      <c r="A9075" s="19" t="inlineStr">
        <is>
          <r>
            <t xml:space="preserve">2.1.3.1. ​C0216​ ARMADURA CA-50A MÉDIA D= 6,3 A 10,0mm​ (KG)</t>
          </r>
        </is>
      </c>
      <c r="B9075" s="19" t="inlineStr"/>
      <c r="C9075" s="19" t="inlineStr"/>
      <c r="D9075" s="19" t="inlineStr"/>
      <c r="E9075" s="19" t="inlineStr"/>
      <c r="F9075" s="19" t="inlineStr"/>
      <c r="G9075" s="19" t="inlineStr"/>
    </row>
    <row r="9076" customHeight="1" ht="15">
      <c r="A9076" s="20" t="inlineStr">
        <is>
          <r>
            <t xml:space="preserve">Material</t>
          </r>
        </is>
      </c>
      <c r="B9076" s="20" t="inlineStr"/>
      <c r="C9076" s="21" t="inlineStr">
        <is>
          <r>
            <t xml:space="preserve">FONTE</t>
          </r>
        </is>
      </c>
      <c r="D9076" s="21" t="inlineStr">
        <is>
          <r>
            <t xml:space="preserve">UNID</t>
          </r>
        </is>
      </c>
      <c r="E9076" s="21" t="inlineStr">
        <is>
          <r>
            <t xml:space="preserve">COEFICIENTE</t>
          </r>
        </is>
      </c>
      <c r="F9076" s="21" t="inlineStr">
        <is>
          <r>
            <t xml:space="preserve">PREÇO UNITÁRIO</t>
          </r>
        </is>
      </c>
      <c r="G9076" s="21" t="inlineStr">
        <is>
          <r>
            <t xml:space="preserve">TOTAL</t>
          </r>
        </is>
      </c>
    </row>
    <row r="9077" customHeight="1" ht="15">
      <c r="A9077" s="22" t="inlineStr">
        <is>
          <r>
            <t xml:space="preserve">I0163</t>
          </r>
        </is>
      </c>
      <c r="B9077" s="23" t="inlineStr">
        <is>
          <r>
            <t xml:space="preserve">AÇO CA-50</t>
          </r>
        </is>
      </c>
      <c r="C9077" s="22" t="inlineStr">
        <is>
          <r>
            <t xml:space="preserve">SEINFRA</t>
          </r>
        </is>
      </c>
      <c r="D9077" s="22" t="inlineStr">
        <is>
          <r>
            <t xml:space="preserve">KG</t>
          </r>
        </is>
      </c>
      <c r="E9077" s="24" t="n">
        <v>1.15</v>
      </c>
      <c r="F9077" s="30" t="n">
        <v>7.1</v>
      </c>
      <c r="G9077" s="30" t="n">
        <f>ROUND(ROUND(E9077,8)*F9077,4)</f>
        <v>8.165</v>
      </c>
    </row>
    <row r="9078" customHeight="1" ht="15">
      <c r="A9078" s="22" t="inlineStr">
        <is>
          <r>
            <t xml:space="preserve">I0103</t>
          </r>
        </is>
      </c>
      <c r="B9078" s="23" t="inlineStr">
        <is>
          <r>
            <t xml:space="preserve">ARAME RECOZIDO N.18 BWG</t>
          </r>
        </is>
      </c>
      <c r="C9078" s="22" t="inlineStr">
        <is>
          <r>
            <t xml:space="preserve">SEINFRA</t>
          </r>
        </is>
      </c>
      <c r="D9078" s="22" t="inlineStr">
        <is>
          <r>
            <t xml:space="preserve">KG</t>
          </r>
        </is>
      </c>
      <c r="E9078" s="24" t="n">
        <v>0.02</v>
      </c>
      <c r="F9078" s="30" t="n">
        <v>16.53</v>
      </c>
      <c r="G9078" s="30" t="n">
        <f>ROUND(ROUND(E9078,8)*F9078,4)</f>
        <v>0.3306</v>
      </c>
    </row>
    <row r="9079" customHeight="1" ht="15">
      <c r="A9079" s="2" t="inlineStr"/>
      <c r="B9079" s="2" t="inlineStr"/>
      <c r="C9079" s="2" t="inlineStr"/>
      <c r="D9079" s="2" t="inlineStr"/>
      <c r="E9079" s="26" t="inlineStr">
        <is>
          <r>
            <t xml:space="preserve">TOTAL Material:</t>
          </r>
        </is>
      </c>
      <c r="F9079" s="26" t="inlineStr"/>
      <c r="G9079" s="31" t="n">
        <f>SUM(G9077:G9078)</f>
        <v>8.4956</v>
      </c>
    </row>
    <row r="9080" customHeight="1" ht="15">
      <c r="A9080" s="20" t="inlineStr">
        <is>
          <r>
            <t xml:space="preserve">Mão de Obra</t>
          </r>
        </is>
      </c>
      <c r="B9080" s="20" t="inlineStr"/>
      <c r="C9080" s="21" t="inlineStr">
        <is>
          <r>
            <t xml:space="preserve">FONTE</t>
          </r>
        </is>
      </c>
      <c r="D9080" s="21" t="inlineStr">
        <is>
          <r>
            <t xml:space="preserve">UNID</t>
          </r>
        </is>
      </c>
      <c r="E9080" s="21" t="inlineStr">
        <is>
          <r>
            <t xml:space="preserve">COEFICIENTE</t>
          </r>
        </is>
      </c>
      <c r="F9080" s="21" t="inlineStr">
        <is>
          <r>
            <t xml:space="preserve">PREÇO UNITÁRIO</t>
          </r>
        </is>
      </c>
      <c r="G9080" s="21" t="inlineStr">
        <is>
          <r>
            <t xml:space="preserve">TOTAL</t>
          </r>
        </is>
      </c>
    </row>
    <row r="9081" customHeight="1" ht="15">
      <c r="A9081" s="22" t="inlineStr">
        <is>
          <r>
            <t xml:space="preserve">I0040</t>
          </r>
        </is>
      </c>
      <c r="B9081" s="23" t="inlineStr">
        <is>
          <r>
            <t xml:space="preserve">AJUDANTE DE ARMADOR/FERREIRO</t>
          </r>
        </is>
      </c>
      <c r="C9081" s="22" t="inlineStr">
        <is>
          <r>
            <t xml:space="preserve">SEINFRA</t>
          </r>
        </is>
      </c>
      <c r="D9081" s="22" t="inlineStr">
        <is>
          <r>
            <t xml:space="preserve">H</t>
          </r>
        </is>
      </c>
      <c r="E9081" s="24" t="n">
        <v>0.08</v>
      </c>
      <c r="F9081" s="30" t="n">
        <v>21.1</v>
      </c>
      <c r="G9081" s="30" t="n">
        <f>ROUND(ROUND(E9081,8)*F9081,4)</f>
        <v>1.688</v>
      </c>
    </row>
    <row r="9082" customHeight="1" ht="15">
      <c r="A9082" s="22" t="inlineStr">
        <is>
          <r>
            <t xml:space="preserve">I0121</t>
          </r>
        </is>
      </c>
      <c r="B9082" s="23" t="inlineStr">
        <is>
          <r>
            <t xml:space="preserve">ARMADOR/FERREIRO</t>
          </r>
        </is>
      </c>
      <c r="C9082" s="22" t="inlineStr">
        <is>
          <r>
            <t xml:space="preserve">SEINFRA</t>
          </r>
        </is>
      </c>
      <c r="D9082" s="22" t="inlineStr">
        <is>
          <r>
            <t xml:space="preserve">H</t>
          </r>
        </is>
      </c>
      <c r="E9082" s="24" t="n">
        <v>0.08</v>
      </c>
      <c r="F9082" s="30" t="n">
        <v>26.86</v>
      </c>
      <c r="G9082" s="30" t="n">
        <f>ROUND(ROUND(E9082,8)*F9082,4)</f>
        <v>2.1488</v>
      </c>
    </row>
    <row r="9083" customHeight="1" ht="15">
      <c r="A9083" s="2" t="inlineStr"/>
      <c r="B9083" s="2" t="inlineStr"/>
      <c r="C9083" s="2" t="inlineStr"/>
      <c r="D9083" s="2" t="inlineStr"/>
      <c r="E9083" s="26" t="inlineStr">
        <is>
          <r>
            <t xml:space="preserve">TOTAL Mão de Obra:</t>
          </r>
        </is>
      </c>
      <c r="F9083" s="26" t="inlineStr"/>
      <c r="G9083" s="31" t="n">
        <f>SUM(G9081:G9082)</f>
        <v>3.8368</v>
      </c>
    </row>
    <row r="9084" customHeight="1" ht="15">
      <c r="A9084" s="2" t="inlineStr"/>
      <c r="B9084" s="2" t="inlineStr"/>
      <c r="C9084" s="2" t="inlineStr"/>
      <c r="D9084" s="2" t="inlineStr"/>
      <c r="E9084" s="28" t="inlineStr">
        <is>
          <r>
            <t xml:space="preserve">VALOR:</t>
          </r>
        </is>
      </c>
      <c r="F9084" s="28" t="inlineStr"/>
      <c r="G9084" s="29" t="n">
        <f>ROUND(SUM(G9079,G9083),2)</f>
        <v>12.33</v>
      </c>
    </row>
    <row r="9085" customHeight="1" ht="15">
      <c r="A9085" s="2" t="inlineStr"/>
      <c r="B9085" s="2" t="inlineStr"/>
      <c r="C9085" s="2" t="inlineStr"/>
      <c r="D9085" s="2" t="inlineStr"/>
      <c r="E9085" s="28" t="inlineStr">
        <is>
          <r>
            <t xml:space="preserve">VALOR BDI (20.34%):</t>
          </r>
        </is>
      </c>
      <c r="F9085" s="28" t="inlineStr"/>
      <c r="G9085" s="29" t="n">
        <f>ROUND(G9084*(20.34/100),2)</f>
        <v>2.51</v>
      </c>
    </row>
    <row r="9086" customHeight="1" ht="15">
      <c r="A9086" s="2" t="inlineStr"/>
      <c r="B9086" s="2" t="inlineStr"/>
      <c r="C9086" s="2" t="inlineStr"/>
      <c r="D9086" s="2" t="inlineStr"/>
      <c r="E9086" s="28" t="inlineStr">
        <is>
          <r>
            <t xml:space="preserve">VALOR COM BDI:</t>
          </r>
        </is>
      </c>
      <c r="F9086" s="28" t="inlineStr"/>
      <c r="G9086" s="29" t="n">
        <f>G9085+G9084</f>
        <v>14.84</v>
      </c>
    </row>
    <row r="9087" customHeight="1" ht="10">
      <c r="A9087" s="2" t="inlineStr"/>
      <c r="B9087" s="2" t="inlineStr"/>
      <c r="C9087" s="2" t="inlineStr"/>
      <c r="D9087" s="2" t="inlineStr"/>
      <c r="E9087" s="18" t="inlineStr"/>
      <c r="F9087" s="18" t="inlineStr"/>
      <c r="G9087" s="18" t="inlineStr"/>
    </row>
    <row r="9088" customHeight="1" ht="20">
      <c r="A9088" s="19" t="inlineStr">
        <is>
          <r>
            <t xml:space="preserve">2.1.3.2. ​C0217​ ARMADURA CA-60 FINA D=3,40 A 6,40mm​ (KG)</t>
          </r>
        </is>
      </c>
      <c r="B9088" s="19" t="inlineStr"/>
      <c r="C9088" s="19" t="inlineStr"/>
      <c r="D9088" s="19" t="inlineStr"/>
      <c r="E9088" s="19" t="inlineStr"/>
      <c r="F9088" s="19" t="inlineStr"/>
      <c r="G9088" s="19" t="inlineStr"/>
    </row>
    <row r="9089" customHeight="1" ht="15">
      <c r="A9089" s="20" t="inlineStr">
        <is>
          <r>
            <t xml:space="preserve">Material</t>
          </r>
        </is>
      </c>
      <c r="B9089" s="20" t="inlineStr"/>
      <c r="C9089" s="21" t="inlineStr">
        <is>
          <r>
            <t xml:space="preserve">FONTE</t>
          </r>
        </is>
      </c>
      <c r="D9089" s="21" t="inlineStr">
        <is>
          <r>
            <t xml:space="preserve">UNID</t>
          </r>
        </is>
      </c>
      <c r="E9089" s="21" t="inlineStr">
        <is>
          <r>
            <t xml:space="preserve">COEFICIENTE</t>
          </r>
        </is>
      </c>
      <c r="F9089" s="21" t="inlineStr">
        <is>
          <r>
            <t xml:space="preserve">PREÇO UNITÁRIO</t>
          </r>
        </is>
      </c>
      <c r="G9089" s="21" t="inlineStr">
        <is>
          <r>
            <t xml:space="preserve">TOTAL</t>
          </r>
        </is>
      </c>
    </row>
    <row r="9090" customHeight="1" ht="15">
      <c r="A9090" s="22" t="inlineStr">
        <is>
          <r>
            <t xml:space="preserve">I0169</t>
          </r>
        </is>
      </c>
      <c r="B9090" s="23" t="inlineStr">
        <is>
          <r>
            <t xml:space="preserve">AÇO CA-60</t>
          </r>
        </is>
      </c>
      <c r="C9090" s="22" t="inlineStr">
        <is>
          <r>
            <t xml:space="preserve">SEINFRA</t>
          </r>
        </is>
      </c>
      <c r="D9090" s="22" t="inlineStr">
        <is>
          <r>
            <t xml:space="preserve">KG</t>
          </r>
        </is>
      </c>
      <c r="E9090" s="24" t="n">
        <v>1.15</v>
      </c>
      <c r="F9090" s="30" t="n">
        <v>7.59</v>
      </c>
      <c r="G9090" s="30" t="n">
        <f>ROUND(ROUND(E9090,8)*F9090,4)</f>
        <v>8.7285</v>
      </c>
    </row>
    <row r="9091" customHeight="1" ht="15">
      <c r="A9091" s="22" t="inlineStr">
        <is>
          <r>
            <t xml:space="preserve">I0103</t>
          </r>
        </is>
      </c>
      <c r="B9091" s="23" t="inlineStr">
        <is>
          <r>
            <t xml:space="preserve">ARAME RECOZIDO N.18 BWG</t>
          </r>
        </is>
      </c>
      <c r="C9091" s="22" t="inlineStr">
        <is>
          <r>
            <t xml:space="preserve">SEINFRA</t>
          </r>
        </is>
      </c>
      <c r="D9091" s="22" t="inlineStr">
        <is>
          <r>
            <t xml:space="preserve">KG</t>
          </r>
        </is>
      </c>
      <c r="E9091" s="24" t="n">
        <v>0.02</v>
      </c>
      <c r="F9091" s="30" t="n">
        <v>16.53</v>
      </c>
      <c r="G9091" s="30" t="n">
        <f>ROUND(ROUND(E9091,8)*F9091,4)</f>
        <v>0.3306</v>
      </c>
    </row>
    <row r="9092" customHeight="1" ht="15">
      <c r="A9092" s="2" t="inlineStr"/>
      <c r="B9092" s="2" t="inlineStr"/>
      <c r="C9092" s="2" t="inlineStr"/>
      <c r="D9092" s="2" t="inlineStr"/>
      <c r="E9092" s="26" t="inlineStr">
        <is>
          <r>
            <t xml:space="preserve">TOTAL Material:</t>
          </r>
        </is>
      </c>
      <c r="F9092" s="26" t="inlineStr"/>
      <c r="G9092" s="31" t="n">
        <f>SUM(G9090:G9091)</f>
        <v>9.0591</v>
      </c>
    </row>
    <row r="9093" customHeight="1" ht="15">
      <c r="A9093" s="20" t="inlineStr">
        <is>
          <r>
            <t xml:space="preserve">Mão de Obra</t>
          </r>
        </is>
      </c>
      <c r="B9093" s="20" t="inlineStr"/>
      <c r="C9093" s="21" t="inlineStr">
        <is>
          <r>
            <t xml:space="preserve">FONTE</t>
          </r>
        </is>
      </c>
      <c r="D9093" s="21" t="inlineStr">
        <is>
          <r>
            <t xml:space="preserve">UNID</t>
          </r>
        </is>
      </c>
      <c r="E9093" s="21" t="inlineStr">
        <is>
          <r>
            <t xml:space="preserve">COEFICIENTE</t>
          </r>
        </is>
      </c>
      <c r="F9093" s="21" t="inlineStr">
        <is>
          <r>
            <t xml:space="preserve">PREÇO UNITÁRIO</t>
          </r>
        </is>
      </c>
      <c r="G9093" s="21" t="inlineStr">
        <is>
          <r>
            <t xml:space="preserve">TOTAL</t>
          </r>
        </is>
      </c>
    </row>
    <row r="9094" customHeight="1" ht="15">
      <c r="A9094" s="22" t="inlineStr">
        <is>
          <r>
            <t xml:space="preserve">I0040</t>
          </r>
        </is>
      </c>
      <c r="B9094" s="23" t="inlineStr">
        <is>
          <r>
            <t xml:space="preserve">AJUDANTE DE ARMADOR/FERREIRO</t>
          </r>
        </is>
      </c>
      <c r="C9094" s="22" t="inlineStr">
        <is>
          <r>
            <t xml:space="preserve">SEINFRA</t>
          </r>
        </is>
      </c>
      <c r="D9094" s="22" t="inlineStr">
        <is>
          <r>
            <t xml:space="preserve">H</t>
          </r>
        </is>
      </c>
      <c r="E9094" s="24" t="n">
        <v>0.07</v>
      </c>
      <c r="F9094" s="30" t="n">
        <v>21.1</v>
      </c>
      <c r="G9094" s="30" t="n">
        <f>ROUND(ROUND(E9094,8)*F9094,4)</f>
        <v>1.477</v>
      </c>
    </row>
    <row r="9095" customHeight="1" ht="15">
      <c r="A9095" s="22" t="inlineStr">
        <is>
          <r>
            <t xml:space="preserve">I0121</t>
          </r>
        </is>
      </c>
      <c r="B9095" s="23" t="inlineStr">
        <is>
          <r>
            <t xml:space="preserve">ARMADOR/FERREIRO</t>
          </r>
        </is>
      </c>
      <c r="C9095" s="22" t="inlineStr">
        <is>
          <r>
            <t xml:space="preserve">SEINFRA</t>
          </r>
        </is>
      </c>
      <c r="D9095" s="22" t="inlineStr">
        <is>
          <r>
            <t xml:space="preserve">H</t>
          </r>
        </is>
      </c>
      <c r="E9095" s="24" t="n">
        <v>0.07</v>
      </c>
      <c r="F9095" s="30" t="n">
        <v>26.86</v>
      </c>
      <c r="G9095" s="30" t="n">
        <f>ROUND(ROUND(E9095,8)*F9095,4)</f>
        <v>1.8802</v>
      </c>
    </row>
    <row r="9096" customHeight="1" ht="15">
      <c r="A9096" s="2" t="inlineStr"/>
      <c r="B9096" s="2" t="inlineStr"/>
      <c r="C9096" s="2" t="inlineStr"/>
      <c r="D9096" s="2" t="inlineStr"/>
      <c r="E9096" s="26" t="inlineStr">
        <is>
          <r>
            <t xml:space="preserve">TOTAL Mão de Obra:</t>
          </r>
        </is>
      </c>
      <c r="F9096" s="26" t="inlineStr"/>
      <c r="G9096" s="31" t="n">
        <f>SUM(G9094:G9095)</f>
        <v>3.3572</v>
      </c>
    </row>
    <row r="9097" customHeight="1" ht="15">
      <c r="A9097" s="2" t="inlineStr"/>
      <c r="B9097" s="2" t="inlineStr"/>
      <c r="C9097" s="2" t="inlineStr"/>
      <c r="D9097" s="2" t="inlineStr"/>
      <c r="E9097" s="28" t="inlineStr">
        <is>
          <r>
            <t xml:space="preserve">VALOR:</t>
          </r>
        </is>
      </c>
      <c r="F9097" s="28" t="inlineStr"/>
      <c r="G9097" s="29" t="n">
        <f>ROUND(SUM(G9092,G9096),2)</f>
        <v>12.42</v>
      </c>
    </row>
    <row r="9098" customHeight="1" ht="15">
      <c r="A9098" s="2" t="inlineStr"/>
      <c r="B9098" s="2" t="inlineStr"/>
      <c r="C9098" s="2" t="inlineStr"/>
      <c r="D9098" s="2" t="inlineStr"/>
      <c r="E9098" s="28" t="inlineStr">
        <is>
          <r>
            <t xml:space="preserve">VALOR BDI (20.34%):</t>
          </r>
        </is>
      </c>
      <c r="F9098" s="28" t="inlineStr"/>
      <c r="G9098" s="29" t="n">
        <f>ROUND(G9097*(20.34/100),2)</f>
        <v>2.53</v>
      </c>
    </row>
    <row r="9099" customHeight="1" ht="15">
      <c r="A9099" s="2" t="inlineStr"/>
      <c r="B9099" s="2" t="inlineStr"/>
      <c r="C9099" s="2" t="inlineStr"/>
      <c r="D9099" s="2" t="inlineStr"/>
      <c r="E9099" s="28" t="inlineStr">
        <is>
          <r>
            <t xml:space="preserve">VALOR COM BDI:</t>
          </r>
        </is>
      </c>
      <c r="F9099" s="28" t="inlineStr"/>
      <c r="G9099" s="29" t="n">
        <f>G9098+G9097</f>
        <v>14.95</v>
      </c>
    </row>
    <row r="9100" customHeight="1" ht="10">
      <c r="A9100" s="2" t="inlineStr"/>
      <c r="B9100" s="2" t="inlineStr"/>
      <c r="C9100" s="2" t="inlineStr"/>
      <c r="D9100" s="2" t="inlineStr"/>
      <c r="E9100" s="18" t="inlineStr"/>
      <c r="F9100" s="18" t="inlineStr"/>
      <c r="G9100" s="18" t="inlineStr"/>
    </row>
    <row r="9101" customHeight="1" ht="20">
      <c r="A9101" s="19" t="inlineStr">
        <is>
          <r>
            <t xml:space="preserve">2.1.3.3. ​96557​ CONCRETAGEM DE BLOCO DE COROAMENTO OU VIGA BALDRAME, FCK 30 MPA, COM USO DE BOMBA - LANÇAMENTO, ADENSAMENTO E ACABAMENTO. AF_01/2024​ (M3)</t>
          </r>
        </is>
      </c>
      <c r="B9101" s="19" t="inlineStr"/>
      <c r="C9101" s="19" t="inlineStr"/>
      <c r="D9101" s="19" t="inlineStr"/>
      <c r="E9101" s="19" t="inlineStr"/>
      <c r="F9101" s="19" t="inlineStr"/>
      <c r="G9101" s="19" t="inlineStr"/>
    </row>
    <row r="9102" customHeight="1" ht="15">
      <c r="A9102" s="20" t="inlineStr">
        <is>
          <r>
            <t xml:space="preserve">Equipamento Custo Horário</t>
          </r>
        </is>
      </c>
      <c r="B9102" s="20" t="inlineStr"/>
      <c r="C9102" s="21" t="inlineStr">
        <is>
          <r>
            <t xml:space="preserve">FONTE</t>
          </r>
        </is>
      </c>
      <c r="D9102" s="21" t="inlineStr">
        <is>
          <r>
            <t xml:space="preserve">UNID</t>
          </r>
        </is>
      </c>
      <c r="E9102" s="21" t="inlineStr">
        <is>
          <r>
            <t xml:space="preserve">COEFICIENTE</t>
          </r>
        </is>
      </c>
      <c r="F9102" s="21" t="inlineStr">
        <is>
          <r>
            <t xml:space="preserve">PREÇO UNITÁRIO</t>
          </r>
        </is>
      </c>
      <c r="G9102" s="21" t="inlineStr">
        <is>
          <r>
            <t xml:space="preserve">TOTAL</t>
          </r>
        </is>
      </c>
    </row>
    <row r="9103" customHeight="1" ht="29">
      <c r="A9103" s="22" t="inlineStr">
        <is>
          <r>
            <t xml:space="preserve">90587</t>
          </r>
        </is>
      </c>
      <c r="B9103" s="23" t="inlineStr">
        <is>
          <r>
            <t xml:space="preserve">VIBRADOR DE IMERSÃO, DIÂMETRO DE PONTEIRA 45MM, MOTOR ELÉTRICO TRIFÁSICO POTÊNCIA DE 2 CV - CHI DIURNO. AF_06/2015</t>
          </r>
        </is>
      </c>
      <c r="C9103" s="22" t="inlineStr">
        <is>
          <r>
            <t xml:space="preserve">SINAPI</t>
          </r>
        </is>
      </c>
      <c r="D9103" s="22" t="inlineStr">
        <is>
          <r>
            <t xml:space="preserve">CHI</t>
          </r>
        </is>
      </c>
      <c r="E9103" s="24" t="n">
        <v>0.075</v>
      </c>
      <c r="F9103" s="25" t="n">
        <v>0.56</v>
      </c>
      <c r="G9103" s="25" t="n">
        <f>TRUNC(TRUNC(E9103,8)*F9103,2)</f>
        <v>0.04</v>
      </c>
    </row>
    <row r="9104" customHeight="1" ht="29">
      <c r="A9104" s="22" t="inlineStr">
        <is>
          <r>
            <t xml:space="preserve">90586</t>
          </r>
        </is>
      </c>
      <c r="B9104" s="23" t="inlineStr">
        <is>
          <r>
            <t xml:space="preserve">VIBRADOR DE IMERSÃO, DIÂMETRO DE PONTEIRA 45MM, MOTOR ELÉTRICO TRIFÁSICO POTÊNCIA DE 2 CV - CHP DIURNO. AF_06/2015</t>
          </r>
        </is>
      </c>
      <c r="C9104" s="22" t="inlineStr">
        <is>
          <r>
            <t xml:space="preserve">SINAPI</t>
          </r>
        </is>
      </c>
      <c r="D9104" s="22" t="inlineStr">
        <is>
          <r>
            <t xml:space="preserve">CHP</t>
          </r>
        </is>
      </c>
      <c r="E9104" s="24" t="n">
        <v>0.092</v>
      </c>
      <c r="F9104" s="25" t="n">
        <v>1.44</v>
      </c>
      <c r="G9104" s="25" t="n">
        <f>TRUNC(TRUNC(E9104,8)*F9104,2)</f>
        <v>0.13</v>
      </c>
    </row>
    <row r="9105" customHeight="1" ht="18">
      <c r="A9105" s="2" t="inlineStr"/>
      <c r="B9105" s="2" t="inlineStr"/>
      <c r="C9105" s="2" t="inlineStr"/>
      <c r="D9105" s="2" t="inlineStr"/>
      <c r="E9105" s="26" t="inlineStr">
        <is>
          <r>
            <t xml:space="preserve">TOTAL Equipamento Custo Horário:</t>
          </r>
        </is>
      </c>
      <c r="F9105" s="26" t="inlineStr"/>
      <c r="G9105" s="27" t="n">
        <f>SUM(G9103:G9104)</f>
        <v>0.17</v>
      </c>
    </row>
    <row r="9106" customHeight="1" ht="15">
      <c r="A9106" s="20" t="inlineStr">
        <is>
          <r>
            <t xml:space="preserve">Material</t>
          </r>
        </is>
      </c>
      <c r="B9106" s="20" t="inlineStr"/>
      <c r="C9106" s="21" t="inlineStr">
        <is>
          <r>
            <t xml:space="preserve">FONTE</t>
          </r>
        </is>
      </c>
      <c r="D9106" s="21" t="inlineStr">
        <is>
          <r>
            <t xml:space="preserve">UNID</t>
          </r>
        </is>
      </c>
      <c r="E9106" s="21" t="inlineStr">
        <is>
          <r>
            <t xml:space="preserve">COEFICIENTE</t>
          </r>
        </is>
      </c>
      <c r="F9106" s="21" t="inlineStr">
        <is>
          <r>
            <t xml:space="preserve">PREÇO UNITÁRIO</t>
          </r>
        </is>
      </c>
      <c r="G9106" s="21" t="inlineStr">
        <is>
          <r>
            <t xml:space="preserve">TOTAL</t>
          </r>
        </is>
      </c>
    </row>
    <row r="9107" customHeight="1" ht="38">
      <c r="A9107" s="22" t="inlineStr">
        <is>
          <r>
            <t xml:space="preserve">00001525</t>
          </r>
        </is>
      </c>
      <c r="B9107" s="23" t="inlineStr">
        <is>
          <r>
            <t xml:space="preserve">CONCRETO USINADO BOMBEAVEL, CLASSE DE RESISTENCIA C30, BRITA 0 E 1, SLUMP = 100 +/- 20 MM, COM BOMBEAMENTO (DISPONIBILIZACAO DE BOMBA), SEM O LANCAMENTO (NBR 8953)</t>
          </r>
        </is>
      </c>
      <c r="C9107" s="22" t="inlineStr">
        <is>
          <r>
            <t xml:space="preserve">SINAPI</t>
          </r>
        </is>
      </c>
      <c r="D9107" s="22" t="inlineStr">
        <is>
          <r>
            <t xml:space="preserve">M3</t>
          </r>
        </is>
      </c>
      <c r="E9107" s="24" t="n">
        <v>1.23</v>
      </c>
      <c r="F9107" s="25" t="n">
        <v>551.1</v>
      </c>
      <c r="G9107" s="25" t="n">
        <f>TRUNC(TRUNC(E9107,8)*F9107,2)</f>
        <v>677.85</v>
      </c>
    </row>
    <row r="9108" customHeight="1" ht="15">
      <c r="A9108" s="2" t="inlineStr"/>
      <c r="B9108" s="2" t="inlineStr"/>
      <c r="C9108" s="2" t="inlineStr"/>
      <c r="D9108" s="2" t="inlineStr"/>
      <c r="E9108" s="26" t="inlineStr">
        <is>
          <r>
            <t xml:space="preserve">TOTAL Material:</t>
          </r>
        </is>
      </c>
      <c r="F9108" s="26" t="inlineStr"/>
      <c r="G9108" s="27" t="n">
        <f>SUM(G9107:G9107)</f>
        <v>677.85</v>
      </c>
    </row>
    <row r="9109" customHeight="1" ht="15">
      <c r="A9109" s="20" t="inlineStr">
        <is>
          <r>
            <t xml:space="preserve">Mão de Obra com Encargos Complementares</t>
          </r>
        </is>
      </c>
      <c r="B9109" s="20" t="inlineStr"/>
      <c r="C9109" s="21" t="inlineStr">
        <is>
          <r>
            <t xml:space="preserve">FONTE</t>
          </r>
        </is>
      </c>
      <c r="D9109" s="21" t="inlineStr">
        <is>
          <r>
            <t xml:space="preserve">UNID</t>
          </r>
        </is>
      </c>
      <c r="E9109" s="21" t="inlineStr">
        <is>
          <r>
            <t xml:space="preserve">COEFICIENTE</t>
          </r>
        </is>
      </c>
      <c r="F9109" s="21" t="inlineStr">
        <is>
          <r>
            <t xml:space="preserve">PREÇO UNITÁRIO</t>
          </r>
        </is>
      </c>
      <c r="G9109" s="21" t="inlineStr">
        <is>
          <r>
            <t xml:space="preserve">TOTAL</t>
          </r>
        </is>
      </c>
    </row>
    <row r="9110" customHeight="1" ht="15">
      <c r="A9110" s="22" t="inlineStr">
        <is>
          <r>
            <t xml:space="preserve">88309</t>
          </r>
        </is>
      </c>
      <c r="B9110" s="23" t="inlineStr">
        <is>
          <r>
            <t xml:space="preserve">PEDREIRO COM ENCARGOS COMPLEMENTARES</t>
          </r>
        </is>
      </c>
      <c r="C9110" s="22" t="inlineStr">
        <is>
          <r>
            <t xml:space="preserve">SINAPI</t>
          </r>
        </is>
      </c>
      <c r="D9110" s="22" t="inlineStr">
        <is>
          <r>
            <t xml:space="preserve">H</t>
          </r>
        </is>
      </c>
      <c r="E9110" s="24" t="n">
        <v>0.334</v>
      </c>
      <c r="F9110" s="25" t="n">
        <v>30.58</v>
      </c>
      <c r="G9110" s="25" t="n">
        <f>TRUNC(TRUNC(E9110,8)*F9110,2)</f>
        <v>10.21</v>
      </c>
    </row>
    <row r="9111" customHeight="1" ht="15">
      <c r="A9111" s="22" t="inlineStr">
        <is>
          <r>
            <t xml:space="preserve">88316</t>
          </r>
        </is>
      </c>
      <c r="B9111" s="23" t="inlineStr">
        <is>
          <r>
            <t xml:space="preserve">SERVENTE COM ENCARGOS COMPLEMENTARES</t>
          </r>
        </is>
      </c>
      <c r="C9111" s="22" t="inlineStr">
        <is>
          <r>
            <t xml:space="preserve">SINAPI</t>
          </r>
        </is>
      </c>
      <c r="D9111" s="22" t="inlineStr">
        <is>
          <r>
            <t xml:space="preserve">H</t>
          </r>
        </is>
      </c>
      <c r="E9111" s="24" t="n">
        <v>0.501</v>
      </c>
      <c r="F9111" s="25" t="n">
        <v>23.56</v>
      </c>
      <c r="G9111" s="25" t="n">
        <f>TRUNC(TRUNC(E9111,8)*F9111,2)</f>
        <v>11.8</v>
      </c>
    </row>
    <row r="9112" customHeight="1" ht="18">
      <c r="A9112" s="2" t="inlineStr"/>
      <c r="B9112" s="2" t="inlineStr"/>
      <c r="C9112" s="2" t="inlineStr"/>
      <c r="D9112" s="2" t="inlineStr"/>
      <c r="E9112" s="26" t="inlineStr">
        <is>
          <r>
            <t xml:space="preserve">TOTAL Mão de Obra com Encargos Complementares:</t>
          </r>
        </is>
      </c>
      <c r="F9112" s="26" t="inlineStr"/>
      <c r="G9112" s="27" t="n">
        <f>SUM(G9110:G9111)</f>
        <v>22.01</v>
      </c>
    </row>
    <row r="9113" customHeight="1" ht="15">
      <c r="A9113" s="2" t="inlineStr"/>
      <c r="B9113" s="2" t="inlineStr"/>
      <c r="C9113" s="2" t="inlineStr"/>
      <c r="D9113" s="2" t="inlineStr"/>
      <c r="E9113" s="28" t="inlineStr">
        <is>
          <r>
            <t xml:space="preserve">VALOR:</t>
          </r>
        </is>
      </c>
      <c r="F9113" s="28" t="inlineStr"/>
      <c r="G9113" s="29" t="n">
        <f>ROUND(SUM(G9105,G9108,G9112),2)</f>
        <v>700.03</v>
      </c>
    </row>
    <row r="9114" customHeight="1" ht="15">
      <c r="A9114" s="2" t="inlineStr"/>
      <c r="B9114" s="2" t="inlineStr"/>
      <c r="C9114" s="2" t="inlineStr"/>
      <c r="D9114" s="2" t="inlineStr"/>
      <c r="E9114" s="28" t="inlineStr">
        <is>
          <r>
            <t xml:space="preserve">VALOR BDI (20.34%):</t>
          </r>
        </is>
      </c>
      <c r="F9114" s="28" t="inlineStr"/>
      <c r="G9114" s="29" t="n">
        <f>ROUND(G9113*(20.34/100),2)</f>
        <v>142.39</v>
      </c>
    </row>
    <row r="9115" customHeight="1" ht="15">
      <c r="A9115" s="2" t="inlineStr"/>
      <c r="B9115" s="2" t="inlineStr"/>
      <c r="C9115" s="2" t="inlineStr"/>
      <c r="D9115" s="2" t="inlineStr"/>
      <c r="E9115" s="28" t="inlineStr">
        <is>
          <r>
            <t xml:space="preserve">VALOR COM BDI:</t>
          </r>
        </is>
      </c>
      <c r="F9115" s="28" t="inlineStr"/>
      <c r="G9115" s="29" t="n">
        <f>G9114+G9113</f>
        <v>842.42</v>
      </c>
    </row>
    <row r="9116" customHeight="1" ht="10">
      <c r="A9116" s="2" t="inlineStr"/>
      <c r="B9116" s="2" t="inlineStr"/>
      <c r="C9116" s="2" t="inlineStr"/>
      <c r="D9116" s="2" t="inlineStr"/>
      <c r="E9116" s="18" t="inlineStr"/>
      <c r="F9116" s="18" t="inlineStr"/>
      <c r="G9116" s="18" t="inlineStr"/>
    </row>
    <row r="9117" customHeight="1" ht="20">
      <c r="A9117" s="19" t="inlineStr">
        <is>
          <r>
            <t xml:space="preserve">2.1.3.4. ​C0843​ CONCRETO P/VIBR., FCK 25 MPa COM AGREGADO ADQUIRIDO​ (M3)</t>
          </r>
        </is>
      </c>
      <c r="B9117" s="19" t="inlineStr"/>
      <c r="C9117" s="19" t="inlineStr"/>
      <c r="D9117" s="19" t="inlineStr"/>
      <c r="E9117" s="19" t="inlineStr"/>
      <c r="F9117" s="19" t="inlineStr"/>
      <c r="G9117" s="19" t="inlineStr"/>
    </row>
    <row r="9118" customHeight="1" ht="15">
      <c r="A9118" s="20" t="inlineStr">
        <is>
          <r>
            <t xml:space="preserve">Equipamento Custo Horário</t>
          </r>
        </is>
      </c>
      <c r="B9118" s="20" t="inlineStr"/>
      <c r="C9118" s="21" t="inlineStr">
        <is>
          <r>
            <t xml:space="preserve">FONTE</t>
          </r>
        </is>
      </c>
      <c r="D9118" s="21" t="inlineStr">
        <is>
          <r>
            <t xml:space="preserve">UNID</t>
          </r>
        </is>
      </c>
      <c r="E9118" s="21" t="inlineStr">
        <is>
          <r>
            <t xml:space="preserve">COEFICIENTE</t>
          </r>
        </is>
      </c>
      <c r="F9118" s="21" t="inlineStr">
        <is>
          <r>
            <t xml:space="preserve">PREÇO UNITÁRIO</t>
          </r>
        </is>
      </c>
      <c r="G9118" s="21" t="inlineStr">
        <is>
          <r>
            <t xml:space="preserve">TOTAL</t>
          </r>
        </is>
      </c>
    </row>
    <row r="9119" customHeight="1" ht="15">
      <c r="A9119" s="22" t="inlineStr">
        <is>
          <r>
            <t xml:space="preserve">I0682</t>
          </r>
        </is>
      </c>
      <c r="B9119" s="23" t="inlineStr">
        <is>
          <r>
            <t xml:space="preserve">BETONEIRA ELÉTRICA 580L (CHP)</t>
          </r>
        </is>
      </c>
      <c r="C9119" s="22" t="inlineStr">
        <is>
          <r>
            <t xml:space="preserve">SEINFRA</t>
          </r>
        </is>
      </c>
      <c r="D9119" s="22" t="inlineStr">
        <is>
          <r>
            <t xml:space="preserve">H</t>
          </r>
        </is>
      </c>
      <c r="E9119" s="24" t="n">
        <v>0.714</v>
      </c>
      <c r="F9119" s="30" t="n">
        <v>27.597</v>
      </c>
      <c r="G9119" s="30" t="n">
        <f>ROUND(ROUND(E9119,8)*F9119,4)</f>
        <v>19.7043</v>
      </c>
    </row>
    <row r="9120" customHeight="1" ht="18">
      <c r="A9120" s="2" t="inlineStr"/>
      <c r="B9120" s="2" t="inlineStr"/>
      <c r="C9120" s="2" t="inlineStr"/>
      <c r="D9120" s="2" t="inlineStr"/>
      <c r="E9120" s="26" t="inlineStr">
        <is>
          <r>
            <t xml:space="preserve">TOTAL Equipamento Custo Horário:</t>
          </r>
        </is>
      </c>
      <c r="F9120" s="26" t="inlineStr"/>
      <c r="G9120" s="31" t="n">
        <f>SUM(G9119:G9119)</f>
        <v>19.7043</v>
      </c>
    </row>
    <row r="9121" customHeight="1" ht="15">
      <c r="A9121" s="20" t="inlineStr">
        <is>
          <r>
            <t xml:space="preserve">Material</t>
          </r>
        </is>
      </c>
      <c r="B9121" s="20" t="inlineStr"/>
      <c r="C9121" s="21" t="inlineStr">
        <is>
          <r>
            <t xml:space="preserve">FONTE</t>
          </r>
        </is>
      </c>
      <c r="D9121" s="21" t="inlineStr">
        <is>
          <r>
            <t xml:space="preserve">UNID</t>
          </r>
        </is>
      </c>
      <c r="E9121" s="21" t="inlineStr">
        <is>
          <r>
            <t xml:space="preserve">COEFICIENTE</t>
          </r>
        </is>
      </c>
      <c r="F9121" s="21" t="inlineStr">
        <is>
          <r>
            <t xml:space="preserve">PREÇO UNITÁRIO</t>
          </r>
        </is>
      </c>
      <c r="G9121" s="21" t="inlineStr">
        <is>
          <r>
            <t xml:space="preserve">TOTAL</t>
          </r>
        </is>
      </c>
    </row>
    <row r="9122" customHeight="1" ht="15">
      <c r="A9122" s="22" t="inlineStr">
        <is>
          <r>
            <t xml:space="preserve">I0109</t>
          </r>
        </is>
      </c>
      <c r="B9122" s="23" t="inlineStr">
        <is>
          <r>
            <t xml:space="preserve">AREIA MEDIA</t>
          </r>
        </is>
      </c>
      <c r="C9122" s="22" t="inlineStr">
        <is>
          <r>
            <t xml:space="preserve">SEINFRA</t>
          </r>
        </is>
      </c>
      <c r="D9122" s="22" t="inlineStr">
        <is>
          <r>
            <t xml:space="preserve">M3</t>
          </r>
        </is>
      </c>
      <c r="E9122" s="24" t="n">
        <v>0.8669</v>
      </c>
      <c r="F9122" s="30" t="n">
        <v>83.58</v>
      </c>
      <c r="G9122" s="30" t="n">
        <f>ROUND(ROUND(E9122,8)*F9122,4)</f>
        <v>72.4555</v>
      </c>
    </row>
    <row r="9123" customHeight="1" ht="15">
      <c r="A9123" s="22" t="inlineStr">
        <is>
          <r>
            <t xml:space="preserve">I0280</t>
          </r>
        </is>
      </c>
      <c r="B9123" s="23" t="inlineStr">
        <is>
          <r>
            <t xml:space="preserve">BRITA</t>
          </r>
        </is>
      </c>
      <c r="C9123" s="22" t="inlineStr">
        <is>
          <r>
            <t xml:space="preserve">SEINFRA</t>
          </r>
        </is>
      </c>
      <c r="D9123" s="22" t="inlineStr">
        <is>
          <r>
            <t xml:space="preserve">M3</t>
          </r>
        </is>
      </c>
      <c r="E9123" s="24" t="n">
        <v>0.627</v>
      </c>
      <c r="F9123" s="30" t="n">
        <v>100.5</v>
      </c>
      <c r="G9123" s="30" t="n">
        <f>ROUND(ROUND(E9123,8)*F9123,4)</f>
        <v>63.0135</v>
      </c>
    </row>
    <row r="9124" customHeight="1" ht="15">
      <c r="A9124" s="22" t="inlineStr">
        <is>
          <r>
            <t xml:space="preserve">I0805</t>
          </r>
        </is>
      </c>
      <c r="B9124" s="23" t="inlineStr">
        <is>
          <r>
            <t xml:space="preserve">CIMENTO PORTLAND</t>
          </r>
        </is>
      </c>
      <c r="C9124" s="22" t="inlineStr">
        <is>
          <r>
            <t xml:space="preserve">SEINFRA</t>
          </r>
        </is>
      </c>
      <c r="D9124" s="22" t="inlineStr">
        <is>
          <r>
            <t xml:space="preserve">KG</t>
          </r>
        </is>
      </c>
      <c r="E9124" s="24" t="n">
        <v>349.0</v>
      </c>
      <c r="F9124" s="30" t="n">
        <v>0.71</v>
      </c>
      <c r="G9124" s="30" t="n">
        <f>ROUND(ROUND(E9124,8)*F9124,4)</f>
        <v>247.79</v>
      </c>
    </row>
    <row r="9125" customHeight="1" ht="15">
      <c r="A9125" s="22" t="inlineStr">
        <is>
          <r>
            <t xml:space="preserve">I1605</t>
          </r>
        </is>
      </c>
      <c r="B9125" s="23" t="inlineStr">
        <is>
          <r>
            <t xml:space="preserve">PEDRISCO</t>
          </r>
        </is>
      </c>
      <c r="C9125" s="22" t="inlineStr">
        <is>
          <r>
            <t xml:space="preserve">SEINFRA</t>
          </r>
        </is>
      </c>
      <c r="D9125" s="22" t="inlineStr">
        <is>
          <r>
            <t xml:space="preserve">M3</t>
          </r>
        </is>
      </c>
      <c r="E9125" s="24" t="n">
        <v>0.209</v>
      </c>
      <c r="F9125" s="30" t="n">
        <v>100.5</v>
      </c>
      <c r="G9125" s="30" t="n">
        <f>ROUND(ROUND(E9125,8)*F9125,4)</f>
        <v>21.0045</v>
      </c>
    </row>
    <row r="9126" customHeight="1" ht="15">
      <c r="A9126" s="2" t="inlineStr"/>
      <c r="B9126" s="2" t="inlineStr"/>
      <c r="C9126" s="2" t="inlineStr"/>
      <c r="D9126" s="2" t="inlineStr"/>
      <c r="E9126" s="26" t="inlineStr">
        <is>
          <r>
            <t xml:space="preserve">TOTAL Material:</t>
          </r>
        </is>
      </c>
      <c r="F9126" s="26" t="inlineStr"/>
      <c r="G9126" s="31" t="n">
        <f>SUM(G9122:G9125)</f>
        <v>404.2635</v>
      </c>
    </row>
    <row r="9127" customHeight="1" ht="15">
      <c r="A9127" s="20" t="inlineStr">
        <is>
          <r>
            <t xml:space="preserve">Mão de Obra</t>
          </r>
        </is>
      </c>
      <c r="B9127" s="20" t="inlineStr"/>
      <c r="C9127" s="21" t="inlineStr">
        <is>
          <r>
            <t xml:space="preserve">FONTE</t>
          </r>
        </is>
      </c>
      <c r="D9127" s="21" t="inlineStr">
        <is>
          <r>
            <t xml:space="preserve">UNID</t>
          </r>
        </is>
      </c>
      <c r="E9127" s="21" t="inlineStr">
        <is>
          <r>
            <t xml:space="preserve">COEFICIENTE</t>
          </r>
        </is>
      </c>
      <c r="F9127" s="21" t="inlineStr">
        <is>
          <r>
            <t xml:space="preserve">PREÇO UNITÁRIO</t>
          </r>
        </is>
      </c>
      <c r="G9127" s="21" t="inlineStr">
        <is>
          <r>
            <t xml:space="preserve">TOTAL</t>
          </r>
        </is>
      </c>
    </row>
    <row r="9128" customHeight="1" ht="15">
      <c r="A9128" s="22" t="inlineStr">
        <is>
          <r>
            <t xml:space="preserve">I2543</t>
          </r>
        </is>
      </c>
      <c r="B9128" s="23" t="inlineStr">
        <is>
          <r>
            <t xml:space="preserve">SERVENTE</t>
          </r>
        </is>
      </c>
      <c r="C9128" s="22" t="inlineStr">
        <is>
          <r>
            <t xml:space="preserve">SEINFRA</t>
          </r>
        </is>
      </c>
      <c r="D9128" s="22" t="inlineStr">
        <is>
          <r>
            <t xml:space="preserve">H</t>
          </r>
        </is>
      </c>
      <c r="E9128" s="24" t="n">
        <v>6.0</v>
      </c>
      <c r="F9128" s="30" t="n">
        <v>20.26</v>
      </c>
      <c r="G9128" s="30" t="n">
        <f>ROUND(ROUND(E9128,8)*F9128,4)</f>
        <v>121.56</v>
      </c>
    </row>
    <row r="9129" customHeight="1" ht="15">
      <c r="A9129" s="2" t="inlineStr"/>
      <c r="B9129" s="2" t="inlineStr"/>
      <c r="C9129" s="2" t="inlineStr"/>
      <c r="D9129" s="2" t="inlineStr"/>
      <c r="E9129" s="26" t="inlineStr">
        <is>
          <r>
            <t xml:space="preserve">TOTAL Mão de Obra:</t>
          </r>
        </is>
      </c>
      <c r="F9129" s="26" t="inlineStr"/>
      <c r="G9129" s="31" t="n">
        <f>SUM(G9128:G9128)</f>
        <v>121.56</v>
      </c>
    </row>
    <row r="9130" customHeight="1" ht="15">
      <c r="A9130" s="2" t="inlineStr"/>
      <c r="B9130" s="2" t="inlineStr"/>
      <c r="C9130" s="2" t="inlineStr"/>
      <c r="D9130" s="2" t="inlineStr"/>
      <c r="E9130" s="28" t="inlineStr">
        <is>
          <r>
            <t xml:space="preserve">VALOR:</t>
          </r>
        </is>
      </c>
      <c r="F9130" s="28" t="inlineStr"/>
      <c r="G9130" s="29" t="n">
        <f>ROUND(SUM(G9120,G9126,G9129),2)</f>
        <v>545.53</v>
      </c>
    </row>
    <row r="9131" customHeight="1" ht="15">
      <c r="A9131" s="2" t="inlineStr"/>
      <c r="B9131" s="2" t="inlineStr"/>
      <c r="C9131" s="2" t="inlineStr"/>
      <c r="D9131" s="2" t="inlineStr"/>
      <c r="E9131" s="28" t="inlineStr">
        <is>
          <r>
            <t xml:space="preserve">VALOR BDI (20.34%):</t>
          </r>
        </is>
      </c>
      <c r="F9131" s="28" t="inlineStr"/>
      <c r="G9131" s="29" t="n">
        <f>ROUND(G9130*(20.34/100),2)</f>
        <v>110.96</v>
      </c>
    </row>
    <row r="9132" customHeight="1" ht="15">
      <c r="A9132" s="2" t="inlineStr"/>
      <c r="B9132" s="2" t="inlineStr"/>
      <c r="C9132" s="2" t="inlineStr"/>
      <c r="D9132" s="2" t="inlineStr"/>
      <c r="E9132" s="28" t="inlineStr">
        <is>
          <r>
            <t xml:space="preserve">VALOR COM BDI:</t>
          </r>
        </is>
      </c>
      <c r="F9132" s="28" t="inlineStr"/>
      <c r="G9132" s="29" t="n">
        <f>G9131+G9130</f>
        <v>656.49</v>
      </c>
    </row>
    <row r="9133" customHeight="1" ht="10">
      <c r="A9133" s="2" t="inlineStr"/>
      <c r="B9133" s="2" t="inlineStr"/>
      <c r="C9133" s="2" t="inlineStr"/>
      <c r="D9133" s="2" t="inlineStr"/>
      <c r="E9133" s="18" t="inlineStr"/>
      <c r="F9133" s="18" t="inlineStr"/>
      <c r="G9133" s="18" t="inlineStr"/>
    </row>
    <row r="9134" customHeight="1" ht="20">
      <c r="A9134" s="19" t="inlineStr">
        <is>
          <r>
            <t xml:space="preserve">2.1.3.5. ​C1399​ FORMA PLANA CHAPA COMPENSADA PLASTIFICADA, ESP.= 12mm UTIL. 5X​ (M2)</t>
          </r>
        </is>
      </c>
      <c r="B9134" s="19" t="inlineStr"/>
      <c r="C9134" s="19" t="inlineStr"/>
      <c r="D9134" s="19" t="inlineStr"/>
      <c r="E9134" s="19" t="inlineStr"/>
      <c r="F9134" s="19" t="inlineStr"/>
      <c r="G9134" s="19" t="inlineStr"/>
    </row>
    <row r="9135" customHeight="1" ht="15">
      <c r="A9135" s="20" t="inlineStr">
        <is>
          <r>
            <t xml:space="preserve">Material</t>
          </r>
        </is>
      </c>
      <c r="B9135" s="20" t="inlineStr"/>
      <c r="C9135" s="21" t="inlineStr">
        <is>
          <r>
            <t xml:space="preserve">FONTE</t>
          </r>
        </is>
      </c>
      <c r="D9135" s="21" t="inlineStr">
        <is>
          <r>
            <t xml:space="preserve">UNID</t>
          </r>
        </is>
      </c>
      <c r="E9135" s="21" t="inlineStr">
        <is>
          <r>
            <t xml:space="preserve">COEFICIENTE</t>
          </r>
        </is>
      </c>
      <c r="F9135" s="21" t="inlineStr">
        <is>
          <r>
            <t xml:space="preserve">PREÇO UNITÁRIO</t>
          </r>
        </is>
      </c>
      <c r="G9135" s="21" t="inlineStr">
        <is>
          <r>
            <t xml:space="preserve">TOTAL</t>
          </r>
        </is>
      </c>
    </row>
    <row r="9136" customHeight="1" ht="15">
      <c r="A9136" s="22" t="inlineStr">
        <is>
          <r>
            <t xml:space="preserve">I0526</t>
          </r>
        </is>
      </c>
      <c r="B9136" s="23" t="inlineStr">
        <is>
          <r>
            <t xml:space="preserve">CHAPA COMPENSADO PLASTIFICADO 12MM (1.22 X 2.44M)</t>
          </r>
        </is>
      </c>
      <c r="C9136" s="22" t="inlineStr">
        <is>
          <r>
            <t xml:space="preserve">SEINFRA</t>
          </r>
        </is>
      </c>
      <c r="D9136" s="22" t="inlineStr">
        <is>
          <r>
            <t xml:space="preserve">M2</t>
          </r>
        </is>
      </c>
      <c r="E9136" s="24" t="n">
        <v>0.26</v>
      </c>
      <c r="F9136" s="30" t="n">
        <v>69.64</v>
      </c>
      <c r="G9136" s="30" t="n">
        <f>ROUND(ROUND(E9136,8)*F9136,4)</f>
        <v>18.1064</v>
      </c>
    </row>
    <row r="9137" customHeight="1" ht="15">
      <c r="A9137" s="22" t="inlineStr">
        <is>
          <r>
            <t xml:space="preserve">I1691</t>
          </r>
        </is>
      </c>
      <c r="B9137" s="23" t="inlineStr">
        <is>
          <r>
            <t xml:space="preserve">PONTALETE / BARROTE DE 3"x3"</t>
          </r>
        </is>
      </c>
      <c r="C9137" s="22" t="inlineStr">
        <is>
          <r>
            <t xml:space="preserve">SEINFRA</t>
          </r>
        </is>
      </c>
      <c r="D9137" s="22" t="inlineStr">
        <is>
          <r>
            <t xml:space="preserve">M</t>
          </r>
        </is>
      </c>
      <c r="E9137" s="24" t="n">
        <v>1.2</v>
      </c>
      <c r="F9137" s="30" t="n">
        <v>16.09</v>
      </c>
      <c r="G9137" s="30" t="n">
        <f>ROUND(ROUND(E9137,8)*F9137,4)</f>
        <v>19.308</v>
      </c>
    </row>
    <row r="9138" customHeight="1" ht="21">
      <c r="A9138" s="22" t="inlineStr">
        <is>
          <r>
            <t xml:space="preserve">I1728</t>
          </r>
        </is>
      </c>
      <c r="B9138" s="23" t="inlineStr">
        <is>
          <r>
            <t xml:space="preserve">PREGO 18X27 (2.1/2" X 10) (APROXIMADAMENTE 198UN/KG)</t>
          </r>
        </is>
      </c>
      <c r="C9138" s="22" t="inlineStr">
        <is>
          <r>
            <t xml:space="preserve">SEINFRA</t>
          </r>
        </is>
      </c>
      <c r="D9138" s="22" t="inlineStr">
        <is>
          <r>
            <t xml:space="preserve">KG</t>
          </r>
        </is>
      </c>
      <c r="E9138" s="24" t="n">
        <v>0.25</v>
      </c>
      <c r="F9138" s="30" t="n">
        <v>14.2</v>
      </c>
      <c r="G9138" s="30" t="n">
        <f>ROUND(ROUND(E9138,8)*F9138,4)</f>
        <v>3.55</v>
      </c>
    </row>
    <row r="9139" customHeight="1" ht="15">
      <c r="A9139" s="22" t="inlineStr">
        <is>
          <r>
            <t xml:space="preserve">I1846</t>
          </r>
        </is>
      </c>
      <c r="B9139" s="23" t="inlineStr">
        <is>
          <r>
            <t xml:space="preserve">SARRAFO DE 1"X4"</t>
          </r>
        </is>
      </c>
      <c r="C9139" s="22" t="inlineStr">
        <is>
          <r>
            <t xml:space="preserve">SEINFRA</t>
          </r>
        </is>
      </c>
      <c r="D9139" s="22" t="inlineStr">
        <is>
          <r>
            <t xml:space="preserve">M</t>
          </r>
        </is>
      </c>
      <c r="E9139" s="24" t="n">
        <v>1.53</v>
      </c>
      <c r="F9139" s="30" t="n">
        <v>6.05</v>
      </c>
      <c r="G9139" s="30" t="n">
        <f>ROUND(ROUND(E9139,8)*F9139,4)</f>
        <v>9.2565</v>
      </c>
    </row>
    <row r="9140" customHeight="1" ht="15">
      <c r="A9140" s="22" t="inlineStr">
        <is>
          <r>
            <t xml:space="preserve">I1916</t>
          </r>
        </is>
      </c>
      <c r="B9140" s="23" t="inlineStr">
        <is>
          <r>
            <t xml:space="preserve">TABUA DE 1" DE 3A. - L = 30cm</t>
          </r>
        </is>
      </c>
      <c r="C9140" s="22" t="inlineStr">
        <is>
          <r>
            <t xml:space="preserve">SEINFRA</t>
          </r>
        </is>
      </c>
      <c r="D9140" s="22" t="inlineStr">
        <is>
          <r>
            <t xml:space="preserve">M</t>
          </r>
        </is>
      </c>
      <c r="E9140" s="24" t="n">
        <v>1.17</v>
      </c>
      <c r="F9140" s="30" t="n">
        <v>12.77</v>
      </c>
      <c r="G9140" s="30" t="n">
        <f>ROUND(ROUND(E9140,8)*F9140,4)</f>
        <v>14.9409</v>
      </c>
    </row>
    <row r="9141" customHeight="1" ht="15">
      <c r="A9141" s="2" t="inlineStr"/>
      <c r="B9141" s="2" t="inlineStr"/>
      <c r="C9141" s="2" t="inlineStr"/>
      <c r="D9141" s="2" t="inlineStr"/>
      <c r="E9141" s="26" t="inlineStr">
        <is>
          <r>
            <t xml:space="preserve">TOTAL Material:</t>
          </r>
        </is>
      </c>
      <c r="F9141" s="26" t="inlineStr"/>
      <c r="G9141" s="31" t="n">
        <f>SUM(G9136:G9140)</f>
        <v>65.1618</v>
      </c>
    </row>
    <row r="9142" customHeight="1" ht="15">
      <c r="A9142" s="20" t="inlineStr">
        <is>
          <r>
            <t xml:space="preserve">Mão de Obra</t>
          </r>
        </is>
      </c>
      <c r="B9142" s="20" t="inlineStr"/>
      <c r="C9142" s="21" t="inlineStr">
        <is>
          <r>
            <t xml:space="preserve">FONTE</t>
          </r>
        </is>
      </c>
      <c r="D9142" s="21" t="inlineStr">
        <is>
          <r>
            <t xml:space="preserve">UNID</t>
          </r>
        </is>
      </c>
      <c r="E9142" s="21" t="inlineStr">
        <is>
          <r>
            <t xml:space="preserve">COEFICIENTE</t>
          </r>
        </is>
      </c>
      <c r="F9142" s="21" t="inlineStr">
        <is>
          <r>
            <t xml:space="preserve">PREÇO UNITÁRIO</t>
          </r>
        </is>
      </c>
      <c r="G9142" s="21" t="inlineStr">
        <is>
          <r>
            <t xml:space="preserve">TOTAL</t>
          </r>
        </is>
      </c>
    </row>
    <row r="9143" customHeight="1" ht="15">
      <c r="A9143" s="22" t="inlineStr">
        <is>
          <r>
            <t xml:space="preserve">I0041</t>
          </r>
        </is>
      </c>
      <c r="B9143" s="23" t="inlineStr">
        <is>
          <r>
            <t xml:space="preserve">AJUDANTE DE CARPINTEIRO</t>
          </r>
        </is>
      </c>
      <c r="C9143" s="22" t="inlineStr">
        <is>
          <r>
            <t xml:space="preserve">SEINFRA</t>
          </r>
        </is>
      </c>
      <c r="D9143" s="22" t="inlineStr">
        <is>
          <r>
            <t xml:space="preserve">H</t>
          </r>
        </is>
      </c>
      <c r="E9143" s="24" t="n">
        <v>1.35</v>
      </c>
      <c r="F9143" s="30" t="n">
        <v>21.1</v>
      </c>
      <c r="G9143" s="30" t="n">
        <f>ROUND(ROUND(E9143,8)*F9143,4)</f>
        <v>28.485</v>
      </c>
    </row>
    <row r="9144" customHeight="1" ht="15">
      <c r="A9144" s="22" t="inlineStr">
        <is>
          <r>
            <t xml:space="preserve">I0498</t>
          </r>
        </is>
      </c>
      <c r="B9144" s="23" t="inlineStr">
        <is>
          <r>
            <t xml:space="preserve">CARPINTEIRO</t>
          </r>
        </is>
      </c>
      <c r="C9144" s="22" t="inlineStr">
        <is>
          <r>
            <t xml:space="preserve">SEINFRA</t>
          </r>
        </is>
      </c>
      <c r="D9144" s="22" t="inlineStr">
        <is>
          <r>
            <t xml:space="preserve">H</t>
          </r>
        </is>
      </c>
      <c r="E9144" s="24" t="n">
        <v>1.35</v>
      </c>
      <c r="F9144" s="30" t="n">
        <v>26.86</v>
      </c>
      <c r="G9144" s="30" t="n">
        <f>ROUND(ROUND(E9144,8)*F9144,4)</f>
        <v>36.261</v>
      </c>
    </row>
    <row r="9145" customHeight="1" ht="15">
      <c r="A9145" s="2" t="inlineStr"/>
      <c r="B9145" s="2" t="inlineStr"/>
      <c r="C9145" s="2" t="inlineStr"/>
      <c r="D9145" s="2" t="inlineStr"/>
      <c r="E9145" s="26" t="inlineStr">
        <is>
          <r>
            <t xml:space="preserve">TOTAL Mão de Obra:</t>
          </r>
        </is>
      </c>
      <c r="F9145" s="26" t="inlineStr"/>
      <c r="G9145" s="31" t="n">
        <f>SUM(G9143:G9144)</f>
        <v>64.746</v>
      </c>
    </row>
    <row r="9146" customHeight="1" ht="15">
      <c r="A9146" s="2" t="inlineStr"/>
      <c r="B9146" s="2" t="inlineStr"/>
      <c r="C9146" s="2" t="inlineStr"/>
      <c r="D9146" s="2" t="inlineStr"/>
      <c r="E9146" s="28" t="inlineStr">
        <is>
          <r>
            <t xml:space="preserve">VALOR:</t>
          </r>
        </is>
      </c>
      <c r="F9146" s="28" t="inlineStr"/>
      <c r="G9146" s="29" t="n">
        <f>ROUND(SUM(G9141,G9145),2)</f>
        <v>129.91</v>
      </c>
    </row>
    <row r="9147" customHeight="1" ht="15">
      <c r="A9147" s="2" t="inlineStr"/>
      <c r="B9147" s="2" t="inlineStr"/>
      <c r="C9147" s="2" t="inlineStr"/>
      <c r="D9147" s="2" t="inlineStr"/>
      <c r="E9147" s="28" t="inlineStr">
        <is>
          <r>
            <t xml:space="preserve">VALOR BDI (20.34%):</t>
          </r>
        </is>
      </c>
      <c r="F9147" s="28" t="inlineStr"/>
      <c r="G9147" s="29" t="n">
        <f>ROUND(G9146*(20.34/100),2)</f>
        <v>26.42</v>
      </c>
    </row>
    <row r="9148" customHeight="1" ht="15">
      <c r="A9148" s="2" t="inlineStr"/>
      <c r="B9148" s="2" t="inlineStr"/>
      <c r="C9148" s="2" t="inlineStr"/>
      <c r="D9148" s="2" t="inlineStr"/>
      <c r="E9148" s="28" t="inlineStr">
        <is>
          <r>
            <t xml:space="preserve">VALOR COM BDI:</t>
          </r>
        </is>
      </c>
      <c r="F9148" s="28" t="inlineStr"/>
      <c r="G9148" s="29" t="n">
        <f>G9147+G9146</f>
        <v>156.33</v>
      </c>
    </row>
    <row r="9149" customHeight="1" ht="10">
      <c r="A9149" s="2" t="inlineStr"/>
      <c r="B9149" s="2" t="inlineStr"/>
      <c r="C9149" s="2" t="inlineStr"/>
      <c r="D9149" s="2" t="inlineStr"/>
      <c r="E9149" s="18" t="inlineStr"/>
      <c r="F9149" s="18" t="inlineStr"/>
      <c r="G9149" s="18" t="inlineStr"/>
    </row>
    <row r="9150" customHeight="1" ht="20">
      <c r="A9150" s="19" t="inlineStr">
        <is>
          <r>
            <t xml:space="preserve">2.2.1. ​CP-34663569​ SUBESTAÇÃO TRIFÁSICA ABRIGADA, CLASSE DE TENSÃO 13,8 KV, POTÊNCIA 100KVA​ (UN)</t>
          </r>
        </is>
      </c>
      <c r="B9150" s="19" t="inlineStr"/>
      <c r="C9150" s="19" t="inlineStr"/>
      <c r="D9150" s="19" t="inlineStr"/>
      <c r="E9150" s="19" t="inlineStr"/>
      <c r="F9150" s="19" t="inlineStr"/>
      <c r="G9150" s="19" t="inlineStr"/>
    </row>
    <row r="9151" customHeight="1" ht="15">
      <c r="A9151" s="20" t="inlineStr">
        <is>
          <r>
            <t xml:space="preserve">Equipamento</t>
          </r>
        </is>
      </c>
      <c r="B9151" s="20" t="inlineStr"/>
      <c r="C9151" s="21" t="inlineStr">
        <is>
          <r>
            <t xml:space="preserve">FONTE</t>
          </r>
        </is>
      </c>
      <c r="D9151" s="21" t="inlineStr">
        <is>
          <r>
            <t xml:space="preserve">UNID</t>
          </r>
        </is>
      </c>
      <c r="E9151" s="21" t="inlineStr">
        <is>
          <r>
            <t xml:space="preserve">COEFICIENTE</t>
          </r>
        </is>
      </c>
      <c r="F9151" s="21" t="inlineStr">
        <is>
          <r>
            <t xml:space="preserve">PREÇO UNITÁRIO</t>
          </r>
        </is>
      </c>
      <c r="G9151" s="21" t="inlineStr">
        <is>
          <r>
            <t xml:space="preserve">TOTAL</t>
          </r>
        </is>
      </c>
    </row>
    <row r="9152" customHeight="1" ht="63">
      <c r="A9152" s="22" t="inlineStr">
        <is>
          <r>
            <t xml:space="preserve">CP0031JN</t>
          </r>
        </is>
      </c>
      <c r="B9152" s="23" t="inlineStr">
        <is>
          <r>
            <t xml:space="preserve">MURO DE 2,80M DE ALTURA, BASE EM PEDRA ARGAMASSADA 0,80 A 0,80, CINTA INFERIOR E SUPERIOR DE 0,19 X 0,19 E PILAR A CADA 3M DE 0,19X0,19, TODOS ARMADOS COM QUATRO BARRAS DE 10MM E ESTRIBOS DE 5MM A CADA 15CM E ALVENARIA EM BLOCOS DE CONCRETO COM ESPESSURA DE 19CM E ACABAMENTO APARENTE</t>
          </r>
        </is>
      </c>
      <c r="C9152" s="22" t="inlineStr">
        <is>
          <r>
            <t xml:space="preserve">Composições </t>
          </r>
        </is>
      </c>
      <c r="D9152" s="22" t="inlineStr">
        <is>
          <r>
            <t xml:space="preserve">M</t>
          </r>
        </is>
      </c>
      <c r="E9152" s="24" t="n">
        <v>15.0</v>
      </c>
      <c r="F9152" s="25" t="n">
        <v>965.27</v>
      </c>
      <c r="G9152" s="25" t="n">
        <f>ROUND(ROUND(E9152,8)*F9152,2)</f>
        <v>14479.05</v>
      </c>
    </row>
    <row r="9153" customHeight="1" ht="15">
      <c r="A9153" s="2" t="inlineStr"/>
      <c r="B9153" s="2" t="inlineStr"/>
      <c r="C9153" s="2" t="inlineStr"/>
      <c r="D9153" s="2" t="inlineStr"/>
      <c r="E9153" s="26" t="inlineStr">
        <is>
          <r>
            <t xml:space="preserve">TOTAL Equipamento:</t>
          </r>
        </is>
      </c>
      <c r="F9153" s="26" t="inlineStr"/>
      <c r="G9153" s="27" t="n">
        <f>SUM(G9152:G9152)</f>
        <v>14479.05</v>
      </c>
    </row>
    <row r="9154" customHeight="1" ht="15">
      <c r="A9154" s="20" t="inlineStr">
        <is>
          <r>
            <t xml:space="preserve">Equipamento Custo Horário</t>
          </r>
        </is>
      </c>
      <c r="B9154" s="20" t="inlineStr"/>
      <c r="C9154" s="21" t="inlineStr">
        <is>
          <r>
            <t xml:space="preserve">FONTE</t>
          </r>
        </is>
      </c>
      <c r="D9154" s="21" t="inlineStr">
        <is>
          <r>
            <t xml:space="preserve">UNID</t>
          </r>
        </is>
      </c>
      <c r="E9154" s="21" t="inlineStr">
        <is>
          <r>
            <t xml:space="preserve">COEFICIENTE</t>
          </r>
        </is>
      </c>
      <c r="F9154" s="21" t="inlineStr">
        <is>
          <r>
            <t xml:space="preserve">PREÇO UNITÁRIO</t>
          </r>
        </is>
      </c>
      <c r="G9154" s="21" t="inlineStr">
        <is>
          <r>
            <t xml:space="preserve">TOTAL</t>
          </r>
        </is>
      </c>
    </row>
    <row r="9155" customHeight="1" ht="15">
      <c r="A9155" s="22" t="inlineStr">
        <is>
          <r>
            <t xml:space="preserve">I0584</t>
          </r>
        </is>
      </c>
      <c r="B9155" s="23" t="inlineStr">
        <is>
          <r>
            <t xml:space="preserve">CAMINHÃO COMERC. EQUIP. C/GUINDASTE (CHI)</t>
          </r>
        </is>
      </c>
      <c r="C9155" s="22" t="inlineStr">
        <is>
          <r>
            <t xml:space="preserve">SEINFRA</t>
          </r>
        </is>
      </c>
      <c r="D9155" s="22" t="inlineStr">
        <is>
          <r>
            <t xml:space="preserve">H</t>
          </r>
        </is>
      </c>
      <c r="E9155" s="24" t="n">
        <v>12.0</v>
      </c>
      <c r="F9155" s="25" t="n">
        <v>64.99</v>
      </c>
      <c r="G9155" s="25" t="n">
        <f>ROUND(ROUND(E9155,8)*F9155,2)</f>
        <v>779.88</v>
      </c>
    </row>
    <row r="9156" customHeight="1" ht="15">
      <c r="A9156" s="22" t="inlineStr">
        <is>
          <r>
            <t xml:space="preserve">I0705</t>
          </r>
        </is>
      </c>
      <c r="B9156" s="23" t="inlineStr">
        <is>
          <r>
            <t xml:space="preserve">CAMINHÃO COMERC. EQUIP. C/GUINDASTE (CHP)</t>
          </r>
        </is>
      </c>
      <c r="C9156" s="22" t="inlineStr">
        <is>
          <r>
            <t xml:space="preserve">SEINFRA</t>
          </r>
        </is>
      </c>
      <c r="D9156" s="22" t="inlineStr">
        <is>
          <r>
            <t xml:space="preserve">H</t>
          </r>
        </is>
      </c>
      <c r="E9156" s="24" t="n">
        <v>36.0</v>
      </c>
      <c r="F9156" s="25" t="n">
        <v>172.71</v>
      </c>
      <c r="G9156" s="25" t="n">
        <f>ROUND(ROUND(E9156,8)*F9156,2)</f>
        <v>6217.56</v>
      </c>
    </row>
    <row r="9157" customHeight="1" ht="18">
      <c r="A9157" s="2" t="inlineStr"/>
      <c r="B9157" s="2" t="inlineStr"/>
      <c r="C9157" s="2" t="inlineStr"/>
      <c r="D9157" s="2" t="inlineStr"/>
      <c r="E9157" s="26" t="inlineStr">
        <is>
          <r>
            <t xml:space="preserve">TOTAL Equipamento Custo Horário:</t>
          </r>
        </is>
      </c>
      <c r="F9157" s="26" t="inlineStr"/>
      <c r="G9157" s="27" t="n">
        <f>SUM(G9155:G9156)</f>
        <v>6997.44</v>
      </c>
    </row>
    <row r="9158" customHeight="1" ht="15">
      <c r="A9158" s="20" t="inlineStr">
        <is>
          <r>
            <t xml:space="preserve">Material</t>
          </r>
        </is>
      </c>
      <c r="B9158" s="20" t="inlineStr"/>
      <c r="C9158" s="21" t="inlineStr">
        <is>
          <r>
            <t xml:space="preserve">FONTE</t>
          </r>
        </is>
      </c>
      <c r="D9158" s="21" t="inlineStr">
        <is>
          <r>
            <t xml:space="preserve">UNID</t>
          </r>
        </is>
      </c>
      <c r="E9158" s="21" t="inlineStr">
        <is>
          <r>
            <t xml:space="preserve">COEFICIENTE</t>
          </r>
        </is>
      </c>
      <c r="F9158" s="21" t="inlineStr">
        <is>
          <r>
            <t xml:space="preserve">PREÇO UNITÁRIO</t>
          </r>
        </is>
      </c>
      <c r="G9158" s="21" t="inlineStr">
        <is>
          <r>
            <t xml:space="preserve">TOTAL</t>
          </r>
        </is>
      </c>
    </row>
    <row r="9159" customHeight="1" ht="15">
      <c r="A9159" s="22" t="inlineStr">
        <is>
          <r>
            <t xml:space="preserve">I9549</t>
          </r>
        </is>
      </c>
      <c r="B9159" s="23" t="inlineStr">
        <is>
          <r>
            <t xml:space="preserve">ABRAÇADEIRA TIPO "D" 1/2" AÇO CARBONO</t>
          </r>
        </is>
      </c>
      <c r="C9159" s="22" t="inlineStr">
        <is>
          <r>
            <t xml:space="preserve">SEINFRA</t>
          </r>
        </is>
      </c>
      <c r="D9159" s="22" t="inlineStr">
        <is>
          <r>
            <t xml:space="preserve">UN</t>
          </r>
        </is>
      </c>
      <c r="E9159" s="24" t="n">
        <v>36.0</v>
      </c>
      <c r="F9159" s="25" t="n">
        <v>0.65</v>
      </c>
      <c r="G9159" s="25" t="n">
        <f>ROUND(ROUND(E9159,8)*F9159,2)</f>
        <v>23.4</v>
      </c>
    </row>
    <row r="9160" customHeight="1" ht="15">
      <c r="A9160" s="22" t="inlineStr">
        <is>
          <r>
            <t xml:space="preserve">I12430</t>
          </r>
        </is>
      </c>
      <c r="B9160" s="23" t="inlineStr">
        <is>
          <r>
            <t xml:space="preserve">Arruela de pressão em aço inox 1/4"</t>
          </r>
        </is>
      </c>
      <c r="C9160" s="22" t="inlineStr">
        <is>
          <r>
            <t xml:space="preserve">ORSE</t>
          </r>
        </is>
      </c>
      <c r="D9160" s="22" t="inlineStr">
        <is>
          <r>
            <t xml:space="preserve">un</t>
          </r>
        </is>
      </c>
      <c r="E9160" s="24" t="n">
        <v>22.0</v>
      </c>
      <c r="F9160" s="25" t="n">
        <v>0.28</v>
      </c>
      <c r="G9160" s="25" t="n">
        <f>ROUND(ROUND(E9160,8)*F9160,2)</f>
        <v>6.16</v>
      </c>
    </row>
    <row r="9161" customHeight="1" ht="15">
      <c r="A9161" s="22" t="inlineStr">
        <is>
          <r>
            <t xml:space="preserve">00004376</t>
          </r>
        </is>
      </c>
      <c r="B9161" s="23" t="inlineStr">
        <is>
          <r>
            <t xml:space="preserve">BUCHA DE NYLON SEM ABA S8</t>
          </r>
        </is>
      </c>
      <c r="C9161" s="22" t="inlineStr">
        <is>
          <r>
            <t xml:space="preserve">SINAPI</t>
          </r>
        </is>
      </c>
      <c r="D9161" s="22" t="inlineStr">
        <is>
          <r>
            <t xml:space="preserve">UN</t>
          </r>
        </is>
      </c>
      <c r="E9161" s="24" t="n">
        <v>72.0</v>
      </c>
      <c r="F9161" s="25" t="n">
        <v>0.27</v>
      </c>
      <c r="G9161" s="25" t="n">
        <f>ROUND(ROUND(E9161,8)*F9161,2)</f>
        <v>19.44</v>
      </c>
    </row>
    <row r="9162" customHeight="1" ht="21">
      <c r="A9162" s="22" t="inlineStr">
        <is>
          <r>
            <t xml:space="preserve">I8177</t>
          </r>
        </is>
      </c>
      <c r="B9162" s="23" t="inlineStr">
        <is>
          <r>
            <t xml:space="preserve">CABO DE COBRE NÚ, TÊMPERA MEIO DURA, SEÇÃO 35mm², FORMAÇÃO 7 FIOS</t>
          </r>
        </is>
      </c>
      <c r="C9162" s="22" t="inlineStr">
        <is>
          <r>
            <t xml:space="preserve">SEINFRA</t>
          </r>
        </is>
      </c>
      <c r="D9162" s="22" t="inlineStr">
        <is>
          <r>
            <t xml:space="preserve">KM</t>
          </r>
        </is>
      </c>
      <c r="E9162" s="24" t="n">
        <v>0.135</v>
      </c>
      <c r="F9162" s="25" t="n">
        <v>14044.15</v>
      </c>
      <c r="G9162" s="25" t="n">
        <f>ROUND(ROUND(E9162,8)*F9162,2)</f>
        <v>1895.96</v>
      </c>
    </row>
    <row r="9163" customHeight="1" ht="15">
      <c r="A9163" s="22" t="inlineStr">
        <is>
          <r>
            <t xml:space="preserve">I8373</t>
          </r>
        </is>
      </c>
      <c r="B9163" s="23" t="inlineStr">
        <is>
          <r>
            <t xml:space="preserve">CABO ISOLADO 15KV 35MM2</t>
          </r>
        </is>
      </c>
      <c r="C9163" s="22" t="inlineStr">
        <is>
          <r>
            <t xml:space="preserve">SEINFRA</t>
          </r>
        </is>
      </c>
      <c r="D9163" s="22" t="inlineStr">
        <is>
          <r>
            <t xml:space="preserve">M</t>
          </r>
        </is>
      </c>
      <c r="E9163" s="24" t="n">
        <v>140.0</v>
      </c>
      <c r="F9163" s="25" t="n">
        <v>52.6</v>
      </c>
      <c r="G9163" s="25" t="n">
        <f>ROUND(ROUND(E9163,8)*F9163,2)</f>
        <v>7364.0</v>
      </c>
    </row>
    <row r="9164" customHeight="1" ht="15">
      <c r="A9164" s="22" t="inlineStr">
        <is>
          <r>
            <t xml:space="preserve">I0838</t>
          </r>
        </is>
      </c>
      <c r="B9164" s="23" t="inlineStr">
        <is>
          <r>
            <t xml:space="preserve">CONDULETE DE PVC DE 1/2" TIPO C - E - LL - LR</t>
          </r>
        </is>
      </c>
      <c r="C9164" s="22" t="inlineStr">
        <is>
          <r>
            <t xml:space="preserve">SEINFRA</t>
          </r>
        </is>
      </c>
      <c r="D9164" s="22" t="inlineStr">
        <is>
          <r>
            <t xml:space="preserve">UN</t>
          </r>
        </is>
      </c>
      <c r="E9164" s="24" t="n">
        <v>9.0</v>
      </c>
      <c r="F9164" s="25" t="n">
        <v>10.91</v>
      </c>
      <c r="G9164" s="25" t="n">
        <f>ROUND(ROUND(E9164,8)*F9164,2)</f>
        <v>98.19</v>
      </c>
    </row>
    <row r="9165" customHeight="1" ht="21">
      <c r="A9165" s="22" t="inlineStr">
        <is>
          <r>
            <t xml:space="preserve">00012025</t>
          </r>
        </is>
      </c>
      <c r="B9165" s="23" t="inlineStr">
        <is>
          <r>
            <t xml:space="preserve">CONDULETE EM PVC, TIPO "TB", SEM TAMPA, DE 1/2" OU 3/4"</t>
          </r>
        </is>
      </c>
      <c r="C9165" s="22" t="inlineStr">
        <is>
          <r>
            <t xml:space="preserve">SINAPI</t>
          </r>
        </is>
      </c>
      <c r="D9165" s="22" t="inlineStr">
        <is>
          <r>
            <t xml:space="preserve">UN</t>
          </r>
        </is>
      </c>
      <c r="E9165" s="24" t="n">
        <v>3.0</v>
      </c>
      <c r="F9165" s="25" t="n">
        <v>9.11</v>
      </c>
      <c r="G9165" s="25" t="n">
        <f>ROUND(ROUND(E9165,8)*F9165,2)</f>
        <v>27.33</v>
      </c>
    </row>
    <row r="9166" customHeight="1" ht="21">
      <c r="A9166" s="22" t="inlineStr">
        <is>
          <r>
            <t xml:space="preserve">00001550</t>
          </r>
        </is>
      </c>
      <c r="B9166" s="23" t="inlineStr">
        <is>
          <r>
            <t xml:space="preserve">CONECTOR METALICO TIPO PARAFUSO FENDIDO (SPLIT BOLT), PARA CABOS ATE 25 MM2</t>
          </r>
        </is>
      </c>
      <c r="C9166" s="22" t="inlineStr">
        <is>
          <r>
            <t xml:space="preserve">SINAPI</t>
          </r>
        </is>
      </c>
      <c r="D9166" s="22" t="inlineStr">
        <is>
          <r>
            <t xml:space="preserve">UN</t>
          </r>
        </is>
      </c>
      <c r="E9166" s="24" t="n">
        <v>3.0</v>
      </c>
      <c r="F9166" s="25" t="n">
        <v>8.6</v>
      </c>
      <c r="G9166" s="25" t="n">
        <f>ROUND(ROUND(E9166,8)*F9166,2)</f>
        <v>25.8</v>
      </c>
    </row>
    <row r="9167" customHeight="1" ht="21">
      <c r="A9167" s="22" t="inlineStr">
        <is>
          <r>
            <t xml:space="preserve">00034519</t>
          </r>
        </is>
      </c>
      <c r="B9167" s="23" t="inlineStr">
        <is>
          <r>
            <t xml:space="preserve">CRUZETA DE CONCRETO LEVE, COMP. 2000 MM SECAO, 90 X 90 MM</t>
          </r>
        </is>
      </c>
      <c r="C9167" s="22" t="inlineStr">
        <is>
          <r>
            <t xml:space="preserve">SINAPI</t>
          </r>
        </is>
      </c>
      <c r="D9167" s="22" t="inlineStr">
        <is>
          <r>
            <t xml:space="preserve">UN</t>
          </r>
        </is>
      </c>
      <c r="E9167" s="24" t="n">
        <v>3.0</v>
      </c>
      <c r="F9167" s="25" t="n">
        <v>82.84</v>
      </c>
      <c r="G9167" s="25" t="n">
        <f>ROUND(ROUND(E9167,8)*F9167,2)</f>
        <v>248.52</v>
      </c>
    </row>
    <row r="9168" customHeight="1" ht="15">
      <c r="A9168" s="22" t="inlineStr">
        <is>
          <r>
            <t xml:space="preserve">I7381</t>
          </r>
        </is>
      </c>
      <c r="B9168" s="23" t="inlineStr">
        <is>
          <r>
            <t xml:space="preserve">GRAMPO DE ATERRAMENTO GKP</t>
          </r>
        </is>
      </c>
      <c r="C9168" s="22" t="inlineStr">
        <is>
          <r>
            <t xml:space="preserve">SEINFRA</t>
          </r>
        </is>
      </c>
      <c r="D9168" s="22" t="inlineStr">
        <is>
          <r>
            <t xml:space="preserve">UN</t>
          </r>
        </is>
      </c>
      <c r="E9168" s="24" t="n">
        <v>22.0</v>
      </c>
      <c r="F9168" s="25" t="n">
        <v>7.27</v>
      </c>
      <c r="G9168" s="25" t="n">
        <f>ROUND(ROUND(E9168,8)*F9168,2)</f>
        <v>159.94</v>
      </c>
    </row>
    <row r="9169" customHeight="1" ht="21">
      <c r="A9169" s="22" t="inlineStr">
        <is>
          <r>
            <t xml:space="preserve">00003394</t>
          </r>
        </is>
      </c>
      <c r="B9169" s="23" t="inlineStr">
        <is>
          <r>
            <t xml:space="preserve">ISOLADOR DE PORCELANA, TIPO BUCHA, PARA TENSAO DE *15* KV</t>
          </r>
        </is>
      </c>
      <c r="C9169" s="22" t="inlineStr">
        <is>
          <r>
            <t xml:space="preserve">SINAPI</t>
          </r>
        </is>
      </c>
      <c r="D9169" s="22" t="inlineStr">
        <is>
          <r>
            <t xml:space="preserve">UN</t>
          </r>
        </is>
      </c>
      <c r="E9169" s="24" t="n">
        <v>9.0</v>
      </c>
      <c r="F9169" s="25" t="n">
        <v>465.62</v>
      </c>
      <c r="G9169" s="25" t="n">
        <f>ROUND(ROUND(E9169,8)*F9169,2)</f>
        <v>4190.58</v>
      </c>
    </row>
    <row r="9170" customHeight="1" ht="21">
      <c r="A9170" s="22" t="inlineStr">
        <is>
          <r>
            <t xml:space="preserve">00003406</t>
          </r>
        </is>
      </c>
      <c r="B9170" s="23" t="inlineStr">
        <is>
          <r>
            <t xml:space="preserve">ISOLADOR DE PORCELANA, TIPO PINO MONOCORPO, PARA TENSAO DE *15* KV</t>
          </r>
        </is>
      </c>
      <c r="C9170" s="22" t="inlineStr">
        <is>
          <r>
            <t xml:space="preserve">SINAPI</t>
          </r>
        </is>
      </c>
      <c r="D9170" s="22" t="inlineStr">
        <is>
          <r>
            <t xml:space="preserve">UN</t>
          </r>
        </is>
      </c>
      <c r="E9170" s="24" t="n">
        <v>18.0</v>
      </c>
      <c r="F9170" s="25" t="n">
        <v>27.0</v>
      </c>
      <c r="G9170" s="25" t="n">
        <f>ROUND(ROUND(E9170,8)*F9170,2)</f>
        <v>486.0</v>
      </c>
    </row>
    <row r="9171" customHeight="1" ht="15">
      <c r="A9171" s="22" t="inlineStr">
        <is>
          <r>
            <t xml:space="preserve">I1271</t>
          </r>
        </is>
      </c>
      <c r="B9171" s="23" t="inlineStr">
        <is>
          <r>
            <t xml:space="preserve">ISOLADOR PORCELANA TIPO PEDESTAL CLASSE 15KV</t>
          </r>
        </is>
      </c>
      <c r="C9171" s="22" t="inlineStr">
        <is>
          <r>
            <t xml:space="preserve">SEINFRA</t>
          </r>
        </is>
      </c>
      <c r="D9171" s="22" t="inlineStr">
        <is>
          <r>
            <t xml:space="preserve">UN</t>
          </r>
        </is>
      </c>
      <c r="E9171" s="24" t="n">
        <v>36.0</v>
      </c>
      <c r="F9171" s="25" t="n">
        <v>102.61</v>
      </c>
      <c r="G9171" s="25" t="n">
        <f>ROUND(ROUND(E9171,8)*F9171,2)</f>
        <v>3693.96</v>
      </c>
    </row>
    <row r="9172" customHeight="1" ht="15">
      <c r="A9172" s="22" t="inlineStr">
        <is>
          <r>
            <t xml:space="preserve">I1535</t>
          </r>
        </is>
      </c>
      <c r="B9172" s="23" t="inlineStr">
        <is>
          <r>
            <t xml:space="preserve">MUFLA INTERNA/EXTERNA 15KV</t>
          </r>
        </is>
      </c>
      <c r="C9172" s="22" t="inlineStr">
        <is>
          <r>
            <t xml:space="preserve">SEINFRA</t>
          </r>
        </is>
      </c>
      <c r="D9172" s="22" t="inlineStr">
        <is>
          <r>
            <t xml:space="preserve">UN</t>
          </r>
        </is>
      </c>
      <c r="E9172" s="24" t="n">
        <v>24.0</v>
      </c>
      <c r="F9172" s="25" t="n">
        <v>272.02</v>
      </c>
      <c r="G9172" s="25" t="n">
        <f>ROUND(ROUND(E9172,8)*F9172,2)</f>
        <v>6528.48</v>
      </c>
    </row>
    <row r="9173" customHeight="1" ht="15">
      <c r="A9173" s="22" t="inlineStr">
        <is>
          <r>
            <t xml:space="preserve">I1577</t>
          </r>
        </is>
      </c>
      <c r="B9173" s="23" t="inlineStr">
        <is>
          <r>
            <t xml:space="preserve">PARAFUSO COM ROSCA SOBERBA 8X50MM</t>
          </r>
        </is>
      </c>
      <c r="C9173" s="22" t="inlineStr">
        <is>
          <r>
            <t xml:space="preserve">SEINFRA</t>
          </r>
        </is>
      </c>
      <c r="D9173" s="22" t="inlineStr">
        <is>
          <r>
            <t xml:space="preserve">UN</t>
          </r>
        </is>
      </c>
      <c r="E9173" s="24" t="n">
        <v>72.0</v>
      </c>
      <c r="F9173" s="25" t="n">
        <v>0.94</v>
      </c>
      <c r="G9173" s="25" t="n">
        <f>ROUND(ROUND(E9173,8)*F9173,2)</f>
        <v>67.68</v>
      </c>
    </row>
    <row r="9174" customHeight="1" ht="15">
      <c r="A9174" s="22" t="inlineStr">
        <is>
          <r>
            <t xml:space="preserve">I1580</t>
          </r>
        </is>
      </c>
      <c r="B9174" s="23" t="inlineStr">
        <is>
          <r>
            <t xml:space="preserve">PARAFUSO FRANCES 1/2''X8'' COM 2 PORCAS</t>
          </r>
        </is>
      </c>
      <c r="C9174" s="22" t="inlineStr">
        <is>
          <r>
            <t xml:space="preserve">SEINFRA</t>
          </r>
        </is>
      </c>
      <c r="D9174" s="22" t="inlineStr">
        <is>
          <r>
            <t xml:space="preserve">UN</t>
          </r>
        </is>
      </c>
      <c r="E9174" s="24" t="n">
        <v>12.0</v>
      </c>
      <c r="F9174" s="25" t="n">
        <v>6.37</v>
      </c>
      <c r="G9174" s="25" t="n">
        <f>ROUND(ROUND(E9174,8)*F9174,2)</f>
        <v>76.44</v>
      </c>
    </row>
    <row r="9175" customHeight="1" ht="29">
      <c r="A9175" s="22" t="inlineStr">
        <is>
          <r>
            <t xml:space="preserve">00000444</t>
          </r>
        </is>
      </c>
      <c r="B9175" s="23" t="inlineStr">
        <is>
          <r>
            <t xml:space="preserve">PINO ROSCA EXTERNA, EM ACO GALVANIZADO, PARA ISOLADOR DE 15KV, DIAMETRO 25 MM, COMPRIMENTO *290* MM</t>
          </r>
        </is>
      </c>
      <c r="C9175" s="22" t="inlineStr">
        <is>
          <r>
            <t xml:space="preserve">SINAPI</t>
          </r>
        </is>
      </c>
      <c r="D9175" s="22" t="inlineStr">
        <is>
          <r>
            <t xml:space="preserve">UN</t>
          </r>
        </is>
      </c>
      <c r="E9175" s="24" t="n">
        <v>18.0</v>
      </c>
      <c r="F9175" s="25" t="n">
        <v>24.0</v>
      </c>
      <c r="G9175" s="25" t="n">
        <f>ROUND(ROUND(E9175,8)*F9175,2)</f>
        <v>432.0</v>
      </c>
    </row>
    <row r="9176" customHeight="1" ht="21">
      <c r="A9176" s="22" t="inlineStr">
        <is>
          <r>
            <t xml:space="preserve">I9420</t>
          </r>
        </is>
      </c>
      <c r="B9176" s="23" t="inlineStr">
        <is>
          <r>
            <t xml:space="preserve">POSTE DE CONCRETO DUPLO T, RESISTÊNCIA NOMINAL 300KG, H=12,00M, PESO APROXIMADO 1.330KG</t>
          </r>
        </is>
      </c>
      <c r="C9176" s="22" t="inlineStr">
        <is>
          <r>
            <t xml:space="preserve">SEINFRA</t>
          </r>
        </is>
      </c>
      <c r="D9176" s="22" t="inlineStr">
        <is>
          <r>
            <t xml:space="preserve">UN</t>
          </r>
        </is>
      </c>
      <c r="E9176" s="24" t="n">
        <v>1.0</v>
      </c>
      <c r="F9176" s="25" t="n">
        <v>1295.68</v>
      </c>
      <c r="G9176" s="25" t="n">
        <f>ROUND(ROUND(E9176,8)*F9176,2)</f>
        <v>1295.68</v>
      </c>
    </row>
    <row r="9177" customHeight="1" ht="15">
      <c r="A9177" s="22" t="inlineStr">
        <is>
          <r>
            <t xml:space="preserve">I7477</t>
          </r>
        </is>
      </c>
      <c r="B9177" s="23" t="inlineStr">
        <is>
          <r>
            <t xml:space="preserve">QUADRO METÁLICO (600 x 400 x 400)mm INSTALADO</t>
          </r>
        </is>
      </c>
      <c r="C9177" s="22" t="inlineStr">
        <is>
          <r>
            <t xml:space="preserve">SEINFRA</t>
          </r>
        </is>
      </c>
      <c r="D9177" s="22" t="inlineStr">
        <is>
          <r>
            <t xml:space="preserve">UN</t>
          </r>
        </is>
      </c>
      <c r="E9177" s="24" t="n">
        <v>2.0</v>
      </c>
      <c r="F9177" s="25" t="n">
        <v>1324.15</v>
      </c>
      <c r="G9177" s="25" t="n">
        <f>ROUND(ROUND(E9177,8)*F9177,2)</f>
        <v>2648.3</v>
      </c>
    </row>
    <row r="9178" customHeight="1" ht="21">
      <c r="A9178" s="22" t="inlineStr">
        <is>
          <r>
            <t xml:space="preserve">I8252</t>
          </r>
        </is>
      </c>
      <c r="B9178" s="23" t="inlineStr">
        <is>
          <r>
            <t xml:space="preserve">TELA DE AÇO ELETROSOLDADA COM FIO 3,4mm (0,97 KG/M2), MALHA 15 x 15 CM</t>
          </r>
        </is>
      </c>
      <c r="C9178" s="22" t="inlineStr">
        <is>
          <r>
            <t xml:space="preserve">SEINFRA</t>
          </r>
        </is>
      </c>
      <c r="D9178" s="22" t="inlineStr">
        <is>
          <r>
            <t xml:space="preserve">KG</t>
          </r>
        </is>
      </c>
      <c r="E9178" s="24" t="n">
        <v>1.0</v>
      </c>
      <c r="F9178" s="25" t="n">
        <v>8.25</v>
      </c>
      <c r="G9178" s="25" t="n">
        <f>ROUND(ROUND(E9178,8)*F9178,2)</f>
        <v>8.25</v>
      </c>
    </row>
    <row r="9179" customHeight="1" ht="38">
      <c r="A9179" s="22" t="inlineStr">
        <is>
          <r>
            <t xml:space="preserve">I2150</t>
          </r>
        </is>
      </c>
      <c r="B9179" s="23" t="inlineStr">
        <is>
          <r>
            <t xml:space="preserve">TRANSFORMADOR DE DISTRIBUIÇÃO A ÓLEO ISOLANTE MINERAL, 500KVA/13.800, TENSÃO SECUNDÁRIA 380/220V, COM SELO INMETRO E PROCEL LETRA D, COR CINZA MUNSELL 6,5, Norma NBR:5440;2014.</t>
          </r>
        </is>
      </c>
      <c r="C9179" s="22" t="inlineStr">
        <is>
          <r>
            <t xml:space="preserve">SEINFRA</t>
          </r>
        </is>
      </c>
      <c r="D9179" s="22" t="inlineStr">
        <is>
          <r>
            <t xml:space="preserve">UN</t>
          </r>
        </is>
      </c>
      <c r="E9179" s="24" t="n">
        <v>2.0</v>
      </c>
      <c r="F9179" s="25" t="n">
        <v>58541.14</v>
      </c>
      <c r="G9179" s="25" t="n">
        <f>ROUND(ROUND(E9179,8)*F9179,2)</f>
        <v>117082.28</v>
      </c>
    </row>
    <row r="9180" customHeight="1" ht="15">
      <c r="A9180" s="2" t="inlineStr"/>
      <c r="B9180" s="2" t="inlineStr"/>
      <c r="C9180" s="2" t="inlineStr"/>
      <c r="D9180" s="2" t="inlineStr"/>
      <c r="E9180" s="26" t="inlineStr">
        <is>
          <r>
            <t xml:space="preserve">TOTAL Material:</t>
          </r>
        </is>
      </c>
      <c r="F9180" s="26" t="inlineStr"/>
      <c r="G9180" s="27" t="n">
        <f>SUM(G9159:G9179)</f>
        <v>146378.39</v>
      </c>
    </row>
    <row r="9181" customHeight="1" ht="15">
      <c r="A9181" s="20" t="inlineStr">
        <is>
          <r>
            <t xml:space="preserve">Mão de Obra</t>
          </r>
        </is>
      </c>
      <c r="B9181" s="20" t="inlineStr"/>
      <c r="C9181" s="21" t="inlineStr">
        <is>
          <r>
            <t xml:space="preserve">FONTE</t>
          </r>
        </is>
      </c>
      <c r="D9181" s="21" t="inlineStr">
        <is>
          <r>
            <t xml:space="preserve">UNID</t>
          </r>
        </is>
      </c>
      <c r="E9181" s="21" t="inlineStr">
        <is>
          <r>
            <t xml:space="preserve">COEFICIENTE</t>
          </r>
        </is>
      </c>
      <c r="F9181" s="21" t="inlineStr">
        <is>
          <r>
            <t xml:space="preserve">PREÇO UNITÁRIO</t>
          </r>
        </is>
      </c>
      <c r="G9181" s="21" t="inlineStr">
        <is>
          <r>
            <t xml:space="preserve">TOTAL</t>
          </r>
        </is>
      </c>
    </row>
    <row r="9182" customHeight="1" ht="15">
      <c r="A9182" s="22" t="inlineStr">
        <is>
          <r>
            <t xml:space="preserve">I0042</t>
          </r>
        </is>
      </c>
      <c r="B9182" s="23" t="inlineStr">
        <is>
          <r>
            <t xml:space="preserve">AJUDANTE DE ELETRICISTA</t>
          </r>
        </is>
      </c>
      <c r="C9182" s="22" t="inlineStr">
        <is>
          <r>
            <t xml:space="preserve">SEINFRA</t>
          </r>
        </is>
      </c>
      <c r="D9182" s="22" t="inlineStr">
        <is>
          <r>
            <t xml:space="preserve">H</t>
          </r>
        </is>
      </c>
      <c r="E9182" s="24" t="n">
        <v>48.0</v>
      </c>
      <c r="F9182" s="25" t="n">
        <v>21.1</v>
      </c>
      <c r="G9182" s="25" t="n">
        <f>ROUND(ROUND(E9182,8)*F9182,2)</f>
        <v>1012.8</v>
      </c>
    </row>
    <row r="9183" customHeight="1" ht="15">
      <c r="A9183" s="22" t="inlineStr">
        <is>
          <r>
            <t xml:space="preserve">I2312</t>
          </r>
        </is>
      </c>
      <c r="B9183" s="23" t="inlineStr">
        <is>
          <r>
            <t xml:space="preserve">ELETRICISTA</t>
          </r>
        </is>
      </c>
      <c r="C9183" s="22" t="inlineStr">
        <is>
          <r>
            <t xml:space="preserve">SEINFRA</t>
          </r>
        </is>
      </c>
      <c r="D9183" s="22" t="inlineStr">
        <is>
          <r>
            <t xml:space="preserve">H</t>
          </r>
        </is>
      </c>
      <c r="E9183" s="24" t="n">
        <v>48.0</v>
      </c>
      <c r="F9183" s="25" t="n">
        <v>26.85</v>
      </c>
      <c r="G9183" s="25" t="n">
        <f>ROUND(ROUND(E9183,8)*F9183,2)</f>
        <v>1288.8</v>
      </c>
    </row>
    <row r="9184" customHeight="1" ht="15">
      <c r="A9184" s="22" t="inlineStr">
        <is>
          <r>
            <t xml:space="preserve">I1088</t>
          </r>
        </is>
      </c>
      <c r="B9184" s="23" t="inlineStr">
        <is>
          <r>
            <t xml:space="preserve">ELETROTECNICO MONTADOR</t>
          </r>
        </is>
      </c>
      <c r="C9184" s="22" t="inlineStr">
        <is>
          <r>
            <t xml:space="preserve">SEINFRA</t>
          </r>
        </is>
      </c>
      <c r="D9184" s="22" t="inlineStr">
        <is>
          <r>
            <t xml:space="preserve">H</t>
          </r>
        </is>
      </c>
      <c r="E9184" s="24" t="n">
        <v>48.0</v>
      </c>
      <c r="F9184" s="25" t="n">
        <v>32.54</v>
      </c>
      <c r="G9184" s="25" t="n">
        <f>ROUND(ROUND(E9184,8)*F9184,2)</f>
        <v>1561.92</v>
      </c>
    </row>
    <row r="9185" customHeight="1" ht="15">
      <c r="A9185" s="22" t="inlineStr">
        <is>
          <r>
            <t xml:space="preserve">I2543</t>
          </r>
        </is>
      </c>
      <c r="B9185" s="23" t="inlineStr">
        <is>
          <r>
            <t xml:space="preserve">SERVENTE</t>
          </r>
        </is>
      </c>
      <c r="C9185" s="22" t="inlineStr">
        <is>
          <r>
            <t xml:space="preserve">SEINFRA</t>
          </r>
        </is>
      </c>
      <c r="D9185" s="22" t="inlineStr">
        <is>
          <r>
            <t xml:space="preserve">H</t>
          </r>
        </is>
      </c>
      <c r="E9185" s="24" t="n">
        <v>48.0</v>
      </c>
      <c r="F9185" s="25" t="n">
        <v>20.26</v>
      </c>
      <c r="G9185" s="25" t="n">
        <f>ROUND(ROUND(E9185,8)*F9185,2)</f>
        <v>972.48</v>
      </c>
    </row>
    <row r="9186" customHeight="1" ht="15">
      <c r="A9186" s="2" t="inlineStr"/>
      <c r="B9186" s="2" t="inlineStr"/>
      <c r="C9186" s="2" t="inlineStr"/>
      <c r="D9186" s="2" t="inlineStr"/>
      <c r="E9186" s="26" t="inlineStr">
        <is>
          <r>
            <t xml:space="preserve">TOTAL Mão de Obra:</t>
          </r>
        </is>
      </c>
      <c r="F9186" s="26" t="inlineStr"/>
      <c r="G9186" s="27" t="n">
        <f>SUM(G9182:G9185)</f>
        <v>4836.0</v>
      </c>
    </row>
    <row r="9187" customHeight="1" ht="15">
      <c r="A9187" s="20" t="inlineStr">
        <is>
          <r>
            <t xml:space="preserve">Serviço</t>
          </r>
        </is>
      </c>
      <c r="B9187" s="20" t="inlineStr"/>
      <c r="C9187" s="21" t="inlineStr">
        <is>
          <r>
            <t xml:space="preserve">FONTE</t>
          </r>
        </is>
      </c>
      <c r="D9187" s="21" t="inlineStr">
        <is>
          <r>
            <t xml:space="preserve">UNID</t>
          </r>
        </is>
      </c>
      <c r="E9187" s="21" t="inlineStr">
        <is>
          <r>
            <t xml:space="preserve">COEFICIENTE</t>
          </r>
        </is>
      </c>
      <c r="F9187" s="21" t="inlineStr">
        <is>
          <r>
            <t xml:space="preserve">PREÇO UNITÁRIO</t>
          </r>
        </is>
      </c>
      <c r="G9187" s="21" t="inlineStr">
        <is>
          <r>
            <t xml:space="preserve">TOTAL</t>
          </r>
        </is>
      </c>
    </row>
    <row r="9188" customHeight="1" ht="29">
      <c r="A9188" s="22" t="inlineStr">
        <is>
          <r>
            <t xml:space="preserve">C1175</t>
          </r>
        </is>
      </c>
      <c r="B9188" s="23" t="inlineStr">
        <is>
          <r>
            <t xml:space="preserve">ALVENARIA DE ELEMENTO VAZADO DE CONCRETO (20X10X6cm) C/ARG. CIMENTO E AREIA TRAÇO 1:3 ANTI-CHUVA</t>
          </r>
        </is>
      </c>
      <c r="C9188" s="22" t="inlineStr">
        <is>
          <r>
            <t xml:space="preserve">SEINFRA</t>
          </r>
        </is>
      </c>
      <c r="D9188" s="22" t="inlineStr">
        <is>
          <r>
            <t xml:space="preserve">M2</t>
          </r>
        </is>
      </c>
      <c r="E9188" s="24" t="n">
        <v>10.0</v>
      </c>
      <c r="F9188" s="25" t="n">
        <v>308.68</v>
      </c>
      <c r="G9188" s="25" t="n">
        <f>ROUND(ROUND(E9188,8)*F9188,2)</f>
        <v>3086.8</v>
      </c>
    </row>
    <row r="9189" customHeight="1" ht="15">
      <c r="A9189" s="22" t="inlineStr">
        <is>
          <r>
            <t xml:space="preserve">C0520</t>
          </r>
        </is>
      </c>
      <c r="B9189" s="23" t="inlineStr">
        <is>
          <r>
            <t xml:space="preserve">CABO COBRE NU 35MM2</t>
          </r>
        </is>
      </c>
      <c r="C9189" s="22" t="inlineStr">
        <is>
          <r>
            <t xml:space="preserve">SEINFRA</t>
          </r>
        </is>
      </c>
      <c r="D9189" s="22" t="inlineStr">
        <is>
          <r>
            <t xml:space="preserve">M</t>
          </r>
        </is>
      </c>
      <c r="E9189" s="24" t="n">
        <v>30.0</v>
      </c>
      <c r="F9189" s="25" t="n">
        <v>45.68</v>
      </c>
      <c r="G9189" s="25" t="n">
        <f>ROUND(ROUND(E9189,8)*F9189,2)</f>
        <v>1370.4</v>
      </c>
    </row>
    <row r="9190" customHeight="1" ht="21">
      <c r="A9190" s="22" t="inlineStr">
        <is>
          <r>
            <t xml:space="preserve">C0591</t>
          </r>
        </is>
      </c>
      <c r="B9190" s="23" t="inlineStr">
        <is>
          <r>
            <t xml:space="preserve">CAIXA ALVENARIA/REBOCO C/TAMPA CONCRETO FUNDO BRITA 60x60x60cm</t>
          </r>
        </is>
      </c>
      <c r="C9190" s="22" t="inlineStr">
        <is>
          <r>
            <t xml:space="preserve">SEINFRA</t>
          </r>
        </is>
      </c>
      <c r="D9190" s="22" t="inlineStr">
        <is>
          <r>
            <t xml:space="preserve">UN</t>
          </r>
        </is>
      </c>
      <c r="E9190" s="24" t="n">
        <v>3.0</v>
      </c>
      <c r="F9190" s="25" t="n">
        <v>330.97</v>
      </c>
      <c r="G9190" s="25" t="n">
        <f>ROUND(ROUND(E9190,8)*F9190,2)</f>
        <v>992.91</v>
      </c>
    </row>
    <row r="9191" customHeight="1" ht="21">
      <c r="A9191" s="22" t="inlineStr">
        <is>
          <r>
            <t xml:space="preserve">C4032</t>
          </r>
        </is>
      </c>
      <c r="B9191" s="23" t="inlineStr">
        <is>
          <r>
            <t xml:space="preserve">CHAVE SECCIONADORA C/ FUSÍVEL, ABERTURA SOB CARGA, 15 kV, 160 A - INSTALADO</t>
          </r>
        </is>
      </c>
      <c r="C9191" s="22" t="inlineStr">
        <is>
          <r>
            <t xml:space="preserve">SEINFRA</t>
          </r>
        </is>
      </c>
      <c r="D9191" s="22" t="inlineStr">
        <is>
          <r>
            <t xml:space="preserve">UN</t>
          </r>
        </is>
      </c>
      <c r="E9191" s="24" t="n">
        <v>4.0</v>
      </c>
      <c r="F9191" s="25" t="n">
        <v>944.16</v>
      </c>
      <c r="G9191" s="25" t="n">
        <f>ROUND(ROUND(E9191,8)*F9191,2)</f>
        <v>3776.64</v>
      </c>
    </row>
    <row r="9192" customHeight="1" ht="15">
      <c r="A9192" s="22" t="inlineStr">
        <is>
          <r>
            <t xml:space="preserve">C1179</t>
          </r>
        </is>
      </c>
      <c r="B9192" s="23" t="inlineStr">
        <is>
          <r>
            <t xml:space="preserve">ELETRODUTO DE ALUMÍNIO, INCLUSIVE CONEXÕES DE 3/4"</t>
          </r>
        </is>
      </c>
      <c r="C9192" s="22" t="inlineStr">
        <is>
          <r>
            <t xml:space="preserve">SEINFRA</t>
          </r>
        </is>
      </c>
      <c r="D9192" s="22" t="inlineStr">
        <is>
          <r>
            <t xml:space="preserve">M</t>
          </r>
        </is>
      </c>
      <c r="E9192" s="24" t="n">
        <v>9.0</v>
      </c>
      <c r="F9192" s="25" t="n">
        <v>28.32</v>
      </c>
      <c r="G9192" s="25" t="n">
        <f>ROUND(ROUND(E9192,8)*F9192,2)</f>
        <v>254.88</v>
      </c>
    </row>
    <row r="9193" customHeight="1" ht="15">
      <c r="A9193" s="22" t="inlineStr">
        <is>
          <r>
            <t xml:space="preserve">C1195</t>
          </r>
        </is>
      </c>
      <c r="B9193" s="23" t="inlineStr">
        <is>
          <r>
            <t xml:space="preserve">ELETRODUTO PVC ROSC.INCL.CONEXÕES D= 20mm (1/2")</t>
          </r>
        </is>
      </c>
      <c r="C9193" s="22" t="inlineStr">
        <is>
          <r>
            <t xml:space="preserve">SEINFRA</t>
          </r>
        </is>
      </c>
      <c r="D9193" s="22" t="inlineStr">
        <is>
          <r>
            <t xml:space="preserve">M</t>
          </r>
        </is>
      </c>
      <c r="E9193" s="24" t="n">
        <v>54.0</v>
      </c>
      <c r="F9193" s="25" t="n">
        <v>18.42</v>
      </c>
      <c r="G9193" s="25" t="n">
        <f>ROUND(ROUND(E9193,8)*F9193,2)</f>
        <v>994.68</v>
      </c>
    </row>
    <row r="9194" customHeight="1" ht="15">
      <c r="A9194" s="22" t="inlineStr">
        <is>
          <r>
            <t xml:space="preserve">C1201</t>
          </r>
        </is>
      </c>
      <c r="B9194" s="23" t="inlineStr">
        <is>
          <r>
            <t xml:space="preserve">ELETRODUTO PVC ROSC.INCL.CONEXÕES D=110mm (4")</t>
          </r>
        </is>
      </c>
      <c r="C9194" s="22" t="inlineStr">
        <is>
          <r>
            <t xml:space="preserve">SEINFRA</t>
          </r>
        </is>
      </c>
      <c r="D9194" s="22" t="inlineStr">
        <is>
          <r>
            <t xml:space="preserve">M</t>
          </r>
        </is>
      </c>
      <c r="E9194" s="24" t="n">
        <v>45.0</v>
      </c>
      <c r="F9194" s="25" t="n">
        <v>111.69</v>
      </c>
      <c r="G9194" s="25" t="n">
        <f>ROUND(ROUND(E9194,8)*F9194,2)</f>
        <v>5026.05</v>
      </c>
    </row>
    <row r="9195" customHeight="1" ht="15">
      <c r="A9195" s="22" t="inlineStr">
        <is>
          <r>
            <t xml:space="preserve">C1371</t>
          </r>
        </is>
      </c>
      <c r="B9195" s="23" t="inlineStr">
        <is>
          <r>
            <t xml:space="preserve">FIO ISOLADO PVC P/750V 1.5 MM2</t>
          </r>
        </is>
      </c>
      <c r="C9195" s="22" t="inlineStr">
        <is>
          <r>
            <t xml:space="preserve">SEINFRA</t>
          </r>
        </is>
      </c>
      <c r="D9195" s="22" t="inlineStr">
        <is>
          <r>
            <t xml:space="preserve">M</t>
          </r>
        </is>
      </c>
      <c r="E9195" s="24" t="n">
        <v>120.0</v>
      </c>
      <c r="F9195" s="25" t="n">
        <v>5.9</v>
      </c>
      <c r="G9195" s="25" t="n">
        <f>ROUND(ROUND(E9195,8)*F9195,2)</f>
        <v>708.0</v>
      </c>
    </row>
    <row r="9196" customHeight="1" ht="15">
      <c r="A9196" s="22" t="inlineStr">
        <is>
          <r>
            <t xml:space="preserve">C1492</t>
          </r>
        </is>
      </c>
      <c r="B9196" s="23" t="inlineStr">
        <is>
          <r>
            <t xml:space="preserve">INTERRUPTOR UMA TECLA PARALELO 10A 250V</t>
          </r>
        </is>
      </c>
      <c r="C9196" s="22" t="inlineStr">
        <is>
          <r>
            <t xml:space="preserve">SEINFRA</t>
          </r>
        </is>
      </c>
      <c r="D9196" s="22" t="inlineStr">
        <is>
          <r>
            <t xml:space="preserve">UN</t>
          </r>
        </is>
      </c>
      <c r="E9196" s="24" t="n">
        <v>3.0</v>
      </c>
      <c r="F9196" s="25" t="n">
        <v>25.39</v>
      </c>
      <c r="G9196" s="25" t="n">
        <f>ROUND(ROUND(E9196,8)*F9196,2)</f>
        <v>76.17</v>
      </c>
    </row>
    <row r="9197" customHeight="1" ht="15">
      <c r="A9197" s="22" t="inlineStr">
        <is>
          <r>
            <t xml:space="preserve">C1608</t>
          </r>
        </is>
      </c>
      <c r="B9197" s="23" t="inlineStr">
        <is>
          <r>
            <t xml:space="preserve">LASTRO DE CONCRETO IMPERMEABILIZADO E=8CM</t>
          </r>
        </is>
      </c>
      <c r="C9197" s="22" t="inlineStr">
        <is>
          <r>
            <t xml:space="preserve">SEINFRA</t>
          </r>
        </is>
      </c>
      <c r="D9197" s="22" t="inlineStr">
        <is>
          <r>
            <t xml:space="preserve">M2</t>
          </r>
        </is>
      </c>
      <c r="E9197" s="24" t="n">
        <v>50.0</v>
      </c>
      <c r="F9197" s="25" t="n">
        <v>87.03</v>
      </c>
      <c r="G9197" s="25" t="n">
        <f>ROUND(ROUND(E9197,8)*F9197,2)</f>
        <v>4351.5</v>
      </c>
    </row>
    <row r="9198" customHeight="1" ht="21">
      <c r="A9198" s="22" t="inlineStr">
        <is>
          <r>
            <t xml:space="preserve">C1666</t>
          </r>
        </is>
      </c>
      <c r="B9198" s="23" t="inlineStr">
        <is>
          <r>
            <t xml:space="preserve">LUMINÁRIA FLUORESCENTE COMPLETA C/2 LÂMPADAS DE 40W</t>
          </r>
        </is>
      </c>
      <c r="C9198" s="22" t="inlineStr">
        <is>
          <r>
            <t xml:space="preserve">SEINFRA</t>
          </r>
        </is>
      </c>
      <c r="D9198" s="22" t="inlineStr">
        <is>
          <r>
            <t xml:space="preserve">UN</t>
          </r>
        </is>
      </c>
      <c r="E9198" s="24" t="n">
        <v>6.0</v>
      </c>
      <c r="F9198" s="25" t="n">
        <v>134.01</v>
      </c>
      <c r="G9198" s="25" t="n">
        <f>ROUND(ROUND(E9198,8)*F9198,2)</f>
        <v>804.06</v>
      </c>
    </row>
    <row r="9199" customHeight="1" ht="15">
      <c r="A9199" s="22" t="inlineStr">
        <is>
          <r>
            <t xml:space="preserve">C2060</t>
          </r>
        </is>
      </c>
      <c r="B9199" s="23" t="inlineStr">
        <is>
          <r>
            <t xml:space="preserve">PARA-RAIOS TIPO FRANKLIN</t>
          </r>
        </is>
      </c>
      <c r="C9199" s="22" t="inlineStr">
        <is>
          <r>
            <t xml:space="preserve">SEINFRA</t>
          </r>
        </is>
      </c>
      <c r="D9199" s="22" t="inlineStr">
        <is>
          <r>
            <t xml:space="preserve">UN</t>
          </r>
        </is>
      </c>
      <c r="E9199" s="24" t="n">
        <v>9.0</v>
      </c>
      <c r="F9199" s="25" t="n">
        <v>164.36</v>
      </c>
      <c r="G9199" s="25" t="n">
        <f>ROUND(ROUND(E9199,8)*F9199,2)</f>
        <v>1479.24</v>
      </c>
    </row>
    <row r="9200" customHeight="1" ht="29">
      <c r="A9200" s="22" t="inlineStr">
        <is>
          <r>
            <t xml:space="preserve">C3659</t>
          </r>
        </is>
      </c>
      <c r="B9200" s="23" t="inlineStr">
        <is>
          <r>
            <t xml:space="preserve">PORTÃO DE METALON E BARRA CHATA DE FERRO C/FECHADURA E DOBRADIÇA, INCLUS. PINTURA ESMALTE SINTÉTICO</t>
          </r>
        </is>
      </c>
      <c r="C9200" s="22" t="inlineStr">
        <is>
          <r>
            <t xml:space="preserve">SEINFRA</t>
          </r>
        </is>
      </c>
      <c r="D9200" s="22" t="inlineStr">
        <is>
          <r>
            <t xml:space="preserve">M2</t>
          </r>
        </is>
      </c>
      <c r="E9200" s="24" t="n">
        <v>15.0</v>
      </c>
      <c r="F9200" s="25" t="n">
        <v>491.21</v>
      </c>
      <c r="G9200" s="25" t="n">
        <f>ROUND(ROUND(E9200,8)*F9200,2)</f>
        <v>7368.15</v>
      </c>
    </row>
    <row r="9201" customHeight="1" ht="21">
      <c r="A9201" s="22" t="inlineStr">
        <is>
          <r>
            <t xml:space="preserve">C2062</t>
          </r>
        </is>
      </c>
      <c r="B9201" s="23" t="inlineStr">
        <is>
          <r>
            <t xml:space="preserve">QUADRO DE DISTRIBUIÇÃO GERAL BAIXA TENSÃO, C/ACESSÓRIOS - 1UN DE MEDIÇÃO</t>
          </r>
        </is>
      </c>
      <c r="C9201" s="22" t="inlineStr">
        <is>
          <r>
            <t xml:space="preserve">SEINFRA</t>
          </r>
        </is>
      </c>
      <c r="D9201" s="22" t="inlineStr">
        <is>
          <r>
            <t xml:space="preserve">UN</t>
          </r>
        </is>
      </c>
      <c r="E9201" s="24" t="n">
        <v>2.0</v>
      </c>
      <c r="F9201" s="25" t="n">
        <v>2453.51</v>
      </c>
      <c r="G9201" s="25" t="n">
        <f>ROUND(ROUND(E9201,8)*F9201,2)</f>
        <v>4907.02</v>
      </c>
    </row>
    <row r="9202" customHeight="1" ht="15">
      <c r="A9202" s="22" t="inlineStr">
        <is>
          <r>
            <t xml:space="preserve">C4554</t>
          </r>
        </is>
      </c>
      <c r="B9202" s="23" t="inlineStr">
        <is>
          <r>
            <t xml:space="preserve">TELHA DE ALUMÍNIO, TRAPEZOIDAL e = 0,7mm</t>
          </r>
        </is>
      </c>
      <c r="C9202" s="22" t="inlineStr">
        <is>
          <r>
            <t xml:space="preserve">SEINFRA</t>
          </r>
        </is>
      </c>
      <c r="D9202" s="22" t="inlineStr">
        <is>
          <r>
            <t xml:space="preserve">M2</t>
          </r>
        </is>
      </c>
      <c r="E9202" s="24" t="n">
        <v>50.0</v>
      </c>
      <c r="F9202" s="25" t="n">
        <v>69.12</v>
      </c>
      <c r="G9202" s="25" t="n">
        <f>ROUND(ROUND(E9202,8)*F9202,2)</f>
        <v>3456.0</v>
      </c>
    </row>
    <row r="9203" customHeight="1" ht="15">
      <c r="A9203" s="22" t="inlineStr">
        <is>
          <r>
            <t xml:space="preserve">C2484</t>
          </r>
        </is>
      </c>
      <c r="B9203" s="23" t="inlineStr">
        <is>
          <r>
            <t xml:space="preserve">TOMADA 2 POLOS MAIS TERRA 20A 250V</t>
          </r>
        </is>
      </c>
      <c r="C9203" s="22" t="inlineStr">
        <is>
          <r>
            <t xml:space="preserve">SEINFRA</t>
          </r>
        </is>
      </c>
      <c r="D9203" s="22" t="inlineStr">
        <is>
          <r>
            <t xml:space="preserve">UN</t>
          </r>
        </is>
      </c>
      <c r="E9203" s="24" t="n">
        <v>6.0</v>
      </c>
      <c r="F9203" s="25" t="n">
        <v>24.65</v>
      </c>
      <c r="G9203" s="25" t="n">
        <f>ROUND(ROUND(E9203,8)*F9203,2)</f>
        <v>147.9</v>
      </c>
    </row>
    <row r="9204" customHeight="1" ht="15">
      <c r="A9204" s="22" t="inlineStr">
        <is>
          <r>
            <t xml:space="preserve">C0832</t>
          </r>
        </is>
      </c>
      <c r="B9204" s="23" t="inlineStr">
        <is>
          <r>
            <t xml:space="preserve">TRANSFORMADOR DE POTENCIAL 115 VAC 400 VA</t>
          </r>
        </is>
      </c>
      <c r="C9204" s="22" t="inlineStr">
        <is>
          <r>
            <t xml:space="preserve">SEINFRA</t>
          </r>
        </is>
      </c>
      <c r="D9204" s="22" t="inlineStr">
        <is>
          <r>
            <t xml:space="preserve">UN</t>
          </r>
        </is>
      </c>
      <c r="E9204" s="24" t="n">
        <v>2.0</v>
      </c>
      <c r="F9204" s="25" t="n">
        <v>1091.32</v>
      </c>
      <c r="G9204" s="25" t="n">
        <f>ROUND(ROUND(E9204,8)*F9204,2)</f>
        <v>2182.64</v>
      </c>
    </row>
    <row r="9205" customHeight="1" ht="15">
      <c r="A9205" s="2" t="inlineStr"/>
      <c r="B9205" s="2" t="inlineStr"/>
      <c r="C9205" s="2" t="inlineStr"/>
      <c r="D9205" s="2" t="inlineStr"/>
      <c r="E9205" s="26" t="inlineStr">
        <is>
          <r>
            <t xml:space="preserve">TOTAL Serviço:</t>
          </r>
        </is>
      </c>
      <c r="F9205" s="26" t="inlineStr"/>
      <c r="G9205" s="27" t="n">
        <f>SUM(G9188:G9204)</f>
        <v>40983.04</v>
      </c>
    </row>
    <row r="9206" customHeight="1" ht="15">
      <c r="A9206" s="2" t="inlineStr"/>
      <c r="B9206" s="2" t="inlineStr"/>
      <c r="C9206" s="2" t="inlineStr"/>
      <c r="D9206" s="2" t="inlineStr"/>
      <c r="E9206" s="28" t="inlineStr">
        <is>
          <r>
            <t xml:space="preserve">VALOR:</t>
          </r>
        </is>
      </c>
      <c r="F9206" s="28" t="inlineStr"/>
      <c r="G9206" s="29" t="n">
        <f>ROUND(SUM(G9153,G9157,G9180,G9186,G9205),2)</f>
        <v>213673.92</v>
      </c>
    </row>
    <row r="9207" customHeight="1" ht="15">
      <c r="A9207" s="2" t="inlineStr"/>
      <c r="B9207" s="2" t="inlineStr"/>
      <c r="C9207" s="2" t="inlineStr"/>
      <c r="D9207" s="2" t="inlineStr"/>
      <c r="E9207" s="28" t="inlineStr">
        <is>
          <r>
            <t xml:space="preserve">VALOR BDI (20.34%):</t>
          </r>
        </is>
      </c>
      <c r="F9207" s="28" t="inlineStr"/>
      <c r="G9207" s="29" t="n">
        <f>ROUND(G9206*(20.34/100),2)</f>
        <v>43461.28</v>
      </c>
    </row>
    <row r="9208" customHeight="1" ht="15">
      <c r="A9208" s="2" t="inlineStr"/>
      <c r="B9208" s="2" t="inlineStr"/>
      <c r="C9208" s="2" t="inlineStr"/>
      <c r="D9208" s="2" t="inlineStr"/>
      <c r="E9208" s="28" t="inlineStr">
        <is>
          <r>
            <t xml:space="preserve">VALOR COM BDI:</t>
          </r>
        </is>
      </c>
      <c r="F9208" s="28" t="inlineStr"/>
      <c r="G9208" s="29" t="n">
        <f>G9207+G9206</f>
        <v>257135.2</v>
      </c>
    </row>
    <row r="9209" customHeight="1" ht="10">
      <c r="A9209" s="2" t="inlineStr"/>
      <c r="B9209" s="2" t="inlineStr"/>
      <c r="C9209" s="2" t="inlineStr"/>
      <c r="D9209" s="2" t="inlineStr"/>
      <c r="E9209" s="18" t="inlineStr"/>
      <c r="F9209" s="18" t="inlineStr"/>
      <c r="G9209" s="18" t="inlineStr"/>
    </row>
    <row r="9210" customHeight="1" ht="20">
      <c r="A9210" s="19" t="inlineStr">
        <is>
          <r>
            <t xml:space="preserve">2.3.1. ​C0928​ CORTE E ATERRO COMPENSADO S/CONTROLE DO GRAU DE COMPACTAÇÃO​ (M3)</t>
          </r>
        </is>
      </c>
      <c r="B9210" s="19" t="inlineStr"/>
      <c r="C9210" s="19" t="inlineStr"/>
      <c r="D9210" s="19" t="inlineStr"/>
      <c r="E9210" s="19" t="inlineStr"/>
      <c r="F9210" s="19" t="inlineStr"/>
      <c r="G9210" s="19" t="inlineStr"/>
    </row>
    <row r="9211" customHeight="1" ht="15">
      <c r="A9211" s="20" t="inlineStr">
        <is>
          <r>
            <t xml:space="preserve">Equipamento Custo Horário</t>
          </r>
        </is>
      </c>
      <c r="B9211" s="20" t="inlineStr"/>
      <c r="C9211" s="21" t="inlineStr">
        <is>
          <r>
            <t xml:space="preserve">FONTE</t>
          </r>
        </is>
      </c>
      <c r="D9211" s="21" t="inlineStr">
        <is>
          <r>
            <t xml:space="preserve">UNID</t>
          </r>
        </is>
      </c>
      <c r="E9211" s="21" t="inlineStr">
        <is>
          <r>
            <t xml:space="preserve">COEFICIENTE</t>
          </r>
        </is>
      </c>
      <c r="F9211" s="21" t="inlineStr">
        <is>
          <r>
            <t xml:space="preserve">PREÇO UNITÁRIO</t>
          </r>
        </is>
      </c>
      <c r="G9211" s="21" t="inlineStr">
        <is>
          <r>
            <t xml:space="preserve">TOTAL</t>
          </r>
        </is>
      </c>
    </row>
    <row r="9212" customHeight="1" ht="15">
      <c r="A9212" s="22" t="inlineStr">
        <is>
          <r>
            <t xml:space="preserve">I0779</t>
          </r>
        </is>
      </c>
      <c r="B9212" s="23" t="inlineStr">
        <is>
          <r>
            <t xml:space="preserve">TRATOR DE ESTEIRAS C/LÂMINA E ESC. HP 155 (CHP)</t>
          </r>
        </is>
      </c>
      <c r="C9212" s="22" t="inlineStr">
        <is>
          <r>
            <t xml:space="preserve">SEINFRA</t>
          </r>
        </is>
      </c>
      <c r="D9212" s="22" t="inlineStr">
        <is>
          <r>
            <t xml:space="preserve">H</t>
          </r>
        </is>
      </c>
      <c r="E9212" s="24" t="n">
        <v>0.03</v>
      </c>
      <c r="F9212" s="30" t="n">
        <v>281.222</v>
      </c>
      <c r="G9212" s="30" t="n">
        <f>ROUND(ROUND(E9212,8)*F9212,4)</f>
        <v>8.4367</v>
      </c>
    </row>
    <row r="9213" customHeight="1" ht="18">
      <c r="A9213" s="2" t="inlineStr"/>
      <c r="B9213" s="2" t="inlineStr"/>
      <c r="C9213" s="2" t="inlineStr"/>
      <c r="D9213" s="2" t="inlineStr"/>
      <c r="E9213" s="26" t="inlineStr">
        <is>
          <r>
            <t xml:space="preserve">TOTAL Equipamento Custo Horário:</t>
          </r>
        </is>
      </c>
      <c r="F9213" s="26" t="inlineStr"/>
      <c r="G9213" s="31" t="n">
        <f>SUM(G9212:G9212)</f>
        <v>8.4367</v>
      </c>
    </row>
    <row r="9214" customHeight="1" ht="15">
      <c r="A9214" s="20" t="inlineStr">
        <is>
          <r>
            <t xml:space="preserve">Mão de Obra</t>
          </r>
        </is>
      </c>
      <c r="B9214" s="20" t="inlineStr"/>
      <c r="C9214" s="21" t="inlineStr">
        <is>
          <r>
            <t xml:space="preserve">FONTE</t>
          </r>
        </is>
      </c>
      <c r="D9214" s="21" t="inlineStr">
        <is>
          <r>
            <t xml:space="preserve">UNID</t>
          </r>
        </is>
      </c>
      <c r="E9214" s="21" t="inlineStr">
        <is>
          <r>
            <t xml:space="preserve">COEFICIENTE</t>
          </r>
        </is>
      </c>
      <c r="F9214" s="21" t="inlineStr">
        <is>
          <r>
            <t xml:space="preserve">PREÇO UNITÁRIO</t>
          </r>
        </is>
      </c>
      <c r="G9214" s="21" t="inlineStr">
        <is>
          <r>
            <t xml:space="preserve">TOTAL</t>
          </r>
        </is>
      </c>
    </row>
    <row r="9215" customHeight="1" ht="15">
      <c r="A9215" s="22" t="inlineStr">
        <is>
          <r>
            <t xml:space="preserve">I2543</t>
          </r>
        </is>
      </c>
      <c r="B9215" s="23" t="inlineStr">
        <is>
          <r>
            <t xml:space="preserve">SERVENTE</t>
          </r>
        </is>
      </c>
      <c r="C9215" s="22" t="inlineStr">
        <is>
          <r>
            <t xml:space="preserve">SEINFRA</t>
          </r>
        </is>
      </c>
      <c r="D9215" s="22" t="inlineStr">
        <is>
          <r>
            <t xml:space="preserve">H</t>
          </r>
        </is>
      </c>
      <c r="E9215" s="24" t="n">
        <v>0.03</v>
      </c>
      <c r="F9215" s="30" t="n">
        <v>20.26</v>
      </c>
      <c r="G9215" s="30" t="n">
        <f>ROUND(ROUND(E9215,8)*F9215,4)</f>
        <v>0.6078</v>
      </c>
    </row>
    <row r="9216" customHeight="1" ht="15">
      <c r="A9216" s="2" t="inlineStr"/>
      <c r="B9216" s="2" t="inlineStr"/>
      <c r="C9216" s="2" t="inlineStr"/>
      <c r="D9216" s="2" t="inlineStr"/>
      <c r="E9216" s="26" t="inlineStr">
        <is>
          <r>
            <t xml:space="preserve">TOTAL Mão de Obra:</t>
          </r>
        </is>
      </c>
      <c r="F9216" s="26" t="inlineStr"/>
      <c r="G9216" s="31" t="n">
        <f>SUM(G9215:G9215)</f>
        <v>0.6078</v>
      </c>
    </row>
    <row r="9217" customHeight="1" ht="15">
      <c r="A9217" s="2" t="inlineStr"/>
      <c r="B9217" s="2" t="inlineStr"/>
      <c r="C9217" s="2" t="inlineStr"/>
      <c r="D9217" s="2" t="inlineStr"/>
      <c r="E9217" s="28" t="inlineStr">
        <is>
          <r>
            <t xml:space="preserve">VALOR:</t>
          </r>
        </is>
      </c>
      <c r="F9217" s="28" t="inlineStr"/>
      <c r="G9217" s="29" t="n">
        <f>ROUND(SUM(G9213,G9216),2)</f>
        <v>9.04</v>
      </c>
    </row>
    <row r="9218" customHeight="1" ht="15">
      <c r="A9218" s="2" t="inlineStr"/>
      <c r="B9218" s="2" t="inlineStr"/>
      <c r="C9218" s="2" t="inlineStr"/>
      <c r="D9218" s="2" t="inlineStr"/>
      <c r="E9218" s="28" t="inlineStr">
        <is>
          <r>
            <t xml:space="preserve">VALOR BDI (20.34%):</t>
          </r>
        </is>
      </c>
      <c r="F9218" s="28" t="inlineStr"/>
      <c r="G9218" s="29" t="n">
        <f>ROUND(G9217*(20.34/100),2)</f>
        <v>1.84</v>
      </c>
    </row>
    <row r="9219" customHeight="1" ht="15">
      <c r="A9219" s="2" t="inlineStr"/>
      <c r="B9219" s="2" t="inlineStr"/>
      <c r="C9219" s="2" t="inlineStr"/>
      <c r="D9219" s="2" t="inlineStr"/>
      <c r="E9219" s="28" t="inlineStr">
        <is>
          <r>
            <t xml:space="preserve">VALOR COM BDI:</t>
          </r>
        </is>
      </c>
      <c r="F9219" s="28" t="inlineStr"/>
      <c r="G9219" s="29" t="n">
        <f>G9218+G9217</f>
        <v>10.88</v>
      </c>
    </row>
    <row r="9220" customHeight="1" ht="10">
      <c r="A9220" s="2" t="inlineStr"/>
      <c r="B9220" s="2" t="inlineStr"/>
      <c r="C9220" s="2" t="inlineStr"/>
      <c r="D9220" s="2" t="inlineStr"/>
      <c r="E9220" s="18" t="inlineStr"/>
      <c r="F9220" s="18" t="inlineStr"/>
      <c r="G9220" s="18" t="inlineStr"/>
    </row>
    <row r="9221" customHeight="1" ht="20">
      <c r="A9221" s="19" t="inlineStr">
        <is>
          <r>
            <t xml:space="preserve">2.3.2. ​C0710​ CARGA MECANIZADA DE TERRA EM CAMINHÃO BASCULANTE​ (M3)</t>
          </r>
        </is>
      </c>
      <c r="B9221" s="19" t="inlineStr"/>
      <c r="C9221" s="19" t="inlineStr"/>
      <c r="D9221" s="19" t="inlineStr"/>
      <c r="E9221" s="19" t="inlineStr"/>
      <c r="F9221" s="19" t="inlineStr"/>
      <c r="G9221" s="19" t="inlineStr"/>
    </row>
    <row r="9222" customHeight="1" ht="15">
      <c r="A9222" s="20" t="inlineStr">
        <is>
          <r>
            <t xml:space="preserve">Equipamento Custo Horário</t>
          </r>
        </is>
      </c>
      <c r="B9222" s="20" t="inlineStr"/>
      <c r="C9222" s="21" t="inlineStr">
        <is>
          <r>
            <t xml:space="preserve">FONTE</t>
          </r>
        </is>
      </c>
      <c r="D9222" s="21" t="inlineStr">
        <is>
          <r>
            <t xml:space="preserve">UNID</t>
          </r>
        </is>
      </c>
      <c r="E9222" s="21" t="inlineStr">
        <is>
          <r>
            <t xml:space="preserve">COEFICIENTE</t>
          </r>
        </is>
      </c>
      <c r="F9222" s="21" t="inlineStr">
        <is>
          <r>
            <t xml:space="preserve">PREÇO UNITÁRIO</t>
          </r>
        </is>
      </c>
      <c r="G9222" s="21" t="inlineStr">
        <is>
          <r>
            <t xml:space="preserve">TOTAL</t>
          </r>
        </is>
      </c>
    </row>
    <row r="9223" customHeight="1" ht="15">
      <c r="A9223" s="22" t="inlineStr">
        <is>
          <r>
            <t xml:space="preserve">I0690</t>
          </r>
        </is>
      </c>
      <c r="B9223" s="23" t="inlineStr">
        <is>
          <r>
            <t xml:space="preserve">CAMINHÃO BASCULANTE 6 M3 (CHP)</t>
          </r>
        </is>
      </c>
      <c r="C9223" s="22" t="inlineStr">
        <is>
          <r>
            <t xml:space="preserve">SEINFRA</t>
          </r>
        </is>
      </c>
      <c r="D9223" s="22" t="inlineStr">
        <is>
          <r>
            <t xml:space="preserve">H</t>
          </r>
        </is>
      </c>
      <c r="E9223" s="24" t="n">
        <v>0.0098</v>
      </c>
      <c r="F9223" s="30" t="n">
        <v>176.6602</v>
      </c>
      <c r="G9223" s="30" t="n">
        <f>ROUND(ROUND(E9223,8)*F9223,4)</f>
        <v>1.7313</v>
      </c>
    </row>
    <row r="9224" customHeight="1" ht="15">
      <c r="A9224" s="22" t="inlineStr">
        <is>
          <r>
            <t xml:space="preserve">I0708</t>
          </r>
        </is>
      </c>
      <c r="B9224" s="23" t="inlineStr">
        <is>
          <r>
            <t xml:space="preserve">CARREGADEIRA DE PNEUS HP 111 (CHP)</t>
          </r>
        </is>
      </c>
      <c r="C9224" s="22" t="inlineStr">
        <is>
          <r>
            <t xml:space="preserve">SEINFRA</t>
          </r>
        </is>
      </c>
      <c r="D9224" s="22" t="inlineStr">
        <is>
          <r>
            <t xml:space="preserve">H</t>
          </r>
        </is>
      </c>
      <c r="E9224" s="24" t="n">
        <v>0.0098</v>
      </c>
      <c r="F9224" s="30" t="n">
        <v>233.4827</v>
      </c>
      <c r="G9224" s="30" t="n">
        <f>ROUND(ROUND(E9224,8)*F9224,4)</f>
        <v>2.2881</v>
      </c>
    </row>
    <row r="9225" customHeight="1" ht="18">
      <c r="A9225" s="2" t="inlineStr"/>
      <c r="B9225" s="2" t="inlineStr"/>
      <c r="C9225" s="2" t="inlineStr"/>
      <c r="D9225" s="2" t="inlineStr"/>
      <c r="E9225" s="26" t="inlineStr">
        <is>
          <r>
            <t xml:space="preserve">TOTAL Equipamento Custo Horário:</t>
          </r>
        </is>
      </c>
      <c r="F9225" s="26" t="inlineStr"/>
      <c r="G9225" s="31" t="n">
        <f>SUM(G9223:G9224)</f>
        <v>4.0194</v>
      </c>
    </row>
    <row r="9226" customHeight="1" ht="15">
      <c r="A9226" s="20" t="inlineStr">
        <is>
          <r>
            <t xml:space="preserve">Mão de Obra</t>
          </r>
        </is>
      </c>
      <c r="B9226" s="20" t="inlineStr"/>
      <c r="C9226" s="21" t="inlineStr">
        <is>
          <r>
            <t xml:space="preserve">FONTE</t>
          </r>
        </is>
      </c>
      <c r="D9226" s="21" t="inlineStr">
        <is>
          <r>
            <t xml:space="preserve">UNID</t>
          </r>
        </is>
      </c>
      <c r="E9226" s="21" t="inlineStr">
        <is>
          <r>
            <t xml:space="preserve">COEFICIENTE</t>
          </r>
        </is>
      </c>
      <c r="F9226" s="21" t="inlineStr">
        <is>
          <r>
            <t xml:space="preserve">PREÇO UNITÁRIO</t>
          </r>
        </is>
      </c>
      <c r="G9226" s="21" t="inlineStr">
        <is>
          <r>
            <t xml:space="preserve">TOTAL</t>
          </r>
        </is>
      </c>
    </row>
    <row r="9227" customHeight="1" ht="15">
      <c r="A9227" s="22" t="inlineStr">
        <is>
          <r>
            <t xml:space="preserve">I2543</t>
          </r>
        </is>
      </c>
      <c r="B9227" s="23" t="inlineStr">
        <is>
          <r>
            <t xml:space="preserve">SERVENTE</t>
          </r>
        </is>
      </c>
      <c r="C9227" s="22" t="inlineStr">
        <is>
          <r>
            <t xml:space="preserve">SEINFRA</t>
          </r>
        </is>
      </c>
      <c r="D9227" s="22" t="inlineStr">
        <is>
          <r>
            <t xml:space="preserve">H</t>
          </r>
        </is>
      </c>
      <c r="E9227" s="24" t="n">
        <v>0.0196</v>
      </c>
      <c r="F9227" s="30" t="n">
        <v>20.26</v>
      </c>
      <c r="G9227" s="30" t="n">
        <f>ROUND(ROUND(E9227,8)*F9227,4)</f>
        <v>0.3971</v>
      </c>
    </row>
    <row r="9228" customHeight="1" ht="15">
      <c r="A9228" s="2" t="inlineStr"/>
      <c r="B9228" s="2" t="inlineStr"/>
      <c r="C9228" s="2" t="inlineStr"/>
      <c r="D9228" s="2" t="inlineStr"/>
      <c r="E9228" s="26" t="inlineStr">
        <is>
          <r>
            <t xml:space="preserve">TOTAL Mão de Obra:</t>
          </r>
        </is>
      </c>
      <c r="F9228" s="26" t="inlineStr"/>
      <c r="G9228" s="31" t="n">
        <f>SUM(G9227:G9227)</f>
        <v>0.3971</v>
      </c>
    </row>
    <row r="9229" customHeight="1" ht="15">
      <c r="A9229" s="2" t="inlineStr"/>
      <c r="B9229" s="2" t="inlineStr"/>
      <c r="C9229" s="2" t="inlineStr"/>
      <c r="D9229" s="2" t="inlineStr"/>
      <c r="E9229" s="28" t="inlineStr">
        <is>
          <r>
            <t xml:space="preserve">VALOR:</t>
          </r>
        </is>
      </c>
      <c r="F9229" s="28" t="inlineStr"/>
      <c r="G9229" s="29" t="n">
        <f>ROUND(SUM(G9225,G9228),2)</f>
        <v>4.42</v>
      </c>
    </row>
    <row r="9230" customHeight="1" ht="15">
      <c r="A9230" s="2" t="inlineStr"/>
      <c r="B9230" s="2" t="inlineStr"/>
      <c r="C9230" s="2" t="inlineStr"/>
      <c r="D9230" s="2" t="inlineStr"/>
      <c r="E9230" s="28" t="inlineStr">
        <is>
          <r>
            <t xml:space="preserve">VALOR BDI (20.34%):</t>
          </r>
        </is>
      </c>
      <c r="F9230" s="28" t="inlineStr"/>
      <c r="G9230" s="29" t="n">
        <f>ROUND(G9229*(20.34/100),2)</f>
        <v>0.9</v>
      </c>
    </row>
    <row r="9231" customHeight="1" ht="15">
      <c r="A9231" s="2" t="inlineStr"/>
      <c r="B9231" s="2" t="inlineStr"/>
      <c r="C9231" s="2" t="inlineStr"/>
      <c r="D9231" s="2" t="inlineStr"/>
      <c r="E9231" s="28" t="inlineStr">
        <is>
          <r>
            <t xml:space="preserve">VALOR COM BDI:</t>
          </r>
        </is>
      </c>
      <c r="F9231" s="28" t="inlineStr"/>
      <c r="G9231" s="29" t="n">
        <f>G9230+G9229</f>
        <v>5.32</v>
      </c>
    </row>
    <row r="9232" customHeight="1" ht="10">
      <c r="A9232" s="2" t="inlineStr"/>
      <c r="B9232" s="2" t="inlineStr"/>
      <c r="C9232" s="2" t="inlineStr"/>
      <c r="D9232" s="2" t="inlineStr"/>
      <c r="E9232" s="18" t="inlineStr"/>
      <c r="F9232" s="18" t="inlineStr"/>
      <c r="G9232" s="18" t="inlineStr"/>
    </row>
    <row r="9233" customHeight="1" ht="20">
      <c r="A9233" s="19" t="inlineStr">
        <is>
          <r>
            <t xml:space="preserve">2.3.3. ​C2530​ TRANSPORTE DE MATERIAL, EXCETO ROCHA EM CAMINHÃO ATÉ 10KM​ (M3)</t>
          </r>
        </is>
      </c>
      <c r="B9233" s="19" t="inlineStr"/>
      <c r="C9233" s="19" t="inlineStr"/>
      <c r="D9233" s="19" t="inlineStr"/>
      <c r="E9233" s="19" t="inlineStr"/>
      <c r="F9233" s="19" t="inlineStr"/>
      <c r="G9233" s="19" t="inlineStr"/>
    </row>
    <row r="9234" customHeight="1" ht="15">
      <c r="A9234" s="20" t="inlineStr">
        <is>
          <r>
            <t xml:space="preserve">Equipamento Custo Horário</t>
          </r>
        </is>
      </c>
      <c r="B9234" s="20" t="inlineStr"/>
      <c r="C9234" s="21" t="inlineStr">
        <is>
          <r>
            <t xml:space="preserve">FONTE</t>
          </r>
        </is>
      </c>
      <c r="D9234" s="21" t="inlineStr">
        <is>
          <r>
            <t xml:space="preserve">UNID</t>
          </r>
        </is>
      </c>
      <c r="E9234" s="21" t="inlineStr">
        <is>
          <r>
            <t xml:space="preserve">COEFICIENTE</t>
          </r>
        </is>
      </c>
      <c r="F9234" s="21" t="inlineStr">
        <is>
          <r>
            <t xml:space="preserve">PREÇO UNITÁRIO</t>
          </r>
        </is>
      </c>
      <c r="G9234" s="21" t="inlineStr">
        <is>
          <r>
            <t xml:space="preserve">TOTAL</t>
          </r>
        </is>
      </c>
    </row>
    <row r="9235" customHeight="1" ht="15">
      <c r="A9235" s="22" t="inlineStr">
        <is>
          <r>
            <t xml:space="preserve">I0690</t>
          </r>
        </is>
      </c>
      <c r="B9235" s="23" t="inlineStr">
        <is>
          <r>
            <t xml:space="preserve">CAMINHÃO BASCULANTE 6 M3 (CHP)</t>
          </r>
        </is>
      </c>
      <c r="C9235" s="22" t="inlineStr">
        <is>
          <r>
            <t xml:space="preserve">SEINFRA</t>
          </r>
        </is>
      </c>
      <c r="D9235" s="22" t="inlineStr">
        <is>
          <r>
            <t xml:space="preserve">H</t>
          </r>
        </is>
      </c>
      <c r="E9235" s="24" t="n">
        <v>0.2222</v>
      </c>
      <c r="F9235" s="30" t="n">
        <v>176.6602</v>
      </c>
      <c r="G9235" s="30" t="n">
        <f>ROUND(ROUND(E9235,8)*F9235,4)</f>
        <v>39.2539</v>
      </c>
    </row>
    <row r="9236" customHeight="1" ht="18">
      <c r="A9236" s="2" t="inlineStr"/>
      <c r="B9236" s="2" t="inlineStr"/>
      <c r="C9236" s="2" t="inlineStr"/>
      <c r="D9236" s="2" t="inlineStr"/>
      <c r="E9236" s="26" t="inlineStr">
        <is>
          <r>
            <t xml:space="preserve">TOTAL Equipamento Custo Horário:</t>
          </r>
        </is>
      </c>
      <c r="F9236" s="26" t="inlineStr"/>
      <c r="G9236" s="31" t="n">
        <f>SUM(G9235:G9235)</f>
        <v>39.2539</v>
      </c>
    </row>
    <row r="9237" customHeight="1" ht="15">
      <c r="A9237" s="2" t="inlineStr"/>
      <c r="B9237" s="2" t="inlineStr"/>
      <c r="C9237" s="2" t="inlineStr"/>
      <c r="D9237" s="2" t="inlineStr"/>
      <c r="E9237" s="28" t="inlineStr">
        <is>
          <r>
            <t xml:space="preserve">VALOR:</t>
          </r>
        </is>
      </c>
      <c r="F9237" s="28" t="inlineStr"/>
      <c r="G9237" s="29" t="n">
        <f>ROUND(SUM(G9236),2)</f>
        <v>39.25</v>
      </c>
    </row>
    <row r="9238" customHeight="1" ht="15">
      <c r="A9238" s="2" t="inlineStr"/>
      <c r="B9238" s="2" t="inlineStr"/>
      <c r="C9238" s="2" t="inlineStr"/>
      <c r="D9238" s="2" t="inlineStr"/>
      <c r="E9238" s="28" t="inlineStr">
        <is>
          <r>
            <t xml:space="preserve">VALOR BDI (20.34%):</t>
          </r>
        </is>
      </c>
      <c r="F9238" s="28" t="inlineStr"/>
      <c r="G9238" s="29" t="n">
        <f>ROUND(G9237*(20.34/100),2)</f>
        <v>7.98</v>
      </c>
    </row>
    <row r="9239" customHeight="1" ht="15">
      <c r="A9239" s="2" t="inlineStr"/>
      <c r="B9239" s="2" t="inlineStr"/>
      <c r="C9239" s="2" t="inlineStr"/>
      <c r="D9239" s="2" t="inlineStr"/>
      <c r="E9239" s="28" t="inlineStr">
        <is>
          <r>
            <t xml:space="preserve">VALOR COM BDI:</t>
          </r>
        </is>
      </c>
      <c r="F9239" s="28" t="inlineStr"/>
      <c r="G9239" s="29" t="n">
        <f>G9238+G9237</f>
        <v>47.23</v>
      </c>
    </row>
    <row r="9240" customHeight="1" ht="10">
      <c r="A9240" s="2" t="inlineStr"/>
      <c r="B9240" s="2" t="inlineStr"/>
      <c r="C9240" s="2" t="inlineStr"/>
      <c r="D9240" s="2" t="inlineStr"/>
      <c r="E9240" s="18" t="inlineStr"/>
      <c r="F9240" s="18" t="inlineStr"/>
      <c r="G9240" s="18" t="inlineStr"/>
    </row>
    <row r="9241" customHeight="1" ht="20">
      <c r="A9241" s="19" t="inlineStr">
        <is>
          <r>
            <t xml:space="preserve">2.4.1. ​99059​ LOCAÇÃO CONVENCIONAL DE OBRA, UTILIZANDO GABARITO DE TÁBUAS CORRIDAS PONTALETADAS A CADA 2,00M - 2 UTILIZAÇÕES. AF_03/2024​ (M)</t>
          </r>
        </is>
      </c>
      <c r="B9241" s="19" t="inlineStr"/>
      <c r="C9241" s="19" t="inlineStr"/>
      <c r="D9241" s="19" t="inlineStr"/>
      <c r="E9241" s="19" t="inlineStr"/>
      <c r="F9241" s="19" t="inlineStr"/>
      <c r="G9241" s="19" t="inlineStr"/>
    </row>
    <row r="9242" customHeight="1" ht="15">
      <c r="A9242" s="20" t="inlineStr">
        <is>
          <r>
            <t xml:space="preserve">Equipamento Custo Horário</t>
          </r>
        </is>
      </c>
      <c r="B9242" s="20" t="inlineStr"/>
      <c r="C9242" s="21" t="inlineStr">
        <is>
          <r>
            <t xml:space="preserve">FONTE</t>
          </r>
        </is>
      </c>
      <c r="D9242" s="21" t="inlineStr">
        <is>
          <r>
            <t xml:space="preserve">UNID</t>
          </r>
        </is>
      </c>
      <c r="E9242" s="21" t="inlineStr">
        <is>
          <r>
            <t xml:space="preserve">COEFICIENTE</t>
          </r>
        </is>
      </c>
      <c r="F9242" s="21" t="inlineStr">
        <is>
          <r>
            <t xml:space="preserve">PREÇO UNITÁRIO</t>
          </r>
        </is>
      </c>
      <c r="G9242" s="21" t="inlineStr">
        <is>
          <r>
            <t xml:space="preserve">TOTAL</t>
          </r>
        </is>
      </c>
    </row>
    <row r="9243" customHeight="1" ht="29">
      <c r="A9243" s="22" t="inlineStr">
        <is>
          <r>
            <t xml:space="preserve">91693</t>
          </r>
        </is>
      </c>
      <c r="B9243" s="23" t="inlineStr">
        <is>
          <r>
            <t xml:space="preserve">SERRA CIRCULAR DE BANCADA COM MOTOR ELÉTRICO POTÊNCIA DE 5HP, COM COIFA PARA DISCO 10" - CHI DIURNO. AF_08/2015</t>
          </r>
        </is>
      </c>
      <c r="C9243" s="22" t="inlineStr">
        <is>
          <r>
            <t xml:space="preserve">SINAPI</t>
          </r>
        </is>
      </c>
      <c r="D9243" s="22" t="inlineStr">
        <is>
          <r>
            <t xml:space="preserve">CHI</t>
          </r>
        </is>
      </c>
      <c r="E9243" s="24" t="n">
        <v>0.028</v>
      </c>
      <c r="F9243" s="25" t="n">
        <v>35.72</v>
      </c>
      <c r="G9243" s="25" t="n">
        <f>TRUNC(TRUNC(E9243,8)*F9243,2)</f>
        <v>1.0</v>
      </c>
    </row>
    <row r="9244" customHeight="1" ht="29">
      <c r="A9244" s="22" t="inlineStr">
        <is>
          <r>
            <t xml:space="preserve">91692</t>
          </r>
        </is>
      </c>
      <c r="B9244" s="23" t="inlineStr">
        <is>
          <r>
            <t xml:space="preserve">SERRA CIRCULAR DE BANCADA COM MOTOR ELÉTRICO POTÊNCIA DE 5HP, COM COIFA PARA DISCO 10" - CHP DIURNO. AF_08/2015</t>
          </r>
        </is>
      </c>
      <c r="C9244" s="22" t="inlineStr">
        <is>
          <r>
            <t xml:space="preserve">SINAPI</t>
          </r>
        </is>
      </c>
      <c r="D9244" s="22" t="inlineStr">
        <is>
          <r>
            <t xml:space="preserve">CHP</t>
          </r>
        </is>
      </c>
      <c r="E9244" s="24" t="n">
        <v>0.007</v>
      </c>
      <c r="F9244" s="25" t="n">
        <v>37.16</v>
      </c>
      <c r="G9244" s="25" t="n">
        <f>TRUNC(TRUNC(E9244,8)*F9244,2)</f>
        <v>0.26</v>
      </c>
    </row>
    <row r="9245" customHeight="1" ht="18">
      <c r="A9245" s="2" t="inlineStr"/>
      <c r="B9245" s="2" t="inlineStr"/>
      <c r="C9245" s="2" t="inlineStr"/>
      <c r="D9245" s="2" t="inlineStr"/>
      <c r="E9245" s="26" t="inlineStr">
        <is>
          <r>
            <t xml:space="preserve">TOTAL Equipamento Custo Horário:</t>
          </r>
        </is>
      </c>
      <c r="F9245" s="26" t="inlineStr"/>
      <c r="G9245" s="27" t="n">
        <f>SUM(G9243:G9244)</f>
        <v>1.26</v>
      </c>
    </row>
    <row r="9246" customHeight="1" ht="15">
      <c r="A9246" s="20" t="inlineStr">
        <is>
          <r>
            <t xml:space="preserve">Material</t>
          </r>
        </is>
      </c>
      <c r="B9246" s="20" t="inlineStr"/>
      <c r="C9246" s="21" t="inlineStr">
        <is>
          <r>
            <t xml:space="preserve">FONTE</t>
          </r>
        </is>
      </c>
      <c r="D9246" s="21" t="inlineStr">
        <is>
          <r>
            <t xml:space="preserve">UNID</t>
          </r>
        </is>
      </c>
      <c r="E9246" s="21" t="inlineStr">
        <is>
          <r>
            <t xml:space="preserve">COEFICIENTE</t>
          </r>
        </is>
      </c>
      <c r="F9246" s="21" t="inlineStr">
        <is>
          <r>
            <t xml:space="preserve">PREÇO UNITÁRIO</t>
          </r>
        </is>
      </c>
      <c r="G9246" s="21" t="inlineStr">
        <is>
          <r>
            <t xml:space="preserve">TOTAL</t>
          </r>
        </is>
      </c>
    </row>
    <row r="9247" customHeight="1" ht="29">
      <c r="A9247" s="22" t="inlineStr">
        <is>
          <r>
            <t xml:space="preserve">00004433</t>
          </r>
        </is>
      </c>
      <c r="B9247" s="23" t="inlineStr">
        <is>
          <r>
            <t xml:space="preserve">CAIBRO NAO APARELHADO *6 X 6* CM, EM MACARANDUBA/MASSARANDUBA, ANGELIM OU EQUIVALENTE DA REGIAO - BRUTA</t>
          </r>
        </is>
      </c>
      <c r="C9247" s="22" t="inlineStr">
        <is>
          <r>
            <t xml:space="preserve">SINAPI</t>
          </r>
        </is>
      </c>
      <c r="D9247" s="22" t="inlineStr">
        <is>
          <r>
            <t xml:space="preserve">M</t>
          </r>
        </is>
      </c>
      <c r="E9247" s="24" t="n">
        <v>0.4125</v>
      </c>
      <c r="F9247" s="25" t="n">
        <v>28.35</v>
      </c>
      <c r="G9247" s="25" t="n">
        <f>TRUNC(TRUNC(E9247,8)*F9247,2)</f>
        <v>11.69</v>
      </c>
    </row>
    <row r="9248" customHeight="1" ht="15">
      <c r="A9248" s="22" t="inlineStr">
        <is>
          <r>
            <t xml:space="preserve">00005068</t>
          </r>
        </is>
      </c>
      <c r="B9248" s="23" t="inlineStr">
        <is>
          <r>
            <t xml:space="preserve">PREGO DE ACO POLIDO COM CABECA 17 X 21 (2 X 11)</t>
          </r>
        </is>
      </c>
      <c r="C9248" s="22" t="inlineStr">
        <is>
          <r>
            <t xml:space="preserve">SINAPI</t>
          </r>
        </is>
      </c>
      <c r="D9248" s="22" t="inlineStr">
        <is>
          <r>
            <t xml:space="preserve">KG</t>
          </r>
        </is>
      </c>
      <c r="E9248" s="24" t="n">
        <v>0.111</v>
      </c>
      <c r="F9248" s="25" t="n">
        <v>14.19</v>
      </c>
      <c r="G9248" s="25" t="n">
        <f>TRUNC(TRUNC(E9248,8)*F9248,2)</f>
        <v>1.57</v>
      </c>
    </row>
    <row r="9249" customHeight="1" ht="29">
      <c r="A9249" s="22" t="inlineStr">
        <is>
          <r>
            <t xml:space="preserve">00004417</t>
          </r>
        </is>
      </c>
      <c r="B9249" s="23" t="inlineStr">
        <is>
          <r>
            <t xml:space="preserve">SARRAFO NAO APARELHADO *2,5 X 7* CM, EM MACARANDUBA/MASSARANDUBA, ANGELIM, PEROBA-ROSA OU EQUIVALENTE DA REGIAO - BRUTA</t>
          </r>
        </is>
      </c>
      <c r="C9249" s="22" t="inlineStr">
        <is>
          <r>
            <t xml:space="preserve">SINAPI</t>
          </r>
        </is>
      </c>
      <c r="D9249" s="22" t="inlineStr">
        <is>
          <r>
            <t xml:space="preserve">M</t>
          </r>
        </is>
      </c>
      <c r="E9249" s="24" t="n">
        <v>0.7445</v>
      </c>
      <c r="F9249" s="25" t="n">
        <v>7.89</v>
      </c>
      <c r="G9249" s="25" t="n">
        <f>TRUNC(TRUNC(E9249,8)*F9249,2)</f>
        <v>5.87</v>
      </c>
    </row>
    <row r="9250" customHeight="1" ht="21">
      <c r="A9250" s="22" t="inlineStr">
        <is>
          <r>
            <t xml:space="preserve">00010567</t>
          </r>
        </is>
      </c>
      <c r="B9250" s="23" t="inlineStr">
        <is>
          <r>
            <t xml:space="preserve">TABUA *2,5 X 23* CM EM PINUS, MISTA OU EQUIVALENTE DA REGIAO - BRUTA</t>
          </r>
        </is>
      </c>
      <c r="C9250" s="22" t="inlineStr">
        <is>
          <r>
            <t xml:space="preserve">SINAPI</t>
          </r>
        </is>
      </c>
      <c r="D9250" s="22" t="inlineStr">
        <is>
          <r>
            <t xml:space="preserve">M</t>
          </r>
        </is>
      </c>
      <c r="E9250" s="24" t="n">
        <v>0.55</v>
      </c>
      <c r="F9250" s="25" t="n">
        <v>12.49</v>
      </c>
      <c r="G9250" s="25" t="n">
        <f>TRUNC(TRUNC(E9250,8)*F9250,2)</f>
        <v>6.86</v>
      </c>
    </row>
    <row r="9251" customHeight="1" ht="15">
      <c r="A9251" s="22" t="inlineStr">
        <is>
          <r>
            <t xml:space="preserve">00007356</t>
          </r>
        </is>
      </c>
      <c r="B9251" s="23" t="inlineStr">
        <is>
          <r>
            <t xml:space="preserve">TINTA LATEX ACRILICA PREMIUM, COR BRANCO FOSCO</t>
          </r>
        </is>
      </c>
      <c r="C9251" s="22" t="inlineStr">
        <is>
          <r>
            <t xml:space="preserve">SINAPI</t>
          </r>
        </is>
      </c>
      <c r="D9251" s="22" t="inlineStr">
        <is>
          <r>
            <t xml:space="preserve">L</t>
          </r>
        </is>
      </c>
      <c r="E9251" s="24" t="n">
        <v>0.0256</v>
      </c>
      <c r="F9251" s="25" t="n">
        <v>30.79</v>
      </c>
      <c r="G9251" s="25" t="n">
        <f>TRUNC(TRUNC(E9251,8)*F9251,2)</f>
        <v>0.78</v>
      </c>
    </row>
    <row r="9252" customHeight="1" ht="15">
      <c r="A9252" s="2" t="inlineStr"/>
      <c r="B9252" s="2" t="inlineStr"/>
      <c r="C9252" s="2" t="inlineStr"/>
      <c r="D9252" s="2" t="inlineStr"/>
      <c r="E9252" s="26" t="inlineStr">
        <is>
          <r>
            <t xml:space="preserve">TOTAL Material:</t>
          </r>
        </is>
      </c>
      <c r="F9252" s="26" t="inlineStr"/>
      <c r="G9252" s="27" t="n">
        <f>SUM(G9247:G9251)</f>
        <v>26.77</v>
      </c>
    </row>
    <row r="9253" customHeight="1" ht="15">
      <c r="A9253" s="20" t="inlineStr">
        <is>
          <r>
            <t xml:space="preserve">Mão de Obra com Encargos Complementares</t>
          </r>
        </is>
      </c>
      <c r="B9253" s="20" t="inlineStr"/>
      <c r="C9253" s="21" t="inlineStr">
        <is>
          <r>
            <t xml:space="preserve">FONTE</t>
          </r>
        </is>
      </c>
      <c r="D9253" s="21" t="inlineStr">
        <is>
          <r>
            <t xml:space="preserve">UNID</t>
          </r>
        </is>
      </c>
      <c r="E9253" s="21" t="inlineStr">
        <is>
          <r>
            <t xml:space="preserve">COEFICIENTE</t>
          </r>
        </is>
      </c>
      <c r="F9253" s="21" t="inlineStr">
        <is>
          <r>
            <t xml:space="preserve">PREÇO UNITÁRIO</t>
          </r>
        </is>
      </c>
      <c r="G9253" s="21" t="inlineStr">
        <is>
          <r>
            <t xml:space="preserve">TOTAL</t>
          </r>
        </is>
      </c>
    </row>
    <row r="9254" customHeight="1" ht="21">
      <c r="A9254" s="22" t="inlineStr">
        <is>
          <r>
            <t xml:space="preserve">88239</t>
          </r>
        </is>
      </c>
      <c r="B9254" s="23" t="inlineStr">
        <is>
          <r>
            <t xml:space="preserve">AJUDANTE DE CARPINTEIRO COM ENCARGOS COMPLEMENTARES</t>
          </r>
        </is>
      </c>
      <c r="C9254" s="22" t="inlineStr">
        <is>
          <r>
            <t xml:space="preserve">SINAPI</t>
          </r>
        </is>
      </c>
      <c r="D9254" s="22" t="inlineStr">
        <is>
          <r>
            <t xml:space="preserve">H</t>
          </r>
        </is>
      </c>
      <c r="E9254" s="24" t="n">
        <v>0.7247</v>
      </c>
      <c r="F9254" s="25" t="n">
        <v>24.61</v>
      </c>
      <c r="G9254" s="25" t="n">
        <f>TRUNC(TRUNC(E9254,8)*F9254,2)</f>
        <v>17.83</v>
      </c>
    </row>
    <row r="9255" customHeight="1" ht="21">
      <c r="A9255" s="22" t="inlineStr">
        <is>
          <r>
            <t xml:space="preserve">88262</t>
          </r>
        </is>
      </c>
      <c r="B9255" s="23" t="inlineStr">
        <is>
          <r>
            <t xml:space="preserve">CARPINTEIRO DE FORMAS COM ENCARGOS COMPLEMENTARES</t>
          </r>
        </is>
      </c>
      <c r="C9255" s="22" t="inlineStr">
        <is>
          <r>
            <t xml:space="preserve">SINAPI</t>
          </r>
        </is>
      </c>
      <c r="D9255" s="22" t="inlineStr">
        <is>
          <r>
            <t xml:space="preserve">H</t>
          </r>
        </is>
      </c>
      <c r="E9255" s="24" t="n">
        <v>0.7247</v>
      </c>
      <c r="F9255" s="25" t="n">
        <v>30.15</v>
      </c>
      <c r="G9255" s="25" t="n">
        <f>TRUNC(TRUNC(E9255,8)*F9255,2)</f>
        <v>21.84</v>
      </c>
    </row>
    <row r="9256" customHeight="1" ht="18">
      <c r="A9256" s="2" t="inlineStr"/>
      <c r="B9256" s="2" t="inlineStr"/>
      <c r="C9256" s="2" t="inlineStr"/>
      <c r="D9256" s="2" t="inlineStr"/>
      <c r="E9256" s="26" t="inlineStr">
        <is>
          <r>
            <t xml:space="preserve">TOTAL Mão de Obra com Encargos Complementares:</t>
          </r>
        </is>
      </c>
      <c r="F9256" s="26" t="inlineStr"/>
      <c r="G9256" s="27" t="n">
        <f>SUM(G9254:G9255)</f>
        <v>39.67</v>
      </c>
    </row>
    <row r="9257" customHeight="1" ht="15">
      <c r="A9257" s="20" t="inlineStr">
        <is>
          <r>
            <t xml:space="preserve">Serviço</t>
          </r>
        </is>
      </c>
      <c r="B9257" s="20" t="inlineStr"/>
      <c r="C9257" s="21" t="inlineStr">
        <is>
          <r>
            <t xml:space="preserve">FONTE</t>
          </r>
        </is>
      </c>
      <c r="D9257" s="21" t="inlineStr">
        <is>
          <r>
            <t xml:space="preserve">UNID</t>
          </r>
        </is>
      </c>
      <c r="E9257" s="21" t="inlineStr">
        <is>
          <r>
            <t xml:space="preserve">COEFICIENTE</t>
          </r>
        </is>
      </c>
      <c r="F9257" s="21" t="inlineStr">
        <is>
          <r>
            <t xml:space="preserve">PREÇO UNITÁRIO</t>
          </r>
        </is>
      </c>
      <c r="G9257" s="21" t="inlineStr">
        <is>
          <r>
            <t xml:space="preserve">TOTAL</t>
          </r>
        </is>
      </c>
    </row>
    <row r="9258" customHeight="1" ht="29">
      <c r="A9258" s="22" t="inlineStr">
        <is>
          <r>
            <t xml:space="preserve">94974</t>
          </r>
        </is>
      </c>
      <c r="B9258" s="23" t="inlineStr">
        <is>
          <r>
            <t xml:space="preserve">CONCRETO MAGRO PARA LASTRO, TRAÇO 1:4,5:4,5 (EM MASSA SECA DE CIMENTO/ AREIA MÉDIA/ BRITA 1) - PREPARO MANUAL. AF_05/2021</t>
          </r>
        </is>
      </c>
      <c r="C9258" s="22" t="inlineStr">
        <is>
          <r>
            <t xml:space="preserve">SINAPI</t>
          </r>
        </is>
      </c>
      <c r="D9258" s="22" t="inlineStr">
        <is>
          <r>
            <t xml:space="preserve">M3</t>
          </r>
        </is>
      </c>
      <c r="E9258" s="24" t="n">
        <v>0.004</v>
      </c>
      <c r="F9258" s="25" t="n">
        <v>487.36</v>
      </c>
      <c r="G9258" s="25" t="n">
        <f>TRUNC(TRUNC(E9258,8)*F9258,2)</f>
        <v>1.94</v>
      </c>
    </row>
    <row r="9259" customHeight="1" ht="15">
      <c r="A9259" s="2" t="inlineStr"/>
      <c r="B9259" s="2" t="inlineStr"/>
      <c r="C9259" s="2" t="inlineStr"/>
      <c r="D9259" s="2" t="inlineStr"/>
      <c r="E9259" s="26" t="inlineStr">
        <is>
          <r>
            <t xml:space="preserve">TOTAL Serviço:</t>
          </r>
        </is>
      </c>
      <c r="F9259" s="26" t="inlineStr"/>
      <c r="G9259" s="27" t="n">
        <f>SUM(G9258:G9258)</f>
        <v>1.94</v>
      </c>
    </row>
    <row r="9260" customHeight="1" ht="15">
      <c r="A9260" s="2" t="inlineStr"/>
      <c r="B9260" s="2" t="inlineStr"/>
      <c r="C9260" s="2" t="inlineStr"/>
      <c r="D9260" s="2" t="inlineStr"/>
      <c r="E9260" s="28" t="inlineStr">
        <is>
          <r>
            <t xml:space="preserve">VALOR:</t>
          </r>
        </is>
      </c>
      <c r="F9260" s="28" t="inlineStr"/>
      <c r="G9260" s="29" t="n">
        <f>ROUND(SUM(G9245,G9252,G9256,G9259),2)</f>
        <v>69.64</v>
      </c>
    </row>
    <row r="9261" customHeight="1" ht="15">
      <c r="A9261" s="2" t="inlineStr"/>
      <c r="B9261" s="2" t="inlineStr"/>
      <c r="C9261" s="2" t="inlineStr"/>
      <c r="D9261" s="2" t="inlineStr"/>
      <c r="E9261" s="28" t="inlineStr">
        <is>
          <r>
            <t xml:space="preserve">VALOR BDI (20.34%):</t>
          </r>
        </is>
      </c>
      <c r="F9261" s="28" t="inlineStr"/>
      <c r="G9261" s="29" t="n">
        <f>ROUND(G9260*(20.34/100),2)</f>
        <v>14.16</v>
      </c>
    </row>
    <row r="9262" customHeight="1" ht="15">
      <c r="A9262" s="2" t="inlineStr"/>
      <c r="B9262" s="2" t="inlineStr"/>
      <c r="C9262" s="2" t="inlineStr"/>
      <c r="D9262" s="2" t="inlineStr"/>
      <c r="E9262" s="28" t="inlineStr">
        <is>
          <r>
            <t xml:space="preserve">VALOR COM BDI:</t>
          </r>
        </is>
      </c>
      <c r="F9262" s="28" t="inlineStr"/>
      <c r="G9262" s="29" t="n">
        <f>G9261+G9260</f>
        <v>83.8</v>
      </c>
    </row>
    <row r="9263" customHeight="1" ht="10">
      <c r="A9263" s="2" t="inlineStr"/>
      <c r="B9263" s="2" t="inlineStr"/>
      <c r="C9263" s="2" t="inlineStr"/>
      <c r="D9263" s="2" t="inlineStr"/>
      <c r="E9263" s="18" t="inlineStr"/>
      <c r="F9263" s="18" t="inlineStr"/>
      <c r="G9263" s="18" t="inlineStr"/>
    </row>
    <row r="9264" customHeight="1" ht="20">
      <c r="A9264" s="19" t="inlineStr">
        <is>
          <r>
            <t xml:space="preserve">2.4.2. ​93358​ ESCAVAÇÃO MANUAL DE VALA. AF_09/2024​ (M3)</t>
          </r>
        </is>
      </c>
      <c r="B9264" s="19" t="inlineStr"/>
      <c r="C9264" s="19" t="inlineStr"/>
      <c r="D9264" s="19" t="inlineStr"/>
      <c r="E9264" s="19" t="inlineStr"/>
      <c r="F9264" s="19" t="inlineStr"/>
      <c r="G9264" s="19" t="inlineStr"/>
    </row>
    <row r="9265" customHeight="1" ht="15">
      <c r="A9265" s="20" t="inlineStr">
        <is>
          <r>
            <t xml:space="preserve">Mão de Obra com Encargos Complementares</t>
          </r>
        </is>
      </c>
      <c r="B9265" s="20" t="inlineStr"/>
      <c r="C9265" s="21" t="inlineStr">
        <is>
          <r>
            <t xml:space="preserve">FONTE</t>
          </r>
        </is>
      </c>
      <c r="D9265" s="21" t="inlineStr">
        <is>
          <r>
            <t xml:space="preserve">UNID</t>
          </r>
        </is>
      </c>
      <c r="E9265" s="21" t="inlineStr">
        <is>
          <r>
            <t xml:space="preserve">COEFICIENTE</t>
          </r>
        </is>
      </c>
      <c r="F9265" s="21" t="inlineStr">
        <is>
          <r>
            <t xml:space="preserve">PREÇO UNITÁRIO</t>
          </r>
        </is>
      </c>
      <c r="G9265" s="21" t="inlineStr">
        <is>
          <r>
            <t xml:space="preserve">TOTAL</t>
          </r>
        </is>
      </c>
    </row>
    <row r="9266" customHeight="1" ht="15">
      <c r="A9266" s="22" t="inlineStr">
        <is>
          <r>
            <t xml:space="preserve">88316</t>
          </r>
        </is>
      </c>
      <c r="B9266" s="23" t="inlineStr">
        <is>
          <r>
            <t xml:space="preserve">SERVENTE COM ENCARGOS COMPLEMENTARES</t>
          </r>
        </is>
      </c>
      <c r="C9266" s="22" t="inlineStr">
        <is>
          <r>
            <t xml:space="preserve">SINAPI</t>
          </r>
        </is>
      </c>
      <c r="D9266" s="22" t="inlineStr">
        <is>
          <r>
            <t xml:space="preserve">H</t>
          </r>
        </is>
      </c>
      <c r="E9266" s="24" t="n">
        <v>3.9557667</v>
      </c>
      <c r="F9266" s="25" t="n">
        <v>23.56</v>
      </c>
      <c r="G9266" s="25" t="n">
        <f>TRUNC(TRUNC(E9266,8)*F9266,2)</f>
        <v>93.19</v>
      </c>
    </row>
    <row r="9267" customHeight="1" ht="18">
      <c r="A9267" s="2" t="inlineStr"/>
      <c r="B9267" s="2" t="inlineStr"/>
      <c r="C9267" s="2" t="inlineStr"/>
      <c r="D9267" s="2" t="inlineStr"/>
      <c r="E9267" s="26" t="inlineStr">
        <is>
          <r>
            <t xml:space="preserve">TOTAL Mão de Obra com Encargos Complementares:</t>
          </r>
        </is>
      </c>
      <c r="F9267" s="26" t="inlineStr"/>
      <c r="G9267" s="27" t="n">
        <f>SUM(G9266:G9266)</f>
        <v>93.19</v>
      </c>
    </row>
    <row r="9268" customHeight="1" ht="15">
      <c r="A9268" s="2" t="inlineStr"/>
      <c r="B9268" s="2" t="inlineStr"/>
      <c r="C9268" s="2" t="inlineStr"/>
      <c r="D9268" s="2" t="inlineStr"/>
      <c r="E9268" s="28" t="inlineStr">
        <is>
          <r>
            <t xml:space="preserve">VALOR:</t>
          </r>
        </is>
      </c>
      <c r="F9268" s="28" t="inlineStr"/>
      <c r="G9268" s="29" t="n">
        <f>ROUND(SUM(G9267),2)</f>
        <v>93.19</v>
      </c>
    </row>
    <row r="9269" customHeight="1" ht="15">
      <c r="A9269" s="2" t="inlineStr"/>
      <c r="B9269" s="2" t="inlineStr"/>
      <c r="C9269" s="2" t="inlineStr"/>
      <c r="D9269" s="2" t="inlineStr"/>
      <c r="E9269" s="28" t="inlineStr">
        <is>
          <r>
            <t xml:space="preserve">VALOR BDI (20.34%):</t>
          </r>
        </is>
      </c>
      <c r="F9269" s="28" t="inlineStr"/>
      <c r="G9269" s="29" t="n">
        <f>ROUND(G9268*(20.34/100),2)</f>
        <v>18.95</v>
      </c>
    </row>
    <row r="9270" customHeight="1" ht="15">
      <c r="A9270" s="2" t="inlineStr"/>
      <c r="B9270" s="2" t="inlineStr"/>
      <c r="C9270" s="2" t="inlineStr"/>
      <c r="D9270" s="2" t="inlineStr"/>
      <c r="E9270" s="28" t="inlineStr">
        <is>
          <r>
            <t xml:space="preserve">VALOR COM BDI:</t>
          </r>
        </is>
      </c>
      <c r="F9270" s="28" t="inlineStr"/>
      <c r="G9270" s="29" t="n">
        <f>G9269+G9268</f>
        <v>112.14</v>
      </c>
    </row>
    <row r="9271" customHeight="1" ht="10">
      <c r="A9271" s="2" t="inlineStr"/>
      <c r="B9271" s="2" t="inlineStr"/>
      <c r="C9271" s="2" t="inlineStr"/>
      <c r="D9271" s="2" t="inlineStr"/>
      <c r="E9271" s="18" t="inlineStr"/>
      <c r="F9271" s="18" t="inlineStr"/>
      <c r="G9271" s="18" t="inlineStr"/>
    </row>
    <row r="9272" customHeight="1" ht="20">
      <c r="A9272" s="19" t="inlineStr">
        <is>
          <r>
            <t xml:space="preserve">2.4.3. ​93382​ REATERRO MANUAL DE VALAS, COM COMPACTADOR DE SOLOS DE PERCUSSÃO. AF_08/2023​ (M3)</t>
          </r>
        </is>
      </c>
      <c r="B9272" s="19" t="inlineStr"/>
      <c r="C9272" s="19" t="inlineStr"/>
      <c r="D9272" s="19" t="inlineStr"/>
      <c r="E9272" s="19" t="inlineStr"/>
      <c r="F9272" s="19" t="inlineStr"/>
      <c r="G9272" s="19" t="inlineStr"/>
    </row>
    <row r="9273" customHeight="1" ht="15">
      <c r="A9273" s="20" t="inlineStr">
        <is>
          <r>
            <t xml:space="preserve">Equipamento Custo Horário</t>
          </r>
        </is>
      </c>
      <c r="B9273" s="20" t="inlineStr"/>
      <c r="C9273" s="21" t="inlineStr">
        <is>
          <r>
            <t xml:space="preserve">FONTE</t>
          </r>
        </is>
      </c>
      <c r="D9273" s="21" t="inlineStr">
        <is>
          <r>
            <t xml:space="preserve">UNID</t>
          </r>
        </is>
      </c>
      <c r="E9273" s="21" t="inlineStr">
        <is>
          <r>
            <t xml:space="preserve">COEFICIENTE</t>
          </r>
        </is>
      </c>
      <c r="F9273" s="21" t="inlineStr">
        <is>
          <r>
            <t xml:space="preserve">PREÇO UNITÁRIO</t>
          </r>
        </is>
      </c>
      <c r="G9273" s="21" t="inlineStr">
        <is>
          <r>
            <t xml:space="preserve">TOTAL</t>
          </r>
        </is>
      </c>
    </row>
    <row r="9274" customHeight="1" ht="46">
      <c r="A9274" s="22" t="inlineStr">
        <is>
          <r>
            <t xml:space="preserve">5903</t>
          </r>
        </is>
      </c>
      <c r="B9274" s="23" t="inlineStr">
        <is>
          <r>
            <t xml:space="preserve">CAMINHÃO PIPA 10.000 L TRUCADO, PESO BRUTO TOTAL 23.000 KG, CARGA ÚTIL MÁXIMA 15.935 KG, DISTÂNCIA ENTRE EIXOS 4,8 M, POTÊNCIA 230 CV, INCLUSIVE TANQUE DE AÇO PARA TRANSPORTE DE ÁGUA - CHI DIURNO. AF_06/2014</t>
          </r>
        </is>
      </c>
      <c r="C9274" s="22" t="inlineStr">
        <is>
          <r>
            <t xml:space="preserve">SINAPI</t>
          </r>
        </is>
      </c>
      <c r="D9274" s="22" t="inlineStr">
        <is>
          <r>
            <t xml:space="preserve">CHI</t>
          </r>
        </is>
      </c>
      <c r="E9274" s="24" t="n">
        <v>6.0E-4</v>
      </c>
      <c r="F9274" s="25" t="n">
        <v>79.86</v>
      </c>
      <c r="G9274" s="25" t="n">
        <f>TRUNC(TRUNC(E9274,8)*F9274,2)</f>
        <v>0.04</v>
      </c>
    </row>
    <row r="9275" customHeight="1" ht="46">
      <c r="A9275" s="22" t="inlineStr">
        <is>
          <r>
            <t xml:space="preserve">5901</t>
          </r>
        </is>
      </c>
      <c r="B9275" s="23" t="inlineStr">
        <is>
          <r>
            <t xml:space="preserve">CAMINHÃO PIPA 10.000 L TRUCADO, PESO BRUTO TOTAL 23.000 KG, CARGA ÚTIL MÁXIMA 15.935 KG, DISTÂNCIA ENTRE EIXOS 4,8 M, POTÊNCIA 230 CV, INCLUSIVE TANQUE DE AÇO PARA TRANSPORTE DE ÁGUA - CHP DIURNO. AF_06/2014</t>
          </r>
        </is>
      </c>
      <c r="C9275" s="22" t="inlineStr">
        <is>
          <r>
            <t xml:space="preserve">SINAPI</t>
          </r>
        </is>
      </c>
      <c r="D9275" s="22" t="inlineStr">
        <is>
          <r>
            <t xml:space="preserve">CHP</t>
          </r>
        </is>
      </c>
      <c r="E9275" s="24" t="n">
        <v>0.0054</v>
      </c>
      <c r="F9275" s="25" t="n">
        <v>325.05</v>
      </c>
      <c r="G9275" s="25" t="n">
        <f>TRUNC(TRUNC(E9275,8)*F9275,2)</f>
        <v>1.75</v>
      </c>
    </row>
    <row r="9276" customHeight="1" ht="29">
      <c r="A9276" s="22" t="inlineStr">
        <is>
          <r>
            <t xml:space="preserve">91533</t>
          </r>
        </is>
      </c>
      <c r="B9276" s="23" t="inlineStr">
        <is>
          <r>
            <t xml:space="preserve">COMPACTADOR DE SOLOS DE PERCUSSÃO (SOQUETE) COM MOTOR A GASOLINA 4 TEMPOS, POTÊNCIA 4 CV - CHP DIURNO. AF_08/2015</t>
          </r>
        </is>
      </c>
      <c r="C9276" s="22" t="inlineStr">
        <is>
          <r>
            <t xml:space="preserve">SINAPI</t>
          </r>
        </is>
      </c>
      <c r="D9276" s="22" t="inlineStr">
        <is>
          <r>
            <t xml:space="preserve">CHP</t>
          </r>
        </is>
      </c>
      <c r="E9276" s="24" t="n">
        <v>0.1962</v>
      </c>
      <c r="F9276" s="25" t="n">
        <v>44.39</v>
      </c>
      <c r="G9276" s="25" t="n">
        <f>TRUNC(TRUNC(E9276,8)*F9276,2)</f>
        <v>8.7</v>
      </c>
    </row>
    <row r="9277" customHeight="1" ht="18">
      <c r="A9277" s="2" t="inlineStr"/>
      <c r="B9277" s="2" t="inlineStr"/>
      <c r="C9277" s="2" t="inlineStr"/>
      <c r="D9277" s="2" t="inlineStr"/>
      <c r="E9277" s="26" t="inlineStr">
        <is>
          <r>
            <t xml:space="preserve">TOTAL Equipamento Custo Horário:</t>
          </r>
        </is>
      </c>
      <c r="F9277" s="26" t="inlineStr"/>
      <c r="G9277" s="27" t="n">
        <f>SUM(G9274:G9276)</f>
        <v>10.49</v>
      </c>
    </row>
    <row r="9278" customHeight="1" ht="15">
      <c r="A9278" s="20" t="inlineStr">
        <is>
          <r>
            <t xml:space="preserve">Mão de Obra com Encargos Complementares</t>
          </r>
        </is>
      </c>
      <c r="B9278" s="20" t="inlineStr"/>
      <c r="C9278" s="21" t="inlineStr">
        <is>
          <r>
            <t xml:space="preserve">FONTE</t>
          </r>
        </is>
      </c>
      <c r="D9278" s="21" t="inlineStr">
        <is>
          <r>
            <t xml:space="preserve">UNID</t>
          </r>
        </is>
      </c>
      <c r="E9278" s="21" t="inlineStr">
        <is>
          <r>
            <t xml:space="preserve">COEFICIENTE</t>
          </r>
        </is>
      </c>
      <c r="F9278" s="21" t="inlineStr">
        <is>
          <r>
            <t xml:space="preserve">PREÇO UNITÁRIO</t>
          </r>
        </is>
      </c>
      <c r="G9278" s="21" t="inlineStr">
        <is>
          <r>
            <t xml:space="preserve">TOTAL</t>
          </r>
        </is>
      </c>
    </row>
    <row r="9279" customHeight="1" ht="15">
      <c r="A9279" s="22" t="inlineStr">
        <is>
          <r>
            <t xml:space="preserve">88316</t>
          </r>
        </is>
      </c>
      <c r="B9279" s="23" t="inlineStr">
        <is>
          <r>
            <t xml:space="preserve">SERVENTE COM ENCARGOS COMPLEMENTARES</t>
          </r>
        </is>
      </c>
      <c r="C9279" s="22" t="inlineStr">
        <is>
          <r>
            <t xml:space="preserve">SINAPI</t>
          </r>
        </is>
      </c>
      <c r="D9279" s="22" t="inlineStr">
        <is>
          <r>
            <t xml:space="preserve">H</t>
          </r>
        </is>
      </c>
      <c r="E9279" s="24" t="n">
        <v>0.7866</v>
      </c>
      <c r="F9279" s="25" t="n">
        <v>23.56</v>
      </c>
      <c r="G9279" s="25" t="n">
        <f>TRUNC(TRUNC(E9279,8)*F9279,2)</f>
        <v>18.53</v>
      </c>
    </row>
    <row r="9280" customHeight="1" ht="18">
      <c r="A9280" s="2" t="inlineStr"/>
      <c r="B9280" s="2" t="inlineStr"/>
      <c r="C9280" s="2" t="inlineStr"/>
      <c r="D9280" s="2" t="inlineStr"/>
      <c r="E9280" s="26" t="inlineStr">
        <is>
          <r>
            <t xml:space="preserve">TOTAL Mão de Obra com Encargos Complementares:</t>
          </r>
        </is>
      </c>
      <c r="F9280" s="26" t="inlineStr"/>
      <c r="G9280" s="27" t="n">
        <f>SUM(G9279:G9279)</f>
        <v>18.53</v>
      </c>
    </row>
    <row r="9281" customHeight="1" ht="15">
      <c r="A9281" s="2" t="inlineStr"/>
      <c r="B9281" s="2" t="inlineStr"/>
      <c r="C9281" s="2" t="inlineStr"/>
      <c r="D9281" s="2" t="inlineStr"/>
      <c r="E9281" s="28" t="inlineStr">
        <is>
          <r>
            <t xml:space="preserve">VALOR:</t>
          </r>
        </is>
      </c>
      <c r="F9281" s="28" t="inlineStr"/>
      <c r="G9281" s="29" t="n">
        <f>ROUND(SUM(G9277,G9280),2)</f>
        <v>29.02</v>
      </c>
    </row>
    <row r="9282" customHeight="1" ht="15">
      <c r="A9282" s="2" t="inlineStr"/>
      <c r="B9282" s="2" t="inlineStr"/>
      <c r="C9282" s="2" t="inlineStr"/>
      <c r="D9282" s="2" t="inlineStr"/>
      <c r="E9282" s="28" t="inlineStr">
        <is>
          <r>
            <t xml:space="preserve">VALOR BDI (20.34%):</t>
          </r>
        </is>
      </c>
      <c r="F9282" s="28" t="inlineStr"/>
      <c r="G9282" s="29" t="n">
        <f>ROUND(G9281*(20.34/100),2)</f>
        <v>5.9</v>
      </c>
    </row>
    <row r="9283" customHeight="1" ht="15">
      <c r="A9283" s="2" t="inlineStr"/>
      <c r="B9283" s="2" t="inlineStr"/>
      <c r="C9283" s="2" t="inlineStr"/>
      <c r="D9283" s="2" t="inlineStr"/>
      <c r="E9283" s="28" t="inlineStr">
        <is>
          <r>
            <t xml:space="preserve">VALOR COM BDI:</t>
          </r>
        </is>
      </c>
      <c r="F9283" s="28" t="inlineStr"/>
      <c r="G9283" s="29" t="n">
        <f>G9282+G9281</f>
        <v>34.92</v>
      </c>
    </row>
    <row r="9284" customHeight="1" ht="10">
      <c r="A9284" s="2" t="inlineStr"/>
      <c r="B9284" s="2" t="inlineStr"/>
      <c r="C9284" s="2" t="inlineStr"/>
      <c r="D9284" s="2" t="inlineStr"/>
      <c r="E9284" s="18" t="inlineStr"/>
      <c r="F9284" s="18" t="inlineStr"/>
      <c r="G9284" s="18" t="inlineStr"/>
    </row>
    <row r="9285" customHeight="1" ht="20">
      <c r="A9285" s="19" t="inlineStr">
        <is>
          <r>
            <t xml:space="preserve">2.4.4. ​101166​ ALVENARIA DE EMBASAMENTO COM BLOCO ESTRUTURAL DE CERÂMICA, DE 14X19X29CM E ARGAMASSA DE ASSENTAMENTO COM PREPARO EM BETONEIRA. AF_05/2020​ (M3)</t>
          </r>
        </is>
      </c>
      <c r="B9285" s="19" t="inlineStr"/>
      <c r="C9285" s="19" t="inlineStr"/>
      <c r="D9285" s="19" t="inlineStr"/>
      <c r="E9285" s="19" t="inlineStr"/>
      <c r="F9285" s="19" t="inlineStr"/>
      <c r="G9285" s="19" t="inlineStr"/>
    </row>
    <row r="9286" customHeight="1" ht="15">
      <c r="A9286" s="20" t="inlineStr">
        <is>
          <r>
            <t xml:space="preserve">Material</t>
          </r>
        </is>
      </c>
      <c r="B9286" s="20" t="inlineStr"/>
      <c r="C9286" s="21" t="inlineStr">
        <is>
          <r>
            <t xml:space="preserve">FONTE</t>
          </r>
        </is>
      </c>
      <c r="D9286" s="21" t="inlineStr">
        <is>
          <r>
            <t xml:space="preserve">UNID</t>
          </r>
        </is>
      </c>
      <c r="E9286" s="21" t="inlineStr">
        <is>
          <r>
            <t xml:space="preserve">COEFICIENTE</t>
          </r>
        </is>
      </c>
      <c r="F9286" s="21" t="inlineStr">
        <is>
          <r>
            <t xml:space="preserve">PREÇO UNITÁRIO</t>
          </r>
        </is>
      </c>
      <c r="G9286" s="21" t="inlineStr">
        <is>
          <r>
            <t xml:space="preserve">TOTAL</t>
          </r>
        </is>
      </c>
    </row>
    <row r="9287" customHeight="1" ht="21">
      <c r="A9287" s="22" t="inlineStr">
        <is>
          <r>
            <t xml:space="preserve">00034586</t>
          </r>
        </is>
      </c>
      <c r="B9287" s="23" t="inlineStr">
        <is>
          <r>
            <t xml:space="preserve">BLOCO ESTRUTURAL CERAMICO DE 14 X 19 X 29 CM (L X A X C) E 6,0 MPA</t>
          </r>
        </is>
      </c>
      <c r="C9287" s="22" t="inlineStr">
        <is>
          <r>
            <t xml:space="preserve">SINAPI</t>
          </r>
        </is>
      </c>
      <c r="D9287" s="22" t="inlineStr">
        <is>
          <r>
            <t xml:space="preserve">UN</t>
          </r>
        </is>
      </c>
      <c r="E9287" s="24" t="n">
        <v>122.27</v>
      </c>
      <c r="F9287" s="25" t="n">
        <v>2.17</v>
      </c>
      <c r="G9287" s="25" t="n">
        <f>TRUNC(TRUNC(E9287,8)*F9287,2)</f>
        <v>265.32</v>
      </c>
    </row>
    <row r="9288" customHeight="1" ht="15">
      <c r="A9288" s="2" t="inlineStr"/>
      <c r="B9288" s="2" t="inlineStr"/>
      <c r="C9288" s="2" t="inlineStr"/>
      <c r="D9288" s="2" t="inlineStr"/>
      <c r="E9288" s="26" t="inlineStr">
        <is>
          <r>
            <t xml:space="preserve">TOTAL Material:</t>
          </r>
        </is>
      </c>
      <c r="F9288" s="26" t="inlineStr"/>
      <c r="G9288" s="27" t="n">
        <f>SUM(G9287:G9287)</f>
        <v>265.32</v>
      </c>
    </row>
    <row r="9289" customHeight="1" ht="15">
      <c r="A9289" s="20" t="inlineStr">
        <is>
          <r>
            <t xml:space="preserve">Mão de Obra com Encargos Complementares</t>
          </r>
        </is>
      </c>
      <c r="B9289" s="20" t="inlineStr"/>
      <c r="C9289" s="21" t="inlineStr">
        <is>
          <r>
            <t xml:space="preserve">FONTE</t>
          </r>
        </is>
      </c>
      <c r="D9289" s="21" t="inlineStr">
        <is>
          <r>
            <t xml:space="preserve">UNID</t>
          </r>
        </is>
      </c>
      <c r="E9289" s="21" t="inlineStr">
        <is>
          <r>
            <t xml:space="preserve">COEFICIENTE</t>
          </r>
        </is>
      </c>
      <c r="F9289" s="21" t="inlineStr">
        <is>
          <r>
            <t xml:space="preserve">PREÇO UNITÁRIO</t>
          </r>
        </is>
      </c>
      <c r="G9289" s="21" t="inlineStr">
        <is>
          <r>
            <t xml:space="preserve">TOTAL</t>
          </r>
        </is>
      </c>
    </row>
    <row r="9290" customHeight="1" ht="15">
      <c r="A9290" s="22" t="inlineStr">
        <is>
          <r>
            <t xml:space="preserve">88309</t>
          </r>
        </is>
      </c>
      <c r="B9290" s="23" t="inlineStr">
        <is>
          <r>
            <t xml:space="preserve">PEDREIRO COM ENCARGOS COMPLEMENTARES</t>
          </r>
        </is>
      </c>
      <c r="C9290" s="22" t="inlineStr">
        <is>
          <r>
            <t xml:space="preserve">SINAPI</t>
          </r>
        </is>
      </c>
      <c r="D9290" s="22" t="inlineStr">
        <is>
          <r>
            <t xml:space="preserve">H</t>
          </r>
        </is>
      </c>
      <c r="E9290" s="24" t="n">
        <v>8.344</v>
      </c>
      <c r="F9290" s="25" t="n">
        <v>30.58</v>
      </c>
      <c r="G9290" s="25" t="n">
        <f>TRUNC(TRUNC(E9290,8)*F9290,2)</f>
        <v>255.15</v>
      </c>
    </row>
    <row r="9291" customHeight="1" ht="15">
      <c r="A9291" s="22" t="inlineStr">
        <is>
          <r>
            <t xml:space="preserve">88316</t>
          </r>
        </is>
      </c>
      <c r="B9291" s="23" t="inlineStr">
        <is>
          <r>
            <t xml:space="preserve">SERVENTE COM ENCARGOS COMPLEMENTARES</t>
          </r>
        </is>
      </c>
      <c r="C9291" s="22" t="inlineStr">
        <is>
          <r>
            <t xml:space="preserve">SINAPI</t>
          </r>
        </is>
      </c>
      <c r="D9291" s="22" t="inlineStr">
        <is>
          <r>
            <t xml:space="preserve">H</t>
          </r>
        </is>
      </c>
      <c r="E9291" s="24" t="n">
        <v>4.172</v>
      </c>
      <c r="F9291" s="25" t="n">
        <v>23.56</v>
      </c>
      <c r="G9291" s="25" t="n">
        <f>TRUNC(TRUNC(E9291,8)*F9291,2)</f>
        <v>98.29</v>
      </c>
    </row>
    <row r="9292" customHeight="1" ht="18">
      <c r="A9292" s="2" t="inlineStr"/>
      <c r="B9292" s="2" t="inlineStr"/>
      <c r="C9292" s="2" t="inlineStr"/>
      <c r="D9292" s="2" t="inlineStr"/>
      <c r="E9292" s="26" t="inlineStr">
        <is>
          <r>
            <t xml:space="preserve">TOTAL Mão de Obra com Encargos Complementares:</t>
          </r>
        </is>
      </c>
      <c r="F9292" s="26" t="inlineStr"/>
      <c r="G9292" s="27" t="n">
        <f>SUM(G9290:G9291)</f>
        <v>353.44</v>
      </c>
    </row>
    <row r="9293" customHeight="1" ht="15">
      <c r="A9293" s="20" t="inlineStr">
        <is>
          <r>
            <t xml:space="preserve">Serviço</t>
          </r>
        </is>
      </c>
      <c r="B9293" s="20" t="inlineStr"/>
      <c r="C9293" s="21" t="inlineStr">
        <is>
          <r>
            <t xml:space="preserve">FONTE</t>
          </r>
        </is>
      </c>
      <c r="D9293" s="21" t="inlineStr">
        <is>
          <r>
            <t xml:space="preserve">UNID</t>
          </r>
        </is>
      </c>
      <c r="E9293" s="21" t="inlineStr">
        <is>
          <r>
            <t xml:space="preserve">COEFICIENTE</t>
          </r>
        </is>
      </c>
      <c r="F9293" s="21" t="inlineStr">
        <is>
          <r>
            <t xml:space="preserve">PREÇO UNITÁRIO</t>
          </r>
        </is>
      </c>
      <c r="G9293" s="21" t="inlineStr">
        <is>
          <r>
            <t xml:space="preserve">TOTAL</t>
          </r>
        </is>
      </c>
    </row>
    <row r="9294" customHeight="1" ht="38">
      <c r="A9294" s="22" t="inlineStr">
        <is>
          <r>
            <t xml:space="preserve">87292</t>
          </r>
        </is>
      </c>
      <c r="B9294" s="23" t="inlineStr">
        <is>
          <r>
            <t xml:space="preserve">ARGAMASSA TRAÇO 1:2:8 (EM VOLUME DE CIMENTO, CAL E AREIA MÉDIA ÚMIDA) PARA EMBOÇO/MASSA ÚNICA/ASSENTAMENTO DE ALVENARIA DE VEDAÇÃO, PREPARO MECÂNICO COM BETONEIRA 400 L. AF_08/2019</t>
          </r>
        </is>
      </c>
      <c r="C9294" s="22" t="inlineStr">
        <is>
          <r>
            <t xml:space="preserve">SINAPI</t>
          </r>
        </is>
      </c>
      <c r="D9294" s="22" t="inlineStr">
        <is>
          <r>
            <t xml:space="preserve">M3</t>
          </r>
        </is>
      </c>
      <c r="E9294" s="24" t="n">
        <v>0.13</v>
      </c>
      <c r="F9294" s="25" t="n">
        <v>654.5</v>
      </c>
      <c r="G9294" s="25" t="n">
        <f>TRUNC(TRUNC(E9294,8)*F9294,2)</f>
        <v>85.08</v>
      </c>
    </row>
    <row r="9295" customHeight="1" ht="15">
      <c r="A9295" s="2" t="inlineStr"/>
      <c r="B9295" s="2" t="inlineStr"/>
      <c r="C9295" s="2" t="inlineStr"/>
      <c r="D9295" s="2" t="inlineStr"/>
      <c r="E9295" s="26" t="inlineStr">
        <is>
          <r>
            <t xml:space="preserve">TOTAL Serviço:</t>
          </r>
        </is>
      </c>
      <c r="F9295" s="26" t="inlineStr"/>
      <c r="G9295" s="27" t="n">
        <f>SUM(G9294:G9294)</f>
        <v>85.08</v>
      </c>
    </row>
    <row r="9296" customHeight="1" ht="15">
      <c r="A9296" s="2" t="inlineStr"/>
      <c r="B9296" s="2" t="inlineStr"/>
      <c r="C9296" s="2" t="inlineStr"/>
      <c r="D9296" s="2" t="inlineStr"/>
      <c r="E9296" s="28" t="inlineStr">
        <is>
          <r>
            <t xml:space="preserve">VALOR:</t>
          </r>
        </is>
      </c>
      <c r="F9296" s="28" t="inlineStr"/>
      <c r="G9296" s="29" t="n">
        <f>ROUND(SUM(G9288,G9292,G9295),2)</f>
        <v>703.84</v>
      </c>
    </row>
    <row r="9297" customHeight="1" ht="15">
      <c r="A9297" s="2" t="inlineStr"/>
      <c r="B9297" s="2" t="inlineStr"/>
      <c r="C9297" s="2" t="inlineStr"/>
      <c r="D9297" s="2" t="inlineStr"/>
      <c r="E9297" s="28" t="inlineStr">
        <is>
          <r>
            <t xml:space="preserve">VALOR BDI (20.34%):</t>
          </r>
        </is>
      </c>
      <c r="F9297" s="28" t="inlineStr"/>
      <c r="G9297" s="29" t="n">
        <f>ROUND(G9296*(20.34/100),2)</f>
        <v>143.16</v>
      </c>
    </row>
    <row r="9298" customHeight="1" ht="15">
      <c r="A9298" s="2" t="inlineStr"/>
      <c r="B9298" s="2" t="inlineStr"/>
      <c r="C9298" s="2" t="inlineStr"/>
      <c r="D9298" s="2" t="inlineStr"/>
      <c r="E9298" s="28" t="inlineStr">
        <is>
          <r>
            <t xml:space="preserve">VALOR COM BDI:</t>
          </r>
        </is>
      </c>
      <c r="F9298" s="28" t="inlineStr"/>
      <c r="G9298" s="29" t="n">
        <f>G9297+G9296</f>
        <v>847.0</v>
      </c>
    </row>
    <row r="9299" customHeight="1" ht="10">
      <c r="A9299" s="2" t="inlineStr"/>
      <c r="B9299" s="2" t="inlineStr"/>
      <c r="C9299" s="2" t="inlineStr"/>
      <c r="D9299" s="2" t="inlineStr"/>
      <c r="E9299" s="18" t="inlineStr"/>
      <c r="F9299" s="18" t="inlineStr"/>
      <c r="G9299" s="18" t="inlineStr"/>
    </row>
    <row r="9300" customHeight="1" ht="20">
      <c r="A9300" s="19" t="inlineStr">
        <is>
          <r>
            <t xml:space="preserve">2.4.5. ​100982​ CARGA, MANOBRA E DESCARGA DE ENTULHO EM CAMINHÃO BASCULANTE 10 M³ - CARGA COM ESCAVADEIRA HIDRÁULICA (CAÇAMBA DE 0,80 M³ / 111 HP) E DESCARGA LIVRE (UNIDADE: M3). AF_07/2020​ (M3)</t>
          </r>
        </is>
      </c>
      <c r="B9300" s="19" t="inlineStr"/>
      <c r="C9300" s="19" t="inlineStr"/>
      <c r="D9300" s="19" t="inlineStr"/>
      <c r="E9300" s="19" t="inlineStr"/>
      <c r="F9300" s="19" t="inlineStr"/>
      <c r="G9300" s="19" t="inlineStr"/>
    </row>
    <row r="9301" customHeight="1" ht="15">
      <c r="A9301" s="20" t="inlineStr">
        <is>
          <r>
            <t xml:space="preserve">Equipamento Custo Horário</t>
          </r>
        </is>
      </c>
      <c r="B9301" s="20" t="inlineStr"/>
      <c r="C9301" s="21" t="inlineStr">
        <is>
          <r>
            <t xml:space="preserve">FONTE</t>
          </r>
        </is>
      </c>
      <c r="D9301" s="21" t="inlineStr">
        <is>
          <r>
            <t xml:space="preserve">UNID</t>
          </r>
        </is>
      </c>
      <c r="E9301" s="21" t="inlineStr">
        <is>
          <r>
            <t xml:space="preserve">COEFICIENTE</t>
          </r>
        </is>
      </c>
      <c r="F9301" s="21" t="inlineStr">
        <is>
          <r>
            <t xml:space="preserve">PREÇO UNITÁRIO</t>
          </r>
        </is>
      </c>
      <c r="G9301" s="21" t="inlineStr">
        <is>
          <r>
            <t xml:space="preserve">TOTAL</t>
          </r>
        </is>
      </c>
    </row>
    <row r="9302" customHeight="1" ht="46">
      <c r="A9302" s="22" t="inlineStr">
        <is>
          <r>
            <t xml:space="preserve">91387</t>
          </r>
        </is>
      </c>
      <c r="B9302" s="23" t="inlineStr">
        <is>
          <r>
            <t xml:space="preserve">CAMINHÃO BASCULANTE 10 M3, TRUCADO CABINE SIMPLES, PESO BRUTO TOTAL 23.000 KG, CARGA ÚTIL MÁXIMA 15.935 KG, DISTÂNCIA ENTRE EIXOS 4,80 M, POTÊNCIA 230 CV INCLUSIVE CAÇAMBA METÁLICA - CHI DIURNO. AF_06/2014</t>
          </r>
        </is>
      </c>
      <c r="C9302" s="22" t="inlineStr">
        <is>
          <r>
            <t xml:space="preserve">SINAPI</t>
          </r>
        </is>
      </c>
      <c r="D9302" s="22" t="inlineStr">
        <is>
          <r>
            <t xml:space="preserve">CHI</t>
          </r>
        </is>
      </c>
      <c r="E9302" s="24" t="n">
        <v>0.0138</v>
      </c>
      <c r="F9302" s="25" t="n">
        <v>80.99</v>
      </c>
      <c r="G9302" s="25" t="n">
        <f>TRUNC(TRUNC(E9302,8)*F9302,2)</f>
        <v>1.11</v>
      </c>
    </row>
    <row r="9303" customHeight="1" ht="46">
      <c r="A9303" s="22" t="inlineStr">
        <is>
          <r>
            <t xml:space="preserve">91386</t>
          </r>
        </is>
      </c>
      <c r="B9303" s="23" t="inlineStr">
        <is>
          <r>
            <t xml:space="preserve">CAMINHÃO BASCULANTE 10 M3, TRUCADO CABINE SIMPLES, PESO BRUTO TOTAL 23.000 KG, CARGA ÚTIL MÁXIMA 15.935 KG, DISTÂNCIA ENTRE EIXOS 4,80 M, POTÊNCIA 230 CV INCLUSIVE CAÇAMBA METÁLICA - CHP DIURNO. AF_06/2014</t>
          </r>
        </is>
      </c>
      <c r="C9303" s="22" t="inlineStr">
        <is>
          <r>
            <t xml:space="preserve">SINAPI</t>
          </r>
        </is>
      </c>
      <c r="D9303" s="22" t="inlineStr">
        <is>
          <r>
            <t xml:space="preserve">CHP</t>
          </r>
        </is>
      </c>
      <c r="E9303" s="24" t="n">
        <v>0.0198</v>
      </c>
      <c r="F9303" s="25" t="n">
        <v>276.36</v>
      </c>
      <c r="G9303" s="25" t="n">
        <f>TRUNC(TRUNC(E9303,8)*F9303,2)</f>
        <v>5.47</v>
      </c>
    </row>
    <row r="9304" customHeight="1" ht="29">
      <c r="A9304" s="22" t="inlineStr">
        <is>
          <r>
            <t xml:space="preserve">5632</t>
          </r>
        </is>
      </c>
      <c r="B9304" s="23" t="inlineStr">
        <is>
          <r>
            <t xml:space="preserve">ESCAVADEIRA HIDRÁULICA SOBRE ESTEIRAS, CAÇAMBA 0,80 M3, PESO OPERACIONAL 17 T, POTENCIA BRUTA 111 HP - CHI DIURNO. AF_06/2014</t>
          </r>
        </is>
      </c>
      <c r="C9304" s="22" t="inlineStr">
        <is>
          <r>
            <t xml:space="preserve">SINAPI</t>
          </r>
        </is>
      </c>
      <c r="D9304" s="22" t="inlineStr">
        <is>
          <r>
            <t xml:space="preserve">CHI</t>
          </r>
        </is>
      </c>
      <c r="E9304" s="24" t="n">
        <v>0.0105</v>
      </c>
      <c r="F9304" s="25" t="n">
        <v>96.72</v>
      </c>
      <c r="G9304" s="25" t="n">
        <f>TRUNC(TRUNC(E9304,8)*F9304,2)</f>
        <v>1.01</v>
      </c>
    </row>
    <row r="9305" customHeight="1" ht="29">
      <c r="A9305" s="22" t="inlineStr">
        <is>
          <r>
            <t xml:space="preserve">5631</t>
          </r>
        </is>
      </c>
      <c r="B9305" s="23" t="inlineStr">
        <is>
          <r>
            <t xml:space="preserve">ESCAVADEIRA HIDRÁULICA SOBRE ESTEIRAS, CAÇAMBA 0,80 M3, PESO OPERACIONAL 17 T, POTENCIA BRUTA 111 HP - CHP DIURNO. AF_06/2014</t>
          </r>
        </is>
      </c>
      <c r="C9305" s="22" t="inlineStr">
        <is>
          <r>
            <t xml:space="preserve">SINAPI</t>
          </r>
        </is>
      </c>
      <c r="D9305" s="22" t="inlineStr">
        <is>
          <r>
            <t xml:space="preserve">CHP</t>
          </r>
        </is>
      </c>
      <c r="E9305" s="24" t="n">
        <v>0.0083</v>
      </c>
      <c r="F9305" s="25" t="n">
        <v>221.24</v>
      </c>
      <c r="G9305" s="25" t="n">
        <f>TRUNC(TRUNC(E9305,8)*F9305,2)</f>
        <v>1.83</v>
      </c>
    </row>
    <row r="9306" customHeight="1" ht="18">
      <c r="A9306" s="2" t="inlineStr"/>
      <c r="B9306" s="2" t="inlineStr"/>
      <c r="C9306" s="2" t="inlineStr"/>
      <c r="D9306" s="2" t="inlineStr"/>
      <c r="E9306" s="26" t="inlineStr">
        <is>
          <r>
            <t xml:space="preserve">TOTAL Equipamento Custo Horário:</t>
          </r>
        </is>
      </c>
      <c r="F9306" s="26" t="inlineStr"/>
      <c r="G9306" s="27" t="n">
        <f>SUM(G9302:G9305)</f>
        <v>9.42</v>
      </c>
    </row>
    <row r="9307" customHeight="1" ht="15">
      <c r="A9307" s="2" t="inlineStr"/>
      <c r="B9307" s="2" t="inlineStr"/>
      <c r="C9307" s="2" t="inlineStr"/>
      <c r="D9307" s="2" t="inlineStr"/>
      <c r="E9307" s="28" t="inlineStr">
        <is>
          <r>
            <t xml:space="preserve">VALOR:</t>
          </r>
        </is>
      </c>
      <c r="F9307" s="28" t="inlineStr"/>
      <c r="G9307" s="29" t="n">
        <f>ROUND(SUM(G9306),2)</f>
        <v>9.42</v>
      </c>
    </row>
    <row r="9308" customHeight="1" ht="15">
      <c r="A9308" s="2" t="inlineStr"/>
      <c r="B9308" s="2" t="inlineStr"/>
      <c r="C9308" s="2" t="inlineStr"/>
      <c r="D9308" s="2" t="inlineStr"/>
      <c r="E9308" s="28" t="inlineStr">
        <is>
          <r>
            <t xml:space="preserve">VALOR BDI (20.34%):</t>
          </r>
        </is>
      </c>
      <c r="F9308" s="28" t="inlineStr"/>
      <c r="G9308" s="29" t="n">
        <f>ROUND(G9307*(20.34/100),2)</f>
        <v>1.92</v>
      </c>
    </row>
    <row r="9309" customHeight="1" ht="15">
      <c r="A9309" s="2" t="inlineStr"/>
      <c r="B9309" s="2" t="inlineStr"/>
      <c r="C9309" s="2" t="inlineStr"/>
      <c r="D9309" s="2" t="inlineStr"/>
      <c r="E9309" s="28" t="inlineStr">
        <is>
          <r>
            <t xml:space="preserve">VALOR COM BDI:</t>
          </r>
        </is>
      </c>
      <c r="F9309" s="28" t="inlineStr"/>
      <c r="G9309" s="29" t="n">
        <f>G9308+G9307</f>
        <v>11.34</v>
      </c>
    </row>
    <row r="9310" customHeight="1" ht="10">
      <c r="A9310" s="2" t="inlineStr"/>
      <c r="B9310" s="2" t="inlineStr"/>
      <c r="C9310" s="2" t="inlineStr"/>
      <c r="D9310" s="2" t="inlineStr"/>
      <c r="E9310" s="18" t="inlineStr"/>
      <c r="F9310" s="18" t="inlineStr"/>
      <c r="G9310" s="18" t="inlineStr"/>
    </row>
    <row r="9311" customHeight="1" ht="20">
      <c r="A9311" s="19" t="inlineStr">
        <is>
          <r>
            <t xml:space="preserve">2.4.6. ​96535​ FABRICAÇÃO, MONTAGEM E DESMONTAGEM DE FÔRMA PARA SAPATA, EM MADEIRA SERRADA, E=25 MM, 4 UTILIZAÇÕES. AF_01/2024​ (M2)</t>
          </r>
        </is>
      </c>
      <c r="B9311" s="19" t="inlineStr"/>
      <c r="C9311" s="19" t="inlineStr"/>
      <c r="D9311" s="19" t="inlineStr"/>
      <c r="E9311" s="19" t="inlineStr"/>
      <c r="F9311" s="19" t="inlineStr"/>
      <c r="G9311" s="19" t="inlineStr"/>
    </row>
    <row r="9312" customHeight="1" ht="15">
      <c r="A9312" s="20" t="inlineStr">
        <is>
          <r>
            <t xml:space="preserve">Equipamento Custo Horário</t>
          </r>
        </is>
      </c>
      <c r="B9312" s="20" t="inlineStr"/>
      <c r="C9312" s="21" t="inlineStr">
        <is>
          <r>
            <t xml:space="preserve">FONTE</t>
          </r>
        </is>
      </c>
      <c r="D9312" s="21" t="inlineStr">
        <is>
          <r>
            <t xml:space="preserve">UNID</t>
          </r>
        </is>
      </c>
      <c r="E9312" s="21" t="inlineStr">
        <is>
          <r>
            <t xml:space="preserve">COEFICIENTE</t>
          </r>
        </is>
      </c>
      <c r="F9312" s="21" t="inlineStr">
        <is>
          <r>
            <t xml:space="preserve">PREÇO UNITÁRIO</t>
          </r>
        </is>
      </c>
      <c r="G9312" s="21" t="inlineStr">
        <is>
          <r>
            <t xml:space="preserve">TOTAL</t>
          </r>
        </is>
      </c>
    </row>
    <row r="9313" customHeight="1" ht="29">
      <c r="A9313" s="22" t="inlineStr">
        <is>
          <r>
            <t xml:space="preserve">91693</t>
          </r>
        </is>
      </c>
      <c r="B9313" s="23" t="inlineStr">
        <is>
          <r>
            <t xml:space="preserve">SERRA CIRCULAR DE BANCADA COM MOTOR ELÉTRICO POTÊNCIA DE 5HP, COM COIFA PARA DISCO 10" - CHI DIURNO. AF_08/2015</t>
          </r>
        </is>
      </c>
      <c r="C9313" s="22" t="inlineStr">
        <is>
          <r>
            <t xml:space="preserve">SINAPI</t>
          </r>
        </is>
      </c>
      <c r="D9313" s="22" t="inlineStr">
        <is>
          <r>
            <t xml:space="preserve">CHI</t>
          </r>
        </is>
      </c>
      <c r="E9313" s="24" t="n">
        <v>0.282</v>
      </c>
      <c r="F9313" s="25" t="n">
        <v>35.72</v>
      </c>
      <c r="G9313" s="25" t="n">
        <f>TRUNC(TRUNC(E9313,8)*F9313,2)</f>
        <v>10.07</v>
      </c>
    </row>
    <row r="9314" customHeight="1" ht="29">
      <c r="A9314" s="22" t="inlineStr">
        <is>
          <r>
            <t xml:space="preserve">91692</t>
          </r>
        </is>
      </c>
      <c r="B9314" s="23" t="inlineStr">
        <is>
          <r>
            <t xml:space="preserve">SERRA CIRCULAR DE BANCADA COM MOTOR ELÉTRICO POTÊNCIA DE 5HP, COM COIFA PARA DISCO 10" - CHP DIURNO. AF_08/2015</t>
          </r>
        </is>
      </c>
      <c r="C9314" s="22" t="inlineStr">
        <is>
          <r>
            <t xml:space="preserve">SINAPI</t>
          </r>
        </is>
      </c>
      <c r="D9314" s="22" t="inlineStr">
        <is>
          <r>
            <t xml:space="preserve">CHP</t>
          </r>
        </is>
      </c>
      <c r="E9314" s="24" t="n">
        <v>0.07</v>
      </c>
      <c r="F9314" s="25" t="n">
        <v>37.16</v>
      </c>
      <c r="G9314" s="25" t="n">
        <f>TRUNC(TRUNC(E9314,8)*F9314,2)</f>
        <v>2.6</v>
      </c>
    </row>
    <row r="9315" customHeight="1" ht="18">
      <c r="A9315" s="2" t="inlineStr"/>
      <c r="B9315" s="2" t="inlineStr"/>
      <c r="C9315" s="2" t="inlineStr"/>
      <c r="D9315" s="2" t="inlineStr"/>
      <c r="E9315" s="26" t="inlineStr">
        <is>
          <r>
            <t xml:space="preserve">TOTAL Equipamento Custo Horário:</t>
          </r>
        </is>
      </c>
      <c r="F9315" s="26" t="inlineStr"/>
      <c r="G9315" s="27" t="n">
        <f>SUM(G9313:G9314)</f>
        <v>12.67</v>
      </c>
    </row>
    <row r="9316" customHeight="1" ht="15">
      <c r="A9316" s="20" t="inlineStr">
        <is>
          <r>
            <t xml:space="preserve">Material</t>
          </r>
        </is>
      </c>
      <c r="B9316" s="20" t="inlineStr"/>
      <c r="C9316" s="21" t="inlineStr">
        <is>
          <r>
            <t xml:space="preserve">FONTE</t>
          </r>
        </is>
      </c>
      <c r="D9316" s="21" t="inlineStr">
        <is>
          <r>
            <t xml:space="preserve">UNID</t>
          </r>
        </is>
      </c>
      <c r="E9316" s="21" t="inlineStr">
        <is>
          <r>
            <t xml:space="preserve">COEFICIENTE</t>
          </r>
        </is>
      </c>
      <c r="F9316" s="21" t="inlineStr">
        <is>
          <r>
            <t xml:space="preserve">PREÇO UNITÁRIO</t>
          </r>
        </is>
      </c>
      <c r="G9316" s="21" t="inlineStr">
        <is>
          <r>
            <t xml:space="preserve">TOTAL</t>
          </r>
        </is>
      </c>
    </row>
    <row r="9317" customHeight="1" ht="21">
      <c r="A9317" s="22" t="inlineStr">
        <is>
          <r>
            <t xml:space="preserve">00002692</t>
          </r>
        </is>
      </c>
      <c r="B9317" s="23" t="inlineStr">
        <is>
          <r>
            <t xml:space="preserve">DESMOLDANTE PROTETOR PARA FORMAS DE MADEIRA, DE BASE OLEOSA EMULSIONADA EM AGUA</t>
          </r>
        </is>
      </c>
      <c r="C9317" s="22" t="inlineStr">
        <is>
          <r>
            <t xml:space="preserve">SINAPI</t>
          </r>
        </is>
      </c>
      <c r="D9317" s="22" t="inlineStr">
        <is>
          <r>
            <t xml:space="preserve">L</t>
          </r>
        </is>
      </c>
      <c r="E9317" s="24" t="n">
        <v>0.0167</v>
      </c>
      <c r="F9317" s="25" t="n">
        <v>8.06</v>
      </c>
      <c r="G9317" s="25" t="n">
        <f>TRUNC(TRUNC(E9317,8)*F9317,2)</f>
        <v>0.13</v>
      </c>
    </row>
    <row r="9318" customHeight="1" ht="15">
      <c r="A9318" s="22" t="inlineStr">
        <is>
          <r>
            <t xml:space="preserve">00005074</t>
          </r>
        </is>
      </c>
      <c r="B9318" s="23" t="inlineStr">
        <is>
          <r>
            <t xml:space="preserve">PREGO DE ACO POLIDO COM CABECA 15 X 18 (1 1/2 X 13)</t>
          </r>
        </is>
      </c>
      <c r="C9318" s="22" t="inlineStr">
        <is>
          <r>
            <t xml:space="preserve">SINAPI</t>
          </r>
        </is>
      </c>
      <c r="D9318" s="22" t="inlineStr">
        <is>
          <r>
            <t xml:space="preserve">KG</t>
          </r>
        </is>
      </c>
      <c r="E9318" s="24" t="n">
        <v>0.005</v>
      </c>
      <c r="F9318" s="25" t="n">
        <v>15.9</v>
      </c>
      <c r="G9318" s="25" t="n">
        <f>TRUNC(TRUNC(E9318,8)*F9318,2)</f>
        <v>0.07</v>
      </c>
    </row>
    <row r="9319" customHeight="1" ht="15">
      <c r="A9319" s="22" t="inlineStr">
        <is>
          <r>
            <t xml:space="preserve">00005073</t>
          </r>
        </is>
      </c>
      <c r="B9319" s="23" t="inlineStr">
        <is>
          <r>
            <t xml:space="preserve">PREGO DE ACO POLIDO COM CABECA 17 X 24 (2 1/4 X 11)</t>
          </r>
        </is>
      </c>
      <c r="C9319" s="22" t="inlineStr">
        <is>
          <r>
            <t xml:space="preserve">SINAPI</t>
          </r>
        </is>
      </c>
      <c r="D9319" s="22" t="inlineStr">
        <is>
          <r>
            <t xml:space="preserve">KG</t>
          </r>
        </is>
      </c>
      <c r="E9319" s="24" t="n">
        <v>0.038</v>
      </c>
      <c r="F9319" s="25" t="n">
        <v>14.46</v>
      </c>
      <c r="G9319" s="25" t="n">
        <f>TRUNC(TRUNC(E9319,8)*F9319,2)</f>
        <v>0.54</v>
      </c>
    </row>
    <row r="9320" customHeight="1" ht="21">
      <c r="A9320" s="22" t="inlineStr">
        <is>
          <r>
            <t xml:space="preserve">00040304</t>
          </r>
        </is>
      </c>
      <c r="B9320" s="23" t="inlineStr">
        <is>
          <r>
            <t xml:space="preserve">PREGO DE ACO POLIDO COM CABECA DUPLA 17 X 27 (2 1/2 X 11)</t>
          </r>
        </is>
      </c>
      <c r="C9320" s="22" t="inlineStr">
        <is>
          <r>
            <t xml:space="preserve">SINAPI</t>
          </r>
        </is>
      </c>
      <c r="D9320" s="22" t="inlineStr">
        <is>
          <r>
            <t xml:space="preserve">KG</t>
          </r>
        </is>
      </c>
      <c r="E9320" s="24" t="n">
        <v>0.047</v>
      </c>
      <c r="F9320" s="25" t="n">
        <v>17.51</v>
      </c>
      <c r="G9320" s="25" t="n">
        <f>TRUNC(TRUNC(E9320,8)*F9320,2)</f>
        <v>0.82</v>
      </c>
    </row>
    <row r="9321" customHeight="1" ht="21">
      <c r="A9321" s="22" t="inlineStr">
        <is>
          <r>
            <t xml:space="preserve">00004517</t>
          </r>
        </is>
      </c>
      <c r="B9321" s="23" t="inlineStr">
        <is>
          <r>
            <t xml:space="preserve">SARRAFO *2,5 X 7,5* CM EM PINUS, MISTA OU EQUIVALENTE DA REGIAO - BRUTA</t>
          </r>
        </is>
      </c>
      <c r="C9321" s="22" t="inlineStr">
        <is>
          <r>
            <t xml:space="preserve">SINAPI</t>
          </r>
        </is>
      </c>
      <c r="D9321" s="22" t="inlineStr">
        <is>
          <r>
            <t xml:space="preserve">M</t>
          </r>
        </is>
      </c>
      <c r="E9321" s="24" t="n">
        <v>3.609</v>
      </c>
      <c r="F9321" s="25" t="n">
        <v>3.87</v>
      </c>
      <c r="G9321" s="25" t="n">
        <f>TRUNC(TRUNC(E9321,8)*F9321,2)</f>
        <v>13.96</v>
      </c>
    </row>
    <row r="9322" customHeight="1" ht="21">
      <c r="A9322" s="22" t="inlineStr">
        <is>
          <r>
            <t xml:space="preserve">00006212</t>
          </r>
        </is>
      </c>
      <c r="B9322" s="23" t="inlineStr">
        <is>
          <r>
            <t xml:space="preserve">TABUA *2,5 X 30 CM EM PINUS, MISTA OU EQUIVALENTE DA REGIAO - BRUTA</t>
          </r>
        </is>
      </c>
      <c r="C9322" s="22" t="inlineStr">
        <is>
          <r>
            <t xml:space="preserve">SINAPI</t>
          </r>
        </is>
      </c>
      <c r="D9322" s="22" t="inlineStr">
        <is>
          <r>
            <t xml:space="preserve">M</t>
          </r>
        </is>
      </c>
      <c r="E9322" s="24" t="n">
        <v>1.227</v>
      </c>
      <c r="F9322" s="25" t="n">
        <v>18.33</v>
      </c>
      <c r="G9322" s="25" t="n">
        <f>TRUNC(TRUNC(E9322,8)*F9322,2)</f>
        <v>22.49</v>
      </c>
    </row>
    <row r="9323" customHeight="1" ht="15">
      <c r="A9323" s="2" t="inlineStr"/>
      <c r="B9323" s="2" t="inlineStr"/>
      <c r="C9323" s="2" t="inlineStr"/>
      <c r="D9323" s="2" t="inlineStr"/>
      <c r="E9323" s="26" t="inlineStr">
        <is>
          <r>
            <t xml:space="preserve">TOTAL Material:</t>
          </r>
        </is>
      </c>
      <c r="F9323" s="26" t="inlineStr"/>
      <c r="G9323" s="27" t="n">
        <f>SUM(G9317:G9322)</f>
        <v>38.01</v>
      </c>
    </row>
    <row r="9324" customHeight="1" ht="15">
      <c r="A9324" s="20" t="inlineStr">
        <is>
          <r>
            <t xml:space="preserve">Mão de Obra com Encargos Complementares</t>
          </r>
        </is>
      </c>
      <c r="B9324" s="20" t="inlineStr"/>
      <c r="C9324" s="21" t="inlineStr">
        <is>
          <r>
            <t xml:space="preserve">FONTE</t>
          </r>
        </is>
      </c>
      <c r="D9324" s="21" t="inlineStr">
        <is>
          <r>
            <t xml:space="preserve">UNID</t>
          </r>
        </is>
      </c>
      <c r="E9324" s="21" t="inlineStr">
        <is>
          <r>
            <t xml:space="preserve">COEFICIENTE</t>
          </r>
        </is>
      </c>
      <c r="F9324" s="21" t="inlineStr">
        <is>
          <r>
            <t xml:space="preserve">PREÇO UNITÁRIO</t>
          </r>
        </is>
      </c>
      <c r="G9324" s="21" t="inlineStr">
        <is>
          <r>
            <t xml:space="preserve">TOTAL</t>
          </r>
        </is>
      </c>
    </row>
    <row r="9325" customHeight="1" ht="21">
      <c r="A9325" s="22" t="inlineStr">
        <is>
          <r>
            <t xml:space="preserve">88239</t>
          </r>
        </is>
      </c>
      <c r="B9325" s="23" t="inlineStr">
        <is>
          <r>
            <t xml:space="preserve">AJUDANTE DE CARPINTEIRO COM ENCARGOS COMPLEMENTARES</t>
          </r>
        </is>
      </c>
      <c r="C9325" s="22" t="inlineStr">
        <is>
          <r>
            <t xml:space="preserve">SINAPI</t>
          </r>
        </is>
      </c>
      <c r="D9325" s="22" t="inlineStr">
        <is>
          <r>
            <t xml:space="preserve">H</t>
          </r>
        </is>
      </c>
      <c r="E9325" s="24" t="n">
        <v>1.081</v>
      </c>
      <c r="F9325" s="25" t="n">
        <v>24.61</v>
      </c>
      <c r="G9325" s="25" t="n">
        <f>TRUNC(TRUNC(E9325,8)*F9325,2)</f>
        <v>26.6</v>
      </c>
    </row>
    <row r="9326" customHeight="1" ht="21">
      <c r="A9326" s="22" t="inlineStr">
        <is>
          <r>
            <t xml:space="preserve">88262</t>
          </r>
        </is>
      </c>
      <c r="B9326" s="23" t="inlineStr">
        <is>
          <r>
            <t xml:space="preserve">CARPINTEIRO DE FORMAS COM ENCARGOS COMPLEMENTARES</t>
          </r>
        </is>
      </c>
      <c r="C9326" s="22" t="inlineStr">
        <is>
          <r>
            <t xml:space="preserve">SINAPI</t>
          </r>
        </is>
      </c>
      <c r="D9326" s="22" t="inlineStr">
        <is>
          <r>
            <t xml:space="preserve">H</t>
          </r>
        </is>
      </c>
      <c r="E9326" s="24" t="n">
        <v>2.392</v>
      </c>
      <c r="F9326" s="25" t="n">
        <v>30.15</v>
      </c>
      <c r="G9326" s="25" t="n">
        <f>TRUNC(TRUNC(E9326,8)*F9326,2)</f>
        <v>72.11</v>
      </c>
    </row>
    <row r="9327" customHeight="1" ht="18">
      <c r="A9327" s="2" t="inlineStr"/>
      <c r="B9327" s="2" t="inlineStr"/>
      <c r="C9327" s="2" t="inlineStr"/>
      <c r="D9327" s="2" t="inlineStr"/>
      <c r="E9327" s="26" t="inlineStr">
        <is>
          <r>
            <t xml:space="preserve">TOTAL Mão de Obra com Encargos Complementares:</t>
          </r>
        </is>
      </c>
      <c r="F9327" s="26" t="inlineStr"/>
      <c r="G9327" s="27" t="n">
        <f>SUM(G9325:G9326)</f>
        <v>98.71</v>
      </c>
    </row>
    <row r="9328" customHeight="1" ht="15">
      <c r="A9328" s="2" t="inlineStr"/>
      <c r="B9328" s="2" t="inlineStr"/>
      <c r="C9328" s="2" t="inlineStr"/>
      <c r="D9328" s="2" t="inlineStr"/>
      <c r="E9328" s="28" t="inlineStr">
        <is>
          <r>
            <t xml:space="preserve">VALOR:</t>
          </r>
        </is>
      </c>
      <c r="F9328" s="28" t="inlineStr"/>
      <c r="G9328" s="29" t="n">
        <f>ROUND(SUM(G9315,G9323,G9327),2)</f>
        <v>149.39</v>
      </c>
    </row>
    <row r="9329" customHeight="1" ht="15">
      <c r="A9329" s="2" t="inlineStr"/>
      <c r="B9329" s="2" t="inlineStr"/>
      <c r="C9329" s="2" t="inlineStr"/>
      <c r="D9329" s="2" t="inlineStr"/>
      <c r="E9329" s="28" t="inlineStr">
        <is>
          <r>
            <t xml:space="preserve">VALOR BDI (20.34%):</t>
          </r>
        </is>
      </c>
      <c r="F9329" s="28" t="inlineStr"/>
      <c r="G9329" s="29" t="n">
        <f>ROUND(G9328*(20.34/100),2)</f>
        <v>30.39</v>
      </c>
    </row>
    <row r="9330" customHeight="1" ht="15">
      <c r="A9330" s="2" t="inlineStr"/>
      <c r="B9330" s="2" t="inlineStr"/>
      <c r="C9330" s="2" t="inlineStr"/>
      <c r="D9330" s="2" t="inlineStr"/>
      <c r="E9330" s="28" t="inlineStr">
        <is>
          <r>
            <t xml:space="preserve">VALOR COM BDI:</t>
          </r>
        </is>
      </c>
      <c r="F9330" s="28" t="inlineStr"/>
      <c r="G9330" s="29" t="n">
        <f>G9329+G9328</f>
        <v>179.78</v>
      </c>
    </row>
    <row r="9331" customHeight="1" ht="10">
      <c r="A9331" s="2" t="inlineStr"/>
      <c r="B9331" s="2" t="inlineStr"/>
      <c r="C9331" s="2" t="inlineStr"/>
      <c r="D9331" s="2" t="inlineStr"/>
      <c r="E9331" s="18" t="inlineStr"/>
      <c r="F9331" s="18" t="inlineStr"/>
      <c r="G9331" s="18" t="inlineStr"/>
    </row>
    <row r="9332" customHeight="1" ht="20">
      <c r="A9332" s="19" t="inlineStr">
        <is>
          <r>
            <t xml:space="preserve">2.4.7. ​96535​ FABRICAÇÃO, MONTAGEM E DESMONTAGEM DE FÔRMA PARA SAPATA, EM MADEIRA SERRADA, E=25 MM, 4 UTILIZAÇÕES. AF_01/2024​ (M2)</t>
          </r>
        </is>
      </c>
      <c r="B9332" s="19" t="inlineStr"/>
      <c r="C9332" s="19" t="inlineStr"/>
      <c r="D9332" s="19" t="inlineStr"/>
      <c r="E9332" s="19" t="inlineStr"/>
      <c r="F9332" s="19" t="inlineStr"/>
      <c r="G9332" s="19" t="inlineStr"/>
    </row>
    <row r="9333" customHeight="1" ht="15">
      <c r="A9333" s="20" t="inlineStr">
        <is>
          <r>
            <t xml:space="preserve">Equipamento Custo Horário</t>
          </r>
        </is>
      </c>
      <c r="B9333" s="20" t="inlineStr"/>
      <c r="C9333" s="21" t="inlineStr">
        <is>
          <r>
            <t xml:space="preserve">FONTE</t>
          </r>
        </is>
      </c>
      <c r="D9333" s="21" t="inlineStr">
        <is>
          <r>
            <t xml:space="preserve">UNID</t>
          </r>
        </is>
      </c>
      <c r="E9333" s="21" t="inlineStr">
        <is>
          <r>
            <t xml:space="preserve">COEFICIENTE</t>
          </r>
        </is>
      </c>
      <c r="F9333" s="21" t="inlineStr">
        <is>
          <r>
            <t xml:space="preserve">PREÇO UNITÁRIO</t>
          </r>
        </is>
      </c>
      <c r="G9333" s="21" t="inlineStr">
        <is>
          <r>
            <t xml:space="preserve">TOTAL</t>
          </r>
        </is>
      </c>
    </row>
    <row r="9334" customHeight="1" ht="29">
      <c r="A9334" s="22" t="inlineStr">
        <is>
          <r>
            <t xml:space="preserve">91693</t>
          </r>
        </is>
      </c>
      <c r="B9334" s="23" t="inlineStr">
        <is>
          <r>
            <t xml:space="preserve">SERRA CIRCULAR DE BANCADA COM MOTOR ELÉTRICO POTÊNCIA DE 5HP, COM COIFA PARA DISCO 10" - CHI DIURNO. AF_08/2015</t>
          </r>
        </is>
      </c>
      <c r="C9334" s="22" t="inlineStr">
        <is>
          <r>
            <t xml:space="preserve">SINAPI</t>
          </r>
        </is>
      </c>
      <c r="D9334" s="22" t="inlineStr">
        <is>
          <r>
            <t xml:space="preserve">CHI</t>
          </r>
        </is>
      </c>
      <c r="E9334" s="24" t="n">
        <v>0.282</v>
      </c>
      <c r="F9334" s="25" t="n">
        <v>35.72</v>
      </c>
      <c r="G9334" s="25" t="n">
        <f>TRUNC(TRUNC(E9334,8)*F9334,2)</f>
        <v>10.07</v>
      </c>
    </row>
    <row r="9335" customHeight="1" ht="29">
      <c r="A9335" s="22" t="inlineStr">
        <is>
          <r>
            <t xml:space="preserve">91692</t>
          </r>
        </is>
      </c>
      <c r="B9335" s="23" t="inlineStr">
        <is>
          <r>
            <t xml:space="preserve">SERRA CIRCULAR DE BANCADA COM MOTOR ELÉTRICO POTÊNCIA DE 5HP, COM COIFA PARA DISCO 10" - CHP DIURNO. AF_08/2015</t>
          </r>
        </is>
      </c>
      <c r="C9335" s="22" t="inlineStr">
        <is>
          <r>
            <t xml:space="preserve">SINAPI</t>
          </r>
        </is>
      </c>
      <c r="D9335" s="22" t="inlineStr">
        <is>
          <r>
            <t xml:space="preserve">CHP</t>
          </r>
        </is>
      </c>
      <c r="E9335" s="24" t="n">
        <v>0.07</v>
      </c>
      <c r="F9335" s="25" t="n">
        <v>37.16</v>
      </c>
      <c r="G9335" s="25" t="n">
        <f>TRUNC(TRUNC(E9335,8)*F9335,2)</f>
        <v>2.6</v>
      </c>
    </row>
    <row r="9336" customHeight="1" ht="18">
      <c r="A9336" s="2" t="inlineStr"/>
      <c r="B9336" s="2" t="inlineStr"/>
      <c r="C9336" s="2" t="inlineStr"/>
      <c r="D9336" s="2" t="inlineStr"/>
      <c r="E9336" s="26" t="inlineStr">
        <is>
          <r>
            <t xml:space="preserve">TOTAL Equipamento Custo Horário:</t>
          </r>
        </is>
      </c>
      <c r="F9336" s="26" t="inlineStr"/>
      <c r="G9336" s="27" t="n">
        <f>SUM(G9334:G9335)</f>
        <v>12.67</v>
      </c>
    </row>
    <row r="9337" customHeight="1" ht="15">
      <c r="A9337" s="20" t="inlineStr">
        <is>
          <r>
            <t xml:space="preserve">Material</t>
          </r>
        </is>
      </c>
      <c r="B9337" s="20" t="inlineStr"/>
      <c r="C9337" s="21" t="inlineStr">
        <is>
          <r>
            <t xml:space="preserve">FONTE</t>
          </r>
        </is>
      </c>
      <c r="D9337" s="21" t="inlineStr">
        <is>
          <r>
            <t xml:space="preserve">UNID</t>
          </r>
        </is>
      </c>
      <c r="E9337" s="21" t="inlineStr">
        <is>
          <r>
            <t xml:space="preserve">COEFICIENTE</t>
          </r>
        </is>
      </c>
      <c r="F9337" s="21" t="inlineStr">
        <is>
          <r>
            <t xml:space="preserve">PREÇO UNITÁRIO</t>
          </r>
        </is>
      </c>
      <c r="G9337" s="21" t="inlineStr">
        <is>
          <r>
            <t xml:space="preserve">TOTAL</t>
          </r>
        </is>
      </c>
    </row>
    <row r="9338" customHeight="1" ht="21">
      <c r="A9338" s="22" t="inlineStr">
        <is>
          <r>
            <t xml:space="preserve">00002692</t>
          </r>
        </is>
      </c>
      <c r="B9338" s="23" t="inlineStr">
        <is>
          <r>
            <t xml:space="preserve">DESMOLDANTE PROTETOR PARA FORMAS DE MADEIRA, DE BASE OLEOSA EMULSIONADA EM AGUA</t>
          </r>
        </is>
      </c>
      <c r="C9338" s="22" t="inlineStr">
        <is>
          <r>
            <t xml:space="preserve">SINAPI</t>
          </r>
        </is>
      </c>
      <c r="D9338" s="22" t="inlineStr">
        <is>
          <r>
            <t xml:space="preserve">L</t>
          </r>
        </is>
      </c>
      <c r="E9338" s="24" t="n">
        <v>0.0167</v>
      </c>
      <c r="F9338" s="25" t="n">
        <v>8.06</v>
      </c>
      <c r="G9338" s="25" t="n">
        <f>TRUNC(TRUNC(E9338,8)*F9338,2)</f>
        <v>0.13</v>
      </c>
    </row>
    <row r="9339" customHeight="1" ht="15">
      <c r="A9339" s="22" t="inlineStr">
        <is>
          <r>
            <t xml:space="preserve">00005074</t>
          </r>
        </is>
      </c>
      <c r="B9339" s="23" t="inlineStr">
        <is>
          <r>
            <t xml:space="preserve">PREGO DE ACO POLIDO COM CABECA 15 X 18 (1 1/2 X 13)</t>
          </r>
        </is>
      </c>
      <c r="C9339" s="22" t="inlineStr">
        <is>
          <r>
            <t xml:space="preserve">SINAPI</t>
          </r>
        </is>
      </c>
      <c r="D9339" s="22" t="inlineStr">
        <is>
          <r>
            <t xml:space="preserve">KG</t>
          </r>
        </is>
      </c>
      <c r="E9339" s="24" t="n">
        <v>0.005</v>
      </c>
      <c r="F9339" s="25" t="n">
        <v>15.9</v>
      </c>
      <c r="G9339" s="25" t="n">
        <f>TRUNC(TRUNC(E9339,8)*F9339,2)</f>
        <v>0.07</v>
      </c>
    </row>
    <row r="9340" customHeight="1" ht="15">
      <c r="A9340" s="22" t="inlineStr">
        <is>
          <r>
            <t xml:space="preserve">00005073</t>
          </r>
        </is>
      </c>
      <c r="B9340" s="23" t="inlineStr">
        <is>
          <r>
            <t xml:space="preserve">PREGO DE ACO POLIDO COM CABECA 17 X 24 (2 1/4 X 11)</t>
          </r>
        </is>
      </c>
      <c r="C9340" s="22" t="inlineStr">
        <is>
          <r>
            <t xml:space="preserve">SINAPI</t>
          </r>
        </is>
      </c>
      <c r="D9340" s="22" t="inlineStr">
        <is>
          <r>
            <t xml:space="preserve">KG</t>
          </r>
        </is>
      </c>
      <c r="E9340" s="24" t="n">
        <v>0.038</v>
      </c>
      <c r="F9340" s="25" t="n">
        <v>14.46</v>
      </c>
      <c r="G9340" s="25" t="n">
        <f>TRUNC(TRUNC(E9340,8)*F9340,2)</f>
        <v>0.54</v>
      </c>
    </row>
    <row r="9341" customHeight="1" ht="21">
      <c r="A9341" s="22" t="inlineStr">
        <is>
          <r>
            <t xml:space="preserve">00040304</t>
          </r>
        </is>
      </c>
      <c r="B9341" s="23" t="inlineStr">
        <is>
          <r>
            <t xml:space="preserve">PREGO DE ACO POLIDO COM CABECA DUPLA 17 X 27 (2 1/2 X 11)</t>
          </r>
        </is>
      </c>
      <c r="C9341" s="22" t="inlineStr">
        <is>
          <r>
            <t xml:space="preserve">SINAPI</t>
          </r>
        </is>
      </c>
      <c r="D9341" s="22" t="inlineStr">
        <is>
          <r>
            <t xml:space="preserve">KG</t>
          </r>
        </is>
      </c>
      <c r="E9341" s="24" t="n">
        <v>0.047</v>
      </c>
      <c r="F9341" s="25" t="n">
        <v>17.51</v>
      </c>
      <c r="G9341" s="25" t="n">
        <f>TRUNC(TRUNC(E9341,8)*F9341,2)</f>
        <v>0.82</v>
      </c>
    </row>
    <row r="9342" customHeight="1" ht="21">
      <c r="A9342" s="22" t="inlineStr">
        <is>
          <r>
            <t xml:space="preserve">00004517</t>
          </r>
        </is>
      </c>
      <c r="B9342" s="23" t="inlineStr">
        <is>
          <r>
            <t xml:space="preserve">SARRAFO *2,5 X 7,5* CM EM PINUS, MISTA OU EQUIVALENTE DA REGIAO - BRUTA</t>
          </r>
        </is>
      </c>
      <c r="C9342" s="22" t="inlineStr">
        <is>
          <r>
            <t xml:space="preserve">SINAPI</t>
          </r>
        </is>
      </c>
      <c r="D9342" s="22" t="inlineStr">
        <is>
          <r>
            <t xml:space="preserve">M</t>
          </r>
        </is>
      </c>
      <c r="E9342" s="24" t="n">
        <v>3.609</v>
      </c>
      <c r="F9342" s="25" t="n">
        <v>3.87</v>
      </c>
      <c r="G9342" s="25" t="n">
        <f>TRUNC(TRUNC(E9342,8)*F9342,2)</f>
        <v>13.96</v>
      </c>
    </row>
    <row r="9343" customHeight="1" ht="21">
      <c r="A9343" s="22" t="inlineStr">
        <is>
          <r>
            <t xml:space="preserve">00006212</t>
          </r>
        </is>
      </c>
      <c r="B9343" s="23" t="inlineStr">
        <is>
          <r>
            <t xml:space="preserve">TABUA *2,5 X 30 CM EM PINUS, MISTA OU EQUIVALENTE DA REGIAO - BRUTA</t>
          </r>
        </is>
      </c>
      <c r="C9343" s="22" t="inlineStr">
        <is>
          <r>
            <t xml:space="preserve">SINAPI</t>
          </r>
        </is>
      </c>
      <c r="D9343" s="22" t="inlineStr">
        <is>
          <r>
            <t xml:space="preserve">M</t>
          </r>
        </is>
      </c>
      <c r="E9343" s="24" t="n">
        <v>1.227</v>
      </c>
      <c r="F9343" s="25" t="n">
        <v>18.33</v>
      </c>
      <c r="G9343" s="25" t="n">
        <f>TRUNC(TRUNC(E9343,8)*F9343,2)</f>
        <v>22.49</v>
      </c>
    </row>
    <row r="9344" customHeight="1" ht="15">
      <c r="A9344" s="2" t="inlineStr"/>
      <c r="B9344" s="2" t="inlineStr"/>
      <c r="C9344" s="2" t="inlineStr"/>
      <c r="D9344" s="2" t="inlineStr"/>
      <c r="E9344" s="26" t="inlineStr">
        <is>
          <r>
            <t xml:space="preserve">TOTAL Material:</t>
          </r>
        </is>
      </c>
      <c r="F9344" s="26" t="inlineStr"/>
      <c r="G9344" s="27" t="n">
        <f>SUM(G9338:G9343)</f>
        <v>38.01</v>
      </c>
    </row>
    <row r="9345" customHeight="1" ht="15">
      <c r="A9345" s="20" t="inlineStr">
        <is>
          <r>
            <t xml:space="preserve">Mão de Obra com Encargos Complementares</t>
          </r>
        </is>
      </c>
      <c r="B9345" s="20" t="inlineStr"/>
      <c r="C9345" s="21" t="inlineStr">
        <is>
          <r>
            <t xml:space="preserve">FONTE</t>
          </r>
        </is>
      </c>
      <c r="D9345" s="21" t="inlineStr">
        <is>
          <r>
            <t xml:space="preserve">UNID</t>
          </r>
        </is>
      </c>
      <c r="E9345" s="21" t="inlineStr">
        <is>
          <r>
            <t xml:space="preserve">COEFICIENTE</t>
          </r>
        </is>
      </c>
      <c r="F9345" s="21" t="inlineStr">
        <is>
          <r>
            <t xml:space="preserve">PREÇO UNITÁRIO</t>
          </r>
        </is>
      </c>
      <c r="G9345" s="21" t="inlineStr">
        <is>
          <r>
            <t xml:space="preserve">TOTAL</t>
          </r>
        </is>
      </c>
    </row>
    <row r="9346" customHeight="1" ht="21">
      <c r="A9346" s="22" t="inlineStr">
        <is>
          <r>
            <t xml:space="preserve">88239</t>
          </r>
        </is>
      </c>
      <c r="B9346" s="23" t="inlineStr">
        <is>
          <r>
            <t xml:space="preserve">AJUDANTE DE CARPINTEIRO COM ENCARGOS COMPLEMENTARES</t>
          </r>
        </is>
      </c>
      <c r="C9346" s="22" t="inlineStr">
        <is>
          <r>
            <t xml:space="preserve">SINAPI</t>
          </r>
        </is>
      </c>
      <c r="D9346" s="22" t="inlineStr">
        <is>
          <r>
            <t xml:space="preserve">H</t>
          </r>
        </is>
      </c>
      <c r="E9346" s="24" t="n">
        <v>1.081</v>
      </c>
      <c r="F9346" s="25" t="n">
        <v>24.61</v>
      </c>
      <c r="G9346" s="25" t="n">
        <f>TRUNC(TRUNC(E9346,8)*F9346,2)</f>
        <v>26.6</v>
      </c>
    </row>
    <row r="9347" customHeight="1" ht="21">
      <c r="A9347" s="22" t="inlineStr">
        <is>
          <r>
            <t xml:space="preserve">88262</t>
          </r>
        </is>
      </c>
      <c r="B9347" s="23" t="inlineStr">
        <is>
          <r>
            <t xml:space="preserve">CARPINTEIRO DE FORMAS COM ENCARGOS COMPLEMENTARES</t>
          </r>
        </is>
      </c>
      <c r="C9347" s="22" t="inlineStr">
        <is>
          <r>
            <t xml:space="preserve">SINAPI</t>
          </r>
        </is>
      </c>
      <c r="D9347" s="22" t="inlineStr">
        <is>
          <r>
            <t xml:space="preserve">H</t>
          </r>
        </is>
      </c>
      <c r="E9347" s="24" t="n">
        <v>2.392</v>
      </c>
      <c r="F9347" s="25" t="n">
        <v>30.15</v>
      </c>
      <c r="G9347" s="25" t="n">
        <f>TRUNC(TRUNC(E9347,8)*F9347,2)</f>
        <v>72.11</v>
      </c>
    </row>
    <row r="9348" customHeight="1" ht="18">
      <c r="A9348" s="2" t="inlineStr"/>
      <c r="B9348" s="2" t="inlineStr"/>
      <c r="C9348" s="2" t="inlineStr"/>
      <c r="D9348" s="2" t="inlineStr"/>
      <c r="E9348" s="26" t="inlineStr">
        <is>
          <r>
            <t xml:space="preserve">TOTAL Mão de Obra com Encargos Complementares:</t>
          </r>
        </is>
      </c>
      <c r="F9348" s="26" t="inlineStr"/>
      <c r="G9348" s="27" t="n">
        <f>SUM(G9346:G9347)</f>
        <v>98.71</v>
      </c>
    </row>
    <row r="9349" customHeight="1" ht="15">
      <c r="A9349" s="2" t="inlineStr"/>
      <c r="B9349" s="2" t="inlineStr"/>
      <c r="C9349" s="2" t="inlineStr"/>
      <c r="D9349" s="2" t="inlineStr"/>
      <c r="E9349" s="28" t="inlineStr">
        <is>
          <r>
            <t xml:space="preserve">VALOR:</t>
          </r>
        </is>
      </c>
      <c r="F9349" s="28" t="inlineStr"/>
      <c r="G9349" s="29" t="n">
        <f>ROUND(SUM(G9336,G9344,G9348),2)</f>
        <v>149.39</v>
      </c>
    </row>
    <row r="9350" customHeight="1" ht="15">
      <c r="A9350" s="2" t="inlineStr"/>
      <c r="B9350" s="2" t="inlineStr"/>
      <c r="C9350" s="2" t="inlineStr"/>
      <c r="D9350" s="2" t="inlineStr"/>
      <c r="E9350" s="28" t="inlineStr">
        <is>
          <r>
            <t xml:space="preserve">VALOR BDI (20.34%):</t>
          </r>
        </is>
      </c>
      <c r="F9350" s="28" t="inlineStr"/>
      <c r="G9350" s="29" t="n">
        <f>ROUND(G9349*(20.34/100),2)</f>
        <v>30.39</v>
      </c>
    </row>
    <row r="9351" customHeight="1" ht="15">
      <c r="A9351" s="2" t="inlineStr"/>
      <c r="B9351" s="2" t="inlineStr"/>
      <c r="C9351" s="2" t="inlineStr"/>
      <c r="D9351" s="2" t="inlineStr"/>
      <c r="E9351" s="28" t="inlineStr">
        <is>
          <r>
            <t xml:space="preserve">VALOR COM BDI:</t>
          </r>
        </is>
      </c>
      <c r="F9351" s="28" t="inlineStr"/>
      <c r="G9351" s="29" t="n">
        <f>G9350+G9349</f>
        <v>179.78</v>
      </c>
    </row>
    <row r="9352" customHeight="1" ht="10">
      <c r="A9352" s="2" t="inlineStr"/>
      <c r="B9352" s="2" t="inlineStr"/>
      <c r="C9352" s="2" t="inlineStr"/>
      <c r="D9352" s="2" t="inlineStr"/>
      <c r="E9352" s="18" t="inlineStr"/>
      <c r="F9352" s="18" t="inlineStr"/>
      <c r="G9352" s="18" t="inlineStr"/>
    </row>
    <row r="9353" customHeight="1" ht="20">
      <c r="A9353" s="19" t="inlineStr">
        <is>
          <r>
            <t xml:space="preserve">2.4.8. ​92772​ ARMAÇÃO DE LAJE DE ESTRUTURA CONVENCIONAL DE CONCRETO ARMADO UTILIZANDO AÇO CA-50 DE 12,5 MM - MONTAGEM. AF_06/2022​ (KG)</t>
          </r>
        </is>
      </c>
      <c r="B9353" s="19" t="inlineStr"/>
      <c r="C9353" s="19" t="inlineStr"/>
      <c r="D9353" s="19" t="inlineStr"/>
      <c r="E9353" s="19" t="inlineStr"/>
      <c r="F9353" s="19" t="inlineStr"/>
      <c r="G9353" s="19" t="inlineStr"/>
    </row>
    <row r="9354" customHeight="1" ht="15">
      <c r="A9354" s="20" t="inlineStr">
        <is>
          <r>
            <t xml:space="preserve">Material</t>
          </r>
        </is>
      </c>
      <c r="B9354" s="20" t="inlineStr"/>
      <c r="C9354" s="21" t="inlineStr">
        <is>
          <r>
            <t xml:space="preserve">FONTE</t>
          </r>
        </is>
      </c>
      <c r="D9354" s="21" t="inlineStr">
        <is>
          <r>
            <t xml:space="preserve">UNID</t>
          </r>
        </is>
      </c>
      <c r="E9354" s="21" t="inlineStr">
        <is>
          <r>
            <t xml:space="preserve">COEFICIENTE</t>
          </r>
        </is>
      </c>
      <c r="F9354" s="21" t="inlineStr">
        <is>
          <r>
            <t xml:space="preserve">PREÇO UNITÁRIO</t>
          </r>
        </is>
      </c>
      <c r="G9354" s="21" t="inlineStr">
        <is>
          <r>
            <t xml:space="preserve">TOTAL</t>
          </r>
        </is>
      </c>
    </row>
    <row r="9355" customHeight="1" ht="21">
      <c r="A9355" s="22" t="inlineStr">
        <is>
          <r>
            <t xml:space="preserve">00043132</t>
          </r>
        </is>
      </c>
      <c r="B9355" s="23" t="inlineStr">
        <is>
          <r>
            <t xml:space="preserve">ARAME RECOZIDO 16 BWG, D = 1,65 MM (0,016 KG/M) OU 18 BWG, D = 1,25 MM (0,01 KG/M)</t>
          </r>
        </is>
      </c>
      <c r="C9355" s="22" t="inlineStr">
        <is>
          <r>
            <t xml:space="preserve">SINAPI</t>
          </r>
        </is>
      </c>
      <c r="D9355" s="22" t="inlineStr">
        <is>
          <r>
            <t xml:space="preserve">KG</t>
          </r>
        </is>
      </c>
      <c r="E9355" s="24" t="n">
        <v>0.025</v>
      </c>
      <c r="F9355" s="25" t="n">
        <v>15.67</v>
      </c>
      <c r="G9355" s="25" t="n">
        <f>TRUNC(TRUNC(E9355,8)*F9355,2)</f>
        <v>0.39</v>
      </c>
    </row>
    <row r="9356" customHeight="1" ht="29">
      <c r="A9356" s="22" t="inlineStr">
        <is>
          <r>
            <t xml:space="preserve">00039017</t>
          </r>
        </is>
      </c>
      <c r="B9356" s="23" t="inlineStr">
        <is>
          <r>
            <t xml:space="preserve">ESPACADOR / DISTANCIADOR CIRCULAR COM ENTRADA LATERAL, EM PLASTICO, PARA VERGALHAO *4,2 A 12,5* MM, COBRIMENTO 20 MM</t>
          </r>
        </is>
      </c>
      <c r="C9356" s="22" t="inlineStr">
        <is>
          <r>
            <t xml:space="preserve">SINAPI</t>
          </r>
        </is>
      </c>
      <c r="D9356" s="22" t="inlineStr">
        <is>
          <r>
            <t xml:space="preserve">UN</t>
          </r>
        </is>
      </c>
      <c r="E9356" s="24" t="n">
        <v>0.147</v>
      </c>
      <c r="F9356" s="25" t="n">
        <v>0.22</v>
      </c>
      <c r="G9356" s="25" t="n">
        <f>TRUNC(TRUNC(E9356,8)*F9356,2)</f>
        <v>0.03</v>
      </c>
    </row>
    <row r="9357" customHeight="1" ht="15">
      <c r="A9357" s="2" t="inlineStr"/>
      <c r="B9357" s="2" t="inlineStr"/>
      <c r="C9357" s="2" t="inlineStr"/>
      <c r="D9357" s="2" t="inlineStr"/>
      <c r="E9357" s="26" t="inlineStr">
        <is>
          <r>
            <t xml:space="preserve">TOTAL Material:</t>
          </r>
        </is>
      </c>
      <c r="F9357" s="26" t="inlineStr"/>
      <c r="G9357" s="27" t="n">
        <f>SUM(G9355:G9356)</f>
        <v>0.42</v>
      </c>
    </row>
    <row r="9358" customHeight="1" ht="15">
      <c r="A9358" s="20" t="inlineStr">
        <is>
          <r>
            <t xml:space="preserve">Mão de Obra com Encargos Complementares</t>
          </r>
        </is>
      </c>
      <c r="B9358" s="20" t="inlineStr"/>
      <c r="C9358" s="21" t="inlineStr">
        <is>
          <r>
            <t xml:space="preserve">FONTE</t>
          </r>
        </is>
      </c>
      <c r="D9358" s="21" t="inlineStr">
        <is>
          <r>
            <t xml:space="preserve">UNID</t>
          </r>
        </is>
      </c>
      <c r="E9358" s="21" t="inlineStr">
        <is>
          <r>
            <t xml:space="preserve">COEFICIENTE</t>
          </r>
        </is>
      </c>
      <c r="F9358" s="21" t="inlineStr">
        <is>
          <r>
            <t xml:space="preserve">PREÇO UNITÁRIO</t>
          </r>
        </is>
      </c>
      <c r="G9358" s="21" t="inlineStr">
        <is>
          <r>
            <t xml:space="preserve">TOTAL</t>
          </r>
        </is>
      </c>
    </row>
    <row r="9359" customHeight="1" ht="21">
      <c r="A9359" s="22" t="inlineStr">
        <is>
          <r>
            <t xml:space="preserve">88238</t>
          </r>
        </is>
      </c>
      <c r="B9359" s="23" t="inlineStr">
        <is>
          <r>
            <t xml:space="preserve">AJUDANTE DE ARMADOR COM ENCARGOS COMPLEMENTARES</t>
          </r>
        </is>
      </c>
      <c r="C9359" s="22" t="inlineStr">
        <is>
          <r>
            <t xml:space="preserve">SINAPI</t>
          </r>
        </is>
      </c>
      <c r="D9359" s="22" t="inlineStr">
        <is>
          <r>
            <t xml:space="preserve">H</t>
          </r>
        </is>
      </c>
      <c r="E9359" s="24" t="n">
        <v>0.0023</v>
      </c>
      <c r="F9359" s="25" t="n">
        <v>24.77</v>
      </c>
      <c r="G9359" s="25" t="n">
        <f>TRUNC(TRUNC(E9359,8)*F9359,2)</f>
        <v>0.05</v>
      </c>
    </row>
    <row r="9360" customHeight="1" ht="15">
      <c r="A9360" s="22" t="inlineStr">
        <is>
          <r>
            <t xml:space="preserve">88245</t>
          </r>
        </is>
      </c>
      <c r="B9360" s="23" t="inlineStr">
        <is>
          <r>
            <t xml:space="preserve">ARMADOR COM ENCARGOS COMPLEMENTARES</t>
          </r>
        </is>
      </c>
      <c r="C9360" s="22" t="inlineStr">
        <is>
          <r>
            <t xml:space="preserve">SINAPI</t>
          </r>
        </is>
      </c>
      <c r="D9360" s="22" t="inlineStr">
        <is>
          <r>
            <t xml:space="preserve">H</t>
          </r>
        </is>
      </c>
      <c r="E9360" s="24" t="n">
        <v>0.0143</v>
      </c>
      <c r="F9360" s="25" t="n">
        <v>30.43</v>
      </c>
      <c r="G9360" s="25" t="n">
        <f>TRUNC(TRUNC(E9360,8)*F9360,2)</f>
        <v>0.43</v>
      </c>
    </row>
    <row r="9361" customHeight="1" ht="18">
      <c r="A9361" s="2" t="inlineStr"/>
      <c r="B9361" s="2" t="inlineStr"/>
      <c r="C9361" s="2" t="inlineStr"/>
      <c r="D9361" s="2" t="inlineStr"/>
      <c r="E9361" s="26" t="inlineStr">
        <is>
          <r>
            <t xml:space="preserve">TOTAL Mão de Obra com Encargos Complementares:</t>
          </r>
        </is>
      </c>
      <c r="F9361" s="26" t="inlineStr"/>
      <c r="G9361" s="27" t="n">
        <f>SUM(G9359:G9360)</f>
        <v>0.48</v>
      </c>
    </row>
    <row r="9362" customHeight="1" ht="15">
      <c r="A9362" s="20" t="inlineStr">
        <is>
          <r>
            <t xml:space="preserve">Serviço</t>
          </r>
        </is>
      </c>
      <c r="B9362" s="20" t="inlineStr"/>
      <c r="C9362" s="21" t="inlineStr">
        <is>
          <r>
            <t xml:space="preserve">FONTE</t>
          </r>
        </is>
      </c>
      <c r="D9362" s="21" t="inlineStr">
        <is>
          <r>
            <t xml:space="preserve">UNID</t>
          </r>
        </is>
      </c>
      <c r="E9362" s="21" t="inlineStr">
        <is>
          <r>
            <t xml:space="preserve">COEFICIENTE</t>
          </r>
        </is>
      </c>
      <c r="F9362" s="21" t="inlineStr">
        <is>
          <r>
            <t xml:space="preserve">PREÇO UNITÁRIO</t>
          </r>
        </is>
      </c>
      <c r="G9362" s="21" t="inlineStr">
        <is>
          <r>
            <t xml:space="preserve">TOTAL</t>
          </r>
        </is>
      </c>
    </row>
    <row r="9363" customHeight="1" ht="21">
      <c r="A9363" s="22" t="inlineStr">
        <is>
          <r>
            <t xml:space="preserve">92804</t>
          </r>
        </is>
      </c>
      <c r="B9363" s="23" t="inlineStr">
        <is>
          <r>
            <t xml:space="preserve">CORTE E DOBRA DE AÇO CA-50, DIÂMETRO DE 12,5 MM. AF_06/2022</t>
          </r>
        </is>
      </c>
      <c r="C9363" s="22" t="inlineStr">
        <is>
          <r>
            <t xml:space="preserve">SINAPI</t>
          </r>
        </is>
      </c>
      <c r="D9363" s="22" t="inlineStr">
        <is>
          <r>
            <t xml:space="preserve">KG</t>
          </r>
        </is>
      </c>
      <c r="E9363" s="24" t="n">
        <v>1.0</v>
      </c>
      <c r="F9363" s="25" t="n">
        <v>7.26</v>
      </c>
      <c r="G9363" s="25" t="n">
        <f>TRUNC(TRUNC(E9363,8)*F9363,2)</f>
        <v>7.26</v>
      </c>
    </row>
    <row r="9364" customHeight="1" ht="15">
      <c r="A9364" s="2" t="inlineStr"/>
      <c r="B9364" s="2" t="inlineStr"/>
      <c r="C9364" s="2" t="inlineStr"/>
      <c r="D9364" s="2" t="inlineStr"/>
      <c r="E9364" s="26" t="inlineStr">
        <is>
          <r>
            <t xml:space="preserve">TOTAL Serviço:</t>
          </r>
        </is>
      </c>
      <c r="F9364" s="26" t="inlineStr"/>
      <c r="G9364" s="27" t="n">
        <f>SUM(G9363:G9363)</f>
        <v>7.26</v>
      </c>
    </row>
    <row r="9365" customHeight="1" ht="15">
      <c r="A9365" s="2" t="inlineStr"/>
      <c r="B9365" s="2" t="inlineStr"/>
      <c r="C9365" s="2" t="inlineStr"/>
      <c r="D9365" s="2" t="inlineStr"/>
      <c r="E9365" s="28" t="inlineStr">
        <is>
          <r>
            <t xml:space="preserve">VALOR:</t>
          </r>
        </is>
      </c>
      <c r="F9365" s="28" t="inlineStr"/>
      <c r="G9365" s="29" t="n">
        <f>ROUND(SUM(G9357,G9361,G9364),2)</f>
        <v>8.16</v>
      </c>
    </row>
    <row r="9366" customHeight="1" ht="15">
      <c r="A9366" s="2" t="inlineStr"/>
      <c r="B9366" s="2" t="inlineStr"/>
      <c r="C9366" s="2" t="inlineStr"/>
      <c r="D9366" s="2" t="inlineStr"/>
      <c r="E9366" s="28" t="inlineStr">
        <is>
          <r>
            <t xml:space="preserve">VALOR BDI (20.34%):</t>
          </r>
        </is>
      </c>
      <c r="F9366" s="28" t="inlineStr"/>
      <c r="G9366" s="29" t="n">
        <f>ROUND(G9365*(20.34/100),2)</f>
        <v>1.66</v>
      </c>
    </row>
    <row r="9367" customHeight="1" ht="15">
      <c r="A9367" s="2" t="inlineStr"/>
      <c r="B9367" s="2" t="inlineStr"/>
      <c r="C9367" s="2" t="inlineStr"/>
      <c r="D9367" s="2" t="inlineStr"/>
      <c r="E9367" s="28" t="inlineStr">
        <is>
          <r>
            <t xml:space="preserve">VALOR COM BDI:</t>
          </r>
        </is>
      </c>
      <c r="F9367" s="28" t="inlineStr"/>
      <c r="G9367" s="29" t="n">
        <f>G9366+G9365</f>
        <v>9.82</v>
      </c>
    </row>
    <row r="9368" customHeight="1" ht="10">
      <c r="A9368" s="2" t="inlineStr"/>
      <c r="B9368" s="2" t="inlineStr"/>
      <c r="C9368" s="2" t="inlineStr"/>
      <c r="D9368" s="2" t="inlineStr"/>
      <c r="E9368" s="18" t="inlineStr"/>
      <c r="F9368" s="18" t="inlineStr"/>
      <c r="G9368" s="18" t="inlineStr"/>
    </row>
    <row r="9369" customHeight="1" ht="20">
      <c r="A9369" s="19" t="inlineStr">
        <is>
          <r>
            <t xml:space="preserve">2.4.9. ​C0843​ CONCRETO P/VIBR., FCK 25 MPa COM AGREGADO ADQUIRIDO​ (M3)</t>
          </r>
        </is>
      </c>
      <c r="B9369" s="19" t="inlineStr"/>
      <c r="C9369" s="19" t="inlineStr"/>
      <c r="D9369" s="19" t="inlineStr"/>
      <c r="E9369" s="19" t="inlineStr"/>
      <c r="F9369" s="19" t="inlineStr"/>
      <c r="G9369" s="19" t="inlineStr"/>
    </row>
    <row r="9370" customHeight="1" ht="15">
      <c r="A9370" s="20" t="inlineStr">
        <is>
          <r>
            <t xml:space="preserve">Equipamento Custo Horário</t>
          </r>
        </is>
      </c>
      <c r="B9370" s="20" t="inlineStr"/>
      <c r="C9370" s="21" t="inlineStr">
        <is>
          <r>
            <t xml:space="preserve">FONTE</t>
          </r>
        </is>
      </c>
      <c r="D9370" s="21" t="inlineStr">
        <is>
          <r>
            <t xml:space="preserve">UNID</t>
          </r>
        </is>
      </c>
      <c r="E9370" s="21" t="inlineStr">
        <is>
          <r>
            <t xml:space="preserve">COEFICIENTE</t>
          </r>
        </is>
      </c>
      <c r="F9370" s="21" t="inlineStr">
        <is>
          <r>
            <t xml:space="preserve">PREÇO UNITÁRIO</t>
          </r>
        </is>
      </c>
      <c r="G9370" s="21" t="inlineStr">
        <is>
          <r>
            <t xml:space="preserve">TOTAL</t>
          </r>
        </is>
      </c>
    </row>
    <row r="9371" customHeight="1" ht="15">
      <c r="A9371" s="22" t="inlineStr">
        <is>
          <r>
            <t xml:space="preserve">I0682</t>
          </r>
        </is>
      </c>
      <c r="B9371" s="23" t="inlineStr">
        <is>
          <r>
            <t xml:space="preserve">BETONEIRA ELÉTRICA 580L (CHP)</t>
          </r>
        </is>
      </c>
      <c r="C9371" s="22" t="inlineStr">
        <is>
          <r>
            <t xml:space="preserve">SEINFRA</t>
          </r>
        </is>
      </c>
      <c r="D9371" s="22" t="inlineStr">
        <is>
          <r>
            <t xml:space="preserve">H</t>
          </r>
        </is>
      </c>
      <c r="E9371" s="24" t="n">
        <v>0.714</v>
      </c>
      <c r="F9371" s="30" t="n">
        <v>27.597</v>
      </c>
      <c r="G9371" s="30" t="n">
        <f>ROUND(ROUND(E9371,8)*F9371,4)</f>
        <v>19.7043</v>
      </c>
    </row>
    <row r="9372" customHeight="1" ht="18">
      <c r="A9372" s="2" t="inlineStr"/>
      <c r="B9372" s="2" t="inlineStr"/>
      <c r="C9372" s="2" t="inlineStr"/>
      <c r="D9372" s="2" t="inlineStr"/>
      <c r="E9372" s="26" t="inlineStr">
        <is>
          <r>
            <t xml:space="preserve">TOTAL Equipamento Custo Horário:</t>
          </r>
        </is>
      </c>
      <c r="F9372" s="26" t="inlineStr"/>
      <c r="G9372" s="31" t="n">
        <f>SUM(G9371:G9371)</f>
        <v>19.7043</v>
      </c>
    </row>
    <row r="9373" customHeight="1" ht="15">
      <c r="A9373" s="20" t="inlineStr">
        <is>
          <r>
            <t xml:space="preserve">Material</t>
          </r>
        </is>
      </c>
      <c r="B9373" s="20" t="inlineStr"/>
      <c r="C9373" s="21" t="inlineStr">
        <is>
          <r>
            <t xml:space="preserve">FONTE</t>
          </r>
        </is>
      </c>
      <c r="D9373" s="21" t="inlineStr">
        <is>
          <r>
            <t xml:space="preserve">UNID</t>
          </r>
        </is>
      </c>
      <c r="E9373" s="21" t="inlineStr">
        <is>
          <r>
            <t xml:space="preserve">COEFICIENTE</t>
          </r>
        </is>
      </c>
      <c r="F9373" s="21" t="inlineStr">
        <is>
          <r>
            <t xml:space="preserve">PREÇO UNITÁRIO</t>
          </r>
        </is>
      </c>
      <c r="G9373" s="21" t="inlineStr">
        <is>
          <r>
            <t xml:space="preserve">TOTAL</t>
          </r>
        </is>
      </c>
    </row>
    <row r="9374" customHeight="1" ht="15">
      <c r="A9374" s="22" t="inlineStr">
        <is>
          <r>
            <t xml:space="preserve">I0109</t>
          </r>
        </is>
      </c>
      <c r="B9374" s="23" t="inlineStr">
        <is>
          <r>
            <t xml:space="preserve">AREIA MEDIA</t>
          </r>
        </is>
      </c>
      <c r="C9374" s="22" t="inlineStr">
        <is>
          <r>
            <t xml:space="preserve">SEINFRA</t>
          </r>
        </is>
      </c>
      <c r="D9374" s="22" t="inlineStr">
        <is>
          <r>
            <t xml:space="preserve">M3</t>
          </r>
        </is>
      </c>
      <c r="E9374" s="24" t="n">
        <v>0.8669</v>
      </c>
      <c r="F9374" s="30" t="n">
        <v>83.58</v>
      </c>
      <c r="G9374" s="30" t="n">
        <f>ROUND(ROUND(E9374,8)*F9374,4)</f>
        <v>72.4555</v>
      </c>
    </row>
    <row r="9375" customHeight="1" ht="15">
      <c r="A9375" s="22" t="inlineStr">
        <is>
          <r>
            <t xml:space="preserve">I0280</t>
          </r>
        </is>
      </c>
      <c r="B9375" s="23" t="inlineStr">
        <is>
          <r>
            <t xml:space="preserve">BRITA</t>
          </r>
        </is>
      </c>
      <c r="C9375" s="22" t="inlineStr">
        <is>
          <r>
            <t xml:space="preserve">SEINFRA</t>
          </r>
        </is>
      </c>
      <c r="D9375" s="22" t="inlineStr">
        <is>
          <r>
            <t xml:space="preserve">M3</t>
          </r>
        </is>
      </c>
      <c r="E9375" s="24" t="n">
        <v>0.627</v>
      </c>
      <c r="F9375" s="30" t="n">
        <v>100.5</v>
      </c>
      <c r="G9375" s="30" t="n">
        <f>ROUND(ROUND(E9375,8)*F9375,4)</f>
        <v>63.0135</v>
      </c>
    </row>
    <row r="9376" customHeight="1" ht="15">
      <c r="A9376" s="22" t="inlineStr">
        <is>
          <r>
            <t xml:space="preserve">I0805</t>
          </r>
        </is>
      </c>
      <c r="B9376" s="23" t="inlineStr">
        <is>
          <r>
            <t xml:space="preserve">CIMENTO PORTLAND</t>
          </r>
        </is>
      </c>
      <c r="C9376" s="22" t="inlineStr">
        <is>
          <r>
            <t xml:space="preserve">SEINFRA</t>
          </r>
        </is>
      </c>
      <c r="D9376" s="22" t="inlineStr">
        <is>
          <r>
            <t xml:space="preserve">KG</t>
          </r>
        </is>
      </c>
      <c r="E9376" s="24" t="n">
        <v>349.0</v>
      </c>
      <c r="F9376" s="30" t="n">
        <v>0.71</v>
      </c>
      <c r="G9376" s="30" t="n">
        <f>ROUND(ROUND(E9376,8)*F9376,4)</f>
        <v>247.79</v>
      </c>
    </row>
    <row r="9377" customHeight="1" ht="15">
      <c r="A9377" s="22" t="inlineStr">
        <is>
          <r>
            <t xml:space="preserve">I1605</t>
          </r>
        </is>
      </c>
      <c r="B9377" s="23" t="inlineStr">
        <is>
          <r>
            <t xml:space="preserve">PEDRISCO</t>
          </r>
        </is>
      </c>
      <c r="C9377" s="22" t="inlineStr">
        <is>
          <r>
            <t xml:space="preserve">SEINFRA</t>
          </r>
        </is>
      </c>
      <c r="D9377" s="22" t="inlineStr">
        <is>
          <r>
            <t xml:space="preserve">M3</t>
          </r>
        </is>
      </c>
      <c r="E9377" s="24" t="n">
        <v>0.209</v>
      </c>
      <c r="F9377" s="30" t="n">
        <v>100.5</v>
      </c>
      <c r="G9377" s="30" t="n">
        <f>ROUND(ROUND(E9377,8)*F9377,4)</f>
        <v>21.0045</v>
      </c>
    </row>
    <row r="9378" customHeight="1" ht="15">
      <c r="A9378" s="2" t="inlineStr"/>
      <c r="B9378" s="2" t="inlineStr"/>
      <c r="C9378" s="2" t="inlineStr"/>
      <c r="D9378" s="2" t="inlineStr"/>
      <c r="E9378" s="26" t="inlineStr">
        <is>
          <r>
            <t xml:space="preserve">TOTAL Material:</t>
          </r>
        </is>
      </c>
      <c r="F9378" s="26" t="inlineStr"/>
      <c r="G9378" s="31" t="n">
        <f>SUM(G9374:G9377)</f>
        <v>404.2635</v>
      </c>
    </row>
    <row r="9379" customHeight="1" ht="15">
      <c r="A9379" s="20" t="inlineStr">
        <is>
          <r>
            <t xml:space="preserve">Mão de Obra</t>
          </r>
        </is>
      </c>
      <c r="B9379" s="20" t="inlineStr"/>
      <c r="C9379" s="21" t="inlineStr">
        <is>
          <r>
            <t xml:space="preserve">FONTE</t>
          </r>
        </is>
      </c>
      <c r="D9379" s="21" t="inlineStr">
        <is>
          <r>
            <t xml:space="preserve">UNID</t>
          </r>
        </is>
      </c>
      <c r="E9379" s="21" t="inlineStr">
        <is>
          <r>
            <t xml:space="preserve">COEFICIENTE</t>
          </r>
        </is>
      </c>
      <c r="F9379" s="21" t="inlineStr">
        <is>
          <r>
            <t xml:space="preserve">PREÇO UNITÁRIO</t>
          </r>
        </is>
      </c>
      <c r="G9379" s="21" t="inlineStr">
        <is>
          <r>
            <t xml:space="preserve">TOTAL</t>
          </r>
        </is>
      </c>
    </row>
    <row r="9380" customHeight="1" ht="15">
      <c r="A9380" s="22" t="inlineStr">
        <is>
          <r>
            <t xml:space="preserve">I2543</t>
          </r>
        </is>
      </c>
      <c r="B9380" s="23" t="inlineStr">
        <is>
          <r>
            <t xml:space="preserve">SERVENTE</t>
          </r>
        </is>
      </c>
      <c r="C9380" s="22" t="inlineStr">
        <is>
          <r>
            <t xml:space="preserve">SEINFRA</t>
          </r>
        </is>
      </c>
      <c r="D9380" s="22" t="inlineStr">
        <is>
          <r>
            <t xml:space="preserve">H</t>
          </r>
        </is>
      </c>
      <c r="E9380" s="24" t="n">
        <v>6.0</v>
      </c>
      <c r="F9380" s="30" t="n">
        <v>20.26</v>
      </c>
      <c r="G9380" s="30" t="n">
        <f>ROUND(ROUND(E9380,8)*F9380,4)</f>
        <v>121.56</v>
      </c>
    </row>
    <row r="9381" customHeight="1" ht="15">
      <c r="A9381" s="2" t="inlineStr"/>
      <c r="B9381" s="2" t="inlineStr"/>
      <c r="C9381" s="2" t="inlineStr"/>
      <c r="D9381" s="2" t="inlineStr"/>
      <c r="E9381" s="26" t="inlineStr">
        <is>
          <r>
            <t xml:space="preserve">TOTAL Mão de Obra:</t>
          </r>
        </is>
      </c>
      <c r="F9381" s="26" t="inlineStr"/>
      <c r="G9381" s="31" t="n">
        <f>SUM(G9380:G9380)</f>
        <v>121.56</v>
      </c>
    </row>
    <row r="9382" customHeight="1" ht="15">
      <c r="A9382" s="2" t="inlineStr"/>
      <c r="B9382" s="2" t="inlineStr"/>
      <c r="C9382" s="2" t="inlineStr"/>
      <c r="D9382" s="2" t="inlineStr"/>
      <c r="E9382" s="28" t="inlineStr">
        <is>
          <r>
            <t xml:space="preserve">VALOR:</t>
          </r>
        </is>
      </c>
      <c r="F9382" s="28" t="inlineStr"/>
      <c r="G9382" s="29" t="n">
        <f>ROUND(SUM(G9372,G9378,G9381),2)</f>
        <v>545.53</v>
      </c>
    </row>
    <row r="9383" customHeight="1" ht="15">
      <c r="A9383" s="2" t="inlineStr"/>
      <c r="B9383" s="2" t="inlineStr"/>
      <c r="C9383" s="2" t="inlineStr"/>
      <c r="D9383" s="2" t="inlineStr"/>
      <c r="E9383" s="28" t="inlineStr">
        <is>
          <r>
            <t xml:space="preserve">VALOR BDI (20.34%):</t>
          </r>
        </is>
      </c>
      <c r="F9383" s="28" t="inlineStr"/>
      <c r="G9383" s="29" t="n">
        <f>ROUND(G9382*(20.34/100),2)</f>
        <v>110.96</v>
      </c>
    </row>
    <row r="9384" customHeight="1" ht="15">
      <c r="A9384" s="2" t="inlineStr"/>
      <c r="B9384" s="2" t="inlineStr"/>
      <c r="C9384" s="2" t="inlineStr"/>
      <c r="D9384" s="2" t="inlineStr"/>
      <c r="E9384" s="28" t="inlineStr">
        <is>
          <r>
            <t xml:space="preserve">VALOR COM BDI:</t>
          </r>
        </is>
      </c>
      <c r="F9384" s="28" t="inlineStr"/>
      <c r="G9384" s="29" t="n">
        <f>G9383+G9382</f>
        <v>656.49</v>
      </c>
    </row>
    <row r="9385" customHeight="1" ht="10">
      <c r="A9385" s="2" t="inlineStr"/>
      <c r="B9385" s="2" t="inlineStr"/>
      <c r="C9385" s="2" t="inlineStr"/>
      <c r="D9385" s="2" t="inlineStr"/>
      <c r="E9385" s="18" t="inlineStr"/>
      <c r="F9385" s="18" t="inlineStr"/>
      <c r="G9385" s="18" t="inlineStr"/>
    </row>
    <row r="9386" customHeight="1" ht="20">
      <c r="A9386" s="19" t="inlineStr">
        <is>
          <r>
            <t xml:space="preserve">2.4.10. ​C0844​ CONCRETO P/VIBR., FCK 30 MPa COM AGREGADO ADQUIRIDO​ (M3)</t>
          </r>
        </is>
      </c>
      <c r="B9386" s="19" t="inlineStr"/>
      <c r="C9386" s="19" t="inlineStr"/>
      <c r="D9386" s="19" t="inlineStr"/>
      <c r="E9386" s="19" t="inlineStr"/>
      <c r="F9386" s="19" t="inlineStr"/>
      <c r="G9386" s="19" t="inlineStr"/>
    </row>
    <row r="9387" customHeight="1" ht="15">
      <c r="A9387" s="20" t="inlineStr">
        <is>
          <r>
            <t xml:space="preserve">Equipamento Custo Horário</t>
          </r>
        </is>
      </c>
      <c r="B9387" s="20" t="inlineStr"/>
      <c r="C9387" s="21" t="inlineStr">
        <is>
          <r>
            <t xml:space="preserve">FONTE</t>
          </r>
        </is>
      </c>
      <c r="D9387" s="21" t="inlineStr">
        <is>
          <r>
            <t xml:space="preserve">UNID</t>
          </r>
        </is>
      </c>
      <c r="E9387" s="21" t="inlineStr">
        <is>
          <r>
            <t xml:space="preserve">COEFICIENTE</t>
          </r>
        </is>
      </c>
      <c r="F9387" s="21" t="inlineStr">
        <is>
          <r>
            <t xml:space="preserve">PREÇO UNITÁRIO</t>
          </r>
        </is>
      </c>
      <c r="G9387" s="21" t="inlineStr">
        <is>
          <r>
            <t xml:space="preserve">TOTAL</t>
          </r>
        </is>
      </c>
    </row>
    <row r="9388" customHeight="1" ht="15">
      <c r="A9388" s="22" t="inlineStr">
        <is>
          <r>
            <t xml:space="preserve">I0682</t>
          </r>
        </is>
      </c>
      <c r="B9388" s="23" t="inlineStr">
        <is>
          <r>
            <t xml:space="preserve">BETONEIRA ELÉTRICA 580L (CHP)</t>
          </r>
        </is>
      </c>
      <c r="C9388" s="22" t="inlineStr">
        <is>
          <r>
            <t xml:space="preserve">SEINFRA</t>
          </r>
        </is>
      </c>
      <c r="D9388" s="22" t="inlineStr">
        <is>
          <r>
            <t xml:space="preserve">H</t>
          </r>
        </is>
      </c>
      <c r="E9388" s="24" t="n">
        <v>0.714</v>
      </c>
      <c r="F9388" s="30" t="n">
        <v>27.597</v>
      </c>
      <c r="G9388" s="30" t="n">
        <f>ROUND(ROUND(E9388,8)*F9388,4)</f>
        <v>19.7043</v>
      </c>
    </row>
    <row r="9389" customHeight="1" ht="18">
      <c r="A9389" s="2" t="inlineStr"/>
      <c r="B9389" s="2" t="inlineStr"/>
      <c r="C9389" s="2" t="inlineStr"/>
      <c r="D9389" s="2" t="inlineStr"/>
      <c r="E9389" s="26" t="inlineStr">
        <is>
          <r>
            <t xml:space="preserve">TOTAL Equipamento Custo Horário:</t>
          </r>
        </is>
      </c>
      <c r="F9389" s="26" t="inlineStr"/>
      <c r="G9389" s="31" t="n">
        <f>SUM(G9388:G9388)</f>
        <v>19.7043</v>
      </c>
    </row>
    <row r="9390" customHeight="1" ht="15">
      <c r="A9390" s="20" t="inlineStr">
        <is>
          <r>
            <t xml:space="preserve">Material</t>
          </r>
        </is>
      </c>
      <c r="B9390" s="20" t="inlineStr"/>
      <c r="C9390" s="21" t="inlineStr">
        <is>
          <r>
            <t xml:space="preserve">FONTE</t>
          </r>
        </is>
      </c>
      <c r="D9390" s="21" t="inlineStr">
        <is>
          <r>
            <t xml:space="preserve">UNID</t>
          </r>
        </is>
      </c>
      <c r="E9390" s="21" t="inlineStr">
        <is>
          <r>
            <t xml:space="preserve">COEFICIENTE</t>
          </r>
        </is>
      </c>
      <c r="F9390" s="21" t="inlineStr">
        <is>
          <r>
            <t xml:space="preserve">PREÇO UNITÁRIO</t>
          </r>
        </is>
      </c>
      <c r="G9390" s="21" t="inlineStr">
        <is>
          <r>
            <t xml:space="preserve">TOTAL</t>
          </r>
        </is>
      </c>
    </row>
    <row r="9391" customHeight="1" ht="15">
      <c r="A9391" s="22" t="inlineStr">
        <is>
          <r>
            <t xml:space="preserve">I0109</t>
          </r>
        </is>
      </c>
      <c r="B9391" s="23" t="inlineStr">
        <is>
          <r>
            <t xml:space="preserve">AREIA MEDIA</t>
          </r>
        </is>
      </c>
      <c r="C9391" s="22" t="inlineStr">
        <is>
          <r>
            <t xml:space="preserve">SEINFRA</t>
          </r>
        </is>
      </c>
      <c r="D9391" s="22" t="inlineStr">
        <is>
          <r>
            <t xml:space="preserve">M3</t>
          </r>
        </is>
      </c>
      <c r="E9391" s="24" t="n">
        <v>0.929</v>
      </c>
      <c r="F9391" s="30" t="n">
        <v>83.58</v>
      </c>
      <c r="G9391" s="30" t="n">
        <f>ROUND(ROUND(E9391,8)*F9391,4)</f>
        <v>77.6458</v>
      </c>
    </row>
    <row r="9392" customHeight="1" ht="15">
      <c r="A9392" s="22" t="inlineStr">
        <is>
          <r>
            <t xml:space="preserve">I0280</t>
          </r>
        </is>
      </c>
      <c r="B9392" s="23" t="inlineStr">
        <is>
          <r>
            <t xml:space="preserve">BRITA</t>
          </r>
        </is>
      </c>
      <c r="C9392" s="22" t="inlineStr">
        <is>
          <r>
            <t xml:space="preserve">SEINFRA</t>
          </r>
        </is>
      </c>
      <c r="D9392" s="22" t="inlineStr">
        <is>
          <r>
            <t xml:space="preserve">M3</t>
          </r>
        </is>
      </c>
      <c r="E9392" s="24" t="n">
        <v>0.627</v>
      </c>
      <c r="F9392" s="30" t="n">
        <v>100.5</v>
      </c>
      <c r="G9392" s="30" t="n">
        <f>ROUND(ROUND(E9392,8)*F9392,4)</f>
        <v>63.0135</v>
      </c>
    </row>
    <row r="9393" customHeight="1" ht="15">
      <c r="A9393" s="22" t="inlineStr">
        <is>
          <r>
            <t xml:space="preserve">I0805</t>
          </r>
        </is>
      </c>
      <c r="B9393" s="23" t="inlineStr">
        <is>
          <r>
            <t xml:space="preserve">CIMENTO PORTLAND</t>
          </r>
        </is>
      </c>
      <c r="C9393" s="22" t="inlineStr">
        <is>
          <r>
            <t xml:space="preserve">SEINFRA</t>
          </r>
        </is>
      </c>
      <c r="D9393" s="22" t="inlineStr">
        <is>
          <r>
            <t xml:space="preserve">KG</t>
          </r>
        </is>
      </c>
      <c r="E9393" s="24" t="n">
        <v>396.0</v>
      </c>
      <c r="F9393" s="30" t="n">
        <v>0.71</v>
      </c>
      <c r="G9393" s="30" t="n">
        <f>ROUND(ROUND(E9393,8)*F9393,4)</f>
        <v>281.16</v>
      </c>
    </row>
    <row r="9394" customHeight="1" ht="15">
      <c r="A9394" s="22" t="inlineStr">
        <is>
          <r>
            <t xml:space="preserve">I1605</t>
          </r>
        </is>
      </c>
      <c r="B9394" s="23" t="inlineStr">
        <is>
          <r>
            <t xml:space="preserve">PEDRISCO</t>
          </r>
        </is>
      </c>
      <c r="C9394" s="22" t="inlineStr">
        <is>
          <r>
            <t xml:space="preserve">SEINFRA</t>
          </r>
        </is>
      </c>
      <c r="D9394" s="22" t="inlineStr">
        <is>
          <r>
            <t xml:space="preserve">M3</t>
          </r>
        </is>
      </c>
      <c r="E9394" s="24" t="n">
        <v>0.209</v>
      </c>
      <c r="F9394" s="30" t="n">
        <v>100.5</v>
      </c>
      <c r="G9394" s="30" t="n">
        <f>ROUND(ROUND(E9394,8)*F9394,4)</f>
        <v>21.0045</v>
      </c>
    </row>
    <row r="9395" customHeight="1" ht="15">
      <c r="A9395" s="2" t="inlineStr"/>
      <c r="B9395" s="2" t="inlineStr"/>
      <c r="C9395" s="2" t="inlineStr"/>
      <c r="D9395" s="2" t="inlineStr"/>
      <c r="E9395" s="26" t="inlineStr">
        <is>
          <r>
            <t xml:space="preserve">TOTAL Material:</t>
          </r>
        </is>
      </c>
      <c r="F9395" s="26" t="inlineStr"/>
      <c r="G9395" s="31" t="n">
        <f>SUM(G9391:G9394)</f>
        <v>442.8238</v>
      </c>
    </row>
    <row r="9396" customHeight="1" ht="15">
      <c r="A9396" s="20" t="inlineStr">
        <is>
          <r>
            <t xml:space="preserve">Mão de Obra</t>
          </r>
        </is>
      </c>
      <c r="B9396" s="20" t="inlineStr"/>
      <c r="C9396" s="21" t="inlineStr">
        <is>
          <r>
            <t xml:space="preserve">FONTE</t>
          </r>
        </is>
      </c>
      <c r="D9396" s="21" t="inlineStr">
        <is>
          <r>
            <t xml:space="preserve">UNID</t>
          </r>
        </is>
      </c>
      <c r="E9396" s="21" t="inlineStr">
        <is>
          <r>
            <t xml:space="preserve">COEFICIENTE</t>
          </r>
        </is>
      </c>
      <c r="F9396" s="21" t="inlineStr">
        <is>
          <r>
            <t xml:space="preserve">PREÇO UNITÁRIO</t>
          </r>
        </is>
      </c>
      <c r="G9396" s="21" t="inlineStr">
        <is>
          <r>
            <t xml:space="preserve">TOTAL</t>
          </r>
        </is>
      </c>
    </row>
    <row r="9397" customHeight="1" ht="15">
      <c r="A9397" s="22" t="inlineStr">
        <is>
          <r>
            <t xml:space="preserve">I2543</t>
          </r>
        </is>
      </c>
      <c r="B9397" s="23" t="inlineStr">
        <is>
          <r>
            <t xml:space="preserve">SERVENTE</t>
          </r>
        </is>
      </c>
      <c r="C9397" s="22" t="inlineStr">
        <is>
          <r>
            <t xml:space="preserve">SEINFRA</t>
          </r>
        </is>
      </c>
      <c r="D9397" s="22" t="inlineStr">
        <is>
          <r>
            <t xml:space="preserve">H</t>
          </r>
        </is>
      </c>
      <c r="E9397" s="24" t="n">
        <v>6.0</v>
      </c>
      <c r="F9397" s="30" t="n">
        <v>20.26</v>
      </c>
      <c r="G9397" s="30" t="n">
        <f>ROUND(ROUND(E9397,8)*F9397,4)</f>
        <v>121.56</v>
      </c>
    </row>
    <row r="9398" customHeight="1" ht="15">
      <c r="A9398" s="2" t="inlineStr"/>
      <c r="B9398" s="2" t="inlineStr"/>
      <c r="C9398" s="2" t="inlineStr"/>
      <c r="D9398" s="2" t="inlineStr"/>
      <c r="E9398" s="26" t="inlineStr">
        <is>
          <r>
            <t xml:space="preserve">TOTAL Mão de Obra:</t>
          </r>
        </is>
      </c>
      <c r="F9398" s="26" t="inlineStr"/>
      <c r="G9398" s="31" t="n">
        <f>SUM(G9397:G9397)</f>
        <v>121.56</v>
      </c>
    </row>
    <row r="9399" customHeight="1" ht="15">
      <c r="A9399" s="2" t="inlineStr"/>
      <c r="B9399" s="2" t="inlineStr"/>
      <c r="C9399" s="2" t="inlineStr"/>
      <c r="D9399" s="2" t="inlineStr"/>
      <c r="E9399" s="28" t="inlineStr">
        <is>
          <r>
            <t xml:space="preserve">VALOR:</t>
          </r>
        </is>
      </c>
      <c r="F9399" s="28" t="inlineStr"/>
      <c r="G9399" s="29" t="n">
        <f>ROUND(SUM(G9389,G9395,G9398),2)</f>
        <v>584.09</v>
      </c>
    </row>
    <row r="9400" customHeight="1" ht="15">
      <c r="A9400" s="2" t="inlineStr"/>
      <c r="B9400" s="2" t="inlineStr"/>
      <c r="C9400" s="2" t="inlineStr"/>
      <c r="D9400" s="2" t="inlineStr"/>
      <c r="E9400" s="28" t="inlineStr">
        <is>
          <r>
            <t xml:space="preserve">VALOR BDI (20.34%):</t>
          </r>
        </is>
      </c>
      <c r="F9400" s="28" t="inlineStr"/>
      <c r="G9400" s="29" t="n">
        <f>ROUND(G9399*(20.34/100),2)</f>
        <v>118.8</v>
      </c>
    </row>
    <row r="9401" customHeight="1" ht="15">
      <c r="A9401" s="2" t="inlineStr"/>
      <c r="B9401" s="2" t="inlineStr"/>
      <c r="C9401" s="2" t="inlineStr"/>
      <c r="D9401" s="2" t="inlineStr"/>
      <c r="E9401" s="28" t="inlineStr">
        <is>
          <r>
            <t xml:space="preserve">VALOR COM BDI:</t>
          </r>
        </is>
      </c>
      <c r="F9401" s="28" t="inlineStr"/>
      <c r="G9401" s="29" t="n">
        <f>G9400+G9399</f>
        <v>702.89</v>
      </c>
    </row>
    <row r="9402" customHeight="1" ht="10">
      <c r="A9402" s="2" t="inlineStr"/>
      <c r="B9402" s="2" t="inlineStr"/>
      <c r="C9402" s="2" t="inlineStr"/>
      <c r="D9402" s="2" t="inlineStr"/>
      <c r="E9402" s="18" t="inlineStr"/>
      <c r="F9402" s="18" t="inlineStr"/>
      <c r="G9402" s="18" t="inlineStr"/>
    </row>
    <row r="9403" customHeight="1" ht="20">
      <c r="A9403" s="19" t="inlineStr">
        <is>
          <r>
            <t xml:space="preserve">2.4.11. ​103670​ LANÇAMENTO COM USO DE BALDES, ADENSAMENTO E ACABAMENTO DE CONCRETO EM ESTRUTURAS. AF_02/2022​ (M3)</t>
          </r>
        </is>
      </c>
      <c r="B9403" s="19" t="inlineStr"/>
      <c r="C9403" s="19" t="inlineStr"/>
      <c r="D9403" s="19" t="inlineStr"/>
      <c r="E9403" s="19" t="inlineStr"/>
      <c r="F9403" s="19" t="inlineStr"/>
      <c r="G9403" s="19" t="inlineStr"/>
    </row>
    <row r="9404" customHeight="1" ht="15">
      <c r="A9404" s="20" t="inlineStr">
        <is>
          <r>
            <t xml:space="preserve">Equipamento Custo Horário</t>
          </r>
        </is>
      </c>
      <c r="B9404" s="20" t="inlineStr"/>
      <c r="C9404" s="21" t="inlineStr">
        <is>
          <r>
            <t xml:space="preserve">FONTE</t>
          </r>
        </is>
      </c>
      <c r="D9404" s="21" t="inlineStr">
        <is>
          <r>
            <t xml:space="preserve">UNID</t>
          </r>
        </is>
      </c>
      <c r="E9404" s="21" t="inlineStr">
        <is>
          <r>
            <t xml:space="preserve">COEFICIENTE</t>
          </r>
        </is>
      </c>
      <c r="F9404" s="21" t="inlineStr">
        <is>
          <r>
            <t xml:space="preserve">PREÇO UNITÁRIO</t>
          </r>
        </is>
      </c>
      <c r="G9404" s="21" t="inlineStr">
        <is>
          <r>
            <t xml:space="preserve">TOTAL</t>
          </r>
        </is>
      </c>
    </row>
    <row r="9405" customHeight="1" ht="29">
      <c r="A9405" s="22" t="inlineStr">
        <is>
          <r>
            <t xml:space="preserve">90587</t>
          </r>
        </is>
      </c>
      <c r="B9405" s="23" t="inlineStr">
        <is>
          <r>
            <t xml:space="preserve">VIBRADOR DE IMERSÃO, DIÂMETRO DE PONTEIRA 45MM, MOTOR ELÉTRICO TRIFÁSICO POTÊNCIA DE 2 CV - CHI DIURNO. AF_06/2015</t>
          </r>
        </is>
      </c>
      <c r="C9405" s="22" t="inlineStr">
        <is>
          <r>
            <t xml:space="preserve">SINAPI</t>
          </r>
        </is>
      </c>
      <c r="D9405" s="22" t="inlineStr">
        <is>
          <r>
            <t xml:space="preserve">CHI</t>
          </r>
        </is>
      </c>
      <c r="E9405" s="24" t="n">
        <v>1.417</v>
      </c>
      <c r="F9405" s="25" t="n">
        <v>0.56</v>
      </c>
      <c r="G9405" s="25" t="n">
        <f>TRUNC(TRUNC(E9405,8)*F9405,2)</f>
        <v>0.79</v>
      </c>
    </row>
    <row r="9406" customHeight="1" ht="29">
      <c r="A9406" s="22" t="inlineStr">
        <is>
          <r>
            <t xml:space="preserve">90586</t>
          </r>
        </is>
      </c>
      <c r="B9406" s="23" t="inlineStr">
        <is>
          <r>
            <t xml:space="preserve">VIBRADOR DE IMERSÃO, DIÂMETRO DE PONTEIRA 45MM, MOTOR ELÉTRICO TRIFÁSICO POTÊNCIA DE 2 CV - CHP DIURNO. AF_06/2015</t>
          </r>
        </is>
      </c>
      <c r="C9406" s="22" t="inlineStr">
        <is>
          <r>
            <t xml:space="preserve">SINAPI</t>
          </r>
        </is>
      </c>
      <c r="D9406" s="22" t="inlineStr">
        <is>
          <r>
            <t xml:space="preserve">CHP</t>
          </r>
        </is>
      </c>
      <c r="E9406" s="24" t="n">
        <v>1.042</v>
      </c>
      <c r="F9406" s="25" t="n">
        <v>1.44</v>
      </c>
      <c r="G9406" s="25" t="n">
        <f>TRUNC(TRUNC(E9406,8)*F9406,2)</f>
        <v>1.5</v>
      </c>
    </row>
    <row r="9407" customHeight="1" ht="18">
      <c r="A9407" s="2" t="inlineStr"/>
      <c r="B9407" s="2" t="inlineStr"/>
      <c r="C9407" s="2" t="inlineStr"/>
      <c r="D9407" s="2" t="inlineStr"/>
      <c r="E9407" s="26" t="inlineStr">
        <is>
          <r>
            <t xml:space="preserve">TOTAL Equipamento Custo Horário:</t>
          </r>
        </is>
      </c>
      <c r="F9407" s="26" t="inlineStr"/>
      <c r="G9407" s="27" t="n">
        <f>SUM(G9405:G9406)</f>
        <v>2.29</v>
      </c>
    </row>
    <row r="9408" customHeight="1" ht="15">
      <c r="A9408" s="20" t="inlineStr">
        <is>
          <r>
            <t xml:space="preserve">Mão de Obra com Encargos Complementares</t>
          </r>
        </is>
      </c>
      <c r="B9408" s="20" t="inlineStr"/>
      <c r="C9408" s="21" t="inlineStr">
        <is>
          <r>
            <t xml:space="preserve">FONTE</t>
          </r>
        </is>
      </c>
      <c r="D9408" s="21" t="inlineStr">
        <is>
          <r>
            <t xml:space="preserve">UNID</t>
          </r>
        </is>
      </c>
      <c r="E9408" s="21" t="inlineStr">
        <is>
          <r>
            <t xml:space="preserve">COEFICIENTE</t>
          </r>
        </is>
      </c>
      <c r="F9408" s="21" t="inlineStr">
        <is>
          <r>
            <t xml:space="preserve">PREÇO UNITÁRIO</t>
          </r>
        </is>
      </c>
      <c r="G9408" s="21" t="inlineStr">
        <is>
          <r>
            <t xml:space="preserve">TOTAL</t>
          </r>
        </is>
      </c>
    </row>
    <row r="9409" customHeight="1" ht="21">
      <c r="A9409" s="22" t="inlineStr">
        <is>
          <r>
            <t xml:space="preserve">88262</t>
          </r>
        </is>
      </c>
      <c r="B9409" s="23" t="inlineStr">
        <is>
          <r>
            <t xml:space="preserve">CARPINTEIRO DE FORMAS COM ENCARGOS COMPLEMENTARES</t>
          </r>
        </is>
      </c>
      <c r="C9409" s="22" t="inlineStr">
        <is>
          <r>
            <t xml:space="preserve">SINAPI</t>
          </r>
        </is>
      </c>
      <c r="D9409" s="22" t="inlineStr">
        <is>
          <r>
            <t xml:space="preserve">H</t>
          </r>
        </is>
      </c>
      <c r="E9409" s="24" t="n">
        <v>2.459</v>
      </c>
      <c r="F9409" s="25" t="n">
        <v>30.15</v>
      </c>
      <c r="G9409" s="25" t="n">
        <f>TRUNC(TRUNC(E9409,8)*F9409,2)</f>
        <v>74.13</v>
      </c>
    </row>
    <row r="9410" customHeight="1" ht="15">
      <c r="A9410" s="22" t="inlineStr">
        <is>
          <r>
            <t xml:space="preserve">88309</t>
          </r>
        </is>
      </c>
      <c r="B9410" s="23" t="inlineStr">
        <is>
          <r>
            <t xml:space="preserve">PEDREIRO COM ENCARGOS COMPLEMENTARES</t>
          </r>
        </is>
      </c>
      <c r="C9410" s="22" t="inlineStr">
        <is>
          <r>
            <t xml:space="preserve">SINAPI</t>
          </r>
        </is>
      </c>
      <c r="D9410" s="22" t="inlineStr">
        <is>
          <r>
            <t xml:space="preserve">H</t>
          </r>
        </is>
      </c>
      <c r="E9410" s="24" t="n">
        <v>2.459</v>
      </c>
      <c r="F9410" s="25" t="n">
        <v>30.58</v>
      </c>
      <c r="G9410" s="25" t="n">
        <f>TRUNC(TRUNC(E9410,8)*F9410,2)</f>
        <v>75.19</v>
      </c>
    </row>
    <row r="9411" customHeight="1" ht="15">
      <c r="A9411" s="22" t="inlineStr">
        <is>
          <r>
            <t xml:space="preserve">88316</t>
          </r>
        </is>
      </c>
      <c r="B9411" s="23" t="inlineStr">
        <is>
          <r>
            <t xml:space="preserve">SERVENTE COM ENCARGOS COMPLEMENTARES</t>
          </r>
        </is>
      </c>
      <c r="C9411" s="22" t="inlineStr">
        <is>
          <r>
            <t xml:space="preserve">SINAPI</t>
          </r>
        </is>
      </c>
      <c r="D9411" s="22" t="inlineStr">
        <is>
          <r>
            <t xml:space="preserve">H</t>
          </r>
        </is>
      </c>
      <c r="E9411" s="24" t="n">
        <v>7.377</v>
      </c>
      <c r="F9411" s="25" t="n">
        <v>23.56</v>
      </c>
      <c r="G9411" s="25" t="n">
        <f>TRUNC(TRUNC(E9411,8)*F9411,2)</f>
        <v>173.8</v>
      </c>
    </row>
    <row r="9412" customHeight="1" ht="18">
      <c r="A9412" s="2" t="inlineStr"/>
      <c r="B9412" s="2" t="inlineStr"/>
      <c r="C9412" s="2" t="inlineStr"/>
      <c r="D9412" s="2" t="inlineStr"/>
      <c r="E9412" s="26" t="inlineStr">
        <is>
          <r>
            <t xml:space="preserve">TOTAL Mão de Obra com Encargos Complementares:</t>
          </r>
        </is>
      </c>
      <c r="F9412" s="26" t="inlineStr"/>
      <c r="G9412" s="27" t="n">
        <f>SUM(G9409:G9411)</f>
        <v>323.12</v>
      </c>
    </row>
    <row r="9413" customHeight="1" ht="15">
      <c r="A9413" s="2" t="inlineStr"/>
      <c r="B9413" s="2" t="inlineStr"/>
      <c r="C9413" s="2" t="inlineStr"/>
      <c r="D9413" s="2" t="inlineStr"/>
      <c r="E9413" s="28" t="inlineStr">
        <is>
          <r>
            <t xml:space="preserve">VALOR:</t>
          </r>
        </is>
      </c>
      <c r="F9413" s="28" t="inlineStr"/>
      <c r="G9413" s="29" t="n">
        <f>ROUND(SUM(G9407,G9412),2)</f>
        <v>325.41</v>
      </c>
    </row>
    <row r="9414" customHeight="1" ht="15">
      <c r="A9414" s="2" t="inlineStr"/>
      <c r="B9414" s="2" t="inlineStr"/>
      <c r="C9414" s="2" t="inlineStr"/>
      <c r="D9414" s="2" t="inlineStr"/>
      <c r="E9414" s="28" t="inlineStr">
        <is>
          <r>
            <t xml:space="preserve">VALOR BDI (20.34%):</t>
          </r>
        </is>
      </c>
      <c r="F9414" s="28" t="inlineStr"/>
      <c r="G9414" s="29" t="n">
        <f>ROUND(G9413*(20.34/100),2)</f>
        <v>66.19</v>
      </c>
    </row>
    <row r="9415" customHeight="1" ht="15">
      <c r="A9415" s="2" t="inlineStr"/>
      <c r="B9415" s="2" t="inlineStr"/>
      <c r="C9415" s="2" t="inlineStr"/>
      <c r="D9415" s="2" t="inlineStr"/>
      <c r="E9415" s="28" t="inlineStr">
        <is>
          <r>
            <t xml:space="preserve">VALOR COM BDI:</t>
          </r>
        </is>
      </c>
      <c r="F9415" s="28" t="inlineStr"/>
      <c r="G9415" s="29" t="n">
        <f>G9414+G9413</f>
        <v>391.6</v>
      </c>
    </row>
    <row r="9416" customHeight="1" ht="10">
      <c r="A9416" s="2" t="inlineStr"/>
      <c r="B9416" s="2" t="inlineStr"/>
      <c r="C9416" s="2" t="inlineStr"/>
      <c r="D9416" s="2" t="inlineStr"/>
      <c r="E9416" s="18" t="inlineStr"/>
      <c r="F9416" s="18" t="inlineStr"/>
      <c r="G9416" s="18" t="inlineStr"/>
    </row>
    <row r="9417" customHeight="1" ht="20">
      <c r="A9417" s="19" t="inlineStr">
        <is>
          <r>
            <t xml:space="preserve">2.4.12. ​96624​ LASTRO COM MATERIAL GRANULAR (PEDRA BRITADA N.2), APLICADO EM PISOS OU LAJES SOBRE SOLO, ESPESSURA DE *10 CM*. AF_01/2024​ (M3)</t>
          </r>
        </is>
      </c>
      <c r="B9417" s="19" t="inlineStr"/>
      <c r="C9417" s="19" t="inlineStr"/>
      <c r="D9417" s="19" t="inlineStr"/>
      <c r="E9417" s="19" t="inlineStr"/>
      <c r="F9417" s="19" t="inlineStr"/>
      <c r="G9417" s="19" t="inlineStr"/>
    </row>
    <row r="9418" customHeight="1" ht="15">
      <c r="A9418" s="20" t="inlineStr">
        <is>
          <r>
            <t xml:space="preserve">Equipamento Custo Horário</t>
          </r>
        </is>
      </c>
      <c r="B9418" s="20" t="inlineStr"/>
      <c r="C9418" s="21" t="inlineStr">
        <is>
          <r>
            <t xml:space="preserve">FONTE</t>
          </r>
        </is>
      </c>
      <c r="D9418" s="21" t="inlineStr">
        <is>
          <r>
            <t xml:space="preserve">UNID</t>
          </r>
        </is>
      </c>
      <c r="E9418" s="21" t="inlineStr">
        <is>
          <r>
            <t xml:space="preserve">COEFICIENTE</t>
          </r>
        </is>
      </c>
      <c r="F9418" s="21" t="inlineStr">
        <is>
          <r>
            <t xml:space="preserve">PREÇO UNITÁRIO</t>
          </r>
        </is>
      </c>
      <c r="G9418" s="21" t="inlineStr">
        <is>
          <r>
            <t xml:space="preserve">TOTAL</t>
          </r>
        </is>
      </c>
    </row>
    <row r="9419" customHeight="1" ht="29">
      <c r="A9419" s="22" t="inlineStr">
        <is>
          <r>
            <t xml:space="preserve">91278</t>
          </r>
        </is>
      </c>
      <c r="B9419" s="23" t="inlineStr">
        <is>
          <r>
            <t xml:space="preserve">PLACA VIBRATÓRIA REVERSÍVEL COM MOTOR 4 TEMPOS A GASOLINA, FORÇA CENTRÍFUGA DE 25 KN (2500 KGF), POTÊNCIA 5,5 CV - CHI DIURNO. AF_08/2015</t>
          </r>
        </is>
      </c>
      <c r="C9419" s="22" t="inlineStr">
        <is>
          <r>
            <t xml:space="preserve">SINAPI</t>
          </r>
        </is>
      </c>
      <c r="D9419" s="22" t="inlineStr">
        <is>
          <r>
            <t xml:space="preserve">CHI</t>
          </r>
        </is>
      </c>
      <c r="E9419" s="24" t="n">
        <v>0.03</v>
      </c>
      <c r="F9419" s="25" t="n">
        <v>0.78</v>
      </c>
      <c r="G9419" s="25" t="n">
        <f>TRUNC(TRUNC(E9419,8)*F9419,2)</f>
        <v>0.02</v>
      </c>
    </row>
    <row r="9420" customHeight="1" ht="29">
      <c r="A9420" s="22" t="inlineStr">
        <is>
          <r>
            <t xml:space="preserve">91277</t>
          </r>
        </is>
      </c>
      <c r="B9420" s="23" t="inlineStr">
        <is>
          <r>
            <t xml:space="preserve">PLACA VIBRATÓRIA REVERSÍVEL COM MOTOR 4 TEMPOS A GASOLINA, FORÇA CENTRÍFUGA DE 25 KN (2500 KGF), POTÊNCIA 5,5 CV - CHP DIURNO. AF_08/2015</t>
          </r>
        </is>
      </c>
      <c r="C9420" s="22" t="inlineStr">
        <is>
          <r>
            <t xml:space="preserve">SINAPI</t>
          </r>
        </is>
      </c>
      <c r="D9420" s="22" t="inlineStr">
        <is>
          <r>
            <t xml:space="preserve">CHP</t>
          </r>
        </is>
      </c>
      <c r="E9420" s="24" t="n">
        <v>0.032</v>
      </c>
      <c r="F9420" s="25" t="n">
        <v>10.64</v>
      </c>
      <c r="G9420" s="25" t="n">
        <f>TRUNC(TRUNC(E9420,8)*F9420,2)</f>
        <v>0.34</v>
      </c>
    </row>
    <row r="9421" customHeight="1" ht="18">
      <c r="A9421" s="2" t="inlineStr"/>
      <c r="B9421" s="2" t="inlineStr"/>
      <c r="C9421" s="2" t="inlineStr"/>
      <c r="D9421" s="2" t="inlineStr"/>
      <c r="E9421" s="26" t="inlineStr">
        <is>
          <r>
            <t xml:space="preserve">TOTAL Equipamento Custo Horário:</t>
          </r>
        </is>
      </c>
      <c r="F9421" s="26" t="inlineStr"/>
      <c r="G9421" s="27" t="n">
        <f>SUM(G9419:G9420)</f>
        <v>0.36</v>
      </c>
    </row>
    <row r="9422" customHeight="1" ht="15">
      <c r="A9422" s="20" t="inlineStr">
        <is>
          <r>
            <t xml:space="preserve">Material</t>
          </r>
        </is>
      </c>
      <c r="B9422" s="20" t="inlineStr"/>
      <c r="C9422" s="21" t="inlineStr">
        <is>
          <r>
            <t xml:space="preserve">FONTE</t>
          </r>
        </is>
      </c>
      <c r="D9422" s="21" t="inlineStr">
        <is>
          <r>
            <t xml:space="preserve">UNID</t>
          </r>
        </is>
      </c>
      <c r="E9422" s="21" t="inlineStr">
        <is>
          <r>
            <t xml:space="preserve">COEFICIENTE</t>
          </r>
        </is>
      </c>
      <c r="F9422" s="21" t="inlineStr">
        <is>
          <r>
            <t xml:space="preserve">PREÇO UNITÁRIO</t>
          </r>
        </is>
      </c>
      <c r="G9422" s="21" t="inlineStr">
        <is>
          <r>
            <t xml:space="preserve">TOTAL</t>
          </r>
        </is>
      </c>
    </row>
    <row r="9423" customHeight="1" ht="21">
      <c r="A9423" s="22" t="inlineStr">
        <is>
          <r>
            <t xml:space="preserve">00004718</t>
          </r>
        </is>
      </c>
      <c r="B9423" s="23" t="inlineStr">
        <is>
          <r>
            <t xml:space="preserve">PEDRA BRITADA N. 2 (19 A 38 MM) POSTO PEDREIRA/FORNECEDOR, SEM FRETE</t>
          </r>
        </is>
      </c>
      <c r="C9423" s="22" t="inlineStr">
        <is>
          <r>
            <t xml:space="preserve">SINAPI</t>
          </r>
        </is>
      </c>
      <c r="D9423" s="22" t="inlineStr">
        <is>
          <r>
            <t xml:space="preserve">M3</t>
          </r>
        </is>
      </c>
      <c r="E9423" s="24" t="n">
        <v>1.19</v>
      </c>
      <c r="F9423" s="25" t="n">
        <v>111.6</v>
      </c>
      <c r="G9423" s="25" t="n">
        <f>TRUNC(TRUNC(E9423,8)*F9423,2)</f>
        <v>132.8</v>
      </c>
    </row>
    <row r="9424" customHeight="1" ht="15">
      <c r="A9424" s="2" t="inlineStr"/>
      <c r="B9424" s="2" t="inlineStr"/>
      <c r="C9424" s="2" t="inlineStr"/>
      <c r="D9424" s="2" t="inlineStr"/>
      <c r="E9424" s="26" t="inlineStr">
        <is>
          <r>
            <t xml:space="preserve">TOTAL Material:</t>
          </r>
        </is>
      </c>
      <c r="F9424" s="26" t="inlineStr"/>
      <c r="G9424" s="27" t="n">
        <f>SUM(G9423:G9423)</f>
        <v>132.8</v>
      </c>
    </row>
    <row r="9425" customHeight="1" ht="15">
      <c r="A9425" s="20" t="inlineStr">
        <is>
          <r>
            <t xml:space="preserve">Mão de Obra com Encargos Complementares</t>
          </r>
        </is>
      </c>
      <c r="B9425" s="20" t="inlineStr"/>
      <c r="C9425" s="21" t="inlineStr">
        <is>
          <r>
            <t xml:space="preserve">FONTE</t>
          </r>
        </is>
      </c>
      <c r="D9425" s="21" t="inlineStr">
        <is>
          <r>
            <t xml:space="preserve">UNID</t>
          </r>
        </is>
      </c>
      <c r="E9425" s="21" t="inlineStr">
        <is>
          <r>
            <t xml:space="preserve">COEFICIENTE</t>
          </r>
        </is>
      </c>
      <c r="F9425" s="21" t="inlineStr">
        <is>
          <r>
            <t xml:space="preserve">PREÇO UNITÁRIO</t>
          </r>
        </is>
      </c>
      <c r="G9425" s="21" t="inlineStr">
        <is>
          <r>
            <t xml:space="preserve">TOTAL</t>
          </r>
        </is>
      </c>
    </row>
    <row r="9426" customHeight="1" ht="15">
      <c r="A9426" s="22" t="inlineStr">
        <is>
          <r>
            <t xml:space="preserve">88309</t>
          </r>
        </is>
      </c>
      <c r="B9426" s="23" t="inlineStr">
        <is>
          <r>
            <t xml:space="preserve">PEDREIRO COM ENCARGOS COMPLEMENTARES</t>
          </r>
        </is>
      </c>
      <c r="C9426" s="22" t="inlineStr">
        <is>
          <r>
            <t xml:space="preserve">SINAPI</t>
          </r>
        </is>
      </c>
      <c r="D9426" s="22" t="inlineStr">
        <is>
          <r>
            <t xml:space="preserve">H</t>
          </r>
        </is>
      </c>
      <c r="E9426" s="24" t="n">
        <v>1.579</v>
      </c>
      <c r="F9426" s="25" t="n">
        <v>30.58</v>
      </c>
      <c r="G9426" s="25" t="n">
        <f>TRUNC(TRUNC(E9426,8)*F9426,2)</f>
        <v>48.28</v>
      </c>
    </row>
    <row r="9427" customHeight="1" ht="15">
      <c r="A9427" s="22" t="inlineStr">
        <is>
          <r>
            <t xml:space="preserve">88316</t>
          </r>
        </is>
      </c>
      <c r="B9427" s="23" t="inlineStr">
        <is>
          <r>
            <t xml:space="preserve">SERVENTE COM ENCARGOS COMPLEMENTARES</t>
          </r>
        </is>
      </c>
      <c r="C9427" s="22" t="inlineStr">
        <is>
          <r>
            <t xml:space="preserve">SINAPI</t>
          </r>
        </is>
      </c>
      <c r="D9427" s="22" t="inlineStr">
        <is>
          <r>
            <t xml:space="preserve">H</t>
          </r>
        </is>
      </c>
      <c r="E9427" s="24" t="n">
        <v>0.634</v>
      </c>
      <c r="F9427" s="25" t="n">
        <v>23.56</v>
      </c>
      <c r="G9427" s="25" t="n">
        <f>TRUNC(TRUNC(E9427,8)*F9427,2)</f>
        <v>14.93</v>
      </c>
    </row>
    <row r="9428" customHeight="1" ht="18">
      <c r="A9428" s="2" t="inlineStr"/>
      <c r="B9428" s="2" t="inlineStr"/>
      <c r="C9428" s="2" t="inlineStr"/>
      <c r="D9428" s="2" t="inlineStr"/>
      <c r="E9428" s="26" t="inlineStr">
        <is>
          <r>
            <t xml:space="preserve">TOTAL Mão de Obra com Encargos Complementares:</t>
          </r>
        </is>
      </c>
      <c r="F9428" s="26" t="inlineStr"/>
      <c r="G9428" s="27" t="n">
        <f>SUM(G9426:G9427)</f>
        <v>63.21</v>
      </c>
    </row>
    <row r="9429" customHeight="1" ht="15">
      <c r="A9429" s="2" t="inlineStr"/>
      <c r="B9429" s="2" t="inlineStr"/>
      <c r="C9429" s="2" t="inlineStr"/>
      <c r="D9429" s="2" t="inlineStr"/>
      <c r="E9429" s="28" t="inlineStr">
        <is>
          <r>
            <t xml:space="preserve">VALOR:</t>
          </r>
        </is>
      </c>
      <c r="F9429" s="28" t="inlineStr"/>
      <c r="G9429" s="29" t="n">
        <f>ROUND(SUM(G9421,G9424,G9428),2)</f>
        <v>196.37</v>
      </c>
    </row>
    <row r="9430" customHeight="1" ht="15">
      <c r="A9430" s="2" t="inlineStr"/>
      <c r="B9430" s="2" t="inlineStr"/>
      <c r="C9430" s="2" t="inlineStr"/>
      <c r="D9430" s="2" t="inlineStr"/>
      <c r="E9430" s="28" t="inlineStr">
        <is>
          <r>
            <t xml:space="preserve">VALOR BDI (20.34%):</t>
          </r>
        </is>
      </c>
      <c r="F9430" s="28" t="inlineStr"/>
      <c r="G9430" s="29" t="n">
        <f>ROUND(G9429*(20.34/100),2)</f>
        <v>39.94</v>
      </c>
    </row>
    <row r="9431" customHeight="1" ht="15">
      <c r="A9431" s="2" t="inlineStr"/>
      <c r="B9431" s="2" t="inlineStr"/>
      <c r="C9431" s="2" t="inlineStr"/>
      <c r="D9431" s="2" t="inlineStr"/>
      <c r="E9431" s="28" t="inlineStr">
        <is>
          <r>
            <t xml:space="preserve">VALOR COM BDI:</t>
          </r>
        </is>
      </c>
      <c r="F9431" s="28" t="inlineStr"/>
      <c r="G9431" s="29" t="n">
        <f>G9430+G9429</f>
        <v>236.31</v>
      </c>
    </row>
    <row r="9432" customHeight="1" ht="10">
      <c r="A9432" s="2" t="inlineStr"/>
      <c r="B9432" s="2" t="inlineStr"/>
      <c r="C9432" s="2" t="inlineStr"/>
      <c r="D9432" s="2" t="inlineStr"/>
      <c r="E9432" s="18" t="inlineStr"/>
      <c r="F9432" s="18" t="inlineStr"/>
      <c r="G9432" s="18" t="inlineStr"/>
    </row>
    <row r="9433" customHeight="1" ht="20">
      <c r="A9433" s="19" t="inlineStr">
        <is>
          <r>
            <t xml:space="preserve">2.4.13. ​97113​ APLICAÇÃO DE LONA PLÁSTICA PARA EXECUÇÃO DE PAVIMENTOS DE CONCRETO. AF_04/2022​ (M2)</t>
          </r>
        </is>
      </c>
      <c r="B9433" s="19" t="inlineStr"/>
      <c r="C9433" s="19" t="inlineStr"/>
      <c r="D9433" s="19" t="inlineStr"/>
      <c r="E9433" s="19" t="inlineStr"/>
      <c r="F9433" s="19" t="inlineStr"/>
      <c r="G9433" s="19" t="inlineStr"/>
    </row>
    <row r="9434" customHeight="1" ht="15">
      <c r="A9434" s="20" t="inlineStr">
        <is>
          <r>
            <t xml:space="preserve">Material</t>
          </r>
        </is>
      </c>
      <c r="B9434" s="20" t="inlineStr"/>
      <c r="C9434" s="21" t="inlineStr">
        <is>
          <r>
            <t xml:space="preserve">FONTE</t>
          </r>
        </is>
      </c>
      <c r="D9434" s="21" t="inlineStr">
        <is>
          <r>
            <t xml:space="preserve">UNID</t>
          </r>
        </is>
      </c>
      <c r="E9434" s="21" t="inlineStr">
        <is>
          <r>
            <t xml:space="preserve">COEFICIENTE</t>
          </r>
        </is>
      </c>
      <c r="F9434" s="21" t="inlineStr">
        <is>
          <r>
            <t xml:space="preserve">PREÇO UNITÁRIO</t>
          </r>
        </is>
      </c>
      <c r="G9434" s="21" t="inlineStr">
        <is>
          <r>
            <t xml:space="preserve">TOTAL</t>
          </r>
        </is>
      </c>
    </row>
    <row r="9435" customHeight="1" ht="15">
      <c r="A9435" s="22" t="inlineStr">
        <is>
          <r>
            <t xml:space="preserve">00042408</t>
          </r>
        </is>
      </c>
      <c r="B9435" s="23" t="inlineStr">
        <is>
          <r>
            <t xml:space="preserve">LONA PLASTICA EXTRA FORTE PRETA, E = 200 MICRA</t>
          </r>
        </is>
      </c>
      <c r="C9435" s="22" t="inlineStr">
        <is>
          <r>
            <t xml:space="preserve">SINAPI</t>
          </r>
        </is>
      </c>
      <c r="D9435" s="22" t="inlineStr">
        <is>
          <r>
            <t xml:space="preserve">M2</t>
          </r>
        </is>
      </c>
      <c r="E9435" s="24" t="n">
        <v>1.128</v>
      </c>
      <c r="F9435" s="25" t="n">
        <v>1.58</v>
      </c>
      <c r="G9435" s="25" t="n">
        <f>TRUNC(TRUNC(E9435,8)*F9435,2)</f>
        <v>1.78</v>
      </c>
    </row>
    <row r="9436" customHeight="1" ht="15">
      <c r="A9436" s="2" t="inlineStr"/>
      <c r="B9436" s="2" t="inlineStr"/>
      <c r="C9436" s="2" t="inlineStr"/>
      <c r="D9436" s="2" t="inlineStr"/>
      <c r="E9436" s="26" t="inlineStr">
        <is>
          <r>
            <t xml:space="preserve">TOTAL Material:</t>
          </r>
        </is>
      </c>
      <c r="F9436" s="26" t="inlineStr"/>
      <c r="G9436" s="27" t="n">
        <f>SUM(G9435:G9435)</f>
        <v>1.78</v>
      </c>
    </row>
    <row r="9437" customHeight="1" ht="15">
      <c r="A9437" s="20" t="inlineStr">
        <is>
          <r>
            <t xml:space="preserve">Mão de Obra com Encargos Complementares</t>
          </r>
        </is>
      </c>
      <c r="B9437" s="20" t="inlineStr"/>
      <c r="C9437" s="21" t="inlineStr">
        <is>
          <r>
            <t xml:space="preserve">FONTE</t>
          </r>
        </is>
      </c>
      <c r="D9437" s="21" t="inlineStr">
        <is>
          <r>
            <t xml:space="preserve">UNID</t>
          </r>
        </is>
      </c>
      <c r="E9437" s="21" t="inlineStr">
        <is>
          <r>
            <t xml:space="preserve">COEFICIENTE</t>
          </r>
        </is>
      </c>
      <c r="F9437" s="21" t="inlineStr">
        <is>
          <r>
            <t xml:space="preserve">PREÇO UNITÁRIO</t>
          </r>
        </is>
      </c>
      <c r="G9437" s="21" t="inlineStr">
        <is>
          <r>
            <t xml:space="preserve">TOTAL</t>
          </r>
        </is>
      </c>
    </row>
    <row r="9438" customHeight="1" ht="15">
      <c r="A9438" s="22" t="inlineStr">
        <is>
          <r>
            <t xml:space="preserve">88309</t>
          </r>
        </is>
      </c>
      <c r="B9438" s="23" t="inlineStr">
        <is>
          <r>
            <t xml:space="preserve">PEDREIRO COM ENCARGOS COMPLEMENTARES</t>
          </r>
        </is>
      </c>
      <c r="C9438" s="22" t="inlineStr">
        <is>
          <r>
            <t xml:space="preserve">SINAPI</t>
          </r>
        </is>
      </c>
      <c r="D9438" s="22" t="inlineStr">
        <is>
          <r>
            <t xml:space="preserve">H</t>
          </r>
        </is>
      </c>
      <c r="E9438" s="24" t="n">
        <v>0.00491</v>
      </c>
      <c r="F9438" s="25" t="n">
        <v>30.58</v>
      </c>
      <c r="G9438" s="25" t="n">
        <f>TRUNC(TRUNC(E9438,8)*F9438,2)</f>
        <v>0.15</v>
      </c>
    </row>
    <row r="9439" customHeight="1" ht="15">
      <c r="A9439" s="22" t="inlineStr">
        <is>
          <r>
            <t xml:space="preserve">88316</t>
          </r>
        </is>
      </c>
      <c r="B9439" s="23" t="inlineStr">
        <is>
          <r>
            <t xml:space="preserve">SERVENTE COM ENCARGOS COMPLEMENTARES</t>
          </r>
        </is>
      </c>
      <c r="C9439" s="22" t="inlineStr">
        <is>
          <r>
            <t xml:space="preserve">SINAPI</t>
          </r>
        </is>
      </c>
      <c r="D9439" s="22" t="inlineStr">
        <is>
          <r>
            <t xml:space="preserve">H</t>
          </r>
        </is>
      </c>
      <c r="E9439" s="24" t="n">
        <v>0.00589</v>
      </c>
      <c r="F9439" s="25" t="n">
        <v>23.56</v>
      </c>
      <c r="G9439" s="25" t="n">
        <f>TRUNC(TRUNC(E9439,8)*F9439,2)</f>
        <v>0.13</v>
      </c>
    </row>
    <row r="9440" customHeight="1" ht="18">
      <c r="A9440" s="2" t="inlineStr"/>
      <c r="B9440" s="2" t="inlineStr"/>
      <c r="C9440" s="2" t="inlineStr"/>
      <c r="D9440" s="2" t="inlineStr"/>
      <c r="E9440" s="26" t="inlineStr">
        <is>
          <r>
            <t xml:space="preserve">TOTAL Mão de Obra com Encargos Complementares:</t>
          </r>
        </is>
      </c>
      <c r="F9440" s="26" t="inlineStr"/>
      <c r="G9440" s="27" t="n">
        <f>SUM(G9438:G9439)</f>
        <v>0.28</v>
      </c>
    </row>
    <row r="9441" customHeight="1" ht="15">
      <c r="A9441" s="2" t="inlineStr"/>
      <c r="B9441" s="2" t="inlineStr"/>
      <c r="C9441" s="2" t="inlineStr"/>
      <c r="D9441" s="2" t="inlineStr"/>
      <c r="E9441" s="28" t="inlineStr">
        <is>
          <r>
            <t xml:space="preserve">VALOR:</t>
          </r>
        </is>
      </c>
      <c r="F9441" s="28" t="inlineStr"/>
      <c r="G9441" s="29" t="n">
        <f>ROUND(SUM(G9436,G9440),2)</f>
        <v>2.06</v>
      </c>
    </row>
    <row r="9442" customHeight="1" ht="15">
      <c r="A9442" s="2" t="inlineStr"/>
      <c r="B9442" s="2" t="inlineStr"/>
      <c r="C9442" s="2" t="inlineStr"/>
      <c r="D9442" s="2" t="inlineStr"/>
      <c r="E9442" s="28" t="inlineStr">
        <is>
          <r>
            <t xml:space="preserve">VALOR BDI (20.34%):</t>
          </r>
        </is>
      </c>
      <c r="F9442" s="28" t="inlineStr"/>
      <c r="G9442" s="29" t="n">
        <f>ROUND(G9441*(20.34/100),2)</f>
        <v>0.42</v>
      </c>
    </row>
    <row r="9443" customHeight="1" ht="15">
      <c r="A9443" s="2" t="inlineStr"/>
      <c r="B9443" s="2" t="inlineStr"/>
      <c r="C9443" s="2" t="inlineStr"/>
      <c r="D9443" s="2" t="inlineStr"/>
      <c r="E9443" s="28" t="inlineStr">
        <is>
          <r>
            <t xml:space="preserve">VALOR COM BDI:</t>
          </r>
        </is>
      </c>
      <c r="F9443" s="28" t="inlineStr"/>
      <c r="G9443" s="29" t="n">
        <f>G9442+G9441</f>
        <v>2.48</v>
      </c>
    </row>
    <row r="9444" customHeight="1" ht="10">
      <c r="A9444" s="2" t="inlineStr"/>
      <c r="B9444" s="2" t="inlineStr"/>
      <c r="C9444" s="2" t="inlineStr"/>
      <c r="D9444" s="2" t="inlineStr"/>
      <c r="E9444" s="18" t="inlineStr"/>
      <c r="F9444" s="18" t="inlineStr"/>
      <c r="G9444" s="18" t="inlineStr"/>
    </row>
    <row r="9445" customHeight="1" ht="20">
      <c r="A9445" s="19" t="inlineStr">
        <is>
          <r>
            <t xml:space="preserve">2.4.14. ​95241​ LASTRO DE CONCRETO MAGRO, APLICADO EM PISOS, LAJES SOBRE SOLO OU RADIERS, ESPESSURA DE 5 CM. AF_01/2024​ (M2)</t>
          </r>
        </is>
      </c>
      <c r="B9445" s="19" t="inlineStr"/>
      <c r="C9445" s="19" t="inlineStr"/>
      <c r="D9445" s="19" t="inlineStr"/>
      <c r="E9445" s="19" t="inlineStr"/>
      <c r="F9445" s="19" t="inlineStr"/>
      <c r="G9445" s="19" t="inlineStr"/>
    </row>
    <row r="9446" customHeight="1" ht="15">
      <c r="A9446" s="20" t="inlineStr">
        <is>
          <r>
            <t xml:space="preserve">Mão de Obra com Encargos Complementares</t>
          </r>
        </is>
      </c>
      <c r="B9446" s="20" t="inlineStr"/>
      <c r="C9446" s="21" t="inlineStr">
        <is>
          <r>
            <t xml:space="preserve">FONTE</t>
          </r>
        </is>
      </c>
      <c r="D9446" s="21" t="inlineStr">
        <is>
          <r>
            <t xml:space="preserve">UNID</t>
          </r>
        </is>
      </c>
      <c r="E9446" s="21" t="inlineStr">
        <is>
          <r>
            <t xml:space="preserve">COEFICIENTE</t>
          </r>
        </is>
      </c>
      <c r="F9446" s="21" t="inlineStr">
        <is>
          <r>
            <t xml:space="preserve">PREÇO UNITÁRIO</t>
          </r>
        </is>
      </c>
      <c r="G9446" s="21" t="inlineStr">
        <is>
          <r>
            <t xml:space="preserve">TOTAL</t>
          </r>
        </is>
      </c>
    </row>
    <row r="9447" customHeight="1" ht="15">
      <c r="A9447" s="22" t="inlineStr">
        <is>
          <r>
            <t xml:space="preserve">88309</t>
          </r>
        </is>
      </c>
      <c r="B9447" s="23" t="inlineStr">
        <is>
          <r>
            <t xml:space="preserve">PEDREIRO COM ENCARGOS COMPLEMENTARES</t>
          </r>
        </is>
      </c>
      <c r="C9447" s="22" t="inlineStr">
        <is>
          <r>
            <t xml:space="preserve">SINAPI</t>
          </r>
        </is>
      </c>
      <c r="D9447" s="22" t="inlineStr">
        <is>
          <r>
            <t xml:space="preserve">H</t>
          </r>
        </is>
      </c>
      <c r="E9447" s="24" t="n">
        <v>0.25415</v>
      </c>
      <c r="F9447" s="25" t="n">
        <v>30.58</v>
      </c>
      <c r="G9447" s="25" t="n">
        <f>TRUNC(TRUNC(E9447,8)*F9447,2)</f>
        <v>7.77</v>
      </c>
    </row>
    <row r="9448" customHeight="1" ht="15">
      <c r="A9448" s="22" t="inlineStr">
        <is>
          <r>
            <t xml:space="preserve">88316</t>
          </r>
        </is>
      </c>
      <c r="B9448" s="23" t="inlineStr">
        <is>
          <r>
            <t xml:space="preserve">SERVENTE COM ENCARGOS COMPLEMENTARES</t>
          </r>
        </is>
      </c>
      <c r="C9448" s="22" t="inlineStr">
        <is>
          <r>
            <t xml:space="preserve">SINAPI</t>
          </r>
        </is>
      </c>
      <c r="D9448" s="22" t="inlineStr">
        <is>
          <r>
            <t xml:space="preserve">H</t>
          </r>
        </is>
      </c>
      <c r="E9448" s="24" t="n">
        <v>0.0919</v>
      </c>
      <c r="F9448" s="25" t="n">
        <v>23.56</v>
      </c>
      <c r="G9448" s="25" t="n">
        <f>TRUNC(TRUNC(E9448,8)*F9448,2)</f>
        <v>2.16</v>
      </c>
    </row>
    <row r="9449" customHeight="1" ht="18">
      <c r="A9449" s="2" t="inlineStr"/>
      <c r="B9449" s="2" t="inlineStr"/>
      <c r="C9449" s="2" t="inlineStr"/>
      <c r="D9449" s="2" t="inlineStr"/>
      <c r="E9449" s="26" t="inlineStr">
        <is>
          <r>
            <t xml:space="preserve">TOTAL Mão de Obra com Encargos Complementares:</t>
          </r>
        </is>
      </c>
      <c r="F9449" s="26" t="inlineStr"/>
      <c r="G9449" s="27" t="n">
        <f>SUM(G9447:G9448)</f>
        <v>9.93</v>
      </c>
    </row>
    <row r="9450" customHeight="1" ht="15">
      <c r="A9450" s="20" t="inlineStr">
        <is>
          <r>
            <t xml:space="preserve">Serviço</t>
          </r>
        </is>
      </c>
      <c r="B9450" s="20" t="inlineStr"/>
      <c r="C9450" s="21" t="inlineStr">
        <is>
          <r>
            <t xml:space="preserve">FONTE</t>
          </r>
        </is>
      </c>
      <c r="D9450" s="21" t="inlineStr">
        <is>
          <r>
            <t xml:space="preserve">UNID</t>
          </r>
        </is>
      </c>
      <c r="E9450" s="21" t="inlineStr">
        <is>
          <r>
            <t xml:space="preserve">COEFICIENTE</t>
          </r>
        </is>
      </c>
      <c r="F9450" s="21" t="inlineStr">
        <is>
          <r>
            <t xml:space="preserve">PREÇO UNITÁRIO</t>
          </r>
        </is>
      </c>
      <c r="G9450" s="21" t="inlineStr">
        <is>
          <r>
            <t xml:space="preserve">TOTAL</t>
          </r>
        </is>
      </c>
    </row>
    <row r="9451" customHeight="1" ht="29">
      <c r="A9451" s="22" t="inlineStr">
        <is>
          <r>
            <t xml:space="preserve">94968</t>
          </r>
        </is>
      </c>
      <c r="B9451" s="23" t="inlineStr">
        <is>
          <r>
            <t xml:space="preserve">CONCRETO MAGRO PARA LASTRO, TRAÇO 1:4,5:4,5 (EM MASSA SECA DE CIMENTO/ AREIA MÉDIA/ BRITA 1) - PREPARO MECÂNICO COM BETONEIRA 600 L. AF_05/2021</t>
          </r>
        </is>
      </c>
      <c r="C9451" s="22" t="inlineStr">
        <is>
          <r>
            <t xml:space="preserve">SINAPI</t>
          </r>
        </is>
      </c>
      <c r="D9451" s="22" t="inlineStr">
        <is>
          <r>
            <t xml:space="preserve">M3</t>
          </r>
        </is>
      </c>
      <c r="E9451" s="24" t="n">
        <v>0.069</v>
      </c>
      <c r="F9451" s="25" t="n">
        <v>424.55</v>
      </c>
      <c r="G9451" s="25" t="n">
        <f>TRUNC(TRUNC(E9451,8)*F9451,2)</f>
        <v>29.29</v>
      </c>
    </row>
    <row r="9452" customHeight="1" ht="15">
      <c r="A9452" s="2" t="inlineStr"/>
      <c r="B9452" s="2" t="inlineStr"/>
      <c r="C9452" s="2" t="inlineStr"/>
      <c r="D9452" s="2" t="inlineStr"/>
      <c r="E9452" s="26" t="inlineStr">
        <is>
          <r>
            <t xml:space="preserve">TOTAL Serviço:</t>
          </r>
        </is>
      </c>
      <c r="F9452" s="26" t="inlineStr"/>
      <c r="G9452" s="27" t="n">
        <f>SUM(G9451:G9451)</f>
        <v>29.29</v>
      </c>
    </row>
    <row r="9453" customHeight="1" ht="15">
      <c r="A9453" s="2" t="inlineStr"/>
      <c r="B9453" s="2" t="inlineStr"/>
      <c r="C9453" s="2" t="inlineStr"/>
      <c r="D9453" s="2" t="inlineStr"/>
      <c r="E9453" s="28" t="inlineStr">
        <is>
          <r>
            <t xml:space="preserve">VALOR:</t>
          </r>
        </is>
      </c>
      <c r="F9453" s="28" t="inlineStr"/>
      <c r="G9453" s="29" t="n">
        <f>ROUND(SUM(G9449,G9452),2)</f>
        <v>39.22</v>
      </c>
    </row>
    <row r="9454" customHeight="1" ht="15">
      <c r="A9454" s="2" t="inlineStr"/>
      <c r="B9454" s="2" t="inlineStr"/>
      <c r="C9454" s="2" t="inlineStr"/>
      <c r="D9454" s="2" t="inlineStr"/>
      <c r="E9454" s="28" t="inlineStr">
        <is>
          <r>
            <t xml:space="preserve">VALOR BDI (20.34%):</t>
          </r>
        </is>
      </c>
      <c r="F9454" s="28" t="inlineStr"/>
      <c r="G9454" s="29" t="n">
        <f>ROUND(G9453*(20.34/100),2)</f>
        <v>7.98</v>
      </c>
    </row>
    <row r="9455" customHeight="1" ht="15">
      <c r="A9455" s="2" t="inlineStr"/>
      <c r="B9455" s="2" t="inlineStr"/>
      <c r="C9455" s="2" t="inlineStr"/>
      <c r="D9455" s="2" t="inlineStr"/>
      <c r="E9455" s="28" t="inlineStr">
        <is>
          <r>
            <t xml:space="preserve">VALOR COM BDI:</t>
          </r>
        </is>
      </c>
      <c r="F9455" s="28" t="inlineStr"/>
      <c r="G9455" s="29" t="n">
        <f>G9454+G9453</f>
        <v>47.2</v>
      </c>
    </row>
    <row r="9456" customHeight="1" ht="10">
      <c r="A9456" s="2" t="inlineStr"/>
      <c r="B9456" s="2" t="inlineStr"/>
      <c r="C9456" s="2" t="inlineStr"/>
      <c r="D9456" s="2" t="inlineStr"/>
      <c r="E9456" s="18" t="inlineStr"/>
      <c r="F9456" s="18" t="inlineStr"/>
      <c r="G9456" s="18" t="inlineStr"/>
    </row>
    <row r="9457" customHeight="1" ht="20">
      <c r="A9457" s="19" t="inlineStr">
        <is>
          <r>
            <t xml:space="preserve">2.4.15. ​87273​ REVESTIMENTO CERÂMICO PARA PAREDES INTERNAS COM PLACAS TIPO ESMALTADA DE DIMENSÕES 33X45 CM APLICADAS NA ALTURA INTEIRA DAS PAREDES. AF_02/2023_PE​ (M2)</t>
          </r>
        </is>
      </c>
      <c r="B9457" s="19" t="inlineStr"/>
      <c r="C9457" s="19" t="inlineStr"/>
      <c r="D9457" s="19" t="inlineStr"/>
      <c r="E9457" s="19" t="inlineStr"/>
      <c r="F9457" s="19" t="inlineStr"/>
      <c r="G9457" s="19" t="inlineStr"/>
    </row>
    <row r="9458" customHeight="1" ht="15">
      <c r="A9458" s="20" t="inlineStr">
        <is>
          <r>
            <t xml:space="preserve">Material</t>
          </r>
        </is>
      </c>
      <c r="B9458" s="20" t="inlineStr"/>
      <c r="C9458" s="21" t="inlineStr">
        <is>
          <r>
            <t xml:space="preserve">FONTE</t>
          </r>
        </is>
      </c>
      <c r="D9458" s="21" t="inlineStr">
        <is>
          <r>
            <t xml:space="preserve">UNID</t>
          </r>
        </is>
      </c>
      <c r="E9458" s="21" t="inlineStr">
        <is>
          <r>
            <t xml:space="preserve">COEFICIENTE</t>
          </r>
        </is>
      </c>
      <c r="F9458" s="21" t="inlineStr">
        <is>
          <r>
            <t xml:space="preserve">PREÇO UNITÁRIO</t>
          </r>
        </is>
      </c>
      <c r="G9458" s="21" t="inlineStr">
        <is>
          <r>
            <t xml:space="preserve">TOTAL</t>
          </r>
        </is>
      </c>
    </row>
    <row r="9459" customHeight="1" ht="15">
      <c r="A9459" s="22" t="inlineStr">
        <is>
          <r>
            <t xml:space="preserve">00001381</t>
          </r>
        </is>
      </c>
      <c r="B9459" s="23" t="inlineStr">
        <is>
          <r>
            <t xml:space="preserve">ARGAMASSA COLANTE AC I PARA CERAMICAS</t>
          </r>
        </is>
      </c>
      <c r="C9459" s="22" t="inlineStr">
        <is>
          <r>
            <t xml:space="preserve">SINAPI</t>
          </r>
        </is>
      </c>
      <c r="D9459" s="22" t="inlineStr">
        <is>
          <r>
            <t xml:space="preserve">KG</t>
          </r>
        </is>
      </c>
      <c r="E9459" s="24" t="n">
        <v>6.85</v>
      </c>
      <c r="F9459" s="25" t="n">
        <v>1.17</v>
      </c>
      <c r="G9459" s="25" t="n">
        <f>TRUNC(TRUNC(E9459,8)*F9459,2)</f>
        <v>8.01</v>
      </c>
    </row>
    <row r="9460" customHeight="1" ht="15">
      <c r="A9460" s="22" t="inlineStr">
        <is>
          <r>
            <t xml:space="preserve">00034357</t>
          </r>
        </is>
      </c>
      <c r="B9460" s="23" t="inlineStr">
        <is>
          <r>
            <t xml:space="preserve">REJUNTE CIMENTICIO, QUALQUER COR</t>
          </r>
        </is>
      </c>
      <c r="C9460" s="22" t="inlineStr">
        <is>
          <r>
            <t xml:space="preserve">SINAPI</t>
          </r>
        </is>
      </c>
      <c r="D9460" s="22" t="inlineStr">
        <is>
          <r>
            <t xml:space="preserve">KG</t>
          </r>
        </is>
      </c>
      <c r="E9460" s="24" t="n">
        <v>0.222</v>
      </c>
      <c r="F9460" s="25" t="n">
        <v>6.87</v>
      </c>
      <c r="G9460" s="25" t="n">
        <f>TRUNC(TRUNC(E9460,8)*F9460,2)</f>
        <v>1.52</v>
      </c>
    </row>
    <row r="9461" customHeight="1" ht="21">
      <c r="A9461" s="22" t="inlineStr">
        <is>
          <r>
            <t xml:space="preserve">00000536</t>
          </r>
        </is>
      </c>
      <c r="B9461" s="23" t="inlineStr">
        <is>
          <r>
            <t xml:space="preserve">REVESTIMENTO PARA PAREDE, EM CERAMICA ESMALTADA, FORMATO MENOR OU IGUAL A 2025 CM2</t>
          </r>
        </is>
      </c>
      <c r="C9461" s="22" t="inlineStr">
        <is>
          <r>
            <t xml:space="preserve">SINAPI</t>
          </r>
        </is>
      </c>
      <c r="D9461" s="22" t="inlineStr">
        <is>
          <r>
            <t xml:space="preserve">M2</t>
          </r>
        </is>
      </c>
      <c r="E9461" s="24" t="n">
        <v>1.0798</v>
      </c>
      <c r="F9461" s="25" t="n">
        <v>34.03</v>
      </c>
      <c r="G9461" s="25" t="n">
        <f>TRUNC(TRUNC(E9461,8)*F9461,2)</f>
        <v>36.74</v>
      </c>
    </row>
    <row r="9462" customHeight="1" ht="15">
      <c r="A9462" s="2" t="inlineStr"/>
      <c r="B9462" s="2" t="inlineStr"/>
      <c r="C9462" s="2" t="inlineStr"/>
      <c r="D9462" s="2" t="inlineStr"/>
      <c r="E9462" s="26" t="inlineStr">
        <is>
          <r>
            <t xml:space="preserve">TOTAL Material:</t>
          </r>
        </is>
      </c>
      <c r="F9462" s="26" t="inlineStr"/>
      <c r="G9462" s="27" t="n">
        <f>SUM(G9459:G9461)</f>
        <v>46.27</v>
      </c>
    </row>
    <row r="9463" customHeight="1" ht="15">
      <c r="A9463" s="20" t="inlineStr">
        <is>
          <r>
            <t xml:space="preserve">Mão de Obra com Encargos Complementares</t>
          </r>
        </is>
      </c>
      <c r="B9463" s="20" t="inlineStr"/>
      <c r="C9463" s="21" t="inlineStr">
        <is>
          <r>
            <t xml:space="preserve">FONTE</t>
          </r>
        </is>
      </c>
      <c r="D9463" s="21" t="inlineStr">
        <is>
          <r>
            <t xml:space="preserve">UNID</t>
          </r>
        </is>
      </c>
      <c r="E9463" s="21" t="inlineStr">
        <is>
          <r>
            <t xml:space="preserve">COEFICIENTE</t>
          </r>
        </is>
      </c>
      <c r="F9463" s="21" t="inlineStr">
        <is>
          <r>
            <t xml:space="preserve">PREÇO UNITÁRIO</t>
          </r>
        </is>
      </c>
      <c r="G9463" s="21" t="inlineStr">
        <is>
          <r>
            <t xml:space="preserve">TOTAL</t>
          </r>
        </is>
      </c>
    </row>
    <row r="9464" customHeight="1" ht="21">
      <c r="A9464" s="22" t="inlineStr">
        <is>
          <r>
            <t xml:space="preserve">88256</t>
          </r>
        </is>
      </c>
      <c r="B9464" s="23" t="inlineStr">
        <is>
          <r>
            <t xml:space="preserve">AZULEJISTA OU LADRILHEIRO COM ENCARGOS COMPLEMENTARES</t>
          </r>
        </is>
      </c>
      <c r="C9464" s="22" t="inlineStr">
        <is>
          <r>
            <t xml:space="preserve">SINAPI</t>
          </r>
        </is>
      </c>
      <c r="D9464" s="22" t="inlineStr">
        <is>
          <r>
            <t xml:space="preserve">H</t>
          </r>
        </is>
      </c>
      <c r="E9464" s="24" t="n">
        <v>0.697</v>
      </c>
      <c r="F9464" s="25" t="n">
        <v>30.44</v>
      </c>
      <c r="G9464" s="25" t="n">
        <f>TRUNC(TRUNC(E9464,8)*F9464,2)</f>
        <v>21.21</v>
      </c>
    </row>
    <row r="9465" customHeight="1" ht="15">
      <c r="A9465" s="22" t="inlineStr">
        <is>
          <r>
            <t xml:space="preserve">88316</t>
          </r>
        </is>
      </c>
      <c r="B9465" s="23" t="inlineStr">
        <is>
          <r>
            <t xml:space="preserve">SERVENTE COM ENCARGOS COMPLEMENTARES</t>
          </r>
        </is>
      </c>
      <c r="C9465" s="22" t="inlineStr">
        <is>
          <r>
            <t xml:space="preserve">SINAPI</t>
          </r>
        </is>
      </c>
      <c r="D9465" s="22" t="inlineStr">
        <is>
          <r>
            <t xml:space="preserve">H</t>
          </r>
        </is>
      </c>
      <c r="E9465" s="24" t="n">
        <v>0.3138</v>
      </c>
      <c r="F9465" s="25" t="n">
        <v>23.56</v>
      </c>
      <c r="G9465" s="25" t="n">
        <f>TRUNC(TRUNC(E9465,8)*F9465,2)</f>
        <v>7.39</v>
      </c>
    </row>
    <row r="9466" customHeight="1" ht="18">
      <c r="A9466" s="2" t="inlineStr"/>
      <c r="B9466" s="2" t="inlineStr"/>
      <c r="C9466" s="2" t="inlineStr"/>
      <c r="D9466" s="2" t="inlineStr"/>
      <c r="E9466" s="26" t="inlineStr">
        <is>
          <r>
            <t xml:space="preserve">TOTAL Mão de Obra com Encargos Complementares:</t>
          </r>
        </is>
      </c>
      <c r="F9466" s="26" t="inlineStr"/>
      <c r="G9466" s="27" t="n">
        <f>SUM(G9464:G9465)</f>
        <v>28.6</v>
      </c>
    </row>
    <row r="9467" customHeight="1" ht="15">
      <c r="A9467" s="2" t="inlineStr"/>
      <c r="B9467" s="2" t="inlineStr"/>
      <c r="C9467" s="2" t="inlineStr"/>
      <c r="D9467" s="2" t="inlineStr"/>
      <c r="E9467" s="28" t="inlineStr">
        <is>
          <r>
            <t xml:space="preserve">VALOR:</t>
          </r>
        </is>
      </c>
      <c r="F9467" s="28" t="inlineStr"/>
      <c r="G9467" s="29" t="n">
        <f>ROUND(SUM(G9462,G9466),2)</f>
        <v>74.87</v>
      </c>
    </row>
    <row r="9468" customHeight="1" ht="15">
      <c r="A9468" s="2" t="inlineStr"/>
      <c r="B9468" s="2" t="inlineStr"/>
      <c r="C9468" s="2" t="inlineStr"/>
      <c r="D9468" s="2" t="inlineStr"/>
      <c r="E9468" s="28" t="inlineStr">
        <is>
          <r>
            <t xml:space="preserve">VALOR BDI (20.34%):</t>
          </r>
        </is>
      </c>
      <c r="F9468" s="28" t="inlineStr"/>
      <c r="G9468" s="29" t="n">
        <f>ROUND(G9467*(20.34/100),2)</f>
        <v>15.23</v>
      </c>
    </row>
    <row r="9469" customHeight="1" ht="15">
      <c r="A9469" s="2" t="inlineStr"/>
      <c r="B9469" s="2" t="inlineStr"/>
      <c r="C9469" s="2" t="inlineStr"/>
      <c r="D9469" s="2" t="inlineStr"/>
      <c r="E9469" s="28" t="inlineStr">
        <is>
          <r>
            <t xml:space="preserve">VALOR COM BDI:</t>
          </r>
        </is>
      </c>
      <c r="F9469" s="28" t="inlineStr"/>
      <c r="G9469" s="29" t="n">
        <f>G9468+G9467</f>
        <v>90.1</v>
      </c>
    </row>
    <row r="9470" customHeight="1" ht="10">
      <c r="A9470" s="2" t="inlineStr"/>
      <c r="B9470" s="2" t="inlineStr"/>
      <c r="C9470" s="2" t="inlineStr"/>
      <c r="D9470" s="2" t="inlineStr"/>
      <c r="E9470" s="18" t="inlineStr"/>
      <c r="F9470" s="18" t="inlineStr"/>
      <c r="G9470" s="18" t="inlineStr"/>
    </row>
    <row r="9471" customHeight="1" ht="20">
      <c r="A9471" s="19" t="inlineStr">
        <is>
          <r>
            <t xml:space="preserve">2.4.16. ​87250​ REVESTIMENTO CERÂMICO PARA PISO COM PLACAS TIPO ESMALTADA DE DIMENSÕES 45X45 CM APLICADA EM AMBIENTES DE ÁREA ENTRE 5 M2 E 10 M2. AF_02/2023_PE​ (M2)</t>
          </r>
        </is>
      </c>
      <c r="B9471" s="19" t="inlineStr"/>
      <c r="C9471" s="19" t="inlineStr"/>
      <c r="D9471" s="19" t="inlineStr"/>
      <c r="E9471" s="19" t="inlineStr"/>
      <c r="F9471" s="19" t="inlineStr"/>
      <c r="G9471" s="19" t="inlineStr"/>
    </row>
    <row r="9472" customHeight="1" ht="15">
      <c r="A9472" s="20" t="inlineStr">
        <is>
          <r>
            <t xml:space="preserve">Material</t>
          </r>
        </is>
      </c>
      <c r="B9472" s="20" t="inlineStr"/>
      <c r="C9472" s="21" t="inlineStr">
        <is>
          <r>
            <t xml:space="preserve">FONTE</t>
          </r>
        </is>
      </c>
      <c r="D9472" s="21" t="inlineStr">
        <is>
          <r>
            <t xml:space="preserve">UNID</t>
          </r>
        </is>
      </c>
      <c r="E9472" s="21" t="inlineStr">
        <is>
          <r>
            <t xml:space="preserve">COEFICIENTE</t>
          </r>
        </is>
      </c>
      <c r="F9472" s="21" t="inlineStr">
        <is>
          <r>
            <t xml:space="preserve">PREÇO UNITÁRIO</t>
          </r>
        </is>
      </c>
      <c r="G9472" s="21" t="inlineStr">
        <is>
          <r>
            <t xml:space="preserve">TOTAL</t>
          </r>
        </is>
      </c>
    </row>
    <row r="9473" customHeight="1" ht="15">
      <c r="A9473" s="22" t="inlineStr">
        <is>
          <r>
            <t xml:space="preserve">00001381</t>
          </r>
        </is>
      </c>
      <c r="B9473" s="23" t="inlineStr">
        <is>
          <r>
            <t xml:space="preserve">ARGAMASSA COLANTE AC I PARA CERAMICAS</t>
          </r>
        </is>
      </c>
      <c r="C9473" s="22" t="inlineStr">
        <is>
          <r>
            <t xml:space="preserve">SINAPI</t>
          </r>
        </is>
      </c>
      <c r="D9473" s="22" t="inlineStr">
        <is>
          <r>
            <t xml:space="preserve">KG</t>
          </r>
        </is>
      </c>
      <c r="E9473" s="24" t="n">
        <v>9.1325</v>
      </c>
      <c r="F9473" s="25" t="n">
        <v>1.17</v>
      </c>
      <c r="G9473" s="25" t="n">
        <f>TRUNC(TRUNC(E9473,8)*F9473,2)</f>
        <v>10.68</v>
      </c>
    </row>
    <row r="9474" customHeight="1" ht="21">
      <c r="A9474" s="22" t="inlineStr">
        <is>
          <r>
            <t xml:space="preserve">00001287</t>
          </r>
        </is>
      </c>
      <c r="B9474" s="23" t="inlineStr">
        <is>
          <r>
            <t xml:space="preserve">PISO EM CERAMICA ESMALTADA, COR LISA, PEI MAIOR OU IGUAL A 4, FORMATO MENOR OU IGUAL A 2025 CM2</t>
          </r>
        </is>
      </c>
      <c r="C9474" s="22" t="inlineStr">
        <is>
          <r>
            <t xml:space="preserve">SINAPI</t>
          </r>
        </is>
      </c>
      <c r="D9474" s="22" t="inlineStr">
        <is>
          <r>
            <t xml:space="preserve">M2</t>
          </r>
        </is>
      </c>
      <c r="E9474" s="24" t="n">
        <v>1.071</v>
      </c>
      <c r="F9474" s="25" t="n">
        <v>36.58</v>
      </c>
      <c r="G9474" s="25" t="n">
        <f>TRUNC(TRUNC(E9474,8)*F9474,2)</f>
        <v>39.17</v>
      </c>
    </row>
    <row r="9475" customHeight="1" ht="15">
      <c r="A9475" s="22" t="inlineStr">
        <is>
          <r>
            <t xml:space="preserve">00034357</t>
          </r>
        </is>
      </c>
      <c r="B9475" s="23" t="inlineStr">
        <is>
          <r>
            <t xml:space="preserve">REJUNTE CIMENTICIO, QUALQUER COR</t>
          </r>
        </is>
      </c>
      <c r="C9475" s="22" t="inlineStr">
        <is>
          <r>
            <t xml:space="preserve">SINAPI</t>
          </r>
        </is>
      </c>
      <c r="D9475" s="22" t="inlineStr">
        <is>
          <r>
            <t xml:space="preserve">KG</t>
          </r>
        </is>
      </c>
      <c r="E9475" s="24" t="n">
        <v>0.188</v>
      </c>
      <c r="F9475" s="25" t="n">
        <v>6.87</v>
      </c>
      <c r="G9475" s="25" t="n">
        <f>TRUNC(TRUNC(E9475,8)*F9475,2)</f>
        <v>1.29</v>
      </c>
    </row>
    <row r="9476" customHeight="1" ht="15">
      <c r="A9476" s="2" t="inlineStr"/>
      <c r="B9476" s="2" t="inlineStr"/>
      <c r="C9476" s="2" t="inlineStr"/>
      <c r="D9476" s="2" t="inlineStr"/>
      <c r="E9476" s="26" t="inlineStr">
        <is>
          <r>
            <t xml:space="preserve">TOTAL Material:</t>
          </r>
        </is>
      </c>
      <c r="F9476" s="26" t="inlineStr"/>
      <c r="G9476" s="27" t="n">
        <f>SUM(G9473:G9475)</f>
        <v>51.14</v>
      </c>
    </row>
    <row r="9477" customHeight="1" ht="15">
      <c r="A9477" s="20" t="inlineStr">
        <is>
          <r>
            <t xml:space="preserve">Mão de Obra com Encargos Complementares</t>
          </r>
        </is>
      </c>
      <c r="B9477" s="20" t="inlineStr"/>
      <c r="C9477" s="21" t="inlineStr">
        <is>
          <r>
            <t xml:space="preserve">FONTE</t>
          </r>
        </is>
      </c>
      <c r="D9477" s="21" t="inlineStr">
        <is>
          <r>
            <t xml:space="preserve">UNID</t>
          </r>
        </is>
      </c>
      <c r="E9477" s="21" t="inlineStr">
        <is>
          <r>
            <t xml:space="preserve">COEFICIENTE</t>
          </r>
        </is>
      </c>
      <c r="F9477" s="21" t="inlineStr">
        <is>
          <r>
            <t xml:space="preserve">PREÇO UNITÁRIO</t>
          </r>
        </is>
      </c>
      <c r="G9477" s="21" t="inlineStr">
        <is>
          <r>
            <t xml:space="preserve">TOTAL</t>
          </r>
        </is>
      </c>
    </row>
    <row r="9478" customHeight="1" ht="21">
      <c r="A9478" s="22" t="inlineStr">
        <is>
          <r>
            <t xml:space="preserve">88256</t>
          </r>
        </is>
      </c>
      <c r="B9478" s="23" t="inlineStr">
        <is>
          <r>
            <t xml:space="preserve">AZULEJISTA OU LADRILHEIRO COM ENCARGOS COMPLEMENTARES</t>
          </r>
        </is>
      </c>
      <c r="C9478" s="22" t="inlineStr">
        <is>
          <r>
            <t xml:space="preserve">SINAPI</t>
          </r>
        </is>
      </c>
      <c r="D9478" s="22" t="inlineStr">
        <is>
          <r>
            <t xml:space="preserve">H</t>
          </r>
        </is>
      </c>
      <c r="E9478" s="24" t="n">
        <v>0.5143</v>
      </c>
      <c r="F9478" s="25" t="n">
        <v>30.44</v>
      </c>
      <c r="G9478" s="25" t="n">
        <f>TRUNC(TRUNC(E9478,8)*F9478,2)</f>
        <v>15.65</v>
      </c>
    </row>
    <row r="9479" customHeight="1" ht="15">
      <c r="A9479" s="22" t="inlineStr">
        <is>
          <r>
            <t xml:space="preserve">88316</t>
          </r>
        </is>
      </c>
      <c r="B9479" s="23" t="inlineStr">
        <is>
          <r>
            <t xml:space="preserve">SERVENTE COM ENCARGOS COMPLEMENTARES</t>
          </r>
        </is>
      </c>
      <c r="C9479" s="22" t="inlineStr">
        <is>
          <r>
            <t xml:space="preserve">SINAPI</t>
          </r>
        </is>
      </c>
      <c r="D9479" s="22" t="inlineStr">
        <is>
          <r>
            <t xml:space="preserve">H</t>
          </r>
        </is>
      </c>
      <c r="E9479" s="24" t="n">
        <v>0.1666</v>
      </c>
      <c r="F9479" s="25" t="n">
        <v>23.56</v>
      </c>
      <c r="G9479" s="25" t="n">
        <f>TRUNC(TRUNC(E9479,8)*F9479,2)</f>
        <v>3.92</v>
      </c>
    </row>
    <row r="9480" customHeight="1" ht="18">
      <c r="A9480" s="2" t="inlineStr"/>
      <c r="B9480" s="2" t="inlineStr"/>
      <c r="C9480" s="2" t="inlineStr"/>
      <c r="D9480" s="2" t="inlineStr"/>
      <c r="E9480" s="26" t="inlineStr">
        <is>
          <r>
            <t xml:space="preserve">TOTAL Mão de Obra com Encargos Complementares:</t>
          </r>
        </is>
      </c>
      <c r="F9480" s="26" t="inlineStr"/>
      <c r="G9480" s="27" t="n">
        <f>SUM(G9478:G9479)</f>
        <v>19.57</v>
      </c>
    </row>
    <row r="9481" customHeight="1" ht="15">
      <c r="A9481" s="2" t="inlineStr"/>
      <c r="B9481" s="2" t="inlineStr"/>
      <c r="C9481" s="2" t="inlineStr"/>
      <c r="D9481" s="2" t="inlineStr"/>
      <c r="E9481" s="28" t="inlineStr">
        <is>
          <r>
            <t xml:space="preserve">VALOR:</t>
          </r>
        </is>
      </c>
      <c r="F9481" s="28" t="inlineStr"/>
      <c r="G9481" s="29" t="n">
        <f>ROUND(SUM(G9476,G9480),2)</f>
        <v>70.71</v>
      </c>
    </row>
    <row r="9482" customHeight="1" ht="15">
      <c r="A9482" s="2" t="inlineStr"/>
      <c r="B9482" s="2" t="inlineStr"/>
      <c r="C9482" s="2" t="inlineStr"/>
      <c r="D9482" s="2" t="inlineStr"/>
      <c r="E9482" s="28" t="inlineStr">
        <is>
          <r>
            <t xml:space="preserve">VALOR BDI (20.34%):</t>
          </r>
        </is>
      </c>
      <c r="F9482" s="28" t="inlineStr"/>
      <c r="G9482" s="29" t="n">
        <f>ROUND(G9481*(20.34/100),2)</f>
        <v>14.38</v>
      </c>
    </row>
    <row r="9483" customHeight="1" ht="15">
      <c r="A9483" s="2" t="inlineStr"/>
      <c r="B9483" s="2" t="inlineStr"/>
      <c r="C9483" s="2" t="inlineStr"/>
      <c r="D9483" s="2" t="inlineStr"/>
      <c r="E9483" s="28" t="inlineStr">
        <is>
          <r>
            <t xml:space="preserve">VALOR COM BDI:</t>
          </r>
        </is>
      </c>
      <c r="F9483" s="28" t="inlineStr"/>
      <c r="G9483" s="29" t="n">
        <f>G9482+G9481</f>
        <v>85.09</v>
      </c>
    </row>
    <row r="9484" customHeight="1" ht="10">
      <c r="A9484" s="2" t="inlineStr"/>
      <c r="B9484" s="2" t="inlineStr"/>
      <c r="C9484" s="2" t="inlineStr"/>
      <c r="D9484" s="2" t="inlineStr"/>
      <c r="E9484" s="18" t="inlineStr"/>
      <c r="F9484" s="18" t="inlineStr"/>
      <c r="G9484" s="18" t="inlineStr"/>
    </row>
    <row r="9485" customHeight="1" ht="20">
      <c r="A9485" s="19" t="inlineStr">
        <is>
          <r>
            <t xml:space="preserve">2.4.17. ​103370​ ALVENARIA DE VEDAÇÃO DE BLOCOS CERÂMICOS FURADOS NA HORIZONTAL DE 19X19X39 CM (ESPESSURA 19 CM) E ARGAMASSA DE ASSENTAMENTO COM PREPARO EM BETONEIRA. AF_12/2021​ (M2)</t>
          </r>
        </is>
      </c>
      <c r="B9485" s="19" t="inlineStr"/>
      <c r="C9485" s="19" t="inlineStr"/>
      <c r="D9485" s="19" t="inlineStr"/>
      <c r="E9485" s="19" t="inlineStr"/>
      <c r="F9485" s="19" t="inlineStr"/>
      <c r="G9485" s="19" t="inlineStr"/>
    </row>
    <row r="9486" customHeight="1" ht="15">
      <c r="A9486" s="20" t="inlineStr">
        <is>
          <r>
            <t xml:space="preserve">Material</t>
          </r>
        </is>
      </c>
      <c r="B9486" s="20" t="inlineStr"/>
      <c r="C9486" s="21" t="inlineStr">
        <is>
          <r>
            <t xml:space="preserve">FONTE</t>
          </r>
        </is>
      </c>
      <c r="D9486" s="21" t="inlineStr">
        <is>
          <r>
            <t xml:space="preserve">UNID</t>
          </r>
        </is>
      </c>
      <c r="E9486" s="21" t="inlineStr">
        <is>
          <r>
            <t xml:space="preserve">COEFICIENTE</t>
          </r>
        </is>
      </c>
      <c r="F9486" s="21" t="inlineStr">
        <is>
          <r>
            <t xml:space="preserve">PREÇO UNITÁRIO</t>
          </r>
        </is>
      </c>
      <c r="G9486" s="21" t="inlineStr">
        <is>
          <r>
            <t xml:space="preserve">TOTAL</t>
          </r>
        </is>
      </c>
    </row>
    <row r="9487" customHeight="1" ht="29">
      <c r="A9487" s="22" t="inlineStr">
        <is>
          <r>
            <t xml:space="preserve">00044465</t>
          </r>
        </is>
      </c>
      <c r="B9487" s="23" t="inlineStr">
        <is>
          <r>
            <t xml:space="preserve">BLOCO CERAMICO / TIJOLO VAZADO PARA ALVENARIA DE VEDACAO, 9 FUROS NA HORIZONTAL DE 19 X 19 X 39 CM (L X A X C)</t>
          </r>
        </is>
      </c>
      <c r="C9487" s="22" t="inlineStr">
        <is>
          <r>
            <t xml:space="preserve">SINAPI</t>
          </r>
        </is>
      </c>
      <c r="D9487" s="22" t="inlineStr">
        <is>
          <r>
            <t xml:space="preserve">UN</t>
          </r>
        </is>
      </c>
      <c r="E9487" s="24" t="n">
        <v>14.15</v>
      </c>
      <c r="F9487" s="25" t="n">
        <v>2.87</v>
      </c>
      <c r="G9487" s="25" t="n">
        <f>TRUNC(TRUNC(E9487,8)*F9487,2)</f>
        <v>40.61</v>
      </c>
    </row>
    <row r="9488" customHeight="1" ht="15">
      <c r="A9488" s="22" t="inlineStr">
        <is>
          <r>
            <t xml:space="preserve">00037395</t>
          </r>
        </is>
      </c>
      <c r="B9488" s="23" t="inlineStr">
        <is>
          <r>
            <t xml:space="preserve">PINO DE ACO COM FURO, HASTE = 27 MM (ACAO DIRETA)</t>
          </r>
        </is>
      </c>
      <c r="C9488" s="22" t="inlineStr">
        <is>
          <r>
            <t xml:space="preserve">SINAPI</t>
          </r>
        </is>
      </c>
      <c r="D9488" s="22" t="inlineStr">
        <is>
          <r>
            <t xml:space="preserve">CENTO</t>
          </r>
        </is>
      </c>
      <c r="E9488" s="24" t="n">
        <v>0.01</v>
      </c>
      <c r="F9488" s="25" t="n">
        <v>41.93</v>
      </c>
      <c r="G9488" s="25" t="n">
        <f>TRUNC(TRUNC(E9488,8)*F9488,2)</f>
        <v>0.41</v>
      </c>
    </row>
    <row r="9489" customHeight="1" ht="29">
      <c r="A9489" s="22" t="inlineStr">
        <is>
          <r>
            <t xml:space="preserve">00034548</t>
          </r>
        </is>
      </c>
      <c r="B9489" s="23" t="inlineStr">
        <is>
          <r>
            <t xml:space="preserve">TELA DE ACO SOLDADA GALVANIZADA/ZINCADA PARA ALVENARIA, FIO D = *1,20 A 1,70* MM, MALHA 15 X 15 MM, (C X L) *50 X 17,5* CM</t>
          </r>
        </is>
      </c>
      <c r="C9489" s="22" t="inlineStr">
        <is>
          <r>
            <t xml:space="preserve">SINAPI</t>
          </r>
        </is>
      </c>
      <c r="D9489" s="22" t="inlineStr">
        <is>
          <r>
            <t xml:space="preserve">M</t>
          </r>
        </is>
      </c>
      <c r="E9489" s="24" t="n">
        <v>0.42</v>
      </c>
      <c r="F9489" s="25" t="n">
        <v>5.34</v>
      </c>
      <c r="G9489" s="25" t="n">
        <f>TRUNC(TRUNC(E9489,8)*F9489,2)</f>
        <v>2.24</v>
      </c>
    </row>
    <row r="9490" customHeight="1" ht="15">
      <c r="A9490" s="2" t="inlineStr"/>
      <c r="B9490" s="2" t="inlineStr"/>
      <c r="C9490" s="2" t="inlineStr"/>
      <c r="D9490" s="2" t="inlineStr"/>
      <c r="E9490" s="26" t="inlineStr">
        <is>
          <r>
            <t xml:space="preserve">TOTAL Material:</t>
          </r>
        </is>
      </c>
      <c r="F9490" s="26" t="inlineStr"/>
      <c r="G9490" s="27" t="n">
        <f>SUM(G9487:G9489)</f>
        <v>43.26</v>
      </c>
    </row>
    <row r="9491" customHeight="1" ht="15">
      <c r="A9491" s="20" t="inlineStr">
        <is>
          <r>
            <t xml:space="preserve">Mão de Obra com Encargos Complementares</t>
          </r>
        </is>
      </c>
      <c r="B9491" s="20" t="inlineStr"/>
      <c r="C9491" s="21" t="inlineStr">
        <is>
          <r>
            <t xml:space="preserve">FONTE</t>
          </r>
        </is>
      </c>
      <c r="D9491" s="21" t="inlineStr">
        <is>
          <r>
            <t xml:space="preserve">UNID</t>
          </r>
        </is>
      </c>
      <c r="E9491" s="21" t="inlineStr">
        <is>
          <r>
            <t xml:space="preserve">COEFICIENTE</t>
          </r>
        </is>
      </c>
      <c r="F9491" s="21" t="inlineStr">
        <is>
          <r>
            <t xml:space="preserve">PREÇO UNITÁRIO</t>
          </r>
        </is>
      </c>
      <c r="G9491" s="21" t="inlineStr">
        <is>
          <r>
            <t xml:space="preserve">TOTAL</t>
          </r>
        </is>
      </c>
    </row>
    <row r="9492" customHeight="1" ht="15">
      <c r="A9492" s="22" t="inlineStr">
        <is>
          <r>
            <t xml:space="preserve">88309</t>
          </r>
        </is>
      </c>
      <c r="B9492" s="23" t="inlineStr">
        <is>
          <r>
            <t xml:space="preserve">PEDREIRO COM ENCARGOS COMPLEMENTARES</t>
          </r>
        </is>
      </c>
      <c r="C9492" s="22" t="inlineStr">
        <is>
          <r>
            <t xml:space="preserve">SINAPI</t>
          </r>
        </is>
      </c>
      <c r="D9492" s="22" t="inlineStr">
        <is>
          <r>
            <t xml:space="preserve">H</t>
          </r>
        </is>
      </c>
      <c r="E9492" s="24" t="n">
        <v>0.99</v>
      </c>
      <c r="F9492" s="25" t="n">
        <v>30.58</v>
      </c>
      <c r="G9492" s="25" t="n">
        <f>TRUNC(TRUNC(E9492,8)*F9492,2)</f>
        <v>30.27</v>
      </c>
    </row>
    <row r="9493" customHeight="1" ht="15">
      <c r="A9493" s="22" t="inlineStr">
        <is>
          <r>
            <t xml:space="preserve">88316</t>
          </r>
        </is>
      </c>
      <c r="B9493" s="23" t="inlineStr">
        <is>
          <r>
            <t xml:space="preserve">SERVENTE COM ENCARGOS COMPLEMENTARES</t>
          </r>
        </is>
      </c>
      <c r="C9493" s="22" t="inlineStr">
        <is>
          <r>
            <t xml:space="preserve">SINAPI</t>
          </r>
        </is>
      </c>
      <c r="D9493" s="22" t="inlineStr">
        <is>
          <r>
            <t xml:space="preserve">H</t>
          </r>
        </is>
      </c>
      <c r="E9493" s="24" t="n">
        <v>0.495</v>
      </c>
      <c r="F9493" s="25" t="n">
        <v>23.56</v>
      </c>
      <c r="G9493" s="25" t="n">
        <f>TRUNC(TRUNC(E9493,8)*F9493,2)</f>
        <v>11.66</v>
      </c>
    </row>
    <row r="9494" customHeight="1" ht="18">
      <c r="A9494" s="2" t="inlineStr"/>
      <c r="B9494" s="2" t="inlineStr"/>
      <c r="C9494" s="2" t="inlineStr"/>
      <c r="D9494" s="2" t="inlineStr"/>
      <c r="E9494" s="26" t="inlineStr">
        <is>
          <r>
            <t xml:space="preserve">TOTAL Mão de Obra com Encargos Complementares:</t>
          </r>
        </is>
      </c>
      <c r="F9494" s="26" t="inlineStr"/>
      <c r="G9494" s="27" t="n">
        <f>SUM(G9492:G9493)</f>
        <v>41.93</v>
      </c>
    </row>
    <row r="9495" customHeight="1" ht="15">
      <c r="A9495" s="20" t="inlineStr">
        <is>
          <r>
            <t xml:space="preserve">Serviço</t>
          </r>
        </is>
      </c>
      <c r="B9495" s="20" t="inlineStr"/>
      <c r="C9495" s="21" t="inlineStr">
        <is>
          <r>
            <t xml:space="preserve">FONTE</t>
          </r>
        </is>
      </c>
      <c r="D9495" s="21" t="inlineStr">
        <is>
          <r>
            <t xml:space="preserve">UNID</t>
          </r>
        </is>
      </c>
      <c r="E9495" s="21" t="inlineStr">
        <is>
          <r>
            <t xml:space="preserve">COEFICIENTE</t>
          </r>
        </is>
      </c>
      <c r="F9495" s="21" t="inlineStr">
        <is>
          <r>
            <t xml:space="preserve">PREÇO UNITÁRIO</t>
          </r>
        </is>
      </c>
      <c r="G9495" s="21" t="inlineStr">
        <is>
          <r>
            <t xml:space="preserve">TOTAL</t>
          </r>
        </is>
      </c>
    </row>
    <row r="9496" customHeight="1" ht="38">
      <c r="A9496" s="22" t="inlineStr">
        <is>
          <r>
            <t xml:space="preserve">87292</t>
          </r>
        </is>
      </c>
      <c r="B9496" s="23" t="inlineStr">
        <is>
          <r>
            <t xml:space="preserve">ARGAMASSA TRAÇO 1:2:8 (EM VOLUME DE CIMENTO, CAL E AREIA MÉDIA ÚMIDA) PARA EMBOÇO/MASSA ÚNICA/ASSENTAMENTO DE ALVENARIA DE VEDAÇÃO, PREPARO MECÂNICO COM BETONEIRA 400 L. AF_08/2019</t>
          </r>
        </is>
      </c>
      <c r="C9496" s="22" t="inlineStr">
        <is>
          <r>
            <t xml:space="preserve">SINAPI</t>
          </r>
        </is>
      </c>
      <c r="D9496" s="22" t="inlineStr">
        <is>
          <r>
            <t xml:space="preserve">M3</t>
          </r>
        </is>
      </c>
      <c r="E9496" s="24" t="n">
        <v>0.0107</v>
      </c>
      <c r="F9496" s="25" t="n">
        <v>654.5</v>
      </c>
      <c r="G9496" s="25" t="n">
        <f>TRUNC(TRUNC(E9496,8)*F9496,2)</f>
        <v>7.0</v>
      </c>
    </row>
    <row r="9497" customHeight="1" ht="15">
      <c r="A9497" s="2" t="inlineStr"/>
      <c r="B9497" s="2" t="inlineStr"/>
      <c r="C9497" s="2" t="inlineStr"/>
      <c r="D9497" s="2" t="inlineStr"/>
      <c r="E9497" s="26" t="inlineStr">
        <is>
          <r>
            <t xml:space="preserve">TOTAL Serviço:</t>
          </r>
        </is>
      </c>
      <c r="F9497" s="26" t="inlineStr"/>
      <c r="G9497" s="27" t="n">
        <f>SUM(G9496:G9496)</f>
        <v>7.0</v>
      </c>
    </row>
    <row r="9498" customHeight="1" ht="15">
      <c r="A9498" s="2" t="inlineStr"/>
      <c r="B9498" s="2" t="inlineStr"/>
      <c r="C9498" s="2" t="inlineStr"/>
      <c r="D9498" s="2" t="inlineStr"/>
      <c r="E9498" s="28" t="inlineStr">
        <is>
          <r>
            <t xml:space="preserve">VALOR:</t>
          </r>
        </is>
      </c>
      <c r="F9498" s="28" t="inlineStr"/>
      <c r="G9498" s="29" t="n">
        <f>ROUND(SUM(G9490,G9494,G9497),2)</f>
        <v>92.19</v>
      </c>
    </row>
    <row r="9499" customHeight="1" ht="15">
      <c r="A9499" s="2" t="inlineStr"/>
      <c r="B9499" s="2" t="inlineStr"/>
      <c r="C9499" s="2" t="inlineStr"/>
      <c r="D9499" s="2" t="inlineStr"/>
      <c r="E9499" s="28" t="inlineStr">
        <is>
          <r>
            <t xml:space="preserve">VALOR BDI (20.34%):</t>
          </r>
        </is>
      </c>
      <c r="F9499" s="28" t="inlineStr"/>
      <c r="G9499" s="29" t="n">
        <f>ROUND(G9498*(20.34/100),2)</f>
        <v>18.75</v>
      </c>
    </row>
    <row r="9500" customHeight="1" ht="15">
      <c r="A9500" s="2" t="inlineStr"/>
      <c r="B9500" s="2" t="inlineStr"/>
      <c r="C9500" s="2" t="inlineStr"/>
      <c r="D9500" s="2" t="inlineStr"/>
      <c r="E9500" s="28" t="inlineStr">
        <is>
          <r>
            <t xml:space="preserve">VALOR COM BDI:</t>
          </r>
        </is>
      </c>
      <c r="F9500" s="28" t="inlineStr"/>
      <c r="G9500" s="29" t="n">
        <f>G9499+G9498</f>
        <v>110.94</v>
      </c>
    </row>
    <row r="9501" customHeight="1" ht="10">
      <c r="A9501" s="2" t="inlineStr"/>
      <c r="B9501" s="2" t="inlineStr"/>
      <c r="C9501" s="2" t="inlineStr"/>
      <c r="D9501" s="2" t="inlineStr"/>
      <c r="E9501" s="18" t="inlineStr"/>
      <c r="F9501" s="18" t="inlineStr"/>
      <c r="G9501" s="18" t="inlineStr"/>
    </row>
    <row r="9502" customHeight="1" ht="20">
      <c r="A9502" s="19" t="inlineStr">
        <is>
          <r>
            <t xml:space="preserve">2.4.18. ​87878​ CHAPISCO APLICADO EM ALVENARIAS E ESTRUTURAS DE CONCRETO INTERNAS, COM COLHER DE PEDREIRO. ARGAMASSA TRAÇO 1:3 COM PREPARO MANUAL. AF_10/2022​ (M2)</t>
          </r>
        </is>
      </c>
      <c r="B9502" s="19" t="inlineStr"/>
      <c r="C9502" s="19" t="inlineStr"/>
      <c r="D9502" s="19" t="inlineStr"/>
      <c r="E9502" s="19" t="inlineStr"/>
      <c r="F9502" s="19" t="inlineStr"/>
      <c r="G9502" s="19" t="inlineStr"/>
    </row>
    <row r="9503" customHeight="1" ht="15">
      <c r="A9503" s="20" t="inlineStr">
        <is>
          <r>
            <t xml:space="preserve">Mão de Obra com Encargos Complementares</t>
          </r>
        </is>
      </c>
      <c r="B9503" s="20" t="inlineStr"/>
      <c r="C9503" s="21" t="inlineStr">
        <is>
          <r>
            <t xml:space="preserve">FONTE</t>
          </r>
        </is>
      </c>
      <c r="D9503" s="21" t="inlineStr">
        <is>
          <r>
            <t xml:space="preserve">UNID</t>
          </r>
        </is>
      </c>
      <c r="E9503" s="21" t="inlineStr">
        <is>
          <r>
            <t xml:space="preserve">COEFICIENTE</t>
          </r>
        </is>
      </c>
      <c r="F9503" s="21" t="inlineStr">
        <is>
          <r>
            <t xml:space="preserve">PREÇO UNITÁRIO</t>
          </r>
        </is>
      </c>
      <c r="G9503" s="21" t="inlineStr">
        <is>
          <r>
            <t xml:space="preserve">TOTAL</t>
          </r>
        </is>
      </c>
    </row>
    <row r="9504" customHeight="1" ht="15">
      <c r="A9504" s="22" t="inlineStr">
        <is>
          <r>
            <t xml:space="preserve">88309</t>
          </r>
        </is>
      </c>
      <c r="B9504" s="23" t="inlineStr">
        <is>
          <r>
            <t xml:space="preserve">PEDREIRO COM ENCARGOS COMPLEMENTARES</t>
          </r>
        </is>
      </c>
      <c r="C9504" s="22" t="inlineStr">
        <is>
          <r>
            <t xml:space="preserve">SINAPI</t>
          </r>
        </is>
      </c>
      <c r="D9504" s="22" t="inlineStr">
        <is>
          <r>
            <t xml:space="preserve">H</t>
          </r>
        </is>
      </c>
      <c r="E9504" s="24" t="n">
        <v>0.0681</v>
      </c>
      <c r="F9504" s="25" t="n">
        <v>30.58</v>
      </c>
      <c r="G9504" s="25" t="n">
        <f>TRUNC(TRUNC(E9504,8)*F9504,2)</f>
        <v>2.08</v>
      </c>
    </row>
    <row r="9505" customHeight="1" ht="15">
      <c r="A9505" s="22" t="inlineStr">
        <is>
          <r>
            <t xml:space="preserve">88316</t>
          </r>
        </is>
      </c>
      <c r="B9505" s="23" t="inlineStr">
        <is>
          <r>
            <t xml:space="preserve">SERVENTE COM ENCARGOS COMPLEMENTARES</t>
          </r>
        </is>
      </c>
      <c r="C9505" s="22" t="inlineStr">
        <is>
          <r>
            <t xml:space="preserve">SINAPI</t>
          </r>
        </is>
      </c>
      <c r="D9505" s="22" t="inlineStr">
        <is>
          <r>
            <t xml:space="preserve">H</t>
          </r>
        </is>
      </c>
      <c r="E9505" s="24" t="n">
        <v>0.0255</v>
      </c>
      <c r="F9505" s="25" t="n">
        <v>23.56</v>
      </c>
      <c r="G9505" s="25" t="n">
        <f>TRUNC(TRUNC(E9505,8)*F9505,2)</f>
        <v>0.6</v>
      </c>
    </row>
    <row r="9506" customHeight="1" ht="18">
      <c r="A9506" s="2" t="inlineStr"/>
      <c r="B9506" s="2" t="inlineStr"/>
      <c r="C9506" s="2" t="inlineStr"/>
      <c r="D9506" s="2" t="inlineStr"/>
      <c r="E9506" s="26" t="inlineStr">
        <is>
          <r>
            <t xml:space="preserve">TOTAL Mão de Obra com Encargos Complementares:</t>
          </r>
        </is>
      </c>
      <c r="F9506" s="26" t="inlineStr"/>
      <c r="G9506" s="27" t="n">
        <f>SUM(G9504:G9505)</f>
        <v>2.68</v>
      </c>
    </row>
    <row r="9507" customHeight="1" ht="15">
      <c r="A9507" s="20" t="inlineStr">
        <is>
          <r>
            <t xml:space="preserve">Serviço</t>
          </r>
        </is>
      </c>
      <c r="B9507" s="20" t="inlineStr"/>
      <c r="C9507" s="21" t="inlineStr">
        <is>
          <r>
            <t xml:space="preserve">FONTE</t>
          </r>
        </is>
      </c>
      <c r="D9507" s="21" t="inlineStr">
        <is>
          <r>
            <t xml:space="preserve">UNID</t>
          </r>
        </is>
      </c>
      <c r="E9507" s="21" t="inlineStr">
        <is>
          <r>
            <t xml:space="preserve">COEFICIENTE</t>
          </r>
        </is>
      </c>
      <c r="F9507" s="21" t="inlineStr">
        <is>
          <r>
            <t xml:space="preserve">PREÇO UNITÁRIO</t>
          </r>
        </is>
      </c>
      <c r="G9507" s="21" t="inlineStr">
        <is>
          <r>
            <t xml:space="preserve">TOTAL</t>
          </r>
        </is>
      </c>
    </row>
    <row r="9508" customHeight="1" ht="29">
      <c r="A9508" s="22" t="inlineStr">
        <is>
          <r>
            <t xml:space="preserve">87377</t>
          </r>
        </is>
      </c>
      <c r="B9508" s="23" t="inlineStr">
        <is>
          <r>
            <t xml:space="preserve">ARGAMASSA TRAÇO 1:3 (EM VOLUME DE CIMENTO E AREIA GROSSA ÚMIDA) PARA CHAPISCO CONVENCIONAL, PREPARO MANUAL. AF_08/2019</t>
          </r>
        </is>
      </c>
      <c r="C9508" s="22" t="inlineStr">
        <is>
          <r>
            <t xml:space="preserve">SINAPI</t>
          </r>
        </is>
      </c>
      <c r="D9508" s="22" t="inlineStr">
        <is>
          <r>
            <t xml:space="preserve">M3</t>
          </r>
        </is>
      </c>
      <c r="E9508" s="24" t="n">
        <v>0.0037</v>
      </c>
      <c r="F9508" s="25" t="n">
        <v>696.15</v>
      </c>
      <c r="G9508" s="25" t="n">
        <f>TRUNC(TRUNC(E9508,8)*F9508,2)</f>
        <v>2.57</v>
      </c>
    </row>
    <row r="9509" customHeight="1" ht="15">
      <c r="A9509" s="2" t="inlineStr"/>
      <c r="B9509" s="2" t="inlineStr"/>
      <c r="C9509" s="2" t="inlineStr"/>
      <c r="D9509" s="2" t="inlineStr"/>
      <c r="E9509" s="26" t="inlineStr">
        <is>
          <r>
            <t xml:space="preserve">TOTAL Serviço:</t>
          </r>
        </is>
      </c>
      <c r="F9509" s="26" t="inlineStr"/>
      <c r="G9509" s="27" t="n">
        <f>SUM(G9508:G9508)</f>
        <v>2.57</v>
      </c>
    </row>
    <row r="9510" customHeight="1" ht="15">
      <c r="A9510" s="2" t="inlineStr"/>
      <c r="B9510" s="2" t="inlineStr"/>
      <c r="C9510" s="2" t="inlineStr"/>
      <c r="D9510" s="2" t="inlineStr"/>
      <c r="E9510" s="28" t="inlineStr">
        <is>
          <r>
            <t xml:space="preserve">VALOR:</t>
          </r>
        </is>
      </c>
      <c r="F9510" s="28" t="inlineStr"/>
      <c r="G9510" s="29" t="n">
        <f>ROUND(SUM(G9506,G9509),2)</f>
        <v>5.25</v>
      </c>
    </row>
    <row r="9511" customHeight="1" ht="15">
      <c r="A9511" s="2" t="inlineStr"/>
      <c r="B9511" s="2" t="inlineStr"/>
      <c r="C9511" s="2" t="inlineStr"/>
      <c r="D9511" s="2" t="inlineStr"/>
      <c r="E9511" s="28" t="inlineStr">
        <is>
          <r>
            <t xml:space="preserve">VALOR BDI (20.34%):</t>
          </r>
        </is>
      </c>
      <c r="F9511" s="28" t="inlineStr"/>
      <c r="G9511" s="29" t="n">
        <f>ROUND(G9510*(20.34/100),2)</f>
        <v>1.07</v>
      </c>
    </row>
    <row r="9512" customHeight="1" ht="15">
      <c r="A9512" s="2" t="inlineStr"/>
      <c r="B9512" s="2" t="inlineStr"/>
      <c r="C9512" s="2" t="inlineStr"/>
      <c r="D9512" s="2" t="inlineStr"/>
      <c r="E9512" s="28" t="inlineStr">
        <is>
          <r>
            <t xml:space="preserve">VALOR COM BDI:</t>
          </r>
        </is>
      </c>
      <c r="F9512" s="28" t="inlineStr"/>
      <c r="G9512" s="29" t="n">
        <f>G9511+G9510</f>
        <v>6.32</v>
      </c>
    </row>
    <row r="9513" customHeight="1" ht="10">
      <c r="A9513" s="2" t="inlineStr"/>
      <c r="B9513" s="2" t="inlineStr"/>
      <c r="C9513" s="2" t="inlineStr"/>
      <c r="D9513" s="2" t="inlineStr"/>
      <c r="E9513" s="18" t="inlineStr"/>
      <c r="F9513" s="18" t="inlineStr"/>
      <c r="G9513" s="18" t="inlineStr"/>
    </row>
    <row r="9514" customHeight="1" ht="20">
      <c r="A9514" s="19" t="inlineStr">
        <is>
          <r>
            <t xml:space="preserve">2.4.19. ​87529​ MASSA ÚNICA, EM ARGAMASSA TRAÇO 1:2:8, PREPARO MECÂNICO, APLICADA MANUALMENTE EM PAREDES INTERNAS DE AMBIENTES COM ÁREA ENTRE 5M² E 10M², E = 17,5MM, COM TALISCAS. AF_03/2024​ (M2)</t>
          </r>
        </is>
      </c>
      <c r="B9514" s="19" t="inlineStr"/>
      <c r="C9514" s="19" t="inlineStr"/>
      <c r="D9514" s="19" t="inlineStr"/>
      <c r="E9514" s="19" t="inlineStr"/>
      <c r="F9514" s="19" t="inlineStr"/>
      <c r="G9514" s="19" t="inlineStr"/>
    </row>
    <row r="9515" customHeight="1" ht="15">
      <c r="A9515" s="20" t="inlineStr">
        <is>
          <r>
            <t xml:space="preserve">Mão de Obra com Encargos Complementares</t>
          </r>
        </is>
      </c>
      <c r="B9515" s="20" t="inlineStr"/>
      <c r="C9515" s="21" t="inlineStr">
        <is>
          <r>
            <t xml:space="preserve">FONTE</t>
          </r>
        </is>
      </c>
      <c r="D9515" s="21" t="inlineStr">
        <is>
          <r>
            <t xml:space="preserve">UNID</t>
          </r>
        </is>
      </c>
      <c r="E9515" s="21" t="inlineStr">
        <is>
          <r>
            <t xml:space="preserve">COEFICIENTE</t>
          </r>
        </is>
      </c>
      <c r="F9515" s="21" t="inlineStr">
        <is>
          <r>
            <t xml:space="preserve">PREÇO UNITÁRIO</t>
          </r>
        </is>
      </c>
      <c r="G9515" s="21" t="inlineStr">
        <is>
          <r>
            <t xml:space="preserve">TOTAL</t>
          </r>
        </is>
      </c>
    </row>
    <row r="9516" customHeight="1" ht="15">
      <c r="A9516" s="22" t="inlineStr">
        <is>
          <r>
            <t xml:space="preserve">88309</t>
          </r>
        </is>
      </c>
      <c r="B9516" s="23" t="inlineStr">
        <is>
          <r>
            <t xml:space="preserve">PEDREIRO COM ENCARGOS COMPLEMENTARES</t>
          </r>
        </is>
      </c>
      <c r="C9516" s="22" t="inlineStr">
        <is>
          <r>
            <t xml:space="preserve">SINAPI</t>
          </r>
        </is>
      </c>
      <c r="D9516" s="22" t="inlineStr">
        <is>
          <r>
            <t xml:space="preserve">H</t>
          </r>
        </is>
      </c>
      <c r="E9516" s="24" t="n">
        <v>0.4724</v>
      </c>
      <c r="F9516" s="25" t="n">
        <v>30.58</v>
      </c>
      <c r="G9516" s="25" t="n">
        <f>TRUNC(TRUNC(E9516,8)*F9516,2)</f>
        <v>14.44</v>
      </c>
    </row>
    <row r="9517" customHeight="1" ht="15">
      <c r="A9517" s="22" t="inlineStr">
        <is>
          <r>
            <t xml:space="preserve">88316</t>
          </r>
        </is>
      </c>
      <c r="B9517" s="23" t="inlineStr">
        <is>
          <r>
            <t xml:space="preserve">SERVENTE COM ENCARGOS COMPLEMENTARES</t>
          </r>
        </is>
      </c>
      <c r="C9517" s="22" t="inlineStr">
        <is>
          <r>
            <t xml:space="preserve">SINAPI</t>
          </r>
        </is>
      </c>
      <c r="D9517" s="22" t="inlineStr">
        <is>
          <r>
            <t xml:space="preserve">H</t>
          </r>
        </is>
      </c>
      <c r="E9517" s="24" t="n">
        <v>0.2362</v>
      </c>
      <c r="F9517" s="25" t="n">
        <v>23.56</v>
      </c>
      <c r="G9517" s="25" t="n">
        <f>TRUNC(TRUNC(E9517,8)*F9517,2)</f>
        <v>5.56</v>
      </c>
    </row>
    <row r="9518" customHeight="1" ht="18">
      <c r="A9518" s="2" t="inlineStr"/>
      <c r="B9518" s="2" t="inlineStr"/>
      <c r="C9518" s="2" t="inlineStr"/>
      <c r="D9518" s="2" t="inlineStr"/>
      <c r="E9518" s="26" t="inlineStr">
        <is>
          <r>
            <t xml:space="preserve">TOTAL Mão de Obra com Encargos Complementares:</t>
          </r>
        </is>
      </c>
      <c r="F9518" s="26" t="inlineStr"/>
      <c r="G9518" s="27" t="n">
        <f>SUM(G9516:G9517)</f>
        <v>20.0</v>
      </c>
    </row>
    <row r="9519" customHeight="1" ht="15">
      <c r="A9519" s="20" t="inlineStr">
        <is>
          <r>
            <t xml:space="preserve">Serviço</t>
          </r>
        </is>
      </c>
      <c r="B9519" s="20" t="inlineStr"/>
      <c r="C9519" s="21" t="inlineStr">
        <is>
          <r>
            <t xml:space="preserve">FONTE</t>
          </r>
        </is>
      </c>
      <c r="D9519" s="21" t="inlineStr">
        <is>
          <r>
            <t xml:space="preserve">UNID</t>
          </r>
        </is>
      </c>
      <c r="E9519" s="21" t="inlineStr">
        <is>
          <r>
            <t xml:space="preserve">COEFICIENTE</t>
          </r>
        </is>
      </c>
      <c r="F9519" s="21" t="inlineStr">
        <is>
          <r>
            <t xml:space="preserve">PREÇO UNITÁRIO</t>
          </r>
        </is>
      </c>
      <c r="G9519" s="21" t="inlineStr">
        <is>
          <r>
            <t xml:space="preserve">TOTAL</t>
          </r>
        </is>
      </c>
    </row>
    <row r="9520" customHeight="1" ht="38">
      <c r="A9520" s="22" t="inlineStr">
        <is>
          <r>
            <t xml:space="preserve">87292</t>
          </r>
        </is>
      </c>
      <c r="B9520" s="23" t="inlineStr">
        <is>
          <r>
            <t xml:space="preserve">ARGAMASSA TRAÇO 1:2:8 (EM VOLUME DE CIMENTO, CAL E AREIA MÉDIA ÚMIDA) PARA EMBOÇO/MASSA ÚNICA/ASSENTAMENTO DE ALVENARIA DE VEDAÇÃO, PREPARO MECÂNICO COM BETONEIRA 400 L. AF_08/2019</t>
          </r>
        </is>
      </c>
      <c r="C9520" s="22" t="inlineStr">
        <is>
          <r>
            <t xml:space="preserve">SINAPI</t>
          </r>
        </is>
      </c>
      <c r="D9520" s="22" t="inlineStr">
        <is>
          <r>
            <t xml:space="preserve">M3</t>
          </r>
        </is>
      </c>
      <c r="E9520" s="24" t="n">
        <v>0.0304</v>
      </c>
      <c r="F9520" s="25" t="n">
        <v>654.5</v>
      </c>
      <c r="G9520" s="25" t="n">
        <f>TRUNC(TRUNC(E9520,8)*F9520,2)</f>
        <v>19.89</v>
      </c>
    </row>
    <row r="9521" customHeight="1" ht="15">
      <c r="A9521" s="2" t="inlineStr"/>
      <c r="B9521" s="2" t="inlineStr"/>
      <c r="C9521" s="2" t="inlineStr"/>
      <c r="D9521" s="2" t="inlineStr"/>
      <c r="E9521" s="26" t="inlineStr">
        <is>
          <r>
            <t xml:space="preserve">TOTAL Serviço:</t>
          </r>
        </is>
      </c>
      <c r="F9521" s="26" t="inlineStr"/>
      <c r="G9521" s="27" t="n">
        <f>SUM(G9520:G9520)</f>
        <v>19.89</v>
      </c>
    </row>
    <row r="9522" customHeight="1" ht="15">
      <c r="A9522" s="2" t="inlineStr"/>
      <c r="B9522" s="2" t="inlineStr"/>
      <c r="C9522" s="2" t="inlineStr"/>
      <c r="D9522" s="2" t="inlineStr"/>
      <c r="E9522" s="28" t="inlineStr">
        <is>
          <r>
            <t xml:space="preserve">VALOR:</t>
          </r>
        </is>
      </c>
      <c r="F9522" s="28" t="inlineStr"/>
      <c r="G9522" s="29" t="n">
        <f>ROUND(SUM(G9518,G9521),2)</f>
        <v>39.89</v>
      </c>
    </row>
    <row r="9523" customHeight="1" ht="15">
      <c r="A9523" s="2" t="inlineStr"/>
      <c r="B9523" s="2" t="inlineStr"/>
      <c r="C9523" s="2" t="inlineStr"/>
      <c r="D9523" s="2" t="inlineStr"/>
      <c r="E9523" s="28" t="inlineStr">
        <is>
          <r>
            <t xml:space="preserve">VALOR BDI (20.34%):</t>
          </r>
        </is>
      </c>
      <c r="F9523" s="28" t="inlineStr"/>
      <c r="G9523" s="29" t="n">
        <f>ROUND(G9522*(20.34/100),2)</f>
        <v>8.11</v>
      </c>
    </row>
    <row r="9524" customHeight="1" ht="15">
      <c r="A9524" s="2" t="inlineStr"/>
      <c r="B9524" s="2" t="inlineStr"/>
      <c r="C9524" s="2" t="inlineStr"/>
      <c r="D9524" s="2" t="inlineStr"/>
      <c r="E9524" s="28" t="inlineStr">
        <is>
          <r>
            <t xml:space="preserve">VALOR COM BDI:</t>
          </r>
        </is>
      </c>
      <c r="F9524" s="28" t="inlineStr"/>
      <c r="G9524" s="29" t="n">
        <f>G9523+G9522</f>
        <v>48.0</v>
      </c>
    </row>
    <row r="9525" customHeight="1" ht="10">
      <c r="A9525" s="2" t="inlineStr"/>
      <c r="B9525" s="2" t="inlineStr"/>
      <c r="C9525" s="2" t="inlineStr"/>
      <c r="D9525" s="2" t="inlineStr"/>
      <c r="E9525" s="18" t="inlineStr"/>
      <c r="F9525" s="18" t="inlineStr"/>
      <c r="G9525" s="18" t="inlineStr"/>
    </row>
    <row r="9526" customHeight="1" ht="20">
      <c r="A9526" s="19" t="inlineStr">
        <is>
          <r>
            <t xml:space="preserve">2.4.20. ​88489​ PINTURA LÁTEX ACRÍLICA PREMIUM, APLICAÇÃO MANUAL EM PAREDES, DUAS DEMÃOS. AF_04/2023​ (M2)</t>
          </r>
        </is>
      </c>
      <c r="B9526" s="19" t="inlineStr"/>
      <c r="C9526" s="19" t="inlineStr"/>
      <c r="D9526" s="19" t="inlineStr"/>
      <c r="E9526" s="19" t="inlineStr"/>
      <c r="F9526" s="19" t="inlineStr"/>
      <c r="G9526" s="19" t="inlineStr"/>
    </row>
    <row r="9527" customHeight="1" ht="15">
      <c r="A9527" s="20" t="inlineStr">
        <is>
          <r>
            <t xml:space="preserve">Material</t>
          </r>
        </is>
      </c>
      <c r="B9527" s="20" t="inlineStr"/>
      <c r="C9527" s="21" t="inlineStr">
        <is>
          <r>
            <t xml:space="preserve">FONTE</t>
          </r>
        </is>
      </c>
      <c r="D9527" s="21" t="inlineStr">
        <is>
          <r>
            <t xml:space="preserve">UNID</t>
          </r>
        </is>
      </c>
      <c r="E9527" s="21" t="inlineStr">
        <is>
          <r>
            <t xml:space="preserve">COEFICIENTE</t>
          </r>
        </is>
      </c>
      <c r="F9527" s="21" t="inlineStr">
        <is>
          <r>
            <t xml:space="preserve">PREÇO UNITÁRIO</t>
          </r>
        </is>
      </c>
      <c r="G9527" s="21" t="inlineStr">
        <is>
          <r>
            <t xml:space="preserve">TOTAL</t>
          </r>
        </is>
      </c>
    </row>
    <row r="9528" customHeight="1" ht="15">
      <c r="A9528" s="22" t="inlineStr">
        <is>
          <r>
            <t xml:space="preserve">00007356</t>
          </r>
        </is>
      </c>
      <c r="B9528" s="23" t="inlineStr">
        <is>
          <r>
            <t xml:space="preserve">TINTA LATEX ACRILICA PREMIUM, COR BRANCO FOSCO</t>
          </r>
        </is>
      </c>
      <c r="C9528" s="22" t="inlineStr">
        <is>
          <r>
            <t xml:space="preserve">SINAPI</t>
          </r>
        </is>
      </c>
      <c r="D9528" s="22" t="inlineStr">
        <is>
          <r>
            <t xml:space="preserve">L</t>
          </r>
        </is>
      </c>
      <c r="E9528" s="24" t="n">
        <v>0.2285</v>
      </c>
      <c r="F9528" s="25" t="n">
        <v>30.79</v>
      </c>
      <c r="G9528" s="25" t="n">
        <f>TRUNC(TRUNC(E9528,8)*F9528,2)</f>
        <v>7.03</v>
      </c>
    </row>
    <row r="9529" customHeight="1" ht="15">
      <c r="A9529" s="2" t="inlineStr"/>
      <c r="B9529" s="2" t="inlineStr"/>
      <c r="C9529" s="2" t="inlineStr"/>
      <c r="D9529" s="2" t="inlineStr"/>
      <c r="E9529" s="26" t="inlineStr">
        <is>
          <r>
            <t xml:space="preserve">TOTAL Material:</t>
          </r>
        </is>
      </c>
      <c r="F9529" s="26" t="inlineStr"/>
      <c r="G9529" s="27" t="n">
        <f>SUM(G9528:G9528)</f>
        <v>7.03</v>
      </c>
    </row>
    <row r="9530" customHeight="1" ht="15">
      <c r="A9530" s="20" t="inlineStr">
        <is>
          <r>
            <t xml:space="preserve">Mão de Obra com Encargos Complementares</t>
          </r>
        </is>
      </c>
      <c r="B9530" s="20" t="inlineStr"/>
      <c r="C9530" s="21" t="inlineStr">
        <is>
          <r>
            <t xml:space="preserve">FONTE</t>
          </r>
        </is>
      </c>
      <c r="D9530" s="21" t="inlineStr">
        <is>
          <r>
            <t xml:space="preserve">UNID</t>
          </r>
        </is>
      </c>
      <c r="E9530" s="21" t="inlineStr">
        <is>
          <r>
            <t xml:space="preserve">COEFICIENTE</t>
          </r>
        </is>
      </c>
      <c r="F9530" s="21" t="inlineStr">
        <is>
          <r>
            <t xml:space="preserve">PREÇO UNITÁRIO</t>
          </r>
        </is>
      </c>
      <c r="G9530" s="21" t="inlineStr">
        <is>
          <r>
            <t xml:space="preserve">TOTAL</t>
          </r>
        </is>
      </c>
    </row>
    <row r="9531" customHeight="1" ht="15">
      <c r="A9531" s="22" t="inlineStr">
        <is>
          <r>
            <t xml:space="preserve">88310</t>
          </r>
        </is>
      </c>
      <c r="B9531" s="23" t="inlineStr">
        <is>
          <r>
            <t xml:space="preserve">PINTOR COM ENCARGOS COMPLEMENTARES</t>
          </r>
        </is>
      </c>
      <c r="C9531" s="22" t="inlineStr">
        <is>
          <r>
            <t xml:space="preserve">SINAPI</t>
          </r>
        </is>
      </c>
      <c r="D9531" s="22" t="inlineStr">
        <is>
          <r>
            <t xml:space="preserve">H</t>
          </r>
        </is>
      </c>
      <c r="E9531" s="24" t="n">
        <v>0.1631</v>
      </c>
      <c r="F9531" s="25" t="n">
        <v>32.25</v>
      </c>
      <c r="G9531" s="25" t="n">
        <f>TRUNC(TRUNC(E9531,8)*F9531,2)</f>
        <v>5.25</v>
      </c>
    </row>
    <row r="9532" customHeight="1" ht="15">
      <c r="A9532" s="22" t="inlineStr">
        <is>
          <r>
            <t xml:space="preserve">88316</t>
          </r>
        </is>
      </c>
      <c r="B9532" s="23" t="inlineStr">
        <is>
          <r>
            <t xml:space="preserve">SERVENTE COM ENCARGOS COMPLEMENTARES</t>
          </r>
        </is>
      </c>
      <c r="C9532" s="22" t="inlineStr">
        <is>
          <r>
            <t xml:space="preserve">SINAPI</t>
          </r>
        </is>
      </c>
      <c r="D9532" s="22" t="inlineStr">
        <is>
          <r>
            <t xml:space="preserve">H</t>
          </r>
        </is>
      </c>
      <c r="E9532" s="24" t="n">
        <v>0.0544</v>
      </c>
      <c r="F9532" s="25" t="n">
        <v>23.56</v>
      </c>
      <c r="G9532" s="25" t="n">
        <f>TRUNC(TRUNC(E9532,8)*F9532,2)</f>
        <v>1.28</v>
      </c>
    </row>
    <row r="9533" customHeight="1" ht="18">
      <c r="A9533" s="2" t="inlineStr"/>
      <c r="B9533" s="2" t="inlineStr"/>
      <c r="C9533" s="2" t="inlineStr"/>
      <c r="D9533" s="2" t="inlineStr"/>
      <c r="E9533" s="26" t="inlineStr">
        <is>
          <r>
            <t xml:space="preserve">TOTAL Mão de Obra com Encargos Complementares:</t>
          </r>
        </is>
      </c>
      <c r="F9533" s="26" t="inlineStr"/>
      <c r="G9533" s="27" t="n">
        <f>SUM(G9531:G9532)</f>
        <v>6.53</v>
      </c>
    </row>
    <row r="9534" customHeight="1" ht="15">
      <c r="A9534" s="2" t="inlineStr"/>
      <c r="B9534" s="2" t="inlineStr"/>
      <c r="C9534" s="2" t="inlineStr"/>
      <c r="D9534" s="2" t="inlineStr"/>
      <c r="E9534" s="28" t="inlineStr">
        <is>
          <r>
            <t xml:space="preserve">VALOR:</t>
          </r>
        </is>
      </c>
      <c r="F9534" s="28" t="inlineStr"/>
      <c r="G9534" s="29" t="n">
        <f>ROUND(SUM(G9529,G9533),2)</f>
        <v>13.56</v>
      </c>
    </row>
    <row r="9535" customHeight="1" ht="15">
      <c r="A9535" s="2" t="inlineStr"/>
      <c r="B9535" s="2" t="inlineStr"/>
      <c r="C9535" s="2" t="inlineStr"/>
      <c r="D9535" s="2" t="inlineStr"/>
      <c r="E9535" s="28" t="inlineStr">
        <is>
          <r>
            <t xml:space="preserve">VALOR BDI (20.34%):</t>
          </r>
        </is>
      </c>
      <c r="F9535" s="28" t="inlineStr"/>
      <c r="G9535" s="29" t="n">
        <f>ROUND(G9534*(20.34/100),2)</f>
        <v>2.76</v>
      </c>
    </row>
    <row r="9536" customHeight="1" ht="15">
      <c r="A9536" s="2" t="inlineStr"/>
      <c r="B9536" s="2" t="inlineStr"/>
      <c r="C9536" s="2" t="inlineStr"/>
      <c r="D9536" s="2" t="inlineStr"/>
      <c r="E9536" s="28" t="inlineStr">
        <is>
          <r>
            <t xml:space="preserve">VALOR COM BDI:</t>
          </r>
        </is>
      </c>
      <c r="F9536" s="28" t="inlineStr"/>
      <c r="G9536" s="29" t="n">
        <f>G9535+G9534</f>
        <v>16.32</v>
      </c>
    </row>
    <row r="9537" customHeight="1" ht="10">
      <c r="A9537" s="2" t="inlineStr"/>
      <c r="B9537" s="2" t="inlineStr"/>
      <c r="C9537" s="2" t="inlineStr"/>
      <c r="D9537" s="2" t="inlineStr"/>
      <c r="E9537" s="18" t="inlineStr"/>
      <c r="F9537" s="18" t="inlineStr"/>
      <c r="G9537" s="18" t="inlineStr"/>
    </row>
    <row r="9538" customHeight="1" ht="20">
      <c r="A9538" s="19" t="inlineStr">
        <is>
          <r>
            <t xml:space="preserve">2.4.21. ​88415​ APLICAÇÃO MANUAL DE FUNDO SELADOR ACRÍLICO EM PAREDES EXTERNAS DE CASAS. AF_03/2024​ (M2)</t>
          </r>
        </is>
      </c>
      <c r="B9538" s="19" t="inlineStr"/>
      <c r="C9538" s="19" t="inlineStr"/>
      <c r="D9538" s="19" t="inlineStr"/>
      <c r="E9538" s="19" t="inlineStr"/>
      <c r="F9538" s="19" t="inlineStr"/>
      <c r="G9538" s="19" t="inlineStr"/>
    </row>
    <row r="9539" customHeight="1" ht="15">
      <c r="A9539" s="20" t="inlineStr">
        <is>
          <r>
            <t xml:space="preserve">Material</t>
          </r>
        </is>
      </c>
      <c r="B9539" s="20" t="inlineStr"/>
      <c r="C9539" s="21" t="inlineStr">
        <is>
          <r>
            <t xml:space="preserve">FONTE</t>
          </r>
        </is>
      </c>
      <c r="D9539" s="21" t="inlineStr">
        <is>
          <r>
            <t xml:space="preserve">UNID</t>
          </r>
        </is>
      </c>
      <c r="E9539" s="21" t="inlineStr">
        <is>
          <r>
            <t xml:space="preserve">COEFICIENTE</t>
          </r>
        </is>
      </c>
      <c r="F9539" s="21" t="inlineStr">
        <is>
          <r>
            <t xml:space="preserve">PREÇO UNITÁRIO</t>
          </r>
        </is>
      </c>
      <c r="G9539" s="21" t="inlineStr">
        <is>
          <r>
            <t xml:space="preserve">TOTAL</t>
          </r>
        </is>
      </c>
    </row>
    <row r="9540" customHeight="1" ht="15">
      <c r="A9540" s="22" t="inlineStr">
        <is>
          <r>
            <t xml:space="preserve">00006085</t>
          </r>
        </is>
      </c>
      <c r="B9540" s="23" t="inlineStr">
        <is>
          <r>
            <t xml:space="preserve">SELADOR ACRILICO OPACO PREMIUM INTERIOR/EXTERIOR</t>
          </r>
        </is>
      </c>
      <c r="C9540" s="22" t="inlineStr">
        <is>
          <r>
            <t xml:space="preserve">SINAPI</t>
          </r>
        </is>
      </c>
      <c r="D9540" s="22" t="inlineStr">
        <is>
          <r>
            <t xml:space="preserve">L</t>
          </r>
        </is>
      </c>
      <c r="E9540" s="24" t="n">
        <v>0.29472</v>
      </c>
      <c r="F9540" s="25" t="n">
        <v>12.23</v>
      </c>
      <c r="G9540" s="25" t="n">
        <f>TRUNC(TRUNC(E9540,8)*F9540,2)</f>
        <v>3.6</v>
      </c>
    </row>
    <row r="9541" customHeight="1" ht="15">
      <c r="A9541" s="2" t="inlineStr"/>
      <c r="B9541" s="2" t="inlineStr"/>
      <c r="C9541" s="2" t="inlineStr"/>
      <c r="D9541" s="2" t="inlineStr"/>
      <c r="E9541" s="26" t="inlineStr">
        <is>
          <r>
            <t xml:space="preserve">TOTAL Material:</t>
          </r>
        </is>
      </c>
      <c r="F9541" s="26" t="inlineStr"/>
      <c r="G9541" s="27" t="n">
        <f>SUM(G9540:G9540)</f>
        <v>3.6</v>
      </c>
    </row>
    <row r="9542" customHeight="1" ht="15">
      <c r="A9542" s="20" t="inlineStr">
        <is>
          <r>
            <t xml:space="preserve">Mão de Obra com Encargos Complementares</t>
          </r>
        </is>
      </c>
      <c r="B9542" s="20" t="inlineStr"/>
      <c r="C9542" s="21" t="inlineStr">
        <is>
          <r>
            <t xml:space="preserve">FONTE</t>
          </r>
        </is>
      </c>
      <c r="D9542" s="21" t="inlineStr">
        <is>
          <r>
            <t xml:space="preserve">UNID</t>
          </r>
        </is>
      </c>
      <c r="E9542" s="21" t="inlineStr">
        <is>
          <r>
            <t xml:space="preserve">COEFICIENTE</t>
          </r>
        </is>
      </c>
      <c r="F9542" s="21" t="inlineStr">
        <is>
          <r>
            <t xml:space="preserve">PREÇO UNITÁRIO</t>
          </r>
        </is>
      </c>
      <c r="G9542" s="21" t="inlineStr">
        <is>
          <r>
            <t xml:space="preserve">TOTAL</t>
          </r>
        </is>
      </c>
    </row>
    <row r="9543" customHeight="1" ht="15">
      <c r="A9543" s="22" t="inlineStr">
        <is>
          <r>
            <t xml:space="preserve">88310</t>
          </r>
        </is>
      </c>
      <c r="B9543" s="23" t="inlineStr">
        <is>
          <r>
            <t xml:space="preserve">PINTOR COM ENCARGOS COMPLEMENTARES</t>
          </r>
        </is>
      </c>
      <c r="C9543" s="22" t="inlineStr">
        <is>
          <r>
            <t xml:space="preserve">SINAPI</t>
          </r>
        </is>
      </c>
      <c r="D9543" s="22" t="inlineStr">
        <is>
          <r>
            <t xml:space="preserve">H</t>
          </r>
        </is>
      </c>
      <c r="E9543" s="24" t="n">
        <v>0.0566</v>
      </c>
      <c r="F9543" s="25" t="n">
        <v>32.25</v>
      </c>
      <c r="G9543" s="25" t="n">
        <f>TRUNC(TRUNC(E9543,8)*F9543,2)</f>
        <v>1.82</v>
      </c>
    </row>
    <row r="9544" customHeight="1" ht="15">
      <c r="A9544" s="22" t="inlineStr">
        <is>
          <r>
            <t xml:space="preserve">88316</t>
          </r>
        </is>
      </c>
      <c r="B9544" s="23" t="inlineStr">
        <is>
          <r>
            <t xml:space="preserve">SERVENTE COM ENCARGOS COMPLEMENTARES</t>
          </r>
        </is>
      </c>
      <c r="C9544" s="22" t="inlineStr">
        <is>
          <r>
            <t xml:space="preserve">SINAPI</t>
          </r>
        </is>
      </c>
      <c r="D9544" s="22" t="inlineStr">
        <is>
          <r>
            <t xml:space="preserve">H</t>
          </r>
        </is>
      </c>
      <c r="E9544" s="24" t="n">
        <v>0.0092</v>
      </c>
      <c r="F9544" s="25" t="n">
        <v>23.56</v>
      </c>
      <c r="G9544" s="25" t="n">
        <f>TRUNC(TRUNC(E9544,8)*F9544,2)</f>
        <v>0.21</v>
      </c>
    </row>
    <row r="9545" customHeight="1" ht="18">
      <c r="A9545" s="2" t="inlineStr"/>
      <c r="B9545" s="2" t="inlineStr"/>
      <c r="C9545" s="2" t="inlineStr"/>
      <c r="D9545" s="2" t="inlineStr"/>
      <c r="E9545" s="26" t="inlineStr">
        <is>
          <r>
            <t xml:space="preserve">TOTAL Mão de Obra com Encargos Complementares:</t>
          </r>
        </is>
      </c>
      <c r="F9545" s="26" t="inlineStr"/>
      <c r="G9545" s="27" t="n">
        <f>SUM(G9543:G9544)</f>
        <v>2.03</v>
      </c>
    </row>
    <row r="9546" customHeight="1" ht="15">
      <c r="A9546" s="2" t="inlineStr"/>
      <c r="B9546" s="2" t="inlineStr"/>
      <c r="C9546" s="2" t="inlineStr"/>
      <c r="D9546" s="2" t="inlineStr"/>
      <c r="E9546" s="28" t="inlineStr">
        <is>
          <r>
            <t xml:space="preserve">VALOR:</t>
          </r>
        </is>
      </c>
      <c r="F9546" s="28" t="inlineStr"/>
      <c r="G9546" s="29" t="n">
        <f>ROUND(SUM(G9541,G9545),2)</f>
        <v>5.63</v>
      </c>
    </row>
    <row r="9547" customHeight="1" ht="15">
      <c r="A9547" s="2" t="inlineStr"/>
      <c r="B9547" s="2" t="inlineStr"/>
      <c r="C9547" s="2" t="inlineStr"/>
      <c r="D9547" s="2" t="inlineStr"/>
      <c r="E9547" s="28" t="inlineStr">
        <is>
          <r>
            <t xml:space="preserve">VALOR BDI (20.34%):</t>
          </r>
        </is>
      </c>
      <c r="F9547" s="28" t="inlineStr"/>
      <c r="G9547" s="29" t="n">
        <f>ROUND(G9546*(20.34/100),2)</f>
        <v>1.15</v>
      </c>
    </row>
    <row r="9548" customHeight="1" ht="15">
      <c r="A9548" s="2" t="inlineStr"/>
      <c r="B9548" s="2" t="inlineStr"/>
      <c r="C9548" s="2" t="inlineStr"/>
      <c r="D9548" s="2" t="inlineStr"/>
      <c r="E9548" s="28" t="inlineStr">
        <is>
          <r>
            <t xml:space="preserve">VALOR COM BDI:</t>
          </r>
        </is>
      </c>
      <c r="F9548" s="28" t="inlineStr"/>
      <c r="G9548" s="29" t="n">
        <f>G9547+G9546</f>
        <v>6.78</v>
      </c>
    </row>
    <row r="9549" customHeight="1" ht="10">
      <c r="A9549" s="2" t="inlineStr"/>
      <c r="B9549" s="2" t="inlineStr"/>
      <c r="C9549" s="2" t="inlineStr"/>
      <c r="D9549" s="2" t="inlineStr"/>
      <c r="E9549" s="18" t="inlineStr"/>
      <c r="F9549" s="18" t="inlineStr"/>
      <c r="G9549" s="18" t="inlineStr"/>
    </row>
    <row r="9550" customHeight="1" ht="20">
      <c r="A9550" s="19" t="inlineStr">
        <is>
          <r>
            <t xml:space="preserve">2.4.22. ​88423​ APLICAÇÃO MANUAL DE PINTURA COM TINTA TEXTURIZADA ACRÍLICA EM PAREDES EXTERNAS DE CASAS, UMA COR. AF_03/2024​ (M2)</t>
          </r>
        </is>
      </c>
      <c r="B9550" s="19" t="inlineStr"/>
      <c r="C9550" s="19" t="inlineStr"/>
      <c r="D9550" s="19" t="inlineStr"/>
      <c r="E9550" s="19" t="inlineStr"/>
      <c r="F9550" s="19" t="inlineStr"/>
      <c r="G9550" s="19" t="inlineStr"/>
    </row>
    <row r="9551" customHeight="1" ht="15">
      <c r="A9551" s="20" t="inlineStr">
        <is>
          <r>
            <t xml:space="preserve">Material</t>
          </r>
        </is>
      </c>
      <c r="B9551" s="20" t="inlineStr"/>
      <c r="C9551" s="21" t="inlineStr">
        <is>
          <r>
            <t xml:space="preserve">FONTE</t>
          </r>
        </is>
      </c>
      <c r="D9551" s="21" t="inlineStr">
        <is>
          <r>
            <t xml:space="preserve">UNID</t>
          </r>
        </is>
      </c>
      <c r="E9551" s="21" t="inlineStr">
        <is>
          <r>
            <t xml:space="preserve">COEFICIENTE</t>
          </r>
        </is>
      </c>
      <c r="F9551" s="21" t="inlineStr">
        <is>
          <r>
            <t xml:space="preserve">PREÇO UNITÁRIO</t>
          </r>
        </is>
      </c>
      <c r="G9551" s="21" t="inlineStr">
        <is>
          <r>
            <t xml:space="preserve">TOTAL</t>
          </r>
        </is>
      </c>
    </row>
    <row r="9552" customHeight="1" ht="21">
      <c r="A9552" s="22" t="inlineStr">
        <is>
          <r>
            <t xml:space="preserve">00038877</t>
          </r>
        </is>
      </c>
      <c r="B9552" s="23" t="inlineStr">
        <is>
          <r>
            <t xml:space="preserve">MASSA PREMIUM PARA TEXTURA LISA DE BASE ACRILICA, USO INTERNO E EXTERNO</t>
          </r>
        </is>
      </c>
      <c r="C9552" s="22" t="inlineStr">
        <is>
          <r>
            <t xml:space="preserve">SINAPI</t>
          </r>
        </is>
      </c>
      <c r="D9552" s="22" t="inlineStr">
        <is>
          <r>
            <t xml:space="preserve">KG</t>
          </r>
        </is>
      </c>
      <c r="E9552" s="24" t="n">
        <v>2.26088</v>
      </c>
      <c r="F9552" s="25" t="n">
        <v>7.35</v>
      </c>
      <c r="G9552" s="25" t="n">
        <f>TRUNC(TRUNC(E9552,8)*F9552,2)</f>
        <v>16.61</v>
      </c>
    </row>
    <row r="9553" customHeight="1" ht="15">
      <c r="A9553" s="2" t="inlineStr"/>
      <c r="B9553" s="2" t="inlineStr"/>
      <c r="C9553" s="2" t="inlineStr"/>
      <c r="D9553" s="2" t="inlineStr"/>
      <c r="E9553" s="26" t="inlineStr">
        <is>
          <r>
            <t xml:space="preserve">TOTAL Material:</t>
          </r>
        </is>
      </c>
      <c r="F9553" s="26" t="inlineStr"/>
      <c r="G9553" s="27" t="n">
        <f>SUM(G9552:G9552)</f>
        <v>16.61</v>
      </c>
    </row>
    <row r="9554" customHeight="1" ht="15">
      <c r="A9554" s="20" t="inlineStr">
        <is>
          <r>
            <t xml:space="preserve">Mão de Obra com Encargos Complementares</t>
          </r>
        </is>
      </c>
      <c r="B9554" s="20" t="inlineStr"/>
      <c r="C9554" s="21" t="inlineStr">
        <is>
          <r>
            <t xml:space="preserve">FONTE</t>
          </r>
        </is>
      </c>
      <c r="D9554" s="21" t="inlineStr">
        <is>
          <r>
            <t xml:space="preserve">UNID</t>
          </r>
        </is>
      </c>
      <c r="E9554" s="21" t="inlineStr">
        <is>
          <r>
            <t xml:space="preserve">COEFICIENTE</t>
          </r>
        </is>
      </c>
      <c r="F9554" s="21" t="inlineStr">
        <is>
          <r>
            <t xml:space="preserve">PREÇO UNITÁRIO</t>
          </r>
        </is>
      </c>
      <c r="G9554" s="21" t="inlineStr">
        <is>
          <r>
            <t xml:space="preserve">TOTAL</t>
          </r>
        </is>
      </c>
    </row>
    <row r="9555" customHeight="1" ht="15">
      <c r="A9555" s="22" t="inlineStr">
        <is>
          <r>
            <t xml:space="preserve">88310</t>
          </r>
        </is>
      </c>
      <c r="B9555" s="23" t="inlineStr">
        <is>
          <r>
            <t xml:space="preserve">PINTOR COM ENCARGOS COMPLEMENTARES</t>
          </r>
        </is>
      </c>
      <c r="C9555" s="22" t="inlineStr">
        <is>
          <r>
            <t xml:space="preserve">SINAPI</t>
          </r>
        </is>
      </c>
      <c r="D9555" s="22" t="inlineStr">
        <is>
          <r>
            <t xml:space="preserve">H</t>
          </r>
        </is>
      </c>
      <c r="E9555" s="24" t="n">
        <v>0.1525</v>
      </c>
      <c r="F9555" s="25" t="n">
        <v>32.25</v>
      </c>
      <c r="G9555" s="25" t="n">
        <f>TRUNC(TRUNC(E9555,8)*F9555,2)</f>
        <v>4.91</v>
      </c>
    </row>
    <row r="9556" customHeight="1" ht="15">
      <c r="A9556" s="22" t="inlineStr">
        <is>
          <r>
            <t xml:space="preserve">88316</t>
          </r>
        </is>
      </c>
      <c r="B9556" s="23" t="inlineStr">
        <is>
          <r>
            <t xml:space="preserve">SERVENTE COM ENCARGOS COMPLEMENTARES</t>
          </r>
        </is>
      </c>
      <c r="C9556" s="22" t="inlineStr">
        <is>
          <r>
            <t xml:space="preserve">SINAPI</t>
          </r>
        </is>
      </c>
      <c r="D9556" s="22" t="inlineStr">
        <is>
          <r>
            <t xml:space="preserve">H</t>
          </r>
        </is>
      </c>
      <c r="E9556" s="24" t="n">
        <v>0.0249</v>
      </c>
      <c r="F9556" s="25" t="n">
        <v>23.56</v>
      </c>
      <c r="G9556" s="25" t="n">
        <f>TRUNC(TRUNC(E9556,8)*F9556,2)</f>
        <v>0.58</v>
      </c>
    </row>
    <row r="9557" customHeight="1" ht="18">
      <c r="A9557" s="2" t="inlineStr"/>
      <c r="B9557" s="2" t="inlineStr"/>
      <c r="C9557" s="2" t="inlineStr"/>
      <c r="D9557" s="2" t="inlineStr"/>
      <c r="E9557" s="26" t="inlineStr">
        <is>
          <r>
            <t xml:space="preserve">TOTAL Mão de Obra com Encargos Complementares:</t>
          </r>
        </is>
      </c>
      <c r="F9557" s="26" t="inlineStr"/>
      <c r="G9557" s="27" t="n">
        <f>SUM(G9555:G9556)</f>
        <v>5.49</v>
      </c>
    </row>
    <row r="9558" customHeight="1" ht="15">
      <c r="A9558" s="2" t="inlineStr"/>
      <c r="B9558" s="2" t="inlineStr"/>
      <c r="C9558" s="2" t="inlineStr"/>
      <c r="D9558" s="2" t="inlineStr"/>
      <c r="E9558" s="28" t="inlineStr">
        <is>
          <r>
            <t xml:space="preserve">VALOR:</t>
          </r>
        </is>
      </c>
      <c r="F9558" s="28" t="inlineStr"/>
      <c r="G9558" s="29" t="n">
        <f>ROUND(SUM(G9553,G9557),2)</f>
        <v>22.1</v>
      </c>
    </row>
    <row r="9559" customHeight="1" ht="15">
      <c r="A9559" s="2" t="inlineStr"/>
      <c r="B9559" s="2" t="inlineStr"/>
      <c r="C9559" s="2" t="inlineStr"/>
      <c r="D9559" s="2" t="inlineStr"/>
      <c r="E9559" s="28" t="inlineStr">
        <is>
          <r>
            <t xml:space="preserve">VALOR BDI (20.34%):</t>
          </r>
        </is>
      </c>
      <c r="F9559" s="28" t="inlineStr"/>
      <c r="G9559" s="29" t="n">
        <f>ROUND(G9558*(20.34/100),2)</f>
        <v>4.5</v>
      </c>
    </row>
    <row r="9560" customHeight="1" ht="15">
      <c r="A9560" s="2" t="inlineStr"/>
      <c r="B9560" s="2" t="inlineStr"/>
      <c r="C9560" s="2" t="inlineStr"/>
      <c r="D9560" s="2" t="inlineStr"/>
      <c r="E9560" s="28" t="inlineStr">
        <is>
          <r>
            <t xml:space="preserve">VALOR COM BDI:</t>
          </r>
        </is>
      </c>
      <c r="F9560" s="28" t="inlineStr"/>
      <c r="G9560" s="29" t="n">
        <f>G9559+G9558</f>
        <v>26.6</v>
      </c>
    </row>
    <row r="9561" customHeight="1" ht="10">
      <c r="A9561" s="2" t="inlineStr"/>
      <c r="B9561" s="2" t="inlineStr"/>
      <c r="C9561" s="2" t="inlineStr"/>
      <c r="D9561" s="2" t="inlineStr"/>
      <c r="E9561" s="18" t="inlineStr"/>
      <c r="F9561" s="18" t="inlineStr"/>
      <c r="G9561" s="18" t="inlineStr"/>
    </row>
    <row r="9562" customHeight="1" ht="20">
      <c r="A9562" s="19" t="inlineStr">
        <is>
          <r>
            <t xml:space="preserve">2.4.23. ​91341​ PORTA EM ALUMÍNIO DE ABRIR TIPO VENEZIANA COM GUARNIÇÃO, FIXAÇÃO COM PARAFUSOS - FORNECIMENTO E INSTALAÇÃO. AF_12/2019​ (M2)</t>
          </r>
        </is>
      </c>
      <c r="B9562" s="19" t="inlineStr"/>
      <c r="C9562" s="19" t="inlineStr"/>
      <c r="D9562" s="19" t="inlineStr"/>
      <c r="E9562" s="19" t="inlineStr"/>
      <c r="F9562" s="19" t="inlineStr"/>
      <c r="G9562" s="19" t="inlineStr"/>
    </row>
    <row r="9563" customHeight="1" ht="15">
      <c r="A9563" s="20" t="inlineStr">
        <is>
          <r>
            <t xml:space="preserve">Material</t>
          </r>
        </is>
      </c>
      <c r="B9563" s="20" t="inlineStr"/>
      <c r="C9563" s="21" t="inlineStr">
        <is>
          <r>
            <t xml:space="preserve">FONTE</t>
          </r>
        </is>
      </c>
      <c r="D9563" s="21" t="inlineStr">
        <is>
          <r>
            <t xml:space="preserve">UNID</t>
          </r>
        </is>
      </c>
      <c r="E9563" s="21" t="inlineStr">
        <is>
          <r>
            <t xml:space="preserve">COEFICIENTE</t>
          </r>
        </is>
      </c>
      <c r="F9563" s="21" t="inlineStr">
        <is>
          <r>
            <t xml:space="preserve">PREÇO UNITÁRIO</t>
          </r>
        </is>
      </c>
      <c r="G9563" s="21" t="inlineStr">
        <is>
          <r>
            <t xml:space="preserve">TOTAL</t>
          </r>
        </is>
      </c>
    </row>
    <row r="9564" customHeight="1" ht="29">
      <c r="A9564" s="22" t="inlineStr">
        <is>
          <r>
            <t xml:space="preserve">00007568</t>
          </r>
        </is>
      </c>
      <c r="B9564" s="23" t="inlineStr">
        <is>
          <r>
            <t xml:space="preserve">BUCHA DE NYLON SEM ABA S10, COM PARAFUSO DE 6,10 X 65 MM EM ACO ZINCADO COM ROSCA SOBERBA, CABECA CHATA E FENDA PHILLIPS</t>
          </r>
        </is>
      </c>
      <c r="C9564" s="22" t="inlineStr">
        <is>
          <r>
            <t xml:space="preserve">SINAPI</t>
          </r>
        </is>
      </c>
      <c r="D9564" s="22" t="inlineStr">
        <is>
          <r>
            <t xml:space="preserve">UN</t>
          </r>
        </is>
      </c>
      <c r="E9564" s="24" t="n">
        <v>4.8166</v>
      </c>
      <c r="F9564" s="25" t="n">
        <v>0.86</v>
      </c>
      <c r="G9564" s="25" t="n">
        <f>TRUNC(TRUNC(E9564,8)*F9564,2)</f>
        <v>4.14</v>
      </c>
    </row>
    <row r="9565" customHeight="1" ht="29">
      <c r="A9565" s="22" t="inlineStr">
        <is>
          <r>
            <t xml:space="preserve">00036888</t>
          </r>
        </is>
      </c>
      <c r="B9565" s="23" t="inlineStr">
        <is>
          <r>
            <t xml:space="preserve">GUARNICAO / MOLDURA / ARREMATE DE ACABAMENTO PARA ESQUADRIA, EM ALUMINIO PERFIL 25, ACABAMENTO ANODIZADO BRANCO OU BRILHANTE, PARA 1 FACE</t>
          </r>
        </is>
      </c>
      <c r="C9565" s="22" t="inlineStr">
        <is>
          <r>
            <t xml:space="preserve">SINAPI</t>
          </r>
        </is>
      </c>
      <c r="D9565" s="22" t="inlineStr">
        <is>
          <r>
            <t xml:space="preserve">M</t>
          </r>
        </is>
      </c>
      <c r="E9565" s="24" t="n">
        <v>6.8504</v>
      </c>
      <c r="F9565" s="25" t="n">
        <v>33.36</v>
      </c>
      <c r="G9565" s="25" t="n">
        <f>TRUNC(TRUNC(E9565,8)*F9565,2)</f>
        <v>228.52</v>
      </c>
    </row>
    <row r="9566" customHeight="1" ht="29">
      <c r="A9566" s="22" t="inlineStr">
        <is>
          <r>
            <t xml:space="preserve">00039025</t>
          </r>
        </is>
      </c>
      <c r="B9566" s="23" t="inlineStr">
        <is>
          <r>
            <t xml:space="preserve">PORTA DE ABRIR, TIPO VENEZIANA, EM ALUMINIO, ACABAMENTO ANODIZADO NATURAL, 90 CM X 210 CM (LARGURA X ALTURA), SEM GUARNICAO/ALIZAR/VISTA</t>
          </r>
        </is>
      </c>
      <c r="C9566" s="22" t="inlineStr">
        <is>
          <r>
            <t xml:space="preserve">SINAPI</t>
          </r>
        </is>
      </c>
      <c r="D9566" s="22" t="inlineStr">
        <is>
          <r>
            <t xml:space="preserve">UN</t>
          </r>
        </is>
      </c>
      <c r="E9566" s="24" t="n">
        <v>0.5473</v>
      </c>
      <c r="F9566" s="25" t="n">
        <v>686.47</v>
      </c>
      <c r="G9566" s="25" t="n">
        <f>TRUNC(TRUNC(E9566,8)*F9566,2)</f>
        <v>375.7</v>
      </c>
    </row>
    <row r="9567" customHeight="1" ht="21">
      <c r="A9567" s="22" t="inlineStr">
        <is>
          <r>
            <t xml:space="preserve">00000142</t>
          </r>
        </is>
      </c>
      <c r="B9567" s="23" t="inlineStr">
        <is>
          <r>
            <t xml:space="preserve">SELANTE ELASTICO MONOCOMPONENTE A BASE DE POLIURETANO (PU) PARA JUNTAS DIVERSAS</t>
          </r>
        </is>
      </c>
      <c r="C9567" s="22" t="inlineStr">
        <is>
          <r>
            <t xml:space="preserve">SINAPI</t>
          </r>
        </is>
      </c>
      <c r="D9567" s="22" t="inlineStr">
        <is>
          <r>
            <t xml:space="preserve">310ML</t>
          </r>
        </is>
      </c>
      <c r="E9567" s="24" t="n">
        <v>0.8829</v>
      </c>
      <c r="F9567" s="25" t="n">
        <v>40.24</v>
      </c>
      <c r="G9567" s="25" t="n">
        <f>TRUNC(TRUNC(E9567,8)*F9567,2)</f>
        <v>35.52</v>
      </c>
    </row>
    <row r="9568" customHeight="1" ht="15">
      <c r="A9568" s="2" t="inlineStr"/>
      <c r="B9568" s="2" t="inlineStr"/>
      <c r="C9568" s="2" t="inlineStr"/>
      <c r="D9568" s="2" t="inlineStr"/>
      <c r="E9568" s="26" t="inlineStr">
        <is>
          <r>
            <t xml:space="preserve">TOTAL Material:</t>
          </r>
        </is>
      </c>
      <c r="F9568" s="26" t="inlineStr"/>
      <c r="G9568" s="27" t="n">
        <f>SUM(G9564:G9567)</f>
        <v>643.88</v>
      </c>
    </row>
    <row r="9569" customHeight="1" ht="15">
      <c r="A9569" s="20" t="inlineStr">
        <is>
          <r>
            <t xml:space="preserve">Mão de Obra com Encargos Complementares</t>
          </r>
        </is>
      </c>
      <c r="B9569" s="20" t="inlineStr"/>
      <c r="C9569" s="21" t="inlineStr">
        <is>
          <r>
            <t xml:space="preserve">FONTE</t>
          </r>
        </is>
      </c>
      <c r="D9569" s="21" t="inlineStr">
        <is>
          <r>
            <t xml:space="preserve">UNID</t>
          </r>
        </is>
      </c>
      <c r="E9569" s="21" t="inlineStr">
        <is>
          <r>
            <t xml:space="preserve">COEFICIENTE</t>
          </r>
        </is>
      </c>
      <c r="F9569" s="21" t="inlineStr">
        <is>
          <r>
            <t xml:space="preserve">PREÇO UNITÁRIO</t>
          </r>
        </is>
      </c>
      <c r="G9569" s="21" t="inlineStr">
        <is>
          <r>
            <t xml:space="preserve">TOTAL</t>
          </r>
        </is>
      </c>
    </row>
    <row r="9570" customHeight="1" ht="15">
      <c r="A9570" s="22" t="inlineStr">
        <is>
          <r>
            <t xml:space="preserve">88309</t>
          </r>
        </is>
      </c>
      <c r="B9570" s="23" t="inlineStr">
        <is>
          <r>
            <t xml:space="preserve">PEDREIRO COM ENCARGOS COMPLEMENTARES</t>
          </r>
        </is>
      </c>
      <c r="C9570" s="22" t="inlineStr">
        <is>
          <r>
            <t xml:space="preserve">SINAPI</t>
          </r>
        </is>
      </c>
      <c r="D9570" s="22" t="inlineStr">
        <is>
          <r>
            <t xml:space="preserve">H</t>
          </r>
        </is>
      </c>
      <c r="E9570" s="24" t="n">
        <v>0.3826</v>
      </c>
      <c r="F9570" s="25" t="n">
        <v>30.58</v>
      </c>
      <c r="G9570" s="25" t="n">
        <f>TRUNC(TRUNC(E9570,8)*F9570,2)</f>
        <v>11.69</v>
      </c>
    </row>
    <row r="9571" customHeight="1" ht="15">
      <c r="A9571" s="22" t="inlineStr">
        <is>
          <r>
            <t xml:space="preserve">88316</t>
          </r>
        </is>
      </c>
      <c r="B9571" s="23" t="inlineStr">
        <is>
          <r>
            <t xml:space="preserve">SERVENTE COM ENCARGOS COMPLEMENTARES</t>
          </r>
        </is>
      </c>
      <c r="C9571" s="22" t="inlineStr">
        <is>
          <r>
            <t xml:space="preserve">SINAPI</t>
          </r>
        </is>
      </c>
      <c r="D9571" s="22" t="inlineStr">
        <is>
          <r>
            <t xml:space="preserve">H</t>
          </r>
        </is>
      </c>
      <c r="E9571" s="24" t="n">
        <v>0.191</v>
      </c>
      <c r="F9571" s="25" t="n">
        <v>23.56</v>
      </c>
      <c r="G9571" s="25" t="n">
        <f>TRUNC(TRUNC(E9571,8)*F9571,2)</f>
        <v>4.49</v>
      </c>
    </row>
    <row r="9572" customHeight="1" ht="18">
      <c r="A9572" s="2" t="inlineStr"/>
      <c r="B9572" s="2" t="inlineStr"/>
      <c r="C9572" s="2" t="inlineStr"/>
      <c r="D9572" s="2" t="inlineStr"/>
      <c r="E9572" s="26" t="inlineStr">
        <is>
          <r>
            <t xml:space="preserve">TOTAL Mão de Obra com Encargos Complementares:</t>
          </r>
        </is>
      </c>
      <c r="F9572" s="26" t="inlineStr"/>
      <c r="G9572" s="27" t="n">
        <f>SUM(G9570:G9571)</f>
        <v>16.18</v>
      </c>
    </row>
    <row r="9573" customHeight="1" ht="15">
      <c r="A9573" s="2" t="inlineStr"/>
      <c r="B9573" s="2" t="inlineStr"/>
      <c r="C9573" s="2" t="inlineStr"/>
      <c r="D9573" s="2" t="inlineStr"/>
      <c r="E9573" s="28" t="inlineStr">
        <is>
          <r>
            <t xml:space="preserve">VALOR:</t>
          </r>
        </is>
      </c>
      <c r="F9573" s="28" t="inlineStr"/>
      <c r="G9573" s="29" t="n">
        <f>ROUND(SUM(G9568,G9572),2)</f>
        <v>660.06</v>
      </c>
    </row>
    <row r="9574" customHeight="1" ht="15">
      <c r="A9574" s="2" t="inlineStr"/>
      <c r="B9574" s="2" t="inlineStr"/>
      <c r="C9574" s="2" t="inlineStr"/>
      <c r="D9574" s="2" t="inlineStr"/>
      <c r="E9574" s="28" t="inlineStr">
        <is>
          <r>
            <t xml:space="preserve">VALOR BDI (20.34%):</t>
          </r>
        </is>
      </c>
      <c r="F9574" s="28" t="inlineStr"/>
      <c r="G9574" s="29" t="n">
        <f>ROUND(G9573*(20.34/100),2)</f>
        <v>134.26</v>
      </c>
    </row>
    <row r="9575" customHeight="1" ht="15">
      <c r="A9575" s="2" t="inlineStr"/>
      <c r="B9575" s="2" t="inlineStr"/>
      <c r="C9575" s="2" t="inlineStr"/>
      <c r="D9575" s="2" t="inlineStr"/>
      <c r="E9575" s="28" t="inlineStr">
        <is>
          <r>
            <t xml:space="preserve">VALOR COM BDI:</t>
          </r>
        </is>
      </c>
      <c r="F9575" s="28" t="inlineStr"/>
      <c r="G9575" s="29" t="n">
        <f>G9574+G9573</f>
        <v>794.32</v>
      </c>
    </row>
    <row r="9576" customHeight="1" ht="10">
      <c r="A9576" s="2" t="inlineStr"/>
      <c r="B9576" s="2" t="inlineStr"/>
      <c r="C9576" s="2" t="inlineStr"/>
      <c r="D9576" s="2" t="inlineStr"/>
      <c r="E9576" s="18" t="inlineStr"/>
      <c r="F9576" s="18" t="inlineStr"/>
      <c r="G9576" s="18" t="inlineStr"/>
    </row>
    <row r="9577" customHeight="1" ht="20">
      <c r="A9577" s="19" t="inlineStr">
        <is>
          <r>
            <t xml:space="preserve">2.4.24. ​101161​ ALVENARIA DE VEDAÇÃO COM ELEMENTO VAZADO DE CONCRETO (COBOGÓ) DE 7X50X50CM E ARGAMASSA DE ASSENTAMENTO COM PREPARO EM BETONEIRA. AF_05/2020​ (M2)</t>
          </r>
        </is>
      </c>
      <c r="B9577" s="19" t="inlineStr"/>
      <c r="C9577" s="19" t="inlineStr"/>
      <c r="D9577" s="19" t="inlineStr"/>
      <c r="E9577" s="19" t="inlineStr"/>
      <c r="F9577" s="19" t="inlineStr"/>
      <c r="G9577" s="19" t="inlineStr"/>
    </row>
    <row r="9578" customHeight="1" ht="15">
      <c r="A9578" s="20" t="inlineStr">
        <is>
          <r>
            <t xml:space="preserve">Material</t>
          </r>
        </is>
      </c>
      <c r="B9578" s="20" t="inlineStr"/>
      <c r="C9578" s="21" t="inlineStr">
        <is>
          <r>
            <t xml:space="preserve">FONTE</t>
          </r>
        </is>
      </c>
      <c r="D9578" s="21" t="inlineStr">
        <is>
          <r>
            <t xml:space="preserve">UNID</t>
          </r>
        </is>
      </c>
      <c r="E9578" s="21" t="inlineStr">
        <is>
          <r>
            <t xml:space="preserve">COEFICIENTE</t>
          </r>
        </is>
      </c>
      <c r="F9578" s="21" t="inlineStr">
        <is>
          <r>
            <t xml:space="preserve">PREÇO UNITÁRIO</t>
          </r>
        </is>
      </c>
      <c r="G9578" s="21" t="inlineStr">
        <is>
          <r>
            <t xml:space="preserve">TOTAL</t>
          </r>
        </is>
      </c>
    </row>
    <row r="9579" customHeight="1" ht="21">
      <c r="A9579" s="22" t="inlineStr">
        <is>
          <r>
            <t xml:space="preserve">00000665</t>
          </r>
        </is>
      </c>
      <c r="B9579" s="23" t="inlineStr">
        <is>
          <r>
            <t xml:space="preserve">ELEMENTO VAZADO DE CONCRETO, QUADRICULADO, 16 FUROS *50 X 50 X 7* CM</t>
          </r>
        </is>
      </c>
      <c r="C9579" s="22" t="inlineStr">
        <is>
          <r>
            <t xml:space="preserve">SINAPI</t>
          </r>
        </is>
      </c>
      <c r="D9579" s="22" t="inlineStr">
        <is>
          <r>
            <t xml:space="preserve">UN</t>
          </r>
        </is>
      </c>
      <c r="E9579" s="24" t="n">
        <v>3.95</v>
      </c>
      <c r="F9579" s="25" t="n">
        <v>38.72</v>
      </c>
      <c r="G9579" s="25" t="n">
        <f>TRUNC(TRUNC(E9579,8)*F9579,2)</f>
        <v>152.94</v>
      </c>
    </row>
    <row r="9580" customHeight="1" ht="15">
      <c r="A9580" s="2" t="inlineStr"/>
      <c r="B9580" s="2" t="inlineStr"/>
      <c r="C9580" s="2" t="inlineStr"/>
      <c r="D9580" s="2" t="inlineStr"/>
      <c r="E9580" s="26" t="inlineStr">
        <is>
          <r>
            <t xml:space="preserve">TOTAL Material:</t>
          </r>
        </is>
      </c>
      <c r="F9580" s="26" t="inlineStr"/>
      <c r="G9580" s="27" t="n">
        <f>SUM(G9579:G9579)</f>
        <v>152.94</v>
      </c>
    </row>
    <row r="9581" customHeight="1" ht="15">
      <c r="A9581" s="20" t="inlineStr">
        <is>
          <r>
            <t xml:space="preserve">Mão de Obra com Encargos Complementares</t>
          </r>
        </is>
      </c>
      <c r="B9581" s="20" t="inlineStr"/>
      <c r="C9581" s="21" t="inlineStr">
        <is>
          <r>
            <t xml:space="preserve">FONTE</t>
          </r>
        </is>
      </c>
      <c r="D9581" s="21" t="inlineStr">
        <is>
          <r>
            <t xml:space="preserve">UNID</t>
          </r>
        </is>
      </c>
      <c r="E9581" s="21" t="inlineStr">
        <is>
          <r>
            <t xml:space="preserve">COEFICIENTE</t>
          </r>
        </is>
      </c>
      <c r="F9581" s="21" t="inlineStr">
        <is>
          <r>
            <t xml:space="preserve">PREÇO UNITÁRIO</t>
          </r>
        </is>
      </c>
      <c r="G9581" s="21" t="inlineStr">
        <is>
          <r>
            <t xml:space="preserve">TOTAL</t>
          </r>
        </is>
      </c>
    </row>
    <row r="9582" customHeight="1" ht="15">
      <c r="A9582" s="22" t="inlineStr">
        <is>
          <r>
            <t xml:space="preserve">88309</t>
          </r>
        </is>
      </c>
      <c r="B9582" s="23" t="inlineStr">
        <is>
          <r>
            <t xml:space="preserve">PEDREIRO COM ENCARGOS COMPLEMENTARES</t>
          </r>
        </is>
      </c>
      <c r="C9582" s="22" t="inlineStr">
        <is>
          <r>
            <t xml:space="preserve">SINAPI</t>
          </r>
        </is>
      </c>
      <c r="D9582" s="22" t="inlineStr">
        <is>
          <r>
            <t xml:space="preserve">H</t>
          </r>
        </is>
      </c>
      <c r="E9582" s="24" t="n">
        <v>2.055</v>
      </c>
      <c r="F9582" s="25" t="n">
        <v>30.58</v>
      </c>
      <c r="G9582" s="25" t="n">
        <f>TRUNC(TRUNC(E9582,8)*F9582,2)</f>
        <v>62.84</v>
      </c>
    </row>
    <row r="9583" customHeight="1" ht="15">
      <c r="A9583" s="22" t="inlineStr">
        <is>
          <r>
            <t xml:space="preserve">88316</t>
          </r>
        </is>
      </c>
      <c r="B9583" s="23" t="inlineStr">
        <is>
          <r>
            <t xml:space="preserve">SERVENTE COM ENCARGOS COMPLEMENTARES</t>
          </r>
        </is>
      </c>
      <c r="C9583" s="22" t="inlineStr">
        <is>
          <r>
            <t xml:space="preserve">SINAPI</t>
          </r>
        </is>
      </c>
      <c r="D9583" s="22" t="inlineStr">
        <is>
          <r>
            <t xml:space="preserve">H</t>
          </r>
        </is>
      </c>
      <c r="E9583" s="24" t="n">
        <v>1.028</v>
      </c>
      <c r="F9583" s="25" t="n">
        <v>23.56</v>
      </c>
      <c r="G9583" s="25" t="n">
        <f>TRUNC(TRUNC(E9583,8)*F9583,2)</f>
        <v>24.21</v>
      </c>
    </row>
    <row r="9584" customHeight="1" ht="18">
      <c r="A9584" s="2" t="inlineStr"/>
      <c r="B9584" s="2" t="inlineStr"/>
      <c r="C9584" s="2" t="inlineStr"/>
      <c r="D9584" s="2" t="inlineStr"/>
      <c r="E9584" s="26" t="inlineStr">
        <is>
          <r>
            <t xml:space="preserve">TOTAL Mão de Obra com Encargos Complementares:</t>
          </r>
        </is>
      </c>
      <c r="F9584" s="26" t="inlineStr"/>
      <c r="G9584" s="27" t="n">
        <f>SUM(G9582:G9583)</f>
        <v>87.05</v>
      </c>
    </row>
    <row r="9585" customHeight="1" ht="15">
      <c r="A9585" s="20" t="inlineStr">
        <is>
          <r>
            <t xml:space="preserve">Serviço</t>
          </r>
        </is>
      </c>
      <c r="B9585" s="20" t="inlineStr"/>
      <c r="C9585" s="21" t="inlineStr">
        <is>
          <r>
            <t xml:space="preserve">FONTE</t>
          </r>
        </is>
      </c>
      <c r="D9585" s="21" t="inlineStr">
        <is>
          <r>
            <t xml:space="preserve">UNID</t>
          </r>
        </is>
      </c>
      <c r="E9585" s="21" t="inlineStr">
        <is>
          <r>
            <t xml:space="preserve">COEFICIENTE</t>
          </r>
        </is>
      </c>
      <c r="F9585" s="21" t="inlineStr">
        <is>
          <r>
            <t xml:space="preserve">PREÇO UNITÁRIO</t>
          </r>
        </is>
      </c>
      <c r="G9585" s="21" t="inlineStr">
        <is>
          <r>
            <t xml:space="preserve">TOTAL</t>
          </r>
        </is>
      </c>
    </row>
    <row r="9586" customHeight="1" ht="29">
      <c r="A9586" s="22" t="inlineStr">
        <is>
          <r>
            <t xml:space="preserve">100489</t>
          </r>
        </is>
      </c>
      <c r="B9586" s="23" t="inlineStr">
        <is>
          <r>
            <t xml:space="preserve">ARGAMASSA TRAÇO 1:3 (EM VOLUME DE CIMENTO E AREIA MÉDIA ÚMIDA), PREPARO MECÂNICO COM BETONEIRA 600 L. AF_08/2019</t>
          </r>
        </is>
      </c>
      <c r="C9586" s="22" t="inlineStr">
        <is>
          <r>
            <t xml:space="preserve">SINAPI</t>
          </r>
        </is>
      </c>
      <c r="D9586" s="22" t="inlineStr">
        <is>
          <r>
            <t xml:space="preserve">M3</t>
          </r>
        </is>
      </c>
      <c r="E9586" s="24" t="n">
        <v>0.01</v>
      </c>
      <c r="F9586" s="25" t="n">
        <v>592.9</v>
      </c>
      <c r="G9586" s="25" t="n">
        <f>TRUNC(TRUNC(E9586,8)*F9586,2)</f>
        <v>5.92</v>
      </c>
    </row>
    <row r="9587" customHeight="1" ht="15">
      <c r="A9587" s="2" t="inlineStr"/>
      <c r="B9587" s="2" t="inlineStr"/>
      <c r="C9587" s="2" t="inlineStr"/>
      <c r="D9587" s="2" t="inlineStr"/>
      <c r="E9587" s="26" t="inlineStr">
        <is>
          <r>
            <t xml:space="preserve">TOTAL Serviço:</t>
          </r>
        </is>
      </c>
      <c r="F9587" s="26" t="inlineStr"/>
      <c r="G9587" s="27" t="n">
        <f>SUM(G9586:G9586)</f>
        <v>5.92</v>
      </c>
    </row>
    <row r="9588" customHeight="1" ht="15">
      <c r="A9588" s="2" t="inlineStr"/>
      <c r="B9588" s="2" t="inlineStr"/>
      <c r="C9588" s="2" t="inlineStr"/>
      <c r="D9588" s="2" t="inlineStr"/>
      <c r="E9588" s="28" t="inlineStr">
        <is>
          <r>
            <t xml:space="preserve">VALOR:</t>
          </r>
        </is>
      </c>
      <c r="F9588" s="28" t="inlineStr"/>
      <c r="G9588" s="29" t="n">
        <f>ROUND(SUM(G9580,G9584,G9587),2)</f>
        <v>245.91</v>
      </c>
    </row>
    <row r="9589" customHeight="1" ht="15">
      <c r="A9589" s="2" t="inlineStr"/>
      <c r="B9589" s="2" t="inlineStr"/>
      <c r="C9589" s="2" t="inlineStr"/>
      <c r="D9589" s="2" t="inlineStr"/>
      <c r="E9589" s="28" t="inlineStr">
        <is>
          <r>
            <t xml:space="preserve">VALOR BDI (20.34%):</t>
          </r>
        </is>
      </c>
      <c r="F9589" s="28" t="inlineStr"/>
      <c r="G9589" s="29" t="n">
        <f>ROUND(G9588*(20.34/100),2)</f>
        <v>50.02</v>
      </c>
    </row>
    <row r="9590" customHeight="1" ht="15">
      <c r="A9590" s="2" t="inlineStr"/>
      <c r="B9590" s="2" t="inlineStr"/>
      <c r="C9590" s="2" t="inlineStr"/>
      <c r="D9590" s="2" t="inlineStr"/>
      <c r="E9590" s="28" t="inlineStr">
        <is>
          <r>
            <t xml:space="preserve">VALOR COM BDI:</t>
          </r>
        </is>
      </c>
      <c r="F9590" s="28" t="inlineStr"/>
      <c r="G9590" s="29" t="n">
        <f>G9589+G9588</f>
        <v>295.93</v>
      </c>
    </row>
    <row r="9591" customHeight="1" ht="10">
      <c r="A9591" s="2" t="inlineStr"/>
      <c r="B9591" s="2" t="inlineStr"/>
      <c r="C9591" s="2" t="inlineStr"/>
      <c r="D9591" s="2" t="inlineStr"/>
      <c r="E9591" s="18" t="inlineStr"/>
      <c r="F9591" s="18" t="inlineStr"/>
      <c r="G9591" s="18" t="inlineStr"/>
    </row>
    <row r="9592" customHeight="1" ht="27">
      <c r="A9592" s="19" t="inlineStr">
        <is>
          <r>
            <t xml:space="preserve">2.4.25. ​C4852​ CERCA/GRADIL NYLOFOR H=1,03M, MALHA 5 X 20CM - FIO 5,00MM, COM FIXADORES DE POLIAMIDA EM POSTE 40 x 60 MM CHUMBADOS EM BASE DE CONCRETO (EXCLUSIVE ESTA) , REVESTIDOS EM POLIESTER POR PROCESSO DE PINTURA ELETROSTÁTICA (GRADIL E POSTE), NAS CORES VERDE OU BRANCA - FORNECIMENTO E INSTALAÇÃO​ (M)</t>
          </r>
        </is>
      </c>
      <c r="B9592" s="19" t="inlineStr"/>
      <c r="C9592" s="19" t="inlineStr"/>
      <c r="D9592" s="19" t="inlineStr"/>
      <c r="E9592" s="19" t="inlineStr"/>
      <c r="F9592" s="19" t="inlineStr"/>
      <c r="G9592" s="19" t="inlineStr"/>
    </row>
    <row r="9593" customHeight="1" ht="15">
      <c r="A9593" s="20" t="inlineStr">
        <is>
          <r>
            <t xml:space="preserve">Material</t>
          </r>
        </is>
      </c>
      <c r="B9593" s="20" t="inlineStr"/>
      <c r="C9593" s="21" t="inlineStr">
        <is>
          <r>
            <t xml:space="preserve">FONTE</t>
          </r>
        </is>
      </c>
      <c r="D9593" s="21" t="inlineStr">
        <is>
          <r>
            <t xml:space="preserve">UNID</t>
          </r>
        </is>
      </c>
      <c r="E9593" s="21" t="inlineStr">
        <is>
          <r>
            <t xml:space="preserve">COEFICIENTE</t>
          </r>
        </is>
      </c>
      <c r="F9593" s="21" t="inlineStr">
        <is>
          <r>
            <t xml:space="preserve">PREÇO UNITÁRIO</t>
          </r>
        </is>
      </c>
      <c r="G9593" s="21" t="inlineStr">
        <is>
          <r>
            <t xml:space="preserve">TOTAL</t>
          </r>
        </is>
      </c>
    </row>
    <row r="9594" customHeight="1" ht="21">
      <c r="A9594" s="22" t="inlineStr">
        <is>
          <r>
            <t xml:space="preserve">I9048</t>
          </r>
        </is>
      </c>
      <c r="B9594" s="23" t="inlineStr">
        <is>
          <r>
            <t xml:space="preserve">FIXADOR POLIAMIDA PARA POSTE, NAS CORES VERDE OU BRANCA</t>
          </r>
        </is>
      </c>
      <c r="C9594" s="22" t="inlineStr">
        <is>
          <r>
            <t xml:space="preserve">SEINFRA</t>
          </r>
        </is>
      </c>
      <c r="D9594" s="22" t="inlineStr">
        <is>
          <r>
            <t xml:space="preserve">UN</t>
          </r>
        </is>
      </c>
      <c r="E9594" s="24" t="n">
        <v>1.2</v>
      </c>
      <c r="F9594" s="30" t="n">
        <v>7.03</v>
      </c>
      <c r="G9594" s="30" t="n">
        <f>ROUND(ROUND(E9594,8)*F9594,4)</f>
        <v>8.436</v>
      </c>
    </row>
    <row r="9595" customHeight="1" ht="29">
      <c r="A9595" s="22" t="inlineStr">
        <is>
          <r>
            <t xml:space="preserve">I9153</t>
          </r>
        </is>
      </c>
      <c r="B9595" s="23" t="inlineStr">
        <is>
          <r>
            <t xml:space="preserve">PAINEL NYLOFOR 1,03M x 2,5M (A X L) - MALHA 5 x 20 CM - FIO 5,00MM, REVESTIDO EM POLIESTER POR PROCESSO DE PINTURA ELETROSTÁTICA, NAS CORES VERDE OU BRANCA</t>
          </r>
        </is>
      </c>
      <c r="C9595" s="22" t="inlineStr">
        <is>
          <r>
            <t xml:space="preserve">SEINFRA</t>
          </r>
        </is>
      </c>
      <c r="D9595" s="22" t="inlineStr">
        <is>
          <r>
            <t xml:space="preserve">UN</t>
          </r>
        </is>
      </c>
      <c r="E9595" s="24" t="n">
        <v>0.4</v>
      </c>
      <c r="F9595" s="30" t="n">
        <v>375.84</v>
      </c>
      <c r="G9595" s="30" t="n">
        <f>ROUND(ROUND(E9595,8)*F9595,4)</f>
        <v>150.336</v>
      </c>
    </row>
    <row r="9596" customHeight="1" ht="29">
      <c r="A9596" s="22" t="inlineStr">
        <is>
          <r>
            <t xml:space="preserve">I9152</t>
          </r>
        </is>
      </c>
      <c r="B9596" s="23" t="inlineStr">
        <is>
          <r>
            <t xml:space="preserve">POSTE 40 x 60 MM, PINTURA ELETROSTÁTICA EM POLIESTER, NAS CORES VERDE OU BRANCA (H=1,50M - COM TAMPA) CHUMBADO</t>
          </r>
        </is>
      </c>
      <c r="C9596" s="22" t="inlineStr">
        <is>
          <r>
            <t xml:space="preserve">SEINFRA</t>
          </r>
        </is>
      </c>
      <c r="D9596" s="22" t="inlineStr">
        <is>
          <r>
            <t xml:space="preserve">UN</t>
          </r>
        </is>
      </c>
      <c r="E9596" s="24" t="n">
        <v>0.4</v>
      </c>
      <c r="F9596" s="30" t="n">
        <v>89.8</v>
      </c>
      <c r="G9596" s="30" t="n">
        <f>ROUND(ROUND(E9596,8)*F9596,4)</f>
        <v>35.92</v>
      </c>
    </row>
    <row r="9597" customHeight="1" ht="21">
      <c r="A9597" s="22" t="inlineStr">
        <is>
          <r>
            <t xml:space="preserve">I9049</t>
          </r>
        </is>
      </c>
      <c r="B9597" s="23" t="inlineStr">
        <is>
          <r>
            <t xml:space="preserve">SERVIÇO - COLOCAÇÃO E MONTAGEM DE CERCA/GRADIL NYLOFOR</t>
          </r>
        </is>
      </c>
      <c r="C9597" s="22" t="inlineStr">
        <is>
          <r>
            <t xml:space="preserve">SEINFRA</t>
          </r>
        </is>
      </c>
      <c r="D9597" s="22" t="inlineStr">
        <is>
          <r>
            <t xml:space="preserve">M2</t>
          </r>
        </is>
      </c>
      <c r="E9597" s="24" t="n">
        <v>1.03</v>
      </c>
      <c r="F9597" s="30" t="n">
        <v>21.1</v>
      </c>
      <c r="G9597" s="30" t="n">
        <f>ROUND(ROUND(E9597,8)*F9597,4)</f>
        <v>21.733</v>
      </c>
    </row>
    <row r="9598" customHeight="1" ht="15">
      <c r="A9598" s="2" t="inlineStr"/>
      <c r="B9598" s="2" t="inlineStr"/>
      <c r="C9598" s="2" t="inlineStr"/>
      <c r="D9598" s="2" t="inlineStr"/>
      <c r="E9598" s="26" t="inlineStr">
        <is>
          <r>
            <t xml:space="preserve">TOTAL Material:</t>
          </r>
        </is>
      </c>
      <c r="F9598" s="26" t="inlineStr"/>
      <c r="G9598" s="31" t="n">
        <f>SUM(G9594:G9597)</f>
        <v>216.425</v>
      </c>
    </row>
    <row r="9599" customHeight="1" ht="15">
      <c r="A9599" s="2" t="inlineStr"/>
      <c r="B9599" s="2" t="inlineStr"/>
      <c r="C9599" s="2" t="inlineStr"/>
      <c r="D9599" s="2" t="inlineStr"/>
      <c r="E9599" s="28" t="inlineStr">
        <is>
          <r>
            <t xml:space="preserve">VALOR:</t>
          </r>
        </is>
      </c>
      <c r="F9599" s="28" t="inlineStr"/>
      <c r="G9599" s="29" t="n">
        <f>ROUND(SUM(G9598),2)</f>
        <v>216.43</v>
      </c>
    </row>
    <row r="9600" customHeight="1" ht="15">
      <c r="A9600" s="2" t="inlineStr"/>
      <c r="B9600" s="2" t="inlineStr"/>
      <c r="C9600" s="2" t="inlineStr"/>
      <c r="D9600" s="2" t="inlineStr"/>
      <c r="E9600" s="28" t="inlineStr">
        <is>
          <r>
            <t xml:space="preserve">VALOR BDI (20.34%):</t>
          </r>
        </is>
      </c>
      <c r="F9600" s="28" t="inlineStr"/>
      <c r="G9600" s="29" t="n">
        <f>ROUND(G9599*(20.34/100),2)</f>
        <v>44.02</v>
      </c>
    </row>
    <row r="9601" customHeight="1" ht="15">
      <c r="A9601" s="2" t="inlineStr"/>
      <c r="B9601" s="2" t="inlineStr"/>
      <c r="C9601" s="2" t="inlineStr"/>
      <c r="D9601" s="2" t="inlineStr"/>
      <c r="E9601" s="28" t="inlineStr">
        <is>
          <r>
            <t xml:space="preserve">VALOR COM BDI:</t>
          </r>
        </is>
      </c>
      <c r="F9601" s="28" t="inlineStr"/>
      <c r="G9601" s="29" t="n">
        <f>G9600+G9599</f>
        <v>260.45</v>
      </c>
    </row>
    <row r="9602" customHeight="1" ht="10">
      <c r="A9602" s="2" t="inlineStr"/>
      <c r="B9602" s="2" t="inlineStr"/>
      <c r="C9602" s="2" t="inlineStr"/>
      <c r="D9602" s="2" t="inlineStr"/>
      <c r="E9602" s="18" t="inlineStr"/>
      <c r="F9602" s="18" t="inlineStr"/>
      <c r="G9602" s="18" t="inlineStr"/>
    </row>
    <row r="9603" customHeight="1" ht="27">
      <c r="A9603" s="19" t="inlineStr">
        <is>
          <r>
            <t xml:space="preserve">2.4.26. ​C4556​ PORTÃO PIVOTANTE NYLOFOR, COMPOSTO DE QUADRO, PAINÉIS E ACESSÓRIOS COM PINTURA ELETROSTÁTICA COM TINTA POLIESTER, NAS CORES VERDE OU BRANCA, COM POSTE EM AÇO REVESTIDO, COR VERDE OU BRANCA - FORNECIMENTO E MONTAGEM​ (M2)</t>
          </r>
        </is>
      </c>
      <c r="B9603" s="19" t="inlineStr"/>
      <c r="C9603" s="19" t="inlineStr"/>
      <c r="D9603" s="19" t="inlineStr"/>
      <c r="E9603" s="19" t="inlineStr"/>
      <c r="F9603" s="19" t="inlineStr"/>
      <c r="G9603" s="19" t="inlineStr"/>
    </row>
    <row r="9604" customHeight="1" ht="15">
      <c r="A9604" s="20" t="inlineStr">
        <is>
          <r>
            <t xml:space="preserve">Material</t>
          </r>
        </is>
      </c>
      <c r="B9604" s="20" t="inlineStr"/>
      <c r="C9604" s="21" t="inlineStr">
        <is>
          <r>
            <t xml:space="preserve">FONTE</t>
          </r>
        </is>
      </c>
      <c r="D9604" s="21" t="inlineStr">
        <is>
          <r>
            <t xml:space="preserve">UNID</t>
          </r>
        </is>
      </c>
      <c r="E9604" s="21" t="inlineStr">
        <is>
          <r>
            <t xml:space="preserve">COEFICIENTE</t>
          </r>
        </is>
      </c>
      <c r="F9604" s="21" t="inlineStr">
        <is>
          <r>
            <t xml:space="preserve">PREÇO UNITÁRIO</t>
          </r>
        </is>
      </c>
      <c r="G9604" s="21" t="inlineStr">
        <is>
          <r>
            <t xml:space="preserve">TOTAL</t>
          </r>
        </is>
      </c>
    </row>
    <row r="9605" customHeight="1" ht="46">
      <c r="A9605" s="22" t="inlineStr">
        <is>
          <r>
            <t xml:space="preserve">I8436</t>
          </r>
        </is>
      </c>
      <c r="B9605" s="23" t="inlineStr">
        <is>
          <r>
            <t xml:space="preserve">PORTÃO PIVOTANTE NYLOFOR, COMPOSTO DE QUADRO, PAINÉIS E ACESSÓRIOS COM PINTURA ELETROSTÁTICA COM TINTA POLIESTER, NAS CORES VERDE OU BRANCA, COM POSTE EM AÇO REVESTIDO, COR VERDE OU BRANCA - FORNECIMENTO E MONTAGEM</t>
          </r>
        </is>
      </c>
      <c r="C9605" s="22" t="inlineStr">
        <is>
          <r>
            <t xml:space="preserve">SEINFRA</t>
          </r>
        </is>
      </c>
      <c r="D9605" s="22" t="inlineStr">
        <is>
          <r>
            <t xml:space="preserve">M2</t>
          </r>
        </is>
      </c>
      <c r="E9605" s="24" t="n">
        <v>1.0</v>
      </c>
      <c r="F9605" s="30" t="n">
        <v>630.91</v>
      </c>
      <c r="G9605" s="30" t="n">
        <f>ROUND(ROUND(E9605,8)*F9605,4)</f>
        <v>630.91</v>
      </c>
    </row>
    <row r="9606" customHeight="1" ht="15">
      <c r="A9606" s="2" t="inlineStr"/>
      <c r="B9606" s="2" t="inlineStr"/>
      <c r="C9606" s="2" t="inlineStr"/>
      <c r="D9606" s="2" t="inlineStr"/>
      <c r="E9606" s="26" t="inlineStr">
        <is>
          <r>
            <t xml:space="preserve">TOTAL Material:</t>
          </r>
        </is>
      </c>
      <c r="F9606" s="26" t="inlineStr"/>
      <c r="G9606" s="31" t="n">
        <f>SUM(G9605:G9605)</f>
        <v>630.91</v>
      </c>
    </row>
    <row r="9607" customHeight="1" ht="15">
      <c r="A9607" s="2" t="inlineStr"/>
      <c r="B9607" s="2" t="inlineStr"/>
      <c r="C9607" s="2" t="inlineStr"/>
      <c r="D9607" s="2" t="inlineStr"/>
      <c r="E9607" s="28" t="inlineStr">
        <is>
          <r>
            <t xml:space="preserve">VALOR:</t>
          </r>
        </is>
      </c>
      <c r="F9607" s="28" t="inlineStr"/>
      <c r="G9607" s="29" t="n">
        <f>ROUND(SUM(G9606),2)</f>
        <v>630.91</v>
      </c>
    </row>
    <row r="9608" customHeight="1" ht="15">
      <c r="A9608" s="2" t="inlineStr"/>
      <c r="B9608" s="2" t="inlineStr"/>
      <c r="C9608" s="2" t="inlineStr"/>
      <c r="D9608" s="2" t="inlineStr"/>
      <c r="E9608" s="28" t="inlineStr">
        <is>
          <r>
            <t xml:space="preserve">VALOR BDI (20.34%):</t>
          </r>
        </is>
      </c>
      <c r="F9608" s="28" t="inlineStr"/>
      <c r="G9608" s="29" t="n">
        <f>ROUND(G9607*(20.34/100),2)</f>
        <v>128.33</v>
      </c>
    </row>
    <row r="9609" customHeight="1" ht="15">
      <c r="A9609" s="2" t="inlineStr"/>
      <c r="B9609" s="2" t="inlineStr"/>
      <c r="C9609" s="2" t="inlineStr"/>
      <c r="D9609" s="2" t="inlineStr"/>
      <c r="E9609" s="28" t="inlineStr">
        <is>
          <r>
            <t xml:space="preserve">VALOR COM BDI:</t>
          </r>
        </is>
      </c>
      <c r="F9609" s="28" t="inlineStr"/>
      <c r="G9609" s="29" t="n">
        <f>G9608+G9607</f>
        <v>759.24</v>
      </c>
    </row>
    <row r="9610" customHeight="1" ht="10">
      <c r="A9610" s="2" t="inlineStr"/>
      <c r="B9610" s="2" t="inlineStr"/>
      <c r="C9610" s="2" t="inlineStr"/>
      <c r="D9610" s="2" t="inlineStr"/>
      <c r="E9610" s="18" t="inlineStr"/>
      <c r="F9610" s="18" t="inlineStr"/>
      <c r="G9610" s="18" t="inlineStr"/>
    </row>
    <row r="9611" customHeight="1" ht="20">
      <c r="A9611" s="19" t="inlineStr">
        <is>
          <r>
            <t xml:space="preserve">2.4.27. ​92541​ TRAMA DE MADEIRA COMPOSTA POR RIPAS, CAIBROS E TERÇAS PARA TELHADOS DE ATÉ 2 ÁGUAS PARA TELHA CERÂMICA CAPA-CANAL, INCLUSO TRANSPORTE VERTICAL. AF_07/2019​ (M2)</t>
          </r>
        </is>
      </c>
      <c r="B9611" s="19" t="inlineStr"/>
      <c r="C9611" s="19" t="inlineStr"/>
      <c r="D9611" s="19" t="inlineStr"/>
      <c r="E9611" s="19" t="inlineStr"/>
      <c r="F9611" s="19" t="inlineStr"/>
      <c r="G9611" s="19" t="inlineStr"/>
    </row>
    <row r="9612" customHeight="1" ht="15">
      <c r="A9612" s="20" t="inlineStr">
        <is>
          <r>
            <t xml:space="preserve">Equipamento Custo Horário</t>
          </r>
        </is>
      </c>
      <c r="B9612" s="20" t="inlineStr"/>
      <c r="C9612" s="21" t="inlineStr">
        <is>
          <r>
            <t xml:space="preserve">FONTE</t>
          </r>
        </is>
      </c>
      <c r="D9612" s="21" t="inlineStr">
        <is>
          <r>
            <t xml:space="preserve">UNID</t>
          </r>
        </is>
      </c>
      <c r="E9612" s="21" t="inlineStr">
        <is>
          <r>
            <t xml:space="preserve">COEFICIENTE</t>
          </r>
        </is>
      </c>
      <c r="F9612" s="21" t="inlineStr">
        <is>
          <r>
            <t xml:space="preserve">PREÇO UNITÁRIO</t>
          </r>
        </is>
      </c>
      <c r="G9612" s="21" t="inlineStr">
        <is>
          <r>
            <t xml:space="preserve">TOTAL</t>
          </r>
        </is>
      </c>
    </row>
    <row r="9613" customHeight="1" ht="29">
      <c r="A9613" s="22" t="inlineStr">
        <is>
          <r>
            <t xml:space="preserve">93282</t>
          </r>
        </is>
      </c>
      <c r="B9613" s="23" t="inlineStr">
        <is>
          <r>
            <t xml:space="preserve">GUINCHO ELÉTRICO DE COLUNA, CAPACIDADE 400 KG, COM MOTO FREIO, MOTOR TRIFÁSICO DE 1,25 CV - CHI DIURNO. AF_03/2016</t>
          </r>
        </is>
      </c>
      <c r="C9613" s="22" t="inlineStr">
        <is>
          <r>
            <t xml:space="preserve">SINAPI</t>
          </r>
        </is>
      </c>
      <c r="D9613" s="22" t="inlineStr">
        <is>
          <r>
            <t xml:space="preserve">CHI</t>
          </r>
        </is>
      </c>
      <c r="E9613" s="24" t="n">
        <v>0.0571</v>
      </c>
      <c r="F9613" s="25" t="n">
        <v>30.0</v>
      </c>
      <c r="G9613" s="25" t="n">
        <f>TRUNC(TRUNC(E9613,8)*F9613,2)</f>
        <v>1.71</v>
      </c>
    </row>
    <row r="9614" customHeight="1" ht="29">
      <c r="A9614" s="22" t="inlineStr">
        <is>
          <r>
            <t xml:space="preserve">93281</t>
          </r>
        </is>
      </c>
      <c r="B9614" s="23" t="inlineStr">
        <is>
          <r>
            <t xml:space="preserve">GUINCHO ELÉTRICO DE COLUNA, CAPACIDADE 400 KG, COM MOTO FREIO, MOTOR TRIFÁSICO DE 1,25 CV - CHP DIURNO. AF_03/2016</t>
          </r>
        </is>
      </c>
      <c r="C9614" s="22" t="inlineStr">
        <is>
          <r>
            <t xml:space="preserve">SINAPI</t>
          </r>
        </is>
      </c>
      <c r="D9614" s="22" t="inlineStr">
        <is>
          <r>
            <t xml:space="preserve">CHP</t>
          </r>
        </is>
      </c>
      <c r="E9614" s="24" t="n">
        <v>0.0412</v>
      </c>
      <c r="F9614" s="25" t="n">
        <v>31.08</v>
      </c>
      <c r="G9614" s="25" t="n">
        <f>TRUNC(TRUNC(E9614,8)*F9614,2)</f>
        <v>1.28</v>
      </c>
    </row>
    <row r="9615" customHeight="1" ht="18">
      <c r="A9615" s="2" t="inlineStr"/>
      <c r="B9615" s="2" t="inlineStr"/>
      <c r="C9615" s="2" t="inlineStr"/>
      <c r="D9615" s="2" t="inlineStr"/>
      <c r="E9615" s="26" t="inlineStr">
        <is>
          <r>
            <t xml:space="preserve">TOTAL Equipamento Custo Horário:</t>
          </r>
        </is>
      </c>
      <c r="F9615" s="26" t="inlineStr"/>
      <c r="G9615" s="27" t="n">
        <f>SUM(G9613:G9614)</f>
        <v>2.99</v>
      </c>
    </row>
    <row r="9616" customHeight="1" ht="15">
      <c r="A9616" s="20" t="inlineStr">
        <is>
          <r>
            <t xml:space="preserve">Material</t>
          </r>
        </is>
      </c>
      <c r="B9616" s="20" t="inlineStr"/>
      <c r="C9616" s="21" t="inlineStr">
        <is>
          <r>
            <t xml:space="preserve">FONTE</t>
          </r>
        </is>
      </c>
      <c r="D9616" s="21" t="inlineStr">
        <is>
          <r>
            <t xml:space="preserve">UNID</t>
          </r>
        </is>
      </c>
      <c r="E9616" s="21" t="inlineStr">
        <is>
          <r>
            <t xml:space="preserve">COEFICIENTE</t>
          </r>
        </is>
      </c>
      <c r="F9616" s="21" t="inlineStr">
        <is>
          <r>
            <t xml:space="preserve">PREÇO UNITÁRIO</t>
          </r>
        </is>
      </c>
      <c r="G9616" s="21" t="inlineStr">
        <is>
          <r>
            <t xml:space="preserve">TOTAL</t>
          </r>
        </is>
      </c>
    </row>
    <row r="9617" customHeight="1" ht="29">
      <c r="A9617" s="22" t="inlineStr">
        <is>
          <r>
            <t xml:space="preserve">00004430</t>
          </r>
        </is>
      </c>
      <c r="B9617" s="23" t="inlineStr">
        <is>
          <r>
            <t xml:space="preserve">CAIBRO NAO APARELHADO *5 X 6* CM, EM MACARANDUBA/MASSARANDUBA, ANGELIM OU EQUIVALENTE DA REGIAO - BRUTA</t>
          </r>
        </is>
      </c>
      <c r="C9617" s="22" t="inlineStr">
        <is>
          <r>
            <t xml:space="preserve">SINAPI</t>
          </r>
        </is>
      </c>
      <c r="D9617" s="22" t="inlineStr">
        <is>
          <r>
            <t xml:space="preserve">M</t>
          </r>
        </is>
      </c>
      <c r="E9617" s="24" t="n">
        <v>2.336</v>
      </c>
      <c r="F9617" s="25" t="n">
        <v>14.5</v>
      </c>
      <c r="G9617" s="25" t="n">
        <f>TRUNC(TRUNC(E9617,8)*F9617,2)</f>
        <v>33.87</v>
      </c>
    </row>
    <row r="9618" customHeight="1" ht="15">
      <c r="A9618" s="22" t="inlineStr">
        <is>
          <r>
            <t xml:space="preserve">00020247</t>
          </r>
        </is>
      </c>
      <c r="B9618" s="23" t="inlineStr">
        <is>
          <r>
            <t xml:space="preserve">PREGO DE ACO POLIDO COM CABECA 15 X 15 (1 1/4 X 13)</t>
          </r>
        </is>
      </c>
      <c r="C9618" s="22" t="inlineStr">
        <is>
          <r>
            <t xml:space="preserve">SINAPI</t>
          </r>
        </is>
      </c>
      <c r="D9618" s="22" t="inlineStr">
        <is>
          <r>
            <t xml:space="preserve">KG</t>
          </r>
        </is>
      </c>
      <c r="E9618" s="24" t="n">
        <v>0.07</v>
      </c>
      <c r="F9618" s="25" t="n">
        <v>15.71</v>
      </c>
      <c r="G9618" s="25" t="n">
        <f>TRUNC(TRUNC(E9618,8)*F9618,2)</f>
        <v>1.09</v>
      </c>
    </row>
    <row r="9619" customHeight="1" ht="15">
      <c r="A9619" s="22" t="inlineStr">
        <is>
          <r>
            <t xml:space="preserve">00039027</t>
          </r>
        </is>
      </c>
      <c r="B9619" s="23" t="inlineStr">
        <is>
          <r>
            <t xml:space="preserve">PREGO DE ACO POLIDO COM CABECA 19 X 36 (3 1/4 X 9)</t>
          </r>
        </is>
      </c>
      <c r="C9619" s="22" t="inlineStr">
        <is>
          <r>
            <t xml:space="preserve">SINAPI</t>
          </r>
        </is>
      </c>
      <c r="D9619" s="22" t="inlineStr">
        <is>
          <r>
            <t xml:space="preserve">KG</t>
          </r>
        </is>
      </c>
      <c r="E9619" s="24" t="n">
        <v>0.05</v>
      </c>
      <c r="F9619" s="25" t="n">
        <v>14.17</v>
      </c>
      <c r="G9619" s="25" t="n">
        <f>TRUNC(TRUNC(E9619,8)*F9619,2)</f>
        <v>0.7</v>
      </c>
    </row>
    <row r="9620" customHeight="1" ht="15">
      <c r="A9620" s="22" t="inlineStr">
        <is>
          <r>
            <t xml:space="preserve">00040568</t>
          </r>
        </is>
      </c>
      <c r="B9620" s="23" t="inlineStr">
        <is>
          <r>
            <t xml:space="preserve">PREGO DE ACO POLIDO COM CABECA 22 X 48 (4 1/4 X 5)</t>
          </r>
        </is>
      </c>
      <c r="C9620" s="22" t="inlineStr">
        <is>
          <r>
            <t xml:space="preserve">SINAPI</t>
          </r>
        </is>
      </c>
      <c r="D9620" s="22" t="inlineStr">
        <is>
          <r>
            <t xml:space="preserve">KG</t>
          </r>
        </is>
      </c>
      <c r="E9620" s="24" t="n">
        <v>0.03</v>
      </c>
      <c r="F9620" s="25" t="n">
        <v>14.29</v>
      </c>
      <c r="G9620" s="25" t="n">
        <f>TRUNC(TRUNC(E9620,8)*F9620,2)</f>
        <v>0.42</v>
      </c>
    </row>
    <row r="9621" customHeight="1" ht="29">
      <c r="A9621" s="22" t="inlineStr">
        <is>
          <r>
            <t xml:space="preserve">00004408</t>
          </r>
        </is>
      </c>
      <c r="B9621" s="23" t="inlineStr">
        <is>
          <r>
            <t xml:space="preserve">RIPA NAO APARELHADA, *1,5 X 5* CM, EM MACARANDUBA/MASSARANDUBA, ANGELIM OU EQUIVALENTE DA REGIAO - BRUTA</t>
          </r>
        </is>
      </c>
      <c r="C9621" s="22" t="inlineStr">
        <is>
          <r>
            <t xml:space="preserve">SINAPI</t>
          </r>
        </is>
      </c>
      <c r="D9621" s="22" t="inlineStr">
        <is>
          <r>
            <t xml:space="preserve">M</t>
          </r>
        </is>
      </c>
      <c r="E9621" s="24" t="n">
        <v>2.573</v>
      </c>
      <c r="F9621" s="25" t="n">
        <v>2.76</v>
      </c>
      <c r="G9621" s="25" t="n">
        <f>TRUNC(TRUNC(E9621,8)*F9621,2)</f>
        <v>7.1</v>
      </c>
    </row>
    <row r="9622" customHeight="1" ht="29">
      <c r="A9622" s="22" t="inlineStr">
        <is>
          <r>
            <t xml:space="preserve">00004425</t>
          </r>
        </is>
      </c>
      <c r="B9622" s="23" t="inlineStr">
        <is>
          <r>
            <t xml:space="preserve">VIGA NAO APARELHADA *6 X 12* CM, EM MACARANDUBA/MASSARANDUBA, ANGELIM OU EQUIVALENTE DA REGIAO - BRUTA</t>
          </r>
        </is>
      </c>
      <c r="C9622" s="22" t="inlineStr">
        <is>
          <r>
            <t xml:space="preserve">SINAPI</t>
          </r>
        </is>
      </c>
      <c r="D9622" s="22" t="inlineStr">
        <is>
          <r>
            <t xml:space="preserve">M</t>
          </r>
        </is>
      </c>
      <c r="E9622" s="24" t="n">
        <v>0.735</v>
      </c>
      <c r="F9622" s="25" t="n">
        <v>30.67</v>
      </c>
      <c r="G9622" s="25" t="n">
        <f>TRUNC(TRUNC(E9622,8)*F9622,2)</f>
        <v>22.54</v>
      </c>
    </row>
    <row r="9623" customHeight="1" ht="15">
      <c r="A9623" s="2" t="inlineStr"/>
      <c r="B9623" s="2" t="inlineStr"/>
      <c r="C9623" s="2" t="inlineStr"/>
      <c r="D9623" s="2" t="inlineStr"/>
      <c r="E9623" s="26" t="inlineStr">
        <is>
          <r>
            <t xml:space="preserve">TOTAL Material:</t>
          </r>
        </is>
      </c>
      <c r="F9623" s="26" t="inlineStr"/>
      <c r="G9623" s="27" t="n">
        <f>SUM(G9617:G9622)</f>
        <v>65.72</v>
      </c>
    </row>
    <row r="9624" customHeight="1" ht="15">
      <c r="A9624" s="20" t="inlineStr">
        <is>
          <r>
            <t xml:space="preserve">Mão de Obra com Encargos Complementares</t>
          </r>
        </is>
      </c>
      <c r="B9624" s="20" t="inlineStr"/>
      <c r="C9624" s="21" t="inlineStr">
        <is>
          <r>
            <t xml:space="preserve">FONTE</t>
          </r>
        </is>
      </c>
      <c r="D9624" s="21" t="inlineStr">
        <is>
          <r>
            <t xml:space="preserve">UNID</t>
          </r>
        </is>
      </c>
      <c r="E9624" s="21" t="inlineStr">
        <is>
          <r>
            <t xml:space="preserve">COEFICIENTE</t>
          </r>
        </is>
      </c>
      <c r="F9624" s="21" t="inlineStr">
        <is>
          <r>
            <t xml:space="preserve">PREÇO UNITÁRIO</t>
          </r>
        </is>
      </c>
      <c r="G9624" s="21" t="inlineStr">
        <is>
          <r>
            <t xml:space="preserve">TOTAL</t>
          </r>
        </is>
      </c>
    </row>
    <row r="9625" customHeight="1" ht="21">
      <c r="A9625" s="22" t="inlineStr">
        <is>
          <r>
            <t xml:space="preserve">88239</t>
          </r>
        </is>
      </c>
      <c r="B9625" s="23" t="inlineStr">
        <is>
          <r>
            <t xml:space="preserve">AJUDANTE DE CARPINTEIRO COM ENCARGOS COMPLEMENTARES</t>
          </r>
        </is>
      </c>
      <c r="C9625" s="22" t="inlineStr">
        <is>
          <r>
            <t xml:space="preserve">SINAPI</t>
          </r>
        </is>
      </c>
      <c r="D9625" s="22" t="inlineStr">
        <is>
          <r>
            <t xml:space="preserve">H</t>
          </r>
        </is>
      </c>
      <c r="E9625" s="24" t="n">
        <v>0.402</v>
      </c>
      <c r="F9625" s="25" t="n">
        <v>24.61</v>
      </c>
      <c r="G9625" s="25" t="n">
        <f>TRUNC(TRUNC(E9625,8)*F9625,2)</f>
        <v>9.89</v>
      </c>
    </row>
    <row r="9626" customHeight="1" ht="21">
      <c r="A9626" s="22" t="inlineStr">
        <is>
          <r>
            <t xml:space="preserve">88262</t>
          </r>
        </is>
      </c>
      <c r="B9626" s="23" t="inlineStr">
        <is>
          <r>
            <t xml:space="preserve">CARPINTEIRO DE FORMAS COM ENCARGOS COMPLEMENTARES</t>
          </r>
        </is>
      </c>
      <c r="C9626" s="22" t="inlineStr">
        <is>
          <r>
            <t xml:space="preserve">SINAPI</t>
          </r>
        </is>
      </c>
      <c r="D9626" s="22" t="inlineStr">
        <is>
          <r>
            <t xml:space="preserve">H</t>
          </r>
        </is>
      </c>
      <c r="E9626" s="24" t="n">
        <v>0.4</v>
      </c>
      <c r="F9626" s="25" t="n">
        <v>30.15</v>
      </c>
      <c r="G9626" s="25" t="n">
        <f>TRUNC(TRUNC(E9626,8)*F9626,2)</f>
        <v>12.06</v>
      </c>
    </row>
    <row r="9627" customHeight="1" ht="18">
      <c r="A9627" s="2" t="inlineStr"/>
      <c r="B9627" s="2" t="inlineStr"/>
      <c r="C9627" s="2" t="inlineStr"/>
      <c r="D9627" s="2" t="inlineStr"/>
      <c r="E9627" s="26" t="inlineStr">
        <is>
          <r>
            <t xml:space="preserve">TOTAL Mão de Obra com Encargos Complementares:</t>
          </r>
        </is>
      </c>
      <c r="F9627" s="26" t="inlineStr"/>
      <c r="G9627" s="27" t="n">
        <f>SUM(G9625:G9626)</f>
        <v>21.95</v>
      </c>
    </row>
    <row r="9628" customHeight="1" ht="15">
      <c r="A9628" s="2" t="inlineStr"/>
      <c r="B9628" s="2" t="inlineStr"/>
      <c r="C9628" s="2" t="inlineStr"/>
      <c r="D9628" s="2" t="inlineStr"/>
      <c r="E9628" s="28" t="inlineStr">
        <is>
          <r>
            <t xml:space="preserve">VALOR:</t>
          </r>
        </is>
      </c>
      <c r="F9628" s="28" t="inlineStr"/>
      <c r="G9628" s="29" t="n">
        <f>ROUND(SUM(G9615,G9623,G9627),2)</f>
        <v>90.66</v>
      </c>
    </row>
    <row r="9629" customHeight="1" ht="15">
      <c r="A9629" s="2" t="inlineStr"/>
      <c r="B9629" s="2" t="inlineStr"/>
      <c r="C9629" s="2" t="inlineStr"/>
      <c r="D9629" s="2" t="inlineStr"/>
      <c r="E9629" s="28" t="inlineStr">
        <is>
          <r>
            <t xml:space="preserve">VALOR BDI (20.34%):</t>
          </r>
        </is>
      </c>
      <c r="F9629" s="28" t="inlineStr"/>
      <c r="G9629" s="29" t="n">
        <f>ROUND(G9628*(20.34/100),2)</f>
        <v>18.44</v>
      </c>
    </row>
    <row r="9630" customHeight="1" ht="15">
      <c r="A9630" s="2" t="inlineStr"/>
      <c r="B9630" s="2" t="inlineStr"/>
      <c r="C9630" s="2" t="inlineStr"/>
      <c r="D9630" s="2" t="inlineStr"/>
      <c r="E9630" s="28" t="inlineStr">
        <is>
          <r>
            <t xml:space="preserve">VALOR COM BDI:</t>
          </r>
        </is>
      </c>
      <c r="F9630" s="28" t="inlineStr"/>
      <c r="G9630" s="29" t="n">
        <f>G9629+G9628</f>
        <v>109.1</v>
      </c>
    </row>
    <row r="9631" customHeight="1" ht="10">
      <c r="A9631" s="2" t="inlineStr"/>
      <c r="B9631" s="2" t="inlineStr"/>
      <c r="C9631" s="2" t="inlineStr"/>
      <c r="D9631" s="2" t="inlineStr"/>
      <c r="E9631" s="18" t="inlineStr"/>
      <c r="F9631" s="18" t="inlineStr"/>
      <c r="G9631" s="18" t="inlineStr"/>
    </row>
    <row r="9632" customHeight="1" ht="20">
      <c r="A9632" s="19" t="inlineStr">
        <is>
          <r>
            <t xml:space="preserve">2.4.28. ​C1337​ ESTRUTURA DE MADEIRA P/ TELHA CERÂMICA OU CONCRETO VÃO 7 A 10m (TESOURAS / TERÇAS / CONTRAVENTAMENTOS / FERRAGENS)​ (M2)</t>
          </r>
        </is>
      </c>
      <c r="B9632" s="19" t="inlineStr"/>
      <c r="C9632" s="19" t="inlineStr"/>
      <c r="D9632" s="19" t="inlineStr"/>
      <c r="E9632" s="19" t="inlineStr"/>
      <c r="F9632" s="19" t="inlineStr"/>
      <c r="G9632" s="19" t="inlineStr"/>
    </row>
    <row r="9633" customHeight="1" ht="15">
      <c r="A9633" s="20" t="inlineStr">
        <is>
          <r>
            <t xml:space="preserve">Material</t>
          </r>
        </is>
      </c>
      <c r="B9633" s="20" t="inlineStr"/>
      <c r="C9633" s="21" t="inlineStr">
        <is>
          <r>
            <t xml:space="preserve">FONTE</t>
          </r>
        </is>
      </c>
      <c r="D9633" s="21" t="inlineStr">
        <is>
          <r>
            <t xml:space="preserve">UNID</t>
          </r>
        </is>
      </c>
      <c r="E9633" s="21" t="inlineStr">
        <is>
          <r>
            <t xml:space="preserve">COEFICIENTE</t>
          </r>
        </is>
      </c>
      <c r="F9633" s="21" t="inlineStr">
        <is>
          <r>
            <t xml:space="preserve">PREÇO UNITÁRIO</t>
          </r>
        </is>
      </c>
      <c r="G9633" s="21" t="inlineStr">
        <is>
          <r>
            <t xml:space="preserve">TOTAL</t>
          </r>
        </is>
      </c>
    </row>
    <row r="9634" customHeight="1" ht="15">
      <c r="A9634" s="22" t="inlineStr">
        <is>
          <r>
            <t xml:space="preserve">I1161</t>
          </r>
        </is>
      </c>
      <c r="B9634" s="23" t="inlineStr">
        <is>
          <r>
            <t xml:space="preserve">FERRAGEM PARA TELHADOS</t>
          </r>
        </is>
      </c>
      <c r="C9634" s="22" t="inlineStr">
        <is>
          <r>
            <t xml:space="preserve">SEINFRA</t>
          </r>
        </is>
      </c>
      <c r="D9634" s="22" t="inlineStr">
        <is>
          <r>
            <t xml:space="preserve">KG</t>
          </r>
        </is>
      </c>
      <c r="E9634" s="24" t="n">
        <v>0.23</v>
      </c>
      <c r="F9634" s="30" t="n">
        <v>13.91</v>
      </c>
      <c r="G9634" s="30" t="n">
        <f>ROUND(ROUND(E9634,8)*F9634,4)</f>
        <v>3.1993</v>
      </c>
    </row>
    <row r="9635" customHeight="1" ht="15">
      <c r="A9635" s="22" t="inlineStr">
        <is>
          <r>
            <t xml:space="preserve">I1495</t>
          </r>
        </is>
      </c>
      <c r="B9635" s="23" t="inlineStr">
        <is>
          <r>
            <t xml:space="preserve">MADEIRA (PEROBA)</t>
          </r>
        </is>
      </c>
      <c r="C9635" s="22" t="inlineStr">
        <is>
          <r>
            <t xml:space="preserve">SEINFRA</t>
          </r>
        </is>
      </c>
      <c r="D9635" s="22" t="inlineStr">
        <is>
          <r>
            <t xml:space="preserve">M3</t>
          </r>
        </is>
      </c>
      <c r="E9635" s="24" t="n">
        <v>0.026</v>
      </c>
      <c r="F9635" s="30" t="n">
        <v>3162.71</v>
      </c>
      <c r="G9635" s="30" t="n">
        <f>ROUND(ROUND(E9635,8)*F9635,4)</f>
        <v>82.2305</v>
      </c>
    </row>
    <row r="9636" customHeight="1" ht="15">
      <c r="A9636" s="22" t="inlineStr">
        <is>
          <r>
            <t xml:space="preserve">I1724</t>
          </r>
        </is>
      </c>
      <c r="B9636" s="23" t="inlineStr">
        <is>
          <r>
            <t xml:space="preserve">PREGO</t>
          </r>
        </is>
      </c>
      <c r="C9636" s="22" t="inlineStr">
        <is>
          <r>
            <t xml:space="preserve">SEINFRA</t>
          </r>
        </is>
      </c>
      <c r="D9636" s="22" t="inlineStr">
        <is>
          <r>
            <t xml:space="preserve">KG</t>
          </r>
        </is>
      </c>
      <c r="E9636" s="24" t="n">
        <v>0.12</v>
      </c>
      <c r="F9636" s="30" t="n">
        <v>17.0</v>
      </c>
      <c r="G9636" s="30" t="n">
        <f>ROUND(ROUND(E9636,8)*F9636,4)</f>
        <v>2.04</v>
      </c>
    </row>
    <row r="9637" customHeight="1" ht="15">
      <c r="A9637" s="2" t="inlineStr"/>
      <c r="B9637" s="2" t="inlineStr"/>
      <c r="C9637" s="2" t="inlineStr"/>
      <c r="D9637" s="2" t="inlineStr"/>
      <c r="E9637" s="26" t="inlineStr">
        <is>
          <r>
            <t xml:space="preserve">TOTAL Material:</t>
          </r>
        </is>
      </c>
      <c r="F9637" s="26" t="inlineStr"/>
      <c r="G9637" s="31" t="n">
        <f>SUM(G9634:G9636)</f>
        <v>87.4698</v>
      </c>
    </row>
    <row r="9638" customHeight="1" ht="15">
      <c r="A9638" s="20" t="inlineStr">
        <is>
          <r>
            <t xml:space="preserve">Mão de Obra</t>
          </r>
        </is>
      </c>
      <c r="B9638" s="20" t="inlineStr"/>
      <c r="C9638" s="21" t="inlineStr">
        <is>
          <r>
            <t xml:space="preserve">FONTE</t>
          </r>
        </is>
      </c>
      <c r="D9638" s="21" t="inlineStr">
        <is>
          <r>
            <t xml:space="preserve">UNID</t>
          </r>
        </is>
      </c>
      <c r="E9638" s="21" t="inlineStr">
        <is>
          <r>
            <t xml:space="preserve">COEFICIENTE</t>
          </r>
        </is>
      </c>
      <c r="F9638" s="21" t="inlineStr">
        <is>
          <r>
            <t xml:space="preserve">PREÇO UNITÁRIO</t>
          </r>
        </is>
      </c>
      <c r="G9638" s="21" t="inlineStr">
        <is>
          <r>
            <t xml:space="preserve">TOTAL</t>
          </r>
        </is>
      </c>
    </row>
    <row r="9639" customHeight="1" ht="15">
      <c r="A9639" s="22" t="inlineStr">
        <is>
          <r>
            <t xml:space="preserve">I0041</t>
          </r>
        </is>
      </c>
      <c r="B9639" s="23" t="inlineStr">
        <is>
          <r>
            <t xml:space="preserve">AJUDANTE DE CARPINTEIRO</t>
          </r>
        </is>
      </c>
      <c r="C9639" s="22" t="inlineStr">
        <is>
          <r>
            <t xml:space="preserve">SEINFRA</t>
          </r>
        </is>
      </c>
      <c r="D9639" s="22" t="inlineStr">
        <is>
          <r>
            <t xml:space="preserve">H</t>
          </r>
        </is>
      </c>
      <c r="E9639" s="24" t="n">
        <v>1.5</v>
      </c>
      <c r="F9639" s="30" t="n">
        <v>21.1</v>
      </c>
      <c r="G9639" s="30" t="n">
        <f>ROUND(ROUND(E9639,8)*F9639,4)</f>
        <v>31.65</v>
      </c>
    </row>
    <row r="9640" customHeight="1" ht="15">
      <c r="A9640" s="22" t="inlineStr">
        <is>
          <r>
            <t xml:space="preserve">I0498</t>
          </r>
        </is>
      </c>
      <c r="B9640" s="23" t="inlineStr">
        <is>
          <r>
            <t xml:space="preserve">CARPINTEIRO</t>
          </r>
        </is>
      </c>
      <c r="C9640" s="22" t="inlineStr">
        <is>
          <r>
            <t xml:space="preserve">SEINFRA</t>
          </r>
        </is>
      </c>
      <c r="D9640" s="22" t="inlineStr">
        <is>
          <r>
            <t xml:space="preserve">H</t>
          </r>
        </is>
      </c>
      <c r="E9640" s="24" t="n">
        <v>1.5</v>
      </c>
      <c r="F9640" s="30" t="n">
        <v>26.86</v>
      </c>
      <c r="G9640" s="30" t="n">
        <f>ROUND(ROUND(E9640,8)*F9640,4)</f>
        <v>40.29</v>
      </c>
    </row>
    <row r="9641" customHeight="1" ht="15">
      <c r="A9641" s="2" t="inlineStr"/>
      <c r="B9641" s="2" t="inlineStr"/>
      <c r="C9641" s="2" t="inlineStr"/>
      <c r="D9641" s="2" t="inlineStr"/>
      <c r="E9641" s="26" t="inlineStr">
        <is>
          <r>
            <t xml:space="preserve">TOTAL Mão de Obra:</t>
          </r>
        </is>
      </c>
      <c r="F9641" s="26" t="inlineStr"/>
      <c r="G9641" s="31" t="n">
        <f>SUM(G9639:G9640)</f>
        <v>71.94</v>
      </c>
    </row>
    <row r="9642" customHeight="1" ht="15">
      <c r="A9642" s="2" t="inlineStr"/>
      <c r="B9642" s="2" t="inlineStr"/>
      <c r="C9642" s="2" t="inlineStr"/>
      <c r="D9642" s="2" t="inlineStr"/>
      <c r="E9642" s="28" t="inlineStr">
        <is>
          <r>
            <t xml:space="preserve">VALOR:</t>
          </r>
        </is>
      </c>
      <c r="F9642" s="28" t="inlineStr"/>
      <c r="G9642" s="29" t="n">
        <f>ROUND(SUM(G9637,G9641),2)</f>
        <v>159.41</v>
      </c>
    </row>
    <row r="9643" customHeight="1" ht="15">
      <c r="A9643" s="2" t="inlineStr"/>
      <c r="B9643" s="2" t="inlineStr"/>
      <c r="C9643" s="2" t="inlineStr"/>
      <c r="D9643" s="2" t="inlineStr"/>
      <c r="E9643" s="28" t="inlineStr">
        <is>
          <r>
            <t xml:space="preserve">VALOR BDI (20.34%):</t>
          </r>
        </is>
      </c>
      <c r="F9643" s="28" t="inlineStr"/>
      <c r="G9643" s="29" t="n">
        <f>ROUND(G9642*(20.34/100),2)</f>
        <v>32.42</v>
      </c>
    </row>
    <row r="9644" customHeight="1" ht="15">
      <c r="A9644" s="2" t="inlineStr"/>
      <c r="B9644" s="2" t="inlineStr"/>
      <c r="C9644" s="2" t="inlineStr"/>
      <c r="D9644" s="2" t="inlineStr"/>
      <c r="E9644" s="28" t="inlineStr">
        <is>
          <r>
            <t xml:space="preserve">VALOR COM BDI:</t>
          </r>
        </is>
      </c>
      <c r="F9644" s="28" t="inlineStr"/>
      <c r="G9644" s="29" t="n">
        <f>G9643+G9642</f>
        <v>191.83</v>
      </c>
    </row>
    <row r="9645" customHeight="1" ht="10">
      <c r="A9645" s="2" t="inlineStr"/>
      <c r="B9645" s="2" t="inlineStr"/>
      <c r="C9645" s="2" t="inlineStr"/>
      <c r="D9645" s="2" t="inlineStr"/>
      <c r="E9645" s="18" t="inlineStr"/>
      <c r="F9645" s="18" t="inlineStr"/>
      <c r="G9645" s="18" t="inlineStr"/>
    </row>
    <row r="9646" customHeight="1" ht="20">
      <c r="A9646" s="19" t="inlineStr">
        <is>
          <r>
            <t xml:space="preserve">2.4.29. ​94201​ TELHAMENTO COM TELHA CERÂMICA CAPA-CANAL, TIPO COLONIAL, COM ATÉ 2 ÁGUAS, INCLUSO TRANSPORTE VERTICAL. AF_07/2019​ (M2)</t>
          </r>
        </is>
      </c>
      <c r="B9646" s="19" t="inlineStr"/>
      <c r="C9646" s="19" t="inlineStr"/>
      <c r="D9646" s="19" t="inlineStr"/>
      <c r="E9646" s="19" t="inlineStr"/>
      <c r="F9646" s="19" t="inlineStr"/>
      <c r="G9646" s="19" t="inlineStr"/>
    </row>
    <row r="9647" customHeight="1" ht="15">
      <c r="A9647" s="20" t="inlineStr">
        <is>
          <r>
            <t xml:space="preserve">Equipamento Custo Horário</t>
          </r>
        </is>
      </c>
      <c r="B9647" s="20" t="inlineStr"/>
      <c r="C9647" s="21" t="inlineStr">
        <is>
          <r>
            <t xml:space="preserve">FONTE</t>
          </r>
        </is>
      </c>
      <c r="D9647" s="21" t="inlineStr">
        <is>
          <r>
            <t xml:space="preserve">UNID</t>
          </r>
        </is>
      </c>
      <c r="E9647" s="21" t="inlineStr">
        <is>
          <r>
            <t xml:space="preserve">COEFICIENTE</t>
          </r>
        </is>
      </c>
      <c r="F9647" s="21" t="inlineStr">
        <is>
          <r>
            <t xml:space="preserve">PREÇO UNITÁRIO</t>
          </r>
        </is>
      </c>
      <c r="G9647" s="21" t="inlineStr">
        <is>
          <r>
            <t xml:space="preserve">TOTAL</t>
          </r>
        </is>
      </c>
    </row>
    <row r="9648" customHeight="1" ht="29">
      <c r="A9648" s="22" t="inlineStr">
        <is>
          <r>
            <t xml:space="preserve">93282</t>
          </r>
        </is>
      </c>
      <c r="B9648" s="23" t="inlineStr">
        <is>
          <r>
            <t xml:space="preserve">GUINCHO ELÉTRICO DE COLUNA, CAPACIDADE 400 KG, COM MOTO FREIO, MOTOR TRIFÁSICO DE 1,25 CV - CHI DIURNO. AF_03/2016</t>
          </r>
        </is>
      </c>
      <c r="C9648" s="22" t="inlineStr">
        <is>
          <r>
            <t xml:space="preserve">SINAPI</t>
          </r>
        </is>
      </c>
      <c r="D9648" s="22" t="inlineStr">
        <is>
          <r>
            <t xml:space="preserve">CHI</t>
          </r>
        </is>
      </c>
      <c r="E9648" s="24" t="n">
        <v>0.0516</v>
      </c>
      <c r="F9648" s="25" t="n">
        <v>30.0</v>
      </c>
      <c r="G9648" s="25" t="n">
        <f>TRUNC(TRUNC(E9648,8)*F9648,2)</f>
        <v>1.54</v>
      </c>
    </row>
    <row r="9649" customHeight="1" ht="29">
      <c r="A9649" s="22" t="inlineStr">
        <is>
          <r>
            <t xml:space="preserve">93281</t>
          </r>
        </is>
      </c>
      <c r="B9649" s="23" t="inlineStr">
        <is>
          <r>
            <t xml:space="preserve">GUINCHO ELÉTRICO DE COLUNA, CAPACIDADE 400 KG, COM MOTO FREIO, MOTOR TRIFÁSICO DE 1,25 CV - CHP DIURNO. AF_03/2016</t>
          </r>
        </is>
      </c>
      <c r="C9649" s="22" t="inlineStr">
        <is>
          <r>
            <t xml:space="preserve">SINAPI</t>
          </r>
        </is>
      </c>
      <c r="D9649" s="22" t="inlineStr">
        <is>
          <r>
            <t xml:space="preserve">CHP</t>
          </r>
        </is>
      </c>
      <c r="E9649" s="24" t="n">
        <v>0.0372</v>
      </c>
      <c r="F9649" s="25" t="n">
        <v>31.08</v>
      </c>
      <c r="G9649" s="25" t="n">
        <f>TRUNC(TRUNC(E9649,8)*F9649,2)</f>
        <v>1.15</v>
      </c>
    </row>
    <row r="9650" customHeight="1" ht="18">
      <c r="A9650" s="2" t="inlineStr"/>
      <c r="B9650" s="2" t="inlineStr"/>
      <c r="C9650" s="2" t="inlineStr"/>
      <c r="D9650" s="2" t="inlineStr"/>
      <c r="E9650" s="26" t="inlineStr">
        <is>
          <r>
            <t xml:space="preserve">TOTAL Equipamento Custo Horário:</t>
          </r>
        </is>
      </c>
      <c r="F9650" s="26" t="inlineStr"/>
      <c r="G9650" s="27" t="n">
        <f>SUM(G9648:G9649)</f>
        <v>2.69</v>
      </c>
    </row>
    <row r="9651" customHeight="1" ht="15">
      <c r="A9651" s="20" t="inlineStr">
        <is>
          <r>
            <t xml:space="preserve">Material</t>
          </r>
        </is>
      </c>
      <c r="B9651" s="20" t="inlineStr"/>
      <c r="C9651" s="21" t="inlineStr">
        <is>
          <r>
            <t xml:space="preserve">FONTE</t>
          </r>
        </is>
      </c>
      <c r="D9651" s="21" t="inlineStr">
        <is>
          <r>
            <t xml:space="preserve">UNID</t>
          </r>
        </is>
      </c>
      <c r="E9651" s="21" t="inlineStr">
        <is>
          <r>
            <t xml:space="preserve">COEFICIENTE</t>
          </r>
        </is>
      </c>
      <c r="F9651" s="21" t="inlineStr">
        <is>
          <r>
            <t xml:space="preserve">PREÇO UNITÁRIO</t>
          </r>
        </is>
      </c>
      <c r="G9651" s="21" t="inlineStr">
        <is>
          <r>
            <t xml:space="preserve">TOTAL</t>
          </r>
        </is>
      </c>
    </row>
    <row r="9652" customHeight="1" ht="38">
      <c r="A9652" s="22" t="inlineStr">
        <is>
          <r>
            <t xml:space="preserve">00007173</t>
          </r>
        </is>
      </c>
      <c r="B9652" s="23" t="inlineStr">
        <is>
          <r>
            <t xml:space="preserve">TELHA DE BARRO / CERAMICA, NAO ESMALTADA, TIPO COLONIAL, CANAL, PLAN, PAULISTA, COMPRIMENTO DE *44 A 50* CM, RENDIMENTO DE COBERTURA DE *26* TELHAS/M2</t>
          </r>
        </is>
      </c>
      <c r="C9652" s="22" t="inlineStr">
        <is>
          <r>
            <t xml:space="preserve">SINAPI</t>
          </r>
        </is>
      </c>
      <c r="D9652" s="22" t="inlineStr">
        <is>
          <r>
            <t xml:space="preserve">MIL</t>
          </r>
        </is>
      </c>
      <c r="E9652" s="24" t="n">
        <v>0.0275</v>
      </c>
      <c r="F9652" s="25" t="n">
        <v>1250.0</v>
      </c>
      <c r="G9652" s="25" t="n">
        <f>TRUNC(TRUNC(E9652,8)*F9652,2)</f>
        <v>34.37</v>
      </c>
    </row>
    <row r="9653" customHeight="1" ht="15">
      <c r="A9653" s="2" t="inlineStr"/>
      <c r="B9653" s="2" t="inlineStr"/>
      <c r="C9653" s="2" t="inlineStr"/>
      <c r="D9653" s="2" t="inlineStr"/>
      <c r="E9653" s="26" t="inlineStr">
        <is>
          <r>
            <t xml:space="preserve">TOTAL Material:</t>
          </r>
        </is>
      </c>
      <c r="F9653" s="26" t="inlineStr"/>
      <c r="G9653" s="27" t="n">
        <f>SUM(G9652:G9652)</f>
        <v>34.37</v>
      </c>
    </row>
    <row r="9654" customHeight="1" ht="15">
      <c r="A9654" s="20" t="inlineStr">
        <is>
          <r>
            <t xml:space="preserve">Mão de Obra com Encargos Complementares</t>
          </r>
        </is>
      </c>
      <c r="B9654" s="20" t="inlineStr"/>
      <c r="C9654" s="21" t="inlineStr">
        <is>
          <r>
            <t xml:space="preserve">FONTE</t>
          </r>
        </is>
      </c>
      <c r="D9654" s="21" t="inlineStr">
        <is>
          <r>
            <t xml:space="preserve">UNID</t>
          </r>
        </is>
      </c>
      <c r="E9654" s="21" t="inlineStr">
        <is>
          <r>
            <t xml:space="preserve">COEFICIENTE</t>
          </r>
        </is>
      </c>
      <c r="F9654" s="21" t="inlineStr">
        <is>
          <r>
            <t xml:space="preserve">PREÇO UNITÁRIO</t>
          </r>
        </is>
      </c>
      <c r="G9654" s="21" t="inlineStr">
        <is>
          <r>
            <t xml:space="preserve">TOTAL</t>
          </r>
        </is>
      </c>
    </row>
    <row r="9655" customHeight="1" ht="15">
      <c r="A9655" s="22" t="inlineStr">
        <is>
          <r>
            <t xml:space="preserve">88316</t>
          </r>
        </is>
      </c>
      <c r="B9655" s="23" t="inlineStr">
        <is>
          <r>
            <t xml:space="preserve">SERVENTE COM ENCARGOS COMPLEMENTARES</t>
          </r>
        </is>
      </c>
      <c r="C9655" s="22" t="inlineStr">
        <is>
          <r>
            <t xml:space="preserve">SINAPI</t>
          </r>
        </is>
      </c>
      <c r="D9655" s="22" t="inlineStr">
        <is>
          <r>
            <t xml:space="preserve">H</t>
          </r>
        </is>
      </c>
      <c r="E9655" s="24" t="n">
        <v>0.399</v>
      </c>
      <c r="F9655" s="25" t="n">
        <v>23.56</v>
      </c>
      <c r="G9655" s="25" t="n">
        <f>TRUNC(TRUNC(E9655,8)*F9655,2)</f>
        <v>9.4</v>
      </c>
    </row>
    <row r="9656" customHeight="1" ht="15">
      <c r="A9656" s="22" t="inlineStr">
        <is>
          <r>
            <t xml:space="preserve">88323</t>
          </r>
        </is>
      </c>
      <c r="B9656" s="23" t="inlineStr">
        <is>
          <r>
            <t xml:space="preserve">TELHADISTA COM ENCARGOS COMPLEMENTARES</t>
          </r>
        </is>
      </c>
      <c r="C9656" s="22" t="inlineStr">
        <is>
          <r>
            <t xml:space="preserve">SINAPI</t>
          </r>
        </is>
      </c>
      <c r="D9656" s="22" t="inlineStr">
        <is>
          <r>
            <t xml:space="preserve">H</t>
          </r>
        </is>
      </c>
      <c r="E9656" s="24" t="n">
        <v>0.133</v>
      </c>
      <c r="F9656" s="25" t="n">
        <v>29.86</v>
      </c>
      <c r="G9656" s="25" t="n">
        <f>TRUNC(TRUNC(E9656,8)*F9656,2)</f>
        <v>3.97</v>
      </c>
    </row>
    <row r="9657" customHeight="1" ht="18">
      <c r="A9657" s="2" t="inlineStr"/>
      <c r="B9657" s="2" t="inlineStr"/>
      <c r="C9657" s="2" t="inlineStr"/>
      <c r="D9657" s="2" t="inlineStr"/>
      <c r="E9657" s="26" t="inlineStr">
        <is>
          <r>
            <t xml:space="preserve">TOTAL Mão de Obra com Encargos Complementares:</t>
          </r>
        </is>
      </c>
      <c r="F9657" s="26" t="inlineStr"/>
      <c r="G9657" s="27" t="n">
        <f>SUM(G9655:G9656)</f>
        <v>13.37</v>
      </c>
    </row>
    <row r="9658" customHeight="1" ht="15">
      <c r="A9658" s="2" t="inlineStr"/>
      <c r="B9658" s="2" t="inlineStr"/>
      <c r="C9658" s="2" t="inlineStr"/>
      <c r="D9658" s="2" t="inlineStr"/>
      <c r="E9658" s="28" t="inlineStr">
        <is>
          <r>
            <t xml:space="preserve">VALOR:</t>
          </r>
        </is>
      </c>
      <c r="F9658" s="28" t="inlineStr"/>
      <c r="G9658" s="29" t="n">
        <f>ROUND(SUM(G9650,G9653,G9657),2)</f>
        <v>50.43</v>
      </c>
    </row>
    <row r="9659" customHeight="1" ht="15">
      <c r="A9659" s="2" t="inlineStr"/>
      <c r="B9659" s="2" t="inlineStr"/>
      <c r="C9659" s="2" t="inlineStr"/>
      <c r="D9659" s="2" t="inlineStr"/>
      <c r="E9659" s="28" t="inlineStr">
        <is>
          <r>
            <t xml:space="preserve">VALOR BDI (20.34%):</t>
          </r>
        </is>
      </c>
      <c r="F9659" s="28" t="inlineStr"/>
      <c r="G9659" s="29" t="n">
        <f>ROUND(G9658*(20.34/100),2)</f>
        <v>10.26</v>
      </c>
    </row>
    <row r="9660" customHeight="1" ht="15">
      <c r="A9660" s="2" t="inlineStr"/>
      <c r="B9660" s="2" t="inlineStr"/>
      <c r="C9660" s="2" t="inlineStr"/>
      <c r="D9660" s="2" t="inlineStr"/>
      <c r="E9660" s="28" t="inlineStr">
        <is>
          <r>
            <t xml:space="preserve">VALOR COM BDI:</t>
          </r>
        </is>
      </c>
      <c r="F9660" s="28" t="inlineStr"/>
      <c r="G9660" s="29" t="n">
        <f>G9659+G9658</f>
        <v>60.69</v>
      </c>
    </row>
    <row r="9661" customHeight="1" ht="10">
      <c r="A9661" s="2" t="inlineStr"/>
      <c r="B9661" s="2" t="inlineStr"/>
      <c r="C9661" s="2" t="inlineStr"/>
      <c r="D9661" s="2" t="inlineStr"/>
      <c r="E9661" s="18" t="inlineStr"/>
      <c r="F9661" s="18" t="inlineStr"/>
      <c r="G9661" s="18" t="inlineStr"/>
    </row>
    <row r="9662" customHeight="1" ht="20">
      <c r="A9662" s="19" t="inlineStr">
        <is>
          <r>
            <t xml:space="preserve">2.4.30. ​C0387​ BEIRA E BICA EM TELHA COLONIAL​ (M)</t>
          </r>
        </is>
      </c>
      <c r="B9662" s="19" t="inlineStr"/>
      <c r="C9662" s="19" t="inlineStr"/>
      <c r="D9662" s="19" t="inlineStr"/>
      <c r="E9662" s="19" t="inlineStr"/>
      <c r="F9662" s="19" t="inlineStr"/>
      <c r="G9662" s="19" t="inlineStr"/>
    </row>
    <row r="9663" customHeight="1" ht="15">
      <c r="A9663" s="20" t="inlineStr">
        <is>
          <r>
            <t xml:space="preserve">Material</t>
          </r>
        </is>
      </c>
      <c r="B9663" s="20" t="inlineStr"/>
      <c r="C9663" s="21" t="inlineStr">
        <is>
          <r>
            <t xml:space="preserve">FONTE</t>
          </r>
        </is>
      </c>
      <c r="D9663" s="21" t="inlineStr">
        <is>
          <r>
            <t xml:space="preserve">UNID</t>
          </r>
        </is>
      </c>
      <c r="E9663" s="21" t="inlineStr">
        <is>
          <r>
            <t xml:space="preserve">COEFICIENTE</t>
          </r>
        </is>
      </c>
      <c r="F9663" s="21" t="inlineStr">
        <is>
          <r>
            <t xml:space="preserve">PREÇO UNITÁRIO</t>
          </r>
        </is>
      </c>
      <c r="G9663" s="21" t="inlineStr">
        <is>
          <r>
            <t xml:space="preserve">TOTAL</t>
          </r>
        </is>
      </c>
    </row>
    <row r="9664" customHeight="1" ht="15">
      <c r="A9664" s="22" t="inlineStr">
        <is>
          <r>
            <t xml:space="preserve">I0108</t>
          </r>
        </is>
      </c>
      <c r="B9664" s="23" t="inlineStr">
        <is>
          <r>
            <t xml:space="preserve">AREIA GROSSA</t>
          </r>
        </is>
      </c>
      <c r="C9664" s="22" t="inlineStr">
        <is>
          <r>
            <t xml:space="preserve">SEINFRA</t>
          </r>
        </is>
      </c>
      <c r="D9664" s="22" t="inlineStr">
        <is>
          <r>
            <t xml:space="preserve">M3</t>
          </r>
        </is>
      </c>
      <c r="E9664" s="24" t="n">
        <v>0.0025</v>
      </c>
      <c r="F9664" s="30" t="n">
        <v>119.58</v>
      </c>
      <c r="G9664" s="30" t="n">
        <f>ROUND(ROUND(E9664,8)*F9664,4)</f>
        <v>0.299</v>
      </c>
    </row>
    <row r="9665" customHeight="1" ht="15">
      <c r="A9665" s="22" t="inlineStr">
        <is>
          <r>
            <t xml:space="preserve">I0441</t>
          </r>
        </is>
      </c>
      <c r="B9665" s="23" t="inlineStr">
        <is>
          <r>
            <t xml:space="preserve">CAL HIDRATADA</t>
          </r>
        </is>
      </c>
      <c r="C9665" s="22" t="inlineStr">
        <is>
          <r>
            <t xml:space="preserve">SEINFRA</t>
          </r>
        </is>
      </c>
      <c r="D9665" s="22" t="inlineStr">
        <is>
          <r>
            <t xml:space="preserve">KG</t>
          </r>
        </is>
      </c>
      <c r="E9665" s="24" t="n">
        <v>0.324</v>
      </c>
      <c r="F9665" s="30" t="n">
        <v>0.96</v>
      </c>
      <c r="G9665" s="30" t="n">
        <f>ROUND(ROUND(E9665,8)*F9665,4)</f>
        <v>0.311</v>
      </c>
    </row>
    <row r="9666" customHeight="1" ht="15">
      <c r="A9666" s="22" t="inlineStr">
        <is>
          <r>
            <t xml:space="preserve">I0805</t>
          </r>
        </is>
      </c>
      <c r="B9666" s="23" t="inlineStr">
        <is>
          <r>
            <t xml:space="preserve">CIMENTO PORTLAND</t>
          </r>
        </is>
      </c>
      <c r="C9666" s="22" t="inlineStr">
        <is>
          <r>
            <t xml:space="preserve">SEINFRA</t>
          </r>
        </is>
      </c>
      <c r="D9666" s="22" t="inlineStr">
        <is>
          <r>
            <t xml:space="preserve">KG</t>
          </r>
        </is>
      </c>
      <c r="E9666" s="24" t="n">
        <v>0.324</v>
      </c>
      <c r="F9666" s="30" t="n">
        <v>0.71</v>
      </c>
      <c r="G9666" s="30" t="n">
        <f>ROUND(ROUND(E9666,8)*F9666,4)</f>
        <v>0.23</v>
      </c>
    </row>
    <row r="9667" customHeight="1" ht="15">
      <c r="A9667" s="2" t="inlineStr"/>
      <c r="B9667" s="2" t="inlineStr"/>
      <c r="C9667" s="2" t="inlineStr"/>
      <c r="D9667" s="2" t="inlineStr"/>
      <c r="E9667" s="26" t="inlineStr">
        <is>
          <r>
            <t xml:space="preserve">TOTAL Material:</t>
          </r>
        </is>
      </c>
      <c r="F9667" s="26" t="inlineStr"/>
      <c r="G9667" s="31" t="n">
        <f>SUM(G9664:G9666)</f>
        <v>0.84</v>
      </c>
    </row>
    <row r="9668" customHeight="1" ht="15">
      <c r="A9668" s="20" t="inlineStr">
        <is>
          <r>
            <t xml:space="preserve">Mão de Obra</t>
          </r>
        </is>
      </c>
      <c r="B9668" s="20" t="inlineStr"/>
      <c r="C9668" s="21" t="inlineStr">
        <is>
          <r>
            <t xml:space="preserve">FONTE</t>
          </r>
        </is>
      </c>
      <c r="D9668" s="21" t="inlineStr">
        <is>
          <r>
            <t xml:space="preserve">UNID</t>
          </r>
        </is>
      </c>
      <c r="E9668" s="21" t="inlineStr">
        <is>
          <r>
            <t xml:space="preserve">COEFICIENTE</t>
          </r>
        </is>
      </c>
      <c r="F9668" s="21" t="inlineStr">
        <is>
          <r>
            <t xml:space="preserve">PREÇO UNITÁRIO</t>
          </r>
        </is>
      </c>
      <c r="G9668" s="21" t="inlineStr">
        <is>
          <r>
            <t xml:space="preserve">TOTAL</t>
          </r>
        </is>
      </c>
    </row>
    <row r="9669" customHeight="1" ht="15">
      <c r="A9669" s="22" t="inlineStr">
        <is>
          <r>
            <t xml:space="preserve">I2391</t>
          </r>
        </is>
      </c>
      <c r="B9669" s="23" t="inlineStr">
        <is>
          <r>
            <t xml:space="preserve">PEDREIRO</t>
          </r>
        </is>
      </c>
      <c r="C9669" s="22" t="inlineStr">
        <is>
          <r>
            <t xml:space="preserve">SEINFRA</t>
          </r>
        </is>
      </c>
      <c r="D9669" s="22" t="inlineStr">
        <is>
          <r>
            <t xml:space="preserve">H</t>
          </r>
        </is>
      </c>
      <c r="E9669" s="24" t="n">
        <v>0.3</v>
      </c>
      <c r="F9669" s="30" t="n">
        <v>26.86</v>
      </c>
      <c r="G9669" s="30" t="n">
        <f>ROUND(ROUND(E9669,8)*F9669,4)</f>
        <v>8.058</v>
      </c>
    </row>
    <row r="9670" customHeight="1" ht="15">
      <c r="A9670" s="22" t="inlineStr">
        <is>
          <r>
            <t xml:space="preserve">I2543</t>
          </r>
        </is>
      </c>
      <c r="B9670" s="23" t="inlineStr">
        <is>
          <r>
            <t xml:space="preserve">SERVENTE</t>
          </r>
        </is>
      </c>
      <c r="C9670" s="22" t="inlineStr">
        <is>
          <r>
            <t xml:space="preserve">SEINFRA</t>
          </r>
        </is>
      </c>
      <c r="D9670" s="22" t="inlineStr">
        <is>
          <r>
            <t xml:space="preserve">H</t>
          </r>
        </is>
      </c>
      <c r="E9670" s="24" t="n">
        <v>0.32</v>
      </c>
      <c r="F9670" s="30" t="n">
        <v>20.26</v>
      </c>
      <c r="G9670" s="30" t="n">
        <f>ROUND(ROUND(E9670,8)*F9670,4)</f>
        <v>6.4832</v>
      </c>
    </row>
    <row r="9671" customHeight="1" ht="15">
      <c r="A9671" s="2" t="inlineStr"/>
      <c r="B9671" s="2" t="inlineStr"/>
      <c r="C9671" s="2" t="inlineStr"/>
      <c r="D9671" s="2" t="inlineStr"/>
      <c r="E9671" s="26" t="inlineStr">
        <is>
          <r>
            <t xml:space="preserve">TOTAL Mão de Obra:</t>
          </r>
        </is>
      </c>
      <c r="F9671" s="26" t="inlineStr"/>
      <c r="G9671" s="31" t="n">
        <f>SUM(G9669:G9670)</f>
        <v>14.5412</v>
      </c>
    </row>
    <row r="9672" customHeight="1" ht="15">
      <c r="A9672" s="2" t="inlineStr"/>
      <c r="B9672" s="2" t="inlineStr"/>
      <c r="C9672" s="2" t="inlineStr"/>
      <c r="D9672" s="2" t="inlineStr"/>
      <c r="E9672" s="28" t="inlineStr">
        <is>
          <r>
            <t xml:space="preserve">VALOR:</t>
          </r>
        </is>
      </c>
      <c r="F9672" s="28" t="inlineStr"/>
      <c r="G9672" s="29" t="n">
        <f>ROUND(SUM(G9667,G9671),2)</f>
        <v>15.38</v>
      </c>
    </row>
    <row r="9673" customHeight="1" ht="15">
      <c r="A9673" s="2" t="inlineStr"/>
      <c r="B9673" s="2" t="inlineStr"/>
      <c r="C9673" s="2" t="inlineStr"/>
      <c r="D9673" s="2" t="inlineStr"/>
      <c r="E9673" s="28" t="inlineStr">
        <is>
          <r>
            <t xml:space="preserve">VALOR BDI (20.34%):</t>
          </r>
        </is>
      </c>
      <c r="F9673" s="28" t="inlineStr"/>
      <c r="G9673" s="29" t="n">
        <f>ROUND(G9672*(20.34/100),2)</f>
        <v>3.13</v>
      </c>
    </row>
    <row r="9674" customHeight="1" ht="15">
      <c r="A9674" s="2" t="inlineStr"/>
      <c r="B9674" s="2" t="inlineStr"/>
      <c r="C9674" s="2" t="inlineStr"/>
      <c r="D9674" s="2" t="inlineStr"/>
      <c r="E9674" s="28" t="inlineStr">
        <is>
          <r>
            <t xml:space="preserve">VALOR COM BDI:</t>
          </r>
        </is>
      </c>
      <c r="F9674" s="28" t="inlineStr"/>
      <c r="G9674" s="29" t="n">
        <f>G9673+G9672</f>
        <v>18.51</v>
      </c>
    </row>
    <row r="9675" customHeight="1" ht="10">
      <c r="A9675" s="2" t="inlineStr"/>
      <c r="B9675" s="2" t="inlineStr"/>
      <c r="C9675" s="2" t="inlineStr"/>
      <c r="D9675" s="2" t="inlineStr"/>
      <c r="E9675" s="18" t="inlineStr"/>
      <c r="F9675" s="18" t="inlineStr"/>
      <c r="G9675" s="18" t="inlineStr"/>
    </row>
    <row r="9676" customHeight="1" ht="20">
      <c r="A9676" s="19" t="inlineStr">
        <is>
          <r>
            <t xml:space="preserve">2.4.31. ​86900​ CUBA DE EMBUTIR RETANGULAR DE AÇO INOXIDÁVEL, 46 X 30 X 12 CM - FORNECIMENTO E INSTALAÇÃO. AF_01/2020​ (UN)</t>
          </r>
        </is>
      </c>
      <c r="B9676" s="19" t="inlineStr"/>
      <c r="C9676" s="19" t="inlineStr"/>
      <c r="D9676" s="19" t="inlineStr"/>
      <c r="E9676" s="19" t="inlineStr"/>
      <c r="F9676" s="19" t="inlineStr"/>
      <c r="G9676" s="19" t="inlineStr"/>
    </row>
    <row r="9677" customHeight="1" ht="15">
      <c r="A9677" s="20" t="inlineStr">
        <is>
          <r>
            <t xml:space="preserve">Material</t>
          </r>
        </is>
      </c>
      <c r="B9677" s="20" t="inlineStr"/>
      <c r="C9677" s="21" t="inlineStr">
        <is>
          <r>
            <t xml:space="preserve">FONTE</t>
          </r>
        </is>
      </c>
      <c r="D9677" s="21" t="inlineStr">
        <is>
          <r>
            <t xml:space="preserve">UNID</t>
          </r>
        </is>
      </c>
      <c r="E9677" s="21" t="inlineStr">
        <is>
          <r>
            <t xml:space="preserve">COEFICIENTE</t>
          </r>
        </is>
      </c>
      <c r="F9677" s="21" t="inlineStr">
        <is>
          <r>
            <t xml:space="preserve">PREÇO UNITÁRIO</t>
          </r>
        </is>
      </c>
      <c r="G9677" s="21" t="inlineStr">
        <is>
          <r>
            <t xml:space="preserve">TOTAL</t>
          </r>
        </is>
      </c>
    </row>
    <row r="9678" customHeight="1" ht="21">
      <c r="A9678" s="22" t="inlineStr">
        <is>
          <r>
            <t xml:space="preserve">00001743</t>
          </r>
        </is>
      </c>
      <c r="B9678" s="23" t="inlineStr">
        <is>
          <r>
            <t xml:space="preserve">CUBA ACO INOX (AISI 304) DE EMBUTIR COM VALVULA 3 1/2", DE *46 X 30 X 12* CM</t>
          </r>
        </is>
      </c>
      <c r="C9678" s="22" t="inlineStr">
        <is>
          <r>
            <t xml:space="preserve">SINAPI</t>
          </r>
        </is>
      </c>
      <c r="D9678" s="22" t="inlineStr">
        <is>
          <r>
            <t xml:space="preserve">UN</t>
          </r>
        </is>
      </c>
      <c r="E9678" s="24" t="n">
        <v>1.0</v>
      </c>
      <c r="F9678" s="25" t="n">
        <v>155.19</v>
      </c>
      <c r="G9678" s="25" t="n">
        <f>TRUNC(TRUNC(E9678,8)*F9678,2)</f>
        <v>155.19</v>
      </c>
    </row>
    <row r="9679" customHeight="1" ht="15">
      <c r="A9679" s="22" t="inlineStr">
        <is>
          <r>
            <t xml:space="preserve">00004823</t>
          </r>
        </is>
      </c>
      <c r="B9679" s="23" t="inlineStr">
        <is>
          <r>
            <t xml:space="preserve">MASSA PLASTICA PARA MARMORE/GRANITO</t>
          </r>
        </is>
      </c>
      <c r="C9679" s="22" t="inlineStr">
        <is>
          <r>
            <t xml:space="preserve">SINAPI</t>
          </r>
        </is>
      </c>
      <c r="D9679" s="22" t="inlineStr">
        <is>
          <r>
            <t xml:space="preserve">KG</t>
          </r>
        </is>
      </c>
      <c r="E9679" s="24" t="n">
        <v>0.2974</v>
      </c>
      <c r="F9679" s="25" t="n">
        <v>38.31</v>
      </c>
      <c r="G9679" s="25" t="n">
        <f>TRUNC(TRUNC(E9679,8)*F9679,2)</f>
        <v>11.39</v>
      </c>
    </row>
    <row r="9680" customHeight="1" ht="15">
      <c r="A9680" s="2" t="inlineStr"/>
      <c r="B9680" s="2" t="inlineStr"/>
      <c r="C9680" s="2" t="inlineStr"/>
      <c r="D9680" s="2" t="inlineStr"/>
      <c r="E9680" s="26" t="inlineStr">
        <is>
          <r>
            <t xml:space="preserve">TOTAL Material:</t>
          </r>
        </is>
      </c>
      <c r="F9680" s="26" t="inlineStr"/>
      <c r="G9680" s="27" t="n">
        <f>SUM(G9678:G9679)</f>
        <v>166.58</v>
      </c>
    </row>
    <row r="9681" customHeight="1" ht="15">
      <c r="A9681" s="20" t="inlineStr">
        <is>
          <r>
            <t xml:space="preserve">Mão de Obra com Encargos Complementares</t>
          </r>
        </is>
      </c>
      <c r="B9681" s="20" t="inlineStr"/>
      <c r="C9681" s="21" t="inlineStr">
        <is>
          <r>
            <t xml:space="preserve">FONTE</t>
          </r>
        </is>
      </c>
      <c r="D9681" s="21" t="inlineStr">
        <is>
          <r>
            <t xml:space="preserve">UNID</t>
          </r>
        </is>
      </c>
      <c r="E9681" s="21" t="inlineStr">
        <is>
          <r>
            <t xml:space="preserve">COEFICIENTE</t>
          </r>
        </is>
      </c>
      <c r="F9681" s="21" t="inlineStr">
        <is>
          <r>
            <t xml:space="preserve">PREÇO UNITÁRIO</t>
          </r>
        </is>
      </c>
      <c r="G9681" s="21" t="inlineStr">
        <is>
          <r>
            <t xml:space="preserve">TOTAL</t>
          </r>
        </is>
      </c>
    </row>
    <row r="9682" customHeight="1" ht="21">
      <c r="A9682" s="22" t="inlineStr">
        <is>
          <r>
            <t xml:space="preserve">88274</t>
          </r>
        </is>
      </c>
      <c r="B9682" s="23" t="inlineStr">
        <is>
          <r>
            <t xml:space="preserve">MARMORISTA/GRANITEIRO COM ENCARGOS COMPLEMENTARES</t>
          </r>
        </is>
      </c>
      <c r="C9682" s="22" t="inlineStr">
        <is>
          <r>
            <t xml:space="preserve">SINAPI</t>
          </r>
        </is>
      </c>
      <c r="D9682" s="22" t="inlineStr">
        <is>
          <r>
            <t xml:space="preserve">H</t>
          </r>
        </is>
      </c>
      <c r="E9682" s="24" t="n">
        <v>0.4774</v>
      </c>
      <c r="F9682" s="25" t="n">
        <v>29.93</v>
      </c>
      <c r="G9682" s="25" t="n">
        <f>TRUNC(TRUNC(E9682,8)*F9682,2)</f>
        <v>14.28</v>
      </c>
    </row>
    <row r="9683" customHeight="1" ht="15">
      <c r="A9683" s="22" t="inlineStr">
        <is>
          <r>
            <t xml:space="preserve">88316</t>
          </r>
        </is>
      </c>
      <c r="B9683" s="23" t="inlineStr">
        <is>
          <r>
            <t xml:space="preserve">SERVENTE COM ENCARGOS COMPLEMENTARES</t>
          </r>
        </is>
      </c>
      <c r="C9683" s="22" t="inlineStr">
        <is>
          <r>
            <t xml:space="preserve">SINAPI</t>
          </r>
        </is>
      </c>
      <c r="D9683" s="22" t="inlineStr">
        <is>
          <r>
            <t xml:space="preserve">H</t>
          </r>
        </is>
      </c>
      <c r="E9683" s="24" t="n">
        <v>0.1504</v>
      </c>
      <c r="F9683" s="25" t="n">
        <v>23.56</v>
      </c>
      <c r="G9683" s="25" t="n">
        <f>TRUNC(TRUNC(E9683,8)*F9683,2)</f>
        <v>3.54</v>
      </c>
    </row>
    <row r="9684" customHeight="1" ht="18">
      <c r="A9684" s="2" t="inlineStr"/>
      <c r="B9684" s="2" t="inlineStr"/>
      <c r="C9684" s="2" t="inlineStr"/>
      <c r="D9684" s="2" t="inlineStr"/>
      <c r="E9684" s="26" t="inlineStr">
        <is>
          <r>
            <t xml:space="preserve">TOTAL Mão de Obra com Encargos Complementares:</t>
          </r>
        </is>
      </c>
      <c r="F9684" s="26" t="inlineStr"/>
      <c r="G9684" s="27" t="n">
        <f>SUM(G9682:G9683)</f>
        <v>17.82</v>
      </c>
    </row>
    <row r="9685" customHeight="1" ht="15">
      <c r="A9685" s="2" t="inlineStr"/>
      <c r="B9685" s="2" t="inlineStr"/>
      <c r="C9685" s="2" t="inlineStr"/>
      <c r="D9685" s="2" t="inlineStr"/>
      <c r="E9685" s="28" t="inlineStr">
        <is>
          <r>
            <t xml:space="preserve">VALOR:</t>
          </r>
        </is>
      </c>
      <c r="F9685" s="28" t="inlineStr"/>
      <c r="G9685" s="29" t="n">
        <f>ROUND(SUM(G9680,G9684),2)</f>
        <v>184.4</v>
      </c>
    </row>
    <row r="9686" customHeight="1" ht="15">
      <c r="A9686" s="2" t="inlineStr"/>
      <c r="B9686" s="2" t="inlineStr"/>
      <c r="C9686" s="2" t="inlineStr"/>
      <c r="D9686" s="2" t="inlineStr"/>
      <c r="E9686" s="28" t="inlineStr">
        <is>
          <r>
            <t xml:space="preserve">VALOR BDI (20.34%):</t>
          </r>
        </is>
      </c>
      <c r="F9686" s="28" t="inlineStr"/>
      <c r="G9686" s="29" t="n">
        <f>ROUND(G9685*(20.34/100),2)</f>
        <v>37.51</v>
      </c>
    </row>
    <row r="9687" customHeight="1" ht="15">
      <c r="A9687" s="2" t="inlineStr"/>
      <c r="B9687" s="2" t="inlineStr"/>
      <c r="C9687" s="2" t="inlineStr"/>
      <c r="D9687" s="2" t="inlineStr"/>
      <c r="E9687" s="28" t="inlineStr">
        <is>
          <r>
            <t xml:space="preserve">VALOR COM BDI:</t>
          </r>
        </is>
      </c>
      <c r="F9687" s="28" t="inlineStr"/>
      <c r="G9687" s="29" t="n">
        <f>G9686+G9685</f>
        <v>221.91</v>
      </c>
    </row>
    <row r="9688" customHeight="1" ht="10">
      <c r="A9688" s="2" t="inlineStr"/>
      <c r="B9688" s="2" t="inlineStr"/>
      <c r="C9688" s="2" t="inlineStr"/>
      <c r="D9688" s="2" t="inlineStr"/>
      <c r="E9688" s="18" t="inlineStr"/>
      <c r="F9688" s="18" t="inlineStr"/>
      <c r="G9688" s="18" t="inlineStr"/>
    </row>
    <row r="9689" customHeight="1" ht="20">
      <c r="A9689" s="19" t="inlineStr">
        <is>
          <r>
            <t xml:space="preserve">2.4.32. ​86910​ TORNEIRA CROMADA TUBO MÓVEL, DE PAREDE, 1/2" OU 3/4", PARA PIA DE COZINHA, PADRÃO MÉDIO - FORNECIMENTO E INSTALAÇÃO. AF_01/2020​ (UN)</t>
          </r>
        </is>
      </c>
      <c r="B9689" s="19" t="inlineStr"/>
      <c r="C9689" s="19" t="inlineStr"/>
      <c r="D9689" s="19" t="inlineStr"/>
      <c r="E9689" s="19" t="inlineStr"/>
      <c r="F9689" s="19" t="inlineStr"/>
      <c r="G9689" s="19" t="inlineStr"/>
    </row>
    <row r="9690" customHeight="1" ht="15">
      <c r="A9690" s="20" t="inlineStr">
        <is>
          <r>
            <t xml:space="preserve">Material</t>
          </r>
        </is>
      </c>
      <c r="B9690" s="20" t="inlineStr"/>
      <c r="C9690" s="21" t="inlineStr">
        <is>
          <r>
            <t xml:space="preserve">FONTE</t>
          </r>
        </is>
      </c>
      <c r="D9690" s="21" t="inlineStr">
        <is>
          <r>
            <t xml:space="preserve">UNID</t>
          </r>
        </is>
      </c>
      <c r="E9690" s="21" t="inlineStr">
        <is>
          <r>
            <t xml:space="preserve">COEFICIENTE</t>
          </r>
        </is>
      </c>
      <c r="F9690" s="21" t="inlineStr">
        <is>
          <r>
            <t xml:space="preserve">PREÇO UNITÁRIO</t>
          </r>
        </is>
      </c>
      <c r="G9690" s="21" t="inlineStr">
        <is>
          <r>
            <t xml:space="preserve">TOTAL</t>
          </r>
        </is>
      </c>
    </row>
    <row r="9691" customHeight="1" ht="21">
      <c r="A9691" s="22" t="inlineStr">
        <is>
          <r>
            <t xml:space="preserve">00003146</t>
          </r>
        </is>
      </c>
      <c r="B9691" s="23" t="inlineStr">
        <is>
          <r>
            <t xml:space="preserve">FITA VEDA ROSCA, EM PTFE, ROLO DE 18 MM X 10 M (L X C)</t>
          </r>
        </is>
      </c>
      <c r="C9691" s="22" t="inlineStr">
        <is>
          <r>
            <t xml:space="preserve">SINAPI</t>
          </r>
        </is>
      </c>
      <c r="D9691" s="22" t="inlineStr">
        <is>
          <r>
            <t xml:space="preserve">UN</t>
          </r>
        </is>
      </c>
      <c r="E9691" s="24" t="n">
        <v>0.021</v>
      </c>
      <c r="F9691" s="25" t="n">
        <v>4.0</v>
      </c>
      <c r="G9691" s="25" t="n">
        <f>TRUNC(TRUNC(E9691,8)*F9691,2)</f>
        <v>0.08</v>
      </c>
    </row>
    <row r="9692" customHeight="1" ht="21">
      <c r="A9692" s="22" t="inlineStr">
        <is>
          <r>
            <t xml:space="preserve">00011773</t>
          </r>
        </is>
      </c>
      <c r="B9692" s="23" t="inlineStr">
        <is>
          <r>
            <t xml:space="preserve">TORNEIRA METALICA CROMADA DE PAREDE, PARA COZINHA, BICA MOVEL, COM AREJADOR, 1/2" OU 3/4"</t>
          </r>
        </is>
      </c>
      <c r="C9692" s="22" t="inlineStr">
        <is>
          <r>
            <t xml:space="preserve">SINAPI</t>
          </r>
        </is>
      </c>
      <c r="D9692" s="22" t="inlineStr">
        <is>
          <r>
            <t xml:space="preserve">UN</t>
          </r>
        </is>
      </c>
      <c r="E9692" s="24" t="n">
        <v>1.0</v>
      </c>
      <c r="F9692" s="25" t="n">
        <v>128.14</v>
      </c>
      <c r="G9692" s="25" t="n">
        <f>TRUNC(TRUNC(E9692,8)*F9692,2)</f>
        <v>128.14</v>
      </c>
    </row>
    <row r="9693" customHeight="1" ht="15">
      <c r="A9693" s="2" t="inlineStr"/>
      <c r="B9693" s="2" t="inlineStr"/>
      <c r="C9693" s="2" t="inlineStr"/>
      <c r="D9693" s="2" t="inlineStr"/>
      <c r="E9693" s="26" t="inlineStr">
        <is>
          <r>
            <t xml:space="preserve">TOTAL Material:</t>
          </r>
        </is>
      </c>
      <c r="F9693" s="26" t="inlineStr"/>
      <c r="G9693" s="27" t="n">
        <f>SUM(G9691:G9692)</f>
        <v>128.22</v>
      </c>
    </row>
    <row r="9694" customHeight="1" ht="15">
      <c r="A9694" s="20" t="inlineStr">
        <is>
          <r>
            <t xml:space="preserve">Mão de Obra com Encargos Complementares</t>
          </r>
        </is>
      </c>
      <c r="B9694" s="20" t="inlineStr"/>
      <c r="C9694" s="21" t="inlineStr">
        <is>
          <r>
            <t xml:space="preserve">FONTE</t>
          </r>
        </is>
      </c>
      <c r="D9694" s="21" t="inlineStr">
        <is>
          <r>
            <t xml:space="preserve">UNID</t>
          </r>
        </is>
      </c>
      <c r="E9694" s="21" t="inlineStr">
        <is>
          <r>
            <t xml:space="preserve">COEFICIENTE</t>
          </r>
        </is>
      </c>
      <c r="F9694" s="21" t="inlineStr">
        <is>
          <r>
            <t xml:space="preserve">PREÇO UNITÁRIO</t>
          </r>
        </is>
      </c>
      <c r="G9694" s="21" t="inlineStr">
        <is>
          <r>
            <t xml:space="preserve">TOTAL</t>
          </r>
        </is>
      </c>
    </row>
    <row r="9695" customHeight="1" ht="21">
      <c r="A9695" s="22" t="inlineStr">
        <is>
          <r>
            <t xml:space="preserve">88267</t>
          </r>
        </is>
      </c>
      <c r="B9695" s="23" t="inlineStr">
        <is>
          <r>
            <t xml:space="preserve">ENCANADOR OU BOMBEIRO HIDRÁULICO COM ENCARGOS COMPLEMENTARES</t>
          </r>
        </is>
      </c>
      <c r="C9695" s="22" t="inlineStr">
        <is>
          <r>
            <t xml:space="preserve">SINAPI</t>
          </r>
        </is>
      </c>
      <c r="D9695" s="22" t="inlineStr">
        <is>
          <r>
            <t xml:space="preserve">H</t>
          </r>
        </is>
      </c>
      <c r="E9695" s="24" t="n">
        <v>0.1164</v>
      </c>
      <c r="F9695" s="25" t="n">
        <v>29.86</v>
      </c>
      <c r="G9695" s="25" t="n">
        <f>TRUNC(TRUNC(E9695,8)*F9695,2)</f>
        <v>3.47</v>
      </c>
    </row>
    <row r="9696" customHeight="1" ht="15">
      <c r="A9696" s="22" t="inlineStr">
        <is>
          <r>
            <t xml:space="preserve">88316</t>
          </r>
        </is>
      </c>
      <c r="B9696" s="23" t="inlineStr">
        <is>
          <r>
            <t xml:space="preserve">SERVENTE COM ENCARGOS COMPLEMENTARES</t>
          </r>
        </is>
      </c>
      <c r="C9696" s="22" t="inlineStr">
        <is>
          <r>
            <t xml:space="preserve">SINAPI</t>
          </r>
        </is>
      </c>
      <c r="D9696" s="22" t="inlineStr">
        <is>
          <r>
            <t xml:space="preserve">H</t>
          </r>
        </is>
      </c>
      <c r="E9696" s="24" t="n">
        <v>0.0367</v>
      </c>
      <c r="F9696" s="25" t="n">
        <v>23.56</v>
      </c>
      <c r="G9696" s="25" t="n">
        <f>TRUNC(TRUNC(E9696,8)*F9696,2)</f>
        <v>0.86</v>
      </c>
    </row>
    <row r="9697" customHeight="1" ht="18">
      <c r="A9697" s="2" t="inlineStr"/>
      <c r="B9697" s="2" t="inlineStr"/>
      <c r="C9697" s="2" t="inlineStr"/>
      <c r="D9697" s="2" t="inlineStr"/>
      <c r="E9697" s="26" t="inlineStr">
        <is>
          <r>
            <t xml:space="preserve">TOTAL Mão de Obra com Encargos Complementares:</t>
          </r>
        </is>
      </c>
      <c r="F9697" s="26" t="inlineStr"/>
      <c r="G9697" s="27" t="n">
        <f>SUM(G9695:G9696)</f>
        <v>4.33</v>
      </c>
    </row>
    <row r="9698" customHeight="1" ht="15">
      <c r="A9698" s="2" t="inlineStr"/>
      <c r="B9698" s="2" t="inlineStr"/>
      <c r="C9698" s="2" t="inlineStr"/>
      <c r="D9698" s="2" t="inlineStr"/>
      <c r="E9698" s="28" t="inlineStr">
        <is>
          <r>
            <t xml:space="preserve">VALOR:</t>
          </r>
        </is>
      </c>
      <c r="F9698" s="28" t="inlineStr"/>
      <c r="G9698" s="29" t="n">
        <f>ROUND(SUM(G9693,G9697),2)</f>
        <v>132.55</v>
      </c>
    </row>
    <row r="9699" customHeight="1" ht="15">
      <c r="A9699" s="2" t="inlineStr"/>
      <c r="B9699" s="2" t="inlineStr"/>
      <c r="C9699" s="2" t="inlineStr"/>
      <c r="D9699" s="2" t="inlineStr"/>
      <c r="E9699" s="28" t="inlineStr">
        <is>
          <r>
            <t xml:space="preserve">VALOR BDI (20.34%):</t>
          </r>
        </is>
      </c>
      <c r="F9699" s="28" t="inlineStr"/>
      <c r="G9699" s="29" t="n">
        <f>ROUND(G9698*(20.34/100),2)</f>
        <v>26.96</v>
      </c>
    </row>
    <row r="9700" customHeight="1" ht="15">
      <c r="A9700" s="2" t="inlineStr"/>
      <c r="B9700" s="2" t="inlineStr"/>
      <c r="C9700" s="2" t="inlineStr"/>
      <c r="D9700" s="2" t="inlineStr"/>
      <c r="E9700" s="28" t="inlineStr">
        <is>
          <r>
            <t xml:space="preserve">VALOR COM BDI:</t>
          </r>
        </is>
      </c>
      <c r="F9700" s="28" t="inlineStr"/>
      <c r="G9700" s="29" t="n">
        <f>G9699+G9698</f>
        <v>159.51</v>
      </c>
    </row>
    <row r="9701" customHeight="1" ht="10">
      <c r="A9701" s="2" t="inlineStr"/>
      <c r="B9701" s="2" t="inlineStr"/>
      <c r="C9701" s="2" t="inlineStr"/>
      <c r="D9701" s="2" t="inlineStr"/>
      <c r="E9701" s="18" t="inlineStr"/>
      <c r="F9701" s="18" t="inlineStr"/>
      <c r="G9701" s="18" t="inlineStr"/>
    </row>
    <row r="9702" customHeight="1" ht="20">
      <c r="A9702" s="19" t="inlineStr">
        <is>
          <r>
            <t xml:space="preserve">2.4.33. ​91871​ ELETRODUTO RÍGIDO ROSCÁVEL, PVC, DN 25 MM (3/4"), PARA CIRCUITOS TERMINAIS, INSTALADO EM PAREDE - FORNECIMENTO E INSTALAÇÃO. AF_03/2023​ (M)</t>
          </r>
        </is>
      </c>
      <c r="B9702" s="19" t="inlineStr"/>
      <c r="C9702" s="19" t="inlineStr"/>
      <c r="D9702" s="19" t="inlineStr"/>
      <c r="E9702" s="19" t="inlineStr"/>
      <c r="F9702" s="19" t="inlineStr"/>
      <c r="G9702" s="19" t="inlineStr"/>
    </row>
    <row r="9703" customHeight="1" ht="15">
      <c r="A9703" s="20" t="inlineStr">
        <is>
          <r>
            <t xml:space="preserve">Material</t>
          </r>
        </is>
      </c>
      <c r="B9703" s="20" t="inlineStr"/>
      <c r="C9703" s="21" t="inlineStr">
        <is>
          <r>
            <t xml:space="preserve">FONTE</t>
          </r>
        </is>
      </c>
      <c r="D9703" s="21" t="inlineStr">
        <is>
          <r>
            <t xml:space="preserve">UNID</t>
          </r>
        </is>
      </c>
      <c r="E9703" s="21" t="inlineStr">
        <is>
          <r>
            <t xml:space="preserve">COEFICIENTE</t>
          </r>
        </is>
      </c>
      <c r="F9703" s="21" t="inlineStr">
        <is>
          <r>
            <t xml:space="preserve">PREÇO UNITÁRIO</t>
          </r>
        </is>
      </c>
      <c r="G9703" s="21" t="inlineStr">
        <is>
          <r>
            <t xml:space="preserve">TOTAL</t>
          </r>
        </is>
      </c>
    </row>
    <row r="9704" customHeight="1" ht="21">
      <c r="A9704" s="22" t="inlineStr">
        <is>
          <r>
            <t xml:space="preserve">00002674</t>
          </r>
        </is>
      </c>
      <c r="B9704" s="23" t="inlineStr">
        <is>
          <r>
            <t xml:space="preserve">ELETRODUTO DE PVC RIGIDO ROSCAVEL DE 3/4", SEM LUVA</t>
          </r>
        </is>
      </c>
      <c r="C9704" s="22" t="inlineStr">
        <is>
          <r>
            <t xml:space="preserve">SINAPI</t>
          </r>
        </is>
      </c>
      <c r="D9704" s="22" t="inlineStr">
        <is>
          <r>
            <t xml:space="preserve">M</t>
          </r>
        </is>
      </c>
      <c r="E9704" s="24" t="n">
        <v>1.017</v>
      </c>
      <c r="F9704" s="25" t="n">
        <v>4.69</v>
      </c>
      <c r="G9704" s="25" t="n">
        <f>TRUNC(TRUNC(E9704,8)*F9704,2)</f>
        <v>4.76</v>
      </c>
    </row>
    <row r="9705" customHeight="1" ht="15">
      <c r="A9705" s="2" t="inlineStr"/>
      <c r="B9705" s="2" t="inlineStr"/>
      <c r="C9705" s="2" t="inlineStr"/>
      <c r="D9705" s="2" t="inlineStr"/>
      <c r="E9705" s="26" t="inlineStr">
        <is>
          <r>
            <t xml:space="preserve">TOTAL Material:</t>
          </r>
        </is>
      </c>
      <c r="F9705" s="26" t="inlineStr"/>
      <c r="G9705" s="27" t="n">
        <f>SUM(G9704:G9704)</f>
        <v>4.76</v>
      </c>
    </row>
    <row r="9706" customHeight="1" ht="15">
      <c r="A9706" s="20" t="inlineStr">
        <is>
          <r>
            <t xml:space="preserve">Mão de Obra com Encargos Complementares</t>
          </r>
        </is>
      </c>
      <c r="B9706" s="20" t="inlineStr"/>
      <c r="C9706" s="21" t="inlineStr">
        <is>
          <r>
            <t xml:space="preserve">FONTE</t>
          </r>
        </is>
      </c>
      <c r="D9706" s="21" t="inlineStr">
        <is>
          <r>
            <t xml:space="preserve">UNID</t>
          </r>
        </is>
      </c>
      <c r="E9706" s="21" t="inlineStr">
        <is>
          <r>
            <t xml:space="preserve">COEFICIENTE</t>
          </r>
        </is>
      </c>
      <c r="F9706" s="21" t="inlineStr">
        <is>
          <r>
            <t xml:space="preserve">PREÇO UNITÁRIO</t>
          </r>
        </is>
      </c>
      <c r="G9706" s="21" t="inlineStr">
        <is>
          <r>
            <t xml:space="preserve">TOTAL</t>
          </r>
        </is>
      </c>
    </row>
    <row r="9707" customHeight="1" ht="21">
      <c r="A9707" s="22" t="inlineStr">
        <is>
          <r>
            <t xml:space="preserve">88247</t>
          </r>
        </is>
      </c>
      <c r="B9707" s="23" t="inlineStr">
        <is>
          <r>
            <t xml:space="preserve">AUXILIAR DE ELETRICISTA COM ENCARGOS COMPLEMENTARES</t>
          </r>
        </is>
      </c>
      <c r="C9707" s="22" t="inlineStr">
        <is>
          <r>
            <t xml:space="preserve">SINAPI</t>
          </r>
        </is>
      </c>
      <c r="D9707" s="22" t="inlineStr">
        <is>
          <r>
            <t xml:space="preserve">H</t>
          </r>
        </is>
      </c>
      <c r="E9707" s="24" t="n">
        <v>0.177</v>
      </c>
      <c r="F9707" s="25" t="n">
        <v>25.22</v>
      </c>
      <c r="G9707" s="25" t="n">
        <f>TRUNC(TRUNC(E9707,8)*F9707,2)</f>
        <v>4.46</v>
      </c>
    </row>
    <row r="9708" customHeight="1" ht="15">
      <c r="A9708" s="22" t="inlineStr">
        <is>
          <r>
            <t xml:space="preserve">88264</t>
          </r>
        </is>
      </c>
      <c r="B9708" s="23" t="inlineStr">
        <is>
          <r>
            <t xml:space="preserve">ELETRICISTA COM ENCARGOS COMPLEMENTARES</t>
          </r>
        </is>
      </c>
      <c r="C9708" s="22" t="inlineStr">
        <is>
          <r>
            <t xml:space="preserve">SINAPI</t>
          </r>
        </is>
      </c>
      <c r="D9708" s="22" t="inlineStr">
        <is>
          <r>
            <t xml:space="preserve">H</t>
          </r>
        </is>
      </c>
      <c r="E9708" s="24" t="n">
        <v>0.177</v>
      </c>
      <c r="F9708" s="25" t="n">
        <v>30.96</v>
      </c>
      <c r="G9708" s="25" t="n">
        <f>TRUNC(TRUNC(E9708,8)*F9708,2)</f>
        <v>5.47</v>
      </c>
    </row>
    <row r="9709" customHeight="1" ht="18">
      <c r="A9709" s="2" t="inlineStr"/>
      <c r="B9709" s="2" t="inlineStr"/>
      <c r="C9709" s="2" t="inlineStr"/>
      <c r="D9709" s="2" t="inlineStr"/>
      <c r="E9709" s="26" t="inlineStr">
        <is>
          <r>
            <t xml:space="preserve">TOTAL Mão de Obra com Encargos Complementares:</t>
          </r>
        </is>
      </c>
      <c r="F9709" s="26" t="inlineStr"/>
      <c r="G9709" s="27" t="n">
        <f>SUM(G9707:G9708)</f>
        <v>9.93</v>
      </c>
    </row>
    <row r="9710" customHeight="1" ht="15">
      <c r="A9710" s="2" t="inlineStr"/>
      <c r="B9710" s="2" t="inlineStr"/>
      <c r="C9710" s="2" t="inlineStr"/>
      <c r="D9710" s="2" t="inlineStr"/>
      <c r="E9710" s="28" t="inlineStr">
        <is>
          <r>
            <t xml:space="preserve">VALOR:</t>
          </r>
        </is>
      </c>
      <c r="F9710" s="28" t="inlineStr"/>
      <c r="G9710" s="29" t="n">
        <f>ROUND(SUM(G9705,G9709),2)</f>
        <v>14.69</v>
      </c>
    </row>
    <row r="9711" customHeight="1" ht="15">
      <c r="A9711" s="2" t="inlineStr"/>
      <c r="B9711" s="2" t="inlineStr"/>
      <c r="C9711" s="2" t="inlineStr"/>
      <c r="D9711" s="2" t="inlineStr"/>
      <c r="E9711" s="28" t="inlineStr">
        <is>
          <r>
            <t xml:space="preserve">VALOR BDI (20.34%):</t>
          </r>
        </is>
      </c>
      <c r="F9711" s="28" t="inlineStr"/>
      <c r="G9711" s="29" t="n">
        <f>ROUND(G9710*(20.34/100),2)</f>
        <v>2.99</v>
      </c>
    </row>
    <row r="9712" customHeight="1" ht="15">
      <c r="A9712" s="2" t="inlineStr"/>
      <c r="B9712" s="2" t="inlineStr"/>
      <c r="C9712" s="2" t="inlineStr"/>
      <c r="D9712" s="2" t="inlineStr"/>
      <c r="E9712" s="28" t="inlineStr">
        <is>
          <r>
            <t xml:space="preserve">VALOR COM BDI:</t>
          </r>
        </is>
      </c>
      <c r="F9712" s="28" t="inlineStr"/>
      <c r="G9712" s="29" t="n">
        <f>G9711+G9710</f>
        <v>17.68</v>
      </c>
    </row>
    <row r="9713" customHeight="1" ht="10">
      <c r="A9713" s="2" t="inlineStr"/>
      <c r="B9713" s="2" t="inlineStr"/>
      <c r="C9713" s="2" t="inlineStr"/>
      <c r="D9713" s="2" t="inlineStr"/>
      <c r="E9713" s="18" t="inlineStr"/>
      <c r="F9713" s="18" t="inlineStr"/>
      <c r="G9713" s="18" t="inlineStr"/>
    </row>
    <row r="9714" customHeight="1" ht="20">
      <c r="A9714" s="19" t="inlineStr">
        <is>
          <r>
            <t xml:space="preserve">2.4.34. ​91873​ ELETRODUTO RÍGIDO ROSCÁVEL, PVC, DN 40 MM (1 1/4"), PARA CIRCUITOS TERMINAIS, INSTALADO EM PAREDE - FORNECIMENTO E INSTALAÇÃO. AF_03/2023​ (M)</t>
          </r>
        </is>
      </c>
      <c r="B9714" s="19" t="inlineStr"/>
      <c r="C9714" s="19" t="inlineStr"/>
      <c r="D9714" s="19" t="inlineStr"/>
      <c r="E9714" s="19" t="inlineStr"/>
      <c r="F9714" s="19" t="inlineStr"/>
      <c r="G9714" s="19" t="inlineStr"/>
    </row>
    <row r="9715" customHeight="1" ht="15">
      <c r="A9715" s="20" t="inlineStr">
        <is>
          <r>
            <t xml:space="preserve">Material</t>
          </r>
        </is>
      </c>
      <c r="B9715" s="20" t="inlineStr"/>
      <c r="C9715" s="21" t="inlineStr">
        <is>
          <r>
            <t xml:space="preserve">FONTE</t>
          </r>
        </is>
      </c>
      <c r="D9715" s="21" t="inlineStr">
        <is>
          <r>
            <t xml:space="preserve">UNID</t>
          </r>
        </is>
      </c>
      <c r="E9715" s="21" t="inlineStr">
        <is>
          <r>
            <t xml:space="preserve">COEFICIENTE</t>
          </r>
        </is>
      </c>
      <c r="F9715" s="21" t="inlineStr">
        <is>
          <r>
            <t xml:space="preserve">PREÇO UNITÁRIO</t>
          </r>
        </is>
      </c>
      <c r="G9715" s="21" t="inlineStr">
        <is>
          <r>
            <t xml:space="preserve">TOTAL</t>
          </r>
        </is>
      </c>
    </row>
    <row r="9716" customHeight="1" ht="21">
      <c r="A9716" s="22" t="inlineStr">
        <is>
          <r>
            <t xml:space="preserve">00002684</t>
          </r>
        </is>
      </c>
      <c r="B9716" s="23" t="inlineStr">
        <is>
          <r>
            <t xml:space="preserve">ELETRODUTO DE PVC RIGIDO ROSCAVEL DE 1 1/4", SEM LUVA</t>
          </r>
        </is>
      </c>
      <c r="C9716" s="22" t="inlineStr">
        <is>
          <r>
            <t xml:space="preserve">SINAPI</t>
          </r>
        </is>
      </c>
      <c r="D9716" s="22" t="inlineStr">
        <is>
          <r>
            <t xml:space="preserve">M</t>
          </r>
        </is>
      </c>
      <c r="E9716" s="24" t="n">
        <v>1.017</v>
      </c>
      <c r="F9716" s="25" t="n">
        <v>9.77</v>
      </c>
      <c r="G9716" s="25" t="n">
        <f>TRUNC(TRUNC(E9716,8)*F9716,2)</f>
        <v>9.93</v>
      </c>
    </row>
    <row r="9717" customHeight="1" ht="15">
      <c r="A9717" s="2" t="inlineStr"/>
      <c r="B9717" s="2" t="inlineStr"/>
      <c r="C9717" s="2" t="inlineStr"/>
      <c r="D9717" s="2" t="inlineStr"/>
      <c r="E9717" s="26" t="inlineStr">
        <is>
          <r>
            <t xml:space="preserve">TOTAL Material:</t>
          </r>
        </is>
      </c>
      <c r="F9717" s="26" t="inlineStr"/>
      <c r="G9717" s="27" t="n">
        <f>SUM(G9716:G9716)</f>
        <v>9.93</v>
      </c>
    </row>
    <row r="9718" customHeight="1" ht="15">
      <c r="A9718" s="20" t="inlineStr">
        <is>
          <r>
            <t xml:space="preserve">Mão de Obra com Encargos Complementares</t>
          </r>
        </is>
      </c>
      <c r="B9718" s="20" t="inlineStr"/>
      <c r="C9718" s="21" t="inlineStr">
        <is>
          <r>
            <t xml:space="preserve">FONTE</t>
          </r>
        </is>
      </c>
      <c r="D9718" s="21" t="inlineStr">
        <is>
          <r>
            <t xml:space="preserve">UNID</t>
          </r>
        </is>
      </c>
      <c r="E9718" s="21" t="inlineStr">
        <is>
          <r>
            <t xml:space="preserve">COEFICIENTE</t>
          </r>
        </is>
      </c>
      <c r="F9718" s="21" t="inlineStr">
        <is>
          <r>
            <t xml:space="preserve">PREÇO UNITÁRIO</t>
          </r>
        </is>
      </c>
      <c r="G9718" s="21" t="inlineStr">
        <is>
          <r>
            <t xml:space="preserve">TOTAL</t>
          </r>
        </is>
      </c>
    </row>
    <row r="9719" customHeight="1" ht="21">
      <c r="A9719" s="22" t="inlineStr">
        <is>
          <r>
            <t xml:space="preserve">88247</t>
          </r>
        </is>
      </c>
      <c r="B9719" s="23" t="inlineStr">
        <is>
          <r>
            <t xml:space="preserve">AUXILIAR DE ELETRICISTA COM ENCARGOS COMPLEMENTARES</t>
          </r>
        </is>
      </c>
      <c r="C9719" s="22" t="inlineStr">
        <is>
          <r>
            <t xml:space="preserve">SINAPI</t>
          </r>
        </is>
      </c>
      <c r="D9719" s="22" t="inlineStr">
        <is>
          <r>
            <t xml:space="preserve">H</t>
          </r>
        </is>
      </c>
      <c r="E9719" s="24" t="n">
        <v>0.219</v>
      </c>
      <c r="F9719" s="25" t="n">
        <v>25.22</v>
      </c>
      <c r="G9719" s="25" t="n">
        <f>TRUNC(TRUNC(E9719,8)*F9719,2)</f>
        <v>5.52</v>
      </c>
    </row>
    <row r="9720" customHeight="1" ht="15">
      <c r="A9720" s="22" t="inlineStr">
        <is>
          <r>
            <t xml:space="preserve">88264</t>
          </r>
        </is>
      </c>
      <c r="B9720" s="23" t="inlineStr">
        <is>
          <r>
            <t xml:space="preserve">ELETRICISTA COM ENCARGOS COMPLEMENTARES</t>
          </r>
        </is>
      </c>
      <c r="C9720" s="22" t="inlineStr">
        <is>
          <r>
            <t xml:space="preserve">SINAPI</t>
          </r>
        </is>
      </c>
      <c r="D9720" s="22" t="inlineStr">
        <is>
          <r>
            <t xml:space="preserve">H</t>
          </r>
        </is>
      </c>
      <c r="E9720" s="24" t="n">
        <v>0.219</v>
      </c>
      <c r="F9720" s="25" t="n">
        <v>30.96</v>
      </c>
      <c r="G9720" s="25" t="n">
        <f>TRUNC(TRUNC(E9720,8)*F9720,2)</f>
        <v>6.78</v>
      </c>
    </row>
    <row r="9721" customHeight="1" ht="18">
      <c r="A9721" s="2" t="inlineStr"/>
      <c r="B9721" s="2" t="inlineStr"/>
      <c r="C9721" s="2" t="inlineStr"/>
      <c r="D9721" s="2" t="inlineStr"/>
      <c r="E9721" s="26" t="inlineStr">
        <is>
          <r>
            <t xml:space="preserve">TOTAL Mão de Obra com Encargos Complementares:</t>
          </r>
        </is>
      </c>
      <c r="F9721" s="26" t="inlineStr"/>
      <c r="G9721" s="27" t="n">
        <f>SUM(G9719:G9720)</f>
        <v>12.3</v>
      </c>
    </row>
    <row r="9722" customHeight="1" ht="15">
      <c r="A9722" s="2" t="inlineStr"/>
      <c r="B9722" s="2" t="inlineStr"/>
      <c r="C9722" s="2" t="inlineStr"/>
      <c r="D9722" s="2" t="inlineStr"/>
      <c r="E9722" s="28" t="inlineStr">
        <is>
          <r>
            <t xml:space="preserve">VALOR:</t>
          </r>
        </is>
      </c>
      <c r="F9722" s="28" t="inlineStr"/>
      <c r="G9722" s="29" t="n">
        <f>ROUND(SUM(G9717,G9721),2)</f>
        <v>22.23</v>
      </c>
    </row>
    <row r="9723" customHeight="1" ht="15">
      <c r="A9723" s="2" t="inlineStr"/>
      <c r="B9723" s="2" t="inlineStr"/>
      <c r="C9723" s="2" t="inlineStr"/>
      <c r="D9723" s="2" t="inlineStr"/>
      <c r="E9723" s="28" t="inlineStr">
        <is>
          <r>
            <t xml:space="preserve">VALOR BDI (20.34%):</t>
          </r>
        </is>
      </c>
      <c r="F9723" s="28" t="inlineStr"/>
      <c r="G9723" s="29" t="n">
        <f>ROUND(G9722*(20.34/100),2)</f>
        <v>4.52</v>
      </c>
    </row>
    <row r="9724" customHeight="1" ht="15">
      <c r="A9724" s="2" t="inlineStr"/>
      <c r="B9724" s="2" t="inlineStr"/>
      <c r="C9724" s="2" t="inlineStr"/>
      <c r="D9724" s="2" t="inlineStr"/>
      <c r="E9724" s="28" t="inlineStr">
        <is>
          <r>
            <t xml:space="preserve">VALOR COM BDI:</t>
          </r>
        </is>
      </c>
      <c r="F9724" s="28" t="inlineStr"/>
      <c r="G9724" s="29" t="n">
        <f>G9723+G9722</f>
        <v>26.75</v>
      </c>
    </row>
    <row r="9725" customHeight="1" ht="10">
      <c r="A9725" s="2" t="inlineStr"/>
      <c r="B9725" s="2" t="inlineStr"/>
      <c r="C9725" s="2" t="inlineStr"/>
      <c r="D9725" s="2" t="inlineStr"/>
      <c r="E9725" s="18" t="inlineStr"/>
      <c r="F9725" s="18" t="inlineStr"/>
      <c r="G9725" s="18" t="inlineStr"/>
    </row>
    <row r="9726" customHeight="1" ht="20">
      <c r="A9726" s="19" t="inlineStr">
        <is>
          <r>
            <t xml:space="preserve">2.4.35. ​93008​ ELETRODUTO RÍGIDO ROSCÁVEL, PVC, DN 50 MM (1 1/2"), PARA REDE ENTERRADA DE DISTRIBUIÇÃO DE ENERGIA ELÉTRICA - FORNECIMENTO E INSTALAÇÃO. AF_12/2021​ (M)</t>
          </r>
        </is>
      </c>
      <c r="B9726" s="19" t="inlineStr"/>
      <c r="C9726" s="19" t="inlineStr"/>
      <c r="D9726" s="19" t="inlineStr"/>
      <c r="E9726" s="19" t="inlineStr"/>
      <c r="F9726" s="19" t="inlineStr"/>
      <c r="G9726" s="19" t="inlineStr"/>
    </row>
    <row r="9727" customHeight="1" ht="15">
      <c r="A9727" s="20" t="inlineStr">
        <is>
          <r>
            <t xml:space="preserve">Material</t>
          </r>
        </is>
      </c>
      <c r="B9727" s="20" t="inlineStr"/>
      <c r="C9727" s="21" t="inlineStr">
        <is>
          <r>
            <t xml:space="preserve">FONTE</t>
          </r>
        </is>
      </c>
      <c r="D9727" s="21" t="inlineStr">
        <is>
          <r>
            <t xml:space="preserve">UNID</t>
          </r>
        </is>
      </c>
      <c r="E9727" s="21" t="inlineStr">
        <is>
          <r>
            <t xml:space="preserve">COEFICIENTE</t>
          </r>
        </is>
      </c>
      <c r="F9727" s="21" t="inlineStr">
        <is>
          <r>
            <t xml:space="preserve">PREÇO UNITÁRIO</t>
          </r>
        </is>
      </c>
      <c r="G9727" s="21" t="inlineStr">
        <is>
          <r>
            <t xml:space="preserve">TOTAL</t>
          </r>
        </is>
      </c>
    </row>
    <row r="9728" customHeight="1" ht="21">
      <c r="A9728" s="22" t="inlineStr">
        <is>
          <r>
            <t xml:space="preserve">00002680</t>
          </r>
        </is>
      </c>
      <c r="B9728" s="23" t="inlineStr">
        <is>
          <r>
            <t xml:space="preserve">ELETRODUTO DE PVC RIGIDO ROSCAVEL DE 1 1/2", SEM LUVA</t>
          </r>
        </is>
      </c>
      <c r="C9728" s="22" t="inlineStr">
        <is>
          <r>
            <t xml:space="preserve">SINAPI</t>
          </r>
        </is>
      </c>
      <c r="D9728" s="22" t="inlineStr">
        <is>
          <r>
            <t xml:space="preserve">M</t>
          </r>
        </is>
      </c>
      <c r="E9728" s="24" t="n">
        <v>1.1</v>
      </c>
      <c r="F9728" s="25" t="n">
        <v>10.73</v>
      </c>
      <c r="G9728" s="25" t="n">
        <f>TRUNC(TRUNC(E9728,8)*F9728,2)</f>
        <v>11.8</v>
      </c>
    </row>
    <row r="9729" customHeight="1" ht="15">
      <c r="A9729" s="2" t="inlineStr"/>
      <c r="B9729" s="2" t="inlineStr"/>
      <c r="C9729" s="2" t="inlineStr"/>
      <c r="D9729" s="2" t="inlineStr"/>
      <c r="E9729" s="26" t="inlineStr">
        <is>
          <r>
            <t xml:space="preserve">TOTAL Material:</t>
          </r>
        </is>
      </c>
      <c r="F9729" s="26" t="inlineStr"/>
      <c r="G9729" s="27" t="n">
        <f>SUM(G9728:G9728)</f>
        <v>11.8</v>
      </c>
    </row>
    <row r="9730" customHeight="1" ht="15">
      <c r="A9730" s="20" t="inlineStr">
        <is>
          <r>
            <t xml:space="preserve">Mão de Obra com Encargos Complementares</t>
          </r>
        </is>
      </c>
      <c r="B9730" s="20" t="inlineStr"/>
      <c r="C9730" s="21" t="inlineStr">
        <is>
          <r>
            <t xml:space="preserve">FONTE</t>
          </r>
        </is>
      </c>
      <c r="D9730" s="21" t="inlineStr">
        <is>
          <r>
            <t xml:space="preserve">UNID</t>
          </r>
        </is>
      </c>
      <c r="E9730" s="21" t="inlineStr">
        <is>
          <r>
            <t xml:space="preserve">COEFICIENTE</t>
          </r>
        </is>
      </c>
      <c r="F9730" s="21" t="inlineStr">
        <is>
          <r>
            <t xml:space="preserve">PREÇO UNITÁRIO</t>
          </r>
        </is>
      </c>
      <c r="G9730" s="21" t="inlineStr">
        <is>
          <r>
            <t xml:space="preserve">TOTAL</t>
          </r>
        </is>
      </c>
    </row>
    <row r="9731" customHeight="1" ht="21">
      <c r="A9731" s="22" t="inlineStr">
        <is>
          <r>
            <t xml:space="preserve">88247</t>
          </r>
        </is>
      </c>
      <c r="B9731" s="23" t="inlineStr">
        <is>
          <r>
            <t xml:space="preserve">AUXILIAR DE ELETRICISTA COM ENCARGOS COMPLEMENTARES</t>
          </r>
        </is>
      </c>
      <c r="C9731" s="22" t="inlineStr">
        <is>
          <r>
            <t xml:space="preserve">SINAPI</t>
          </r>
        </is>
      </c>
      <c r="D9731" s="22" t="inlineStr">
        <is>
          <r>
            <t xml:space="preserve">H</t>
          </r>
        </is>
      </c>
      <c r="E9731" s="24" t="n">
        <v>0.1122</v>
      </c>
      <c r="F9731" s="25" t="n">
        <v>25.22</v>
      </c>
      <c r="G9731" s="25" t="n">
        <f>TRUNC(TRUNC(E9731,8)*F9731,2)</f>
        <v>2.82</v>
      </c>
    </row>
    <row r="9732" customHeight="1" ht="15">
      <c r="A9732" s="22" t="inlineStr">
        <is>
          <r>
            <t xml:space="preserve">88264</t>
          </r>
        </is>
      </c>
      <c r="B9732" s="23" t="inlineStr">
        <is>
          <r>
            <t xml:space="preserve">ELETRICISTA COM ENCARGOS COMPLEMENTARES</t>
          </r>
        </is>
      </c>
      <c r="C9732" s="22" t="inlineStr">
        <is>
          <r>
            <t xml:space="preserve">SINAPI</t>
          </r>
        </is>
      </c>
      <c r="D9732" s="22" t="inlineStr">
        <is>
          <r>
            <t xml:space="preserve">H</t>
          </r>
        </is>
      </c>
      <c r="E9732" s="24" t="n">
        <v>0.1122</v>
      </c>
      <c r="F9732" s="25" t="n">
        <v>30.96</v>
      </c>
      <c r="G9732" s="25" t="n">
        <f>TRUNC(TRUNC(E9732,8)*F9732,2)</f>
        <v>3.47</v>
      </c>
    </row>
    <row r="9733" customHeight="1" ht="18">
      <c r="A9733" s="2" t="inlineStr"/>
      <c r="B9733" s="2" t="inlineStr"/>
      <c r="C9733" s="2" t="inlineStr"/>
      <c r="D9733" s="2" t="inlineStr"/>
      <c r="E9733" s="26" t="inlineStr">
        <is>
          <r>
            <t xml:space="preserve">TOTAL Mão de Obra com Encargos Complementares:</t>
          </r>
        </is>
      </c>
      <c r="F9733" s="26" t="inlineStr"/>
      <c r="G9733" s="27" t="n">
        <f>SUM(G9731:G9732)</f>
        <v>6.29</v>
      </c>
    </row>
    <row r="9734" customHeight="1" ht="15">
      <c r="A9734" s="2" t="inlineStr"/>
      <c r="B9734" s="2" t="inlineStr"/>
      <c r="C9734" s="2" t="inlineStr"/>
      <c r="D9734" s="2" t="inlineStr"/>
      <c r="E9734" s="28" t="inlineStr">
        <is>
          <r>
            <t xml:space="preserve">VALOR:</t>
          </r>
        </is>
      </c>
      <c r="F9734" s="28" t="inlineStr"/>
      <c r="G9734" s="29" t="n">
        <f>ROUND(SUM(G9729,G9733),2)</f>
        <v>18.09</v>
      </c>
    </row>
    <row r="9735" customHeight="1" ht="15">
      <c r="A9735" s="2" t="inlineStr"/>
      <c r="B9735" s="2" t="inlineStr"/>
      <c r="C9735" s="2" t="inlineStr"/>
      <c r="D9735" s="2" t="inlineStr"/>
      <c r="E9735" s="28" t="inlineStr">
        <is>
          <r>
            <t xml:space="preserve">VALOR BDI (20.34%):</t>
          </r>
        </is>
      </c>
      <c r="F9735" s="28" t="inlineStr"/>
      <c r="G9735" s="29" t="n">
        <f>ROUND(G9734*(20.34/100),2)</f>
        <v>3.68</v>
      </c>
    </row>
    <row r="9736" customHeight="1" ht="15">
      <c r="A9736" s="2" t="inlineStr"/>
      <c r="B9736" s="2" t="inlineStr"/>
      <c r="C9736" s="2" t="inlineStr"/>
      <c r="D9736" s="2" t="inlineStr"/>
      <c r="E9736" s="28" t="inlineStr">
        <is>
          <r>
            <t xml:space="preserve">VALOR COM BDI:</t>
          </r>
        </is>
      </c>
      <c r="F9736" s="28" t="inlineStr"/>
      <c r="G9736" s="29" t="n">
        <f>G9735+G9734</f>
        <v>21.77</v>
      </c>
    </row>
    <row r="9737" customHeight="1" ht="10">
      <c r="A9737" s="2" t="inlineStr"/>
      <c r="B9737" s="2" t="inlineStr"/>
      <c r="C9737" s="2" t="inlineStr"/>
      <c r="D9737" s="2" t="inlineStr"/>
      <c r="E9737" s="18" t="inlineStr"/>
      <c r="F9737" s="18" t="inlineStr"/>
      <c r="G9737" s="18" t="inlineStr"/>
    </row>
    <row r="9738" customHeight="1" ht="20">
      <c r="A9738" s="19" t="inlineStr">
        <is>
          <r>
            <t xml:space="preserve">2.4.36. ​91927​ CABO DE COBRE FLEXÍVEL ISOLADO, 2,5 MM², ANTI-CHAMA 0,6/1,0 KV, PARA CIRCUITOS TERMINAIS - FORNECIMENTO E INSTALAÇÃO. AF_03/2023​ (M)</t>
          </r>
        </is>
      </c>
      <c r="B9738" s="19" t="inlineStr"/>
      <c r="C9738" s="19" t="inlineStr"/>
      <c r="D9738" s="19" t="inlineStr"/>
      <c r="E9738" s="19" t="inlineStr"/>
      <c r="F9738" s="19" t="inlineStr"/>
      <c r="G9738" s="19" t="inlineStr"/>
    </row>
    <row r="9739" customHeight="1" ht="15">
      <c r="A9739" s="20" t="inlineStr">
        <is>
          <r>
            <t xml:space="preserve">Material</t>
          </r>
        </is>
      </c>
      <c r="B9739" s="20" t="inlineStr"/>
      <c r="C9739" s="21" t="inlineStr">
        <is>
          <r>
            <t xml:space="preserve">FONTE</t>
          </r>
        </is>
      </c>
      <c r="D9739" s="21" t="inlineStr">
        <is>
          <r>
            <t xml:space="preserve">UNID</t>
          </r>
        </is>
      </c>
      <c r="E9739" s="21" t="inlineStr">
        <is>
          <r>
            <t xml:space="preserve">COEFICIENTE</t>
          </r>
        </is>
      </c>
      <c r="F9739" s="21" t="inlineStr">
        <is>
          <r>
            <t xml:space="preserve">PREÇO UNITÁRIO</t>
          </r>
        </is>
      </c>
      <c r="G9739" s="21" t="inlineStr">
        <is>
          <r>
            <t xml:space="preserve">TOTAL</t>
          </r>
        </is>
      </c>
    </row>
    <row r="9740" customHeight="1" ht="38">
      <c r="A9740" s="22" t="inlineStr">
        <is>
          <r>
            <t xml:space="preserve">00001022</t>
          </r>
        </is>
      </c>
      <c r="B9740" s="23" t="inlineStr">
        <is>
          <r>
            <t xml:space="preserve">CABO DE COBRE, FLEXIVEL, CLASSE 4 OU 5, ISOLACAO EM PVC/A, ANTICHAMA BWF-B, COBERTURA PVC-ST1, ANTICHAMA BWF-B, 1 CONDUTOR, 0,6/1 KV, SECAO NOMINAL 2,5 MM2</t>
          </r>
        </is>
      </c>
      <c r="C9740" s="22" t="inlineStr">
        <is>
          <r>
            <t xml:space="preserve">SINAPI</t>
          </r>
        </is>
      </c>
      <c r="D9740" s="22" t="inlineStr">
        <is>
          <r>
            <t xml:space="preserve">M</t>
          </r>
        </is>
      </c>
      <c r="E9740" s="24" t="n">
        <v>1.2434</v>
      </c>
      <c r="F9740" s="25" t="n">
        <v>2.96</v>
      </c>
      <c r="G9740" s="25" t="n">
        <f>TRUNC(TRUNC(E9740,8)*F9740,2)</f>
        <v>3.68</v>
      </c>
    </row>
    <row r="9741" customHeight="1" ht="21">
      <c r="A9741" s="22" t="inlineStr">
        <is>
          <r>
            <t xml:space="preserve">00021127</t>
          </r>
        </is>
      </c>
      <c r="B9741" s="23" t="inlineStr">
        <is>
          <r>
            <t xml:space="preserve">FITA ISOLANTE ADESIVA ANTICHAMA, USO ATE 750 V, EM ROLO DE 19 MM X 5 M</t>
          </r>
        </is>
      </c>
      <c r="C9741" s="22" t="inlineStr">
        <is>
          <r>
            <t xml:space="preserve">SINAPI</t>
          </r>
        </is>
      </c>
      <c r="D9741" s="22" t="inlineStr">
        <is>
          <r>
            <t xml:space="preserve">UN</t>
          </r>
        </is>
      </c>
      <c r="E9741" s="24" t="n">
        <v>0.0094</v>
      </c>
      <c r="F9741" s="25" t="n">
        <v>3.78</v>
      </c>
      <c r="G9741" s="25" t="n">
        <f>TRUNC(TRUNC(E9741,8)*F9741,2)</f>
        <v>0.03</v>
      </c>
    </row>
    <row r="9742" customHeight="1" ht="15">
      <c r="A9742" s="2" t="inlineStr"/>
      <c r="B9742" s="2" t="inlineStr"/>
      <c r="C9742" s="2" t="inlineStr"/>
      <c r="D9742" s="2" t="inlineStr"/>
      <c r="E9742" s="26" t="inlineStr">
        <is>
          <r>
            <t xml:space="preserve">TOTAL Material:</t>
          </r>
        </is>
      </c>
      <c r="F9742" s="26" t="inlineStr"/>
      <c r="G9742" s="27" t="n">
        <f>SUM(G9740:G9741)</f>
        <v>3.71</v>
      </c>
    </row>
    <row r="9743" customHeight="1" ht="15">
      <c r="A9743" s="20" t="inlineStr">
        <is>
          <r>
            <t xml:space="preserve">Mão de Obra com Encargos Complementares</t>
          </r>
        </is>
      </c>
      <c r="B9743" s="20" t="inlineStr"/>
      <c r="C9743" s="21" t="inlineStr">
        <is>
          <r>
            <t xml:space="preserve">FONTE</t>
          </r>
        </is>
      </c>
      <c r="D9743" s="21" t="inlineStr">
        <is>
          <r>
            <t xml:space="preserve">UNID</t>
          </r>
        </is>
      </c>
      <c r="E9743" s="21" t="inlineStr">
        <is>
          <r>
            <t xml:space="preserve">COEFICIENTE</t>
          </r>
        </is>
      </c>
      <c r="F9743" s="21" t="inlineStr">
        <is>
          <r>
            <t xml:space="preserve">PREÇO UNITÁRIO</t>
          </r>
        </is>
      </c>
      <c r="G9743" s="21" t="inlineStr">
        <is>
          <r>
            <t xml:space="preserve">TOTAL</t>
          </r>
        </is>
      </c>
    </row>
    <row r="9744" customHeight="1" ht="21">
      <c r="A9744" s="22" t="inlineStr">
        <is>
          <r>
            <t xml:space="preserve">88247</t>
          </r>
        </is>
      </c>
      <c r="B9744" s="23" t="inlineStr">
        <is>
          <r>
            <t xml:space="preserve">AUXILIAR DE ELETRICISTA COM ENCARGOS COMPLEMENTARES</t>
          </r>
        </is>
      </c>
      <c r="C9744" s="22" t="inlineStr">
        <is>
          <r>
            <t xml:space="preserve">SINAPI</t>
          </r>
        </is>
      </c>
      <c r="D9744" s="22" t="inlineStr">
        <is>
          <r>
            <t xml:space="preserve">H</t>
          </r>
        </is>
      </c>
      <c r="E9744" s="24" t="n">
        <v>0.029</v>
      </c>
      <c r="F9744" s="25" t="n">
        <v>25.22</v>
      </c>
      <c r="G9744" s="25" t="n">
        <f>TRUNC(TRUNC(E9744,8)*F9744,2)</f>
        <v>0.73</v>
      </c>
    </row>
    <row r="9745" customHeight="1" ht="15">
      <c r="A9745" s="22" t="inlineStr">
        <is>
          <r>
            <t xml:space="preserve">88264</t>
          </r>
        </is>
      </c>
      <c r="B9745" s="23" t="inlineStr">
        <is>
          <r>
            <t xml:space="preserve">ELETRICISTA COM ENCARGOS COMPLEMENTARES</t>
          </r>
        </is>
      </c>
      <c r="C9745" s="22" t="inlineStr">
        <is>
          <r>
            <t xml:space="preserve">SINAPI</t>
          </r>
        </is>
      </c>
      <c r="D9745" s="22" t="inlineStr">
        <is>
          <r>
            <t xml:space="preserve">H</t>
          </r>
        </is>
      </c>
      <c r="E9745" s="24" t="n">
        <v>0.029</v>
      </c>
      <c r="F9745" s="25" t="n">
        <v>30.96</v>
      </c>
      <c r="G9745" s="25" t="n">
        <f>TRUNC(TRUNC(E9745,8)*F9745,2)</f>
        <v>0.89</v>
      </c>
    </row>
    <row r="9746" customHeight="1" ht="18">
      <c r="A9746" s="2" t="inlineStr"/>
      <c r="B9746" s="2" t="inlineStr"/>
      <c r="C9746" s="2" t="inlineStr"/>
      <c r="D9746" s="2" t="inlineStr"/>
      <c r="E9746" s="26" t="inlineStr">
        <is>
          <r>
            <t xml:space="preserve">TOTAL Mão de Obra com Encargos Complementares:</t>
          </r>
        </is>
      </c>
      <c r="F9746" s="26" t="inlineStr"/>
      <c r="G9746" s="27" t="n">
        <f>SUM(G9744:G9745)</f>
        <v>1.62</v>
      </c>
    </row>
    <row r="9747" customHeight="1" ht="15">
      <c r="A9747" s="2" t="inlineStr"/>
      <c r="B9747" s="2" t="inlineStr"/>
      <c r="C9747" s="2" t="inlineStr"/>
      <c r="D9747" s="2" t="inlineStr"/>
      <c r="E9747" s="28" t="inlineStr">
        <is>
          <r>
            <t xml:space="preserve">VALOR:</t>
          </r>
        </is>
      </c>
      <c r="F9747" s="28" t="inlineStr"/>
      <c r="G9747" s="29" t="n">
        <f>ROUND(SUM(G9742,G9746),2)</f>
        <v>5.33</v>
      </c>
    </row>
    <row r="9748" customHeight="1" ht="15">
      <c r="A9748" s="2" t="inlineStr"/>
      <c r="B9748" s="2" t="inlineStr"/>
      <c r="C9748" s="2" t="inlineStr"/>
      <c r="D9748" s="2" t="inlineStr"/>
      <c r="E9748" s="28" t="inlineStr">
        <is>
          <r>
            <t xml:space="preserve">VALOR BDI (20.34%):</t>
          </r>
        </is>
      </c>
      <c r="F9748" s="28" t="inlineStr"/>
      <c r="G9748" s="29" t="n">
        <f>ROUND(G9747*(20.34/100),2)</f>
        <v>1.08</v>
      </c>
    </row>
    <row r="9749" customHeight="1" ht="15">
      <c r="A9749" s="2" t="inlineStr"/>
      <c r="B9749" s="2" t="inlineStr"/>
      <c r="C9749" s="2" t="inlineStr"/>
      <c r="D9749" s="2" t="inlineStr"/>
      <c r="E9749" s="28" t="inlineStr">
        <is>
          <r>
            <t xml:space="preserve">VALOR COM BDI:</t>
          </r>
        </is>
      </c>
      <c r="F9749" s="28" t="inlineStr"/>
      <c r="G9749" s="29" t="n">
        <f>G9748+G9747</f>
        <v>6.41</v>
      </c>
    </row>
    <row r="9750" customHeight="1" ht="10">
      <c r="A9750" s="2" t="inlineStr"/>
      <c r="B9750" s="2" t="inlineStr"/>
      <c r="C9750" s="2" t="inlineStr"/>
      <c r="D9750" s="2" t="inlineStr"/>
      <c r="E9750" s="18" t="inlineStr"/>
      <c r="F9750" s="18" t="inlineStr"/>
      <c r="G9750" s="18" t="inlineStr"/>
    </row>
    <row r="9751" customHeight="1" ht="20">
      <c r="A9751" s="19" t="inlineStr">
        <is>
          <r>
            <t xml:space="preserve">2.4.37. ​91931​ CABO DE COBRE FLEXÍVEL ISOLADO, 6 MM², ANTI-CHAMA 0,6/1,0 KV, PARA CIRCUITOS TERMINAIS - FORNECIMENTO E INSTALAÇÃO. AF_03/2023​ (M)</t>
          </r>
        </is>
      </c>
      <c r="B9751" s="19" t="inlineStr"/>
      <c r="C9751" s="19" t="inlineStr"/>
      <c r="D9751" s="19" t="inlineStr"/>
      <c r="E9751" s="19" t="inlineStr"/>
      <c r="F9751" s="19" t="inlineStr"/>
      <c r="G9751" s="19" t="inlineStr"/>
    </row>
    <row r="9752" customHeight="1" ht="15">
      <c r="A9752" s="20" t="inlineStr">
        <is>
          <r>
            <t xml:space="preserve">Material</t>
          </r>
        </is>
      </c>
      <c r="B9752" s="20" t="inlineStr"/>
      <c r="C9752" s="21" t="inlineStr">
        <is>
          <r>
            <t xml:space="preserve">FONTE</t>
          </r>
        </is>
      </c>
      <c r="D9752" s="21" t="inlineStr">
        <is>
          <r>
            <t xml:space="preserve">UNID</t>
          </r>
        </is>
      </c>
      <c r="E9752" s="21" t="inlineStr">
        <is>
          <r>
            <t xml:space="preserve">COEFICIENTE</t>
          </r>
        </is>
      </c>
      <c r="F9752" s="21" t="inlineStr">
        <is>
          <r>
            <t xml:space="preserve">PREÇO UNITÁRIO</t>
          </r>
        </is>
      </c>
      <c r="G9752" s="21" t="inlineStr">
        <is>
          <r>
            <t xml:space="preserve">TOTAL</t>
          </r>
        </is>
      </c>
    </row>
    <row r="9753" customHeight="1" ht="38">
      <c r="A9753" s="22" t="inlineStr">
        <is>
          <r>
            <t xml:space="preserve">00000994</t>
          </r>
        </is>
      </c>
      <c r="B9753" s="23" t="inlineStr">
        <is>
          <r>
            <t xml:space="preserve">CABO DE COBRE, FLEXIVEL, CLASSE 4 OU 5, ISOLACAO EM PVC/A, ANTICHAMA BWF-B, COBERTURA PVC-ST1, ANTICHAMA BWF-B, 1 CONDUTOR, 0,6/1 KV, SECAO NOMINAL 6 MM2</t>
          </r>
        </is>
      </c>
      <c r="C9753" s="22" t="inlineStr">
        <is>
          <r>
            <t xml:space="preserve">SINAPI</t>
          </r>
        </is>
      </c>
      <c r="D9753" s="22" t="inlineStr">
        <is>
          <r>
            <t xml:space="preserve">M</t>
          </r>
        </is>
      </c>
      <c r="E9753" s="24" t="n">
        <v>1.2434</v>
      </c>
      <c r="F9753" s="25" t="n">
        <v>6.6</v>
      </c>
      <c r="G9753" s="25" t="n">
        <f>TRUNC(TRUNC(E9753,8)*F9753,2)</f>
        <v>8.2</v>
      </c>
    </row>
    <row r="9754" customHeight="1" ht="21">
      <c r="A9754" s="22" t="inlineStr">
        <is>
          <r>
            <t xml:space="preserve">00021127</t>
          </r>
        </is>
      </c>
      <c r="B9754" s="23" t="inlineStr">
        <is>
          <r>
            <t xml:space="preserve">FITA ISOLANTE ADESIVA ANTICHAMA, USO ATE 750 V, EM ROLO DE 19 MM X 5 M</t>
          </r>
        </is>
      </c>
      <c r="C9754" s="22" t="inlineStr">
        <is>
          <r>
            <t xml:space="preserve">SINAPI</t>
          </r>
        </is>
      </c>
      <c r="D9754" s="22" t="inlineStr">
        <is>
          <r>
            <t xml:space="preserve">UN</t>
          </r>
        </is>
      </c>
      <c r="E9754" s="24" t="n">
        <v>0.0094</v>
      </c>
      <c r="F9754" s="25" t="n">
        <v>3.78</v>
      </c>
      <c r="G9754" s="25" t="n">
        <f>TRUNC(TRUNC(E9754,8)*F9754,2)</f>
        <v>0.03</v>
      </c>
    </row>
    <row r="9755" customHeight="1" ht="15">
      <c r="A9755" s="2" t="inlineStr"/>
      <c r="B9755" s="2" t="inlineStr"/>
      <c r="C9755" s="2" t="inlineStr"/>
      <c r="D9755" s="2" t="inlineStr"/>
      <c r="E9755" s="26" t="inlineStr">
        <is>
          <r>
            <t xml:space="preserve">TOTAL Material:</t>
          </r>
        </is>
      </c>
      <c r="F9755" s="26" t="inlineStr"/>
      <c r="G9755" s="27" t="n">
        <f>SUM(G9753:G9754)</f>
        <v>8.23</v>
      </c>
    </row>
    <row r="9756" customHeight="1" ht="15">
      <c r="A9756" s="20" t="inlineStr">
        <is>
          <r>
            <t xml:space="preserve">Mão de Obra com Encargos Complementares</t>
          </r>
        </is>
      </c>
      <c r="B9756" s="20" t="inlineStr"/>
      <c r="C9756" s="21" t="inlineStr">
        <is>
          <r>
            <t xml:space="preserve">FONTE</t>
          </r>
        </is>
      </c>
      <c r="D9756" s="21" t="inlineStr">
        <is>
          <r>
            <t xml:space="preserve">UNID</t>
          </r>
        </is>
      </c>
      <c r="E9756" s="21" t="inlineStr">
        <is>
          <r>
            <t xml:space="preserve">COEFICIENTE</t>
          </r>
        </is>
      </c>
      <c r="F9756" s="21" t="inlineStr">
        <is>
          <r>
            <t xml:space="preserve">PREÇO UNITÁRIO</t>
          </r>
        </is>
      </c>
      <c r="G9756" s="21" t="inlineStr">
        <is>
          <r>
            <t xml:space="preserve">TOTAL</t>
          </r>
        </is>
      </c>
    </row>
    <row r="9757" customHeight="1" ht="21">
      <c r="A9757" s="22" t="inlineStr">
        <is>
          <r>
            <t xml:space="preserve">88247</t>
          </r>
        </is>
      </c>
      <c r="B9757" s="23" t="inlineStr">
        <is>
          <r>
            <t xml:space="preserve">AUXILIAR DE ELETRICISTA COM ENCARGOS COMPLEMENTARES</t>
          </r>
        </is>
      </c>
      <c r="C9757" s="22" t="inlineStr">
        <is>
          <r>
            <t xml:space="preserve">SINAPI</t>
          </r>
        </is>
      </c>
      <c r="D9757" s="22" t="inlineStr">
        <is>
          <r>
            <t xml:space="preserve">H</t>
          </r>
        </is>
      </c>
      <c r="E9757" s="24" t="n">
        <v>0.051</v>
      </c>
      <c r="F9757" s="25" t="n">
        <v>25.22</v>
      </c>
      <c r="G9757" s="25" t="n">
        <f>TRUNC(TRUNC(E9757,8)*F9757,2)</f>
        <v>1.28</v>
      </c>
    </row>
    <row r="9758" customHeight="1" ht="15">
      <c r="A9758" s="22" t="inlineStr">
        <is>
          <r>
            <t xml:space="preserve">88264</t>
          </r>
        </is>
      </c>
      <c r="B9758" s="23" t="inlineStr">
        <is>
          <r>
            <t xml:space="preserve">ELETRICISTA COM ENCARGOS COMPLEMENTARES</t>
          </r>
        </is>
      </c>
      <c r="C9758" s="22" t="inlineStr">
        <is>
          <r>
            <t xml:space="preserve">SINAPI</t>
          </r>
        </is>
      </c>
      <c r="D9758" s="22" t="inlineStr">
        <is>
          <r>
            <t xml:space="preserve">H</t>
          </r>
        </is>
      </c>
      <c r="E9758" s="24" t="n">
        <v>0.051</v>
      </c>
      <c r="F9758" s="25" t="n">
        <v>30.96</v>
      </c>
      <c r="G9758" s="25" t="n">
        <f>TRUNC(TRUNC(E9758,8)*F9758,2)</f>
        <v>1.57</v>
      </c>
    </row>
    <row r="9759" customHeight="1" ht="18">
      <c r="A9759" s="2" t="inlineStr"/>
      <c r="B9759" s="2" t="inlineStr"/>
      <c r="C9759" s="2" t="inlineStr"/>
      <c r="D9759" s="2" t="inlineStr"/>
      <c r="E9759" s="26" t="inlineStr">
        <is>
          <r>
            <t xml:space="preserve">TOTAL Mão de Obra com Encargos Complementares:</t>
          </r>
        </is>
      </c>
      <c r="F9759" s="26" t="inlineStr"/>
      <c r="G9759" s="27" t="n">
        <f>SUM(G9757:G9758)</f>
        <v>2.85</v>
      </c>
    </row>
    <row r="9760" customHeight="1" ht="15">
      <c r="A9760" s="2" t="inlineStr"/>
      <c r="B9760" s="2" t="inlineStr"/>
      <c r="C9760" s="2" t="inlineStr"/>
      <c r="D9760" s="2" t="inlineStr"/>
      <c r="E9760" s="28" t="inlineStr">
        <is>
          <r>
            <t xml:space="preserve">VALOR:</t>
          </r>
        </is>
      </c>
      <c r="F9760" s="28" t="inlineStr"/>
      <c r="G9760" s="29" t="n">
        <f>ROUND(SUM(G9755,G9759),2)</f>
        <v>11.08</v>
      </c>
    </row>
    <row r="9761" customHeight="1" ht="15">
      <c r="A9761" s="2" t="inlineStr"/>
      <c r="B9761" s="2" t="inlineStr"/>
      <c r="C9761" s="2" t="inlineStr"/>
      <c r="D9761" s="2" t="inlineStr"/>
      <c r="E9761" s="28" t="inlineStr">
        <is>
          <r>
            <t xml:space="preserve">VALOR BDI (20.34%):</t>
          </r>
        </is>
      </c>
      <c r="F9761" s="28" t="inlineStr"/>
      <c r="G9761" s="29" t="n">
        <f>ROUND(G9760*(20.34/100),2)</f>
        <v>2.25</v>
      </c>
    </row>
    <row r="9762" customHeight="1" ht="15">
      <c r="A9762" s="2" t="inlineStr"/>
      <c r="B9762" s="2" t="inlineStr"/>
      <c r="C9762" s="2" t="inlineStr"/>
      <c r="D9762" s="2" t="inlineStr"/>
      <c r="E9762" s="28" t="inlineStr">
        <is>
          <r>
            <t xml:space="preserve">VALOR COM BDI:</t>
          </r>
        </is>
      </c>
      <c r="F9762" s="28" t="inlineStr"/>
      <c r="G9762" s="29" t="n">
        <f>G9761+G9760</f>
        <v>13.33</v>
      </c>
    </row>
    <row r="9763" customHeight="1" ht="10">
      <c r="A9763" s="2" t="inlineStr"/>
      <c r="B9763" s="2" t="inlineStr"/>
      <c r="C9763" s="2" t="inlineStr"/>
      <c r="D9763" s="2" t="inlineStr"/>
      <c r="E9763" s="18" t="inlineStr"/>
      <c r="F9763" s="18" t="inlineStr"/>
      <c r="G9763" s="18" t="inlineStr"/>
    </row>
    <row r="9764" customHeight="1" ht="20">
      <c r="A9764" s="19" t="inlineStr">
        <is>
          <r>
            <t xml:space="preserve">2.4.38. ​92023​ INTERRUPTOR SIMPLES (1 MÓDULO) COM 1 TOMADA DE EMBUTIR 2P+T 10 A, INCLUINDO SUPORTE E PLACA - FORNECIMENTO E INSTALAÇÃO. AF_03/2023​ (UN)</t>
          </r>
        </is>
      </c>
      <c r="B9764" s="19" t="inlineStr"/>
      <c r="C9764" s="19" t="inlineStr"/>
      <c r="D9764" s="19" t="inlineStr"/>
      <c r="E9764" s="19" t="inlineStr"/>
      <c r="F9764" s="19" t="inlineStr"/>
      <c r="G9764" s="19" t="inlineStr"/>
    </row>
    <row r="9765" customHeight="1" ht="15">
      <c r="A9765" s="20" t="inlineStr">
        <is>
          <r>
            <t xml:space="preserve">Serviço</t>
          </r>
        </is>
      </c>
      <c r="B9765" s="20" t="inlineStr"/>
      <c r="C9765" s="21" t="inlineStr">
        <is>
          <r>
            <t xml:space="preserve">FONTE</t>
          </r>
        </is>
      </c>
      <c r="D9765" s="21" t="inlineStr">
        <is>
          <r>
            <t xml:space="preserve">UNID</t>
          </r>
        </is>
      </c>
      <c r="E9765" s="21" t="inlineStr">
        <is>
          <r>
            <t xml:space="preserve">COEFICIENTE</t>
          </r>
        </is>
      </c>
      <c r="F9765" s="21" t="inlineStr">
        <is>
          <r>
            <t xml:space="preserve">PREÇO UNITÁRIO</t>
          </r>
        </is>
      </c>
      <c r="G9765" s="21" t="inlineStr">
        <is>
          <r>
            <t xml:space="preserve">TOTAL</t>
          </r>
        </is>
      </c>
    </row>
    <row r="9766" customHeight="1" ht="29">
      <c r="A9766" s="22" t="inlineStr">
        <is>
          <r>
            <t xml:space="preserve">92022</t>
          </r>
        </is>
      </c>
      <c r="B9766" s="23" t="inlineStr">
        <is>
          <r>
            <t xml:space="preserve">INTERRUPTOR SIMPLES (1 MÓDULO) COM 1 TOMADA DE EMBUTIR 2P+T 10 A, SEM SUPORTE E SEM PLACA - FORNECIMENTO E INSTALAÇÃO. AF_03/2023</t>
          </r>
        </is>
      </c>
      <c r="C9766" s="22" t="inlineStr">
        <is>
          <r>
            <t xml:space="preserve">SINAPI</t>
          </r>
        </is>
      </c>
      <c r="D9766" s="22" t="inlineStr">
        <is>
          <r>
            <t xml:space="preserve">UN</t>
          </r>
        </is>
      </c>
      <c r="E9766" s="24" t="n">
        <v>1.0</v>
      </c>
      <c r="F9766" s="25" t="n">
        <v>41.83</v>
      </c>
      <c r="G9766" s="25" t="n">
        <f>TRUNC(TRUNC(E9766,8)*F9766,2)</f>
        <v>41.83</v>
      </c>
    </row>
    <row r="9767" customHeight="1" ht="29">
      <c r="A9767" s="22" t="inlineStr">
        <is>
          <r>
            <t xml:space="preserve">91946</t>
          </r>
        </is>
      </c>
      <c r="B9767" s="23" t="inlineStr">
        <is>
          <r>
            <t xml:space="preserve">SUPORTE PARAFUSADO COM PLACA DE ENCAIXE 4" X 2" MÉDIO (1,30 M DO PISO) PARA PONTO ELÉTRICO - FORNECIMENTO E INSTALAÇÃO. AF_03/2023</t>
          </r>
        </is>
      </c>
      <c r="C9767" s="22" t="inlineStr">
        <is>
          <r>
            <t xml:space="preserve">SINAPI</t>
          </r>
        </is>
      </c>
      <c r="D9767" s="22" t="inlineStr">
        <is>
          <r>
            <t xml:space="preserve">UN</t>
          </r>
        </is>
      </c>
      <c r="E9767" s="24" t="n">
        <v>1.0</v>
      </c>
      <c r="F9767" s="25" t="n">
        <v>11.55</v>
      </c>
      <c r="G9767" s="25" t="n">
        <f>TRUNC(TRUNC(E9767,8)*F9767,2)</f>
        <v>11.55</v>
      </c>
    </row>
    <row r="9768" customHeight="1" ht="15">
      <c r="A9768" s="2" t="inlineStr"/>
      <c r="B9768" s="2" t="inlineStr"/>
      <c r="C9768" s="2" t="inlineStr"/>
      <c r="D9768" s="2" t="inlineStr"/>
      <c r="E9768" s="26" t="inlineStr">
        <is>
          <r>
            <t xml:space="preserve">TOTAL Serviço:</t>
          </r>
        </is>
      </c>
      <c r="F9768" s="26" t="inlineStr"/>
      <c r="G9768" s="27" t="n">
        <f>SUM(G9766:G9767)</f>
        <v>53.38</v>
      </c>
    </row>
    <row r="9769" customHeight="1" ht="15">
      <c r="A9769" s="2" t="inlineStr"/>
      <c r="B9769" s="2" t="inlineStr"/>
      <c r="C9769" s="2" t="inlineStr"/>
      <c r="D9769" s="2" t="inlineStr"/>
      <c r="E9769" s="28" t="inlineStr">
        <is>
          <r>
            <t xml:space="preserve">VALOR:</t>
          </r>
        </is>
      </c>
      <c r="F9769" s="28" t="inlineStr"/>
      <c r="G9769" s="29" t="n">
        <f>ROUND(SUM(G9768),2)</f>
        <v>53.38</v>
      </c>
    </row>
    <row r="9770" customHeight="1" ht="15">
      <c r="A9770" s="2" t="inlineStr"/>
      <c r="B9770" s="2" t="inlineStr"/>
      <c r="C9770" s="2" t="inlineStr"/>
      <c r="D9770" s="2" t="inlineStr"/>
      <c r="E9770" s="28" t="inlineStr">
        <is>
          <r>
            <t xml:space="preserve">VALOR BDI (20.34%):</t>
          </r>
        </is>
      </c>
      <c r="F9770" s="28" t="inlineStr"/>
      <c r="G9770" s="29" t="n">
        <f>ROUND(G9769*(20.34/100),2)</f>
        <v>10.86</v>
      </c>
    </row>
    <row r="9771" customHeight="1" ht="15">
      <c r="A9771" s="2" t="inlineStr"/>
      <c r="B9771" s="2" t="inlineStr"/>
      <c r="C9771" s="2" t="inlineStr"/>
      <c r="D9771" s="2" t="inlineStr"/>
      <c r="E9771" s="28" t="inlineStr">
        <is>
          <r>
            <t xml:space="preserve">VALOR COM BDI:</t>
          </r>
        </is>
      </c>
      <c r="F9771" s="28" t="inlineStr"/>
      <c r="G9771" s="29" t="n">
        <f>G9770+G9769</f>
        <v>64.24</v>
      </c>
    </row>
    <row r="9772" customHeight="1" ht="10">
      <c r="A9772" s="2" t="inlineStr"/>
      <c r="B9772" s="2" t="inlineStr"/>
      <c r="C9772" s="2" t="inlineStr"/>
      <c r="D9772" s="2" t="inlineStr"/>
      <c r="E9772" s="18" t="inlineStr"/>
      <c r="F9772" s="18" t="inlineStr"/>
      <c r="G9772" s="18" t="inlineStr"/>
    </row>
    <row r="9773" customHeight="1" ht="20">
      <c r="A9773" s="19" t="inlineStr">
        <is>
          <r>
            <t xml:space="preserve">2.4.39. ​91996​ TOMADA MÉDIA DE EMBUTIR (1 MÓDULO), 2P+T 10 A, INCLUINDO SUPORTE E PLACA - FORNECIMENTO E INSTALAÇÃO. AF_03/2023​ (UN)</t>
          </r>
        </is>
      </c>
      <c r="B9773" s="19" t="inlineStr"/>
      <c r="C9773" s="19" t="inlineStr"/>
      <c r="D9773" s="19" t="inlineStr"/>
      <c r="E9773" s="19" t="inlineStr"/>
      <c r="F9773" s="19" t="inlineStr"/>
      <c r="G9773" s="19" t="inlineStr"/>
    </row>
    <row r="9774" customHeight="1" ht="15">
      <c r="A9774" s="20" t="inlineStr">
        <is>
          <r>
            <t xml:space="preserve">Serviço</t>
          </r>
        </is>
      </c>
      <c r="B9774" s="20" t="inlineStr"/>
      <c r="C9774" s="21" t="inlineStr">
        <is>
          <r>
            <t xml:space="preserve">FONTE</t>
          </r>
        </is>
      </c>
      <c r="D9774" s="21" t="inlineStr">
        <is>
          <r>
            <t xml:space="preserve">UNID</t>
          </r>
        </is>
      </c>
      <c r="E9774" s="21" t="inlineStr">
        <is>
          <r>
            <t xml:space="preserve">COEFICIENTE</t>
          </r>
        </is>
      </c>
      <c r="F9774" s="21" t="inlineStr">
        <is>
          <r>
            <t xml:space="preserve">PREÇO UNITÁRIO</t>
          </r>
        </is>
      </c>
      <c r="G9774" s="21" t="inlineStr">
        <is>
          <r>
            <t xml:space="preserve">TOTAL</t>
          </r>
        </is>
      </c>
    </row>
    <row r="9775" customHeight="1" ht="29">
      <c r="A9775" s="22" t="inlineStr">
        <is>
          <r>
            <t xml:space="preserve">91946</t>
          </r>
        </is>
      </c>
      <c r="B9775" s="23" t="inlineStr">
        <is>
          <r>
            <t xml:space="preserve">SUPORTE PARAFUSADO COM PLACA DE ENCAIXE 4" X 2" MÉDIO (1,30 M DO PISO) PARA PONTO ELÉTRICO - FORNECIMENTO E INSTALAÇÃO. AF_03/2023</t>
          </r>
        </is>
      </c>
      <c r="C9775" s="22" t="inlineStr">
        <is>
          <r>
            <t xml:space="preserve">SINAPI</t>
          </r>
        </is>
      </c>
      <c r="D9775" s="22" t="inlineStr">
        <is>
          <r>
            <t xml:space="preserve">UN</t>
          </r>
        </is>
      </c>
      <c r="E9775" s="24" t="n">
        <v>1.0</v>
      </c>
      <c r="F9775" s="25" t="n">
        <v>11.55</v>
      </c>
      <c r="G9775" s="25" t="n">
        <f>TRUNC(TRUNC(E9775,8)*F9775,2)</f>
        <v>11.55</v>
      </c>
    </row>
    <row r="9776" customHeight="1" ht="29">
      <c r="A9776" s="22" t="inlineStr">
        <is>
          <r>
            <t xml:space="preserve">91994</t>
          </r>
        </is>
      </c>
      <c r="B9776" s="23" t="inlineStr">
        <is>
          <r>
            <t xml:space="preserve">TOMADA MÉDIA DE EMBUTIR (1 MÓDULO), 2P+T 10 A, SEM SUPORTE E SEM PLACA - FORNECIMENTO E INSTALAÇÃO. AF_03/2023</t>
          </r>
        </is>
      </c>
      <c r="C9776" s="22" t="inlineStr">
        <is>
          <r>
            <t xml:space="preserve">SINAPI</t>
          </r>
        </is>
      </c>
      <c r="D9776" s="22" t="inlineStr">
        <is>
          <r>
            <t xml:space="preserve">UN</t>
          </r>
        </is>
      </c>
      <c r="E9776" s="24" t="n">
        <v>1.0</v>
      </c>
      <c r="F9776" s="25" t="n">
        <v>25.54</v>
      </c>
      <c r="G9776" s="25" t="n">
        <f>TRUNC(TRUNC(E9776,8)*F9776,2)</f>
        <v>25.54</v>
      </c>
    </row>
    <row r="9777" customHeight="1" ht="15">
      <c r="A9777" s="2" t="inlineStr"/>
      <c r="B9777" s="2" t="inlineStr"/>
      <c r="C9777" s="2" t="inlineStr"/>
      <c r="D9777" s="2" t="inlineStr"/>
      <c r="E9777" s="26" t="inlineStr">
        <is>
          <r>
            <t xml:space="preserve">TOTAL Serviço:</t>
          </r>
        </is>
      </c>
      <c r="F9777" s="26" t="inlineStr"/>
      <c r="G9777" s="27" t="n">
        <f>SUM(G9775:G9776)</f>
        <v>37.09</v>
      </c>
    </row>
    <row r="9778" customHeight="1" ht="15">
      <c r="A9778" s="2" t="inlineStr"/>
      <c r="B9778" s="2" t="inlineStr"/>
      <c r="C9778" s="2" t="inlineStr"/>
      <c r="D9778" s="2" t="inlineStr"/>
      <c r="E9778" s="28" t="inlineStr">
        <is>
          <r>
            <t xml:space="preserve">VALOR:</t>
          </r>
        </is>
      </c>
      <c r="F9778" s="28" t="inlineStr"/>
      <c r="G9778" s="29" t="n">
        <f>ROUND(SUM(G9777),2)</f>
        <v>37.09</v>
      </c>
    </row>
    <row r="9779" customHeight="1" ht="15">
      <c r="A9779" s="2" t="inlineStr"/>
      <c r="B9779" s="2" t="inlineStr"/>
      <c r="C9779" s="2" t="inlineStr"/>
      <c r="D9779" s="2" t="inlineStr"/>
      <c r="E9779" s="28" t="inlineStr">
        <is>
          <r>
            <t xml:space="preserve">VALOR BDI (20.34%):</t>
          </r>
        </is>
      </c>
      <c r="F9779" s="28" t="inlineStr"/>
      <c r="G9779" s="29" t="n">
        <f>ROUND(G9778*(20.34/100),2)</f>
        <v>7.54</v>
      </c>
    </row>
    <row r="9780" customHeight="1" ht="15">
      <c r="A9780" s="2" t="inlineStr"/>
      <c r="B9780" s="2" t="inlineStr"/>
      <c r="C9780" s="2" t="inlineStr"/>
      <c r="D9780" s="2" t="inlineStr"/>
      <c r="E9780" s="28" t="inlineStr">
        <is>
          <r>
            <t xml:space="preserve">VALOR COM BDI:</t>
          </r>
        </is>
      </c>
      <c r="F9780" s="28" t="inlineStr"/>
      <c r="G9780" s="29" t="n">
        <f>G9779+G9778</f>
        <v>44.63</v>
      </c>
    </row>
    <row r="9781" customHeight="1" ht="10">
      <c r="A9781" s="2" t="inlineStr"/>
      <c r="B9781" s="2" t="inlineStr"/>
      <c r="C9781" s="2" t="inlineStr"/>
      <c r="D9781" s="2" t="inlineStr"/>
      <c r="E9781" s="18" t="inlineStr"/>
      <c r="F9781" s="18" t="inlineStr"/>
      <c r="G9781" s="18" t="inlineStr"/>
    </row>
    <row r="9782" customHeight="1" ht="20">
      <c r="A9782" s="19" t="inlineStr">
        <is>
          <r>
            <t xml:space="preserve">2.4.40. ​91936​ CAIXA OCTOGONAL 4" X 4", PVC, INSTALADA EM LAJE - FORNECIMENTO E INSTALAÇÃO. AF_03/2023​ (UN)</t>
          </r>
        </is>
      </c>
      <c r="B9782" s="19" t="inlineStr"/>
      <c r="C9782" s="19" t="inlineStr"/>
      <c r="D9782" s="19" t="inlineStr"/>
      <c r="E9782" s="19" t="inlineStr"/>
      <c r="F9782" s="19" t="inlineStr"/>
      <c r="G9782" s="19" t="inlineStr"/>
    </row>
    <row r="9783" customHeight="1" ht="15">
      <c r="A9783" s="20" t="inlineStr">
        <is>
          <r>
            <t xml:space="preserve">Material</t>
          </r>
        </is>
      </c>
      <c r="B9783" s="20" t="inlineStr"/>
      <c r="C9783" s="21" t="inlineStr">
        <is>
          <r>
            <t xml:space="preserve">FONTE</t>
          </r>
        </is>
      </c>
      <c r="D9783" s="21" t="inlineStr">
        <is>
          <r>
            <t xml:space="preserve">UNID</t>
          </r>
        </is>
      </c>
      <c r="E9783" s="21" t="inlineStr">
        <is>
          <r>
            <t xml:space="preserve">COEFICIENTE</t>
          </r>
        </is>
      </c>
      <c r="F9783" s="21" t="inlineStr">
        <is>
          <r>
            <t xml:space="preserve">PREÇO UNITÁRIO</t>
          </r>
        </is>
      </c>
      <c r="G9783" s="21" t="inlineStr">
        <is>
          <r>
            <t xml:space="preserve">TOTAL</t>
          </r>
        </is>
      </c>
    </row>
    <row r="9784" customHeight="1" ht="21">
      <c r="A9784" s="22" t="inlineStr">
        <is>
          <r>
            <t xml:space="preserve">00012001</t>
          </r>
        </is>
      </c>
      <c r="B9784" s="23" t="inlineStr">
        <is>
          <r>
            <t xml:space="preserve">CAIXA OCTOGONAL DE FUNDO MOVEL, EM PVC, DE 4" X 4", PARA ELETRODUTO FLEXIVEL CORRUGADO</t>
          </r>
        </is>
      </c>
      <c r="C9784" s="22" t="inlineStr">
        <is>
          <r>
            <t xml:space="preserve">SINAPI</t>
          </r>
        </is>
      </c>
      <c r="D9784" s="22" t="inlineStr">
        <is>
          <r>
            <t xml:space="preserve">UN</t>
          </r>
        </is>
      </c>
      <c r="E9784" s="24" t="n">
        <v>1.0</v>
      </c>
      <c r="F9784" s="25" t="n">
        <v>4.61</v>
      </c>
      <c r="G9784" s="25" t="n">
        <f>TRUNC(TRUNC(E9784,8)*F9784,2)</f>
        <v>4.61</v>
      </c>
    </row>
    <row r="9785" customHeight="1" ht="15">
      <c r="A9785" s="2" t="inlineStr"/>
      <c r="B9785" s="2" t="inlineStr"/>
      <c r="C9785" s="2" t="inlineStr"/>
      <c r="D9785" s="2" t="inlineStr"/>
      <c r="E9785" s="26" t="inlineStr">
        <is>
          <r>
            <t xml:space="preserve">TOTAL Material:</t>
          </r>
        </is>
      </c>
      <c r="F9785" s="26" t="inlineStr"/>
      <c r="G9785" s="27" t="n">
        <f>SUM(G9784:G9784)</f>
        <v>4.61</v>
      </c>
    </row>
    <row r="9786" customHeight="1" ht="15">
      <c r="A9786" s="20" t="inlineStr">
        <is>
          <r>
            <t xml:space="preserve">Mão de Obra com Encargos Complementares</t>
          </r>
        </is>
      </c>
      <c r="B9786" s="20" t="inlineStr"/>
      <c r="C9786" s="21" t="inlineStr">
        <is>
          <r>
            <t xml:space="preserve">FONTE</t>
          </r>
        </is>
      </c>
      <c r="D9786" s="21" t="inlineStr">
        <is>
          <r>
            <t xml:space="preserve">UNID</t>
          </r>
        </is>
      </c>
      <c r="E9786" s="21" t="inlineStr">
        <is>
          <r>
            <t xml:space="preserve">COEFICIENTE</t>
          </r>
        </is>
      </c>
      <c r="F9786" s="21" t="inlineStr">
        <is>
          <r>
            <t xml:space="preserve">PREÇO UNITÁRIO</t>
          </r>
        </is>
      </c>
      <c r="G9786" s="21" t="inlineStr">
        <is>
          <r>
            <t xml:space="preserve">TOTAL</t>
          </r>
        </is>
      </c>
    </row>
    <row r="9787" customHeight="1" ht="21">
      <c r="A9787" s="22" t="inlineStr">
        <is>
          <r>
            <t xml:space="preserve">88247</t>
          </r>
        </is>
      </c>
      <c r="B9787" s="23" t="inlineStr">
        <is>
          <r>
            <t xml:space="preserve">AUXILIAR DE ELETRICISTA COM ENCARGOS COMPLEMENTARES</t>
          </r>
        </is>
      </c>
      <c r="C9787" s="22" t="inlineStr">
        <is>
          <r>
            <t xml:space="preserve">SINAPI</t>
          </r>
        </is>
      </c>
      <c r="D9787" s="22" t="inlineStr">
        <is>
          <r>
            <t xml:space="preserve">H</t>
          </r>
        </is>
      </c>
      <c r="E9787" s="24" t="n">
        <v>0.222</v>
      </c>
      <c r="F9787" s="25" t="n">
        <v>25.22</v>
      </c>
      <c r="G9787" s="25" t="n">
        <f>TRUNC(TRUNC(E9787,8)*F9787,2)</f>
        <v>5.59</v>
      </c>
    </row>
    <row r="9788" customHeight="1" ht="15">
      <c r="A9788" s="22" t="inlineStr">
        <is>
          <r>
            <t xml:space="preserve">88264</t>
          </r>
        </is>
      </c>
      <c r="B9788" s="23" t="inlineStr">
        <is>
          <r>
            <t xml:space="preserve">ELETRICISTA COM ENCARGOS COMPLEMENTARES</t>
          </r>
        </is>
      </c>
      <c r="C9788" s="22" t="inlineStr">
        <is>
          <r>
            <t xml:space="preserve">SINAPI</t>
          </r>
        </is>
      </c>
      <c r="D9788" s="22" t="inlineStr">
        <is>
          <r>
            <t xml:space="preserve">H</t>
          </r>
        </is>
      </c>
      <c r="E9788" s="24" t="n">
        <v>0.222</v>
      </c>
      <c r="F9788" s="25" t="n">
        <v>30.96</v>
      </c>
      <c r="G9788" s="25" t="n">
        <f>TRUNC(TRUNC(E9788,8)*F9788,2)</f>
        <v>6.87</v>
      </c>
    </row>
    <row r="9789" customHeight="1" ht="18">
      <c r="A9789" s="2" t="inlineStr"/>
      <c r="B9789" s="2" t="inlineStr"/>
      <c r="C9789" s="2" t="inlineStr"/>
      <c r="D9789" s="2" t="inlineStr"/>
      <c r="E9789" s="26" t="inlineStr">
        <is>
          <r>
            <t xml:space="preserve">TOTAL Mão de Obra com Encargos Complementares:</t>
          </r>
        </is>
      </c>
      <c r="F9789" s="26" t="inlineStr"/>
      <c r="G9789" s="27" t="n">
        <f>SUM(G9787:G9788)</f>
        <v>12.46</v>
      </c>
    </row>
    <row r="9790" customHeight="1" ht="15">
      <c r="A9790" s="2" t="inlineStr"/>
      <c r="B9790" s="2" t="inlineStr"/>
      <c r="C9790" s="2" t="inlineStr"/>
      <c r="D9790" s="2" t="inlineStr"/>
      <c r="E9790" s="28" t="inlineStr">
        <is>
          <r>
            <t xml:space="preserve">VALOR:</t>
          </r>
        </is>
      </c>
      <c r="F9790" s="28" t="inlineStr"/>
      <c r="G9790" s="29" t="n">
        <f>ROUND(SUM(G9785,G9789),2)</f>
        <v>17.07</v>
      </c>
    </row>
    <row r="9791" customHeight="1" ht="15">
      <c r="A9791" s="2" t="inlineStr"/>
      <c r="B9791" s="2" t="inlineStr"/>
      <c r="C9791" s="2" t="inlineStr"/>
      <c r="D9791" s="2" t="inlineStr"/>
      <c r="E9791" s="28" t="inlineStr">
        <is>
          <r>
            <t xml:space="preserve">VALOR BDI (20.34%):</t>
          </r>
        </is>
      </c>
      <c r="F9791" s="28" t="inlineStr"/>
      <c r="G9791" s="29" t="n">
        <f>ROUND(G9790*(20.34/100),2)</f>
        <v>3.47</v>
      </c>
    </row>
    <row r="9792" customHeight="1" ht="15">
      <c r="A9792" s="2" t="inlineStr"/>
      <c r="B9792" s="2" t="inlineStr"/>
      <c r="C9792" s="2" t="inlineStr"/>
      <c r="D9792" s="2" t="inlineStr"/>
      <c r="E9792" s="28" t="inlineStr">
        <is>
          <r>
            <t xml:space="preserve">VALOR COM BDI:</t>
          </r>
        </is>
      </c>
      <c r="F9792" s="28" t="inlineStr"/>
      <c r="G9792" s="29" t="n">
        <f>G9791+G9790</f>
        <v>20.54</v>
      </c>
    </row>
    <row r="9793" customHeight="1" ht="10">
      <c r="A9793" s="2" t="inlineStr"/>
      <c r="B9793" s="2" t="inlineStr"/>
      <c r="C9793" s="2" t="inlineStr"/>
      <c r="D9793" s="2" t="inlineStr"/>
      <c r="E9793" s="18" t="inlineStr"/>
      <c r="F9793" s="18" t="inlineStr"/>
      <c r="G9793" s="18" t="inlineStr"/>
    </row>
    <row r="9794" customHeight="1" ht="20">
      <c r="A9794" s="19" t="inlineStr">
        <is>
          <r>
            <t xml:space="preserve">2.4.41. ​C4848​ ESTAÇÃO DE TRATAMENTO DE ESGOTO (ETE), VAZÃO DE 20,00 M3/DIA, CONFECCIONADA EM POLIESTER REFORÇADA E FIBRA DE VIDRO, COMPLETA INCLUINDO FORNECIMENTO, MONTAGEM E TREINAMENTO​ (UN)</t>
          </r>
        </is>
      </c>
      <c r="B9794" s="19" t="inlineStr"/>
      <c r="C9794" s="19" t="inlineStr"/>
      <c r="D9794" s="19" t="inlineStr"/>
      <c r="E9794" s="19" t="inlineStr"/>
      <c r="F9794" s="19" t="inlineStr"/>
      <c r="G9794" s="19" t="inlineStr"/>
    </row>
    <row r="9795" customHeight="1" ht="15">
      <c r="A9795" s="20" t="inlineStr">
        <is>
          <r>
            <t xml:space="preserve">Material</t>
          </r>
        </is>
      </c>
      <c r="B9795" s="20" t="inlineStr"/>
      <c r="C9795" s="21" t="inlineStr">
        <is>
          <r>
            <t xml:space="preserve">FONTE</t>
          </r>
        </is>
      </c>
      <c r="D9795" s="21" t="inlineStr">
        <is>
          <r>
            <t xml:space="preserve">UNID</t>
          </r>
        </is>
      </c>
      <c r="E9795" s="21" t="inlineStr">
        <is>
          <r>
            <t xml:space="preserve">COEFICIENTE</t>
          </r>
        </is>
      </c>
      <c r="F9795" s="21" t="inlineStr">
        <is>
          <r>
            <t xml:space="preserve">PREÇO UNITÁRIO</t>
          </r>
        </is>
      </c>
      <c r="G9795" s="21" t="inlineStr">
        <is>
          <r>
            <t xml:space="preserve">TOTAL</t>
          </r>
        </is>
      </c>
    </row>
    <row r="9796" customHeight="1" ht="106">
      <c r="A9796" s="22" t="inlineStr">
        <is>
          <r>
            <t xml:space="preserve">I9148</t>
          </r>
        </is>
      </c>
      <c r="B9796" s="23" t="inlineStr">
        <is>
          <r>
            <t xml:space="preserve">ESTAÇÃO DE TRATAMENTO DE ESGOTO (ETE), VAZÃO DE 20,00 M3/DIA, CONFECCIONADA EM POLIESTER REFORÇADA E FIBRA DE VIDRO, INCLUINDO GRADEAMENTO, REATOR ANAERÓBIO, REATOR AERÓBIO, MÓDULO DE DECANTAÇÃO, BOMBA DOSADORA E TANQUES DE SOLUÇÃO MÃE, SOPRADORES COM POTÊNCIA INSTALADA DE 3,0CV CADA, PAINEL DE COMANDO ELÉTRICO, PLACAS DE AERAÇÃO EM P.U, DIFUSORES, TUBOS E CONEXÕES EM PVC, TAMPAS DOS BOCAIS DE INSPEÇÃO EM FIBRA DE VIDRO, LEITO SUPORTE PARA O REATOR AERÓBIO (FORNECIMENTO, MONTAGEM E TREINAMENTO)</t>
          </r>
        </is>
      </c>
      <c r="C9796" s="22" t="inlineStr">
        <is>
          <r>
            <t xml:space="preserve">SEINFRA</t>
          </r>
        </is>
      </c>
      <c r="D9796" s="22" t="inlineStr">
        <is>
          <r>
            <t xml:space="preserve">UN</t>
          </r>
        </is>
      </c>
      <c r="E9796" s="24" t="n">
        <v>1.0</v>
      </c>
      <c r="F9796" s="32" t="n">
        <v>264223.02</v>
      </c>
      <c r="G9796" s="32" t="n">
        <f>ROUND(ROUND(E9796,8)*F9796,4)</f>
        <v>264223.02</v>
      </c>
    </row>
    <row r="9797" customHeight="1" ht="15">
      <c r="A9797" s="2" t="inlineStr"/>
      <c r="B9797" s="2" t="inlineStr"/>
      <c r="C9797" s="2" t="inlineStr"/>
      <c r="D9797" s="2" t="inlineStr"/>
      <c r="E9797" s="26" t="inlineStr">
        <is>
          <r>
            <t xml:space="preserve">TOTAL Material:</t>
          </r>
        </is>
      </c>
      <c r="F9797" s="26" t="inlineStr"/>
      <c r="G9797" s="33" t="n">
        <f>SUM(G9796:G9796)</f>
        <v>264223.02</v>
      </c>
    </row>
    <row r="9798" customHeight="1" ht="15">
      <c r="A9798" s="2" t="inlineStr"/>
      <c r="B9798" s="2" t="inlineStr"/>
      <c r="C9798" s="2" t="inlineStr"/>
      <c r="D9798" s="2" t="inlineStr"/>
      <c r="E9798" s="28" t="inlineStr">
        <is>
          <r>
            <t xml:space="preserve">VALOR:</t>
          </r>
        </is>
      </c>
      <c r="F9798" s="28" t="inlineStr"/>
      <c r="G9798" s="29" t="n">
        <f>ROUND(SUM(G9797),2)</f>
        <v>264223.02</v>
      </c>
    </row>
    <row r="9799" customHeight="1" ht="15">
      <c r="A9799" s="2" t="inlineStr"/>
      <c r="B9799" s="2" t="inlineStr"/>
      <c r="C9799" s="2" t="inlineStr"/>
      <c r="D9799" s="2" t="inlineStr"/>
      <c r="E9799" s="28" t="inlineStr">
        <is>
          <r>
            <t xml:space="preserve">VALOR BDI (20.34%):</t>
          </r>
        </is>
      </c>
      <c r="F9799" s="28" t="inlineStr"/>
      <c r="G9799" s="29" t="n">
        <f>ROUND(G9798*(20.34/100),2)</f>
        <v>53742.96</v>
      </c>
    </row>
    <row r="9800" customHeight="1" ht="15">
      <c r="A9800" s="2" t="inlineStr"/>
      <c r="B9800" s="2" t="inlineStr"/>
      <c r="C9800" s="2" t="inlineStr"/>
      <c r="D9800" s="2" t="inlineStr"/>
      <c r="E9800" s="28" t="inlineStr">
        <is>
          <r>
            <t xml:space="preserve">VALOR COM BDI:</t>
          </r>
        </is>
      </c>
      <c r="F9800" s="28" t="inlineStr"/>
      <c r="G9800" s="29" t="n">
        <f>G9799+G9798</f>
        <v>317965.98</v>
      </c>
    </row>
    <row r="9801" customHeight="1" ht="10">
      <c r="A9801" s="2" t="inlineStr"/>
      <c r="B9801" s="2" t="inlineStr"/>
      <c r="C9801" s="2" t="inlineStr"/>
      <c r="D9801" s="2" t="inlineStr"/>
      <c r="E9801" s="18" t="inlineStr"/>
      <c r="F9801" s="18" t="inlineStr"/>
      <c r="G9801" s="18" t="inlineStr"/>
    </row>
    <row r="9802" customHeight="1" ht="20">
      <c r="A9802" s="19" t="inlineStr">
        <is>
          <r>
            <t xml:space="preserve">2.5.1. ​CP0033.IN​ FORNECIMENTO E INSTALAÇÃO DE PLACA DE INAUGURAÇÃO EM AÇO INOX​ (UN)</t>
          </r>
        </is>
      </c>
      <c r="B9802" s="19" t="inlineStr"/>
      <c r="C9802" s="19" t="inlineStr"/>
      <c r="D9802" s="19" t="inlineStr"/>
      <c r="E9802" s="19" t="inlineStr"/>
      <c r="F9802" s="19" t="inlineStr"/>
      <c r="G9802" s="19" t="inlineStr"/>
    </row>
    <row r="9803" customHeight="1" ht="15">
      <c r="A9803" s="20" t="inlineStr">
        <is>
          <r>
            <t xml:space="preserve">Material</t>
          </r>
        </is>
      </c>
      <c r="B9803" s="20" t="inlineStr"/>
      <c r="C9803" s="21" t="inlineStr">
        <is>
          <r>
            <t xml:space="preserve">FONTE</t>
          </r>
        </is>
      </c>
      <c r="D9803" s="21" t="inlineStr">
        <is>
          <r>
            <t xml:space="preserve">UNID</t>
          </r>
        </is>
      </c>
      <c r="E9803" s="21" t="inlineStr">
        <is>
          <r>
            <t xml:space="preserve">COEFICIENTE</t>
          </r>
        </is>
      </c>
      <c r="F9803" s="21" t="inlineStr">
        <is>
          <r>
            <t xml:space="preserve">PREÇO UNITÁRIO</t>
          </r>
        </is>
      </c>
      <c r="G9803" s="21" t="inlineStr">
        <is>
          <r>
            <t xml:space="preserve">TOTAL</t>
          </r>
        </is>
      </c>
    </row>
    <row r="9804" customHeight="1" ht="29">
      <c r="A9804" s="22" t="inlineStr">
        <is>
          <r>
            <t xml:space="preserve">00004350</t>
          </r>
        </is>
      </c>
      <c r="B9804" s="23" t="inlineStr">
        <is>
          <r>
            <t xml:space="preserve">BUCHA DE NYLON, DIAMETRO DO FURO 8 MM, COMPRIMENTO 40 MM, COM PARAFUSO DE ROSCA SOBERBA, CABECA CHATA, FENDA SIMPLES, 4,8 X 50 MM</t>
          </r>
        </is>
      </c>
      <c r="C9804" s="22" t="inlineStr">
        <is>
          <r>
            <t xml:space="preserve">SINAPI</t>
          </r>
        </is>
      </c>
      <c r="D9804" s="22" t="inlineStr">
        <is>
          <r>
            <t xml:space="preserve">UN</t>
          </r>
        </is>
      </c>
      <c r="E9804" s="24" t="n">
        <v>4.0</v>
      </c>
      <c r="F9804" s="25" t="n">
        <v>0.88</v>
      </c>
      <c r="G9804" s="25" t="n">
        <f>ROUND(ROUND(E9804,8)*F9804,2)</f>
        <v>3.52</v>
      </c>
    </row>
    <row r="9805" customHeight="1" ht="21">
      <c r="A9805" s="22" t="inlineStr">
        <is>
          <r>
            <t xml:space="preserve">I8424</t>
          </r>
        </is>
      </c>
      <c r="B9805" s="23" t="inlineStr">
        <is>
          <r>
            <t xml:space="preserve">PLACA DE INAUGURAÇÃO DE OBRA (35x35)cm, EM AÇO INOX, COM IMPRESSÃO EM BAIXO RELEVO</t>
          </r>
        </is>
      </c>
      <c r="C9805" s="22" t="inlineStr">
        <is>
          <r>
            <t xml:space="preserve">SEINFRA</t>
          </r>
        </is>
      </c>
      <c r="D9805" s="22" t="inlineStr">
        <is>
          <r>
            <t xml:space="preserve">UN</t>
          </r>
        </is>
      </c>
      <c r="E9805" s="24" t="n">
        <v>1.0</v>
      </c>
      <c r="F9805" s="25" t="n">
        <v>753.75</v>
      </c>
      <c r="G9805" s="25" t="n">
        <f>ROUND(ROUND(E9805,8)*F9805,2)</f>
        <v>753.75</v>
      </c>
    </row>
    <row r="9806" customHeight="1" ht="15">
      <c r="A9806" s="2" t="inlineStr"/>
      <c r="B9806" s="2" t="inlineStr"/>
      <c r="C9806" s="2" t="inlineStr"/>
      <c r="D9806" s="2" t="inlineStr"/>
      <c r="E9806" s="26" t="inlineStr">
        <is>
          <r>
            <t xml:space="preserve">TOTAL Material:</t>
          </r>
        </is>
      </c>
      <c r="F9806" s="26" t="inlineStr"/>
      <c r="G9806" s="27" t="n">
        <f>SUM(G9804:G9805)</f>
        <v>757.27</v>
      </c>
    </row>
    <row r="9807" customHeight="1" ht="15">
      <c r="A9807" s="20" t="inlineStr">
        <is>
          <r>
            <t xml:space="preserve">Mão de Obra com Encargos Complementares</t>
          </r>
        </is>
      </c>
      <c r="B9807" s="20" t="inlineStr"/>
      <c r="C9807" s="21" t="inlineStr">
        <is>
          <r>
            <t xml:space="preserve">FONTE</t>
          </r>
        </is>
      </c>
      <c r="D9807" s="21" t="inlineStr">
        <is>
          <r>
            <t xml:space="preserve">UNID</t>
          </r>
        </is>
      </c>
      <c r="E9807" s="21" t="inlineStr">
        <is>
          <r>
            <t xml:space="preserve">COEFICIENTE</t>
          </r>
        </is>
      </c>
      <c r="F9807" s="21" t="inlineStr">
        <is>
          <r>
            <t xml:space="preserve">PREÇO UNITÁRIO</t>
          </r>
        </is>
      </c>
      <c r="G9807" s="21" t="inlineStr">
        <is>
          <r>
            <t xml:space="preserve">TOTAL</t>
          </r>
        </is>
      </c>
    </row>
    <row r="9808" customHeight="1" ht="21">
      <c r="A9808" s="22" t="inlineStr">
        <is>
          <r>
            <t xml:space="preserve">88242</t>
          </r>
        </is>
      </c>
      <c r="B9808" s="23" t="inlineStr">
        <is>
          <r>
            <t xml:space="preserve">AJUDANTE DE PEDREIRO COM ENCARGOS COMPLEMENTARES</t>
          </r>
        </is>
      </c>
      <c r="C9808" s="22" t="inlineStr">
        <is>
          <r>
            <t xml:space="preserve">SINAPI</t>
          </r>
        </is>
      </c>
      <c r="D9808" s="22" t="inlineStr">
        <is>
          <r>
            <t xml:space="preserve">H</t>
          </r>
        </is>
      </c>
      <c r="E9808" s="24" t="n">
        <v>0.5</v>
      </c>
      <c r="F9808" s="25" t="n">
        <v>24.83</v>
      </c>
      <c r="G9808" s="25" t="n">
        <f>ROUND(ROUND(E9808,8)*F9808,2)</f>
        <v>12.42</v>
      </c>
    </row>
    <row r="9809" customHeight="1" ht="15">
      <c r="A9809" s="22" t="inlineStr">
        <is>
          <r>
            <t xml:space="preserve">88309</t>
          </r>
        </is>
      </c>
      <c r="B9809" s="23" t="inlineStr">
        <is>
          <r>
            <t xml:space="preserve">PEDREIRO COM ENCARGOS COMPLEMENTARES</t>
          </r>
        </is>
      </c>
      <c r="C9809" s="22" t="inlineStr">
        <is>
          <r>
            <t xml:space="preserve">SINAPI</t>
          </r>
        </is>
      </c>
      <c r="D9809" s="22" t="inlineStr">
        <is>
          <r>
            <t xml:space="preserve">H</t>
          </r>
        </is>
      </c>
      <c r="E9809" s="24" t="n">
        <v>0.5</v>
      </c>
      <c r="F9809" s="25" t="n">
        <v>30.58</v>
      </c>
      <c r="G9809" s="25" t="n">
        <f>ROUND(ROUND(E9809,8)*F9809,2)</f>
        <v>15.29</v>
      </c>
    </row>
    <row r="9810" customHeight="1" ht="18">
      <c r="A9810" s="2" t="inlineStr"/>
      <c r="B9810" s="2" t="inlineStr"/>
      <c r="C9810" s="2" t="inlineStr"/>
      <c r="D9810" s="2" t="inlineStr"/>
      <c r="E9810" s="26" t="inlineStr">
        <is>
          <r>
            <t xml:space="preserve">TOTAL Mão de Obra com Encargos Complementares:</t>
          </r>
        </is>
      </c>
      <c r="F9810" s="26" t="inlineStr"/>
      <c r="G9810" s="27" t="n">
        <f>SUM(G9808:G9809)</f>
        <v>27.71</v>
      </c>
    </row>
    <row r="9811" customHeight="1" ht="15">
      <c r="A9811" s="2" t="inlineStr"/>
      <c r="B9811" s="2" t="inlineStr"/>
      <c r="C9811" s="2" t="inlineStr"/>
      <c r="D9811" s="2" t="inlineStr"/>
      <c r="E9811" s="28" t="inlineStr">
        <is>
          <r>
            <t xml:space="preserve">VALOR:</t>
          </r>
        </is>
      </c>
      <c r="F9811" s="28" t="inlineStr"/>
      <c r="G9811" s="29" t="n">
        <f>ROUND(SUM(G9806,G9810),2)</f>
        <v>784.98</v>
      </c>
    </row>
    <row r="9812" customHeight="1" ht="15">
      <c r="A9812" s="2" t="inlineStr"/>
      <c r="B9812" s="2" t="inlineStr"/>
      <c r="C9812" s="2" t="inlineStr"/>
      <c r="D9812" s="2" t="inlineStr"/>
      <c r="E9812" s="28" t="inlineStr">
        <is>
          <r>
            <t xml:space="preserve">VALOR BDI (20.34%):</t>
          </r>
        </is>
      </c>
      <c r="F9812" s="28" t="inlineStr"/>
      <c r="G9812" s="29" t="n">
        <f>ROUND(G9811*(20.34/100),2)</f>
        <v>159.66</v>
      </c>
    </row>
    <row r="9813" customHeight="1" ht="15">
      <c r="A9813" s="2" t="inlineStr"/>
      <c r="B9813" s="2" t="inlineStr"/>
      <c r="C9813" s="2" t="inlineStr"/>
      <c r="D9813" s="2" t="inlineStr"/>
      <c r="E9813" s="28" t="inlineStr">
        <is>
          <r>
            <t xml:space="preserve">VALOR COM BDI:</t>
          </r>
        </is>
      </c>
      <c r="F9813" s="28" t="inlineStr"/>
      <c r="G9813" s="29" t="n">
        <f>G9812+G9811</f>
        <v>944.64</v>
      </c>
    </row>
    <row r="9814" customHeight="1" ht="10">
      <c r="A9814" s="2" t="inlineStr"/>
      <c r="B9814" s="2" t="inlineStr"/>
      <c r="C9814" s="2" t="inlineStr"/>
      <c r="D9814" s="2" t="inlineStr"/>
      <c r="E9814" s="18" t="inlineStr"/>
      <c r="F9814" s="18" t="inlineStr"/>
      <c r="G9814" s="18" t="inlineStr"/>
    </row>
    <row r="9815" customHeight="1" ht="20">
      <c r="A9815" s="19" t="inlineStr">
        <is>
          <r>
            <t xml:space="preserve">2.5.2. ​C2127​ REBOCO COM BARITA ESP.=1CM​ (M2)</t>
          </r>
        </is>
      </c>
      <c r="B9815" s="19" t="inlineStr"/>
      <c r="C9815" s="19" t="inlineStr"/>
      <c r="D9815" s="19" t="inlineStr"/>
      <c r="E9815" s="19" t="inlineStr"/>
      <c r="F9815" s="19" t="inlineStr"/>
      <c r="G9815" s="19" t="inlineStr"/>
    </row>
    <row r="9816" customHeight="1" ht="15">
      <c r="A9816" s="20" t="inlineStr">
        <is>
          <r>
            <t xml:space="preserve">Material</t>
          </r>
        </is>
      </c>
      <c r="B9816" s="20" t="inlineStr"/>
      <c r="C9816" s="21" t="inlineStr">
        <is>
          <r>
            <t xml:space="preserve">FONTE</t>
          </r>
        </is>
      </c>
      <c r="D9816" s="21" t="inlineStr">
        <is>
          <r>
            <t xml:space="preserve">UNID</t>
          </r>
        </is>
      </c>
      <c r="E9816" s="21" t="inlineStr">
        <is>
          <r>
            <t xml:space="preserve">COEFICIENTE</t>
          </r>
        </is>
      </c>
      <c r="F9816" s="21" t="inlineStr">
        <is>
          <r>
            <t xml:space="preserve">PREÇO UNITÁRIO</t>
          </r>
        </is>
      </c>
      <c r="G9816" s="21" t="inlineStr">
        <is>
          <r>
            <t xml:space="preserve">TOTAL</t>
          </r>
        </is>
      </c>
    </row>
    <row r="9817" customHeight="1" ht="15">
      <c r="A9817" s="22" t="inlineStr">
        <is>
          <r>
            <t xml:space="preserve">I0108</t>
          </r>
        </is>
      </c>
      <c r="B9817" s="23" t="inlineStr">
        <is>
          <r>
            <t xml:space="preserve">AREIA GROSSA</t>
          </r>
        </is>
      </c>
      <c r="C9817" s="22" t="inlineStr">
        <is>
          <r>
            <t xml:space="preserve">SEINFRA</t>
          </r>
        </is>
      </c>
      <c r="D9817" s="22" t="inlineStr">
        <is>
          <r>
            <t xml:space="preserve">M3</t>
          </r>
        </is>
      </c>
      <c r="E9817" s="24" t="n">
        <v>0.0243</v>
      </c>
      <c r="F9817" s="30" t="n">
        <v>119.58</v>
      </c>
      <c r="G9817" s="30" t="n">
        <f>ROUND(ROUND(E9817,8)*F9817,4)</f>
        <v>2.9058</v>
      </c>
    </row>
    <row r="9818" customHeight="1" ht="15">
      <c r="A9818" s="22" t="inlineStr">
        <is>
          <r>
            <t xml:space="preserve">I0190</t>
          </r>
        </is>
      </c>
      <c r="B9818" s="23" t="inlineStr">
        <is>
          <r>
            <t xml:space="preserve">BARITA (ARGAMASSA BARITADA)</t>
          </r>
        </is>
      </c>
      <c r="C9818" s="22" t="inlineStr">
        <is>
          <r>
            <t xml:space="preserve">SEINFRA</t>
          </r>
        </is>
      </c>
      <c r="D9818" s="22" t="inlineStr">
        <is>
          <r>
            <t xml:space="preserve">KG</t>
          </r>
        </is>
      </c>
      <c r="E9818" s="24" t="n">
        <v>25.0</v>
      </c>
      <c r="F9818" s="30" t="n">
        <v>2.25</v>
      </c>
      <c r="G9818" s="30" t="n">
        <f>ROUND(ROUND(E9818,8)*F9818,4)</f>
        <v>56.25</v>
      </c>
    </row>
    <row r="9819" customHeight="1" ht="15">
      <c r="A9819" s="2" t="inlineStr"/>
      <c r="B9819" s="2" t="inlineStr"/>
      <c r="C9819" s="2" t="inlineStr"/>
      <c r="D9819" s="2" t="inlineStr"/>
      <c r="E9819" s="26" t="inlineStr">
        <is>
          <r>
            <t xml:space="preserve">TOTAL Material:</t>
          </r>
        </is>
      </c>
      <c r="F9819" s="26" t="inlineStr"/>
      <c r="G9819" s="31" t="n">
        <f>SUM(G9817:G9818)</f>
        <v>59.1558</v>
      </c>
    </row>
    <row r="9820" customHeight="1" ht="15">
      <c r="A9820" s="20" t="inlineStr">
        <is>
          <r>
            <t xml:space="preserve">Mão de Obra</t>
          </r>
        </is>
      </c>
      <c r="B9820" s="20" t="inlineStr"/>
      <c r="C9820" s="21" t="inlineStr">
        <is>
          <r>
            <t xml:space="preserve">FONTE</t>
          </r>
        </is>
      </c>
      <c r="D9820" s="21" t="inlineStr">
        <is>
          <r>
            <t xml:space="preserve">UNID</t>
          </r>
        </is>
      </c>
      <c r="E9820" s="21" t="inlineStr">
        <is>
          <r>
            <t xml:space="preserve">COEFICIENTE</t>
          </r>
        </is>
      </c>
      <c r="F9820" s="21" t="inlineStr">
        <is>
          <r>
            <t xml:space="preserve">PREÇO UNITÁRIO</t>
          </r>
        </is>
      </c>
      <c r="G9820" s="21" t="inlineStr">
        <is>
          <r>
            <t xml:space="preserve">TOTAL</t>
          </r>
        </is>
      </c>
    </row>
    <row r="9821" customHeight="1" ht="15">
      <c r="A9821" s="22" t="inlineStr">
        <is>
          <r>
            <t xml:space="preserve">I2391</t>
          </r>
        </is>
      </c>
      <c r="B9821" s="23" t="inlineStr">
        <is>
          <r>
            <t xml:space="preserve">PEDREIRO</t>
          </r>
        </is>
      </c>
      <c r="C9821" s="22" t="inlineStr">
        <is>
          <r>
            <t xml:space="preserve">SEINFRA</t>
          </r>
        </is>
      </c>
      <c r="D9821" s="22" t="inlineStr">
        <is>
          <r>
            <t xml:space="preserve">H</t>
          </r>
        </is>
      </c>
      <c r="E9821" s="24" t="n">
        <v>0.98</v>
      </c>
      <c r="F9821" s="30" t="n">
        <v>26.86</v>
      </c>
      <c r="G9821" s="30" t="n">
        <f>ROUND(ROUND(E9821,8)*F9821,4)</f>
        <v>26.3228</v>
      </c>
    </row>
    <row r="9822" customHeight="1" ht="15">
      <c r="A9822" s="22" t="inlineStr">
        <is>
          <r>
            <t xml:space="preserve">I2543</t>
          </r>
        </is>
      </c>
      <c r="B9822" s="23" t="inlineStr">
        <is>
          <r>
            <t xml:space="preserve">SERVENTE</t>
          </r>
        </is>
      </c>
      <c r="C9822" s="22" t="inlineStr">
        <is>
          <r>
            <t xml:space="preserve">SEINFRA</t>
          </r>
        </is>
      </c>
      <c r="D9822" s="22" t="inlineStr">
        <is>
          <r>
            <t xml:space="preserve">H</t>
          </r>
        </is>
      </c>
      <c r="E9822" s="24" t="n">
        <v>1.1</v>
      </c>
      <c r="F9822" s="30" t="n">
        <v>20.26</v>
      </c>
      <c r="G9822" s="30" t="n">
        <f>ROUND(ROUND(E9822,8)*F9822,4)</f>
        <v>22.286</v>
      </c>
    </row>
    <row r="9823" customHeight="1" ht="15">
      <c r="A9823" s="2" t="inlineStr"/>
      <c r="B9823" s="2" t="inlineStr"/>
      <c r="C9823" s="2" t="inlineStr"/>
      <c r="D9823" s="2" t="inlineStr"/>
      <c r="E9823" s="26" t="inlineStr">
        <is>
          <r>
            <t xml:space="preserve">TOTAL Mão de Obra:</t>
          </r>
        </is>
      </c>
      <c r="F9823" s="26" t="inlineStr"/>
      <c r="G9823" s="31" t="n">
        <f>SUM(G9821:G9822)</f>
        <v>48.6088</v>
      </c>
    </row>
    <row r="9824" customHeight="1" ht="15">
      <c r="A9824" s="2" t="inlineStr"/>
      <c r="B9824" s="2" t="inlineStr"/>
      <c r="C9824" s="2" t="inlineStr"/>
      <c r="D9824" s="2" t="inlineStr"/>
      <c r="E9824" s="28" t="inlineStr">
        <is>
          <r>
            <t xml:space="preserve">VALOR:</t>
          </r>
        </is>
      </c>
      <c r="F9824" s="28" t="inlineStr"/>
      <c r="G9824" s="29" t="n">
        <f>ROUND(SUM(G9819,G9823),2)</f>
        <v>107.76</v>
      </c>
    </row>
    <row r="9825" customHeight="1" ht="15">
      <c r="A9825" s="2" t="inlineStr"/>
      <c r="B9825" s="2" t="inlineStr"/>
      <c r="C9825" s="2" t="inlineStr"/>
      <c r="D9825" s="2" t="inlineStr"/>
      <c r="E9825" s="28" t="inlineStr">
        <is>
          <r>
            <t xml:space="preserve">VALOR BDI (20.34%):</t>
          </r>
        </is>
      </c>
      <c r="F9825" s="28" t="inlineStr"/>
      <c r="G9825" s="29" t="n">
        <f>ROUND(G9824*(20.34/100),2)</f>
        <v>21.92</v>
      </c>
    </row>
    <row r="9826" customHeight="1" ht="15">
      <c r="A9826" s="2" t="inlineStr"/>
      <c r="B9826" s="2" t="inlineStr"/>
      <c r="C9826" s="2" t="inlineStr"/>
      <c r="D9826" s="2" t="inlineStr"/>
      <c r="E9826" s="28" t="inlineStr">
        <is>
          <r>
            <t xml:space="preserve">VALOR COM BDI:</t>
          </r>
        </is>
      </c>
      <c r="F9826" s="28" t="inlineStr"/>
      <c r="G9826" s="29" t="n">
        <f>G9825+G9824</f>
        <v>129.68</v>
      </c>
    </row>
  </sheetData>
  <mergeCells>
    <mergeCell ref="A1:G1"/>
    <mergeCell ref="E2:G2"/>
    <mergeCell ref="A3:G3"/>
    <mergeCell ref="A4:B4"/>
    <mergeCell ref="E10:F10"/>
    <mergeCell ref="E11:F11"/>
    <mergeCell ref="E12:F12"/>
    <mergeCell ref="E13:F13"/>
    <mergeCell ref="E14:G14"/>
    <mergeCell ref="A15:G15"/>
    <mergeCell ref="A16:B16"/>
    <mergeCell ref="E18:F18"/>
    <mergeCell ref="E19:F19"/>
    <mergeCell ref="E20:F20"/>
    <mergeCell ref="E21:F21"/>
    <mergeCell ref="E22:G22"/>
    <mergeCell ref="A23:G23"/>
    <mergeCell ref="A24:B24"/>
    <mergeCell ref="E34:F34"/>
    <mergeCell ref="A35:B35"/>
    <mergeCell ref="E38:F38"/>
    <mergeCell ref="E39:F39"/>
    <mergeCell ref="E40:F40"/>
    <mergeCell ref="E41:F41"/>
    <mergeCell ref="E42:G42"/>
    <mergeCell ref="A43:G43"/>
    <mergeCell ref="A44:B44"/>
    <mergeCell ref="E47:F47"/>
    <mergeCell ref="A48:B48"/>
    <mergeCell ref="E51:F51"/>
    <mergeCell ref="E52:F52"/>
    <mergeCell ref="E53:F53"/>
    <mergeCell ref="E54:F54"/>
    <mergeCell ref="E55:G55"/>
    <mergeCell ref="A56:G56"/>
    <mergeCell ref="A57:B57"/>
    <mergeCell ref="E67:F67"/>
    <mergeCell ref="A68:B68"/>
    <mergeCell ref="E71:F71"/>
    <mergeCell ref="A72:B72"/>
    <mergeCell ref="E84:F84"/>
    <mergeCell ref="E85:F85"/>
    <mergeCell ref="E86:F86"/>
    <mergeCell ref="E87:F87"/>
    <mergeCell ref="E88:G88"/>
    <mergeCell ref="A89:G89"/>
    <mergeCell ref="A90:B90"/>
    <mergeCell ref="E95:F95"/>
    <mergeCell ref="A96:B96"/>
    <mergeCell ref="E99:F99"/>
    <mergeCell ref="A100:B100"/>
    <mergeCell ref="E102:F102"/>
    <mergeCell ref="E103:F103"/>
    <mergeCell ref="E104:F104"/>
    <mergeCell ref="E105:F105"/>
    <mergeCell ref="E106:G106"/>
    <mergeCell ref="A107:G107"/>
    <mergeCell ref="A108:B108"/>
    <mergeCell ref="E110:F110"/>
    <mergeCell ref="E111:F111"/>
    <mergeCell ref="E112:F112"/>
    <mergeCell ref="E113:F113"/>
    <mergeCell ref="E114:G114"/>
    <mergeCell ref="A115:G115"/>
    <mergeCell ref="A116:B116"/>
    <mergeCell ref="E119:F119"/>
    <mergeCell ref="A120:B120"/>
    <mergeCell ref="E125:F125"/>
    <mergeCell ref="A126:B126"/>
    <mergeCell ref="E129:F129"/>
    <mergeCell ref="A130:B130"/>
    <mergeCell ref="E132:F132"/>
    <mergeCell ref="E133:F133"/>
    <mergeCell ref="E134:F134"/>
    <mergeCell ref="E135:F135"/>
    <mergeCell ref="E136:G136"/>
    <mergeCell ref="A137:G137"/>
    <mergeCell ref="A138:B138"/>
    <mergeCell ref="E140:F140"/>
    <mergeCell ref="A141:B141"/>
    <mergeCell ref="E143:F143"/>
    <mergeCell ref="E144:F144"/>
    <mergeCell ref="E145:F145"/>
    <mergeCell ref="E146:F146"/>
    <mergeCell ref="E147:G147"/>
    <mergeCell ref="A148:G148"/>
    <mergeCell ref="A149:B149"/>
    <mergeCell ref="E155:F155"/>
    <mergeCell ref="E156:F156"/>
    <mergeCell ref="E157:F157"/>
    <mergeCell ref="E158:F158"/>
    <mergeCell ref="E159:G159"/>
    <mergeCell ref="A160:G160"/>
    <mergeCell ref="A161:B161"/>
    <mergeCell ref="E164:F164"/>
    <mergeCell ref="A165:B165"/>
    <mergeCell ref="E171:F171"/>
    <mergeCell ref="A172:B172"/>
    <mergeCell ref="E175:F175"/>
    <mergeCell ref="A176:B176"/>
    <mergeCell ref="E178:F178"/>
    <mergeCell ref="E179:F179"/>
    <mergeCell ref="E180:F180"/>
    <mergeCell ref="E181:F181"/>
    <mergeCell ref="E182:G182"/>
    <mergeCell ref="A183:G183"/>
    <mergeCell ref="A184:B184"/>
    <mergeCell ref="E187:F187"/>
    <mergeCell ref="A188:B188"/>
    <mergeCell ref="E190:F190"/>
    <mergeCell ref="E191:F191"/>
    <mergeCell ref="E192:F192"/>
    <mergeCell ref="E193:F193"/>
    <mergeCell ref="E194:G194"/>
    <mergeCell ref="A195:G195"/>
    <mergeCell ref="A196:B196"/>
    <mergeCell ref="E198:F198"/>
    <mergeCell ref="E199:F199"/>
    <mergeCell ref="E200:F200"/>
    <mergeCell ref="E201:F201"/>
    <mergeCell ref="E202:G202"/>
    <mergeCell ref="A203:G203"/>
    <mergeCell ref="A204:B204"/>
    <mergeCell ref="E207:F207"/>
    <mergeCell ref="A208:B208"/>
    <mergeCell ref="E211:F211"/>
    <mergeCell ref="A212:B212"/>
    <mergeCell ref="E215:F215"/>
    <mergeCell ref="E216:F216"/>
    <mergeCell ref="E217:F217"/>
    <mergeCell ref="E218:F218"/>
    <mergeCell ref="E219:G219"/>
    <mergeCell ref="A220:G220"/>
    <mergeCell ref="A221:B221"/>
    <mergeCell ref="E224:F224"/>
    <mergeCell ref="A225:B225"/>
    <mergeCell ref="E232:F232"/>
    <mergeCell ref="A233:B233"/>
    <mergeCell ref="E236:F236"/>
    <mergeCell ref="E237:F237"/>
    <mergeCell ref="E238:F238"/>
    <mergeCell ref="E239:F239"/>
    <mergeCell ref="E240:G240"/>
    <mergeCell ref="A241:G241"/>
    <mergeCell ref="A242:B242"/>
    <mergeCell ref="E245:F245"/>
    <mergeCell ref="A246:B246"/>
    <mergeCell ref="E249:F249"/>
    <mergeCell ref="A250:B250"/>
    <mergeCell ref="E252:F252"/>
    <mergeCell ref="E253:F253"/>
    <mergeCell ref="E254:F254"/>
    <mergeCell ref="E255:F255"/>
    <mergeCell ref="E256:G256"/>
    <mergeCell ref="A257:G257"/>
    <mergeCell ref="A258:B258"/>
    <mergeCell ref="E261:F261"/>
    <mergeCell ref="A262:B262"/>
    <mergeCell ref="E265:F265"/>
    <mergeCell ref="A266:B266"/>
    <mergeCell ref="E268:F268"/>
    <mergeCell ref="E269:F269"/>
    <mergeCell ref="E270:F270"/>
    <mergeCell ref="E271:F271"/>
    <mergeCell ref="E272:G272"/>
    <mergeCell ref="A273:G273"/>
    <mergeCell ref="A274:B274"/>
    <mergeCell ref="E277:F277"/>
    <mergeCell ref="A278:B278"/>
    <mergeCell ref="E281:F281"/>
    <mergeCell ref="A282:B282"/>
    <mergeCell ref="E284:F284"/>
    <mergeCell ref="E285:F285"/>
    <mergeCell ref="E286:F286"/>
    <mergeCell ref="E287:F287"/>
    <mergeCell ref="E288:G288"/>
    <mergeCell ref="A289:G289"/>
    <mergeCell ref="A290:B290"/>
    <mergeCell ref="E293:F293"/>
    <mergeCell ref="A294:B294"/>
    <mergeCell ref="E297:F297"/>
    <mergeCell ref="A298:B298"/>
    <mergeCell ref="E300:F300"/>
    <mergeCell ref="E301:F301"/>
    <mergeCell ref="E302:F302"/>
    <mergeCell ref="E303:F303"/>
    <mergeCell ref="E304:G304"/>
    <mergeCell ref="A305:G305"/>
    <mergeCell ref="A306:B306"/>
    <mergeCell ref="E309:F309"/>
    <mergeCell ref="A310:B310"/>
    <mergeCell ref="E313:F313"/>
    <mergeCell ref="A314:B314"/>
    <mergeCell ref="E316:F316"/>
    <mergeCell ref="E317:F317"/>
    <mergeCell ref="E318:F318"/>
    <mergeCell ref="E319:F319"/>
    <mergeCell ref="E320:G320"/>
    <mergeCell ref="A321:G321"/>
    <mergeCell ref="A322:B322"/>
    <mergeCell ref="E325:F325"/>
    <mergeCell ref="A326:B326"/>
    <mergeCell ref="E329:F329"/>
    <mergeCell ref="A330:B330"/>
    <mergeCell ref="E332:F332"/>
    <mergeCell ref="E333:F333"/>
    <mergeCell ref="E334:F334"/>
    <mergeCell ref="E335:F335"/>
    <mergeCell ref="E336:G336"/>
    <mergeCell ref="A337:G337"/>
    <mergeCell ref="A338:B338"/>
    <mergeCell ref="E341:F341"/>
    <mergeCell ref="A342:B342"/>
    <mergeCell ref="E345:F345"/>
    <mergeCell ref="A346:B346"/>
    <mergeCell ref="E348:F348"/>
    <mergeCell ref="E349:F349"/>
    <mergeCell ref="E350:F350"/>
    <mergeCell ref="E351:F351"/>
    <mergeCell ref="E352:G352"/>
    <mergeCell ref="A353:G353"/>
    <mergeCell ref="A354:B354"/>
    <mergeCell ref="E357:F357"/>
    <mergeCell ref="A358:B358"/>
    <mergeCell ref="E360:F360"/>
    <mergeCell ref="A361:B361"/>
    <mergeCell ref="E364:F364"/>
    <mergeCell ref="E365:F365"/>
    <mergeCell ref="E366:F366"/>
    <mergeCell ref="E367:F367"/>
    <mergeCell ref="E368:G368"/>
    <mergeCell ref="A369:G369"/>
    <mergeCell ref="A370:B370"/>
    <mergeCell ref="E373:F373"/>
    <mergeCell ref="A374:B374"/>
    <mergeCell ref="E376:F376"/>
    <mergeCell ref="E377:F377"/>
    <mergeCell ref="E378:F378"/>
    <mergeCell ref="E379:F379"/>
    <mergeCell ref="E380:G380"/>
    <mergeCell ref="A381:G381"/>
    <mergeCell ref="A382:B382"/>
    <mergeCell ref="E386:F386"/>
    <mergeCell ref="A387:B387"/>
    <mergeCell ref="E389:F389"/>
    <mergeCell ref="E390:F390"/>
    <mergeCell ref="E391:F391"/>
    <mergeCell ref="E392:F392"/>
    <mergeCell ref="E393:G393"/>
    <mergeCell ref="A394:G394"/>
    <mergeCell ref="A395:B395"/>
    <mergeCell ref="E397:F397"/>
    <mergeCell ref="A398:B398"/>
    <mergeCell ref="E401:F401"/>
    <mergeCell ref="E402:F402"/>
    <mergeCell ref="E403:F403"/>
    <mergeCell ref="E404:F404"/>
    <mergeCell ref="E405:G405"/>
    <mergeCell ref="A406:G406"/>
    <mergeCell ref="A407:B407"/>
    <mergeCell ref="E412:F412"/>
    <mergeCell ref="A413:B413"/>
    <mergeCell ref="E415:F415"/>
    <mergeCell ref="A416:B416"/>
    <mergeCell ref="E419:F419"/>
    <mergeCell ref="E420:F420"/>
    <mergeCell ref="E421:F421"/>
    <mergeCell ref="E422:F422"/>
    <mergeCell ref="E423:G423"/>
    <mergeCell ref="A424:G424"/>
    <mergeCell ref="A425:B425"/>
    <mergeCell ref="E430:F430"/>
    <mergeCell ref="A431:B431"/>
    <mergeCell ref="E433:F433"/>
    <mergeCell ref="A434:B434"/>
    <mergeCell ref="E437:F437"/>
    <mergeCell ref="E438:F438"/>
    <mergeCell ref="E439:F439"/>
    <mergeCell ref="E440:F440"/>
    <mergeCell ref="E441:G441"/>
    <mergeCell ref="A442:G442"/>
    <mergeCell ref="A443:B443"/>
    <mergeCell ref="E447:F447"/>
    <mergeCell ref="A448:B448"/>
    <mergeCell ref="E451:F451"/>
    <mergeCell ref="A452:B452"/>
    <mergeCell ref="E455:F455"/>
    <mergeCell ref="A456:B456"/>
    <mergeCell ref="E458:F458"/>
    <mergeCell ref="E459:F459"/>
    <mergeCell ref="E460:F460"/>
    <mergeCell ref="E461:F461"/>
    <mergeCell ref="E462:G462"/>
    <mergeCell ref="A463:G463"/>
    <mergeCell ref="A464:B464"/>
    <mergeCell ref="E467:F467"/>
    <mergeCell ref="A468:B468"/>
    <mergeCell ref="E471:F471"/>
    <mergeCell ref="A472:B472"/>
    <mergeCell ref="E474:F474"/>
    <mergeCell ref="E475:F475"/>
    <mergeCell ref="E476:F476"/>
    <mergeCell ref="E477:F477"/>
    <mergeCell ref="E478:G478"/>
    <mergeCell ref="A479:G479"/>
    <mergeCell ref="A480:B480"/>
    <mergeCell ref="E483:F483"/>
    <mergeCell ref="A484:B484"/>
    <mergeCell ref="E487:F487"/>
    <mergeCell ref="A488:B488"/>
    <mergeCell ref="E490:F490"/>
    <mergeCell ref="E491:F491"/>
    <mergeCell ref="E492:F492"/>
    <mergeCell ref="E493:F493"/>
    <mergeCell ref="E494:G494"/>
    <mergeCell ref="A495:G495"/>
    <mergeCell ref="A496:B496"/>
    <mergeCell ref="E499:F499"/>
    <mergeCell ref="A500:B500"/>
    <mergeCell ref="E503:F503"/>
    <mergeCell ref="A504:B504"/>
    <mergeCell ref="E506:F506"/>
    <mergeCell ref="E507:F507"/>
    <mergeCell ref="E508:F508"/>
    <mergeCell ref="E509:F509"/>
    <mergeCell ref="E510:G510"/>
    <mergeCell ref="A511:G511"/>
    <mergeCell ref="A512:B512"/>
    <mergeCell ref="E515:F515"/>
    <mergeCell ref="A516:B516"/>
    <mergeCell ref="E519:F519"/>
    <mergeCell ref="A520:B520"/>
    <mergeCell ref="E522:F522"/>
    <mergeCell ref="E523:F523"/>
    <mergeCell ref="E524:F524"/>
    <mergeCell ref="E525:F525"/>
    <mergeCell ref="E526:G526"/>
    <mergeCell ref="A527:G527"/>
    <mergeCell ref="A528:B528"/>
    <mergeCell ref="E531:F531"/>
    <mergeCell ref="A532:B532"/>
    <mergeCell ref="E535:F535"/>
    <mergeCell ref="A536:B536"/>
    <mergeCell ref="E538:F538"/>
    <mergeCell ref="E539:F539"/>
    <mergeCell ref="E540:F540"/>
    <mergeCell ref="E541:F541"/>
    <mergeCell ref="E542:G542"/>
    <mergeCell ref="A543:G543"/>
    <mergeCell ref="A544:B544"/>
    <mergeCell ref="E547:F547"/>
    <mergeCell ref="A548:B548"/>
    <mergeCell ref="E551:F551"/>
    <mergeCell ref="A552:B552"/>
    <mergeCell ref="E554:F554"/>
    <mergeCell ref="E555:F555"/>
    <mergeCell ref="E556:F556"/>
    <mergeCell ref="E557:F557"/>
    <mergeCell ref="E558:G558"/>
    <mergeCell ref="A559:G559"/>
    <mergeCell ref="A560:B560"/>
    <mergeCell ref="E563:F563"/>
    <mergeCell ref="A564:B564"/>
    <mergeCell ref="E566:F566"/>
    <mergeCell ref="A567:B567"/>
    <mergeCell ref="E571:F571"/>
    <mergeCell ref="E572:F572"/>
    <mergeCell ref="E573:F573"/>
    <mergeCell ref="E574:F574"/>
    <mergeCell ref="E575:G575"/>
    <mergeCell ref="A576:G576"/>
    <mergeCell ref="A577:B577"/>
    <mergeCell ref="E581:F581"/>
    <mergeCell ref="A582:B582"/>
    <mergeCell ref="E585:F585"/>
    <mergeCell ref="A586:B586"/>
    <mergeCell ref="E589:F589"/>
    <mergeCell ref="E590:F590"/>
    <mergeCell ref="E591:F591"/>
    <mergeCell ref="E592:F592"/>
    <mergeCell ref="E593:G593"/>
    <mergeCell ref="A594:G594"/>
    <mergeCell ref="A595:B595"/>
    <mergeCell ref="E598:F598"/>
    <mergeCell ref="A599:B599"/>
    <mergeCell ref="E602:F602"/>
    <mergeCell ref="A603:B603"/>
    <mergeCell ref="E605:F605"/>
    <mergeCell ref="E606:F606"/>
    <mergeCell ref="E607:F607"/>
    <mergeCell ref="E608:F608"/>
    <mergeCell ref="E609:G609"/>
    <mergeCell ref="A610:G610"/>
    <mergeCell ref="A611:B611"/>
    <mergeCell ref="E614:F614"/>
    <mergeCell ref="A615:B615"/>
    <mergeCell ref="E618:F618"/>
    <mergeCell ref="A619:B619"/>
    <mergeCell ref="E621:F621"/>
    <mergeCell ref="E622:F622"/>
    <mergeCell ref="E623:F623"/>
    <mergeCell ref="E624:F624"/>
    <mergeCell ref="E625:G625"/>
    <mergeCell ref="A626:G626"/>
    <mergeCell ref="A627:B627"/>
    <mergeCell ref="E630:F630"/>
    <mergeCell ref="A631:B631"/>
    <mergeCell ref="E634:F634"/>
    <mergeCell ref="A635:B635"/>
    <mergeCell ref="E637:F637"/>
    <mergeCell ref="E638:F638"/>
    <mergeCell ref="E639:F639"/>
    <mergeCell ref="E640:F640"/>
    <mergeCell ref="E641:G641"/>
    <mergeCell ref="A642:G642"/>
    <mergeCell ref="A643:B643"/>
    <mergeCell ref="E646:F646"/>
    <mergeCell ref="A647:B647"/>
    <mergeCell ref="E650:F650"/>
    <mergeCell ref="A651:B651"/>
    <mergeCell ref="E653:F653"/>
    <mergeCell ref="E654:F654"/>
    <mergeCell ref="E655:F655"/>
    <mergeCell ref="E656:F656"/>
    <mergeCell ref="E657:G657"/>
    <mergeCell ref="A658:G658"/>
    <mergeCell ref="A659:B659"/>
    <mergeCell ref="E662:F662"/>
    <mergeCell ref="A663:B663"/>
    <mergeCell ref="E666:F666"/>
    <mergeCell ref="A667:B667"/>
    <mergeCell ref="E669:F669"/>
    <mergeCell ref="E670:F670"/>
    <mergeCell ref="E671:F671"/>
    <mergeCell ref="E672:F672"/>
    <mergeCell ref="E673:G673"/>
    <mergeCell ref="A674:G674"/>
    <mergeCell ref="A675:B675"/>
    <mergeCell ref="E678:F678"/>
    <mergeCell ref="A679:B679"/>
    <mergeCell ref="E682:F682"/>
    <mergeCell ref="A683:B683"/>
    <mergeCell ref="E685:F685"/>
    <mergeCell ref="E686:F686"/>
    <mergeCell ref="E687:F687"/>
    <mergeCell ref="E688:F688"/>
    <mergeCell ref="E689:G689"/>
    <mergeCell ref="A690:G690"/>
    <mergeCell ref="A691:B691"/>
    <mergeCell ref="E694:F694"/>
    <mergeCell ref="A695:B695"/>
    <mergeCell ref="E698:F698"/>
    <mergeCell ref="A699:B699"/>
    <mergeCell ref="E701:F701"/>
    <mergeCell ref="E702:F702"/>
    <mergeCell ref="E703:F703"/>
    <mergeCell ref="E704:F704"/>
    <mergeCell ref="E705:G705"/>
    <mergeCell ref="A706:G706"/>
    <mergeCell ref="A707:B707"/>
    <mergeCell ref="E710:F710"/>
    <mergeCell ref="A711:B711"/>
    <mergeCell ref="E713:F713"/>
    <mergeCell ref="A714:B714"/>
    <mergeCell ref="E718:F718"/>
    <mergeCell ref="E719:F719"/>
    <mergeCell ref="E720:F720"/>
    <mergeCell ref="E721:F721"/>
    <mergeCell ref="E722:G722"/>
    <mergeCell ref="A723:G723"/>
    <mergeCell ref="A724:B724"/>
    <mergeCell ref="E726:F726"/>
    <mergeCell ref="A727:B727"/>
    <mergeCell ref="E730:F730"/>
    <mergeCell ref="A731:B731"/>
    <mergeCell ref="E734:F734"/>
    <mergeCell ref="A735:B735"/>
    <mergeCell ref="E737:F737"/>
    <mergeCell ref="E738:F738"/>
    <mergeCell ref="E739:F739"/>
    <mergeCell ref="E740:F740"/>
    <mergeCell ref="E741:G741"/>
    <mergeCell ref="A742:G742"/>
    <mergeCell ref="A743:B743"/>
    <mergeCell ref="E747:F747"/>
    <mergeCell ref="A748:B748"/>
    <mergeCell ref="E751:F751"/>
    <mergeCell ref="A752:B752"/>
    <mergeCell ref="E755:F755"/>
    <mergeCell ref="E756:F756"/>
    <mergeCell ref="E757:F757"/>
    <mergeCell ref="E758:F758"/>
    <mergeCell ref="E759:G759"/>
    <mergeCell ref="A760:G760"/>
    <mergeCell ref="A761:B761"/>
    <mergeCell ref="E764:F764"/>
    <mergeCell ref="A765:B765"/>
    <mergeCell ref="E767:F767"/>
    <mergeCell ref="A768:B768"/>
    <mergeCell ref="E772:F772"/>
    <mergeCell ref="E773:F773"/>
    <mergeCell ref="E774:F774"/>
    <mergeCell ref="E775:F775"/>
    <mergeCell ref="E776:G776"/>
    <mergeCell ref="A777:G777"/>
    <mergeCell ref="A778:B778"/>
    <mergeCell ref="E781:F781"/>
    <mergeCell ref="A782:B782"/>
    <mergeCell ref="E785:F785"/>
    <mergeCell ref="A786:B786"/>
    <mergeCell ref="E788:F788"/>
    <mergeCell ref="E789:F789"/>
    <mergeCell ref="E790:F790"/>
    <mergeCell ref="E791:F791"/>
    <mergeCell ref="E792:G792"/>
    <mergeCell ref="A793:G793"/>
    <mergeCell ref="A794:B794"/>
    <mergeCell ref="E797:F797"/>
    <mergeCell ref="A798:B798"/>
    <mergeCell ref="E801:F801"/>
    <mergeCell ref="A802:B802"/>
    <mergeCell ref="E804:F804"/>
    <mergeCell ref="E805:F805"/>
    <mergeCell ref="E806:F806"/>
    <mergeCell ref="E807:F807"/>
    <mergeCell ref="E808:G808"/>
    <mergeCell ref="A809:G809"/>
    <mergeCell ref="A810:B810"/>
    <mergeCell ref="E813:F813"/>
    <mergeCell ref="A814:B814"/>
    <mergeCell ref="E817:F817"/>
    <mergeCell ref="A818:B818"/>
    <mergeCell ref="E820:F820"/>
    <mergeCell ref="E821:F821"/>
    <mergeCell ref="E822:F822"/>
    <mergeCell ref="E823:F823"/>
    <mergeCell ref="E824:G824"/>
    <mergeCell ref="A825:G825"/>
    <mergeCell ref="A826:B826"/>
    <mergeCell ref="E829:F829"/>
    <mergeCell ref="A830:B830"/>
    <mergeCell ref="E833:F833"/>
    <mergeCell ref="A834:B834"/>
    <mergeCell ref="E836:F836"/>
    <mergeCell ref="E837:F837"/>
    <mergeCell ref="E838:F838"/>
    <mergeCell ref="E839:F839"/>
    <mergeCell ref="E840:G840"/>
    <mergeCell ref="A841:G841"/>
    <mergeCell ref="A842:B842"/>
    <mergeCell ref="E845:F845"/>
    <mergeCell ref="A846:B846"/>
    <mergeCell ref="E849:F849"/>
    <mergeCell ref="A850:B850"/>
    <mergeCell ref="E852:F852"/>
    <mergeCell ref="E853:F853"/>
    <mergeCell ref="E854:F854"/>
    <mergeCell ref="E855:F855"/>
    <mergeCell ref="E856:G856"/>
    <mergeCell ref="A857:G857"/>
    <mergeCell ref="A858:B858"/>
    <mergeCell ref="E860:F860"/>
    <mergeCell ref="A861:B861"/>
    <mergeCell ref="E864:F864"/>
    <mergeCell ref="A865:B865"/>
    <mergeCell ref="E867:F867"/>
    <mergeCell ref="E868:F868"/>
    <mergeCell ref="E869:F869"/>
    <mergeCell ref="E870:F870"/>
    <mergeCell ref="E871:G871"/>
    <mergeCell ref="A872:G872"/>
    <mergeCell ref="A873:B873"/>
    <mergeCell ref="E875:F875"/>
    <mergeCell ref="E876:F876"/>
    <mergeCell ref="E877:F877"/>
    <mergeCell ref="E878:F878"/>
    <mergeCell ref="E879:G879"/>
    <mergeCell ref="A880:G880"/>
    <mergeCell ref="A881:B881"/>
    <mergeCell ref="E886:F886"/>
    <mergeCell ref="A887:B887"/>
    <mergeCell ref="E898:F898"/>
    <mergeCell ref="A899:B899"/>
    <mergeCell ref="E904:F904"/>
    <mergeCell ref="E905:F905"/>
    <mergeCell ref="E906:F906"/>
    <mergeCell ref="E907:F907"/>
    <mergeCell ref="E908:G908"/>
    <mergeCell ref="A909:G909"/>
    <mergeCell ref="A910:B910"/>
    <mergeCell ref="E912:F912"/>
    <mergeCell ref="A913:B913"/>
    <mergeCell ref="E916:F916"/>
    <mergeCell ref="E917:F917"/>
    <mergeCell ref="E918:F918"/>
    <mergeCell ref="E919:F919"/>
    <mergeCell ref="E920:G920"/>
    <mergeCell ref="A921:G921"/>
    <mergeCell ref="A922:B922"/>
    <mergeCell ref="E924:F924"/>
    <mergeCell ref="A925:B925"/>
    <mergeCell ref="E927:F927"/>
    <mergeCell ref="E928:F928"/>
    <mergeCell ref="E929:F929"/>
    <mergeCell ref="E930:F930"/>
    <mergeCell ref="E931:G931"/>
    <mergeCell ref="A932:G932"/>
    <mergeCell ref="A933:B933"/>
    <mergeCell ref="E936:F936"/>
    <mergeCell ref="A937:B937"/>
    <mergeCell ref="E940:F940"/>
    <mergeCell ref="A941:B941"/>
    <mergeCell ref="E943:F943"/>
    <mergeCell ref="E944:F944"/>
    <mergeCell ref="E945:F945"/>
    <mergeCell ref="E946:F946"/>
    <mergeCell ref="E947:G947"/>
    <mergeCell ref="A948:G948"/>
    <mergeCell ref="A949:B949"/>
    <mergeCell ref="E953:F953"/>
    <mergeCell ref="A954:B954"/>
    <mergeCell ref="E957:F957"/>
    <mergeCell ref="A958:B958"/>
    <mergeCell ref="E960:F960"/>
    <mergeCell ref="E961:F961"/>
    <mergeCell ref="E962:F962"/>
    <mergeCell ref="E963:F963"/>
    <mergeCell ref="E964:G964"/>
    <mergeCell ref="A965:G965"/>
    <mergeCell ref="A966:B966"/>
    <mergeCell ref="E970:F970"/>
    <mergeCell ref="A971:B971"/>
    <mergeCell ref="E974:F974"/>
    <mergeCell ref="A975:B975"/>
    <mergeCell ref="E977:F977"/>
    <mergeCell ref="E978:F978"/>
    <mergeCell ref="E979:F979"/>
    <mergeCell ref="E980:F980"/>
    <mergeCell ref="E981:G981"/>
    <mergeCell ref="A982:G982"/>
    <mergeCell ref="A983:B983"/>
    <mergeCell ref="E985:F985"/>
    <mergeCell ref="A986:B986"/>
    <mergeCell ref="E989:F989"/>
    <mergeCell ref="A990:B990"/>
    <mergeCell ref="E992:F992"/>
    <mergeCell ref="E993:F993"/>
    <mergeCell ref="E994:F994"/>
    <mergeCell ref="E995:F995"/>
    <mergeCell ref="E996:G996"/>
    <mergeCell ref="A997:G997"/>
    <mergeCell ref="A998:B998"/>
    <mergeCell ref="E1002:F1002"/>
    <mergeCell ref="A1003:B1003"/>
    <mergeCell ref="E1006:F1006"/>
    <mergeCell ref="A1007:B1007"/>
    <mergeCell ref="E1011:F1011"/>
    <mergeCell ref="E1012:F1012"/>
    <mergeCell ref="E1013:F1013"/>
    <mergeCell ref="E1014:F1014"/>
    <mergeCell ref="E1015:G1015"/>
    <mergeCell ref="A1016:G1016"/>
    <mergeCell ref="A1017:B1017"/>
    <mergeCell ref="E1019:F1019"/>
    <mergeCell ref="A1020:B1020"/>
    <mergeCell ref="E1023:F1023"/>
    <mergeCell ref="A1024:B1024"/>
    <mergeCell ref="E1028:F1028"/>
    <mergeCell ref="E1029:F1029"/>
    <mergeCell ref="E1030:F1030"/>
    <mergeCell ref="E1031:F1031"/>
    <mergeCell ref="E1032:G1032"/>
    <mergeCell ref="A1033:G1033"/>
    <mergeCell ref="A1034:B1034"/>
    <mergeCell ref="E1037:F1037"/>
    <mergeCell ref="A1038:B1038"/>
    <mergeCell ref="E1040:F1040"/>
    <mergeCell ref="E1041:F1041"/>
    <mergeCell ref="E1042:F1042"/>
    <mergeCell ref="E1043:F1043"/>
    <mergeCell ref="E1044:G1044"/>
    <mergeCell ref="A1045:G1045"/>
    <mergeCell ref="A1046:B1046"/>
    <mergeCell ref="E1056:F1056"/>
    <mergeCell ref="A1057:B1057"/>
    <mergeCell ref="E1060:F1060"/>
    <mergeCell ref="E1061:F1061"/>
    <mergeCell ref="E1062:F1062"/>
    <mergeCell ref="E1063:F1063"/>
    <mergeCell ref="E1064:G1064"/>
    <mergeCell ref="A1065:G1065"/>
    <mergeCell ref="A1066:B1066"/>
    <mergeCell ref="E1077:F1077"/>
    <mergeCell ref="A1078:B1078"/>
    <mergeCell ref="E1081:F1081"/>
    <mergeCell ref="E1082:F1082"/>
    <mergeCell ref="E1083:F1083"/>
    <mergeCell ref="E1084:F1084"/>
    <mergeCell ref="E1085:G1085"/>
    <mergeCell ref="A1086:G1086"/>
    <mergeCell ref="A1087:B1087"/>
    <mergeCell ref="E1097:F1097"/>
    <mergeCell ref="A1098:B1098"/>
    <mergeCell ref="E1101:F1101"/>
    <mergeCell ref="E1102:F1102"/>
    <mergeCell ref="E1103:F1103"/>
    <mergeCell ref="E1104:F1104"/>
    <mergeCell ref="E1105:G1105"/>
    <mergeCell ref="A1106:G1106"/>
    <mergeCell ref="A1107:B1107"/>
    <mergeCell ref="E1116:F1116"/>
    <mergeCell ref="A1117:B1117"/>
    <mergeCell ref="E1120:F1120"/>
    <mergeCell ref="A1121:B1121"/>
    <mergeCell ref="E1123:F1123"/>
    <mergeCell ref="E1124:F1124"/>
    <mergeCell ref="E1125:F1125"/>
    <mergeCell ref="E1126:F1126"/>
    <mergeCell ref="E1127:G1127"/>
    <mergeCell ref="A1128:G1128"/>
    <mergeCell ref="A1129:B1129"/>
    <mergeCell ref="E1132:F1132"/>
    <mergeCell ref="A1133:B1133"/>
    <mergeCell ref="E1137:F1137"/>
    <mergeCell ref="A1138:B1138"/>
    <mergeCell ref="E1141:F1141"/>
    <mergeCell ref="E1142:F1142"/>
    <mergeCell ref="E1143:F1143"/>
    <mergeCell ref="E1144:F1144"/>
    <mergeCell ref="E1145:G1145"/>
    <mergeCell ref="A1146:G1146"/>
    <mergeCell ref="A1147:B1147"/>
    <mergeCell ref="E1152:F1152"/>
    <mergeCell ref="E1153:F1153"/>
    <mergeCell ref="E1154:F1154"/>
    <mergeCell ref="E1155:F1155"/>
    <mergeCell ref="E1156:G1156"/>
    <mergeCell ref="A1157:G1157"/>
    <mergeCell ref="A1158:B1158"/>
    <mergeCell ref="E1163:F1163"/>
    <mergeCell ref="E1164:F1164"/>
    <mergeCell ref="E1165:F1165"/>
    <mergeCell ref="E1166:F1166"/>
    <mergeCell ref="E1167:G1167"/>
    <mergeCell ref="A1168:G1168"/>
    <mergeCell ref="A1169:B1169"/>
    <mergeCell ref="E1173:F1173"/>
    <mergeCell ref="E1174:F1174"/>
    <mergeCell ref="E1175:F1175"/>
    <mergeCell ref="E1176:F1176"/>
    <mergeCell ref="E1177:G1177"/>
    <mergeCell ref="A1178:G1178"/>
    <mergeCell ref="A1179:B1179"/>
    <mergeCell ref="E1181:F1181"/>
    <mergeCell ref="E1182:F1182"/>
    <mergeCell ref="E1183:F1183"/>
    <mergeCell ref="E1184:F1184"/>
    <mergeCell ref="E1185:G1185"/>
    <mergeCell ref="A1186:G1186"/>
    <mergeCell ref="A1187:B1187"/>
    <mergeCell ref="E1189:F1189"/>
    <mergeCell ref="E1190:F1190"/>
    <mergeCell ref="E1191:F1191"/>
    <mergeCell ref="E1192:F1192"/>
    <mergeCell ref="E1193:G1193"/>
    <mergeCell ref="A1194:G1194"/>
    <mergeCell ref="A1195:B1195"/>
    <mergeCell ref="E1198:F1198"/>
    <mergeCell ref="A1199:B1199"/>
    <mergeCell ref="E1204:F1204"/>
    <mergeCell ref="A1205:B1205"/>
    <mergeCell ref="E1208:F1208"/>
    <mergeCell ref="A1209:B1209"/>
    <mergeCell ref="E1212:F1212"/>
    <mergeCell ref="E1213:F1213"/>
    <mergeCell ref="E1214:F1214"/>
    <mergeCell ref="E1215:F1215"/>
    <mergeCell ref="E1216:G1216"/>
    <mergeCell ref="A1217:G1217"/>
    <mergeCell ref="A1218:B1218"/>
    <mergeCell ref="E1221:F1221"/>
    <mergeCell ref="A1222:B1222"/>
    <mergeCell ref="E1227:F1227"/>
    <mergeCell ref="A1228:B1228"/>
    <mergeCell ref="E1231:F1231"/>
    <mergeCell ref="A1232:B1232"/>
    <mergeCell ref="E1235:F1235"/>
    <mergeCell ref="E1236:F1236"/>
    <mergeCell ref="E1237:F1237"/>
    <mergeCell ref="E1238:F1238"/>
    <mergeCell ref="E1239:G1239"/>
    <mergeCell ref="A1240:G1240"/>
    <mergeCell ref="A1241:B1241"/>
    <mergeCell ref="E1243:F1243"/>
    <mergeCell ref="E1244:F1244"/>
    <mergeCell ref="E1245:F1245"/>
    <mergeCell ref="E1246:F1246"/>
    <mergeCell ref="E1247:G1247"/>
    <mergeCell ref="A1248:G1248"/>
    <mergeCell ref="A1249:B1249"/>
    <mergeCell ref="E1251:F1251"/>
    <mergeCell ref="A1252:B1252"/>
    <mergeCell ref="E1255:F1255"/>
    <mergeCell ref="E1256:F1256"/>
    <mergeCell ref="E1257:F1257"/>
    <mergeCell ref="E1258:F1258"/>
    <mergeCell ref="E1259:G1259"/>
    <mergeCell ref="A1260:G1260"/>
    <mergeCell ref="A1261:B1261"/>
    <mergeCell ref="E1263:F1263"/>
    <mergeCell ref="A1264:B1264"/>
    <mergeCell ref="E1267:F1267"/>
    <mergeCell ref="E1268:F1268"/>
    <mergeCell ref="E1269:F1269"/>
    <mergeCell ref="E1270:F1270"/>
    <mergeCell ref="E1271:G1271"/>
    <mergeCell ref="A1272:G1272"/>
    <mergeCell ref="A1273:B1273"/>
    <mergeCell ref="E1283:F1283"/>
    <mergeCell ref="A1284:B1284"/>
    <mergeCell ref="E1288:F1288"/>
    <mergeCell ref="A1289:B1289"/>
    <mergeCell ref="E1292:F1292"/>
    <mergeCell ref="E1293:F1293"/>
    <mergeCell ref="E1294:F1294"/>
    <mergeCell ref="E1295:F1295"/>
    <mergeCell ref="E1296:G1296"/>
    <mergeCell ref="A1297:G1297"/>
    <mergeCell ref="A1298:B1298"/>
    <mergeCell ref="E1308:F1308"/>
    <mergeCell ref="A1309:B1309"/>
    <mergeCell ref="E1313:F1313"/>
    <mergeCell ref="A1314:B1314"/>
    <mergeCell ref="E1317:F1317"/>
    <mergeCell ref="E1318:F1318"/>
    <mergeCell ref="E1319:F1319"/>
    <mergeCell ref="E1320:F1320"/>
    <mergeCell ref="E1321:G1321"/>
    <mergeCell ref="A1322:G1322"/>
    <mergeCell ref="A1323:B1323"/>
    <mergeCell ref="E1327:F1327"/>
    <mergeCell ref="A1328:B1328"/>
    <mergeCell ref="E1331:F1331"/>
    <mergeCell ref="A1332:B1332"/>
    <mergeCell ref="E1334:F1334"/>
    <mergeCell ref="E1335:F1335"/>
    <mergeCell ref="E1336:F1336"/>
    <mergeCell ref="E1337:F1337"/>
    <mergeCell ref="E1338:G1338"/>
    <mergeCell ref="A1339:G1339"/>
    <mergeCell ref="A1340:B1340"/>
    <mergeCell ref="E1345:F1345"/>
    <mergeCell ref="A1346:B1346"/>
    <mergeCell ref="E1349:F1349"/>
    <mergeCell ref="E1350:F1350"/>
    <mergeCell ref="E1351:F1351"/>
    <mergeCell ref="E1352:F1352"/>
    <mergeCell ref="E1353:G1353"/>
    <mergeCell ref="A1354:G1354"/>
    <mergeCell ref="A1355:B1355"/>
    <mergeCell ref="E1360:F1360"/>
    <mergeCell ref="A1361:B1361"/>
    <mergeCell ref="E1364:F1364"/>
    <mergeCell ref="E1365:F1365"/>
    <mergeCell ref="E1366:F1366"/>
    <mergeCell ref="E1367:F1367"/>
    <mergeCell ref="E1368:G1368"/>
    <mergeCell ref="A1369:G1369"/>
    <mergeCell ref="A1370:B1370"/>
    <mergeCell ref="E1375:F1375"/>
    <mergeCell ref="A1376:B1376"/>
    <mergeCell ref="E1379:F1379"/>
    <mergeCell ref="E1380:F1380"/>
    <mergeCell ref="E1381:F1381"/>
    <mergeCell ref="E1382:F1382"/>
    <mergeCell ref="E1383:G1383"/>
    <mergeCell ref="A1384:G1384"/>
    <mergeCell ref="A1385:B1385"/>
    <mergeCell ref="E1389:F1389"/>
    <mergeCell ref="A1390:B1390"/>
    <mergeCell ref="E1393:F1393"/>
    <mergeCell ref="E1394:F1394"/>
    <mergeCell ref="E1395:F1395"/>
    <mergeCell ref="E1396:F1396"/>
    <mergeCell ref="E1397:G1397"/>
    <mergeCell ref="A1398:G1398"/>
    <mergeCell ref="A1399:B1399"/>
    <mergeCell ref="E1403:F1403"/>
    <mergeCell ref="A1404:B1404"/>
    <mergeCell ref="E1407:F1407"/>
    <mergeCell ref="E1408:F1408"/>
    <mergeCell ref="E1409:F1409"/>
    <mergeCell ref="E1410:F1410"/>
    <mergeCell ref="E1411:G1411"/>
    <mergeCell ref="A1412:G1412"/>
    <mergeCell ref="A1413:B1413"/>
    <mergeCell ref="E1415:F1415"/>
    <mergeCell ref="E1416:F1416"/>
    <mergeCell ref="E1417:F1417"/>
    <mergeCell ref="E1418:F1418"/>
    <mergeCell ref="E1419:G1419"/>
    <mergeCell ref="A1420:G1420"/>
    <mergeCell ref="A1421:B1421"/>
    <mergeCell ref="E1423:F1423"/>
    <mergeCell ref="A1424:B1424"/>
    <mergeCell ref="E1427:F1427"/>
    <mergeCell ref="A1428:B1428"/>
    <mergeCell ref="E1430:F1430"/>
    <mergeCell ref="E1431:F1431"/>
    <mergeCell ref="E1432:F1432"/>
    <mergeCell ref="E1433:F1433"/>
    <mergeCell ref="E1434:G1434"/>
    <mergeCell ref="A1435:G1435"/>
    <mergeCell ref="A1436:B1436"/>
    <mergeCell ref="E1438:F1438"/>
    <mergeCell ref="E1439:F1439"/>
    <mergeCell ref="E1440:F1440"/>
    <mergeCell ref="E1441:F1441"/>
    <mergeCell ref="E1442:G1442"/>
    <mergeCell ref="A1443:G1443"/>
    <mergeCell ref="A1444:B1444"/>
    <mergeCell ref="E1448:F1448"/>
    <mergeCell ref="A1449:B1449"/>
    <mergeCell ref="E1452:F1452"/>
    <mergeCell ref="A1453:B1453"/>
    <mergeCell ref="E1455:F1455"/>
    <mergeCell ref="E1456:F1456"/>
    <mergeCell ref="E1457:F1457"/>
    <mergeCell ref="E1458:F1458"/>
    <mergeCell ref="E1459:G1459"/>
    <mergeCell ref="A1460:G1460"/>
    <mergeCell ref="A1461:B1461"/>
    <mergeCell ref="E1463:F1463"/>
    <mergeCell ref="A1464:B1464"/>
    <mergeCell ref="E1466:F1466"/>
    <mergeCell ref="E1467:F1467"/>
    <mergeCell ref="E1468:F1468"/>
    <mergeCell ref="E1469:F1469"/>
    <mergeCell ref="E1470:G1470"/>
    <mergeCell ref="A1471:G1471"/>
    <mergeCell ref="A1472:B1472"/>
    <mergeCell ref="E1474:F1474"/>
    <mergeCell ref="A1475:B1475"/>
    <mergeCell ref="E1478:F1478"/>
    <mergeCell ref="E1479:F1479"/>
    <mergeCell ref="E1480:F1480"/>
    <mergeCell ref="E1481:F1481"/>
    <mergeCell ref="E1482:G1482"/>
    <mergeCell ref="A1483:G1483"/>
    <mergeCell ref="A1484:B1484"/>
    <mergeCell ref="E1487:F1487"/>
    <mergeCell ref="A1488:B1488"/>
    <mergeCell ref="E1490:F1490"/>
    <mergeCell ref="E1491:F1491"/>
    <mergeCell ref="E1492:F1492"/>
    <mergeCell ref="E1493:F1493"/>
    <mergeCell ref="E1494:G1494"/>
    <mergeCell ref="A1495:G1495"/>
    <mergeCell ref="A1496:B1496"/>
    <mergeCell ref="E1498:F1498"/>
    <mergeCell ref="A1499:B1499"/>
    <mergeCell ref="E1502:F1502"/>
    <mergeCell ref="E1503:F1503"/>
    <mergeCell ref="E1504:F1504"/>
    <mergeCell ref="E1505:F1505"/>
    <mergeCell ref="E1506:G1506"/>
    <mergeCell ref="A1507:G1507"/>
    <mergeCell ref="A1508:B1508"/>
    <mergeCell ref="E1510:F1510"/>
    <mergeCell ref="E1511:F1511"/>
    <mergeCell ref="E1512:F1512"/>
    <mergeCell ref="E1513:F1513"/>
    <mergeCell ref="E1514:G1514"/>
    <mergeCell ref="A1515:G1515"/>
    <mergeCell ref="A1516:B1516"/>
    <mergeCell ref="E1518:F1518"/>
    <mergeCell ref="A1519:B1519"/>
    <mergeCell ref="E1522:F1522"/>
    <mergeCell ref="E1523:F1523"/>
    <mergeCell ref="E1524:F1524"/>
    <mergeCell ref="E1525:F1525"/>
    <mergeCell ref="E1526:G1526"/>
    <mergeCell ref="A1527:G1527"/>
    <mergeCell ref="A1528:B1528"/>
    <mergeCell ref="E1530:F1530"/>
    <mergeCell ref="A1531:B1531"/>
    <mergeCell ref="E1534:F1534"/>
    <mergeCell ref="E1535:F1535"/>
    <mergeCell ref="E1536:F1536"/>
    <mergeCell ref="E1537:F1537"/>
    <mergeCell ref="E1538:G1538"/>
    <mergeCell ref="A1539:G1539"/>
    <mergeCell ref="A1540:B1540"/>
    <mergeCell ref="E1542:F1542"/>
    <mergeCell ref="A1543:B1543"/>
    <mergeCell ref="E1546:F1546"/>
    <mergeCell ref="E1547:F1547"/>
    <mergeCell ref="E1548:F1548"/>
    <mergeCell ref="E1549:F1549"/>
    <mergeCell ref="E1550:G1550"/>
    <mergeCell ref="A1551:G1551"/>
    <mergeCell ref="A1552:B1552"/>
    <mergeCell ref="E1554:F1554"/>
    <mergeCell ref="A1555:B1555"/>
    <mergeCell ref="E1558:F1558"/>
    <mergeCell ref="E1559:F1559"/>
    <mergeCell ref="E1560:F1560"/>
    <mergeCell ref="E1561:F1561"/>
    <mergeCell ref="E1562:G1562"/>
    <mergeCell ref="A1563:G1563"/>
    <mergeCell ref="A1564:B1564"/>
    <mergeCell ref="E1567:F1567"/>
    <mergeCell ref="A1568:B1568"/>
    <mergeCell ref="E1571:F1571"/>
    <mergeCell ref="E1572:F1572"/>
    <mergeCell ref="E1573:F1573"/>
    <mergeCell ref="E1574:F1574"/>
    <mergeCell ref="E1575:G1575"/>
    <mergeCell ref="A1576:G1576"/>
    <mergeCell ref="A1577:B1577"/>
    <mergeCell ref="E1580:F1580"/>
    <mergeCell ref="A1581:B1581"/>
    <mergeCell ref="E1584:F1584"/>
    <mergeCell ref="E1585:F1585"/>
    <mergeCell ref="E1586:F1586"/>
    <mergeCell ref="E1587:F1587"/>
    <mergeCell ref="E1588:G1588"/>
    <mergeCell ref="A1589:G1589"/>
    <mergeCell ref="A1590:B1590"/>
    <mergeCell ref="E1593:F1593"/>
    <mergeCell ref="A1594:B1594"/>
    <mergeCell ref="E1599:F1599"/>
    <mergeCell ref="A1600:B1600"/>
    <mergeCell ref="E1603:F1603"/>
    <mergeCell ref="E1604:F1604"/>
    <mergeCell ref="E1605:F1605"/>
    <mergeCell ref="E1606:F1606"/>
    <mergeCell ref="E1607:G1607"/>
    <mergeCell ref="A1608:G1608"/>
    <mergeCell ref="A1609:B1609"/>
    <mergeCell ref="E1612:F1612"/>
    <mergeCell ref="A1613:B1613"/>
    <mergeCell ref="E1616:F1616"/>
    <mergeCell ref="A1617:B1617"/>
    <mergeCell ref="E1620:F1620"/>
    <mergeCell ref="E1621:F1621"/>
    <mergeCell ref="E1622:F1622"/>
    <mergeCell ref="E1623:F1623"/>
    <mergeCell ref="E1624:G1624"/>
    <mergeCell ref="A1625:G1625"/>
    <mergeCell ref="A1626:B1626"/>
    <mergeCell ref="E1629:F1629"/>
    <mergeCell ref="A1630:B1630"/>
    <mergeCell ref="E1634:F1634"/>
    <mergeCell ref="A1635:B1635"/>
    <mergeCell ref="E1638:F1638"/>
    <mergeCell ref="E1639:F1639"/>
    <mergeCell ref="E1640:F1640"/>
    <mergeCell ref="E1641:F1641"/>
    <mergeCell ref="E1642:G1642"/>
    <mergeCell ref="A1643:G1643"/>
    <mergeCell ref="A1644:B1644"/>
    <mergeCell ref="E1647:F1647"/>
    <mergeCell ref="A1648:B1648"/>
    <mergeCell ref="E1651:F1651"/>
    <mergeCell ref="E1652:F1652"/>
    <mergeCell ref="E1653:F1653"/>
    <mergeCell ref="E1654:F1654"/>
    <mergeCell ref="E1655:G1655"/>
    <mergeCell ref="A1656:G1656"/>
    <mergeCell ref="A1657:B1657"/>
    <mergeCell ref="E1677:F1677"/>
    <mergeCell ref="A1678:B1678"/>
    <mergeCell ref="E1683:F1683"/>
    <mergeCell ref="A1684:B1684"/>
    <mergeCell ref="E1687:F1687"/>
    <mergeCell ref="E1688:F1688"/>
    <mergeCell ref="E1689:F1689"/>
    <mergeCell ref="E1690:F1690"/>
    <mergeCell ref="E1691:G1691"/>
    <mergeCell ref="A1692:G1692"/>
    <mergeCell ref="A1693:B1693"/>
    <mergeCell ref="E1696:F1696"/>
    <mergeCell ref="A1697:B1697"/>
    <mergeCell ref="E1703:F1703"/>
    <mergeCell ref="A1704:B1704"/>
    <mergeCell ref="E1707:F1707"/>
    <mergeCell ref="E1708:F1708"/>
    <mergeCell ref="E1709:F1709"/>
    <mergeCell ref="E1710:F1710"/>
    <mergeCell ref="E1711:G1711"/>
    <mergeCell ref="A1712:G1712"/>
    <mergeCell ref="A1713:B1713"/>
    <mergeCell ref="E1716:F1716"/>
    <mergeCell ref="A1717:B1717"/>
    <mergeCell ref="E1723:F1723"/>
    <mergeCell ref="A1724:B1724"/>
    <mergeCell ref="E1727:F1727"/>
    <mergeCell ref="E1728:F1728"/>
    <mergeCell ref="E1729:F1729"/>
    <mergeCell ref="E1730:F1730"/>
    <mergeCell ref="E1731:G1731"/>
    <mergeCell ref="A1732:G1732"/>
    <mergeCell ref="A1733:B1733"/>
    <mergeCell ref="E1735:F1735"/>
    <mergeCell ref="A1736:B1736"/>
    <mergeCell ref="E1739:F1739"/>
    <mergeCell ref="E1740:F1740"/>
    <mergeCell ref="E1741:F1741"/>
    <mergeCell ref="E1742:F1742"/>
    <mergeCell ref="E1743:G1743"/>
    <mergeCell ref="A1744:G1744"/>
    <mergeCell ref="A1745:B1745"/>
    <mergeCell ref="E1747:F1747"/>
    <mergeCell ref="A1748:B1748"/>
    <mergeCell ref="E1751:F1751"/>
    <mergeCell ref="A1752:B1752"/>
    <mergeCell ref="E1754:F1754"/>
    <mergeCell ref="E1755:F1755"/>
    <mergeCell ref="E1756:F1756"/>
    <mergeCell ref="E1757:F1757"/>
    <mergeCell ref="E1758:G1758"/>
    <mergeCell ref="A1759:G1759"/>
    <mergeCell ref="A1760:B1760"/>
    <mergeCell ref="E1764:F1764"/>
    <mergeCell ref="A1765:B1765"/>
    <mergeCell ref="E1768:F1768"/>
    <mergeCell ref="E1769:F1769"/>
    <mergeCell ref="E1770:F1770"/>
    <mergeCell ref="E1771:F1771"/>
    <mergeCell ref="E1772:G1772"/>
    <mergeCell ref="A1773:G1773"/>
    <mergeCell ref="A1774:B1774"/>
    <mergeCell ref="E1777:F1777"/>
    <mergeCell ref="A1778:B1778"/>
    <mergeCell ref="E1781:F1781"/>
    <mergeCell ref="E1782:F1782"/>
    <mergeCell ref="E1783:F1783"/>
    <mergeCell ref="E1784:F1784"/>
    <mergeCell ref="E1785:G1785"/>
    <mergeCell ref="A1786:G1786"/>
    <mergeCell ref="A1787:B1787"/>
    <mergeCell ref="E1790:F1790"/>
    <mergeCell ref="A1791:B1791"/>
    <mergeCell ref="E1793:F1793"/>
    <mergeCell ref="E1794:F1794"/>
    <mergeCell ref="E1795:F1795"/>
    <mergeCell ref="E1796:F1796"/>
    <mergeCell ref="E1797:G1797"/>
    <mergeCell ref="A1798:G1798"/>
    <mergeCell ref="A1799:B1799"/>
    <mergeCell ref="E1802:F1802"/>
    <mergeCell ref="A1803:B1803"/>
    <mergeCell ref="E1805:F1805"/>
    <mergeCell ref="E1806:F1806"/>
    <mergeCell ref="E1807:F1807"/>
    <mergeCell ref="E1808:F1808"/>
    <mergeCell ref="E1809:G1809"/>
    <mergeCell ref="A1810:G1810"/>
    <mergeCell ref="A1811:B1811"/>
    <mergeCell ref="E1814:F1814"/>
    <mergeCell ref="A1815:B1815"/>
    <mergeCell ref="E1817:F1817"/>
    <mergeCell ref="E1818:F1818"/>
    <mergeCell ref="E1819:F1819"/>
    <mergeCell ref="E1820:F1820"/>
    <mergeCell ref="E1821:G1821"/>
    <mergeCell ref="A1822:G1822"/>
    <mergeCell ref="A1823:B1823"/>
    <mergeCell ref="E1825:F1825"/>
    <mergeCell ref="A1826:B1826"/>
    <mergeCell ref="E1829:F1829"/>
    <mergeCell ref="E1830:F1830"/>
    <mergeCell ref="E1831:F1831"/>
    <mergeCell ref="E1832:F1832"/>
    <mergeCell ref="E1833:G1833"/>
    <mergeCell ref="A1834:G1834"/>
    <mergeCell ref="A1835:B1835"/>
    <mergeCell ref="E1839:F1839"/>
    <mergeCell ref="A1840:B1840"/>
    <mergeCell ref="E1843:F1843"/>
    <mergeCell ref="E1844:F1844"/>
    <mergeCell ref="E1845:F1845"/>
    <mergeCell ref="E1846:F1846"/>
    <mergeCell ref="E1847:G1847"/>
    <mergeCell ref="A1848:G1848"/>
    <mergeCell ref="A1849:B1849"/>
    <mergeCell ref="E1856:F1856"/>
    <mergeCell ref="A1857:B1857"/>
    <mergeCell ref="E1861:F1861"/>
    <mergeCell ref="E1862:F1862"/>
    <mergeCell ref="E1863:F1863"/>
    <mergeCell ref="E1864:F1864"/>
    <mergeCell ref="E1865:G1865"/>
    <mergeCell ref="A1866:G1866"/>
    <mergeCell ref="A1867:B1867"/>
    <mergeCell ref="E1870:F1870"/>
    <mergeCell ref="A1871:B1871"/>
    <mergeCell ref="E1873:F1873"/>
    <mergeCell ref="E1874:F1874"/>
    <mergeCell ref="E1875:F1875"/>
    <mergeCell ref="E1876:F1876"/>
    <mergeCell ref="E1877:G1877"/>
    <mergeCell ref="A1878:G1878"/>
    <mergeCell ref="A1879:B1879"/>
    <mergeCell ref="E1882:F1882"/>
    <mergeCell ref="A1883:B1883"/>
    <mergeCell ref="E1886:F1886"/>
    <mergeCell ref="E1887:F1887"/>
    <mergeCell ref="E1888:F1888"/>
    <mergeCell ref="E1889:F1889"/>
    <mergeCell ref="E1890:G1890"/>
    <mergeCell ref="A1891:G1891"/>
    <mergeCell ref="A1892:B1892"/>
    <mergeCell ref="E1894:F1894"/>
    <mergeCell ref="A1895:B1895"/>
    <mergeCell ref="E1897:F1897"/>
    <mergeCell ref="E1898:F1898"/>
    <mergeCell ref="E1899:F1899"/>
    <mergeCell ref="E1900:F1900"/>
    <mergeCell ref="E1901:G1901"/>
    <mergeCell ref="A1902:G1902"/>
    <mergeCell ref="A1903:B1903"/>
    <mergeCell ref="E1905:F1905"/>
    <mergeCell ref="E1906:F1906"/>
    <mergeCell ref="E1907:F1907"/>
    <mergeCell ref="E1908:F1908"/>
    <mergeCell ref="E1909:G1909"/>
    <mergeCell ref="A1910:G1910"/>
    <mergeCell ref="A1911:B1911"/>
    <mergeCell ref="E1914:F1914"/>
    <mergeCell ref="A1915:B1915"/>
    <mergeCell ref="E1918:F1918"/>
    <mergeCell ref="E1919:F1919"/>
    <mergeCell ref="E1920:F1920"/>
    <mergeCell ref="E1921:F1921"/>
    <mergeCell ref="E1922:G1922"/>
    <mergeCell ref="A1923:G1923"/>
    <mergeCell ref="A1924:B1924"/>
    <mergeCell ref="E1926:F1926"/>
    <mergeCell ref="A1927:B1927"/>
    <mergeCell ref="E1929:F1929"/>
    <mergeCell ref="E1930:F1930"/>
    <mergeCell ref="E1931:F1931"/>
    <mergeCell ref="E1932:F1932"/>
    <mergeCell ref="E1933:G1933"/>
    <mergeCell ref="A1934:G1934"/>
    <mergeCell ref="A1935:B1935"/>
    <mergeCell ref="E1937:F1937"/>
    <mergeCell ref="A1938:B1938"/>
    <mergeCell ref="E1940:F1940"/>
    <mergeCell ref="E1941:F1941"/>
    <mergeCell ref="E1942:F1942"/>
    <mergeCell ref="E1943:F1943"/>
    <mergeCell ref="E1944:G1944"/>
    <mergeCell ref="A1945:G1945"/>
    <mergeCell ref="A1946:B1946"/>
    <mergeCell ref="E1956:F1956"/>
    <mergeCell ref="A1957:B1957"/>
    <mergeCell ref="E1960:F1960"/>
    <mergeCell ref="E1961:F1961"/>
    <mergeCell ref="E1962:F1962"/>
    <mergeCell ref="E1963:F1963"/>
    <mergeCell ref="E1964:G1964"/>
    <mergeCell ref="A1965:G1965"/>
    <mergeCell ref="A1966:B1966"/>
    <mergeCell ref="E1968:F1968"/>
    <mergeCell ref="E1969:F1969"/>
    <mergeCell ref="E1970:F1970"/>
    <mergeCell ref="E1971:F1971"/>
    <mergeCell ref="E1972:G1972"/>
    <mergeCell ref="A1973:G1973"/>
    <mergeCell ref="A1974:B1974"/>
    <mergeCell ref="E1976:F1976"/>
    <mergeCell ref="A1977:B1977"/>
    <mergeCell ref="E1980:F1980"/>
    <mergeCell ref="E1981:F1981"/>
    <mergeCell ref="E1982:F1982"/>
    <mergeCell ref="E1983:F1983"/>
    <mergeCell ref="E1984:G1984"/>
    <mergeCell ref="A1985:G1985"/>
    <mergeCell ref="A1986:B1986"/>
    <mergeCell ref="E1989:F1989"/>
    <mergeCell ref="A1990:B1990"/>
    <mergeCell ref="E1993:F1993"/>
    <mergeCell ref="E1994:F1994"/>
    <mergeCell ref="E1995:F1995"/>
    <mergeCell ref="E1996:F1996"/>
    <mergeCell ref="E1997:G1997"/>
    <mergeCell ref="A1998:G1998"/>
    <mergeCell ref="A1999:B1999"/>
    <mergeCell ref="E2001:F2001"/>
    <mergeCell ref="A2002:B2002"/>
    <mergeCell ref="E2005:F2005"/>
    <mergeCell ref="E2006:F2006"/>
    <mergeCell ref="E2007:F2007"/>
    <mergeCell ref="E2008:F2008"/>
    <mergeCell ref="E2009:G2009"/>
    <mergeCell ref="A2010:G2010"/>
    <mergeCell ref="A2011:B2011"/>
    <mergeCell ref="E2013:F2013"/>
    <mergeCell ref="A2014:B2014"/>
    <mergeCell ref="E2017:F2017"/>
    <mergeCell ref="E2018:F2018"/>
    <mergeCell ref="E2019:F2019"/>
    <mergeCell ref="E2020:F2020"/>
    <mergeCell ref="E2021:G2021"/>
    <mergeCell ref="A2022:G2022"/>
    <mergeCell ref="A2023:B2023"/>
    <mergeCell ref="E2025:F2025"/>
    <mergeCell ref="A2026:B2026"/>
    <mergeCell ref="E2029:F2029"/>
    <mergeCell ref="E2030:F2030"/>
    <mergeCell ref="E2031:F2031"/>
    <mergeCell ref="E2032:F2032"/>
    <mergeCell ref="E2033:G2033"/>
    <mergeCell ref="A2034:G2034"/>
    <mergeCell ref="A2035:B2035"/>
    <mergeCell ref="E2038:F2038"/>
    <mergeCell ref="A2039:B2039"/>
    <mergeCell ref="E2042:F2042"/>
    <mergeCell ref="E2043:F2043"/>
    <mergeCell ref="E2044:F2044"/>
    <mergeCell ref="E2045:F2045"/>
    <mergeCell ref="E2046:G2046"/>
    <mergeCell ref="A2047:G2047"/>
    <mergeCell ref="A2048:B2048"/>
    <mergeCell ref="E2050:F2050"/>
    <mergeCell ref="A2051:B2051"/>
    <mergeCell ref="E2054:F2054"/>
    <mergeCell ref="E2055:F2055"/>
    <mergeCell ref="E2056:F2056"/>
    <mergeCell ref="E2057:F2057"/>
    <mergeCell ref="E2058:G2058"/>
    <mergeCell ref="A2059:G2059"/>
    <mergeCell ref="A2060:B2060"/>
    <mergeCell ref="E2064:F2064"/>
    <mergeCell ref="A2065:B2065"/>
    <mergeCell ref="E2067:F2067"/>
    <mergeCell ref="E2068:F2068"/>
    <mergeCell ref="E2069:F2069"/>
    <mergeCell ref="E2070:F2070"/>
    <mergeCell ref="E2071:G2071"/>
    <mergeCell ref="A2072:G2072"/>
    <mergeCell ref="A2073:B2073"/>
    <mergeCell ref="E2076:F2076"/>
    <mergeCell ref="A2077:B2077"/>
    <mergeCell ref="E2079:F2079"/>
    <mergeCell ref="E2080:F2080"/>
    <mergeCell ref="E2081:F2081"/>
    <mergeCell ref="E2082:F2082"/>
    <mergeCell ref="E2083:G2083"/>
    <mergeCell ref="A2084:G2084"/>
    <mergeCell ref="A2085:B2085"/>
    <mergeCell ref="E2089:F2089"/>
    <mergeCell ref="A2090:B2090"/>
    <mergeCell ref="E2092:F2092"/>
    <mergeCell ref="E2093:F2093"/>
    <mergeCell ref="E2094:F2094"/>
    <mergeCell ref="E2095:F2095"/>
    <mergeCell ref="E2096:G2096"/>
    <mergeCell ref="A2097:G2097"/>
    <mergeCell ref="A2098:B2098"/>
    <mergeCell ref="E2101:F2101"/>
    <mergeCell ref="A2102:B2102"/>
    <mergeCell ref="E2105:F2105"/>
    <mergeCell ref="E2106:F2106"/>
    <mergeCell ref="E2107:F2107"/>
    <mergeCell ref="E2108:F2108"/>
    <mergeCell ref="E2109:G2109"/>
    <mergeCell ref="A2110:G2110"/>
    <mergeCell ref="A2111:B2111"/>
    <mergeCell ref="E2114:F2114"/>
    <mergeCell ref="A2115:B2115"/>
    <mergeCell ref="E2118:F2118"/>
    <mergeCell ref="E2119:F2119"/>
    <mergeCell ref="E2120:F2120"/>
    <mergeCell ref="E2121:F2121"/>
    <mergeCell ref="E2122:G2122"/>
    <mergeCell ref="A2123:G2123"/>
    <mergeCell ref="A2124:B2124"/>
    <mergeCell ref="E2127:F2127"/>
    <mergeCell ref="A2128:B2128"/>
    <mergeCell ref="E2131:F2131"/>
    <mergeCell ref="E2132:F2132"/>
    <mergeCell ref="E2133:F2133"/>
    <mergeCell ref="E2134:F2134"/>
    <mergeCell ref="E2135:G2135"/>
    <mergeCell ref="A2136:G2136"/>
    <mergeCell ref="A2137:B2137"/>
    <mergeCell ref="E2139:F2139"/>
    <mergeCell ref="E2140:F2140"/>
    <mergeCell ref="E2141:F2141"/>
    <mergeCell ref="E2142:F2142"/>
    <mergeCell ref="E2143:G2143"/>
    <mergeCell ref="A2144:G2144"/>
    <mergeCell ref="A2145:B2145"/>
    <mergeCell ref="E2147:F2147"/>
    <mergeCell ref="E2148:F2148"/>
    <mergeCell ref="E2149:F2149"/>
    <mergeCell ref="E2150:F2150"/>
    <mergeCell ref="E2151:G2151"/>
    <mergeCell ref="A2152:G2152"/>
    <mergeCell ref="A2153:B2153"/>
    <mergeCell ref="E2156:F2156"/>
    <mergeCell ref="A2157:B2157"/>
    <mergeCell ref="E2160:F2160"/>
    <mergeCell ref="E2161:F2161"/>
    <mergeCell ref="E2162:F2162"/>
    <mergeCell ref="E2163:F2163"/>
    <mergeCell ref="E2164:G2164"/>
    <mergeCell ref="A2165:G2165"/>
    <mergeCell ref="A2166:B2166"/>
    <mergeCell ref="E2169:F2169"/>
    <mergeCell ref="A2170:B2170"/>
    <mergeCell ref="E2173:F2173"/>
    <mergeCell ref="E2174:F2174"/>
    <mergeCell ref="E2175:F2175"/>
    <mergeCell ref="E2176:F2176"/>
    <mergeCell ref="E2177:G2177"/>
    <mergeCell ref="A2178:G2178"/>
    <mergeCell ref="A2179:B2179"/>
    <mergeCell ref="E2182:F2182"/>
    <mergeCell ref="A2183:B2183"/>
    <mergeCell ref="E2186:F2186"/>
    <mergeCell ref="E2187:F2187"/>
    <mergeCell ref="E2188:F2188"/>
    <mergeCell ref="E2189:F2189"/>
    <mergeCell ref="E2190:G2190"/>
    <mergeCell ref="A2191:G2191"/>
    <mergeCell ref="A2192:B2192"/>
    <mergeCell ref="E2195:F2195"/>
    <mergeCell ref="A2196:B2196"/>
    <mergeCell ref="E2198:F2198"/>
    <mergeCell ref="E2199:F2199"/>
    <mergeCell ref="E2200:F2200"/>
    <mergeCell ref="E2201:F2201"/>
    <mergeCell ref="E2202:G2202"/>
    <mergeCell ref="A2203:G2203"/>
    <mergeCell ref="A2204:B2204"/>
    <mergeCell ref="E2206:F2206"/>
    <mergeCell ref="A2207:B2207"/>
    <mergeCell ref="E2209:F2209"/>
    <mergeCell ref="E2210:F2210"/>
    <mergeCell ref="E2211:F2211"/>
    <mergeCell ref="E2212:F2212"/>
    <mergeCell ref="E2213:G2213"/>
    <mergeCell ref="A2214:G2214"/>
    <mergeCell ref="A2215:B2215"/>
    <mergeCell ref="E2217:F2217"/>
    <mergeCell ref="A2218:B2218"/>
    <mergeCell ref="E2220:F2220"/>
    <mergeCell ref="E2221:F2221"/>
    <mergeCell ref="E2222:F2222"/>
    <mergeCell ref="E2223:F2223"/>
    <mergeCell ref="E2224:G2224"/>
    <mergeCell ref="A2225:G2225"/>
    <mergeCell ref="A2226:B2226"/>
    <mergeCell ref="E2229:F2229"/>
    <mergeCell ref="A2230:B2230"/>
    <mergeCell ref="E2233:F2233"/>
    <mergeCell ref="E2234:F2234"/>
    <mergeCell ref="E2235:F2235"/>
    <mergeCell ref="E2236:F2236"/>
    <mergeCell ref="E2237:G2237"/>
    <mergeCell ref="A2238:G2238"/>
    <mergeCell ref="A2239:B2239"/>
    <mergeCell ref="E2242:F2242"/>
    <mergeCell ref="A2243:B2243"/>
    <mergeCell ref="E2246:F2246"/>
    <mergeCell ref="E2247:F2247"/>
    <mergeCell ref="E2248:F2248"/>
    <mergeCell ref="E2249:F2249"/>
    <mergeCell ref="E2250:G2250"/>
    <mergeCell ref="A2251:G2251"/>
    <mergeCell ref="A2252:B2252"/>
    <mergeCell ref="E2254:F2254"/>
    <mergeCell ref="E2255:F2255"/>
    <mergeCell ref="E2256:F2256"/>
    <mergeCell ref="E2257:F2257"/>
    <mergeCell ref="E2258:G2258"/>
    <mergeCell ref="A2259:G2259"/>
    <mergeCell ref="A2260:B2260"/>
    <mergeCell ref="E2265:F2265"/>
    <mergeCell ref="A2266:B2266"/>
    <mergeCell ref="E2269:F2269"/>
    <mergeCell ref="E2270:F2270"/>
    <mergeCell ref="E2271:F2271"/>
    <mergeCell ref="E2272:F2272"/>
    <mergeCell ref="E2273:G2273"/>
    <mergeCell ref="A2274:G2274"/>
    <mergeCell ref="A2275:B2275"/>
    <mergeCell ref="E2277:F2277"/>
    <mergeCell ref="A2278:B2278"/>
    <mergeCell ref="E2281:F2281"/>
    <mergeCell ref="E2282:F2282"/>
    <mergeCell ref="E2283:F2283"/>
    <mergeCell ref="E2284:F2284"/>
    <mergeCell ref="E2285:G2285"/>
    <mergeCell ref="A2286:G2286"/>
    <mergeCell ref="A2287:B2287"/>
    <mergeCell ref="E2290:F2290"/>
    <mergeCell ref="E2291:F2291"/>
    <mergeCell ref="E2292:F2292"/>
    <mergeCell ref="E2293:F2293"/>
    <mergeCell ref="E2294:G2294"/>
    <mergeCell ref="A2295:G2295"/>
    <mergeCell ref="A2296:B2296"/>
    <mergeCell ref="E2301:F2301"/>
    <mergeCell ref="E2302:F2302"/>
    <mergeCell ref="E2303:F2303"/>
    <mergeCell ref="E2304:F2304"/>
    <mergeCell ref="E2305:G2305"/>
    <mergeCell ref="A2306:G2306"/>
    <mergeCell ref="A2307:B2307"/>
    <mergeCell ref="E2312:F2312"/>
    <mergeCell ref="A2313:B2313"/>
    <mergeCell ref="E2316:F2316"/>
    <mergeCell ref="E2317:F2317"/>
    <mergeCell ref="E2318:F2318"/>
    <mergeCell ref="E2319:F2319"/>
    <mergeCell ref="E2320:G2320"/>
    <mergeCell ref="A2321:G2321"/>
    <mergeCell ref="A2322:B2322"/>
    <mergeCell ref="E2324:F2324"/>
    <mergeCell ref="E2325:F2325"/>
    <mergeCell ref="E2326:F2326"/>
    <mergeCell ref="E2327:F2327"/>
    <mergeCell ref="E2328:G2328"/>
    <mergeCell ref="A2329:G2329"/>
    <mergeCell ref="A2330:B2330"/>
    <mergeCell ref="E2335:F2335"/>
    <mergeCell ref="E2336:F2336"/>
    <mergeCell ref="E2337:F2337"/>
    <mergeCell ref="E2338:F2338"/>
    <mergeCell ref="E2339:G2339"/>
    <mergeCell ref="A2340:G2340"/>
    <mergeCell ref="A2341:B2341"/>
    <mergeCell ref="E2347:F2347"/>
    <mergeCell ref="A2348:B2348"/>
    <mergeCell ref="E2351:F2351"/>
    <mergeCell ref="E2352:F2352"/>
    <mergeCell ref="E2353:F2353"/>
    <mergeCell ref="E2354:F2354"/>
    <mergeCell ref="E2355:G2355"/>
    <mergeCell ref="A2356:G2356"/>
    <mergeCell ref="A2357:B2357"/>
    <mergeCell ref="E2360:F2360"/>
    <mergeCell ref="A2361:B2361"/>
    <mergeCell ref="E2364:F2364"/>
    <mergeCell ref="E2365:F2365"/>
    <mergeCell ref="E2366:F2366"/>
    <mergeCell ref="E2367:F2367"/>
    <mergeCell ref="E2368:G2368"/>
    <mergeCell ref="A2369:G2369"/>
    <mergeCell ref="A2370:B2370"/>
    <mergeCell ref="E2372:F2372"/>
    <mergeCell ref="E2373:F2373"/>
    <mergeCell ref="E2374:F2374"/>
    <mergeCell ref="E2375:F2375"/>
    <mergeCell ref="E2376:G2376"/>
    <mergeCell ref="A2377:G2377"/>
    <mergeCell ref="A2378:B2378"/>
    <mergeCell ref="E2380:F2380"/>
    <mergeCell ref="E2381:F2381"/>
    <mergeCell ref="E2382:F2382"/>
    <mergeCell ref="E2383:F2383"/>
    <mergeCell ref="E2384:G2384"/>
    <mergeCell ref="A2385:G2385"/>
    <mergeCell ref="A2386:B2386"/>
    <mergeCell ref="E2388:F2388"/>
    <mergeCell ref="E2389:F2389"/>
    <mergeCell ref="E2390:F2390"/>
    <mergeCell ref="E2391:F2391"/>
    <mergeCell ref="E2392:G2392"/>
    <mergeCell ref="A2393:G2393"/>
    <mergeCell ref="A2394:B2394"/>
    <mergeCell ref="E2397:F2397"/>
    <mergeCell ref="A2398:B2398"/>
    <mergeCell ref="E2401:F2401"/>
    <mergeCell ref="E2402:F2402"/>
    <mergeCell ref="E2403:F2403"/>
    <mergeCell ref="E2404:F2404"/>
    <mergeCell ref="E2405:G2405"/>
    <mergeCell ref="A2406:G2406"/>
    <mergeCell ref="A2407:B2407"/>
    <mergeCell ref="E2412:F2412"/>
    <mergeCell ref="A2413:B2413"/>
    <mergeCell ref="E2416:F2416"/>
    <mergeCell ref="E2417:F2417"/>
    <mergeCell ref="E2418:F2418"/>
    <mergeCell ref="E2419:F2419"/>
    <mergeCell ref="E2420:G2420"/>
    <mergeCell ref="A2421:G2421"/>
    <mergeCell ref="A2422:B2422"/>
    <mergeCell ref="E2425:F2425"/>
    <mergeCell ref="A2426:B2426"/>
    <mergeCell ref="E2429:F2429"/>
    <mergeCell ref="E2430:F2430"/>
    <mergeCell ref="E2431:F2431"/>
    <mergeCell ref="E2432:F2432"/>
    <mergeCell ref="E2433:G2433"/>
    <mergeCell ref="A2434:G2434"/>
    <mergeCell ref="A2435:B2435"/>
    <mergeCell ref="E2438:F2438"/>
    <mergeCell ref="A2439:B2439"/>
    <mergeCell ref="E2442:F2442"/>
    <mergeCell ref="E2443:F2443"/>
    <mergeCell ref="E2444:F2444"/>
    <mergeCell ref="E2445:F2445"/>
    <mergeCell ref="E2446:G2446"/>
    <mergeCell ref="A2447:G2447"/>
    <mergeCell ref="A2448:B2448"/>
    <mergeCell ref="E2453:F2453"/>
    <mergeCell ref="A2454:B2454"/>
    <mergeCell ref="E2457:F2457"/>
    <mergeCell ref="E2458:F2458"/>
    <mergeCell ref="E2459:F2459"/>
    <mergeCell ref="E2460:F2460"/>
    <mergeCell ref="E2461:G2461"/>
    <mergeCell ref="A2462:G2462"/>
    <mergeCell ref="A2463:B2463"/>
    <mergeCell ref="E2468:F2468"/>
    <mergeCell ref="A2469:B2469"/>
    <mergeCell ref="E2472:F2472"/>
    <mergeCell ref="E2473:F2473"/>
    <mergeCell ref="E2474:F2474"/>
    <mergeCell ref="E2475:F2475"/>
    <mergeCell ref="E2476:G2476"/>
    <mergeCell ref="A2477:G2477"/>
    <mergeCell ref="A2478:B2478"/>
    <mergeCell ref="E2484:F2484"/>
    <mergeCell ref="A2485:B2485"/>
    <mergeCell ref="E2488:F2488"/>
    <mergeCell ref="E2489:F2489"/>
    <mergeCell ref="E2490:F2490"/>
    <mergeCell ref="E2491:F2491"/>
    <mergeCell ref="E2492:G2492"/>
    <mergeCell ref="A2493:G2493"/>
    <mergeCell ref="A2494:B2494"/>
    <mergeCell ref="E2499:F2499"/>
    <mergeCell ref="A2500:B2500"/>
    <mergeCell ref="E2503:F2503"/>
    <mergeCell ref="E2504:F2504"/>
    <mergeCell ref="E2505:F2505"/>
    <mergeCell ref="E2506:F2506"/>
    <mergeCell ref="E2507:G2507"/>
    <mergeCell ref="A2508:G2508"/>
    <mergeCell ref="A2509:B2509"/>
    <mergeCell ref="E2514:F2514"/>
    <mergeCell ref="A2515:B2515"/>
    <mergeCell ref="E2518:F2518"/>
    <mergeCell ref="E2519:F2519"/>
    <mergeCell ref="E2520:F2520"/>
    <mergeCell ref="E2521:F2521"/>
    <mergeCell ref="E2522:G2522"/>
    <mergeCell ref="A2523:G2523"/>
    <mergeCell ref="A2524:B2524"/>
    <mergeCell ref="E2527:F2527"/>
    <mergeCell ref="A2528:B2528"/>
    <mergeCell ref="E2531:F2531"/>
    <mergeCell ref="E2532:F2532"/>
    <mergeCell ref="E2533:F2533"/>
    <mergeCell ref="E2534:F2534"/>
    <mergeCell ref="E2535:G2535"/>
    <mergeCell ref="A2536:G2536"/>
    <mergeCell ref="A2537:B2537"/>
    <mergeCell ref="E2540:F2540"/>
    <mergeCell ref="A2541:B2541"/>
    <mergeCell ref="E2544:F2544"/>
    <mergeCell ref="E2545:F2545"/>
    <mergeCell ref="E2546:F2546"/>
    <mergeCell ref="E2547:F2547"/>
    <mergeCell ref="E2548:G2548"/>
    <mergeCell ref="A2549:G2549"/>
    <mergeCell ref="A2550:B2550"/>
    <mergeCell ref="E2555:F2555"/>
    <mergeCell ref="A2556:B2556"/>
    <mergeCell ref="E2559:F2559"/>
    <mergeCell ref="E2560:F2560"/>
    <mergeCell ref="E2561:F2561"/>
    <mergeCell ref="E2562:F2562"/>
    <mergeCell ref="E2563:G2563"/>
    <mergeCell ref="A2564:G2564"/>
    <mergeCell ref="A2565:B2565"/>
    <mergeCell ref="E2568:F2568"/>
    <mergeCell ref="A2569:B2569"/>
    <mergeCell ref="E2572:F2572"/>
    <mergeCell ref="E2573:F2573"/>
    <mergeCell ref="E2574:F2574"/>
    <mergeCell ref="E2575:F2575"/>
    <mergeCell ref="E2576:G2576"/>
    <mergeCell ref="A2577:G2577"/>
    <mergeCell ref="A2578:B2578"/>
    <mergeCell ref="E2581:F2581"/>
    <mergeCell ref="A2582:B2582"/>
    <mergeCell ref="E2585:F2585"/>
    <mergeCell ref="E2586:F2586"/>
    <mergeCell ref="E2587:F2587"/>
    <mergeCell ref="E2588:F2588"/>
    <mergeCell ref="E2589:G2589"/>
    <mergeCell ref="A2590:G2590"/>
    <mergeCell ref="A2591:B2591"/>
    <mergeCell ref="E2596:F2596"/>
    <mergeCell ref="E2597:F2597"/>
    <mergeCell ref="E2598:F2598"/>
    <mergeCell ref="E2599:F2599"/>
    <mergeCell ref="E2600:G2600"/>
    <mergeCell ref="A2601:G2601"/>
    <mergeCell ref="A2602:B2602"/>
    <mergeCell ref="E2605:F2605"/>
    <mergeCell ref="A2606:B2606"/>
    <mergeCell ref="E2609:F2609"/>
    <mergeCell ref="E2610:F2610"/>
    <mergeCell ref="E2611:F2611"/>
    <mergeCell ref="E2612:F2612"/>
    <mergeCell ref="E2613:G2613"/>
    <mergeCell ref="A2614:G2614"/>
    <mergeCell ref="A2615:B2615"/>
    <mergeCell ref="E2618:F2618"/>
    <mergeCell ref="A2619:B2619"/>
    <mergeCell ref="E2622:F2622"/>
    <mergeCell ref="E2623:F2623"/>
    <mergeCell ref="E2624:F2624"/>
    <mergeCell ref="E2625:F2625"/>
    <mergeCell ref="E2626:G2626"/>
    <mergeCell ref="A2627:G2627"/>
    <mergeCell ref="A2628:B2628"/>
    <mergeCell ref="E2632:F2632"/>
    <mergeCell ref="A2633:B2633"/>
    <mergeCell ref="E2636:F2636"/>
    <mergeCell ref="E2637:F2637"/>
    <mergeCell ref="E2638:F2638"/>
    <mergeCell ref="E2639:F2639"/>
    <mergeCell ref="E2640:G2640"/>
    <mergeCell ref="A2641:G2641"/>
    <mergeCell ref="A2642:B2642"/>
    <mergeCell ref="E2649:F2649"/>
    <mergeCell ref="A2650:B2650"/>
    <mergeCell ref="E2653:F2653"/>
    <mergeCell ref="E2654:F2654"/>
    <mergeCell ref="E2655:F2655"/>
    <mergeCell ref="E2656:F2656"/>
    <mergeCell ref="E2657:G2657"/>
    <mergeCell ref="A2658:G2658"/>
    <mergeCell ref="A2659:B2659"/>
    <mergeCell ref="E2661:F2661"/>
    <mergeCell ref="E2662:F2662"/>
    <mergeCell ref="E2663:F2663"/>
    <mergeCell ref="E2664:F2664"/>
    <mergeCell ref="E2665:G2665"/>
    <mergeCell ref="A2666:G2666"/>
    <mergeCell ref="A2667:B2667"/>
    <mergeCell ref="E2671:F2671"/>
    <mergeCell ref="A2672:B2672"/>
    <mergeCell ref="E2675:F2675"/>
    <mergeCell ref="E2676:F2676"/>
    <mergeCell ref="E2677:F2677"/>
    <mergeCell ref="E2678:F2678"/>
    <mergeCell ref="E2679:G2679"/>
    <mergeCell ref="A2680:G2680"/>
    <mergeCell ref="A2681:B2681"/>
    <mergeCell ref="E2687:F2687"/>
    <mergeCell ref="A2688:B2688"/>
    <mergeCell ref="E2691:F2691"/>
    <mergeCell ref="E2692:F2692"/>
    <mergeCell ref="E2693:F2693"/>
    <mergeCell ref="E2694:F2694"/>
    <mergeCell ref="E2695:G2695"/>
    <mergeCell ref="A2696:G2696"/>
    <mergeCell ref="A2697:B2697"/>
    <mergeCell ref="E2699:F2699"/>
    <mergeCell ref="E2700:F2700"/>
    <mergeCell ref="E2701:F2701"/>
    <mergeCell ref="E2702:F2702"/>
    <mergeCell ref="E2703:G2703"/>
    <mergeCell ref="A2704:G2704"/>
    <mergeCell ref="A2705:B2705"/>
    <mergeCell ref="E2708:F2708"/>
    <mergeCell ref="A2709:B2709"/>
    <mergeCell ref="E2712:F2712"/>
    <mergeCell ref="E2713:F2713"/>
    <mergeCell ref="E2714:F2714"/>
    <mergeCell ref="E2715:F2715"/>
    <mergeCell ref="E2716:G2716"/>
    <mergeCell ref="A2717:G2717"/>
    <mergeCell ref="A2718:B2718"/>
    <mergeCell ref="E2721:F2721"/>
    <mergeCell ref="A2722:B2722"/>
    <mergeCell ref="E2725:F2725"/>
    <mergeCell ref="E2726:F2726"/>
    <mergeCell ref="E2727:F2727"/>
    <mergeCell ref="E2728:F2728"/>
    <mergeCell ref="E2729:G2729"/>
    <mergeCell ref="A2730:G2730"/>
    <mergeCell ref="A2731:B2731"/>
    <mergeCell ref="E2734:F2734"/>
    <mergeCell ref="A2735:B2735"/>
    <mergeCell ref="E2738:F2738"/>
    <mergeCell ref="E2739:F2739"/>
    <mergeCell ref="E2740:F2740"/>
    <mergeCell ref="E2741:F2741"/>
    <mergeCell ref="E2742:G2742"/>
    <mergeCell ref="A2743:G2743"/>
    <mergeCell ref="A2744:B2744"/>
    <mergeCell ref="E2747:F2747"/>
    <mergeCell ref="A2748:B2748"/>
    <mergeCell ref="E2751:F2751"/>
    <mergeCell ref="E2752:F2752"/>
    <mergeCell ref="E2753:F2753"/>
    <mergeCell ref="E2754:F2754"/>
    <mergeCell ref="E2755:G2755"/>
    <mergeCell ref="A2756:G2756"/>
    <mergeCell ref="A2757:B2757"/>
    <mergeCell ref="E2762:F2762"/>
    <mergeCell ref="A2763:B2763"/>
    <mergeCell ref="E2766:F2766"/>
    <mergeCell ref="E2767:F2767"/>
    <mergeCell ref="E2768:F2768"/>
    <mergeCell ref="E2769:F2769"/>
    <mergeCell ref="E2770:G2770"/>
    <mergeCell ref="A2771:G2771"/>
    <mergeCell ref="A2772:B2772"/>
    <mergeCell ref="E2774:F2774"/>
    <mergeCell ref="A2775:B2775"/>
    <mergeCell ref="E2778:F2778"/>
    <mergeCell ref="E2779:F2779"/>
    <mergeCell ref="E2780:F2780"/>
    <mergeCell ref="E2781:F2781"/>
    <mergeCell ref="E2782:G2782"/>
    <mergeCell ref="A2783:G2783"/>
    <mergeCell ref="A2784:B2784"/>
    <mergeCell ref="E2786:F2786"/>
    <mergeCell ref="A2787:B2787"/>
    <mergeCell ref="E2790:F2790"/>
    <mergeCell ref="E2791:F2791"/>
    <mergeCell ref="E2792:F2792"/>
    <mergeCell ref="E2793:F2793"/>
    <mergeCell ref="E2794:G2794"/>
    <mergeCell ref="A2795:G2795"/>
    <mergeCell ref="A2796:B2796"/>
    <mergeCell ref="E2799:F2799"/>
    <mergeCell ref="A2800:B2800"/>
    <mergeCell ref="E2803:F2803"/>
    <mergeCell ref="E2804:F2804"/>
    <mergeCell ref="E2805:F2805"/>
    <mergeCell ref="E2806:F2806"/>
    <mergeCell ref="E2807:G2807"/>
    <mergeCell ref="A2808:G2808"/>
    <mergeCell ref="A2809:B2809"/>
    <mergeCell ref="E2814:F2814"/>
    <mergeCell ref="A2815:B2815"/>
    <mergeCell ref="E2818:F2818"/>
    <mergeCell ref="E2819:F2819"/>
    <mergeCell ref="E2820:F2820"/>
    <mergeCell ref="E2821:F2821"/>
    <mergeCell ref="E2822:G2822"/>
    <mergeCell ref="A2823:G2823"/>
    <mergeCell ref="A2824:B2824"/>
    <mergeCell ref="E2829:F2829"/>
    <mergeCell ref="A2830:B2830"/>
    <mergeCell ref="E2833:F2833"/>
    <mergeCell ref="E2834:F2834"/>
    <mergeCell ref="E2835:F2835"/>
    <mergeCell ref="E2836:F2836"/>
    <mergeCell ref="E2837:G2837"/>
    <mergeCell ref="A2838:G2838"/>
    <mergeCell ref="A2839:B2839"/>
    <mergeCell ref="E2844:F2844"/>
    <mergeCell ref="A2845:B2845"/>
    <mergeCell ref="E2848:F2848"/>
    <mergeCell ref="E2849:F2849"/>
    <mergeCell ref="E2850:F2850"/>
    <mergeCell ref="E2851:F2851"/>
    <mergeCell ref="E2852:G2852"/>
    <mergeCell ref="A2853:G2853"/>
    <mergeCell ref="A2854:B2854"/>
    <mergeCell ref="E2859:F2859"/>
    <mergeCell ref="A2860:B2860"/>
    <mergeCell ref="E2863:F2863"/>
    <mergeCell ref="E2864:F2864"/>
    <mergeCell ref="E2865:F2865"/>
    <mergeCell ref="E2866:F2866"/>
    <mergeCell ref="E2867:G2867"/>
    <mergeCell ref="A2868:G2868"/>
    <mergeCell ref="A2869:B2869"/>
    <mergeCell ref="E2874:F2874"/>
    <mergeCell ref="A2875:B2875"/>
    <mergeCell ref="E2878:F2878"/>
    <mergeCell ref="E2879:F2879"/>
    <mergeCell ref="E2880:F2880"/>
    <mergeCell ref="E2881:F2881"/>
    <mergeCell ref="E2882:G2882"/>
    <mergeCell ref="A2883:G2883"/>
    <mergeCell ref="A2884:B2884"/>
    <mergeCell ref="E2889:F2889"/>
    <mergeCell ref="A2890:B2890"/>
    <mergeCell ref="E2893:F2893"/>
    <mergeCell ref="E2894:F2894"/>
    <mergeCell ref="E2895:F2895"/>
    <mergeCell ref="E2896:F2896"/>
    <mergeCell ref="E2897:G2897"/>
    <mergeCell ref="A2898:G2898"/>
    <mergeCell ref="A2899:B2899"/>
    <mergeCell ref="E2904:F2904"/>
    <mergeCell ref="A2905:B2905"/>
    <mergeCell ref="E2908:F2908"/>
    <mergeCell ref="E2909:F2909"/>
    <mergeCell ref="E2910:F2910"/>
    <mergeCell ref="E2911:F2911"/>
    <mergeCell ref="E2912:G2912"/>
    <mergeCell ref="A2913:G2913"/>
    <mergeCell ref="A2914:B2914"/>
    <mergeCell ref="E2919:F2919"/>
    <mergeCell ref="A2920:B2920"/>
    <mergeCell ref="E2923:F2923"/>
    <mergeCell ref="E2924:F2924"/>
    <mergeCell ref="E2925:F2925"/>
    <mergeCell ref="E2926:F2926"/>
    <mergeCell ref="E2927:G2927"/>
    <mergeCell ref="A2928:G2928"/>
    <mergeCell ref="A2929:B2929"/>
    <mergeCell ref="E2934:F2934"/>
    <mergeCell ref="A2935:B2935"/>
    <mergeCell ref="E2938:F2938"/>
    <mergeCell ref="E2939:F2939"/>
    <mergeCell ref="E2940:F2940"/>
    <mergeCell ref="E2941:F2941"/>
    <mergeCell ref="E2942:G2942"/>
    <mergeCell ref="A2943:G2943"/>
    <mergeCell ref="A2944:B2944"/>
    <mergeCell ref="E2949:F2949"/>
    <mergeCell ref="A2950:B2950"/>
    <mergeCell ref="E2953:F2953"/>
    <mergeCell ref="E2954:F2954"/>
    <mergeCell ref="E2955:F2955"/>
    <mergeCell ref="E2956:F2956"/>
    <mergeCell ref="E2957:G2957"/>
    <mergeCell ref="A2958:G2958"/>
    <mergeCell ref="A2959:B2959"/>
    <mergeCell ref="E2964:F2964"/>
    <mergeCell ref="A2965:B2965"/>
    <mergeCell ref="E2968:F2968"/>
    <mergeCell ref="E2969:F2969"/>
    <mergeCell ref="E2970:F2970"/>
    <mergeCell ref="E2971:F2971"/>
    <mergeCell ref="E2972:G2972"/>
    <mergeCell ref="A2973:G2973"/>
    <mergeCell ref="A2974:B2974"/>
    <mergeCell ref="E2979:F2979"/>
    <mergeCell ref="A2980:B2980"/>
    <mergeCell ref="E2983:F2983"/>
    <mergeCell ref="E2984:F2984"/>
    <mergeCell ref="E2985:F2985"/>
    <mergeCell ref="E2986:F2986"/>
    <mergeCell ref="E2987:G2987"/>
    <mergeCell ref="A2988:G2988"/>
    <mergeCell ref="A2989:B2989"/>
    <mergeCell ref="E2994:F2994"/>
    <mergeCell ref="A2995:B2995"/>
    <mergeCell ref="E2998:F2998"/>
    <mergeCell ref="E2999:F2999"/>
    <mergeCell ref="E3000:F3000"/>
    <mergeCell ref="E3001:F3001"/>
    <mergeCell ref="E3002:G3002"/>
    <mergeCell ref="A3003:G3003"/>
    <mergeCell ref="A3004:B3004"/>
    <mergeCell ref="E3007:F3007"/>
    <mergeCell ref="A3008:B3008"/>
    <mergeCell ref="E3011:F3011"/>
    <mergeCell ref="E3012:F3012"/>
    <mergeCell ref="E3013:F3013"/>
    <mergeCell ref="E3014:F3014"/>
    <mergeCell ref="E3015:G3015"/>
    <mergeCell ref="A3016:G3016"/>
    <mergeCell ref="A3017:B3017"/>
    <mergeCell ref="E3020:F3020"/>
    <mergeCell ref="A3021:B3021"/>
    <mergeCell ref="E3024:F3024"/>
    <mergeCell ref="E3025:F3025"/>
    <mergeCell ref="E3026:F3026"/>
    <mergeCell ref="E3027:F3027"/>
    <mergeCell ref="E3028:G3028"/>
    <mergeCell ref="A3029:G3029"/>
    <mergeCell ref="A3030:B3030"/>
    <mergeCell ref="E3033:F3033"/>
    <mergeCell ref="A3034:B3034"/>
    <mergeCell ref="E3037:F3037"/>
    <mergeCell ref="E3038:F3038"/>
    <mergeCell ref="E3039:F3039"/>
    <mergeCell ref="E3040:F3040"/>
    <mergeCell ref="E3041:G3041"/>
    <mergeCell ref="A3042:G3042"/>
    <mergeCell ref="A3043:B3043"/>
    <mergeCell ref="E3048:F3048"/>
    <mergeCell ref="A3049:B3049"/>
    <mergeCell ref="E3052:F3052"/>
    <mergeCell ref="E3053:F3053"/>
    <mergeCell ref="E3054:F3054"/>
    <mergeCell ref="E3055:F3055"/>
    <mergeCell ref="E3056:G3056"/>
    <mergeCell ref="A3057:G3057"/>
    <mergeCell ref="A3058:B3058"/>
    <mergeCell ref="E3063:F3063"/>
    <mergeCell ref="A3064:B3064"/>
    <mergeCell ref="E3067:F3067"/>
    <mergeCell ref="E3068:F3068"/>
    <mergeCell ref="E3069:F3069"/>
    <mergeCell ref="E3070:F3070"/>
    <mergeCell ref="E3071:G3071"/>
    <mergeCell ref="A3072:G3072"/>
    <mergeCell ref="A3073:B3073"/>
    <mergeCell ref="E3078:F3078"/>
    <mergeCell ref="A3079:B3079"/>
    <mergeCell ref="E3082:F3082"/>
    <mergeCell ref="E3083:F3083"/>
    <mergeCell ref="E3084:F3084"/>
    <mergeCell ref="E3085:F3085"/>
    <mergeCell ref="E3086:G3086"/>
    <mergeCell ref="A3087:G3087"/>
    <mergeCell ref="A3088:B3088"/>
    <mergeCell ref="E3092:F3092"/>
    <mergeCell ref="A3093:B3093"/>
    <mergeCell ref="E3096:F3096"/>
    <mergeCell ref="E3097:F3097"/>
    <mergeCell ref="E3098:F3098"/>
    <mergeCell ref="E3099:F3099"/>
    <mergeCell ref="E3100:G3100"/>
    <mergeCell ref="A3101:G3101"/>
    <mergeCell ref="A3102:B3102"/>
    <mergeCell ref="E3106:F3106"/>
    <mergeCell ref="A3107:B3107"/>
    <mergeCell ref="E3110:F3110"/>
    <mergeCell ref="E3111:F3111"/>
    <mergeCell ref="E3112:F3112"/>
    <mergeCell ref="E3113:F3113"/>
    <mergeCell ref="E3114:G3114"/>
    <mergeCell ref="A3115:G3115"/>
    <mergeCell ref="A3116:B3116"/>
    <mergeCell ref="E3121:F3121"/>
    <mergeCell ref="A3122:B3122"/>
    <mergeCell ref="E3125:F3125"/>
    <mergeCell ref="E3126:F3126"/>
    <mergeCell ref="E3127:F3127"/>
    <mergeCell ref="E3128:F3128"/>
    <mergeCell ref="E3129:G3129"/>
    <mergeCell ref="A3130:G3130"/>
    <mergeCell ref="A3131:B3131"/>
    <mergeCell ref="E3136:F3136"/>
    <mergeCell ref="A3137:B3137"/>
    <mergeCell ref="E3140:F3140"/>
    <mergeCell ref="E3141:F3141"/>
    <mergeCell ref="E3142:F3142"/>
    <mergeCell ref="E3143:F3143"/>
    <mergeCell ref="E3144:G3144"/>
    <mergeCell ref="A3145:G3145"/>
    <mergeCell ref="A3146:B3146"/>
    <mergeCell ref="E3151:F3151"/>
    <mergeCell ref="A3152:B3152"/>
    <mergeCell ref="E3155:F3155"/>
    <mergeCell ref="E3156:F3156"/>
    <mergeCell ref="E3157:F3157"/>
    <mergeCell ref="E3158:F3158"/>
    <mergeCell ref="E3159:G3159"/>
    <mergeCell ref="A3160:G3160"/>
    <mergeCell ref="A3161:B3161"/>
    <mergeCell ref="E3163:F3163"/>
    <mergeCell ref="E3164:F3164"/>
    <mergeCell ref="E3165:F3165"/>
    <mergeCell ref="E3166:F3166"/>
    <mergeCell ref="E3167:G3167"/>
    <mergeCell ref="A3168:G3168"/>
    <mergeCell ref="A3169:B3169"/>
    <mergeCell ref="E3171:F3171"/>
    <mergeCell ref="A3172:B3172"/>
    <mergeCell ref="E3174:F3174"/>
    <mergeCell ref="A3175:B3175"/>
    <mergeCell ref="E3177:F3177"/>
    <mergeCell ref="A3178:B3178"/>
    <mergeCell ref="E3185:F3185"/>
    <mergeCell ref="E3186:F3186"/>
    <mergeCell ref="E3187:F3187"/>
    <mergeCell ref="E3188:F3188"/>
    <mergeCell ref="E3189:G3189"/>
    <mergeCell ref="A3190:G3190"/>
    <mergeCell ref="A3191:B3191"/>
    <mergeCell ref="E3194:F3194"/>
    <mergeCell ref="A3195:B3195"/>
    <mergeCell ref="E3198:F3198"/>
    <mergeCell ref="E3199:F3199"/>
    <mergeCell ref="E3200:F3200"/>
    <mergeCell ref="E3201:F3201"/>
    <mergeCell ref="E3202:G3202"/>
    <mergeCell ref="A3203:G3203"/>
    <mergeCell ref="A3204:B3204"/>
    <mergeCell ref="E3209:F3209"/>
    <mergeCell ref="A3210:B3210"/>
    <mergeCell ref="E3213:F3213"/>
    <mergeCell ref="E3214:F3214"/>
    <mergeCell ref="E3215:F3215"/>
    <mergeCell ref="E3216:F3216"/>
    <mergeCell ref="E3217:G3217"/>
    <mergeCell ref="A3218:G3218"/>
    <mergeCell ref="A3219:B3219"/>
    <mergeCell ref="E3225:F3225"/>
    <mergeCell ref="A3226:B3226"/>
    <mergeCell ref="E3229:F3229"/>
    <mergeCell ref="E3230:F3230"/>
    <mergeCell ref="E3231:F3231"/>
    <mergeCell ref="E3232:F3232"/>
    <mergeCell ref="E3233:G3233"/>
    <mergeCell ref="A3234:G3234"/>
    <mergeCell ref="A3235:B3235"/>
    <mergeCell ref="E3240:F3240"/>
    <mergeCell ref="A3241:B3241"/>
    <mergeCell ref="E3244:F3244"/>
    <mergeCell ref="E3245:F3245"/>
    <mergeCell ref="E3246:F3246"/>
    <mergeCell ref="E3247:F3247"/>
    <mergeCell ref="E3248:G3248"/>
    <mergeCell ref="A3249:G3249"/>
    <mergeCell ref="A3250:B3250"/>
    <mergeCell ref="E3255:F3255"/>
    <mergeCell ref="A3256:B3256"/>
    <mergeCell ref="E3259:F3259"/>
    <mergeCell ref="E3260:F3260"/>
    <mergeCell ref="E3261:F3261"/>
    <mergeCell ref="E3262:F3262"/>
    <mergeCell ref="E3263:G3263"/>
    <mergeCell ref="A3264:G3264"/>
    <mergeCell ref="A3265:B3265"/>
    <mergeCell ref="E3268:F3268"/>
    <mergeCell ref="A3269:B3269"/>
    <mergeCell ref="E3272:F3272"/>
    <mergeCell ref="E3273:F3273"/>
    <mergeCell ref="E3274:F3274"/>
    <mergeCell ref="E3275:F3275"/>
    <mergeCell ref="E3276:G3276"/>
    <mergeCell ref="A3277:G3277"/>
    <mergeCell ref="A3278:B3278"/>
    <mergeCell ref="E3283:F3283"/>
    <mergeCell ref="A3284:B3284"/>
    <mergeCell ref="E3287:F3287"/>
    <mergeCell ref="E3288:F3288"/>
    <mergeCell ref="E3289:F3289"/>
    <mergeCell ref="E3290:F3290"/>
    <mergeCell ref="E3291:G3291"/>
    <mergeCell ref="A3292:G3292"/>
    <mergeCell ref="A3293:B3293"/>
    <mergeCell ref="E3298:F3298"/>
    <mergeCell ref="A3299:B3299"/>
    <mergeCell ref="E3302:F3302"/>
    <mergeCell ref="E3303:F3303"/>
    <mergeCell ref="E3304:F3304"/>
    <mergeCell ref="E3305:F3305"/>
    <mergeCell ref="E3306:G3306"/>
    <mergeCell ref="A3307:G3307"/>
    <mergeCell ref="A3308:B3308"/>
    <mergeCell ref="E3311:F3311"/>
    <mergeCell ref="A3312:B3312"/>
    <mergeCell ref="E3315:F3315"/>
    <mergeCell ref="E3316:F3316"/>
    <mergeCell ref="E3317:F3317"/>
    <mergeCell ref="E3318:F3318"/>
    <mergeCell ref="E3319:G3319"/>
    <mergeCell ref="A3320:G3320"/>
    <mergeCell ref="A3321:B3321"/>
    <mergeCell ref="E3326:F3326"/>
    <mergeCell ref="A3327:B3327"/>
    <mergeCell ref="E3330:F3330"/>
    <mergeCell ref="E3331:F3331"/>
    <mergeCell ref="E3332:F3332"/>
    <mergeCell ref="E3333:F3333"/>
    <mergeCell ref="E3334:G3334"/>
    <mergeCell ref="A3335:G3335"/>
    <mergeCell ref="A3336:B3336"/>
    <mergeCell ref="E3339:F3339"/>
    <mergeCell ref="A3340:B3340"/>
    <mergeCell ref="E3343:F3343"/>
    <mergeCell ref="E3344:F3344"/>
    <mergeCell ref="E3345:F3345"/>
    <mergeCell ref="E3346:F3346"/>
    <mergeCell ref="E3347:G3347"/>
    <mergeCell ref="A3348:G3348"/>
    <mergeCell ref="A3349:B3349"/>
    <mergeCell ref="E3354:F3354"/>
    <mergeCell ref="A3355:B3355"/>
    <mergeCell ref="E3358:F3358"/>
    <mergeCell ref="E3359:F3359"/>
    <mergeCell ref="E3360:F3360"/>
    <mergeCell ref="E3361:F3361"/>
    <mergeCell ref="E3362:G3362"/>
    <mergeCell ref="A3363:G3363"/>
    <mergeCell ref="A3364:B3364"/>
    <mergeCell ref="E3369:F3369"/>
    <mergeCell ref="A3370:B3370"/>
    <mergeCell ref="E3373:F3373"/>
    <mergeCell ref="E3374:F3374"/>
    <mergeCell ref="E3375:F3375"/>
    <mergeCell ref="E3376:F3376"/>
    <mergeCell ref="E3377:G3377"/>
    <mergeCell ref="A3378:G3378"/>
    <mergeCell ref="A3379:B3379"/>
    <mergeCell ref="E3384:F3384"/>
    <mergeCell ref="A3385:B3385"/>
    <mergeCell ref="E3388:F3388"/>
    <mergeCell ref="E3389:F3389"/>
    <mergeCell ref="E3390:F3390"/>
    <mergeCell ref="E3391:F3391"/>
    <mergeCell ref="E3392:G3392"/>
    <mergeCell ref="A3393:G3393"/>
    <mergeCell ref="A3394:B3394"/>
    <mergeCell ref="E3397:F3397"/>
    <mergeCell ref="A3398:B3398"/>
    <mergeCell ref="E3401:F3401"/>
    <mergeCell ref="E3402:F3402"/>
    <mergeCell ref="E3403:F3403"/>
    <mergeCell ref="E3404:F3404"/>
    <mergeCell ref="E3405:G3405"/>
    <mergeCell ref="A3406:G3406"/>
    <mergeCell ref="A3407:B3407"/>
    <mergeCell ref="E3412:F3412"/>
    <mergeCell ref="A3413:B3413"/>
    <mergeCell ref="E3416:F3416"/>
    <mergeCell ref="E3417:F3417"/>
    <mergeCell ref="E3418:F3418"/>
    <mergeCell ref="E3419:F3419"/>
    <mergeCell ref="E3420:G3420"/>
    <mergeCell ref="A3421:G3421"/>
    <mergeCell ref="A3422:B3422"/>
    <mergeCell ref="E3427:F3427"/>
    <mergeCell ref="A3428:B3428"/>
    <mergeCell ref="E3431:F3431"/>
    <mergeCell ref="E3432:F3432"/>
    <mergeCell ref="E3433:F3433"/>
    <mergeCell ref="E3434:F3434"/>
    <mergeCell ref="E3435:G3435"/>
    <mergeCell ref="A3436:G3436"/>
    <mergeCell ref="A3437:B3437"/>
    <mergeCell ref="E3439:F3439"/>
    <mergeCell ref="A3440:B3440"/>
    <mergeCell ref="E3443:F3443"/>
    <mergeCell ref="E3444:F3444"/>
    <mergeCell ref="E3445:F3445"/>
    <mergeCell ref="E3446:F3446"/>
    <mergeCell ref="E3447:G3447"/>
    <mergeCell ref="A3448:G3448"/>
    <mergeCell ref="A3449:B3449"/>
    <mergeCell ref="E3451:F3451"/>
    <mergeCell ref="A3452:B3452"/>
    <mergeCell ref="E3455:F3455"/>
    <mergeCell ref="E3456:F3456"/>
    <mergeCell ref="E3457:F3457"/>
    <mergeCell ref="E3458:F3458"/>
    <mergeCell ref="E3459:G3459"/>
    <mergeCell ref="A3460:G3460"/>
    <mergeCell ref="A3461:B3461"/>
    <mergeCell ref="E3464:F3464"/>
    <mergeCell ref="A3465:B3465"/>
    <mergeCell ref="E3472:F3472"/>
    <mergeCell ref="A3473:B3473"/>
    <mergeCell ref="E3476:F3476"/>
    <mergeCell ref="A3477:B3477"/>
    <mergeCell ref="E3483:F3483"/>
    <mergeCell ref="E3484:F3484"/>
    <mergeCell ref="E3485:F3485"/>
    <mergeCell ref="E3486:F3486"/>
    <mergeCell ref="E3487:G3487"/>
    <mergeCell ref="A3488:G3488"/>
    <mergeCell ref="A3489:B3489"/>
    <mergeCell ref="E3492:F3492"/>
    <mergeCell ref="A3493:B3493"/>
    <mergeCell ref="E3500:F3500"/>
    <mergeCell ref="A3501:B3501"/>
    <mergeCell ref="E3504:F3504"/>
    <mergeCell ref="A3505:B3505"/>
    <mergeCell ref="E3511:F3511"/>
    <mergeCell ref="E3512:F3512"/>
    <mergeCell ref="E3513:F3513"/>
    <mergeCell ref="E3514:F3514"/>
    <mergeCell ref="E3515:G3515"/>
    <mergeCell ref="A3516:G3516"/>
    <mergeCell ref="A3517:B3517"/>
    <mergeCell ref="E3522:F3522"/>
    <mergeCell ref="A3523:B3523"/>
    <mergeCell ref="E3526:F3526"/>
    <mergeCell ref="E3527:F3527"/>
    <mergeCell ref="E3528:F3528"/>
    <mergeCell ref="E3529:F3529"/>
    <mergeCell ref="E3530:G3530"/>
    <mergeCell ref="A3531:G3531"/>
    <mergeCell ref="A3532:B3532"/>
    <mergeCell ref="E3537:F3537"/>
    <mergeCell ref="A3538:B3538"/>
    <mergeCell ref="E3541:F3541"/>
    <mergeCell ref="E3542:F3542"/>
    <mergeCell ref="E3543:F3543"/>
    <mergeCell ref="E3544:F3544"/>
    <mergeCell ref="E3545:G3545"/>
    <mergeCell ref="A3546:G3546"/>
    <mergeCell ref="A3547:B3547"/>
    <mergeCell ref="E3552:F3552"/>
    <mergeCell ref="A3553:B3553"/>
    <mergeCell ref="E3556:F3556"/>
    <mergeCell ref="E3557:F3557"/>
    <mergeCell ref="E3558:F3558"/>
    <mergeCell ref="E3559:F3559"/>
    <mergeCell ref="E3560:G3560"/>
    <mergeCell ref="A3561:G3561"/>
    <mergeCell ref="A3562:B3562"/>
    <mergeCell ref="E3567:F3567"/>
    <mergeCell ref="A3568:B3568"/>
    <mergeCell ref="E3571:F3571"/>
    <mergeCell ref="E3572:F3572"/>
    <mergeCell ref="E3573:F3573"/>
    <mergeCell ref="E3574:F3574"/>
    <mergeCell ref="E3575:G3575"/>
    <mergeCell ref="A3576:G3576"/>
    <mergeCell ref="A3577:B3577"/>
    <mergeCell ref="E3580:F3580"/>
    <mergeCell ref="A3581:B3581"/>
    <mergeCell ref="E3584:F3584"/>
    <mergeCell ref="E3585:F3585"/>
    <mergeCell ref="E3586:F3586"/>
    <mergeCell ref="E3587:F3587"/>
    <mergeCell ref="E3588:G3588"/>
    <mergeCell ref="A3589:G3589"/>
    <mergeCell ref="A3590:B3590"/>
    <mergeCell ref="E3593:F3593"/>
    <mergeCell ref="A3594:B3594"/>
    <mergeCell ref="E3597:F3597"/>
    <mergeCell ref="E3598:F3598"/>
    <mergeCell ref="E3599:F3599"/>
    <mergeCell ref="E3600:F3600"/>
    <mergeCell ref="E3601:G3601"/>
    <mergeCell ref="A3602:G3602"/>
    <mergeCell ref="A3603:B3603"/>
    <mergeCell ref="E3606:F3606"/>
    <mergeCell ref="A3607:B3607"/>
    <mergeCell ref="E3610:F3610"/>
    <mergeCell ref="E3611:F3611"/>
    <mergeCell ref="E3612:F3612"/>
    <mergeCell ref="E3613:F3613"/>
    <mergeCell ref="E3614:G3614"/>
    <mergeCell ref="A3615:G3615"/>
    <mergeCell ref="A3616:B3616"/>
    <mergeCell ref="E3619:F3619"/>
    <mergeCell ref="A3620:B3620"/>
    <mergeCell ref="E3623:F3623"/>
    <mergeCell ref="E3624:F3624"/>
    <mergeCell ref="E3625:F3625"/>
    <mergeCell ref="E3626:F3626"/>
    <mergeCell ref="E3627:G3627"/>
    <mergeCell ref="A3628:G3628"/>
    <mergeCell ref="A3629:B3629"/>
    <mergeCell ref="E3633:F3633"/>
    <mergeCell ref="A3634:B3634"/>
    <mergeCell ref="E3637:F3637"/>
    <mergeCell ref="E3638:F3638"/>
    <mergeCell ref="E3639:F3639"/>
    <mergeCell ref="E3640:F3640"/>
    <mergeCell ref="E3641:G3641"/>
    <mergeCell ref="A3642:G3642"/>
    <mergeCell ref="A3643:B3643"/>
    <mergeCell ref="E3647:F3647"/>
    <mergeCell ref="A3648:B3648"/>
    <mergeCell ref="E3651:F3651"/>
    <mergeCell ref="E3652:F3652"/>
    <mergeCell ref="E3653:F3653"/>
    <mergeCell ref="E3654:F3654"/>
    <mergeCell ref="E3655:G3655"/>
    <mergeCell ref="A3656:G3656"/>
    <mergeCell ref="A3657:B3657"/>
    <mergeCell ref="E3662:F3662"/>
    <mergeCell ref="A3663:B3663"/>
    <mergeCell ref="E3666:F3666"/>
    <mergeCell ref="E3667:F3667"/>
    <mergeCell ref="E3668:F3668"/>
    <mergeCell ref="E3669:F3669"/>
    <mergeCell ref="E3670:G3670"/>
    <mergeCell ref="A3671:G3671"/>
    <mergeCell ref="A3672:B3672"/>
    <mergeCell ref="E3677:F3677"/>
    <mergeCell ref="A3678:B3678"/>
    <mergeCell ref="E3681:F3681"/>
    <mergeCell ref="E3682:F3682"/>
    <mergeCell ref="E3683:F3683"/>
    <mergeCell ref="E3684:F3684"/>
    <mergeCell ref="E3685:G3685"/>
    <mergeCell ref="A3686:G3686"/>
    <mergeCell ref="A3687:B3687"/>
    <mergeCell ref="E3691:F3691"/>
    <mergeCell ref="A3692:B3692"/>
    <mergeCell ref="E3695:F3695"/>
    <mergeCell ref="E3696:F3696"/>
    <mergeCell ref="E3697:F3697"/>
    <mergeCell ref="E3698:F3698"/>
    <mergeCell ref="E3699:G3699"/>
    <mergeCell ref="A3700:G3700"/>
    <mergeCell ref="A3701:B3701"/>
    <mergeCell ref="E3705:F3705"/>
    <mergeCell ref="A3706:B3706"/>
    <mergeCell ref="E3709:F3709"/>
    <mergeCell ref="E3710:F3710"/>
    <mergeCell ref="E3711:F3711"/>
    <mergeCell ref="E3712:F3712"/>
    <mergeCell ref="E3713:G3713"/>
    <mergeCell ref="A3714:G3714"/>
    <mergeCell ref="A3715:B3715"/>
    <mergeCell ref="E3720:F3720"/>
    <mergeCell ref="A3721:B3721"/>
    <mergeCell ref="E3724:F3724"/>
    <mergeCell ref="E3725:F3725"/>
    <mergeCell ref="E3726:F3726"/>
    <mergeCell ref="E3727:F3727"/>
    <mergeCell ref="E3728:G3728"/>
    <mergeCell ref="A3729:G3729"/>
    <mergeCell ref="A3730:B3730"/>
    <mergeCell ref="E3734:F3734"/>
    <mergeCell ref="A3735:B3735"/>
    <mergeCell ref="E3738:F3738"/>
    <mergeCell ref="E3739:F3739"/>
    <mergeCell ref="E3740:F3740"/>
    <mergeCell ref="E3741:F3741"/>
    <mergeCell ref="E3742:G3742"/>
    <mergeCell ref="A3743:G3743"/>
    <mergeCell ref="A3744:B3744"/>
    <mergeCell ref="E3749:F3749"/>
    <mergeCell ref="A3750:B3750"/>
    <mergeCell ref="E3753:F3753"/>
    <mergeCell ref="E3754:F3754"/>
    <mergeCell ref="E3755:F3755"/>
    <mergeCell ref="E3756:F3756"/>
    <mergeCell ref="E3757:G3757"/>
    <mergeCell ref="A3758:G3758"/>
    <mergeCell ref="A3759:B3759"/>
    <mergeCell ref="E3764:F3764"/>
    <mergeCell ref="A3765:B3765"/>
    <mergeCell ref="E3768:F3768"/>
    <mergeCell ref="E3769:F3769"/>
    <mergeCell ref="E3770:F3770"/>
    <mergeCell ref="E3771:F3771"/>
    <mergeCell ref="E3772:G3772"/>
    <mergeCell ref="A3773:G3773"/>
    <mergeCell ref="A3774:B3774"/>
    <mergeCell ref="E3778:F3778"/>
    <mergeCell ref="A3779:B3779"/>
    <mergeCell ref="E3782:F3782"/>
    <mergeCell ref="E3783:F3783"/>
    <mergeCell ref="E3784:F3784"/>
    <mergeCell ref="E3785:F3785"/>
    <mergeCell ref="E3786:G3786"/>
    <mergeCell ref="A3787:G3787"/>
    <mergeCell ref="A3788:B3788"/>
    <mergeCell ref="E3793:F3793"/>
    <mergeCell ref="A3794:B3794"/>
    <mergeCell ref="E3797:F3797"/>
    <mergeCell ref="E3798:F3798"/>
    <mergeCell ref="E3799:F3799"/>
    <mergeCell ref="E3800:F3800"/>
    <mergeCell ref="E3801:G3801"/>
    <mergeCell ref="A3802:G3802"/>
    <mergeCell ref="A3803:B3803"/>
    <mergeCell ref="E3807:F3807"/>
    <mergeCell ref="A3808:B3808"/>
    <mergeCell ref="E3811:F3811"/>
    <mergeCell ref="E3812:F3812"/>
    <mergeCell ref="E3813:F3813"/>
    <mergeCell ref="E3814:F3814"/>
    <mergeCell ref="E3815:G3815"/>
    <mergeCell ref="A3816:G3816"/>
    <mergeCell ref="A3817:B3817"/>
    <mergeCell ref="E3822:F3822"/>
    <mergeCell ref="A3823:B3823"/>
    <mergeCell ref="E3826:F3826"/>
    <mergeCell ref="E3827:F3827"/>
    <mergeCell ref="E3828:F3828"/>
    <mergeCell ref="E3829:F3829"/>
    <mergeCell ref="E3830:G3830"/>
    <mergeCell ref="A3831:G3831"/>
    <mergeCell ref="A3832:B3832"/>
    <mergeCell ref="E3834:F3834"/>
    <mergeCell ref="E3835:F3835"/>
    <mergeCell ref="E3836:F3836"/>
    <mergeCell ref="E3837:F3837"/>
    <mergeCell ref="E3838:G3838"/>
    <mergeCell ref="A3839:G3839"/>
    <mergeCell ref="A3840:B3840"/>
    <mergeCell ref="E3845:F3845"/>
    <mergeCell ref="A3846:B3846"/>
    <mergeCell ref="E3849:F3849"/>
    <mergeCell ref="E3850:F3850"/>
    <mergeCell ref="E3851:F3851"/>
    <mergeCell ref="E3852:F3852"/>
    <mergeCell ref="E3853:G3853"/>
    <mergeCell ref="A3854:G3854"/>
    <mergeCell ref="A3855:B3855"/>
    <mergeCell ref="E3857:F3857"/>
    <mergeCell ref="A3858:B3858"/>
    <mergeCell ref="E3860:F3860"/>
    <mergeCell ref="E3861:F3861"/>
    <mergeCell ref="E3862:F3862"/>
    <mergeCell ref="E3863:F3863"/>
    <mergeCell ref="E3864:G3864"/>
    <mergeCell ref="A3865:G3865"/>
    <mergeCell ref="A3866:B3866"/>
    <mergeCell ref="E3868:F3868"/>
    <mergeCell ref="E3869:F3869"/>
    <mergeCell ref="E3870:F3870"/>
    <mergeCell ref="E3871:F3871"/>
    <mergeCell ref="E3872:G3872"/>
    <mergeCell ref="A3873:G3873"/>
    <mergeCell ref="A3874:B3874"/>
    <mergeCell ref="E3876:F3876"/>
    <mergeCell ref="A3877:B3877"/>
    <mergeCell ref="E3879:F3879"/>
    <mergeCell ref="E3880:F3880"/>
    <mergeCell ref="E3881:F3881"/>
    <mergeCell ref="E3882:F3882"/>
    <mergeCell ref="E3883:G3883"/>
    <mergeCell ref="A3884:G3884"/>
    <mergeCell ref="A3885:B3885"/>
    <mergeCell ref="E3887:F3887"/>
    <mergeCell ref="A3888:B3888"/>
    <mergeCell ref="E3890:F3890"/>
    <mergeCell ref="E3891:F3891"/>
    <mergeCell ref="E3892:F3892"/>
    <mergeCell ref="E3893:F3893"/>
    <mergeCell ref="E3894:G3894"/>
    <mergeCell ref="A3895:G3895"/>
    <mergeCell ref="A3896:B3896"/>
    <mergeCell ref="E3898:F3898"/>
    <mergeCell ref="E3899:F3899"/>
    <mergeCell ref="E3900:F3900"/>
    <mergeCell ref="E3901:F3901"/>
    <mergeCell ref="E3902:G3902"/>
    <mergeCell ref="A3903:G3903"/>
    <mergeCell ref="A3904:B3904"/>
    <mergeCell ref="E3906:F3906"/>
    <mergeCell ref="E3907:F3907"/>
    <mergeCell ref="E3908:F3908"/>
    <mergeCell ref="E3909:F3909"/>
    <mergeCell ref="E3910:G3910"/>
    <mergeCell ref="A3911:G3911"/>
    <mergeCell ref="A3912:B3912"/>
    <mergeCell ref="E3914:F3914"/>
    <mergeCell ref="E3915:F3915"/>
    <mergeCell ref="E3916:F3916"/>
    <mergeCell ref="E3917:F3917"/>
    <mergeCell ref="E3918:G3918"/>
    <mergeCell ref="A3919:G3919"/>
    <mergeCell ref="A3920:B3920"/>
    <mergeCell ref="E3925:F3925"/>
    <mergeCell ref="A3926:B3926"/>
    <mergeCell ref="E3929:F3929"/>
    <mergeCell ref="E3930:F3930"/>
    <mergeCell ref="E3931:F3931"/>
    <mergeCell ref="E3932:F3932"/>
    <mergeCell ref="E3933:G3933"/>
    <mergeCell ref="A3934:G3934"/>
    <mergeCell ref="A3935:B3935"/>
    <mergeCell ref="E3940:F3940"/>
    <mergeCell ref="A3941:B3941"/>
    <mergeCell ref="E3944:F3944"/>
    <mergeCell ref="E3945:F3945"/>
    <mergeCell ref="E3946:F3946"/>
    <mergeCell ref="E3947:F3947"/>
    <mergeCell ref="E3948:G3948"/>
    <mergeCell ref="A3949:G3949"/>
    <mergeCell ref="A3950:B3950"/>
    <mergeCell ref="E3955:F3955"/>
    <mergeCell ref="A3956:B3956"/>
    <mergeCell ref="E3959:F3959"/>
    <mergeCell ref="E3960:F3960"/>
    <mergeCell ref="E3961:F3961"/>
    <mergeCell ref="E3962:F3962"/>
    <mergeCell ref="E3963:G3963"/>
    <mergeCell ref="A3964:G3964"/>
    <mergeCell ref="A3965:B3965"/>
    <mergeCell ref="E3970:F3970"/>
    <mergeCell ref="A3971:B3971"/>
    <mergeCell ref="E3974:F3974"/>
    <mergeCell ref="E3975:F3975"/>
    <mergeCell ref="E3976:F3976"/>
    <mergeCell ref="E3977:F3977"/>
    <mergeCell ref="E3978:G3978"/>
    <mergeCell ref="A3979:G3979"/>
    <mergeCell ref="A3980:B3980"/>
    <mergeCell ref="E3985:F3985"/>
    <mergeCell ref="A3986:B3986"/>
    <mergeCell ref="E3989:F3989"/>
    <mergeCell ref="E3990:F3990"/>
    <mergeCell ref="E3991:F3991"/>
    <mergeCell ref="E3992:F3992"/>
    <mergeCell ref="E3993:G3993"/>
    <mergeCell ref="A3994:G3994"/>
    <mergeCell ref="A3995:B3995"/>
    <mergeCell ref="E3998:F3998"/>
    <mergeCell ref="A3999:B3999"/>
    <mergeCell ref="E4002:F4002"/>
    <mergeCell ref="E4003:F4003"/>
    <mergeCell ref="E4004:F4004"/>
    <mergeCell ref="E4005:F4005"/>
    <mergeCell ref="E4006:G4006"/>
    <mergeCell ref="A4007:G4007"/>
    <mergeCell ref="A4008:B4008"/>
    <mergeCell ref="E4010:F4010"/>
    <mergeCell ref="E4011:F4011"/>
    <mergeCell ref="E4012:F4012"/>
    <mergeCell ref="E4013:F4013"/>
    <mergeCell ref="E4014:G4014"/>
    <mergeCell ref="A4015:G4015"/>
    <mergeCell ref="A4016:B4016"/>
    <mergeCell ref="E4019:F4019"/>
    <mergeCell ref="A4020:B4020"/>
    <mergeCell ref="E4023:F4023"/>
    <mergeCell ref="A4024:B4024"/>
    <mergeCell ref="E4027:F4027"/>
    <mergeCell ref="E4028:F4028"/>
    <mergeCell ref="E4029:F4029"/>
    <mergeCell ref="E4030:F4030"/>
    <mergeCell ref="E4031:G4031"/>
    <mergeCell ref="A4032:G4032"/>
    <mergeCell ref="A4033:B4033"/>
    <mergeCell ref="E4036:F4036"/>
    <mergeCell ref="A4037:B4037"/>
    <mergeCell ref="E4041:F4041"/>
    <mergeCell ref="A4042:B4042"/>
    <mergeCell ref="E4045:F4045"/>
    <mergeCell ref="E4046:F4046"/>
    <mergeCell ref="E4047:F4047"/>
    <mergeCell ref="E4048:F4048"/>
    <mergeCell ref="E4049:G4049"/>
    <mergeCell ref="A4050:G4050"/>
    <mergeCell ref="A4051:B4051"/>
    <mergeCell ref="E4053:F4053"/>
    <mergeCell ref="A4054:B4054"/>
    <mergeCell ref="E4057:F4057"/>
    <mergeCell ref="A4058:B4058"/>
    <mergeCell ref="E4060:F4060"/>
    <mergeCell ref="E4061:F4061"/>
    <mergeCell ref="E4062:F4062"/>
    <mergeCell ref="E4063:F4063"/>
    <mergeCell ref="E4064:G4064"/>
    <mergeCell ref="A4065:G4065"/>
    <mergeCell ref="A4066:B4066"/>
    <mergeCell ref="E4068:F4068"/>
    <mergeCell ref="E4069:F4069"/>
    <mergeCell ref="E4070:F4070"/>
    <mergeCell ref="E4071:F4071"/>
    <mergeCell ref="E4072:G4072"/>
    <mergeCell ref="A4073:G4073"/>
    <mergeCell ref="A4074:B4074"/>
    <mergeCell ref="E4076:F4076"/>
    <mergeCell ref="A4077:B4077"/>
    <mergeCell ref="E4079:F4079"/>
    <mergeCell ref="E4080:F4080"/>
    <mergeCell ref="E4081:F4081"/>
    <mergeCell ref="E4082:F4082"/>
    <mergeCell ref="E4083:G4083"/>
    <mergeCell ref="A4084:G4084"/>
    <mergeCell ref="A4085:B4085"/>
    <mergeCell ref="E4089:F4089"/>
    <mergeCell ref="A4090:B4090"/>
    <mergeCell ref="E4093:F4093"/>
    <mergeCell ref="E4094:F4094"/>
    <mergeCell ref="E4095:F4095"/>
    <mergeCell ref="E4096:F4096"/>
    <mergeCell ref="E4097:G4097"/>
    <mergeCell ref="A4098:G4098"/>
    <mergeCell ref="A4099:B4099"/>
    <mergeCell ref="E4102:F4102"/>
    <mergeCell ref="A4103:B4103"/>
    <mergeCell ref="E4106:F4106"/>
    <mergeCell ref="E4107:F4107"/>
    <mergeCell ref="E4108:F4108"/>
    <mergeCell ref="E4109:F4109"/>
    <mergeCell ref="E4110:G4110"/>
    <mergeCell ref="A4111:G4111"/>
    <mergeCell ref="A4112:B4112"/>
    <mergeCell ref="E4115:F4115"/>
    <mergeCell ref="A4116:B4116"/>
    <mergeCell ref="E4119:F4119"/>
    <mergeCell ref="E4120:F4120"/>
    <mergeCell ref="E4121:F4121"/>
    <mergeCell ref="E4122:F4122"/>
    <mergeCell ref="E4123:G4123"/>
    <mergeCell ref="A4124:G4124"/>
    <mergeCell ref="A4125:B4125"/>
    <mergeCell ref="E4130:F4130"/>
    <mergeCell ref="E4131:F4131"/>
    <mergeCell ref="E4132:F4132"/>
    <mergeCell ref="E4133:F4133"/>
    <mergeCell ref="E4134:G4134"/>
    <mergeCell ref="A4135:G4135"/>
    <mergeCell ref="A4136:B4136"/>
    <mergeCell ref="E4140:F4140"/>
    <mergeCell ref="A4141:B4141"/>
    <mergeCell ref="E4144:F4144"/>
    <mergeCell ref="E4145:F4145"/>
    <mergeCell ref="E4146:F4146"/>
    <mergeCell ref="E4147:F4147"/>
    <mergeCell ref="E4148:G4148"/>
    <mergeCell ref="A4149:G4149"/>
    <mergeCell ref="A4150:B4150"/>
    <mergeCell ref="E4154:F4154"/>
    <mergeCell ref="A4155:B4155"/>
    <mergeCell ref="E4158:F4158"/>
    <mergeCell ref="E4159:F4159"/>
    <mergeCell ref="E4160:F4160"/>
    <mergeCell ref="E4161:F4161"/>
    <mergeCell ref="E4162:G4162"/>
    <mergeCell ref="A4163:G4163"/>
    <mergeCell ref="A4164:B4164"/>
    <mergeCell ref="E4168:F4168"/>
    <mergeCell ref="A4169:B4169"/>
    <mergeCell ref="E4172:F4172"/>
    <mergeCell ref="E4173:F4173"/>
    <mergeCell ref="E4174:F4174"/>
    <mergeCell ref="E4175:F4175"/>
    <mergeCell ref="E4176:G4176"/>
    <mergeCell ref="A4177:G4177"/>
    <mergeCell ref="A4178:B4178"/>
    <mergeCell ref="E4183:F4183"/>
    <mergeCell ref="A4184:B4184"/>
    <mergeCell ref="E4187:F4187"/>
    <mergeCell ref="E4188:F4188"/>
    <mergeCell ref="E4189:F4189"/>
    <mergeCell ref="E4190:F4190"/>
    <mergeCell ref="E4191:G4191"/>
    <mergeCell ref="A4192:G4192"/>
    <mergeCell ref="A4193:B4193"/>
    <mergeCell ref="E4198:F4198"/>
    <mergeCell ref="A4199:B4199"/>
    <mergeCell ref="E4202:F4202"/>
    <mergeCell ref="E4203:F4203"/>
    <mergeCell ref="E4204:F4204"/>
    <mergeCell ref="E4205:F4205"/>
    <mergeCell ref="E4206:G4206"/>
    <mergeCell ref="A4207:G4207"/>
    <mergeCell ref="A4208:B4208"/>
    <mergeCell ref="E4210:F4210"/>
    <mergeCell ref="E4211:F4211"/>
    <mergeCell ref="E4212:F4212"/>
    <mergeCell ref="E4213:F4213"/>
    <mergeCell ref="E4214:G4214"/>
    <mergeCell ref="A4215:G4215"/>
    <mergeCell ref="A4216:B4216"/>
    <mergeCell ref="E4221:F4221"/>
    <mergeCell ref="A4222:B4222"/>
    <mergeCell ref="E4225:F4225"/>
    <mergeCell ref="E4226:F4226"/>
    <mergeCell ref="E4227:F4227"/>
    <mergeCell ref="E4228:F4228"/>
    <mergeCell ref="E4229:G4229"/>
    <mergeCell ref="A4230:G4230"/>
    <mergeCell ref="A4231:B4231"/>
    <mergeCell ref="E4235:F4235"/>
    <mergeCell ref="A4236:B4236"/>
    <mergeCell ref="E4239:F4239"/>
    <mergeCell ref="E4240:F4240"/>
    <mergeCell ref="E4241:F4241"/>
    <mergeCell ref="E4242:F4242"/>
    <mergeCell ref="E4243:G4243"/>
    <mergeCell ref="A4244:G4244"/>
    <mergeCell ref="A4245:B4245"/>
    <mergeCell ref="E4249:F4249"/>
    <mergeCell ref="A4250:B4250"/>
    <mergeCell ref="E4253:F4253"/>
    <mergeCell ref="E4254:F4254"/>
    <mergeCell ref="E4255:F4255"/>
    <mergeCell ref="E4256:F4256"/>
    <mergeCell ref="E4257:G4257"/>
    <mergeCell ref="A4258:G4258"/>
    <mergeCell ref="A4259:B4259"/>
    <mergeCell ref="E4262:F4262"/>
    <mergeCell ref="A4263:B4263"/>
    <mergeCell ref="E4273:F4273"/>
    <mergeCell ref="A4274:B4274"/>
    <mergeCell ref="E4277:F4277"/>
    <mergeCell ref="A4278:B4278"/>
    <mergeCell ref="E4288:F4288"/>
    <mergeCell ref="E4289:F4289"/>
    <mergeCell ref="E4290:F4290"/>
    <mergeCell ref="E4291:F4291"/>
    <mergeCell ref="E4292:G4292"/>
    <mergeCell ref="A4293:G4293"/>
    <mergeCell ref="A4294:B4294"/>
    <mergeCell ref="E4296:F4296"/>
    <mergeCell ref="E4297:F4297"/>
    <mergeCell ref="E4298:F4298"/>
    <mergeCell ref="E4299:F4299"/>
    <mergeCell ref="E4300:G4300"/>
    <mergeCell ref="A4301:G4301"/>
    <mergeCell ref="A4302:B4302"/>
    <mergeCell ref="E4304:F4304"/>
    <mergeCell ref="E4305:F4305"/>
    <mergeCell ref="E4306:F4306"/>
    <mergeCell ref="E4307:F4307"/>
    <mergeCell ref="E4308:G4308"/>
    <mergeCell ref="A4309:G4309"/>
    <mergeCell ref="A4310:B4310"/>
    <mergeCell ref="E4312:F4312"/>
    <mergeCell ref="E4313:F4313"/>
    <mergeCell ref="E4314:F4314"/>
    <mergeCell ref="E4315:F4315"/>
    <mergeCell ref="E4316:G4316"/>
    <mergeCell ref="A4317:G4317"/>
    <mergeCell ref="A4318:B4318"/>
    <mergeCell ref="E4322:F4322"/>
    <mergeCell ref="A4323:B4323"/>
    <mergeCell ref="E4326:F4326"/>
    <mergeCell ref="E4327:F4327"/>
    <mergeCell ref="E4328:F4328"/>
    <mergeCell ref="E4329:F4329"/>
    <mergeCell ref="E4330:G4330"/>
    <mergeCell ref="A4331:G4331"/>
    <mergeCell ref="A4332:B4332"/>
    <mergeCell ref="E4336:F4336"/>
    <mergeCell ref="A4337:B4337"/>
    <mergeCell ref="E4340:F4340"/>
    <mergeCell ref="E4341:F4341"/>
    <mergeCell ref="E4342:F4342"/>
    <mergeCell ref="E4343:F4343"/>
    <mergeCell ref="E4344:G4344"/>
    <mergeCell ref="A4345:G4345"/>
    <mergeCell ref="A4346:B4346"/>
    <mergeCell ref="E4350:F4350"/>
    <mergeCell ref="A4351:B4351"/>
    <mergeCell ref="E4354:F4354"/>
    <mergeCell ref="E4355:F4355"/>
    <mergeCell ref="E4356:F4356"/>
    <mergeCell ref="E4357:F4357"/>
    <mergeCell ref="E4358:G4358"/>
    <mergeCell ref="A4359:G4359"/>
    <mergeCell ref="A4360:B4360"/>
    <mergeCell ref="E4363:F4363"/>
    <mergeCell ref="A4364:B4364"/>
    <mergeCell ref="E4367:F4367"/>
    <mergeCell ref="E4368:F4368"/>
    <mergeCell ref="E4369:F4369"/>
    <mergeCell ref="E4370:F4370"/>
    <mergeCell ref="E4371:G4371"/>
    <mergeCell ref="A4372:G4372"/>
    <mergeCell ref="A4373:B4373"/>
    <mergeCell ref="E4376:F4376"/>
    <mergeCell ref="A4377:B4377"/>
    <mergeCell ref="E4380:F4380"/>
    <mergeCell ref="E4381:F4381"/>
    <mergeCell ref="E4382:F4382"/>
    <mergeCell ref="E4383:F4383"/>
    <mergeCell ref="E4384:G4384"/>
    <mergeCell ref="A4385:G4385"/>
    <mergeCell ref="A4386:B4386"/>
    <mergeCell ref="E4390:F4390"/>
    <mergeCell ref="A4391:B4391"/>
    <mergeCell ref="E4394:F4394"/>
    <mergeCell ref="E4395:F4395"/>
    <mergeCell ref="E4396:F4396"/>
    <mergeCell ref="E4397:F4397"/>
    <mergeCell ref="E4398:G4398"/>
    <mergeCell ref="A4399:G4399"/>
    <mergeCell ref="A4400:B4400"/>
    <mergeCell ref="E4405:F4405"/>
    <mergeCell ref="A4406:B4406"/>
    <mergeCell ref="E4409:F4409"/>
    <mergeCell ref="E4410:F4410"/>
    <mergeCell ref="E4411:F4411"/>
    <mergeCell ref="E4412:F4412"/>
    <mergeCell ref="E4413:G4413"/>
    <mergeCell ref="A4414:G4414"/>
    <mergeCell ref="A4415:B4415"/>
    <mergeCell ref="E4420:F4420"/>
    <mergeCell ref="A4421:B4421"/>
    <mergeCell ref="E4424:F4424"/>
    <mergeCell ref="E4425:F4425"/>
    <mergeCell ref="E4426:F4426"/>
    <mergeCell ref="E4427:F4427"/>
    <mergeCell ref="E4428:G4428"/>
    <mergeCell ref="A4429:G4429"/>
    <mergeCell ref="A4430:B4430"/>
    <mergeCell ref="E4433:F4433"/>
    <mergeCell ref="A4434:B4434"/>
    <mergeCell ref="E4437:F4437"/>
    <mergeCell ref="E4438:F4438"/>
    <mergeCell ref="E4439:F4439"/>
    <mergeCell ref="E4440:F4440"/>
    <mergeCell ref="E4441:G4441"/>
    <mergeCell ref="A4442:G4442"/>
    <mergeCell ref="A4443:B4443"/>
    <mergeCell ref="E4448:F4448"/>
    <mergeCell ref="A4449:B4449"/>
    <mergeCell ref="E4452:F4452"/>
    <mergeCell ref="E4453:F4453"/>
    <mergeCell ref="E4454:F4454"/>
    <mergeCell ref="E4455:F4455"/>
    <mergeCell ref="E4456:G4456"/>
    <mergeCell ref="A4457:G4457"/>
    <mergeCell ref="A4458:B4458"/>
    <mergeCell ref="E4460:F4460"/>
    <mergeCell ref="A4461:B4461"/>
    <mergeCell ref="E4463:F4463"/>
    <mergeCell ref="E4464:F4464"/>
    <mergeCell ref="E4465:F4465"/>
    <mergeCell ref="E4466:F4466"/>
    <mergeCell ref="E4467:G4467"/>
    <mergeCell ref="A4468:G4468"/>
    <mergeCell ref="A4469:B4469"/>
    <mergeCell ref="E4472:F4472"/>
    <mergeCell ref="A4473:B4473"/>
    <mergeCell ref="E4476:F4476"/>
    <mergeCell ref="E4477:F4477"/>
    <mergeCell ref="E4478:F4478"/>
    <mergeCell ref="E4479:F4479"/>
    <mergeCell ref="E4480:G4480"/>
    <mergeCell ref="A4481:G4481"/>
    <mergeCell ref="A4482:B4482"/>
    <mergeCell ref="E4484:F4484"/>
    <mergeCell ref="E4485:F4485"/>
    <mergeCell ref="E4486:F4486"/>
    <mergeCell ref="E4487:F4487"/>
    <mergeCell ref="E4488:G4488"/>
    <mergeCell ref="A4489:G4489"/>
    <mergeCell ref="A4490:B4490"/>
    <mergeCell ref="E4492:F4492"/>
    <mergeCell ref="A4493:B4493"/>
    <mergeCell ref="E4495:F4495"/>
    <mergeCell ref="E4496:F4496"/>
    <mergeCell ref="E4497:F4497"/>
    <mergeCell ref="E4498:F4498"/>
    <mergeCell ref="E4499:G4499"/>
    <mergeCell ref="A4500:G4500"/>
    <mergeCell ref="A4501:B4501"/>
    <mergeCell ref="E4503:F4503"/>
    <mergeCell ref="E4504:F4504"/>
    <mergeCell ref="E4505:F4505"/>
    <mergeCell ref="E4506:F4506"/>
    <mergeCell ref="E4507:G4507"/>
    <mergeCell ref="A4508:G4508"/>
    <mergeCell ref="A4509:B4509"/>
    <mergeCell ref="E4514:F4514"/>
    <mergeCell ref="A4515:B4515"/>
    <mergeCell ref="E4518:F4518"/>
    <mergeCell ref="E4519:F4519"/>
    <mergeCell ref="E4520:F4520"/>
    <mergeCell ref="E4521:F4521"/>
    <mergeCell ref="E4522:G4522"/>
    <mergeCell ref="A4523:G4523"/>
    <mergeCell ref="A4524:B4524"/>
    <mergeCell ref="E4526:F4526"/>
    <mergeCell ref="A4527:B4527"/>
    <mergeCell ref="E4529:F4529"/>
    <mergeCell ref="A4530:B4530"/>
    <mergeCell ref="E4532:F4532"/>
    <mergeCell ref="E4533:F4533"/>
    <mergeCell ref="E4534:F4534"/>
    <mergeCell ref="E4535:F4535"/>
    <mergeCell ref="E4536:G4536"/>
    <mergeCell ref="A4537:G4537"/>
    <mergeCell ref="A4538:B4538"/>
    <mergeCell ref="E4540:F4540"/>
    <mergeCell ref="E4541:F4541"/>
    <mergeCell ref="E4542:F4542"/>
    <mergeCell ref="E4543:F4543"/>
    <mergeCell ref="E4544:G4544"/>
    <mergeCell ref="A4545:G4545"/>
    <mergeCell ref="A4546:B4546"/>
    <mergeCell ref="E4548:F4548"/>
    <mergeCell ref="A4549:B4549"/>
    <mergeCell ref="E4551:F4551"/>
    <mergeCell ref="E4552:F4552"/>
    <mergeCell ref="E4553:F4553"/>
    <mergeCell ref="E4554:F4554"/>
    <mergeCell ref="E4555:G4555"/>
    <mergeCell ref="A4556:G4556"/>
    <mergeCell ref="A4557:B4557"/>
    <mergeCell ref="E4559:F4559"/>
    <mergeCell ref="A4560:B4560"/>
    <mergeCell ref="E4563:F4563"/>
    <mergeCell ref="E4564:F4564"/>
    <mergeCell ref="E4565:F4565"/>
    <mergeCell ref="E4566:F4566"/>
    <mergeCell ref="E4567:G4567"/>
    <mergeCell ref="A4568:G4568"/>
    <mergeCell ref="A4569:B4569"/>
    <mergeCell ref="E4571:F4571"/>
    <mergeCell ref="E4572:F4572"/>
    <mergeCell ref="E4573:F4573"/>
    <mergeCell ref="E4574:F4574"/>
    <mergeCell ref="E4575:G4575"/>
    <mergeCell ref="A4576:G4576"/>
    <mergeCell ref="A4577:B4577"/>
    <mergeCell ref="E4579:F4579"/>
    <mergeCell ref="A4580:B4580"/>
    <mergeCell ref="E4582:F4582"/>
    <mergeCell ref="E4583:F4583"/>
    <mergeCell ref="E4584:F4584"/>
    <mergeCell ref="E4585:F4585"/>
    <mergeCell ref="E4586:G4586"/>
    <mergeCell ref="A4587:G4587"/>
    <mergeCell ref="A4588:B4588"/>
    <mergeCell ref="E4590:F4590"/>
    <mergeCell ref="A4591:B4591"/>
    <mergeCell ref="E4594:F4594"/>
    <mergeCell ref="E4595:F4595"/>
    <mergeCell ref="E4596:F4596"/>
    <mergeCell ref="E4597:F4597"/>
    <mergeCell ref="E4598:G4598"/>
    <mergeCell ref="A4599:G4599"/>
    <mergeCell ref="A4600:B4600"/>
    <mergeCell ref="E4602:F4602"/>
    <mergeCell ref="E4603:F4603"/>
    <mergeCell ref="E4604:F4604"/>
    <mergeCell ref="E4605:F4605"/>
    <mergeCell ref="E4606:G4606"/>
    <mergeCell ref="A4607:G4607"/>
    <mergeCell ref="A4608:B4608"/>
    <mergeCell ref="E4610:F4610"/>
    <mergeCell ref="A4611:B4611"/>
    <mergeCell ref="E4614:F4614"/>
    <mergeCell ref="A4615:B4615"/>
    <mergeCell ref="E4617:F4617"/>
    <mergeCell ref="E4618:F4618"/>
    <mergeCell ref="E4619:F4619"/>
    <mergeCell ref="E4620:F4620"/>
    <mergeCell ref="E4621:G4621"/>
    <mergeCell ref="A4622:G4622"/>
    <mergeCell ref="A4623:B4623"/>
    <mergeCell ref="E4630:F4630"/>
    <mergeCell ref="A4631:B4631"/>
    <mergeCell ref="E4634:F4634"/>
    <mergeCell ref="A4635:B4635"/>
    <mergeCell ref="E4637:F4637"/>
    <mergeCell ref="E4638:F4638"/>
    <mergeCell ref="E4639:F4639"/>
    <mergeCell ref="E4640:F4640"/>
    <mergeCell ref="E4641:G4641"/>
    <mergeCell ref="A4642:G4642"/>
    <mergeCell ref="A4643:B4643"/>
    <mergeCell ref="E4645:F4645"/>
    <mergeCell ref="A4646:B4646"/>
    <mergeCell ref="E4648:F4648"/>
    <mergeCell ref="A4649:B4649"/>
    <mergeCell ref="E4652:F4652"/>
    <mergeCell ref="E4653:F4653"/>
    <mergeCell ref="E4654:F4654"/>
    <mergeCell ref="E4655:F4655"/>
    <mergeCell ref="E4656:G4656"/>
    <mergeCell ref="A4657:G4657"/>
    <mergeCell ref="A4658:B4658"/>
    <mergeCell ref="E4660:F4660"/>
    <mergeCell ref="A4661:B4661"/>
    <mergeCell ref="E4665:F4665"/>
    <mergeCell ref="E4666:F4666"/>
    <mergeCell ref="E4667:F4667"/>
    <mergeCell ref="E4668:F4668"/>
    <mergeCell ref="E4669:G4669"/>
    <mergeCell ref="A4670:G4670"/>
    <mergeCell ref="A4671:B4671"/>
    <mergeCell ref="E4674:F4674"/>
    <mergeCell ref="A4675:B4675"/>
    <mergeCell ref="E4678:F4678"/>
    <mergeCell ref="E4679:F4679"/>
    <mergeCell ref="E4680:F4680"/>
    <mergeCell ref="E4681:F4681"/>
    <mergeCell ref="E4682:G4682"/>
    <mergeCell ref="A4683:G4683"/>
    <mergeCell ref="A4684:B4684"/>
    <mergeCell ref="E4687:F4687"/>
    <mergeCell ref="A4688:B4688"/>
    <mergeCell ref="E4691:F4691"/>
    <mergeCell ref="E4692:F4692"/>
    <mergeCell ref="E4693:F4693"/>
    <mergeCell ref="E4694:F4694"/>
    <mergeCell ref="E4695:G4695"/>
    <mergeCell ref="A4696:G4696"/>
    <mergeCell ref="A4697:B4697"/>
    <mergeCell ref="E4700:F4700"/>
    <mergeCell ref="A4701:B4701"/>
    <mergeCell ref="E4705:F4705"/>
    <mergeCell ref="E4706:F4706"/>
    <mergeCell ref="E4707:F4707"/>
    <mergeCell ref="E4708:F4708"/>
    <mergeCell ref="E4709:G4709"/>
    <mergeCell ref="A4710:G4710"/>
    <mergeCell ref="A4711:B4711"/>
    <mergeCell ref="E4714:F4714"/>
    <mergeCell ref="A4715:B4715"/>
    <mergeCell ref="E4718:F4718"/>
    <mergeCell ref="E4719:F4719"/>
    <mergeCell ref="E4720:F4720"/>
    <mergeCell ref="E4721:F4721"/>
    <mergeCell ref="E4722:G4722"/>
    <mergeCell ref="A4723:G4723"/>
    <mergeCell ref="A4724:B4724"/>
    <mergeCell ref="E4726:F4726"/>
    <mergeCell ref="E4727:F4727"/>
    <mergeCell ref="E4728:F4728"/>
    <mergeCell ref="E4729:F4729"/>
    <mergeCell ref="E4730:G4730"/>
    <mergeCell ref="A4731:G4731"/>
    <mergeCell ref="A4732:B4732"/>
    <mergeCell ref="E4735:F4735"/>
    <mergeCell ref="A4736:B4736"/>
    <mergeCell ref="E4740:F4740"/>
    <mergeCell ref="E4741:F4741"/>
    <mergeCell ref="E4742:F4742"/>
    <mergeCell ref="E4743:F4743"/>
    <mergeCell ref="E4744:G4744"/>
    <mergeCell ref="A4745:G4745"/>
    <mergeCell ref="A4746:B4746"/>
    <mergeCell ref="E4750:F4750"/>
    <mergeCell ref="A4751:B4751"/>
    <mergeCell ref="E4754:F4754"/>
    <mergeCell ref="E4755:F4755"/>
    <mergeCell ref="E4756:F4756"/>
    <mergeCell ref="E4757:F4757"/>
    <mergeCell ref="E4758:G4758"/>
    <mergeCell ref="A4759:G4759"/>
    <mergeCell ref="A4760:B4760"/>
    <mergeCell ref="E4762:F4762"/>
    <mergeCell ref="A4763:B4763"/>
    <mergeCell ref="E4766:F4766"/>
    <mergeCell ref="E4767:F4767"/>
    <mergeCell ref="E4768:F4768"/>
    <mergeCell ref="E4769:F4769"/>
    <mergeCell ref="E4770:G4770"/>
    <mergeCell ref="A4771:G4771"/>
    <mergeCell ref="A4772:B4772"/>
    <mergeCell ref="E4774:F4774"/>
    <mergeCell ref="A4775:B4775"/>
    <mergeCell ref="E4778:F4778"/>
    <mergeCell ref="E4779:F4779"/>
    <mergeCell ref="E4780:F4780"/>
    <mergeCell ref="E4781:F4781"/>
    <mergeCell ref="E4782:G4782"/>
    <mergeCell ref="A4783:G4783"/>
    <mergeCell ref="A4784:B4784"/>
    <mergeCell ref="E4786:F4786"/>
    <mergeCell ref="A4787:B4787"/>
    <mergeCell ref="E4790:F4790"/>
    <mergeCell ref="E4791:F4791"/>
    <mergeCell ref="E4792:F4792"/>
    <mergeCell ref="E4793:F4793"/>
    <mergeCell ref="E4794:G4794"/>
    <mergeCell ref="A4795:G4795"/>
    <mergeCell ref="A4796:B4796"/>
    <mergeCell ref="E4804:F4804"/>
    <mergeCell ref="A4805:B4805"/>
    <mergeCell ref="E4808:F4808"/>
    <mergeCell ref="E4809:F4809"/>
    <mergeCell ref="E4810:F4810"/>
    <mergeCell ref="E4811:F4811"/>
    <mergeCell ref="E4812:G4812"/>
    <mergeCell ref="A4813:G4813"/>
    <mergeCell ref="A4814:B4814"/>
    <mergeCell ref="E4818:F4818"/>
    <mergeCell ref="A4819:B4819"/>
    <mergeCell ref="E4822:F4822"/>
    <mergeCell ref="E4823:F4823"/>
    <mergeCell ref="E4824:F4824"/>
    <mergeCell ref="E4825:F4825"/>
    <mergeCell ref="E4826:G4826"/>
    <mergeCell ref="A4827:G4827"/>
    <mergeCell ref="A4828:B4828"/>
    <mergeCell ref="E4832:F4832"/>
    <mergeCell ref="A4833:B4833"/>
    <mergeCell ref="E4836:F4836"/>
    <mergeCell ref="E4837:F4837"/>
    <mergeCell ref="E4838:F4838"/>
    <mergeCell ref="E4839:F4839"/>
    <mergeCell ref="E4840:G4840"/>
    <mergeCell ref="A4841:G4841"/>
    <mergeCell ref="A4842:B4842"/>
    <mergeCell ref="E4845:F4845"/>
    <mergeCell ref="A4846:B4846"/>
    <mergeCell ref="E4849:F4849"/>
    <mergeCell ref="E4850:F4850"/>
    <mergeCell ref="E4851:F4851"/>
    <mergeCell ref="E4852:F4852"/>
    <mergeCell ref="E4853:G4853"/>
    <mergeCell ref="A4854:G4854"/>
    <mergeCell ref="A4855:B4855"/>
    <mergeCell ref="E4858:F4858"/>
    <mergeCell ref="A4859:B4859"/>
    <mergeCell ref="E4862:F4862"/>
    <mergeCell ref="E4863:F4863"/>
    <mergeCell ref="E4864:F4864"/>
    <mergeCell ref="E4865:F4865"/>
    <mergeCell ref="E4866:G4866"/>
    <mergeCell ref="A4867:G4867"/>
    <mergeCell ref="A4868:B4868"/>
    <mergeCell ref="E4871:F4871"/>
    <mergeCell ref="A4872:B4872"/>
    <mergeCell ref="E4875:F4875"/>
    <mergeCell ref="E4876:F4876"/>
    <mergeCell ref="E4877:F4877"/>
    <mergeCell ref="E4878:F4878"/>
    <mergeCell ref="E4879:G4879"/>
    <mergeCell ref="A4880:G4880"/>
    <mergeCell ref="A4881:B4881"/>
    <mergeCell ref="E4883:F4883"/>
    <mergeCell ref="A4884:B4884"/>
    <mergeCell ref="E4887:F4887"/>
    <mergeCell ref="A4888:B4888"/>
    <mergeCell ref="E4890:F4890"/>
    <mergeCell ref="E4891:F4891"/>
    <mergeCell ref="E4892:F4892"/>
    <mergeCell ref="E4893:F4893"/>
    <mergeCell ref="E4894:G4894"/>
    <mergeCell ref="A4895:G4895"/>
    <mergeCell ref="A4896:B4896"/>
    <mergeCell ref="E4898:F4898"/>
    <mergeCell ref="A4899:B4899"/>
    <mergeCell ref="E4902:F4902"/>
    <mergeCell ref="A4903:B4903"/>
    <mergeCell ref="E4905:F4905"/>
    <mergeCell ref="E4906:F4906"/>
    <mergeCell ref="E4907:F4907"/>
    <mergeCell ref="E4908:F4908"/>
    <mergeCell ref="E4909:G4909"/>
    <mergeCell ref="A4910:G4910"/>
    <mergeCell ref="A4911:B4911"/>
    <mergeCell ref="E4913:F4913"/>
    <mergeCell ref="A4914:B4914"/>
    <mergeCell ref="E4917:F4917"/>
    <mergeCell ref="E4918:F4918"/>
    <mergeCell ref="E4919:F4919"/>
    <mergeCell ref="E4920:F4920"/>
    <mergeCell ref="E4921:G4921"/>
    <mergeCell ref="A4922:G4922"/>
    <mergeCell ref="A4923:B4923"/>
    <mergeCell ref="E4925:F4925"/>
    <mergeCell ref="A4926:B4926"/>
    <mergeCell ref="E4929:F4929"/>
    <mergeCell ref="A4930:B4930"/>
    <mergeCell ref="E4932:F4932"/>
    <mergeCell ref="E4933:F4933"/>
    <mergeCell ref="E4934:F4934"/>
    <mergeCell ref="E4935:F4935"/>
    <mergeCell ref="E4936:G4936"/>
    <mergeCell ref="A4937:G4937"/>
    <mergeCell ref="A4938:B4938"/>
    <mergeCell ref="E4940:F4940"/>
    <mergeCell ref="A4941:B4941"/>
    <mergeCell ref="E4944:F4944"/>
    <mergeCell ref="E4945:F4945"/>
    <mergeCell ref="E4946:F4946"/>
    <mergeCell ref="E4947:F4947"/>
    <mergeCell ref="E4948:G4948"/>
    <mergeCell ref="A4949:G4949"/>
    <mergeCell ref="A4950:B4950"/>
    <mergeCell ref="E4953:F4953"/>
    <mergeCell ref="A4954:B4954"/>
    <mergeCell ref="E4957:F4957"/>
    <mergeCell ref="E4958:F4958"/>
    <mergeCell ref="E4959:F4959"/>
    <mergeCell ref="E4960:F4960"/>
    <mergeCell ref="E4961:G4961"/>
    <mergeCell ref="A4962:G4962"/>
    <mergeCell ref="A4963:B4963"/>
    <mergeCell ref="E4965:F4965"/>
    <mergeCell ref="A4966:B4966"/>
    <mergeCell ref="E4969:F4969"/>
    <mergeCell ref="E4970:F4970"/>
    <mergeCell ref="E4971:F4971"/>
    <mergeCell ref="E4972:F4972"/>
    <mergeCell ref="E4973:G4973"/>
    <mergeCell ref="A4974:G4974"/>
    <mergeCell ref="A4975:B4975"/>
    <mergeCell ref="E4977:F4977"/>
    <mergeCell ref="A4978:B4978"/>
    <mergeCell ref="E4980:F4980"/>
    <mergeCell ref="E4981:F4981"/>
    <mergeCell ref="E4982:F4982"/>
    <mergeCell ref="E4983:F4983"/>
    <mergeCell ref="E4984:G4984"/>
    <mergeCell ref="A4985:G4985"/>
    <mergeCell ref="A4986:B4986"/>
    <mergeCell ref="E4988:F4988"/>
    <mergeCell ref="E4989:F4989"/>
    <mergeCell ref="E4990:F4990"/>
    <mergeCell ref="E4991:F4991"/>
    <mergeCell ref="E4992:G4992"/>
    <mergeCell ref="A4993:G4993"/>
    <mergeCell ref="A4994:B4994"/>
    <mergeCell ref="E4996:F4996"/>
    <mergeCell ref="A4997:B4997"/>
    <mergeCell ref="E5000:F5000"/>
    <mergeCell ref="E5001:F5001"/>
    <mergeCell ref="E5002:F5002"/>
    <mergeCell ref="E5003:F5003"/>
    <mergeCell ref="E5004:G5004"/>
    <mergeCell ref="A5005:G5005"/>
    <mergeCell ref="A5006:B5006"/>
    <mergeCell ref="E5009:F5009"/>
    <mergeCell ref="A5010:B5010"/>
    <mergeCell ref="E5013:F5013"/>
    <mergeCell ref="E5014:F5014"/>
    <mergeCell ref="E5015:F5015"/>
    <mergeCell ref="E5016:F5016"/>
    <mergeCell ref="E5017:G5017"/>
    <mergeCell ref="A5018:G5018"/>
    <mergeCell ref="A5019:B5019"/>
    <mergeCell ref="E5021:F5021"/>
    <mergeCell ref="E5022:F5022"/>
    <mergeCell ref="E5023:F5023"/>
    <mergeCell ref="E5024:F5024"/>
    <mergeCell ref="E5025:G5025"/>
    <mergeCell ref="A5026:G5026"/>
    <mergeCell ref="A5027:B5027"/>
    <mergeCell ref="E5029:F5029"/>
    <mergeCell ref="A5030:B5030"/>
    <mergeCell ref="E5033:F5033"/>
    <mergeCell ref="E5034:F5034"/>
    <mergeCell ref="E5035:F5035"/>
    <mergeCell ref="E5036:F5036"/>
    <mergeCell ref="E5037:G5037"/>
    <mergeCell ref="A5038:G5038"/>
    <mergeCell ref="A5039:B5039"/>
    <mergeCell ref="E5042:F5042"/>
    <mergeCell ref="A5043:B5043"/>
    <mergeCell ref="E5046:F5046"/>
    <mergeCell ref="E5047:F5047"/>
    <mergeCell ref="E5048:F5048"/>
    <mergeCell ref="E5049:F5049"/>
    <mergeCell ref="E5050:G5050"/>
    <mergeCell ref="A5051:G5051"/>
    <mergeCell ref="A5052:B5052"/>
    <mergeCell ref="E5055:F5055"/>
    <mergeCell ref="A5056:B5056"/>
    <mergeCell ref="E5059:F5059"/>
    <mergeCell ref="E5060:F5060"/>
    <mergeCell ref="E5061:F5061"/>
    <mergeCell ref="E5062:F5062"/>
    <mergeCell ref="E5063:G5063"/>
    <mergeCell ref="A5064:G5064"/>
    <mergeCell ref="A5065:B5065"/>
    <mergeCell ref="E5068:F5068"/>
    <mergeCell ref="A5069:B5069"/>
    <mergeCell ref="E5072:F5072"/>
    <mergeCell ref="E5073:F5073"/>
    <mergeCell ref="E5074:F5074"/>
    <mergeCell ref="E5075:F5075"/>
    <mergeCell ref="E5076:G5076"/>
    <mergeCell ref="A5077:G5077"/>
    <mergeCell ref="A5078:B5078"/>
    <mergeCell ref="E5081:F5081"/>
    <mergeCell ref="A5082:B5082"/>
    <mergeCell ref="E5085:F5085"/>
    <mergeCell ref="E5086:F5086"/>
    <mergeCell ref="E5087:F5087"/>
    <mergeCell ref="E5088:F5088"/>
    <mergeCell ref="E5089:G5089"/>
    <mergeCell ref="A5090:G5090"/>
    <mergeCell ref="A5091:B5091"/>
    <mergeCell ref="E5094:F5094"/>
    <mergeCell ref="A5095:B5095"/>
    <mergeCell ref="E5098:F5098"/>
    <mergeCell ref="E5099:F5099"/>
    <mergeCell ref="E5100:F5100"/>
    <mergeCell ref="E5101:F5101"/>
    <mergeCell ref="E5102:G5102"/>
    <mergeCell ref="A5103:G5103"/>
    <mergeCell ref="A5104:B5104"/>
    <mergeCell ref="E5107:F5107"/>
    <mergeCell ref="A5108:B5108"/>
    <mergeCell ref="E5111:F5111"/>
    <mergeCell ref="E5112:F5112"/>
    <mergeCell ref="E5113:F5113"/>
    <mergeCell ref="E5114:F5114"/>
    <mergeCell ref="E5115:G5115"/>
    <mergeCell ref="A5116:G5116"/>
    <mergeCell ref="A5117:B5117"/>
    <mergeCell ref="E5120:F5120"/>
    <mergeCell ref="A5121:B5121"/>
    <mergeCell ref="E5124:F5124"/>
    <mergeCell ref="E5125:F5125"/>
    <mergeCell ref="E5126:F5126"/>
    <mergeCell ref="E5127:F5127"/>
    <mergeCell ref="E5128:G5128"/>
    <mergeCell ref="A5129:G5129"/>
    <mergeCell ref="A5130:B5130"/>
    <mergeCell ref="E5133:F5133"/>
    <mergeCell ref="A5134:B5134"/>
    <mergeCell ref="E5137:F5137"/>
    <mergeCell ref="E5138:F5138"/>
    <mergeCell ref="E5139:F5139"/>
    <mergeCell ref="E5140:F5140"/>
    <mergeCell ref="E5141:G5141"/>
    <mergeCell ref="A5142:G5142"/>
    <mergeCell ref="A5143:B5143"/>
    <mergeCell ref="E5146:F5146"/>
    <mergeCell ref="A5147:B5147"/>
    <mergeCell ref="E5150:F5150"/>
    <mergeCell ref="E5151:F5151"/>
    <mergeCell ref="E5152:F5152"/>
    <mergeCell ref="E5153:F5153"/>
    <mergeCell ref="E5154:G5154"/>
    <mergeCell ref="A5155:G5155"/>
    <mergeCell ref="A5156:B5156"/>
    <mergeCell ref="E5159:F5159"/>
    <mergeCell ref="A5160:B5160"/>
    <mergeCell ref="E5163:F5163"/>
    <mergeCell ref="E5164:F5164"/>
    <mergeCell ref="E5165:F5165"/>
    <mergeCell ref="E5166:F5166"/>
    <mergeCell ref="E5167:G5167"/>
    <mergeCell ref="A5168:G5168"/>
    <mergeCell ref="A5169:B5169"/>
    <mergeCell ref="E5172:F5172"/>
    <mergeCell ref="A5173:B5173"/>
    <mergeCell ref="E5176:F5176"/>
    <mergeCell ref="E5177:F5177"/>
    <mergeCell ref="E5178:F5178"/>
    <mergeCell ref="E5179:F5179"/>
    <mergeCell ref="E5180:G5180"/>
    <mergeCell ref="A5181:G5181"/>
    <mergeCell ref="A5182:B5182"/>
    <mergeCell ref="E5185:F5185"/>
    <mergeCell ref="A5186:B5186"/>
    <mergeCell ref="E5189:F5189"/>
    <mergeCell ref="E5190:F5190"/>
    <mergeCell ref="E5191:F5191"/>
    <mergeCell ref="E5192:F5192"/>
    <mergeCell ref="E5193:G5193"/>
    <mergeCell ref="A5194:G5194"/>
    <mergeCell ref="A5195:B5195"/>
    <mergeCell ref="E5198:F5198"/>
    <mergeCell ref="A5199:B5199"/>
    <mergeCell ref="E5202:F5202"/>
    <mergeCell ref="E5203:F5203"/>
    <mergeCell ref="E5204:F5204"/>
    <mergeCell ref="E5205:F5205"/>
    <mergeCell ref="E5206:G5206"/>
    <mergeCell ref="A5207:G5207"/>
    <mergeCell ref="A5208:B5208"/>
    <mergeCell ref="E5211:F5211"/>
    <mergeCell ref="A5212:B5212"/>
    <mergeCell ref="E5215:F5215"/>
    <mergeCell ref="E5216:F5216"/>
    <mergeCell ref="E5217:F5217"/>
    <mergeCell ref="E5218:F5218"/>
    <mergeCell ref="E5219:G5219"/>
    <mergeCell ref="A5220:G5220"/>
    <mergeCell ref="A5221:B5221"/>
    <mergeCell ref="E5224:F5224"/>
    <mergeCell ref="A5225:B5225"/>
    <mergeCell ref="E5228:F5228"/>
    <mergeCell ref="E5229:F5229"/>
    <mergeCell ref="E5230:F5230"/>
    <mergeCell ref="E5231:F5231"/>
    <mergeCell ref="E5232:G5232"/>
    <mergeCell ref="A5233:G5233"/>
    <mergeCell ref="A5234:B5234"/>
    <mergeCell ref="E5236:F5236"/>
    <mergeCell ref="E5237:F5237"/>
    <mergeCell ref="E5238:F5238"/>
    <mergeCell ref="E5239:F5239"/>
    <mergeCell ref="E5240:G5240"/>
    <mergeCell ref="A5241:G5241"/>
    <mergeCell ref="A5242:B5242"/>
    <mergeCell ref="E5245:F5245"/>
    <mergeCell ref="E5246:F5246"/>
    <mergeCell ref="E5247:F5247"/>
    <mergeCell ref="E5248:F5248"/>
    <mergeCell ref="E5249:G5249"/>
    <mergeCell ref="A5250:G5250"/>
    <mergeCell ref="A5251:B5251"/>
    <mergeCell ref="E5254:F5254"/>
    <mergeCell ref="E5255:F5255"/>
    <mergeCell ref="E5256:F5256"/>
    <mergeCell ref="E5257:F5257"/>
    <mergeCell ref="E5258:G5258"/>
    <mergeCell ref="A5259:G5259"/>
    <mergeCell ref="A5260:B5260"/>
    <mergeCell ref="E5263:F5263"/>
    <mergeCell ref="E5264:F5264"/>
    <mergeCell ref="E5265:F5265"/>
    <mergeCell ref="E5266:F5266"/>
    <mergeCell ref="E5267:G5267"/>
    <mergeCell ref="A5268:G5268"/>
    <mergeCell ref="A5269:B5269"/>
    <mergeCell ref="E5272:F5272"/>
    <mergeCell ref="E5273:F5273"/>
    <mergeCell ref="E5274:F5274"/>
    <mergeCell ref="E5275:F5275"/>
    <mergeCell ref="E5276:G5276"/>
    <mergeCell ref="A5277:G5277"/>
    <mergeCell ref="A5278:B5278"/>
    <mergeCell ref="E5281:F5281"/>
    <mergeCell ref="E5282:F5282"/>
    <mergeCell ref="E5283:F5283"/>
    <mergeCell ref="E5284:F5284"/>
    <mergeCell ref="E5285:G5285"/>
    <mergeCell ref="A5286:G5286"/>
    <mergeCell ref="A5287:B5287"/>
    <mergeCell ref="E5290:F5290"/>
    <mergeCell ref="E5291:F5291"/>
    <mergeCell ref="E5292:F5292"/>
    <mergeCell ref="E5293:F5293"/>
    <mergeCell ref="E5294:G5294"/>
    <mergeCell ref="A5295:G5295"/>
    <mergeCell ref="A5296:B5296"/>
    <mergeCell ref="E5299:F5299"/>
    <mergeCell ref="E5300:F5300"/>
    <mergeCell ref="E5301:F5301"/>
    <mergeCell ref="E5302:F5302"/>
    <mergeCell ref="E5303:G5303"/>
    <mergeCell ref="A5304:G5304"/>
    <mergeCell ref="A5305:B5305"/>
    <mergeCell ref="E5308:F5308"/>
    <mergeCell ref="E5309:F5309"/>
    <mergeCell ref="E5310:F5310"/>
    <mergeCell ref="E5311:F5311"/>
    <mergeCell ref="E5312:G5312"/>
    <mergeCell ref="A5313:G5313"/>
    <mergeCell ref="A5314:B5314"/>
    <mergeCell ref="E5316:F5316"/>
    <mergeCell ref="E5317:F5317"/>
    <mergeCell ref="E5318:F5318"/>
    <mergeCell ref="E5319:F5319"/>
    <mergeCell ref="E5320:G5320"/>
    <mergeCell ref="A5321:G5321"/>
    <mergeCell ref="A5322:B5322"/>
    <mergeCell ref="E5324:F5324"/>
    <mergeCell ref="A5325:B5325"/>
    <mergeCell ref="E5328:F5328"/>
    <mergeCell ref="E5329:F5329"/>
    <mergeCell ref="E5330:F5330"/>
    <mergeCell ref="E5331:F5331"/>
    <mergeCell ref="E5332:G5332"/>
    <mergeCell ref="A5333:G5333"/>
    <mergeCell ref="A5334:B5334"/>
    <mergeCell ref="E5336:F5336"/>
    <mergeCell ref="A5337:B5337"/>
    <mergeCell ref="E5340:F5340"/>
    <mergeCell ref="E5341:F5341"/>
    <mergeCell ref="E5342:F5342"/>
    <mergeCell ref="E5343:F5343"/>
    <mergeCell ref="E5344:G5344"/>
    <mergeCell ref="A5345:G5345"/>
    <mergeCell ref="A5346:B5346"/>
    <mergeCell ref="E5349:F5349"/>
    <mergeCell ref="E5350:F5350"/>
    <mergeCell ref="E5351:F5351"/>
    <mergeCell ref="E5352:F5352"/>
    <mergeCell ref="E5353:G5353"/>
    <mergeCell ref="A5354:G5354"/>
    <mergeCell ref="A5355:B5355"/>
    <mergeCell ref="E5358:F5358"/>
    <mergeCell ref="E5359:F5359"/>
    <mergeCell ref="E5360:F5360"/>
    <mergeCell ref="E5361:F5361"/>
    <mergeCell ref="E5362:G5362"/>
    <mergeCell ref="A5363:G5363"/>
    <mergeCell ref="A5364:B5364"/>
    <mergeCell ref="E5366:F5366"/>
    <mergeCell ref="A5367:B5367"/>
    <mergeCell ref="E5370:F5370"/>
    <mergeCell ref="E5371:F5371"/>
    <mergeCell ref="E5372:F5372"/>
    <mergeCell ref="E5373:F5373"/>
    <mergeCell ref="E5374:G5374"/>
    <mergeCell ref="A5375:G5375"/>
    <mergeCell ref="A5376:B5376"/>
    <mergeCell ref="E5378:F5378"/>
    <mergeCell ref="A5379:B5379"/>
    <mergeCell ref="E5382:F5382"/>
    <mergeCell ref="E5383:F5383"/>
    <mergeCell ref="E5384:F5384"/>
    <mergeCell ref="E5385:F5385"/>
    <mergeCell ref="E5386:G5386"/>
    <mergeCell ref="A5387:G5387"/>
    <mergeCell ref="A5388:B5388"/>
    <mergeCell ref="E5391:F5391"/>
    <mergeCell ref="A5392:B5392"/>
    <mergeCell ref="E5395:F5395"/>
    <mergeCell ref="E5396:F5396"/>
    <mergeCell ref="E5397:F5397"/>
    <mergeCell ref="E5398:F5398"/>
    <mergeCell ref="E5399:G5399"/>
    <mergeCell ref="A5400:G5400"/>
    <mergeCell ref="A5401:B5401"/>
    <mergeCell ref="E5404:F5404"/>
    <mergeCell ref="A5405:B5405"/>
    <mergeCell ref="E5408:F5408"/>
    <mergeCell ref="E5409:F5409"/>
    <mergeCell ref="E5410:F5410"/>
    <mergeCell ref="E5411:F5411"/>
    <mergeCell ref="E5412:G5412"/>
    <mergeCell ref="A5413:G5413"/>
    <mergeCell ref="A5414:B5414"/>
    <mergeCell ref="E5417:F5417"/>
    <mergeCell ref="A5418:B5418"/>
    <mergeCell ref="E5421:F5421"/>
    <mergeCell ref="E5422:F5422"/>
    <mergeCell ref="E5423:F5423"/>
    <mergeCell ref="E5424:F5424"/>
    <mergeCell ref="E5425:G5425"/>
    <mergeCell ref="A5426:G5426"/>
    <mergeCell ref="A5427:B5427"/>
    <mergeCell ref="E5429:F5429"/>
    <mergeCell ref="A5430:B5430"/>
    <mergeCell ref="E5433:F5433"/>
    <mergeCell ref="E5434:F5434"/>
    <mergeCell ref="E5435:F5435"/>
    <mergeCell ref="E5436:F5436"/>
    <mergeCell ref="E5437:G5437"/>
    <mergeCell ref="A5438:G5438"/>
    <mergeCell ref="A5439:B5439"/>
    <mergeCell ref="E5441:F5441"/>
    <mergeCell ref="A5442:B5442"/>
    <mergeCell ref="E5445:F5445"/>
    <mergeCell ref="E5446:F5446"/>
    <mergeCell ref="E5447:F5447"/>
    <mergeCell ref="E5448:F5448"/>
    <mergeCell ref="E5449:G5449"/>
    <mergeCell ref="A5450:G5450"/>
    <mergeCell ref="A5451:B5451"/>
    <mergeCell ref="E5453:F5453"/>
    <mergeCell ref="A5454:B5454"/>
    <mergeCell ref="E5457:F5457"/>
    <mergeCell ref="E5458:F5458"/>
    <mergeCell ref="E5459:F5459"/>
    <mergeCell ref="E5460:F5460"/>
    <mergeCell ref="E5461:G5461"/>
    <mergeCell ref="A5462:G5462"/>
    <mergeCell ref="A5463:B5463"/>
    <mergeCell ref="E5465:F5465"/>
    <mergeCell ref="A5466:B5466"/>
    <mergeCell ref="E5469:F5469"/>
    <mergeCell ref="E5470:F5470"/>
    <mergeCell ref="E5471:F5471"/>
    <mergeCell ref="E5472:F5472"/>
    <mergeCell ref="E5473:G5473"/>
    <mergeCell ref="A5474:G5474"/>
    <mergeCell ref="A5475:B5475"/>
    <mergeCell ref="E5477:F5477"/>
    <mergeCell ref="A5478:B5478"/>
    <mergeCell ref="E5481:F5481"/>
    <mergeCell ref="E5482:F5482"/>
    <mergeCell ref="E5483:F5483"/>
    <mergeCell ref="E5484:F5484"/>
    <mergeCell ref="E5485:G5485"/>
    <mergeCell ref="A5486:G5486"/>
    <mergeCell ref="A5487:B5487"/>
    <mergeCell ref="E5490:F5490"/>
    <mergeCell ref="A5491:B5491"/>
    <mergeCell ref="E5494:F5494"/>
    <mergeCell ref="E5495:F5495"/>
    <mergeCell ref="E5496:F5496"/>
    <mergeCell ref="E5497:F5497"/>
    <mergeCell ref="E5498:G5498"/>
    <mergeCell ref="A5499:G5499"/>
    <mergeCell ref="A5500:B5500"/>
    <mergeCell ref="E5502:F5502"/>
    <mergeCell ref="A5503:B5503"/>
    <mergeCell ref="E5506:F5506"/>
    <mergeCell ref="E5507:F5507"/>
    <mergeCell ref="E5508:F5508"/>
    <mergeCell ref="E5509:F5509"/>
    <mergeCell ref="E5510:G5510"/>
    <mergeCell ref="A5511:G5511"/>
    <mergeCell ref="A5512:B5512"/>
    <mergeCell ref="E5515:F5515"/>
    <mergeCell ref="A5516:B5516"/>
    <mergeCell ref="E5519:F5519"/>
    <mergeCell ref="E5520:F5520"/>
    <mergeCell ref="E5521:F5521"/>
    <mergeCell ref="E5522:F5522"/>
    <mergeCell ref="E5523:G5523"/>
    <mergeCell ref="A5524:G5524"/>
    <mergeCell ref="A5525:B5525"/>
    <mergeCell ref="E5528:F5528"/>
    <mergeCell ref="A5529:B5529"/>
    <mergeCell ref="E5532:F5532"/>
    <mergeCell ref="E5533:F5533"/>
    <mergeCell ref="E5534:F5534"/>
    <mergeCell ref="E5535:F5535"/>
    <mergeCell ref="E5536:G5536"/>
    <mergeCell ref="A5537:G5537"/>
    <mergeCell ref="A5538:B5538"/>
    <mergeCell ref="E5541:F5541"/>
    <mergeCell ref="A5542:B5542"/>
    <mergeCell ref="E5545:F5545"/>
    <mergeCell ref="E5546:F5546"/>
    <mergeCell ref="E5547:F5547"/>
    <mergeCell ref="E5548:F5548"/>
    <mergeCell ref="E5549:G5549"/>
    <mergeCell ref="A5550:G5550"/>
    <mergeCell ref="A5551:B5551"/>
    <mergeCell ref="E5554:F5554"/>
    <mergeCell ref="A5555:B5555"/>
    <mergeCell ref="E5558:F5558"/>
    <mergeCell ref="E5559:F5559"/>
    <mergeCell ref="E5560:F5560"/>
    <mergeCell ref="E5561:F5561"/>
    <mergeCell ref="E5562:G5562"/>
    <mergeCell ref="A5563:G5563"/>
    <mergeCell ref="A5564:B5564"/>
    <mergeCell ref="E5567:F5567"/>
    <mergeCell ref="A5568:B5568"/>
    <mergeCell ref="E5571:F5571"/>
    <mergeCell ref="E5572:F5572"/>
    <mergeCell ref="E5573:F5573"/>
    <mergeCell ref="E5574:F5574"/>
    <mergeCell ref="E5575:G5575"/>
    <mergeCell ref="A5576:G5576"/>
    <mergeCell ref="A5577:B5577"/>
    <mergeCell ref="E5579:F5579"/>
    <mergeCell ref="E5580:F5580"/>
    <mergeCell ref="E5581:F5581"/>
    <mergeCell ref="E5582:F5582"/>
    <mergeCell ref="E5583:G5583"/>
    <mergeCell ref="A5584:G5584"/>
    <mergeCell ref="A5585:B5585"/>
    <mergeCell ref="E5588:F5588"/>
    <mergeCell ref="A5589:B5589"/>
    <mergeCell ref="E5592:F5592"/>
    <mergeCell ref="E5593:F5593"/>
    <mergeCell ref="E5594:F5594"/>
    <mergeCell ref="E5595:F5595"/>
    <mergeCell ref="E5596:G5596"/>
    <mergeCell ref="A5597:G5597"/>
    <mergeCell ref="A5598:B5598"/>
    <mergeCell ref="E5601:F5601"/>
    <mergeCell ref="A5602:B5602"/>
    <mergeCell ref="E5605:F5605"/>
    <mergeCell ref="E5606:F5606"/>
    <mergeCell ref="E5607:F5607"/>
    <mergeCell ref="E5608:F5608"/>
    <mergeCell ref="E5609:G5609"/>
    <mergeCell ref="A5610:G5610"/>
    <mergeCell ref="A5611:B5611"/>
    <mergeCell ref="E5614:F5614"/>
    <mergeCell ref="A5615:B5615"/>
    <mergeCell ref="E5618:F5618"/>
    <mergeCell ref="E5619:F5619"/>
    <mergeCell ref="E5620:F5620"/>
    <mergeCell ref="E5621:F5621"/>
    <mergeCell ref="E5622:G5622"/>
    <mergeCell ref="A5623:G5623"/>
    <mergeCell ref="A5624:B5624"/>
    <mergeCell ref="E5626:F5626"/>
    <mergeCell ref="A5627:B5627"/>
    <mergeCell ref="E5630:F5630"/>
    <mergeCell ref="E5631:F5631"/>
    <mergeCell ref="E5632:F5632"/>
    <mergeCell ref="E5633:F5633"/>
    <mergeCell ref="E5634:G5634"/>
    <mergeCell ref="A5635:G5635"/>
    <mergeCell ref="A5636:B5636"/>
    <mergeCell ref="E5638:F5638"/>
    <mergeCell ref="A5639:B5639"/>
    <mergeCell ref="E5642:F5642"/>
    <mergeCell ref="E5643:F5643"/>
    <mergeCell ref="E5644:F5644"/>
    <mergeCell ref="E5645:F5645"/>
    <mergeCell ref="E5646:G5646"/>
    <mergeCell ref="A5647:G5647"/>
    <mergeCell ref="A5648:B5648"/>
    <mergeCell ref="E5651:F5651"/>
    <mergeCell ref="A5652:B5652"/>
    <mergeCell ref="E5655:F5655"/>
    <mergeCell ref="E5656:F5656"/>
    <mergeCell ref="E5657:F5657"/>
    <mergeCell ref="E5658:F5658"/>
    <mergeCell ref="E5659:G5659"/>
    <mergeCell ref="A5660:G5660"/>
    <mergeCell ref="A5661:B5661"/>
    <mergeCell ref="E5664:F5664"/>
    <mergeCell ref="A5665:B5665"/>
    <mergeCell ref="E5668:F5668"/>
    <mergeCell ref="E5669:F5669"/>
    <mergeCell ref="E5670:F5670"/>
    <mergeCell ref="E5671:F5671"/>
    <mergeCell ref="E5672:G5672"/>
    <mergeCell ref="A5673:G5673"/>
    <mergeCell ref="A5674:B5674"/>
    <mergeCell ref="E5677:F5677"/>
    <mergeCell ref="A5678:B5678"/>
    <mergeCell ref="E5681:F5681"/>
    <mergeCell ref="E5682:F5682"/>
    <mergeCell ref="E5683:F5683"/>
    <mergeCell ref="E5684:F5684"/>
    <mergeCell ref="E5685:G5685"/>
    <mergeCell ref="A5686:G5686"/>
    <mergeCell ref="A5687:B5687"/>
    <mergeCell ref="E5690:F5690"/>
    <mergeCell ref="A5691:B5691"/>
    <mergeCell ref="E5694:F5694"/>
    <mergeCell ref="E5695:F5695"/>
    <mergeCell ref="E5696:F5696"/>
    <mergeCell ref="E5697:F5697"/>
    <mergeCell ref="E5698:G5698"/>
    <mergeCell ref="A5699:G5699"/>
    <mergeCell ref="A5700:B5700"/>
    <mergeCell ref="E5703:F5703"/>
    <mergeCell ref="A5704:B5704"/>
    <mergeCell ref="E5707:F5707"/>
    <mergeCell ref="E5708:F5708"/>
    <mergeCell ref="E5709:F5709"/>
    <mergeCell ref="E5710:F5710"/>
    <mergeCell ref="E5711:G5711"/>
    <mergeCell ref="A5712:G5712"/>
    <mergeCell ref="A5713:B5713"/>
    <mergeCell ref="E5715:F5715"/>
    <mergeCell ref="E5716:F5716"/>
    <mergeCell ref="E5717:F5717"/>
    <mergeCell ref="E5718:F5718"/>
    <mergeCell ref="E5719:G5719"/>
    <mergeCell ref="A5720:G5720"/>
    <mergeCell ref="A5721:B5721"/>
    <mergeCell ref="E5723:F5723"/>
    <mergeCell ref="E5724:F5724"/>
    <mergeCell ref="E5725:F5725"/>
    <mergeCell ref="E5726:F5726"/>
    <mergeCell ref="E5727:G5727"/>
    <mergeCell ref="A5728:G5728"/>
    <mergeCell ref="A5729:B5729"/>
    <mergeCell ref="E5731:F5731"/>
    <mergeCell ref="E5732:F5732"/>
    <mergeCell ref="E5733:F5733"/>
    <mergeCell ref="E5734:F5734"/>
    <mergeCell ref="E5735:G5735"/>
    <mergeCell ref="A5736:G5736"/>
    <mergeCell ref="A5737:B5737"/>
    <mergeCell ref="E5739:F5739"/>
    <mergeCell ref="E5740:F5740"/>
    <mergeCell ref="E5741:F5741"/>
    <mergeCell ref="E5742:F5742"/>
    <mergeCell ref="E5743:G5743"/>
    <mergeCell ref="A5744:G5744"/>
    <mergeCell ref="A5745:B5745"/>
    <mergeCell ref="E5747:F5747"/>
    <mergeCell ref="E5748:F5748"/>
    <mergeCell ref="E5749:F5749"/>
    <mergeCell ref="E5750:F5750"/>
    <mergeCell ref="E5751:G5751"/>
    <mergeCell ref="A5752:G5752"/>
    <mergeCell ref="A5753:B5753"/>
    <mergeCell ref="E5755:F5755"/>
    <mergeCell ref="E5756:F5756"/>
    <mergeCell ref="E5757:F5757"/>
    <mergeCell ref="E5758:F5758"/>
    <mergeCell ref="E5759:G5759"/>
    <mergeCell ref="A5760:G5760"/>
    <mergeCell ref="A5761:B5761"/>
    <mergeCell ref="E5763:F5763"/>
    <mergeCell ref="E5764:F5764"/>
    <mergeCell ref="E5765:F5765"/>
    <mergeCell ref="E5766:F5766"/>
    <mergeCell ref="E5767:G5767"/>
    <mergeCell ref="A5768:G5768"/>
    <mergeCell ref="A5769:B5769"/>
    <mergeCell ref="E5771:F5771"/>
    <mergeCell ref="A5772:B5772"/>
    <mergeCell ref="E5775:F5775"/>
    <mergeCell ref="E5776:F5776"/>
    <mergeCell ref="E5777:F5777"/>
    <mergeCell ref="E5778:F5778"/>
    <mergeCell ref="E5779:G5779"/>
    <mergeCell ref="A5780:G5780"/>
    <mergeCell ref="A5781:B5781"/>
    <mergeCell ref="E5783:F5783"/>
    <mergeCell ref="A5784:B5784"/>
    <mergeCell ref="E5787:F5787"/>
    <mergeCell ref="E5788:F5788"/>
    <mergeCell ref="E5789:F5789"/>
    <mergeCell ref="E5790:F5790"/>
    <mergeCell ref="E5791:G5791"/>
    <mergeCell ref="A5792:G5792"/>
    <mergeCell ref="A5793:B5793"/>
    <mergeCell ref="E5795:F5795"/>
    <mergeCell ref="E5796:F5796"/>
    <mergeCell ref="E5797:F5797"/>
    <mergeCell ref="E5798:F5798"/>
    <mergeCell ref="E5799:G5799"/>
    <mergeCell ref="A5800:G5800"/>
    <mergeCell ref="A5801:B5801"/>
    <mergeCell ref="E5803:F5803"/>
    <mergeCell ref="A5804:B5804"/>
    <mergeCell ref="E5807:F5807"/>
    <mergeCell ref="E5808:F5808"/>
    <mergeCell ref="E5809:F5809"/>
    <mergeCell ref="E5810:F5810"/>
    <mergeCell ref="E5811:G5811"/>
    <mergeCell ref="A5812:G5812"/>
    <mergeCell ref="A5813:B5813"/>
    <mergeCell ref="E5815:F5815"/>
    <mergeCell ref="E5816:F5816"/>
    <mergeCell ref="E5817:F5817"/>
    <mergeCell ref="E5818:F5818"/>
    <mergeCell ref="E5819:G5819"/>
    <mergeCell ref="A5820:G5820"/>
    <mergeCell ref="A5821:B5821"/>
    <mergeCell ref="E5823:F5823"/>
    <mergeCell ref="E5824:F5824"/>
    <mergeCell ref="E5825:F5825"/>
    <mergeCell ref="E5826:F5826"/>
    <mergeCell ref="E5827:G5827"/>
    <mergeCell ref="A5828:G5828"/>
    <mergeCell ref="A5829:B5829"/>
    <mergeCell ref="E5831:F5831"/>
    <mergeCell ref="E5832:F5832"/>
    <mergeCell ref="E5833:F5833"/>
    <mergeCell ref="E5834:F5834"/>
    <mergeCell ref="E5835:G5835"/>
    <mergeCell ref="A5836:G5836"/>
    <mergeCell ref="A5837:B5837"/>
    <mergeCell ref="E5839:F5839"/>
    <mergeCell ref="E5840:F5840"/>
    <mergeCell ref="E5841:F5841"/>
    <mergeCell ref="E5842:F5842"/>
    <mergeCell ref="E5843:G5843"/>
    <mergeCell ref="A5844:G5844"/>
    <mergeCell ref="A5845:B5845"/>
    <mergeCell ref="E5847:F5847"/>
    <mergeCell ref="E5848:F5848"/>
    <mergeCell ref="E5849:F5849"/>
    <mergeCell ref="E5850:F5850"/>
    <mergeCell ref="E5851:G5851"/>
    <mergeCell ref="A5852:G5852"/>
    <mergeCell ref="A5853:B5853"/>
    <mergeCell ref="E5855:F5855"/>
    <mergeCell ref="E5856:F5856"/>
    <mergeCell ref="E5857:F5857"/>
    <mergeCell ref="E5858:F5858"/>
    <mergeCell ref="E5859:G5859"/>
    <mergeCell ref="A5860:G5860"/>
    <mergeCell ref="A5861:B5861"/>
    <mergeCell ref="E5863:F5863"/>
    <mergeCell ref="E5864:F5864"/>
    <mergeCell ref="E5865:F5865"/>
    <mergeCell ref="E5866:F5866"/>
    <mergeCell ref="E5867:G5867"/>
    <mergeCell ref="A5868:G5868"/>
    <mergeCell ref="A5869:B5869"/>
    <mergeCell ref="E5871:F5871"/>
    <mergeCell ref="E5872:F5872"/>
    <mergeCell ref="E5873:F5873"/>
    <mergeCell ref="E5874:F5874"/>
    <mergeCell ref="E5875:G5875"/>
    <mergeCell ref="A5876:G5876"/>
    <mergeCell ref="A5877:B5877"/>
    <mergeCell ref="E5879:F5879"/>
    <mergeCell ref="A5880:B5880"/>
    <mergeCell ref="E5883:F5883"/>
    <mergeCell ref="E5884:F5884"/>
    <mergeCell ref="E5885:F5885"/>
    <mergeCell ref="E5886:F5886"/>
    <mergeCell ref="E5887:G5887"/>
    <mergeCell ref="A5888:G5888"/>
    <mergeCell ref="A5889:B5889"/>
    <mergeCell ref="E5891:F5891"/>
    <mergeCell ref="A5892:B5892"/>
    <mergeCell ref="E5895:F5895"/>
    <mergeCell ref="E5896:F5896"/>
    <mergeCell ref="E5897:F5897"/>
    <mergeCell ref="E5898:F5898"/>
    <mergeCell ref="E5899:G5899"/>
    <mergeCell ref="A5900:G5900"/>
    <mergeCell ref="A5901:B5901"/>
    <mergeCell ref="E5903:F5903"/>
    <mergeCell ref="A5904:B5904"/>
    <mergeCell ref="E5907:F5907"/>
    <mergeCell ref="E5908:F5908"/>
    <mergeCell ref="E5909:F5909"/>
    <mergeCell ref="E5910:F5910"/>
    <mergeCell ref="E5911:G5911"/>
    <mergeCell ref="A5912:G5912"/>
    <mergeCell ref="A5913:B5913"/>
    <mergeCell ref="E5915:F5915"/>
    <mergeCell ref="A5916:B5916"/>
    <mergeCell ref="E5919:F5919"/>
    <mergeCell ref="E5920:F5920"/>
    <mergeCell ref="E5921:F5921"/>
    <mergeCell ref="E5922:F5922"/>
    <mergeCell ref="E5923:G5923"/>
    <mergeCell ref="A5924:G5924"/>
    <mergeCell ref="A5925:B5925"/>
    <mergeCell ref="E5927:F5927"/>
    <mergeCell ref="E5928:F5928"/>
    <mergeCell ref="E5929:F5929"/>
    <mergeCell ref="E5930:F5930"/>
    <mergeCell ref="E5931:G5931"/>
    <mergeCell ref="A5932:G5932"/>
    <mergeCell ref="A5933:B5933"/>
    <mergeCell ref="E5935:F5935"/>
    <mergeCell ref="E5936:F5936"/>
    <mergeCell ref="E5937:F5937"/>
    <mergeCell ref="E5938:F5938"/>
    <mergeCell ref="E5939:G5939"/>
    <mergeCell ref="A5940:G5940"/>
    <mergeCell ref="A5941:B5941"/>
    <mergeCell ref="E5943:F5943"/>
    <mergeCell ref="E5944:F5944"/>
    <mergeCell ref="E5945:F5945"/>
    <mergeCell ref="E5946:F5946"/>
    <mergeCell ref="E5947:G5947"/>
    <mergeCell ref="A5948:G5948"/>
    <mergeCell ref="A5949:B5949"/>
    <mergeCell ref="E5951:F5951"/>
    <mergeCell ref="E5952:F5952"/>
    <mergeCell ref="E5953:F5953"/>
    <mergeCell ref="E5954:F5954"/>
    <mergeCell ref="E5955:G5955"/>
    <mergeCell ref="A5956:G5956"/>
    <mergeCell ref="A5957:B5957"/>
    <mergeCell ref="E5959:F5959"/>
    <mergeCell ref="A5960:B5960"/>
    <mergeCell ref="E5963:F5963"/>
    <mergeCell ref="E5964:F5964"/>
    <mergeCell ref="E5965:F5965"/>
    <mergeCell ref="E5966:F5966"/>
    <mergeCell ref="E5967:G5967"/>
    <mergeCell ref="A5968:G5968"/>
    <mergeCell ref="A5969:B5969"/>
    <mergeCell ref="E5971:F5971"/>
    <mergeCell ref="A5972:B5972"/>
    <mergeCell ref="E5975:F5975"/>
    <mergeCell ref="E5976:F5976"/>
    <mergeCell ref="E5977:F5977"/>
    <mergeCell ref="E5978:F5978"/>
    <mergeCell ref="E5979:G5979"/>
    <mergeCell ref="A5980:G5980"/>
    <mergeCell ref="A5981:B5981"/>
    <mergeCell ref="E5983:F5983"/>
    <mergeCell ref="E5984:F5984"/>
    <mergeCell ref="E5985:F5985"/>
    <mergeCell ref="E5986:F5986"/>
    <mergeCell ref="E5987:G5987"/>
    <mergeCell ref="A5988:G5988"/>
    <mergeCell ref="A5989:B5989"/>
    <mergeCell ref="E5991:F5991"/>
    <mergeCell ref="E5992:F5992"/>
    <mergeCell ref="E5993:F5993"/>
    <mergeCell ref="E5994:F5994"/>
    <mergeCell ref="E5995:G5995"/>
    <mergeCell ref="A5996:G5996"/>
    <mergeCell ref="A5997:B5997"/>
    <mergeCell ref="E5999:F5999"/>
    <mergeCell ref="E6000:F6000"/>
    <mergeCell ref="E6001:F6001"/>
    <mergeCell ref="E6002:F6002"/>
    <mergeCell ref="E6003:G6003"/>
    <mergeCell ref="A6004:G6004"/>
    <mergeCell ref="A6005:B6005"/>
    <mergeCell ref="E6007:F6007"/>
    <mergeCell ref="E6008:F6008"/>
    <mergeCell ref="E6009:F6009"/>
    <mergeCell ref="E6010:F6010"/>
    <mergeCell ref="E6011:G6011"/>
    <mergeCell ref="A6012:G6012"/>
    <mergeCell ref="A6013:B6013"/>
    <mergeCell ref="E6015:F6015"/>
    <mergeCell ref="A6016:B6016"/>
    <mergeCell ref="E6019:F6019"/>
    <mergeCell ref="E6020:F6020"/>
    <mergeCell ref="E6021:F6021"/>
    <mergeCell ref="E6022:F6022"/>
    <mergeCell ref="E6023:G6023"/>
    <mergeCell ref="A6024:G6024"/>
    <mergeCell ref="A6025:B6025"/>
    <mergeCell ref="E6027:F6027"/>
    <mergeCell ref="A6028:B6028"/>
    <mergeCell ref="E6031:F6031"/>
    <mergeCell ref="A6032:B6032"/>
    <mergeCell ref="E6034:F6034"/>
    <mergeCell ref="E6035:F6035"/>
    <mergeCell ref="E6036:F6036"/>
    <mergeCell ref="E6037:F6037"/>
    <mergeCell ref="E6038:G6038"/>
    <mergeCell ref="A6039:G6039"/>
    <mergeCell ref="A6040:B6040"/>
    <mergeCell ref="E6042:F6042"/>
    <mergeCell ref="A6043:B6043"/>
    <mergeCell ref="E6046:F6046"/>
    <mergeCell ref="A6047:B6047"/>
    <mergeCell ref="E6049:F6049"/>
    <mergeCell ref="E6050:F6050"/>
    <mergeCell ref="E6051:F6051"/>
    <mergeCell ref="E6052:F6052"/>
    <mergeCell ref="E6053:G6053"/>
    <mergeCell ref="A6054:G6054"/>
    <mergeCell ref="A6055:B6055"/>
    <mergeCell ref="E6057:F6057"/>
    <mergeCell ref="A6058:B6058"/>
    <mergeCell ref="E6061:F6061"/>
    <mergeCell ref="E6062:F6062"/>
    <mergeCell ref="E6063:F6063"/>
    <mergeCell ref="E6064:F6064"/>
    <mergeCell ref="E6065:G6065"/>
    <mergeCell ref="A6066:G6066"/>
    <mergeCell ref="A6067:B6067"/>
    <mergeCell ref="E6069:F6069"/>
    <mergeCell ref="A6070:B6070"/>
    <mergeCell ref="E6073:F6073"/>
    <mergeCell ref="E6074:F6074"/>
    <mergeCell ref="E6075:F6075"/>
    <mergeCell ref="E6076:F6076"/>
    <mergeCell ref="E6077:G6077"/>
    <mergeCell ref="A6078:G6078"/>
    <mergeCell ref="A6079:B6079"/>
    <mergeCell ref="E6081:F6081"/>
    <mergeCell ref="A6082:B6082"/>
    <mergeCell ref="E6085:F6085"/>
    <mergeCell ref="E6086:F6086"/>
    <mergeCell ref="E6087:F6087"/>
    <mergeCell ref="E6088:F6088"/>
    <mergeCell ref="E6089:G6089"/>
    <mergeCell ref="A6090:G6090"/>
    <mergeCell ref="A6091:B6091"/>
    <mergeCell ref="E6094:F6094"/>
    <mergeCell ref="A6095:B6095"/>
    <mergeCell ref="E6097:F6097"/>
    <mergeCell ref="E6098:F6098"/>
    <mergeCell ref="E6099:F6099"/>
    <mergeCell ref="E6100:F6100"/>
    <mergeCell ref="E6101:G6101"/>
    <mergeCell ref="A6102:G6102"/>
    <mergeCell ref="A6103:B6103"/>
    <mergeCell ref="E6108:F6108"/>
    <mergeCell ref="A6109:B6109"/>
    <mergeCell ref="E6112:F6112"/>
    <mergeCell ref="E6113:F6113"/>
    <mergeCell ref="E6114:F6114"/>
    <mergeCell ref="E6115:F6115"/>
    <mergeCell ref="E6116:G6116"/>
    <mergeCell ref="A6117:G6117"/>
    <mergeCell ref="A6118:B6118"/>
    <mergeCell ref="E6120:F6120"/>
    <mergeCell ref="A6121:B6121"/>
    <mergeCell ref="E6124:F6124"/>
    <mergeCell ref="E6125:F6125"/>
    <mergeCell ref="E6126:F6126"/>
    <mergeCell ref="E6127:F6127"/>
    <mergeCell ref="E6128:G6128"/>
    <mergeCell ref="A6129:G6129"/>
    <mergeCell ref="A6130:B6130"/>
    <mergeCell ref="E6132:F6132"/>
    <mergeCell ref="A6133:B6133"/>
    <mergeCell ref="E6136:F6136"/>
    <mergeCell ref="A6137:B6137"/>
    <mergeCell ref="E6139:F6139"/>
    <mergeCell ref="E6140:F6140"/>
    <mergeCell ref="E6141:F6141"/>
    <mergeCell ref="E6142:F6142"/>
    <mergeCell ref="E6143:G6143"/>
    <mergeCell ref="A6144:G6144"/>
    <mergeCell ref="A6145:B6145"/>
    <mergeCell ref="E6147:F6147"/>
    <mergeCell ref="A6148:B6148"/>
    <mergeCell ref="E6151:F6151"/>
    <mergeCell ref="A6152:B6152"/>
    <mergeCell ref="E6154:F6154"/>
    <mergeCell ref="E6155:F6155"/>
    <mergeCell ref="E6156:F6156"/>
    <mergeCell ref="E6157:F6157"/>
    <mergeCell ref="E6158:G6158"/>
    <mergeCell ref="A6159:G6159"/>
    <mergeCell ref="A6160:B6160"/>
    <mergeCell ref="E6162:F6162"/>
    <mergeCell ref="A6163:B6163"/>
    <mergeCell ref="E6166:F6166"/>
    <mergeCell ref="A6167:B6167"/>
    <mergeCell ref="E6169:F6169"/>
    <mergeCell ref="E6170:F6170"/>
    <mergeCell ref="E6171:F6171"/>
    <mergeCell ref="E6172:F6172"/>
    <mergeCell ref="E6173:G6173"/>
    <mergeCell ref="A6174:G6174"/>
    <mergeCell ref="A6175:B6175"/>
    <mergeCell ref="E6177:F6177"/>
    <mergeCell ref="A6178:B6178"/>
    <mergeCell ref="E6182:F6182"/>
    <mergeCell ref="E6183:F6183"/>
    <mergeCell ref="E6184:F6184"/>
    <mergeCell ref="E6185:F6185"/>
    <mergeCell ref="E6186:G6186"/>
    <mergeCell ref="A6187:G6187"/>
    <mergeCell ref="A6188:B6188"/>
    <mergeCell ref="E6190:F6190"/>
    <mergeCell ref="A6191:B6191"/>
    <mergeCell ref="E6194:F6194"/>
    <mergeCell ref="A6195:B6195"/>
    <mergeCell ref="E6197:F6197"/>
    <mergeCell ref="E6198:F6198"/>
    <mergeCell ref="E6199:F6199"/>
    <mergeCell ref="E6200:F6200"/>
    <mergeCell ref="E6201:G6201"/>
    <mergeCell ref="A6202:G6202"/>
    <mergeCell ref="A6203:B6203"/>
    <mergeCell ref="E6205:F6205"/>
    <mergeCell ref="A6206:B6206"/>
    <mergeCell ref="E6210:F6210"/>
    <mergeCell ref="E6211:F6211"/>
    <mergeCell ref="E6212:F6212"/>
    <mergeCell ref="E6213:F6213"/>
    <mergeCell ref="E6214:G6214"/>
    <mergeCell ref="A6215:G6215"/>
    <mergeCell ref="A6216:B6216"/>
    <mergeCell ref="E6218:F6218"/>
    <mergeCell ref="A6219:B6219"/>
    <mergeCell ref="E6223:F6223"/>
    <mergeCell ref="A6224:B6224"/>
    <mergeCell ref="E6226:F6226"/>
    <mergeCell ref="E6227:F6227"/>
    <mergeCell ref="E6228:F6228"/>
    <mergeCell ref="E6229:F6229"/>
    <mergeCell ref="E6230:G6230"/>
    <mergeCell ref="A6231:G6231"/>
    <mergeCell ref="A6232:B6232"/>
    <mergeCell ref="E6234:F6234"/>
    <mergeCell ref="A6235:B6235"/>
    <mergeCell ref="E6239:F6239"/>
    <mergeCell ref="E6240:F6240"/>
    <mergeCell ref="E6241:F6241"/>
    <mergeCell ref="E6242:F6242"/>
    <mergeCell ref="E6243:G6243"/>
    <mergeCell ref="A6244:G6244"/>
    <mergeCell ref="A6245:B6245"/>
    <mergeCell ref="E6250:F6250"/>
    <mergeCell ref="A6251:B6251"/>
    <mergeCell ref="E6254:F6254"/>
    <mergeCell ref="E6255:F6255"/>
    <mergeCell ref="E6256:F6256"/>
    <mergeCell ref="E6257:F6257"/>
    <mergeCell ref="E6258:G6258"/>
    <mergeCell ref="A6259:G6259"/>
    <mergeCell ref="A6260:B6260"/>
    <mergeCell ref="E6262:F6262"/>
    <mergeCell ref="E6263:F6263"/>
    <mergeCell ref="E6264:F6264"/>
    <mergeCell ref="E6265:F6265"/>
    <mergeCell ref="E6266:G6266"/>
    <mergeCell ref="A6267:G6267"/>
    <mergeCell ref="A6268:B6268"/>
    <mergeCell ref="E6271:F6271"/>
    <mergeCell ref="A6272:B6272"/>
    <mergeCell ref="E6275:F6275"/>
    <mergeCell ref="E6276:F6276"/>
    <mergeCell ref="E6277:F6277"/>
    <mergeCell ref="E6278:F6278"/>
    <mergeCell ref="E6279:G6279"/>
    <mergeCell ref="A6280:G6280"/>
    <mergeCell ref="A6281:B6281"/>
    <mergeCell ref="E6283:F6283"/>
    <mergeCell ref="E6284:F6284"/>
    <mergeCell ref="E6285:F6285"/>
    <mergeCell ref="E6286:F6286"/>
    <mergeCell ref="E6287:G6287"/>
    <mergeCell ref="A6288:G6288"/>
    <mergeCell ref="A6289:B6289"/>
    <mergeCell ref="E6291:F6291"/>
    <mergeCell ref="E6292:F6292"/>
    <mergeCell ref="E6293:F6293"/>
    <mergeCell ref="E6294:F6294"/>
    <mergeCell ref="E6295:G6295"/>
    <mergeCell ref="A6296:G6296"/>
    <mergeCell ref="A6297:B6297"/>
    <mergeCell ref="E6299:F6299"/>
    <mergeCell ref="A6300:B6300"/>
    <mergeCell ref="E6303:F6303"/>
    <mergeCell ref="E6304:F6304"/>
    <mergeCell ref="E6305:F6305"/>
    <mergeCell ref="E6306:F6306"/>
    <mergeCell ref="E6307:G6307"/>
    <mergeCell ref="A6308:G6308"/>
    <mergeCell ref="A6309:B6309"/>
    <mergeCell ref="E6311:F6311"/>
    <mergeCell ref="A6312:B6312"/>
    <mergeCell ref="E6315:F6315"/>
    <mergeCell ref="E6316:F6316"/>
    <mergeCell ref="E6317:F6317"/>
    <mergeCell ref="E6318:F6318"/>
    <mergeCell ref="E6319:G6319"/>
    <mergeCell ref="A6320:G6320"/>
    <mergeCell ref="A6321:B6321"/>
    <mergeCell ref="E6323:F6323"/>
    <mergeCell ref="E6324:F6324"/>
    <mergeCell ref="E6325:F6325"/>
    <mergeCell ref="E6326:F6326"/>
    <mergeCell ref="E6327:G6327"/>
    <mergeCell ref="A6328:G6328"/>
    <mergeCell ref="A6329:B6329"/>
    <mergeCell ref="E6331:F6331"/>
    <mergeCell ref="E6332:F6332"/>
    <mergeCell ref="E6333:F6333"/>
    <mergeCell ref="E6334:F6334"/>
    <mergeCell ref="E6335:G6335"/>
    <mergeCell ref="A6336:G6336"/>
    <mergeCell ref="A6337:B6337"/>
    <mergeCell ref="E6339:F6339"/>
    <mergeCell ref="E6340:F6340"/>
    <mergeCell ref="E6341:F6341"/>
    <mergeCell ref="E6342:F6342"/>
    <mergeCell ref="E6343:G6343"/>
    <mergeCell ref="A6344:G6344"/>
    <mergeCell ref="A6345:B6345"/>
    <mergeCell ref="E6347:F6347"/>
    <mergeCell ref="A6348:B6348"/>
    <mergeCell ref="E6351:F6351"/>
    <mergeCell ref="E6352:F6352"/>
    <mergeCell ref="E6353:F6353"/>
    <mergeCell ref="E6354:F6354"/>
    <mergeCell ref="E6355:G6355"/>
    <mergeCell ref="A6356:G6356"/>
    <mergeCell ref="A6357:B6357"/>
    <mergeCell ref="E6359:F6359"/>
    <mergeCell ref="E6360:F6360"/>
    <mergeCell ref="E6361:F6361"/>
    <mergeCell ref="E6362:F6362"/>
    <mergeCell ref="E6363:G6363"/>
    <mergeCell ref="A6364:G6364"/>
    <mergeCell ref="A6365:B6365"/>
    <mergeCell ref="E6368:F6368"/>
    <mergeCell ref="A6369:B6369"/>
    <mergeCell ref="E6372:F6372"/>
    <mergeCell ref="E6373:F6373"/>
    <mergeCell ref="E6374:F6374"/>
    <mergeCell ref="E6375:F6375"/>
    <mergeCell ref="E6376:G6376"/>
    <mergeCell ref="A6377:G6377"/>
    <mergeCell ref="A6378:B6378"/>
    <mergeCell ref="E6380:F6380"/>
    <mergeCell ref="E6381:F6381"/>
    <mergeCell ref="E6382:F6382"/>
    <mergeCell ref="E6383:F6383"/>
    <mergeCell ref="E6384:G6384"/>
    <mergeCell ref="A6385:G6385"/>
    <mergeCell ref="A6386:B6386"/>
    <mergeCell ref="E6389:F6389"/>
    <mergeCell ref="A6390:B6390"/>
    <mergeCell ref="E6393:F6393"/>
    <mergeCell ref="E6394:F6394"/>
    <mergeCell ref="E6395:F6395"/>
    <mergeCell ref="E6396:F6396"/>
    <mergeCell ref="E6397:G6397"/>
    <mergeCell ref="A6398:G6398"/>
    <mergeCell ref="A6399:B6399"/>
    <mergeCell ref="E6401:F6401"/>
    <mergeCell ref="E6402:F6402"/>
    <mergeCell ref="E6403:F6403"/>
    <mergeCell ref="E6404:F6404"/>
    <mergeCell ref="E6405:G6405"/>
    <mergeCell ref="A6406:G6406"/>
    <mergeCell ref="A6407:B6407"/>
    <mergeCell ref="E6410:F6410"/>
    <mergeCell ref="A6411:B6411"/>
    <mergeCell ref="E6414:F6414"/>
    <mergeCell ref="A6415:B6415"/>
    <mergeCell ref="E6417:F6417"/>
    <mergeCell ref="E6418:F6418"/>
    <mergeCell ref="E6419:F6419"/>
    <mergeCell ref="E6420:F6420"/>
    <mergeCell ref="E6421:G6421"/>
    <mergeCell ref="A6422:G6422"/>
    <mergeCell ref="A6423:B6423"/>
    <mergeCell ref="E6425:F6425"/>
    <mergeCell ref="A6426:B6426"/>
    <mergeCell ref="E6428:F6428"/>
    <mergeCell ref="E6429:F6429"/>
    <mergeCell ref="E6430:F6430"/>
    <mergeCell ref="E6431:F6431"/>
    <mergeCell ref="E6432:G6432"/>
    <mergeCell ref="A6433:G6433"/>
    <mergeCell ref="A6434:B6434"/>
    <mergeCell ref="E6437:F6437"/>
    <mergeCell ref="A6438:B6438"/>
    <mergeCell ref="E6441:F6441"/>
    <mergeCell ref="E6442:F6442"/>
    <mergeCell ref="E6443:F6443"/>
    <mergeCell ref="E6444:F6444"/>
    <mergeCell ref="E6445:G6445"/>
    <mergeCell ref="A6446:G6446"/>
    <mergeCell ref="A6447:B6447"/>
    <mergeCell ref="E6449:F6449"/>
    <mergeCell ref="E6450:F6450"/>
    <mergeCell ref="E6451:F6451"/>
    <mergeCell ref="E6452:F6452"/>
    <mergeCell ref="E6453:G6453"/>
    <mergeCell ref="A6454:G6454"/>
    <mergeCell ref="A6455:B6455"/>
    <mergeCell ref="E6457:F6457"/>
    <mergeCell ref="A6458:B6458"/>
    <mergeCell ref="E6460:F6460"/>
    <mergeCell ref="E6461:F6461"/>
    <mergeCell ref="E6462:F6462"/>
    <mergeCell ref="E6463:F6463"/>
    <mergeCell ref="E6464:G6464"/>
    <mergeCell ref="A6465:G6465"/>
    <mergeCell ref="A6466:B6466"/>
    <mergeCell ref="E6475:F6475"/>
    <mergeCell ref="A6476:B6476"/>
    <mergeCell ref="E6479:F6479"/>
    <mergeCell ref="A6480:B6480"/>
    <mergeCell ref="E6487:F6487"/>
    <mergeCell ref="E6488:F6488"/>
    <mergeCell ref="E6489:F6489"/>
    <mergeCell ref="E6490:F6490"/>
    <mergeCell ref="E6491:G6491"/>
    <mergeCell ref="A6492:G6492"/>
    <mergeCell ref="A6493:B6493"/>
    <mergeCell ref="E6495:F6495"/>
    <mergeCell ref="A6496:B6496"/>
    <mergeCell ref="E6499:F6499"/>
    <mergeCell ref="A6500:B6500"/>
    <mergeCell ref="E6502:F6502"/>
    <mergeCell ref="E6503:F6503"/>
    <mergeCell ref="E6504:F6504"/>
    <mergeCell ref="E6505:F6505"/>
    <mergeCell ref="E6506:G6506"/>
    <mergeCell ref="A6507:G6507"/>
    <mergeCell ref="A6508:B6508"/>
    <mergeCell ref="E6510:F6510"/>
    <mergeCell ref="A6511:B6511"/>
    <mergeCell ref="E6514:F6514"/>
    <mergeCell ref="E6515:F6515"/>
    <mergeCell ref="E6516:F6516"/>
    <mergeCell ref="E6517:F6517"/>
    <mergeCell ref="E6518:G6518"/>
    <mergeCell ref="A6519:G6519"/>
    <mergeCell ref="A6520:B6520"/>
    <mergeCell ref="E6522:F6522"/>
    <mergeCell ref="A6523:B6523"/>
    <mergeCell ref="E6526:F6526"/>
    <mergeCell ref="E6527:F6527"/>
    <mergeCell ref="E6528:F6528"/>
    <mergeCell ref="E6529:F6529"/>
    <mergeCell ref="E6530:G6530"/>
    <mergeCell ref="A6531:G6531"/>
    <mergeCell ref="A6532:B6532"/>
    <mergeCell ref="E6534:F6534"/>
    <mergeCell ref="A6535:B6535"/>
    <mergeCell ref="E6538:F6538"/>
    <mergeCell ref="E6539:F6539"/>
    <mergeCell ref="E6540:F6540"/>
    <mergeCell ref="E6541:F6541"/>
    <mergeCell ref="E6542:G6542"/>
    <mergeCell ref="A6543:G6543"/>
    <mergeCell ref="A6544:B6544"/>
    <mergeCell ref="E6548:F6548"/>
    <mergeCell ref="A6549:B6549"/>
    <mergeCell ref="E6552:F6552"/>
    <mergeCell ref="E6553:F6553"/>
    <mergeCell ref="E6554:F6554"/>
    <mergeCell ref="E6555:F6555"/>
    <mergeCell ref="E6556:G6556"/>
    <mergeCell ref="A6557:G6557"/>
    <mergeCell ref="A6558:B6558"/>
    <mergeCell ref="E6562:F6562"/>
    <mergeCell ref="A6563:B6563"/>
    <mergeCell ref="E6566:F6566"/>
    <mergeCell ref="E6567:F6567"/>
    <mergeCell ref="E6568:F6568"/>
    <mergeCell ref="E6569:F6569"/>
    <mergeCell ref="E6570:G6570"/>
    <mergeCell ref="A6571:G6571"/>
    <mergeCell ref="A6572:B6572"/>
    <mergeCell ref="E6574:F6574"/>
    <mergeCell ref="A6575:B6575"/>
    <mergeCell ref="E6578:F6578"/>
    <mergeCell ref="E6579:F6579"/>
    <mergeCell ref="E6580:F6580"/>
    <mergeCell ref="E6581:F6581"/>
    <mergeCell ref="E6582:G6582"/>
    <mergeCell ref="A6583:G6583"/>
    <mergeCell ref="A6584:B6584"/>
    <mergeCell ref="E6586:F6586"/>
    <mergeCell ref="E6587:F6587"/>
    <mergeCell ref="E6588:F6588"/>
    <mergeCell ref="E6589:F6589"/>
    <mergeCell ref="E6590:G6590"/>
    <mergeCell ref="A6591:G6591"/>
    <mergeCell ref="A6592:B6592"/>
    <mergeCell ref="E6594:F6594"/>
    <mergeCell ref="E6595:F6595"/>
    <mergeCell ref="E6596:F6596"/>
    <mergeCell ref="E6597:F6597"/>
    <mergeCell ref="E6598:G6598"/>
    <mergeCell ref="A6599:G6599"/>
    <mergeCell ref="A6600:B6600"/>
    <mergeCell ref="E6602:F6602"/>
    <mergeCell ref="A6603:B6603"/>
    <mergeCell ref="E6606:F6606"/>
    <mergeCell ref="E6607:F6607"/>
    <mergeCell ref="E6608:F6608"/>
    <mergeCell ref="E6609:F6609"/>
    <mergeCell ref="E6610:G6610"/>
    <mergeCell ref="A6611:G6611"/>
    <mergeCell ref="A6612:B6612"/>
    <mergeCell ref="E6614:F6614"/>
    <mergeCell ref="A6615:B6615"/>
    <mergeCell ref="E6618:F6618"/>
    <mergeCell ref="E6619:F6619"/>
    <mergeCell ref="E6620:F6620"/>
    <mergeCell ref="E6621:F6621"/>
    <mergeCell ref="E6622:G6622"/>
    <mergeCell ref="A6623:G6623"/>
    <mergeCell ref="A6624:B6624"/>
    <mergeCell ref="E6626:F6626"/>
    <mergeCell ref="A6627:B6627"/>
    <mergeCell ref="E6630:F6630"/>
    <mergeCell ref="E6631:F6631"/>
    <mergeCell ref="E6632:F6632"/>
    <mergeCell ref="E6633:F6633"/>
    <mergeCell ref="E6634:G6634"/>
    <mergeCell ref="A6635:G6635"/>
    <mergeCell ref="A6636:B6636"/>
    <mergeCell ref="E6638:F6638"/>
    <mergeCell ref="A6639:B6639"/>
    <mergeCell ref="E6641:F6641"/>
    <mergeCell ref="E6642:F6642"/>
    <mergeCell ref="E6643:F6643"/>
    <mergeCell ref="E6644:F6644"/>
    <mergeCell ref="E6645:G6645"/>
    <mergeCell ref="A6646:G6646"/>
    <mergeCell ref="A6647:B6647"/>
    <mergeCell ref="E6649:F6649"/>
    <mergeCell ref="A6650:B6650"/>
    <mergeCell ref="E6653:F6653"/>
    <mergeCell ref="E6654:F6654"/>
    <mergeCell ref="E6655:F6655"/>
    <mergeCell ref="E6656:F6656"/>
    <mergeCell ref="E6657:G6657"/>
    <mergeCell ref="A6658:G6658"/>
    <mergeCell ref="A6659:B6659"/>
    <mergeCell ref="E6662:F6662"/>
    <mergeCell ref="A6663:B6663"/>
    <mergeCell ref="E6666:F6666"/>
    <mergeCell ref="E6667:F6667"/>
    <mergeCell ref="E6668:F6668"/>
    <mergeCell ref="E6669:F6669"/>
    <mergeCell ref="E6670:G6670"/>
    <mergeCell ref="A6671:G6671"/>
    <mergeCell ref="A6672:B6672"/>
    <mergeCell ref="E6675:F6675"/>
    <mergeCell ref="A6676:B6676"/>
    <mergeCell ref="E6679:F6679"/>
    <mergeCell ref="E6680:F6680"/>
    <mergeCell ref="E6681:F6681"/>
    <mergeCell ref="E6682:F6682"/>
    <mergeCell ref="E6683:G6683"/>
    <mergeCell ref="A6684:G6684"/>
    <mergeCell ref="A6685:B6685"/>
    <mergeCell ref="E6687:F6687"/>
    <mergeCell ref="A6688:B6688"/>
    <mergeCell ref="E6691:F6691"/>
    <mergeCell ref="E6692:F6692"/>
    <mergeCell ref="E6693:F6693"/>
    <mergeCell ref="E6694:F6694"/>
    <mergeCell ref="E6695:G6695"/>
    <mergeCell ref="A6696:G6696"/>
    <mergeCell ref="A6697:B6697"/>
    <mergeCell ref="E6699:F6699"/>
    <mergeCell ref="A6700:B6700"/>
    <mergeCell ref="E6703:F6703"/>
    <mergeCell ref="E6704:F6704"/>
    <mergeCell ref="E6705:F6705"/>
    <mergeCell ref="E6706:F6706"/>
    <mergeCell ref="E6707:G6707"/>
    <mergeCell ref="A6708:G6708"/>
    <mergeCell ref="A6709:B6709"/>
    <mergeCell ref="E6711:F6711"/>
    <mergeCell ref="A6712:B6712"/>
    <mergeCell ref="E6715:F6715"/>
    <mergeCell ref="E6716:F6716"/>
    <mergeCell ref="E6717:F6717"/>
    <mergeCell ref="E6718:F6718"/>
    <mergeCell ref="E6719:G6719"/>
    <mergeCell ref="A6720:G6720"/>
    <mergeCell ref="A6721:B6721"/>
    <mergeCell ref="E6724:F6724"/>
    <mergeCell ref="A6725:B6725"/>
    <mergeCell ref="E6728:F6728"/>
    <mergeCell ref="E6729:F6729"/>
    <mergeCell ref="E6730:F6730"/>
    <mergeCell ref="E6731:F6731"/>
    <mergeCell ref="E6732:G6732"/>
    <mergeCell ref="A6733:G6733"/>
    <mergeCell ref="A6734:B6734"/>
    <mergeCell ref="E6736:F6736"/>
    <mergeCell ref="A6737:B6737"/>
    <mergeCell ref="E6740:F6740"/>
    <mergeCell ref="E6741:F6741"/>
    <mergeCell ref="E6742:F6742"/>
    <mergeCell ref="E6743:F6743"/>
    <mergeCell ref="E6744:G6744"/>
    <mergeCell ref="A6745:G6745"/>
    <mergeCell ref="A6746:B6746"/>
    <mergeCell ref="E6751:F6751"/>
    <mergeCell ref="A6752:B6752"/>
    <mergeCell ref="E6755:F6755"/>
    <mergeCell ref="E6756:F6756"/>
    <mergeCell ref="E6757:F6757"/>
    <mergeCell ref="E6758:F6758"/>
    <mergeCell ref="E6759:G6759"/>
    <mergeCell ref="A6760:G6760"/>
    <mergeCell ref="A6761:B6761"/>
    <mergeCell ref="E6768:F6768"/>
    <mergeCell ref="A6769:B6769"/>
    <mergeCell ref="E6773:F6773"/>
    <mergeCell ref="E6774:F6774"/>
    <mergeCell ref="E6775:F6775"/>
    <mergeCell ref="E6776:F6776"/>
    <mergeCell ref="E6777:G6777"/>
    <mergeCell ref="A6778:G6778"/>
    <mergeCell ref="A6779:B6779"/>
    <mergeCell ref="E6785:F6785"/>
    <mergeCell ref="A6786:B6786"/>
    <mergeCell ref="E6790:F6790"/>
    <mergeCell ref="E6791:F6791"/>
    <mergeCell ref="E6792:F6792"/>
    <mergeCell ref="E6793:F6793"/>
    <mergeCell ref="E6794:G6794"/>
    <mergeCell ref="A6795:G6795"/>
    <mergeCell ref="A6796:B6796"/>
    <mergeCell ref="E6798:F6798"/>
    <mergeCell ref="A6799:B6799"/>
    <mergeCell ref="E6802:F6802"/>
    <mergeCell ref="E6803:F6803"/>
    <mergeCell ref="E6804:F6804"/>
    <mergeCell ref="E6805:F6805"/>
    <mergeCell ref="E6806:G6806"/>
    <mergeCell ref="A6807:G6807"/>
    <mergeCell ref="A6808:B6808"/>
    <mergeCell ref="E6810:F6810"/>
    <mergeCell ref="A6811:B6811"/>
    <mergeCell ref="E6814:F6814"/>
    <mergeCell ref="E6815:F6815"/>
    <mergeCell ref="E6816:F6816"/>
    <mergeCell ref="E6817:F6817"/>
    <mergeCell ref="E6818:G6818"/>
    <mergeCell ref="A6819:G6819"/>
    <mergeCell ref="A6820:B6820"/>
    <mergeCell ref="E6822:F6822"/>
    <mergeCell ref="A6823:B6823"/>
    <mergeCell ref="E6826:F6826"/>
    <mergeCell ref="E6827:F6827"/>
    <mergeCell ref="E6828:F6828"/>
    <mergeCell ref="E6829:F6829"/>
    <mergeCell ref="E6830:G6830"/>
    <mergeCell ref="A6831:G6831"/>
    <mergeCell ref="A6832:B6832"/>
    <mergeCell ref="E6834:F6834"/>
    <mergeCell ref="A6835:B6835"/>
    <mergeCell ref="E6838:F6838"/>
    <mergeCell ref="E6839:F6839"/>
    <mergeCell ref="E6840:F6840"/>
    <mergeCell ref="E6841:F6841"/>
    <mergeCell ref="E6842:G6842"/>
    <mergeCell ref="A6843:G6843"/>
    <mergeCell ref="A6844:B6844"/>
    <mergeCell ref="E6846:F6846"/>
    <mergeCell ref="A6847:B6847"/>
    <mergeCell ref="E6850:F6850"/>
    <mergeCell ref="E6851:F6851"/>
    <mergeCell ref="E6852:F6852"/>
    <mergeCell ref="E6853:F6853"/>
    <mergeCell ref="E6854:G6854"/>
    <mergeCell ref="A6855:G6855"/>
    <mergeCell ref="A6856:B6856"/>
    <mergeCell ref="E6858:F6858"/>
    <mergeCell ref="E6859:F6859"/>
    <mergeCell ref="E6860:F6860"/>
    <mergeCell ref="E6861:F6861"/>
    <mergeCell ref="E6862:G6862"/>
    <mergeCell ref="A6863:G6863"/>
    <mergeCell ref="A6864:B6864"/>
    <mergeCell ref="E6866:F6866"/>
    <mergeCell ref="A6867:B6867"/>
    <mergeCell ref="E6870:F6870"/>
    <mergeCell ref="E6871:F6871"/>
    <mergeCell ref="E6872:F6872"/>
    <mergeCell ref="E6873:F6873"/>
    <mergeCell ref="E6874:G6874"/>
    <mergeCell ref="A6875:G6875"/>
    <mergeCell ref="A6876:B6876"/>
    <mergeCell ref="E6878:F6878"/>
    <mergeCell ref="A6879:B6879"/>
    <mergeCell ref="E6882:F6882"/>
    <mergeCell ref="E6883:F6883"/>
    <mergeCell ref="E6884:F6884"/>
    <mergeCell ref="E6885:F6885"/>
    <mergeCell ref="E6886:G6886"/>
    <mergeCell ref="A6887:G6887"/>
    <mergeCell ref="A6888:B6888"/>
    <mergeCell ref="E6890:F6890"/>
    <mergeCell ref="A6891:B6891"/>
    <mergeCell ref="E6894:F6894"/>
    <mergeCell ref="E6895:F6895"/>
    <mergeCell ref="E6896:F6896"/>
    <mergeCell ref="E6897:F6897"/>
    <mergeCell ref="E6898:G6898"/>
    <mergeCell ref="A6899:G6899"/>
    <mergeCell ref="A6900:B6900"/>
    <mergeCell ref="E6902:F6902"/>
    <mergeCell ref="A6903:B6903"/>
    <mergeCell ref="E6906:F6906"/>
    <mergeCell ref="E6907:F6907"/>
    <mergeCell ref="E6908:F6908"/>
    <mergeCell ref="E6909:F6909"/>
    <mergeCell ref="E6910:G6910"/>
    <mergeCell ref="A6911:G6911"/>
    <mergeCell ref="A6912:B6912"/>
    <mergeCell ref="E6914:F6914"/>
    <mergeCell ref="A6915:B6915"/>
    <mergeCell ref="E6918:F6918"/>
    <mergeCell ref="E6919:F6919"/>
    <mergeCell ref="E6920:F6920"/>
    <mergeCell ref="E6921:F6921"/>
    <mergeCell ref="E6922:G6922"/>
    <mergeCell ref="A6923:G6923"/>
    <mergeCell ref="A6924:B6924"/>
    <mergeCell ref="E6926:F6926"/>
    <mergeCell ref="A6927:B6927"/>
    <mergeCell ref="E6930:F6930"/>
    <mergeCell ref="E6931:F6931"/>
    <mergeCell ref="E6932:F6932"/>
    <mergeCell ref="E6933:F6933"/>
    <mergeCell ref="E6934:G6934"/>
    <mergeCell ref="A6935:G6935"/>
    <mergeCell ref="A6936:B6936"/>
    <mergeCell ref="E6938:F6938"/>
    <mergeCell ref="A6939:B6939"/>
    <mergeCell ref="E6942:F6942"/>
    <mergeCell ref="E6943:F6943"/>
    <mergeCell ref="E6944:F6944"/>
    <mergeCell ref="E6945:F6945"/>
    <mergeCell ref="E6946:G6946"/>
    <mergeCell ref="A6947:G6947"/>
    <mergeCell ref="A6948:B6948"/>
    <mergeCell ref="E6950:F6950"/>
    <mergeCell ref="A6951:B6951"/>
    <mergeCell ref="E6953:F6953"/>
    <mergeCell ref="E6954:F6954"/>
    <mergeCell ref="E6955:F6955"/>
    <mergeCell ref="E6956:F6956"/>
    <mergeCell ref="E6957:G6957"/>
    <mergeCell ref="A6958:G6958"/>
    <mergeCell ref="A6959:B6959"/>
    <mergeCell ref="E6961:F6961"/>
    <mergeCell ref="A6962:B6962"/>
    <mergeCell ref="E6964:F6964"/>
    <mergeCell ref="E6965:F6965"/>
    <mergeCell ref="E6966:F6966"/>
    <mergeCell ref="E6967:F6967"/>
    <mergeCell ref="E6968:G6968"/>
    <mergeCell ref="A6969:G6969"/>
    <mergeCell ref="A6970:B6970"/>
    <mergeCell ref="E6972:F6972"/>
    <mergeCell ref="A6973:B6973"/>
    <mergeCell ref="E6975:F6975"/>
    <mergeCell ref="E6976:F6976"/>
    <mergeCell ref="E6977:F6977"/>
    <mergeCell ref="E6978:F6978"/>
    <mergeCell ref="E6979:G6979"/>
    <mergeCell ref="A6980:G6980"/>
    <mergeCell ref="A6981:B6981"/>
    <mergeCell ref="E6983:F6983"/>
    <mergeCell ref="A6984:B6984"/>
    <mergeCell ref="E6986:F6986"/>
    <mergeCell ref="E6987:F6987"/>
    <mergeCell ref="E6988:F6988"/>
    <mergeCell ref="E6989:F6989"/>
    <mergeCell ref="E6990:G6990"/>
    <mergeCell ref="A6991:G6991"/>
    <mergeCell ref="A6992:B6992"/>
    <mergeCell ref="E6994:F6994"/>
    <mergeCell ref="A6995:B6995"/>
    <mergeCell ref="E6997:F6997"/>
    <mergeCell ref="E6998:F6998"/>
    <mergeCell ref="E6999:F6999"/>
    <mergeCell ref="E7000:F7000"/>
    <mergeCell ref="E7001:G7001"/>
    <mergeCell ref="A7002:G7002"/>
    <mergeCell ref="A7003:B7003"/>
    <mergeCell ref="E7005:F7005"/>
    <mergeCell ref="A7006:B7006"/>
    <mergeCell ref="E7009:F7009"/>
    <mergeCell ref="E7010:F7010"/>
    <mergeCell ref="E7011:F7011"/>
    <mergeCell ref="E7012:F7012"/>
    <mergeCell ref="E7013:G7013"/>
    <mergeCell ref="A7014:G7014"/>
    <mergeCell ref="A7015:B7015"/>
    <mergeCell ref="E7017:F7017"/>
    <mergeCell ref="A7018:B7018"/>
    <mergeCell ref="E7021:F7021"/>
    <mergeCell ref="E7022:F7022"/>
    <mergeCell ref="E7023:F7023"/>
    <mergeCell ref="E7024:F7024"/>
    <mergeCell ref="E7025:G7025"/>
    <mergeCell ref="A7026:G7026"/>
    <mergeCell ref="A7027:B7027"/>
    <mergeCell ref="E7029:F7029"/>
    <mergeCell ref="A7030:B7030"/>
    <mergeCell ref="E7033:F7033"/>
    <mergeCell ref="E7034:F7034"/>
    <mergeCell ref="E7035:F7035"/>
    <mergeCell ref="E7036:F7036"/>
    <mergeCell ref="E7037:G7037"/>
    <mergeCell ref="A7038:G7038"/>
    <mergeCell ref="A7039:B7039"/>
    <mergeCell ref="E7041:F7041"/>
    <mergeCell ref="A7042:B7042"/>
    <mergeCell ref="E7045:F7045"/>
    <mergeCell ref="E7046:F7046"/>
    <mergeCell ref="E7047:F7047"/>
    <mergeCell ref="E7048:F7048"/>
    <mergeCell ref="E7049:G7049"/>
    <mergeCell ref="A7050:G7050"/>
    <mergeCell ref="A7051:B7051"/>
    <mergeCell ref="E7053:F7053"/>
    <mergeCell ref="E7054:F7054"/>
    <mergeCell ref="E7055:F7055"/>
    <mergeCell ref="E7056:F7056"/>
    <mergeCell ref="E7057:G7057"/>
    <mergeCell ref="A7058:G7058"/>
    <mergeCell ref="A7059:B7059"/>
    <mergeCell ref="E7061:F7061"/>
    <mergeCell ref="E7062:F7062"/>
    <mergeCell ref="E7063:F7063"/>
    <mergeCell ref="E7064:F7064"/>
    <mergeCell ref="E7065:G7065"/>
    <mergeCell ref="A7066:G7066"/>
    <mergeCell ref="A7067:B7067"/>
    <mergeCell ref="E7069:F7069"/>
    <mergeCell ref="A7070:B7070"/>
    <mergeCell ref="E7072:F7072"/>
    <mergeCell ref="A7073:B7073"/>
    <mergeCell ref="E7076:F7076"/>
    <mergeCell ref="E7077:F7077"/>
    <mergeCell ref="E7078:F7078"/>
    <mergeCell ref="E7079:F7079"/>
    <mergeCell ref="E7080:G7080"/>
    <mergeCell ref="A7081:G7081"/>
    <mergeCell ref="A7082:B7082"/>
    <mergeCell ref="E7085:F7085"/>
    <mergeCell ref="A7086:B7086"/>
    <mergeCell ref="E7089:F7089"/>
    <mergeCell ref="E7090:F7090"/>
    <mergeCell ref="E7091:F7091"/>
    <mergeCell ref="E7092:F7092"/>
    <mergeCell ref="E7093:G7093"/>
    <mergeCell ref="A7094:G7094"/>
    <mergeCell ref="A7095:B7095"/>
    <mergeCell ref="E7098:F7098"/>
    <mergeCell ref="A7099:B7099"/>
    <mergeCell ref="E7102:F7102"/>
    <mergeCell ref="E7103:F7103"/>
    <mergeCell ref="E7104:F7104"/>
    <mergeCell ref="E7105:F7105"/>
    <mergeCell ref="E7106:G7106"/>
    <mergeCell ref="A7107:G7107"/>
    <mergeCell ref="A7108:B7108"/>
    <mergeCell ref="E7111:F7111"/>
    <mergeCell ref="A7112:B7112"/>
    <mergeCell ref="E7115:F7115"/>
    <mergeCell ref="E7116:F7116"/>
    <mergeCell ref="E7117:F7117"/>
    <mergeCell ref="E7118:F7118"/>
    <mergeCell ref="E7119:G7119"/>
    <mergeCell ref="A7120:G7120"/>
    <mergeCell ref="A7121:B7121"/>
    <mergeCell ref="E7123:F7123"/>
    <mergeCell ref="A7124:B7124"/>
    <mergeCell ref="E7127:F7127"/>
    <mergeCell ref="E7128:F7128"/>
    <mergeCell ref="E7129:F7129"/>
    <mergeCell ref="E7130:F7130"/>
    <mergeCell ref="E7131:G7131"/>
    <mergeCell ref="A7132:G7132"/>
    <mergeCell ref="A7133:B7133"/>
    <mergeCell ref="E7135:F7135"/>
    <mergeCell ref="A7136:B7136"/>
    <mergeCell ref="E7138:F7138"/>
    <mergeCell ref="A7139:B7139"/>
    <mergeCell ref="E7142:F7142"/>
    <mergeCell ref="E7143:F7143"/>
    <mergeCell ref="E7144:F7144"/>
    <mergeCell ref="E7145:F7145"/>
    <mergeCell ref="E7146:G7146"/>
    <mergeCell ref="A7147:G7147"/>
    <mergeCell ref="A7148:B7148"/>
    <mergeCell ref="E7154:F7154"/>
    <mergeCell ref="A7155:B7155"/>
    <mergeCell ref="E7158:F7158"/>
    <mergeCell ref="E7159:F7159"/>
    <mergeCell ref="E7160:F7160"/>
    <mergeCell ref="E7161:F7161"/>
    <mergeCell ref="E7162:G7162"/>
    <mergeCell ref="A7163:G7163"/>
    <mergeCell ref="A7164:B7164"/>
    <mergeCell ref="E7167:F7167"/>
    <mergeCell ref="A7168:B7168"/>
    <mergeCell ref="E7171:F7171"/>
    <mergeCell ref="E7172:F7172"/>
    <mergeCell ref="E7173:F7173"/>
    <mergeCell ref="E7174:F7174"/>
    <mergeCell ref="E7175:G7175"/>
    <mergeCell ref="A7176:G7176"/>
    <mergeCell ref="A7177:B7177"/>
    <mergeCell ref="E7192:F7192"/>
    <mergeCell ref="E7193:F7193"/>
    <mergeCell ref="E7194:F7194"/>
    <mergeCell ref="E7195:F7195"/>
    <mergeCell ref="E7196:G7196"/>
    <mergeCell ref="A7197:G7197"/>
    <mergeCell ref="A7198:B7198"/>
    <mergeCell ref="E7201:F7201"/>
    <mergeCell ref="A7202:B7202"/>
    <mergeCell ref="E7208:F7208"/>
    <mergeCell ref="E7209:F7209"/>
    <mergeCell ref="E7210:F7210"/>
    <mergeCell ref="E7211:F7211"/>
    <mergeCell ref="E7212:G7212"/>
    <mergeCell ref="A7213:G7213"/>
    <mergeCell ref="A7214:B7214"/>
    <mergeCell ref="E7216:F7216"/>
    <mergeCell ref="A7217:B7217"/>
    <mergeCell ref="E7223:F7223"/>
    <mergeCell ref="E7224:F7224"/>
    <mergeCell ref="E7225:F7225"/>
    <mergeCell ref="E7226:F7226"/>
    <mergeCell ref="E7227:G7227"/>
    <mergeCell ref="A7228:G7228"/>
    <mergeCell ref="A7229:B7229"/>
    <mergeCell ref="E7231:F7231"/>
    <mergeCell ref="E7232:F7232"/>
    <mergeCell ref="E7233:F7233"/>
    <mergeCell ref="E7234:F7234"/>
    <mergeCell ref="E7235:G7235"/>
    <mergeCell ref="A7236:G7236"/>
    <mergeCell ref="A7237:B7237"/>
    <mergeCell ref="E7239:F7239"/>
    <mergeCell ref="A7240:B7240"/>
    <mergeCell ref="E7245:F7245"/>
    <mergeCell ref="E7246:F7246"/>
    <mergeCell ref="E7247:F7247"/>
    <mergeCell ref="E7248:F7248"/>
    <mergeCell ref="E7249:G7249"/>
    <mergeCell ref="A7250:G7250"/>
    <mergeCell ref="A7251:B7251"/>
    <mergeCell ref="E7253:F7253"/>
    <mergeCell ref="A7254:B7254"/>
    <mergeCell ref="E7259:F7259"/>
    <mergeCell ref="A7260:B7260"/>
    <mergeCell ref="E7262:F7262"/>
    <mergeCell ref="E7263:F7263"/>
    <mergeCell ref="E7264:F7264"/>
    <mergeCell ref="E7265:F7265"/>
    <mergeCell ref="E7266:G7266"/>
    <mergeCell ref="A7267:G7267"/>
    <mergeCell ref="A7268:B7268"/>
    <mergeCell ref="E7270:F7270"/>
    <mergeCell ref="A7271:B7271"/>
    <mergeCell ref="E7276:F7276"/>
    <mergeCell ref="E7277:F7277"/>
    <mergeCell ref="E7278:F7278"/>
    <mergeCell ref="E7279:F7279"/>
    <mergeCell ref="E7280:G7280"/>
    <mergeCell ref="A7281:G7281"/>
    <mergeCell ref="A7282:B7282"/>
    <mergeCell ref="E7284:F7284"/>
    <mergeCell ref="A7285:B7285"/>
    <mergeCell ref="E7290:F7290"/>
    <mergeCell ref="E7291:F7291"/>
    <mergeCell ref="E7292:F7292"/>
    <mergeCell ref="E7293:F7293"/>
    <mergeCell ref="E7294:G7294"/>
    <mergeCell ref="A7295:G7295"/>
    <mergeCell ref="A7296:B7296"/>
    <mergeCell ref="E7298:F7298"/>
    <mergeCell ref="A7299:B7299"/>
    <mergeCell ref="E7304:F7304"/>
    <mergeCell ref="E7305:F7305"/>
    <mergeCell ref="E7306:F7306"/>
    <mergeCell ref="E7307:F7307"/>
    <mergeCell ref="E7308:G7308"/>
    <mergeCell ref="A7309:G7309"/>
    <mergeCell ref="A7310:B7310"/>
    <mergeCell ref="E7312:F7312"/>
    <mergeCell ref="A7313:B7313"/>
    <mergeCell ref="E7318:F7318"/>
    <mergeCell ref="E7319:F7319"/>
    <mergeCell ref="E7320:F7320"/>
    <mergeCell ref="E7321:F7321"/>
    <mergeCell ref="E7322:G7322"/>
    <mergeCell ref="A7323:G7323"/>
    <mergeCell ref="A7324:B7324"/>
    <mergeCell ref="E7326:F7326"/>
    <mergeCell ref="A7327:B7327"/>
    <mergeCell ref="E7332:F7332"/>
    <mergeCell ref="E7333:F7333"/>
    <mergeCell ref="E7334:F7334"/>
    <mergeCell ref="E7335:F7335"/>
    <mergeCell ref="E7336:G7336"/>
    <mergeCell ref="A7337:G7337"/>
    <mergeCell ref="A7338:B7338"/>
    <mergeCell ref="E7340:F7340"/>
    <mergeCell ref="A7341:B7341"/>
    <mergeCell ref="E7346:F7346"/>
    <mergeCell ref="E7347:F7347"/>
    <mergeCell ref="E7348:F7348"/>
    <mergeCell ref="E7349:F7349"/>
    <mergeCell ref="E7350:G7350"/>
    <mergeCell ref="A7351:G7351"/>
    <mergeCell ref="A7352:B7352"/>
    <mergeCell ref="E7354:F7354"/>
    <mergeCell ref="A7355:B7355"/>
    <mergeCell ref="E7360:F7360"/>
    <mergeCell ref="A7361:B7361"/>
    <mergeCell ref="E7363:F7363"/>
    <mergeCell ref="E7364:F7364"/>
    <mergeCell ref="E7365:F7365"/>
    <mergeCell ref="E7366:F7366"/>
    <mergeCell ref="E7367:G7367"/>
    <mergeCell ref="A7368:G7368"/>
    <mergeCell ref="A7369:B7369"/>
    <mergeCell ref="E7371:F7371"/>
    <mergeCell ref="A7372:B7372"/>
    <mergeCell ref="E7377:F7377"/>
    <mergeCell ref="E7378:F7378"/>
    <mergeCell ref="E7379:F7379"/>
    <mergeCell ref="E7380:F7380"/>
    <mergeCell ref="E7381:G7381"/>
    <mergeCell ref="A7382:G7382"/>
    <mergeCell ref="A7383:B7383"/>
    <mergeCell ref="E7385:F7385"/>
    <mergeCell ref="A7386:B7386"/>
    <mergeCell ref="E7391:F7391"/>
    <mergeCell ref="E7392:F7392"/>
    <mergeCell ref="E7393:F7393"/>
    <mergeCell ref="E7394:F7394"/>
    <mergeCell ref="E7395:G7395"/>
    <mergeCell ref="A7396:G7396"/>
    <mergeCell ref="A7397:B7397"/>
    <mergeCell ref="E7399:F7399"/>
    <mergeCell ref="A7400:B7400"/>
    <mergeCell ref="E7405:F7405"/>
    <mergeCell ref="E7406:F7406"/>
    <mergeCell ref="E7407:F7407"/>
    <mergeCell ref="E7408:F7408"/>
    <mergeCell ref="E7409:G7409"/>
    <mergeCell ref="A7410:G7410"/>
    <mergeCell ref="A7411:B7411"/>
    <mergeCell ref="E7413:F7413"/>
    <mergeCell ref="A7414:B7414"/>
    <mergeCell ref="E7419:F7419"/>
    <mergeCell ref="E7420:F7420"/>
    <mergeCell ref="E7421:F7421"/>
    <mergeCell ref="E7422:F7422"/>
    <mergeCell ref="E7423:G7423"/>
    <mergeCell ref="A7424:G7424"/>
    <mergeCell ref="A7425:B7425"/>
    <mergeCell ref="E7427:F7427"/>
    <mergeCell ref="A7428:B7428"/>
    <mergeCell ref="E7433:F7433"/>
    <mergeCell ref="E7434:F7434"/>
    <mergeCell ref="E7435:F7435"/>
    <mergeCell ref="E7436:F7436"/>
    <mergeCell ref="E7437:G7437"/>
    <mergeCell ref="A7438:G7438"/>
    <mergeCell ref="A7439:B7439"/>
    <mergeCell ref="E7441:F7441"/>
    <mergeCell ref="A7442:B7442"/>
    <mergeCell ref="E7447:F7447"/>
    <mergeCell ref="E7448:F7448"/>
    <mergeCell ref="E7449:F7449"/>
    <mergeCell ref="E7450:F7450"/>
    <mergeCell ref="E7451:G7451"/>
    <mergeCell ref="A7452:G7452"/>
    <mergeCell ref="A7453:B7453"/>
    <mergeCell ref="E7455:F7455"/>
    <mergeCell ref="A7456:B7456"/>
    <mergeCell ref="E7461:F7461"/>
    <mergeCell ref="E7462:F7462"/>
    <mergeCell ref="E7463:F7463"/>
    <mergeCell ref="E7464:F7464"/>
    <mergeCell ref="E7465:G7465"/>
    <mergeCell ref="A7466:G7466"/>
    <mergeCell ref="A7467:B7467"/>
    <mergeCell ref="E7469:F7469"/>
    <mergeCell ref="A7470:B7470"/>
    <mergeCell ref="E7475:F7475"/>
    <mergeCell ref="E7476:F7476"/>
    <mergeCell ref="E7477:F7477"/>
    <mergeCell ref="E7478:F7478"/>
    <mergeCell ref="E7479:G7479"/>
    <mergeCell ref="A7480:G7480"/>
    <mergeCell ref="A7481:B7481"/>
    <mergeCell ref="E7483:F7483"/>
    <mergeCell ref="A7484:B7484"/>
    <mergeCell ref="E7489:F7489"/>
    <mergeCell ref="E7490:F7490"/>
    <mergeCell ref="E7491:F7491"/>
    <mergeCell ref="E7492:F7492"/>
    <mergeCell ref="E7493:G7493"/>
    <mergeCell ref="A7494:G7494"/>
    <mergeCell ref="A7495:B7495"/>
    <mergeCell ref="E7497:F7497"/>
    <mergeCell ref="A7498:B7498"/>
    <mergeCell ref="E7503:F7503"/>
    <mergeCell ref="E7504:F7504"/>
    <mergeCell ref="E7505:F7505"/>
    <mergeCell ref="E7506:F7506"/>
    <mergeCell ref="E7507:G7507"/>
    <mergeCell ref="A7508:G7508"/>
    <mergeCell ref="A7509:B7509"/>
    <mergeCell ref="E7511:F7511"/>
    <mergeCell ref="A7512:B7512"/>
    <mergeCell ref="E7517:F7517"/>
    <mergeCell ref="E7518:F7518"/>
    <mergeCell ref="E7519:F7519"/>
    <mergeCell ref="E7520:F7520"/>
    <mergeCell ref="E7521:G7521"/>
    <mergeCell ref="A7522:G7522"/>
    <mergeCell ref="A7523:B7523"/>
    <mergeCell ref="E7525:F7525"/>
    <mergeCell ref="A7526:B7526"/>
    <mergeCell ref="E7531:F7531"/>
    <mergeCell ref="E7532:F7532"/>
    <mergeCell ref="E7533:F7533"/>
    <mergeCell ref="E7534:F7534"/>
    <mergeCell ref="E7535:G7535"/>
    <mergeCell ref="A7536:G7536"/>
    <mergeCell ref="A7537:B7537"/>
    <mergeCell ref="E7539:F7539"/>
    <mergeCell ref="A7540:B7540"/>
    <mergeCell ref="E7545:F7545"/>
    <mergeCell ref="E7546:F7546"/>
    <mergeCell ref="E7547:F7547"/>
    <mergeCell ref="E7548:F7548"/>
    <mergeCell ref="E7549:G7549"/>
    <mergeCell ref="A7550:G7550"/>
    <mergeCell ref="A7551:B7551"/>
    <mergeCell ref="E7553:F7553"/>
    <mergeCell ref="A7554:B7554"/>
    <mergeCell ref="E7559:F7559"/>
    <mergeCell ref="E7560:F7560"/>
    <mergeCell ref="E7561:F7561"/>
    <mergeCell ref="E7562:F7562"/>
    <mergeCell ref="E7563:G7563"/>
    <mergeCell ref="A7564:G7564"/>
    <mergeCell ref="A7565:B7565"/>
    <mergeCell ref="E7567:F7567"/>
    <mergeCell ref="A7568:B7568"/>
    <mergeCell ref="E7573:F7573"/>
    <mergeCell ref="E7574:F7574"/>
    <mergeCell ref="E7575:F7575"/>
    <mergeCell ref="E7576:F7576"/>
    <mergeCell ref="E7577:G7577"/>
    <mergeCell ref="A7578:G7578"/>
    <mergeCell ref="A7579:B7579"/>
    <mergeCell ref="E7581:F7581"/>
    <mergeCell ref="A7582:B7582"/>
    <mergeCell ref="E7587:F7587"/>
    <mergeCell ref="E7588:F7588"/>
    <mergeCell ref="E7589:F7589"/>
    <mergeCell ref="E7590:F7590"/>
    <mergeCell ref="E7591:G7591"/>
    <mergeCell ref="A7592:G7592"/>
    <mergeCell ref="A7593:B7593"/>
    <mergeCell ref="E7595:F7595"/>
    <mergeCell ref="A7596:B7596"/>
    <mergeCell ref="E7601:F7601"/>
    <mergeCell ref="E7602:F7602"/>
    <mergeCell ref="E7603:F7603"/>
    <mergeCell ref="E7604:F7604"/>
    <mergeCell ref="E7605:G7605"/>
    <mergeCell ref="A7606:G7606"/>
    <mergeCell ref="A7607:B7607"/>
    <mergeCell ref="E7609:F7609"/>
    <mergeCell ref="A7610:B7610"/>
    <mergeCell ref="E7615:F7615"/>
    <mergeCell ref="E7616:F7616"/>
    <mergeCell ref="E7617:F7617"/>
    <mergeCell ref="E7618:F7618"/>
    <mergeCell ref="E7619:G7619"/>
    <mergeCell ref="A7620:G7620"/>
    <mergeCell ref="A7621:B7621"/>
    <mergeCell ref="E7623:F7623"/>
    <mergeCell ref="A7624:B7624"/>
    <mergeCell ref="E7629:F7629"/>
    <mergeCell ref="E7630:F7630"/>
    <mergeCell ref="E7631:F7631"/>
    <mergeCell ref="E7632:F7632"/>
    <mergeCell ref="E7633:G7633"/>
    <mergeCell ref="A7634:G7634"/>
    <mergeCell ref="A7635:B7635"/>
    <mergeCell ref="E7637:F7637"/>
    <mergeCell ref="A7638:B7638"/>
    <mergeCell ref="E7643:F7643"/>
    <mergeCell ref="E7644:F7644"/>
    <mergeCell ref="E7645:F7645"/>
    <mergeCell ref="E7646:F7646"/>
    <mergeCell ref="E7647:G7647"/>
    <mergeCell ref="A7648:G7648"/>
    <mergeCell ref="A7649:B7649"/>
    <mergeCell ref="E7651:F7651"/>
    <mergeCell ref="A7652:B7652"/>
    <mergeCell ref="E7657:F7657"/>
    <mergeCell ref="E7658:F7658"/>
    <mergeCell ref="E7659:F7659"/>
    <mergeCell ref="E7660:F7660"/>
    <mergeCell ref="E7661:G7661"/>
    <mergeCell ref="A7662:G7662"/>
    <mergeCell ref="A7663:B7663"/>
    <mergeCell ref="E7665:F7665"/>
    <mergeCell ref="A7666:B7666"/>
    <mergeCell ref="E7671:F7671"/>
    <mergeCell ref="E7672:F7672"/>
    <mergeCell ref="E7673:F7673"/>
    <mergeCell ref="E7674:F7674"/>
    <mergeCell ref="E7675:G7675"/>
    <mergeCell ref="A7676:G7676"/>
    <mergeCell ref="A7677:B7677"/>
    <mergeCell ref="E7679:F7679"/>
    <mergeCell ref="A7680:B7680"/>
    <mergeCell ref="E7685:F7685"/>
    <mergeCell ref="E7686:F7686"/>
    <mergeCell ref="E7687:F7687"/>
    <mergeCell ref="E7688:F7688"/>
    <mergeCell ref="E7689:G7689"/>
    <mergeCell ref="A7690:G7690"/>
    <mergeCell ref="A7691:B7691"/>
    <mergeCell ref="E7693:F7693"/>
    <mergeCell ref="A7694:B7694"/>
    <mergeCell ref="E7699:F7699"/>
    <mergeCell ref="E7700:F7700"/>
    <mergeCell ref="E7701:F7701"/>
    <mergeCell ref="E7702:F7702"/>
    <mergeCell ref="E7703:G7703"/>
    <mergeCell ref="A7704:G7704"/>
    <mergeCell ref="A7705:B7705"/>
    <mergeCell ref="E7707:F7707"/>
    <mergeCell ref="A7708:B7708"/>
    <mergeCell ref="E7713:F7713"/>
    <mergeCell ref="E7714:F7714"/>
    <mergeCell ref="E7715:F7715"/>
    <mergeCell ref="E7716:F7716"/>
    <mergeCell ref="E7717:G7717"/>
    <mergeCell ref="A7718:G7718"/>
    <mergeCell ref="A7719:B7719"/>
    <mergeCell ref="E7721:F7721"/>
    <mergeCell ref="A7722:B7722"/>
    <mergeCell ref="E7727:F7727"/>
    <mergeCell ref="E7728:F7728"/>
    <mergeCell ref="E7729:F7729"/>
    <mergeCell ref="E7730:F7730"/>
    <mergeCell ref="E7731:G7731"/>
    <mergeCell ref="A7732:G7732"/>
    <mergeCell ref="A7733:B7733"/>
    <mergeCell ref="E7735:F7735"/>
    <mergeCell ref="A7736:B7736"/>
    <mergeCell ref="E7741:F7741"/>
    <mergeCell ref="E7742:F7742"/>
    <mergeCell ref="E7743:F7743"/>
    <mergeCell ref="E7744:F7744"/>
    <mergeCell ref="E7745:G7745"/>
    <mergeCell ref="A7746:G7746"/>
    <mergeCell ref="A7747:B7747"/>
    <mergeCell ref="E7749:F7749"/>
    <mergeCell ref="A7750:B7750"/>
    <mergeCell ref="E7755:F7755"/>
    <mergeCell ref="E7756:F7756"/>
    <mergeCell ref="E7757:F7757"/>
    <mergeCell ref="E7758:F7758"/>
    <mergeCell ref="E7759:G7759"/>
    <mergeCell ref="A7760:G7760"/>
    <mergeCell ref="A7761:B7761"/>
    <mergeCell ref="E7763:F7763"/>
    <mergeCell ref="A7764:B7764"/>
    <mergeCell ref="E7769:F7769"/>
    <mergeCell ref="E7770:F7770"/>
    <mergeCell ref="E7771:F7771"/>
    <mergeCell ref="E7772:F7772"/>
    <mergeCell ref="E7773:G7773"/>
    <mergeCell ref="A7774:G7774"/>
    <mergeCell ref="A7775:B7775"/>
    <mergeCell ref="E7777:F7777"/>
    <mergeCell ref="A7778:B7778"/>
    <mergeCell ref="E7783:F7783"/>
    <mergeCell ref="E7784:F7784"/>
    <mergeCell ref="E7785:F7785"/>
    <mergeCell ref="E7786:F7786"/>
    <mergeCell ref="E7787:G7787"/>
    <mergeCell ref="A7788:G7788"/>
    <mergeCell ref="A7789:B7789"/>
    <mergeCell ref="E7791:F7791"/>
    <mergeCell ref="A7792:B7792"/>
    <mergeCell ref="E7797:F7797"/>
    <mergeCell ref="E7798:F7798"/>
    <mergeCell ref="E7799:F7799"/>
    <mergeCell ref="E7800:F7800"/>
    <mergeCell ref="E7801:G7801"/>
    <mergeCell ref="A7802:G7802"/>
    <mergeCell ref="A7803:B7803"/>
    <mergeCell ref="E7805:F7805"/>
    <mergeCell ref="A7806:B7806"/>
    <mergeCell ref="E7809:F7809"/>
    <mergeCell ref="E7810:F7810"/>
    <mergeCell ref="E7811:F7811"/>
    <mergeCell ref="E7812:F7812"/>
    <mergeCell ref="E7813:G7813"/>
    <mergeCell ref="A7814:G7814"/>
    <mergeCell ref="A7815:B7815"/>
    <mergeCell ref="E7819:F7819"/>
    <mergeCell ref="A7820:B7820"/>
    <mergeCell ref="E7823:F7823"/>
    <mergeCell ref="E7824:F7824"/>
    <mergeCell ref="E7825:F7825"/>
    <mergeCell ref="E7826:F7826"/>
    <mergeCell ref="E7827:G7827"/>
    <mergeCell ref="A7828:G7828"/>
    <mergeCell ref="A7829:B7829"/>
    <mergeCell ref="E7831:F7831"/>
    <mergeCell ref="E7832:F7832"/>
    <mergeCell ref="E7833:F7833"/>
    <mergeCell ref="E7834:F7834"/>
    <mergeCell ref="E7835:G7835"/>
    <mergeCell ref="A7836:G7836"/>
    <mergeCell ref="A7837:B7837"/>
    <mergeCell ref="E7839:F7839"/>
    <mergeCell ref="A7840:B7840"/>
    <mergeCell ref="E7843:F7843"/>
    <mergeCell ref="E7844:F7844"/>
    <mergeCell ref="E7845:F7845"/>
    <mergeCell ref="E7846:F7846"/>
    <mergeCell ref="E7847:G7847"/>
    <mergeCell ref="A7848:G7848"/>
    <mergeCell ref="A7849:B7849"/>
    <mergeCell ref="E7851:F7851"/>
    <mergeCell ref="E7852:F7852"/>
    <mergeCell ref="E7853:F7853"/>
    <mergeCell ref="E7854:F7854"/>
    <mergeCell ref="E7855:G7855"/>
    <mergeCell ref="A7856:G7856"/>
    <mergeCell ref="A7857:B7857"/>
    <mergeCell ref="E7859:F7859"/>
    <mergeCell ref="E7860:F7860"/>
    <mergeCell ref="E7861:F7861"/>
    <mergeCell ref="E7862:F7862"/>
    <mergeCell ref="E7863:G7863"/>
    <mergeCell ref="A7864:G7864"/>
    <mergeCell ref="A7865:B7865"/>
    <mergeCell ref="E7867:F7867"/>
    <mergeCell ref="E7868:F7868"/>
    <mergeCell ref="E7869:F7869"/>
    <mergeCell ref="E7870:F7870"/>
    <mergeCell ref="E7871:G7871"/>
    <mergeCell ref="A7872:G7872"/>
    <mergeCell ref="A7873:B7873"/>
    <mergeCell ref="E7875:F7875"/>
    <mergeCell ref="A7876:B7876"/>
    <mergeCell ref="E7879:F7879"/>
    <mergeCell ref="E7880:F7880"/>
    <mergeCell ref="E7881:F7881"/>
    <mergeCell ref="E7882:F7882"/>
    <mergeCell ref="E7883:G7883"/>
    <mergeCell ref="A7884:G7884"/>
    <mergeCell ref="A7885:B7885"/>
    <mergeCell ref="E7887:F7887"/>
    <mergeCell ref="A7888:B7888"/>
    <mergeCell ref="E7891:F7891"/>
    <mergeCell ref="E7892:F7892"/>
    <mergeCell ref="E7893:F7893"/>
    <mergeCell ref="E7894:F7894"/>
    <mergeCell ref="E7895:G7895"/>
    <mergeCell ref="A7896:G7896"/>
    <mergeCell ref="A7897:B7897"/>
    <mergeCell ref="E7902:F7902"/>
    <mergeCell ref="A7903:B7903"/>
    <mergeCell ref="E7906:F7906"/>
    <mergeCell ref="E7907:F7907"/>
    <mergeCell ref="E7908:F7908"/>
    <mergeCell ref="E7909:F7909"/>
    <mergeCell ref="E7910:G7910"/>
    <mergeCell ref="A7911:G7911"/>
    <mergeCell ref="A7912:B7912"/>
    <mergeCell ref="E7917:F7917"/>
    <mergeCell ref="A7918:B7918"/>
    <mergeCell ref="E7921:F7921"/>
    <mergeCell ref="E7922:F7922"/>
    <mergeCell ref="E7923:F7923"/>
    <mergeCell ref="E7924:F7924"/>
    <mergeCell ref="E7925:G7925"/>
    <mergeCell ref="A7926:G7926"/>
    <mergeCell ref="A7927:B7927"/>
    <mergeCell ref="E7932:F7932"/>
    <mergeCell ref="A7933:B7933"/>
    <mergeCell ref="E7936:F7936"/>
    <mergeCell ref="E7937:F7937"/>
    <mergeCell ref="E7938:F7938"/>
    <mergeCell ref="E7939:F7939"/>
    <mergeCell ref="E7940:G7940"/>
    <mergeCell ref="A7941:G7941"/>
    <mergeCell ref="A7942:B7942"/>
    <mergeCell ref="E7947:F7947"/>
    <mergeCell ref="A7948:B7948"/>
    <mergeCell ref="E7951:F7951"/>
    <mergeCell ref="E7952:F7952"/>
    <mergeCell ref="E7953:F7953"/>
    <mergeCell ref="E7954:F7954"/>
    <mergeCell ref="E7955:G7955"/>
    <mergeCell ref="A7956:G7956"/>
    <mergeCell ref="A7957:B7957"/>
    <mergeCell ref="E7962:F7962"/>
    <mergeCell ref="A7963:B7963"/>
    <mergeCell ref="E7966:F7966"/>
    <mergeCell ref="E7967:F7967"/>
    <mergeCell ref="E7968:F7968"/>
    <mergeCell ref="E7969:F7969"/>
    <mergeCell ref="E7970:G7970"/>
    <mergeCell ref="A7971:G7971"/>
    <mergeCell ref="A7972:B7972"/>
    <mergeCell ref="E7977:F7977"/>
    <mergeCell ref="A7978:B7978"/>
    <mergeCell ref="E7981:F7981"/>
    <mergeCell ref="E7982:F7982"/>
    <mergeCell ref="E7983:F7983"/>
    <mergeCell ref="E7984:F7984"/>
    <mergeCell ref="E7985:G7985"/>
    <mergeCell ref="A7986:G7986"/>
    <mergeCell ref="A7987:B7987"/>
    <mergeCell ref="E7992:F7992"/>
    <mergeCell ref="A7993:B7993"/>
    <mergeCell ref="E7996:F7996"/>
    <mergeCell ref="E7997:F7997"/>
    <mergeCell ref="E7998:F7998"/>
    <mergeCell ref="E7999:F7999"/>
    <mergeCell ref="E8000:G8000"/>
    <mergeCell ref="A8001:G8001"/>
    <mergeCell ref="A8002:B8002"/>
    <mergeCell ref="E8008:F8008"/>
    <mergeCell ref="A8009:B8009"/>
    <mergeCell ref="E8012:F8012"/>
    <mergeCell ref="E8013:F8013"/>
    <mergeCell ref="E8014:F8014"/>
    <mergeCell ref="E8015:F8015"/>
    <mergeCell ref="E8016:G8016"/>
    <mergeCell ref="A8017:G8017"/>
    <mergeCell ref="A8018:B8018"/>
    <mergeCell ref="E8021:F8021"/>
    <mergeCell ref="A8022:B8022"/>
    <mergeCell ref="E8025:F8025"/>
    <mergeCell ref="E8026:F8026"/>
    <mergeCell ref="E8027:F8027"/>
    <mergeCell ref="E8028:F8028"/>
    <mergeCell ref="E8029:G8029"/>
    <mergeCell ref="A8030:G8030"/>
    <mergeCell ref="A8031:B8031"/>
    <mergeCell ref="E8033:F8033"/>
    <mergeCell ref="A8034:B8034"/>
    <mergeCell ref="E8037:F8037"/>
    <mergeCell ref="E8038:F8038"/>
    <mergeCell ref="E8039:F8039"/>
    <mergeCell ref="E8040:F8040"/>
    <mergeCell ref="E8041:G8041"/>
    <mergeCell ref="A8042:G8042"/>
    <mergeCell ref="A8043:B8043"/>
    <mergeCell ref="E8048:F8048"/>
    <mergeCell ref="A8049:B8049"/>
    <mergeCell ref="E8052:F8052"/>
    <mergeCell ref="E8053:F8053"/>
    <mergeCell ref="E8054:F8054"/>
    <mergeCell ref="E8055:F8055"/>
    <mergeCell ref="E8056:G8056"/>
    <mergeCell ref="A8057:G8057"/>
    <mergeCell ref="A8058:B8058"/>
    <mergeCell ref="E8060:F8060"/>
    <mergeCell ref="A8061:B8061"/>
    <mergeCell ref="E8064:F8064"/>
    <mergeCell ref="E8065:F8065"/>
    <mergeCell ref="E8066:F8066"/>
    <mergeCell ref="E8067:F8067"/>
    <mergeCell ref="E8068:G8068"/>
    <mergeCell ref="A8069:G8069"/>
    <mergeCell ref="A8070:B8070"/>
    <mergeCell ref="E8072:F8072"/>
    <mergeCell ref="A8073:B8073"/>
    <mergeCell ref="E8075:F8075"/>
    <mergeCell ref="A8076:B8076"/>
    <mergeCell ref="E8078:F8078"/>
    <mergeCell ref="E8079:F8079"/>
    <mergeCell ref="E8080:F8080"/>
    <mergeCell ref="E8081:F8081"/>
    <mergeCell ref="E8082:G8082"/>
    <mergeCell ref="A8083:G8083"/>
    <mergeCell ref="A8084:B8084"/>
    <mergeCell ref="E8086:F8086"/>
    <mergeCell ref="A8087:B8087"/>
    <mergeCell ref="E8090:F8090"/>
    <mergeCell ref="E8091:F8091"/>
    <mergeCell ref="E8092:F8092"/>
    <mergeCell ref="E8093:F8093"/>
    <mergeCell ref="E8094:G8094"/>
    <mergeCell ref="A8095:G8095"/>
    <mergeCell ref="A8096:B8096"/>
    <mergeCell ref="E8099:F8099"/>
    <mergeCell ref="A8100:B8100"/>
    <mergeCell ref="E8103:F8103"/>
    <mergeCell ref="E8104:F8104"/>
    <mergeCell ref="E8105:F8105"/>
    <mergeCell ref="E8106:F8106"/>
    <mergeCell ref="E8107:G8107"/>
    <mergeCell ref="A8108:G8108"/>
    <mergeCell ref="A8109:B8109"/>
    <mergeCell ref="E8111:F8111"/>
    <mergeCell ref="A8112:B8112"/>
    <mergeCell ref="E8114:F8114"/>
    <mergeCell ref="E8115:F8115"/>
    <mergeCell ref="E8116:F8116"/>
    <mergeCell ref="E8117:F8117"/>
    <mergeCell ref="E8118:G8118"/>
    <mergeCell ref="A8119:G8119"/>
    <mergeCell ref="A8120:B8120"/>
    <mergeCell ref="E8123:F8123"/>
    <mergeCell ref="A8124:B8124"/>
    <mergeCell ref="E8127:F8127"/>
    <mergeCell ref="E8128:F8128"/>
    <mergeCell ref="E8129:F8129"/>
    <mergeCell ref="E8130:F8130"/>
    <mergeCell ref="E8131:G8131"/>
    <mergeCell ref="A8132:G8132"/>
    <mergeCell ref="A8133:B8133"/>
    <mergeCell ref="E8136:F8136"/>
    <mergeCell ref="A8137:B8137"/>
    <mergeCell ref="E8139:F8139"/>
    <mergeCell ref="A8140:B8140"/>
    <mergeCell ref="E8144:F8144"/>
    <mergeCell ref="E8145:F8145"/>
    <mergeCell ref="E8146:F8146"/>
    <mergeCell ref="E8147:F8147"/>
    <mergeCell ref="E8148:G8148"/>
    <mergeCell ref="A8149:G8149"/>
    <mergeCell ref="A8150:B8150"/>
    <mergeCell ref="E8153:F8153"/>
    <mergeCell ref="A8154:B8154"/>
    <mergeCell ref="E8156:F8156"/>
    <mergeCell ref="A8157:B8157"/>
    <mergeCell ref="E8161:F8161"/>
    <mergeCell ref="E8162:F8162"/>
    <mergeCell ref="E8163:F8163"/>
    <mergeCell ref="E8164:F8164"/>
    <mergeCell ref="E8165:G8165"/>
    <mergeCell ref="A8166:G8166"/>
    <mergeCell ref="A8167:B8167"/>
    <mergeCell ref="E8170:F8170"/>
    <mergeCell ref="A8171:B8171"/>
    <mergeCell ref="E8174:F8174"/>
    <mergeCell ref="E8175:F8175"/>
    <mergeCell ref="E8176:F8176"/>
    <mergeCell ref="E8177:F8177"/>
    <mergeCell ref="E8178:G8178"/>
    <mergeCell ref="A8179:G8179"/>
    <mergeCell ref="A8180:B8180"/>
    <mergeCell ref="E8184:F8184"/>
    <mergeCell ref="A8185:B8185"/>
    <mergeCell ref="E8188:F8188"/>
    <mergeCell ref="E8189:F8189"/>
    <mergeCell ref="E8190:F8190"/>
    <mergeCell ref="E8191:F8191"/>
    <mergeCell ref="E8192:G8192"/>
    <mergeCell ref="A8193:G8193"/>
    <mergeCell ref="A8194:B8194"/>
    <mergeCell ref="E8196:F8196"/>
    <mergeCell ref="E8197:F8197"/>
    <mergeCell ref="E8198:F8198"/>
    <mergeCell ref="E8199:F8199"/>
    <mergeCell ref="E8200:G8200"/>
    <mergeCell ref="A8201:G8201"/>
    <mergeCell ref="A8202:B8202"/>
    <mergeCell ref="E8204:F8204"/>
    <mergeCell ref="A8205:B8205"/>
    <mergeCell ref="E8208:F8208"/>
    <mergeCell ref="E8209:F8209"/>
    <mergeCell ref="E8210:F8210"/>
    <mergeCell ref="E8211:F8211"/>
    <mergeCell ref="E8212:G8212"/>
    <mergeCell ref="A8213:G8213"/>
    <mergeCell ref="A8214:B8214"/>
    <mergeCell ref="E8216:F8216"/>
    <mergeCell ref="E8217:F8217"/>
    <mergeCell ref="E8218:F8218"/>
    <mergeCell ref="E8219:F8219"/>
    <mergeCell ref="E8220:G8220"/>
    <mergeCell ref="A8221:G8221"/>
    <mergeCell ref="A8222:B8222"/>
    <mergeCell ref="E8225:F8225"/>
    <mergeCell ref="A8226:B8226"/>
    <mergeCell ref="E8228:F8228"/>
    <mergeCell ref="E8229:F8229"/>
    <mergeCell ref="E8230:F8230"/>
    <mergeCell ref="E8231:F8231"/>
    <mergeCell ref="E8232:G8232"/>
    <mergeCell ref="A8233:G8233"/>
    <mergeCell ref="A8234:B8234"/>
    <mergeCell ref="E8236:F8236"/>
    <mergeCell ref="A8237:B8237"/>
    <mergeCell ref="E8239:F8239"/>
    <mergeCell ref="E8240:F8240"/>
    <mergeCell ref="E8241:F8241"/>
    <mergeCell ref="E8242:F8242"/>
    <mergeCell ref="E8243:G8243"/>
    <mergeCell ref="A8244:G8244"/>
    <mergeCell ref="A8245:B8245"/>
    <mergeCell ref="E8248:F8248"/>
    <mergeCell ref="A8249:B8249"/>
    <mergeCell ref="E8251:F8251"/>
    <mergeCell ref="E8252:F8252"/>
    <mergeCell ref="E8253:F8253"/>
    <mergeCell ref="E8254:F8254"/>
    <mergeCell ref="E8255:G8255"/>
    <mergeCell ref="A8256:G8256"/>
    <mergeCell ref="A8257:B8257"/>
    <mergeCell ref="E8259:F8259"/>
    <mergeCell ref="E8260:F8260"/>
    <mergeCell ref="E8261:F8261"/>
    <mergeCell ref="E8262:F8262"/>
    <mergeCell ref="E8263:G8263"/>
    <mergeCell ref="A8264:G8264"/>
    <mergeCell ref="A8265:B8265"/>
    <mergeCell ref="E8268:F8268"/>
    <mergeCell ref="A8269:B8269"/>
    <mergeCell ref="E8273:F8273"/>
    <mergeCell ref="A8274:B8274"/>
    <mergeCell ref="E8278:F8278"/>
    <mergeCell ref="A8279:B8279"/>
    <mergeCell ref="E8282:F8282"/>
    <mergeCell ref="E8283:F8283"/>
    <mergeCell ref="E8284:F8284"/>
    <mergeCell ref="E8285:F8285"/>
    <mergeCell ref="E8286:G8286"/>
    <mergeCell ref="A8287:G8287"/>
    <mergeCell ref="A8288:B8288"/>
    <mergeCell ref="E8291:F8291"/>
    <mergeCell ref="A8292:B8292"/>
    <mergeCell ref="E8295:F8295"/>
    <mergeCell ref="A8296:B8296"/>
    <mergeCell ref="E8299:F8299"/>
    <mergeCell ref="E8300:F8300"/>
    <mergeCell ref="E8301:F8301"/>
    <mergeCell ref="E8302:F8302"/>
    <mergeCell ref="E8303:G8303"/>
    <mergeCell ref="A8304:G8304"/>
    <mergeCell ref="A8305:B8305"/>
    <mergeCell ref="E8310:F8310"/>
    <mergeCell ref="A8311:B8311"/>
    <mergeCell ref="E8320:F8320"/>
    <mergeCell ref="A8321:B8321"/>
    <mergeCell ref="E8328:F8328"/>
    <mergeCell ref="E8329:F8329"/>
    <mergeCell ref="E8330:F8330"/>
    <mergeCell ref="E8331:F8331"/>
    <mergeCell ref="E8332:G8332"/>
    <mergeCell ref="A8333:G8333"/>
    <mergeCell ref="A8334:B8334"/>
    <mergeCell ref="E8336:F8336"/>
    <mergeCell ref="A8337:B8337"/>
    <mergeCell ref="E8341:F8341"/>
    <mergeCell ref="A8342:B8342"/>
    <mergeCell ref="E8345:F8345"/>
    <mergeCell ref="E8346:F8346"/>
    <mergeCell ref="E8347:F8347"/>
    <mergeCell ref="E8348:F8348"/>
    <mergeCell ref="E8349:G8349"/>
    <mergeCell ref="A8350:G8350"/>
    <mergeCell ref="A8351:B8351"/>
    <mergeCell ref="E8354:F8354"/>
    <mergeCell ref="A8355:B8355"/>
    <mergeCell ref="E8359:F8359"/>
    <mergeCell ref="A8360:B8360"/>
    <mergeCell ref="E8364:F8364"/>
    <mergeCell ref="E8365:F8365"/>
    <mergeCell ref="E8366:F8366"/>
    <mergeCell ref="E8367:F8367"/>
    <mergeCell ref="E8368:G8368"/>
    <mergeCell ref="A8369:G8369"/>
    <mergeCell ref="A8370:B8370"/>
    <mergeCell ref="E8372:F8372"/>
    <mergeCell ref="A8373:B8373"/>
    <mergeCell ref="E8376:F8376"/>
    <mergeCell ref="A8377:B8377"/>
    <mergeCell ref="E8380:F8380"/>
    <mergeCell ref="E8381:F8381"/>
    <mergeCell ref="E8382:F8382"/>
    <mergeCell ref="E8383:F8383"/>
    <mergeCell ref="E8384:G8384"/>
    <mergeCell ref="A8385:G8385"/>
    <mergeCell ref="A8386:B8386"/>
    <mergeCell ref="E8388:F8388"/>
    <mergeCell ref="E8389:F8389"/>
    <mergeCell ref="E8390:F8390"/>
    <mergeCell ref="E8391:F8391"/>
    <mergeCell ref="E8392:G8392"/>
    <mergeCell ref="A8393:G8393"/>
    <mergeCell ref="A8394:B8394"/>
    <mergeCell ref="E8401:F8401"/>
    <mergeCell ref="A8402:B8402"/>
    <mergeCell ref="E8404:F8404"/>
    <mergeCell ref="A8405:B8405"/>
    <mergeCell ref="E8407:F8407"/>
    <mergeCell ref="E8408:F8408"/>
    <mergeCell ref="E8409:F8409"/>
    <mergeCell ref="E8410:F8410"/>
    <mergeCell ref="E8411:G8411"/>
    <mergeCell ref="A8412:G8412"/>
    <mergeCell ref="A8413:B8413"/>
    <mergeCell ref="E8420:F8420"/>
    <mergeCell ref="A8421:B8421"/>
    <mergeCell ref="E8423:F8423"/>
    <mergeCell ref="A8424:B8424"/>
    <mergeCell ref="E8426:F8426"/>
    <mergeCell ref="E8427:F8427"/>
    <mergeCell ref="E8428:F8428"/>
    <mergeCell ref="E8429:F8429"/>
    <mergeCell ref="E8430:G8430"/>
    <mergeCell ref="A8431:G8431"/>
    <mergeCell ref="A8432:B8432"/>
    <mergeCell ref="E8436:F8436"/>
    <mergeCell ref="A8437:B8437"/>
    <mergeCell ref="E8440:F8440"/>
    <mergeCell ref="E8441:F8441"/>
    <mergeCell ref="E8442:F8442"/>
    <mergeCell ref="E8443:F8443"/>
    <mergeCell ref="E8444:G8444"/>
    <mergeCell ref="A8445:G8445"/>
    <mergeCell ref="A8446:B8446"/>
    <mergeCell ref="E8450:F8450"/>
    <mergeCell ref="A8451:B8451"/>
    <mergeCell ref="E8454:F8454"/>
    <mergeCell ref="E8455:F8455"/>
    <mergeCell ref="E8456:F8456"/>
    <mergeCell ref="E8457:F8457"/>
    <mergeCell ref="E8458:G8458"/>
    <mergeCell ref="A8459:G8459"/>
    <mergeCell ref="A8460:B8460"/>
    <mergeCell ref="E8462:F8462"/>
    <mergeCell ref="A8463:B8463"/>
    <mergeCell ref="E8466:F8466"/>
    <mergeCell ref="E8467:F8467"/>
    <mergeCell ref="E8468:F8468"/>
    <mergeCell ref="E8469:F8469"/>
    <mergeCell ref="E8470:G8470"/>
    <mergeCell ref="A8471:G8471"/>
    <mergeCell ref="A8472:B8472"/>
    <mergeCell ref="E8476:F8476"/>
    <mergeCell ref="A8477:B8477"/>
    <mergeCell ref="E8480:F8480"/>
    <mergeCell ref="E8481:F8481"/>
    <mergeCell ref="E8482:F8482"/>
    <mergeCell ref="E8483:F8483"/>
    <mergeCell ref="E8484:G8484"/>
    <mergeCell ref="A8485:G8485"/>
    <mergeCell ref="A8486:B8486"/>
    <mergeCell ref="E8489:F8489"/>
    <mergeCell ref="A8490:B8490"/>
    <mergeCell ref="E8493:F8493"/>
    <mergeCell ref="E8494:F8494"/>
    <mergeCell ref="E8495:F8495"/>
    <mergeCell ref="E8496:F8496"/>
    <mergeCell ref="E8497:G8497"/>
    <mergeCell ref="A8498:G8498"/>
    <mergeCell ref="A8499:B8499"/>
    <mergeCell ref="E8502:F8502"/>
    <mergeCell ref="A8503:B8503"/>
    <mergeCell ref="E8509:F8509"/>
    <mergeCell ref="A8510:B8510"/>
    <mergeCell ref="E8513:F8513"/>
    <mergeCell ref="E8514:F8514"/>
    <mergeCell ref="E8515:F8515"/>
    <mergeCell ref="E8516:F8516"/>
    <mergeCell ref="E8517:G8517"/>
    <mergeCell ref="A8518:G8518"/>
    <mergeCell ref="A8519:B8519"/>
    <mergeCell ref="E8522:F8522"/>
    <mergeCell ref="A8523:B8523"/>
    <mergeCell ref="E8526:F8526"/>
    <mergeCell ref="A8527:B8527"/>
    <mergeCell ref="E8531:F8531"/>
    <mergeCell ref="A8532:B8532"/>
    <mergeCell ref="E8535:F8535"/>
    <mergeCell ref="E8536:F8536"/>
    <mergeCell ref="E8537:F8537"/>
    <mergeCell ref="E8538:F8538"/>
    <mergeCell ref="E8539:G8539"/>
    <mergeCell ref="A8540:G8540"/>
    <mergeCell ref="A8541:B8541"/>
    <mergeCell ref="E8543:F8543"/>
    <mergeCell ref="E8544:F8544"/>
    <mergeCell ref="E8545:F8545"/>
    <mergeCell ref="E8546:F8546"/>
    <mergeCell ref="E8547:G8547"/>
    <mergeCell ref="A8548:G8548"/>
    <mergeCell ref="A8549:B8549"/>
    <mergeCell ref="E8551:F8551"/>
    <mergeCell ref="E8552:F8552"/>
    <mergeCell ref="E8553:F8553"/>
    <mergeCell ref="E8554:F8554"/>
    <mergeCell ref="E8555:G8555"/>
    <mergeCell ref="A8556:G8556"/>
    <mergeCell ref="A8557:B8557"/>
    <mergeCell ref="E8564:F8564"/>
    <mergeCell ref="A8565:B8565"/>
    <mergeCell ref="E8567:F8567"/>
    <mergeCell ref="A8568:B8568"/>
    <mergeCell ref="E8570:F8570"/>
    <mergeCell ref="E8571:F8571"/>
    <mergeCell ref="E8572:F8572"/>
    <mergeCell ref="E8573:F8573"/>
    <mergeCell ref="E8574:G8574"/>
    <mergeCell ref="A8575:G8575"/>
    <mergeCell ref="A8576:B8576"/>
    <mergeCell ref="E8583:F8583"/>
    <mergeCell ref="A8584:B8584"/>
    <mergeCell ref="E8586:F8586"/>
    <mergeCell ref="A8587:B8587"/>
    <mergeCell ref="E8589:F8589"/>
    <mergeCell ref="E8590:F8590"/>
    <mergeCell ref="E8591:F8591"/>
    <mergeCell ref="E8592:F8592"/>
    <mergeCell ref="E8593:G8593"/>
    <mergeCell ref="A8594:G8594"/>
    <mergeCell ref="A8595:B8595"/>
    <mergeCell ref="E8599:F8599"/>
    <mergeCell ref="A8600:B8600"/>
    <mergeCell ref="E8603:F8603"/>
    <mergeCell ref="E8604:F8604"/>
    <mergeCell ref="E8605:F8605"/>
    <mergeCell ref="E8606:F8606"/>
    <mergeCell ref="E8607:G8607"/>
    <mergeCell ref="A8608:G8608"/>
    <mergeCell ref="A8609:B8609"/>
    <mergeCell ref="E8613:F8613"/>
    <mergeCell ref="A8614:B8614"/>
    <mergeCell ref="E8617:F8617"/>
    <mergeCell ref="E8618:F8618"/>
    <mergeCell ref="E8619:F8619"/>
    <mergeCell ref="E8620:F8620"/>
    <mergeCell ref="E8621:G8621"/>
    <mergeCell ref="A8622:G8622"/>
    <mergeCell ref="A8623:B8623"/>
    <mergeCell ref="E8625:F8625"/>
    <mergeCell ref="A8626:B8626"/>
    <mergeCell ref="E8629:F8629"/>
    <mergeCell ref="E8630:F8630"/>
    <mergeCell ref="E8631:F8631"/>
    <mergeCell ref="E8632:F8632"/>
    <mergeCell ref="E8633:G8633"/>
    <mergeCell ref="A8634:G8634"/>
    <mergeCell ref="A8635:B8635"/>
    <mergeCell ref="E8638:F8638"/>
    <mergeCell ref="A8639:B8639"/>
    <mergeCell ref="E8642:F8642"/>
    <mergeCell ref="E8643:F8643"/>
    <mergeCell ref="E8644:F8644"/>
    <mergeCell ref="E8645:F8645"/>
    <mergeCell ref="E8646:G8646"/>
    <mergeCell ref="A8647:G8647"/>
    <mergeCell ref="A8648:B8648"/>
    <mergeCell ref="E8650:F8650"/>
    <mergeCell ref="E8651:F8651"/>
    <mergeCell ref="E8652:F8652"/>
    <mergeCell ref="E8653:F8653"/>
    <mergeCell ref="E8654:G8654"/>
    <mergeCell ref="A8655:G8655"/>
    <mergeCell ref="A8656:B8656"/>
    <mergeCell ref="E8658:F8658"/>
    <mergeCell ref="E8659:F8659"/>
    <mergeCell ref="E8660:F8660"/>
    <mergeCell ref="E8661:F8661"/>
    <mergeCell ref="E8662:G8662"/>
    <mergeCell ref="A8663:G8663"/>
    <mergeCell ref="A8664:B8664"/>
    <mergeCell ref="E8671:F8671"/>
    <mergeCell ref="A8672:B8672"/>
    <mergeCell ref="E8674:F8674"/>
    <mergeCell ref="A8675:B8675"/>
    <mergeCell ref="E8677:F8677"/>
    <mergeCell ref="E8678:F8678"/>
    <mergeCell ref="E8679:F8679"/>
    <mergeCell ref="E8680:F8680"/>
    <mergeCell ref="E8681:G8681"/>
    <mergeCell ref="A8682:G8682"/>
    <mergeCell ref="A8683:B8683"/>
    <mergeCell ref="E8686:F8686"/>
    <mergeCell ref="A8687:B8687"/>
    <mergeCell ref="E8690:F8690"/>
    <mergeCell ref="A8691:B8691"/>
    <mergeCell ref="E8695:F8695"/>
    <mergeCell ref="A8696:B8696"/>
    <mergeCell ref="E8699:F8699"/>
    <mergeCell ref="E8700:F8700"/>
    <mergeCell ref="E8701:F8701"/>
    <mergeCell ref="E8702:F8702"/>
    <mergeCell ref="E8703:G8703"/>
    <mergeCell ref="A8704:G8704"/>
    <mergeCell ref="A8705:B8705"/>
    <mergeCell ref="E8707:F8707"/>
    <mergeCell ref="A8708:B8708"/>
    <mergeCell ref="E8711:F8711"/>
    <mergeCell ref="A8712:B8712"/>
    <mergeCell ref="E8715:F8715"/>
    <mergeCell ref="E8716:F8716"/>
    <mergeCell ref="E8717:F8717"/>
    <mergeCell ref="E8718:F8718"/>
    <mergeCell ref="E8719:G8719"/>
    <mergeCell ref="A8720:G8720"/>
    <mergeCell ref="A8721:B8721"/>
    <mergeCell ref="E8723:F8723"/>
    <mergeCell ref="E8724:F8724"/>
    <mergeCell ref="E8725:F8725"/>
    <mergeCell ref="E8726:F8726"/>
    <mergeCell ref="E8727:G8727"/>
    <mergeCell ref="A8728:G8728"/>
    <mergeCell ref="A8729:B8729"/>
    <mergeCell ref="E8736:F8736"/>
    <mergeCell ref="A8737:B8737"/>
    <mergeCell ref="E8739:F8739"/>
    <mergeCell ref="A8740:B8740"/>
    <mergeCell ref="E8742:F8742"/>
    <mergeCell ref="E8743:F8743"/>
    <mergeCell ref="E8744:F8744"/>
    <mergeCell ref="E8745:F8745"/>
    <mergeCell ref="E8746:G8746"/>
    <mergeCell ref="A8747:G8747"/>
    <mergeCell ref="A8748:B8748"/>
    <mergeCell ref="E8755:F8755"/>
    <mergeCell ref="A8756:B8756"/>
    <mergeCell ref="E8758:F8758"/>
    <mergeCell ref="A8759:B8759"/>
    <mergeCell ref="E8761:F8761"/>
    <mergeCell ref="E8762:F8762"/>
    <mergeCell ref="E8763:F8763"/>
    <mergeCell ref="E8764:F8764"/>
    <mergeCell ref="E8765:G8765"/>
    <mergeCell ref="A8766:G8766"/>
    <mergeCell ref="A8767:B8767"/>
    <mergeCell ref="E8771:F8771"/>
    <mergeCell ref="A8772:B8772"/>
    <mergeCell ref="E8775:F8775"/>
    <mergeCell ref="E8776:F8776"/>
    <mergeCell ref="E8777:F8777"/>
    <mergeCell ref="E8778:F8778"/>
    <mergeCell ref="E8779:G8779"/>
    <mergeCell ref="A8780:G8780"/>
    <mergeCell ref="A8781:B8781"/>
    <mergeCell ref="E8785:F8785"/>
    <mergeCell ref="A8786:B8786"/>
    <mergeCell ref="E8789:F8789"/>
    <mergeCell ref="E8790:F8790"/>
    <mergeCell ref="E8791:F8791"/>
    <mergeCell ref="E8792:F8792"/>
    <mergeCell ref="E8793:G8793"/>
    <mergeCell ref="A8794:G8794"/>
    <mergeCell ref="A8795:B8795"/>
    <mergeCell ref="E8797:F8797"/>
    <mergeCell ref="A8798:B8798"/>
    <mergeCell ref="E8801:F8801"/>
    <mergeCell ref="E8802:F8802"/>
    <mergeCell ref="E8803:F8803"/>
    <mergeCell ref="E8804:F8804"/>
    <mergeCell ref="E8805:G8805"/>
    <mergeCell ref="A8806:G8806"/>
    <mergeCell ref="A8807:B8807"/>
    <mergeCell ref="E8810:F8810"/>
    <mergeCell ref="A8811:B8811"/>
    <mergeCell ref="E8814:F8814"/>
    <mergeCell ref="E8815:F8815"/>
    <mergeCell ref="E8816:F8816"/>
    <mergeCell ref="E8817:F8817"/>
    <mergeCell ref="E8818:G8818"/>
    <mergeCell ref="A8819:G8819"/>
    <mergeCell ref="A8820:B8820"/>
    <mergeCell ref="E8822:F8822"/>
    <mergeCell ref="E8823:F8823"/>
    <mergeCell ref="E8824:F8824"/>
    <mergeCell ref="E8825:F8825"/>
    <mergeCell ref="E8826:G8826"/>
    <mergeCell ref="A8827:G8827"/>
    <mergeCell ref="A8828:B8828"/>
    <mergeCell ref="E8830:F8830"/>
    <mergeCell ref="E8831:F8831"/>
    <mergeCell ref="E8832:F8832"/>
    <mergeCell ref="E8833:F8833"/>
    <mergeCell ref="E8834:G8834"/>
    <mergeCell ref="A8835:G8835"/>
    <mergeCell ref="A8836:B8836"/>
    <mergeCell ref="E8843:F8843"/>
    <mergeCell ref="A8844:B8844"/>
    <mergeCell ref="E8846:F8846"/>
    <mergeCell ref="A8847:B8847"/>
    <mergeCell ref="E8849:F8849"/>
    <mergeCell ref="E8850:F8850"/>
    <mergeCell ref="E8851:F8851"/>
    <mergeCell ref="E8852:F8852"/>
    <mergeCell ref="E8853:G8853"/>
    <mergeCell ref="A8854:G8854"/>
    <mergeCell ref="A8855:B8855"/>
    <mergeCell ref="E8859:F8859"/>
    <mergeCell ref="A8860:B8860"/>
    <mergeCell ref="E8863:F8863"/>
    <mergeCell ref="A8864:B8864"/>
    <mergeCell ref="E8866:F8866"/>
    <mergeCell ref="E8867:F8867"/>
    <mergeCell ref="E8868:F8868"/>
    <mergeCell ref="E8869:F8869"/>
    <mergeCell ref="E8870:G8870"/>
    <mergeCell ref="A8871:G8871"/>
    <mergeCell ref="A8872:B8872"/>
    <mergeCell ref="E8875:F8875"/>
    <mergeCell ref="A8876:B8876"/>
    <mergeCell ref="E8879:F8879"/>
    <mergeCell ref="E8880:F8880"/>
    <mergeCell ref="E8881:F8881"/>
    <mergeCell ref="E8882:F8882"/>
    <mergeCell ref="E8883:G8883"/>
    <mergeCell ref="A8884:G8884"/>
    <mergeCell ref="A8885:B8885"/>
    <mergeCell ref="E8889:F8889"/>
    <mergeCell ref="A8890:B8890"/>
    <mergeCell ref="E8892:F8892"/>
    <mergeCell ref="E8893:F8893"/>
    <mergeCell ref="E8894:F8894"/>
    <mergeCell ref="E8895:F8895"/>
    <mergeCell ref="E8896:G8896"/>
    <mergeCell ref="A8897:G8897"/>
    <mergeCell ref="A8898:B8898"/>
    <mergeCell ref="E8901:F8901"/>
    <mergeCell ref="A8902:B8902"/>
    <mergeCell ref="E8904:F8904"/>
    <mergeCell ref="E8905:F8905"/>
    <mergeCell ref="E8906:F8906"/>
    <mergeCell ref="E8907:F8907"/>
    <mergeCell ref="E8908:G8908"/>
    <mergeCell ref="A8909:G8909"/>
    <mergeCell ref="A8910:B8910"/>
    <mergeCell ref="E8914:F8914"/>
    <mergeCell ref="A8915:B8915"/>
    <mergeCell ref="E8918:F8918"/>
    <mergeCell ref="E8919:F8919"/>
    <mergeCell ref="E8920:F8920"/>
    <mergeCell ref="E8921:F8921"/>
    <mergeCell ref="E8922:G8922"/>
    <mergeCell ref="A8923:G8923"/>
    <mergeCell ref="A8924:B8924"/>
    <mergeCell ref="E8928:F8928"/>
    <mergeCell ref="A8929:B8929"/>
    <mergeCell ref="E8932:F8932"/>
    <mergeCell ref="E8933:F8933"/>
    <mergeCell ref="E8934:F8934"/>
    <mergeCell ref="E8935:F8935"/>
    <mergeCell ref="E8936:G8936"/>
    <mergeCell ref="A8937:G8937"/>
    <mergeCell ref="A8938:B8938"/>
    <mergeCell ref="E8941:F8941"/>
    <mergeCell ref="A8942:B8942"/>
    <mergeCell ref="E8945:F8945"/>
    <mergeCell ref="E8946:F8946"/>
    <mergeCell ref="E8947:F8947"/>
    <mergeCell ref="E8948:F8948"/>
    <mergeCell ref="E8949:G8949"/>
    <mergeCell ref="A8950:G8950"/>
    <mergeCell ref="A8951:B8951"/>
    <mergeCell ref="E8954:F8954"/>
    <mergeCell ref="A8955:B8955"/>
    <mergeCell ref="E8958:F8958"/>
    <mergeCell ref="E8959:F8959"/>
    <mergeCell ref="E8960:F8960"/>
    <mergeCell ref="E8961:F8961"/>
    <mergeCell ref="E8962:G8962"/>
    <mergeCell ref="A8963:G8963"/>
    <mergeCell ref="A8964:B8964"/>
    <mergeCell ref="E8967:F8967"/>
    <mergeCell ref="A8968:B8968"/>
    <mergeCell ref="E8971:F8971"/>
    <mergeCell ref="E8972:F8972"/>
    <mergeCell ref="E8973:F8973"/>
    <mergeCell ref="E8974:F8974"/>
    <mergeCell ref="E8975:G8975"/>
    <mergeCell ref="A8976:G8976"/>
    <mergeCell ref="A8977:B8977"/>
    <mergeCell ref="E8983:F8983"/>
    <mergeCell ref="A8984:B8984"/>
    <mergeCell ref="E8987:F8987"/>
    <mergeCell ref="E8988:F8988"/>
    <mergeCell ref="E8989:F8989"/>
    <mergeCell ref="E8990:F8990"/>
    <mergeCell ref="E8991:G8991"/>
    <mergeCell ref="A8992:G8992"/>
    <mergeCell ref="A8993:B8993"/>
    <mergeCell ref="E8995:F8995"/>
    <mergeCell ref="A8996:B8996"/>
    <mergeCell ref="E8999:F8999"/>
    <mergeCell ref="E9000:F9000"/>
    <mergeCell ref="E9001:F9001"/>
    <mergeCell ref="E9002:F9002"/>
    <mergeCell ref="E9003:G9003"/>
    <mergeCell ref="A9004:G9004"/>
    <mergeCell ref="A9005:B9005"/>
    <mergeCell ref="E9008:F9008"/>
    <mergeCell ref="A9009:B9009"/>
    <mergeCell ref="E9011:F9011"/>
    <mergeCell ref="E9012:F9012"/>
    <mergeCell ref="E9013:F9013"/>
    <mergeCell ref="E9014:F9014"/>
    <mergeCell ref="E9015:G9015"/>
    <mergeCell ref="A9016:G9016"/>
    <mergeCell ref="A9017:B9017"/>
    <mergeCell ref="E9020:F9020"/>
    <mergeCell ref="A9021:B9021"/>
    <mergeCell ref="E9023:F9023"/>
    <mergeCell ref="A9024:B9024"/>
    <mergeCell ref="E9027:F9027"/>
    <mergeCell ref="E9028:F9028"/>
    <mergeCell ref="E9029:F9029"/>
    <mergeCell ref="E9030:F9030"/>
    <mergeCell ref="E9031:G9031"/>
    <mergeCell ref="A9032:G9032"/>
    <mergeCell ref="A9033:B9033"/>
    <mergeCell ref="E9035:F9035"/>
    <mergeCell ref="A9036:B9036"/>
    <mergeCell ref="E9041:F9041"/>
    <mergeCell ref="A9042:B9042"/>
    <mergeCell ref="E9044:F9044"/>
    <mergeCell ref="E9045:F9045"/>
    <mergeCell ref="E9046:F9046"/>
    <mergeCell ref="E9047:F9047"/>
    <mergeCell ref="E9048:G9048"/>
    <mergeCell ref="A9049:G9049"/>
    <mergeCell ref="A9050:B9050"/>
    <mergeCell ref="E9053:F9053"/>
    <mergeCell ref="E9054:F9054"/>
    <mergeCell ref="E9055:F9055"/>
    <mergeCell ref="E9056:F9056"/>
    <mergeCell ref="E9057:G9057"/>
    <mergeCell ref="A9058:G9058"/>
    <mergeCell ref="A9059:B9059"/>
    <mergeCell ref="E9061:F9061"/>
    <mergeCell ref="A9062:B9062"/>
    <mergeCell ref="E9067:F9067"/>
    <mergeCell ref="A9068:B9068"/>
    <mergeCell ref="E9070:F9070"/>
    <mergeCell ref="E9071:F9071"/>
    <mergeCell ref="E9072:F9072"/>
    <mergeCell ref="E9073:F9073"/>
    <mergeCell ref="E9074:G9074"/>
    <mergeCell ref="A9075:G9075"/>
    <mergeCell ref="A9076:B9076"/>
    <mergeCell ref="E9079:F9079"/>
    <mergeCell ref="A9080:B9080"/>
    <mergeCell ref="E9083:F9083"/>
    <mergeCell ref="E9084:F9084"/>
    <mergeCell ref="E9085:F9085"/>
    <mergeCell ref="E9086:F9086"/>
    <mergeCell ref="E9087:G9087"/>
    <mergeCell ref="A9088:G9088"/>
    <mergeCell ref="A9089:B9089"/>
    <mergeCell ref="E9092:F9092"/>
    <mergeCell ref="A9093:B9093"/>
    <mergeCell ref="E9096:F9096"/>
    <mergeCell ref="E9097:F9097"/>
    <mergeCell ref="E9098:F9098"/>
    <mergeCell ref="E9099:F9099"/>
    <mergeCell ref="E9100:G9100"/>
    <mergeCell ref="A9101:G9101"/>
    <mergeCell ref="A9102:B9102"/>
    <mergeCell ref="E9105:F9105"/>
    <mergeCell ref="A9106:B9106"/>
    <mergeCell ref="E9108:F9108"/>
    <mergeCell ref="A9109:B9109"/>
    <mergeCell ref="E9112:F9112"/>
    <mergeCell ref="E9113:F9113"/>
    <mergeCell ref="E9114:F9114"/>
    <mergeCell ref="E9115:F9115"/>
    <mergeCell ref="E9116:G9116"/>
    <mergeCell ref="A9117:G9117"/>
    <mergeCell ref="A9118:B9118"/>
    <mergeCell ref="E9120:F9120"/>
    <mergeCell ref="A9121:B9121"/>
    <mergeCell ref="E9126:F9126"/>
    <mergeCell ref="A9127:B9127"/>
    <mergeCell ref="E9129:F9129"/>
    <mergeCell ref="E9130:F9130"/>
    <mergeCell ref="E9131:F9131"/>
    <mergeCell ref="E9132:F9132"/>
    <mergeCell ref="E9133:G9133"/>
    <mergeCell ref="A9134:G9134"/>
    <mergeCell ref="A9135:B9135"/>
    <mergeCell ref="E9141:F9141"/>
    <mergeCell ref="A9142:B9142"/>
    <mergeCell ref="E9145:F9145"/>
    <mergeCell ref="E9146:F9146"/>
    <mergeCell ref="E9147:F9147"/>
    <mergeCell ref="E9148:F9148"/>
    <mergeCell ref="E9149:G9149"/>
    <mergeCell ref="A9150:G9150"/>
    <mergeCell ref="A9151:B9151"/>
    <mergeCell ref="E9153:F9153"/>
    <mergeCell ref="A9154:B9154"/>
    <mergeCell ref="E9157:F9157"/>
    <mergeCell ref="A9158:B9158"/>
    <mergeCell ref="E9180:F9180"/>
    <mergeCell ref="A9181:B9181"/>
    <mergeCell ref="E9186:F9186"/>
    <mergeCell ref="A9187:B9187"/>
    <mergeCell ref="E9205:F9205"/>
    <mergeCell ref="E9206:F9206"/>
    <mergeCell ref="E9207:F9207"/>
    <mergeCell ref="E9208:F9208"/>
    <mergeCell ref="E9209:G9209"/>
    <mergeCell ref="A9210:G9210"/>
    <mergeCell ref="A9211:B9211"/>
    <mergeCell ref="E9213:F9213"/>
    <mergeCell ref="A9214:B9214"/>
    <mergeCell ref="E9216:F9216"/>
    <mergeCell ref="E9217:F9217"/>
    <mergeCell ref="E9218:F9218"/>
    <mergeCell ref="E9219:F9219"/>
    <mergeCell ref="E9220:G9220"/>
    <mergeCell ref="A9221:G9221"/>
    <mergeCell ref="A9222:B9222"/>
    <mergeCell ref="E9225:F9225"/>
    <mergeCell ref="A9226:B9226"/>
    <mergeCell ref="E9228:F9228"/>
    <mergeCell ref="E9229:F9229"/>
    <mergeCell ref="E9230:F9230"/>
    <mergeCell ref="E9231:F9231"/>
    <mergeCell ref="E9232:G9232"/>
    <mergeCell ref="A9233:G9233"/>
    <mergeCell ref="A9234:B9234"/>
    <mergeCell ref="E9236:F9236"/>
    <mergeCell ref="E9237:F9237"/>
    <mergeCell ref="E9238:F9238"/>
    <mergeCell ref="E9239:F9239"/>
    <mergeCell ref="E9240:G9240"/>
    <mergeCell ref="A9241:G9241"/>
    <mergeCell ref="A9242:B9242"/>
    <mergeCell ref="E9245:F9245"/>
    <mergeCell ref="A9246:B9246"/>
    <mergeCell ref="E9252:F9252"/>
    <mergeCell ref="A9253:B9253"/>
    <mergeCell ref="E9256:F9256"/>
    <mergeCell ref="A9257:B9257"/>
    <mergeCell ref="E9259:F9259"/>
    <mergeCell ref="E9260:F9260"/>
    <mergeCell ref="E9261:F9261"/>
    <mergeCell ref="E9262:F9262"/>
    <mergeCell ref="E9263:G9263"/>
    <mergeCell ref="A9264:G9264"/>
    <mergeCell ref="A9265:B9265"/>
    <mergeCell ref="E9267:F9267"/>
    <mergeCell ref="E9268:F9268"/>
    <mergeCell ref="E9269:F9269"/>
    <mergeCell ref="E9270:F9270"/>
    <mergeCell ref="E9271:G9271"/>
    <mergeCell ref="A9272:G9272"/>
    <mergeCell ref="A9273:B9273"/>
    <mergeCell ref="E9277:F9277"/>
    <mergeCell ref="A9278:B9278"/>
    <mergeCell ref="E9280:F9280"/>
    <mergeCell ref="E9281:F9281"/>
    <mergeCell ref="E9282:F9282"/>
    <mergeCell ref="E9283:F9283"/>
    <mergeCell ref="E9284:G9284"/>
    <mergeCell ref="A9285:G9285"/>
    <mergeCell ref="A9286:B9286"/>
    <mergeCell ref="E9288:F9288"/>
    <mergeCell ref="A9289:B9289"/>
    <mergeCell ref="E9292:F9292"/>
    <mergeCell ref="A9293:B9293"/>
    <mergeCell ref="E9295:F9295"/>
    <mergeCell ref="E9296:F9296"/>
    <mergeCell ref="E9297:F9297"/>
    <mergeCell ref="E9298:F9298"/>
    <mergeCell ref="E9299:G9299"/>
    <mergeCell ref="A9300:G9300"/>
    <mergeCell ref="A9301:B9301"/>
    <mergeCell ref="E9306:F9306"/>
    <mergeCell ref="E9307:F9307"/>
    <mergeCell ref="E9308:F9308"/>
    <mergeCell ref="E9309:F9309"/>
    <mergeCell ref="E9310:G9310"/>
    <mergeCell ref="A9311:G9311"/>
    <mergeCell ref="A9312:B9312"/>
    <mergeCell ref="E9315:F9315"/>
    <mergeCell ref="A9316:B9316"/>
    <mergeCell ref="E9323:F9323"/>
    <mergeCell ref="A9324:B9324"/>
    <mergeCell ref="E9327:F9327"/>
    <mergeCell ref="E9328:F9328"/>
    <mergeCell ref="E9329:F9329"/>
    <mergeCell ref="E9330:F9330"/>
    <mergeCell ref="E9331:G9331"/>
    <mergeCell ref="A9332:G9332"/>
    <mergeCell ref="A9333:B9333"/>
    <mergeCell ref="E9336:F9336"/>
    <mergeCell ref="A9337:B9337"/>
    <mergeCell ref="E9344:F9344"/>
    <mergeCell ref="A9345:B9345"/>
    <mergeCell ref="E9348:F9348"/>
    <mergeCell ref="E9349:F9349"/>
    <mergeCell ref="E9350:F9350"/>
    <mergeCell ref="E9351:F9351"/>
    <mergeCell ref="E9352:G9352"/>
    <mergeCell ref="A9353:G9353"/>
    <mergeCell ref="A9354:B9354"/>
    <mergeCell ref="E9357:F9357"/>
    <mergeCell ref="A9358:B9358"/>
    <mergeCell ref="E9361:F9361"/>
    <mergeCell ref="A9362:B9362"/>
    <mergeCell ref="E9364:F9364"/>
    <mergeCell ref="E9365:F9365"/>
    <mergeCell ref="E9366:F9366"/>
    <mergeCell ref="E9367:F9367"/>
    <mergeCell ref="E9368:G9368"/>
    <mergeCell ref="A9369:G9369"/>
    <mergeCell ref="A9370:B9370"/>
    <mergeCell ref="E9372:F9372"/>
    <mergeCell ref="A9373:B9373"/>
    <mergeCell ref="E9378:F9378"/>
    <mergeCell ref="A9379:B9379"/>
    <mergeCell ref="E9381:F9381"/>
    <mergeCell ref="E9382:F9382"/>
    <mergeCell ref="E9383:F9383"/>
    <mergeCell ref="E9384:F9384"/>
    <mergeCell ref="E9385:G9385"/>
    <mergeCell ref="A9386:G9386"/>
    <mergeCell ref="A9387:B9387"/>
    <mergeCell ref="E9389:F9389"/>
    <mergeCell ref="A9390:B9390"/>
    <mergeCell ref="E9395:F9395"/>
    <mergeCell ref="A9396:B9396"/>
    <mergeCell ref="E9398:F9398"/>
    <mergeCell ref="E9399:F9399"/>
    <mergeCell ref="E9400:F9400"/>
    <mergeCell ref="E9401:F9401"/>
    <mergeCell ref="E9402:G9402"/>
    <mergeCell ref="A9403:G9403"/>
    <mergeCell ref="A9404:B9404"/>
    <mergeCell ref="E9407:F9407"/>
    <mergeCell ref="A9408:B9408"/>
    <mergeCell ref="E9412:F9412"/>
    <mergeCell ref="E9413:F9413"/>
    <mergeCell ref="E9414:F9414"/>
    <mergeCell ref="E9415:F9415"/>
    <mergeCell ref="E9416:G9416"/>
    <mergeCell ref="A9417:G9417"/>
    <mergeCell ref="A9418:B9418"/>
    <mergeCell ref="E9421:F9421"/>
    <mergeCell ref="A9422:B9422"/>
    <mergeCell ref="E9424:F9424"/>
    <mergeCell ref="A9425:B9425"/>
    <mergeCell ref="E9428:F9428"/>
    <mergeCell ref="E9429:F9429"/>
    <mergeCell ref="E9430:F9430"/>
    <mergeCell ref="E9431:F9431"/>
    <mergeCell ref="E9432:G9432"/>
    <mergeCell ref="A9433:G9433"/>
    <mergeCell ref="A9434:B9434"/>
    <mergeCell ref="E9436:F9436"/>
    <mergeCell ref="A9437:B9437"/>
    <mergeCell ref="E9440:F9440"/>
    <mergeCell ref="E9441:F9441"/>
    <mergeCell ref="E9442:F9442"/>
    <mergeCell ref="E9443:F9443"/>
    <mergeCell ref="E9444:G9444"/>
    <mergeCell ref="A9445:G9445"/>
    <mergeCell ref="A9446:B9446"/>
    <mergeCell ref="E9449:F9449"/>
    <mergeCell ref="A9450:B9450"/>
    <mergeCell ref="E9452:F9452"/>
    <mergeCell ref="E9453:F9453"/>
    <mergeCell ref="E9454:F9454"/>
    <mergeCell ref="E9455:F9455"/>
    <mergeCell ref="E9456:G9456"/>
    <mergeCell ref="A9457:G9457"/>
    <mergeCell ref="A9458:B9458"/>
    <mergeCell ref="E9462:F9462"/>
    <mergeCell ref="A9463:B9463"/>
    <mergeCell ref="E9466:F9466"/>
    <mergeCell ref="E9467:F9467"/>
    <mergeCell ref="E9468:F9468"/>
    <mergeCell ref="E9469:F9469"/>
    <mergeCell ref="E9470:G9470"/>
    <mergeCell ref="A9471:G9471"/>
    <mergeCell ref="A9472:B9472"/>
    <mergeCell ref="E9476:F9476"/>
    <mergeCell ref="A9477:B9477"/>
    <mergeCell ref="E9480:F9480"/>
    <mergeCell ref="E9481:F9481"/>
    <mergeCell ref="E9482:F9482"/>
    <mergeCell ref="E9483:F9483"/>
    <mergeCell ref="E9484:G9484"/>
    <mergeCell ref="A9485:G9485"/>
    <mergeCell ref="A9486:B9486"/>
    <mergeCell ref="E9490:F9490"/>
    <mergeCell ref="A9491:B9491"/>
    <mergeCell ref="E9494:F9494"/>
    <mergeCell ref="A9495:B9495"/>
    <mergeCell ref="E9497:F9497"/>
    <mergeCell ref="E9498:F9498"/>
    <mergeCell ref="E9499:F9499"/>
    <mergeCell ref="E9500:F9500"/>
    <mergeCell ref="E9501:G9501"/>
    <mergeCell ref="A9502:G9502"/>
    <mergeCell ref="A9503:B9503"/>
    <mergeCell ref="E9506:F9506"/>
    <mergeCell ref="A9507:B9507"/>
    <mergeCell ref="E9509:F9509"/>
    <mergeCell ref="E9510:F9510"/>
    <mergeCell ref="E9511:F9511"/>
    <mergeCell ref="E9512:F9512"/>
    <mergeCell ref="E9513:G9513"/>
    <mergeCell ref="A9514:G9514"/>
    <mergeCell ref="A9515:B9515"/>
    <mergeCell ref="E9518:F9518"/>
    <mergeCell ref="A9519:B9519"/>
    <mergeCell ref="E9521:F9521"/>
    <mergeCell ref="E9522:F9522"/>
    <mergeCell ref="E9523:F9523"/>
    <mergeCell ref="E9524:F9524"/>
    <mergeCell ref="E9525:G9525"/>
    <mergeCell ref="A9526:G9526"/>
    <mergeCell ref="A9527:B9527"/>
    <mergeCell ref="E9529:F9529"/>
    <mergeCell ref="A9530:B9530"/>
    <mergeCell ref="E9533:F9533"/>
    <mergeCell ref="E9534:F9534"/>
    <mergeCell ref="E9535:F9535"/>
    <mergeCell ref="E9536:F9536"/>
    <mergeCell ref="E9537:G9537"/>
    <mergeCell ref="A9538:G9538"/>
    <mergeCell ref="A9539:B9539"/>
    <mergeCell ref="E9541:F9541"/>
    <mergeCell ref="A9542:B9542"/>
    <mergeCell ref="E9545:F9545"/>
    <mergeCell ref="E9546:F9546"/>
    <mergeCell ref="E9547:F9547"/>
    <mergeCell ref="E9548:F9548"/>
    <mergeCell ref="E9549:G9549"/>
    <mergeCell ref="A9550:G9550"/>
    <mergeCell ref="A9551:B9551"/>
    <mergeCell ref="E9553:F9553"/>
    <mergeCell ref="A9554:B9554"/>
    <mergeCell ref="E9557:F9557"/>
    <mergeCell ref="E9558:F9558"/>
    <mergeCell ref="E9559:F9559"/>
    <mergeCell ref="E9560:F9560"/>
    <mergeCell ref="E9561:G9561"/>
    <mergeCell ref="A9562:G9562"/>
    <mergeCell ref="A9563:B9563"/>
    <mergeCell ref="E9568:F9568"/>
    <mergeCell ref="A9569:B9569"/>
    <mergeCell ref="E9572:F9572"/>
    <mergeCell ref="E9573:F9573"/>
    <mergeCell ref="E9574:F9574"/>
    <mergeCell ref="E9575:F9575"/>
    <mergeCell ref="E9576:G9576"/>
    <mergeCell ref="A9577:G9577"/>
    <mergeCell ref="A9578:B9578"/>
    <mergeCell ref="E9580:F9580"/>
    <mergeCell ref="A9581:B9581"/>
    <mergeCell ref="E9584:F9584"/>
    <mergeCell ref="A9585:B9585"/>
    <mergeCell ref="E9587:F9587"/>
    <mergeCell ref="E9588:F9588"/>
    <mergeCell ref="E9589:F9589"/>
    <mergeCell ref="E9590:F9590"/>
    <mergeCell ref="E9591:G9591"/>
    <mergeCell ref="A9592:G9592"/>
    <mergeCell ref="A9593:B9593"/>
    <mergeCell ref="E9598:F9598"/>
    <mergeCell ref="E9599:F9599"/>
    <mergeCell ref="E9600:F9600"/>
    <mergeCell ref="E9601:F9601"/>
    <mergeCell ref="E9602:G9602"/>
    <mergeCell ref="A9603:G9603"/>
    <mergeCell ref="A9604:B9604"/>
    <mergeCell ref="E9606:F9606"/>
    <mergeCell ref="E9607:F9607"/>
    <mergeCell ref="E9608:F9608"/>
    <mergeCell ref="E9609:F9609"/>
    <mergeCell ref="E9610:G9610"/>
    <mergeCell ref="A9611:G9611"/>
    <mergeCell ref="A9612:B9612"/>
    <mergeCell ref="E9615:F9615"/>
    <mergeCell ref="A9616:B9616"/>
    <mergeCell ref="E9623:F9623"/>
    <mergeCell ref="A9624:B9624"/>
    <mergeCell ref="E9627:F9627"/>
    <mergeCell ref="E9628:F9628"/>
    <mergeCell ref="E9629:F9629"/>
    <mergeCell ref="E9630:F9630"/>
    <mergeCell ref="E9631:G9631"/>
    <mergeCell ref="A9632:G9632"/>
    <mergeCell ref="A9633:B9633"/>
    <mergeCell ref="E9637:F9637"/>
    <mergeCell ref="A9638:B9638"/>
    <mergeCell ref="E9641:F9641"/>
    <mergeCell ref="E9642:F9642"/>
    <mergeCell ref="E9643:F9643"/>
    <mergeCell ref="E9644:F9644"/>
    <mergeCell ref="E9645:G9645"/>
    <mergeCell ref="A9646:G9646"/>
    <mergeCell ref="A9647:B9647"/>
    <mergeCell ref="E9650:F9650"/>
    <mergeCell ref="A9651:B9651"/>
    <mergeCell ref="E9653:F9653"/>
    <mergeCell ref="A9654:B9654"/>
    <mergeCell ref="E9657:F9657"/>
    <mergeCell ref="E9658:F9658"/>
    <mergeCell ref="E9659:F9659"/>
    <mergeCell ref="E9660:F9660"/>
    <mergeCell ref="E9661:G9661"/>
    <mergeCell ref="A9662:G9662"/>
    <mergeCell ref="A9663:B9663"/>
    <mergeCell ref="E9667:F9667"/>
    <mergeCell ref="A9668:B9668"/>
    <mergeCell ref="E9671:F9671"/>
    <mergeCell ref="E9672:F9672"/>
    <mergeCell ref="E9673:F9673"/>
    <mergeCell ref="E9674:F9674"/>
    <mergeCell ref="E9675:G9675"/>
    <mergeCell ref="A9676:G9676"/>
    <mergeCell ref="A9677:B9677"/>
    <mergeCell ref="E9680:F9680"/>
    <mergeCell ref="A9681:B9681"/>
    <mergeCell ref="E9684:F9684"/>
    <mergeCell ref="E9685:F9685"/>
    <mergeCell ref="E9686:F9686"/>
    <mergeCell ref="E9687:F9687"/>
    <mergeCell ref="E9688:G9688"/>
    <mergeCell ref="A9689:G9689"/>
    <mergeCell ref="A9690:B9690"/>
    <mergeCell ref="E9693:F9693"/>
    <mergeCell ref="A9694:B9694"/>
    <mergeCell ref="E9697:F9697"/>
    <mergeCell ref="E9698:F9698"/>
    <mergeCell ref="E9699:F9699"/>
    <mergeCell ref="E9700:F9700"/>
    <mergeCell ref="E9701:G9701"/>
    <mergeCell ref="A9702:G9702"/>
    <mergeCell ref="A9703:B9703"/>
    <mergeCell ref="E9705:F9705"/>
    <mergeCell ref="A9706:B9706"/>
    <mergeCell ref="E9709:F9709"/>
    <mergeCell ref="E9710:F9710"/>
    <mergeCell ref="E9711:F9711"/>
    <mergeCell ref="E9712:F9712"/>
    <mergeCell ref="E9713:G9713"/>
    <mergeCell ref="A9714:G9714"/>
    <mergeCell ref="A9715:B9715"/>
    <mergeCell ref="E9717:F9717"/>
    <mergeCell ref="A9718:B9718"/>
    <mergeCell ref="E9721:F9721"/>
    <mergeCell ref="E9722:F9722"/>
    <mergeCell ref="E9723:F9723"/>
    <mergeCell ref="E9724:F9724"/>
    <mergeCell ref="E9725:G9725"/>
    <mergeCell ref="A9726:G9726"/>
    <mergeCell ref="A9727:B9727"/>
    <mergeCell ref="E9729:F9729"/>
    <mergeCell ref="A9730:B9730"/>
    <mergeCell ref="E9733:F9733"/>
    <mergeCell ref="E9734:F9734"/>
    <mergeCell ref="E9735:F9735"/>
    <mergeCell ref="E9736:F9736"/>
    <mergeCell ref="E9737:G9737"/>
    <mergeCell ref="A9738:G9738"/>
    <mergeCell ref="A9739:B9739"/>
    <mergeCell ref="E9742:F9742"/>
    <mergeCell ref="A9743:B9743"/>
    <mergeCell ref="E9746:F9746"/>
    <mergeCell ref="E9747:F9747"/>
    <mergeCell ref="E9748:F9748"/>
    <mergeCell ref="E9749:F9749"/>
    <mergeCell ref="E9750:G9750"/>
    <mergeCell ref="A9751:G9751"/>
    <mergeCell ref="A9752:B9752"/>
    <mergeCell ref="E9755:F9755"/>
    <mergeCell ref="A9756:B9756"/>
    <mergeCell ref="E9759:F9759"/>
    <mergeCell ref="E9760:F9760"/>
    <mergeCell ref="E9761:F9761"/>
    <mergeCell ref="E9762:F9762"/>
    <mergeCell ref="E9763:G9763"/>
    <mergeCell ref="A9764:G9764"/>
    <mergeCell ref="A9765:B9765"/>
    <mergeCell ref="E9768:F9768"/>
    <mergeCell ref="E9769:F9769"/>
    <mergeCell ref="E9770:F9770"/>
    <mergeCell ref="E9771:F9771"/>
    <mergeCell ref="E9772:G9772"/>
    <mergeCell ref="A9773:G9773"/>
    <mergeCell ref="A9774:B9774"/>
    <mergeCell ref="E9777:F9777"/>
    <mergeCell ref="E9778:F9778"/>
    <mergeCell ref="E9779:F9779"/>
    <mergeCell ref="E9780:F9780"/>
    <mergeCell ref="E9781:G9781"/>
    <mergeCell ref="A9782:G9782"/>
    <mergeCell ref="A9783:B9783"/>
    <mergeCell ref="E9785:F9785"/>
    <mergeCell ref="A9786:B9786"/>
    <mergeCell ref="E9789:F9789"/>
    <mergeCell ref="E9790:F9790"/>
    <mergeCell ref="E9791:F9791"/>
    <mergeCell ref="E9792:F9792"/>
    <mergeCell ref="E9793:G9793"/>
    <mergeCell ref="A9794:G9794"/>
    <mergeCell ref="A9795:B9795"/>
    <mergeCell ref="E9797:F9797"/>
    <mergeCell ref="E9798:F9798"/>
    <mergeCell ref="E9799:F9799"/>
    <mergeCell ref="E9800:F9800"/>
    <mergeCell ref="E9801:G9801"/>
    <mergeCell ref="A9802:G9802"/>
    <mergeCell ref="A9803:B9803"/>
    <mergeCell ref="E9806:F9806"/>
    <mergeCell ref="A9807:B9807"/>
    <mergeCell ref="E9810:F9810"/>
    <mergeCell ref="E9811:F9811"/>
    <mergeCell ref="E9812:F9812"/>
    <mergeCell ref="E9813:F9813"/>
    <mergeCell ref="E9814:G9814"/>
    <mergeCell ref="A9815:G9815"/>
    <mergeCell ref="A9816:B9816"/>
    <mergeCell ref="E9819:F9819"/>
    <mergeCell ref="A9820:B9820"/>
    <mergeCell ref="E9823:F9823"/>
    <mergeCell ref="E9824:F9824"/>
    <mergeCell ref="E9825:F9825"/>
    <mergeCell ref="E9826:F9826"/>
  </mergeCells>
  <pageMargins left="0.5" right="0.5" top="0.5" bottom="0.5" header="0.0" footer="0.0"/>
  <pageSetup orientation="portrait" scale="85" paperSize="9"/>
  <drawing r:id="rIdDr3"/>
</worksheet>
</file>

<file path=xl/worksheets/sheet4.xml><?xml version="1.0" encoding="utf-8"?>
<worksheet xmlns="http://schemas.openxmlformats.org/spreadsheetml/2006/main" xmlns:r="http://schemas.openxmlformats.org/officeDocument/2006/relationships">
  <sheetPr>
    <outlinePr summaryBelow="0"/>
  </sheetPr>
  <dimension ref="A1:G6947"/>
  <sheetViews>
    <sheetView workbookViewId="0"/>
  </sheetViews>
  <sheetFormatPr defaultRowHeight="15"/>
  <cols>
    <col min="1" max="1" customWidth="true" width="10.333333"/>
    <col min="2" max="2" customWidth="true" width="45.833332"/>
    <col min="3" max="3" customWidth="true" width="15.5"/>
    <col min="4" max="4" customWidth="true" width="6.1666665"/>
    <col min="5" max="5" customWidth="true" width="12.5"/>
    <col min="6" max="6" customWidth="true" width="12.5"/>
    <col min="7" max="7" customWidth="true" width="12.5"/>
  </cols>
  <sheetData>
    <row r="1" customHeight="1" ht="102">
      <c r="A1" s="1" t="inlineStr"/>
      <c r="B1" s="1" t="inlineStr"/>
      <c r="C1" s="1" t="inlineStr"/>
      <c r="D1" s="1" t="inlineStr"/>
      <c r="E1" s="1" t="inlineStr"/>
      <c r="F1" s="1" t="inlineStr"/>
      <c r="G1" s="1" t="inlineStr"/>
    </row>
    <row r="2" customHeight="1" ht="10">
      <c r="A2" s="2" t="inlineStr"/>
      <c r="B2" s="2" t="inlineStr"/>
      <c r="C2" s="2" t="inlineStr"/>
      <c r="D2" s="2" t="inlineStr"/>
      <c r="E2" s="18" t="inlineStr"/>
      <c r="F2" s="18" t="inlineStr"/>
      <c r="G2" s="18" t="inlineStr"/>
    </row>
    <row r="3" customHeight="1" ht="20">
      <c r="A3" s="19" t="inlineStr">
        <is>
          <r>
            <t xml:space="preserve">​97430​ ACOPLAMENTO RÍGIDO EM AÇO, CONEXÃO RANHURADA, DN 50 (2"), INSTALADO EM PRUMADAS - FORNECIMENTO E INSTALAÇÃO. AF_10/2020​ (UN)</t>
          </r>
        </is>
      </c>
      <c r="B3" s="19" t="inlineStr"/>
      <c r="C3" s="19" t="inlineStr"/>
      <c r="D3" s="19" t="inlineStr"/>
      <c r="E3" s="19" t="inlineStr"/>
      <c r="F3" s="19" t="inlineStr"/>
      <c r="G3" s="19" t="inlineStr"/>
    </row>
    <row r="4" customHeight="1" ht="15">
      <c r="A4" s="20" t="inlineStr">
        <is>
          <r>
            <t xml:space="preserve">Material</t>
          </r>
        </is>
      </c>
      <c r="B4" s="20" t="inlineStr"/>
      <c r="C4" s="21" t="inlineStr">
        <is>
          <r>
            <t xml:space="preserve">FONTE</t>
          </r>
        </is>
      </c>
      <c r="D4" s="21" t="inlineStr">
        <is>
          <r>
            <t xml:space="preserve">UNID</t>
          </r>
        </is>
      </c>
      <c r="E4" s="21" t="inlineStr">
        <is>
          <r>
            <t xml:space="preserve">COEFICIENTE</t>
          </r>
        </is>
      </c>
      <c r="F4" s="21" t="inlineStr">
        <is>
          <r>
            <t xml:space="preserve">PREÇO UNITÁRIO</t>
          </r>
        </is>
      </c>
      <c r="G4" s="21" t="inlineStr">
        <is>
          <r>
            <t xml:space="preserve">TOTAL</t>
          </r>
        </is>
      </c>
    </row>
    <row r="5" customHeight="1" ht="21">
      <c r="A5" s="22" t="inlineStr">
        <is>
          <r>
            <t xml:space="preserve">00040410</t>
          </r>
        </is>
      </c>
      <c r="B5" s="23" t="inlineStr">
        <is>
          <r>
            <t xml:space="preserve">ACOPLAMENTO RIGIDO EM FERRO FUNDIDO PARA SISTEMA DE TUBULACAO RANHURADA, DN 50 MM (2")</t>
          </r>
        </is>
      </c>
      <c r="C5" s="22" t="inlineStr">
        <is>
          <r>
            <t xml:space="preserve">SINAPI</t>
          </r>
        </is>
      </c>
      <c r="D5" s="22" t="inlineStr">
        <is>
          <r>
            <t xml:space="preserve">UN</t>
          </r>
        </is>
      </c>
      <c r="E5" s="24" t="n">
        <v>1.0</v>
      </c>
      <c r="F5" s="25" t="n">
        <v>20.49</v>
      </c>
      <c r="G5" s="25" t="n">
        <f>TRUNC(TRUNC(E5,8)*F5,2)</f>
        <v>20.49</v>
      </c>
    </row>
    <row r="6" customHeight="1" ht="29">
      <c r="A6" s="22" t="inlineStr">
        <is>
          <r>
            <t xml:space="preserve">00020078</t>
          </r>
        </is>
      </c>
      <c r="B6" s="23" t="inlineStr">
        <is>
          <r>
            <t xml:space="preserve">PASTA LUBRIFICANTE PARA TUBOS E CONEXOES COM JUNTA ELASTICA, EMBALAGEM DE *400* GR (USO EM PVC, ACO, POLIETILENO E OUTROS)</t>
          </r>
        </is>
      </c>
      <c r="C6" s="22" t="inlineStr">
        <is>
          <r>
            <t xml:space="preserve">SINAPI</t>
          </r>
        </is>
      </c>
      <c r="D6" s="22" t="inlineStr">
        <is>
          <r>
            <t xml:space="preserve">UN</t>
          </r>
        </is>
      </c>
      <c r="E6" s="24" t="n">
        <v>0.0068</v>
      </c>
      <c r="F6" s="25" t="n">
        <v>25.53</v>
      </c>
      <c r="G6" s="25" t="n">
        <f>TRUNC(TRUNC(E6,8)*F6,2)</f>
        <v>0.17</v>
      </c>
    </row>
    <row r="7" customHeight="1" ht="15">
      <c r="A7" s="2" t="inlineStr"/>
      <c r="B7" s="2" t="inlineStr"/>
      <c r="C7" s="2" t="inlineStr"/>
      <c r="D7" s="2" t="inlineStr"/>
      <c r="E7" s="26" t="inlineStr">
        <is>
          <r>
            <t xml:space="preserve">TOTAL Material:</t>
          </r>
        </is>
      </c>
      <c r="F7" s="26" t="inlineStr"/>
      <c r="G7" s="27" t="n">
        <f>SUM(G5:G6)</f>
        <v>20.66</v>
      </c>
    </row>
    <row r="8" customHeight="1" ht="15">
      <c r="A8" s="20" t="inlineStr">
        <is>
          <r>
            <t xml:space="preserve">Mão de Obra com Encargos Complementares</t>
          </r>
        </is>
      </c>
      <c r="B8" s="20" t="inlineStr"/>
      <c r="C8" s="21" t="inlineStr">
        <is>
          <r>
            <t xml:space="preserve">FONTE</t>
          </r>
        </is>
      </c>
      <c r="D8" s="21" t="inlineStr">
        <is>
          <r>
            <t xml:space="preserve">UNID</t>
          </r>
        </is>
      </c>
      <c r="E8" s="21" t="inlineStr">
        <is>
          <r>
            <t xml:space="preserve">COEFICIENTE</t>
          </r>
        </is>
      </c>
      <c r="F8" s="21" t="inlineStr">
        <is>
          <r>
            <t xml:space="preserve">PREÇO UNITÁRIO</t>
          </r>
        </is>
      </c>
      <c r="G8" s="21" t="inlineStr">
        <is>
          <r>
            <t xml:space="preserve">TOTAL</t>
          </r>
        </is>
      </c>
    </row>
    <row r="9" customHeight="1" ht="21">
      <c r="A9" s="22" t="inlineStr">
        <is>
          <r>
            <t xml:space="preserve">88248</t>
          </r>
        </is>
      </c>
      <c r="B9" s="23" t="inlineStr">
        <is>
          <r>
            <t xml:space="preserve">AUXILIAR DE ENCANADOR OU BOMBEIRO HIDRÁULICO COM ENCARGOS COMPLEMENTARES</t>
          </r>
        </is>
      </c>
      <c r="C9" s="22" t="inlineStr">
        <is>
          <r>
            <t xml:space="preserve">SINAPI</t>
          </r>
        </is>
      </c>
      <c r="D9" s="22" t="inlineStr">
        <is>
          <r>
            <t xml:space="preserve">H</t>
          </r>
        </is>
      </c>
      <c r="E9" s="24" t="n">
        <v>0.358</v>
      </c>
      <c r="F9" s="25" t="n">
        <v>24.23</v>
      </c>
      <c r="G9" s="25" t="n">
        <f>TRUNC(TRUNC(E9,8)*F9,2)</f>
        <v>8.67</v>
      </c>
    </row>
    <row r="10" customHeight="1" ht="21">
      <c r="A10" s="22" t="inlineStr">
        <is>
          <r>
            <t xml:space="preserve">88267</t>
          </r>
        </is>
      </c>
      <c r="B10" s="23" t="inlineStr">
        <is>
          <r>
            <t xml:space="preserve">ENCANADOR OU BOMBEIRO HIDRÁULICO COM ENCARGOS COMPLEMENTARES</t>
          </r>
        </is>
      </c>
      <c r="C10" s="22" t="inlineStr">
        <is>
          <r>
            <t xml:space="preserve">SINAPI</t>
          </r>
        </is>
      </c>
      <c r="D10" s="22" t="inlineStr">
        <is>
          <r>
            <t xml:space="preserve">H</t>
          </r>
        </is>
      </c>
      <c r="E10" s="24" t="n">
        <v>0.358</v>
      </c>
      <c r="F10" s="25" t="n">
        <v>29.86</v>
      </c>
      <c r="G10" s="25" t="n">
        <f>TRUNC(TRUNC(E10,8)*F10,2)</f>
        <v>10.68</v>
      </c>
    </row>
    <row r="11" customHeight="1" ht="18">
      <c r="A11" s="2" t="inlineStr"/>
      <c r="B11" s="2" t="inlineStr"/>
      <c r="C11" s="2" t="inlineStr"/>
      <c r="D11" s="2" t="inlineStr"/>
      <c r="E11" s="26" t="inlineStr">
        <is>
          <r>
            <t xml:space="preserve">TOTAL Mão de Obra com Encargos Complementares:</t>
          </r>
        </is>
      </c>
      <c r="F11" s="26" t="inlineStr"/>
      <c r="G11" s="27" t="n">
        <f>SUM(G9:G10)</f>
        <v>19.35</v>
      </c>
    </row>
    <row r="12" customHeight="1" ht="15">
      <c r="A12" s="2" t="inlineStr"/>
      <c r="B12" s="2" t="inlineStr"/>
      <c r="C12" s="2" t="inlineStr"/>
      <c r="D12" s="2" t="inlineStr"/>
      <c r="E12" s="28" t="inlineStr">
        <is>
          <r>
            <t xml:space="preserve">VALOR:</t>
          </r>
        </is>
      </c>
      <c r="F12" s="28" t="inlineStr"/>
      <c r="G12" s="29" t="n">
        <f>ROUND(SUM(G7,G11),2)</f>
        <v>40.01</v>
      </c>
    </row>
    <row r="13" customHeight="1" ht="15">
      <c r="A13" s="2" t="inlineStr"/>
      <c r="B13" s="2" t="inlineStr"/>
      <c r="C13" s="2" t="inlineStr"/>
      <c r="D13" s="2" t="inlineStr"/>
      <c r="E13" s="28" t="inlineStr">
        <is>
          <r>
            <t xml:space="preserve">VALOR BDI (20.34%):</t>
          </r>
        </is>
      </c>
      <c r="F13" s="28" t="inlineStr"/>
      <c r="G13" s="29" t="n">
        <f>ROUND(G12*(20.34/100),2)</f>
        <v>8.14</v>
      </c>
    </row>
    <row r="14" customHeight="1" ht="15">
      <c r="A14" s="2" t="inlineStr"/>
      <c r="B14" s="2" t="inlineStr"/>
      <c r="C14" s="2" t="inlineStr"/>
      <c r="D14" s="2" t="inlineStr"/>
      <c r="E14" s="28" t="inlineStr">
        <is>
          <r>
            <t xml:space="preserve">VALOR COM BDI:</t>
          </r>
        </is>
      </c>
      <c r="F14" s="28" t="inlineStr"/>
      <c r="G14" s="29" t="n">
        <f>G13+G12</f>
        <v>48.15</v>
      </c>
    </row>
    <row r="15" customHeight="1" ht="10">
      <c r="A15" s="2" t="inlineStr"/>
      <c r="B15" s="2" t="inlineStr"/>
      <c r="C15" s="2" t="inlineStr"/>
      <c r="D15" s="2" t="inlineStr"/>
      <c r="E15" s="18" t="inlineStr"/>
      <c r="F15" s="18" t="inlineStr"/>
      <c r="G15" s="18" t="inlineStr"/>
    </row>
    <row r="16" customHeight="1" ht="20">
      <c r="A16" s="19" t="inlineStr">
        <is>
          <r>
            <t xml:space="preserve">​94703​ ADAPTADOR COM FLANGE E ANEL DE VEDAÇÃO, PVC, SOLDÁVEL, DN 25 MM X 3/4", INSTALADO EM RESERVAÇÃO PREDIAL DE ÁGUA - FORNECIMENTO E INSTALAÇÃO. AF_04/2024​ (UN)</t>
          </r>
        </is>
      </c>
      <c r="B16" s="19" t="inlineStr"/>
      <c r="C16" s="19" t="inlineStr"/>
      <c r="D16" s="19" t="inlineStr"/>
      <c r="E16" s="19" t="inlineStr"/>
      <c r="F16" s="19" t="inlineStr"/>
      <c r="G16" s="19" t="inlineStr"/>
    </row>
    <row r="17" customHeight="1" ht="15">
      <c r="A17" s="20" t="inlineStr">
        <is>
          <r>
            <t xml:space="preserve">Material</t>
          </r>
        </is>
      </c>
      <c r="B17" s="20" t="inlineStr"/>
      <c r="C17" s="21" t="inlineStr">
        <is>
          <r>
            <t xml:space="preserve">FONTE</t>
          </r>
        </is>
      </c>
      <c r="D17" s="21" t="inlineStr">
        <is>
          <r>
            <t xml:space="preserve">UNID</t>
          </r>
        </is>
      </c>
      <c r="E17" s="21" t="inlineStr">
        <is>
          <r>
            <t xml:space="preserve">COEFICIENTE</t>
          </r>
        </is>
      </c>
      <c r="F17" s="21" t="inlineStr">
        <is>
          <r>
            <t xml:space="preserve">PREÇO UNITÁRIO</t>
          </r>
        </is>
      </c>
      <c r="G17" s="21" t="inlineStr">
        <is>
          <r>
            <t xml:space="preserve">TOTAL</t>
          </r>
        </is>
      </c>
    </row>
    <row r="18" customHeight="1" ht="21">
      <c r="A18" s="22" t="inlineStr">
        <is>
          <r>
            <t xml:space="preserve">00000096</t>
          </r>
        </is>
      </c>
      <c r="B18" s="23" t="inlineStr">
        <is>
          <r>
            <t xml:space="preserve">ADAPTADOR PVC SOLDAVEL, COM FLANGE E ANEL DE VEDACAO, 25 MM X 3/4", PARA CAIXA D'AGUA</t>
          </r>
        </is>
      </c>
      <c r="C18" s="22" t="inlineStr">
        <is>
          <r>
            <t xml:space="preserve">SINAPI</t>
          </r>
        </is>
      </c>
      <c r="D18" s="22" t="inlineStr">
        <is>
          <r>
            <t xml:space="preserve">UN</t>
          </r>
        </is>
      </c>
      <c r="E18" s="24" t="n">
        <v>1.0</v>
      </c>
      <c r="F18" s="25" t="n">
        <v>12.81</v>
      </c>
      <c r="G18" s="25" t="n">
        <f>TRUNC(TRUNC(E18,8)*F18,2)</f>
        <v>12.81</v>
      </c>
    </row>
    <row r="19" customHeight="1" ht="15">
      <c r="A19" s="22" t="inlineStr">
        <is>
          <r>
            <t xml:space="preserve">00000122</t>
          </r>
        </is>
      </c>
      <c r="B19" s="23" t="inlineStr">
        <is>
          <r>
            <t xml:space="preserve">ADESIVO PLASTICO PARA PVC, FRASCO COM *850* GR</t>
          </r>
        </is>
      </c>
      <c r="C19" s="22" t="inlineStr">
        <is>
          <r>
            <t xml:space="preserve">SINAPI</t>
          </r>
        </is>
      </c>
      <c r="D19" s="22" t="inlineStr">
        <is>
          <r>
            <t xml:space="preserve">UN</t>
          </r>
        </is>
      </c>
      <c r="E19" s="24" t="n">
        <v>0.0035</v>
      </c>
      <c r="F19" s="25" t="n">
        <v>61.86</v>
      </c>
      <c r="G19" s="25" t="n">
        <f>TRUNC(TRUNC(E19,8)*F19,2)</f>
        <v>0.21</v>
      </c>
    </row>
    <row r="20" customHeight="1" ht="21">
      <c r="A20" s="22" t="inlineStr">
        <is>
          <r>
            <t xml:space="preserve">00020083</t>
          </r>
        </is>
      </c>
      <c r="B20" s="23" t="inlineStr">
        <is>
          <r>
            <t xml:space="preserve">SOLUCAO PREPARADORA / LIMPADORA PARA PVC, FRASCO COM 1000 CM3</t>
          </r>
        </is>
      </c>
      <c r="C20" s="22" t="inlineStr">
        <is>
          <r>
            <t xml:space="preserve">SINAPI</t>
          </r>
        </is>
      </c>
      <c r="D20" s="22" t="inlineStr">
        <is>
          <r>
            <t xml:space="preserve">UN</t>
          </r>
        </is>
      </c>
      <c r="E20" s="24" t="n">
        <v>0.004</v>
      </c>
      <c r="F20" s="25" t="n">
        <v>70.08</v>
      </c>
      <c r="G20" s="25" t="n">
        <f>TRUNC(TRUNC(E20,8)*F20,2)</f>
        <v>0.28</v>
      </c>
    </row>
    <row r="21" customHeight="1" ht="15">
      <c r="A21" s="2" t="inlineStr"/>
      <c r="B21" s="2" t="inlineStr"/>
      <c r="C21" s="2" t="inlineStr"/>
      <c r="D21" s="2" t="inlineStr"/>
      <c r="E21" s="26" t="inlineStr">
        <is>
          <r>
            <t xml:space="preserve">TOTAL Material:</t>
          </r>
        </is>
      </c>
      <c r="F21" s="26" t="inlineStr"/>
      <c r="G21" s="27" t="n">
        <f>SUM(G18:G20)</f>
        <v>13.3</v>
      </c>
    </row>
    <row r="22" customHeight="1" ht="15">
      <c r="A22" s="20" t="inlineStr">
        <is>
          <r>
            <t xml:space="preserve">Mão de Obra com Encargos Complementares</t>
          </r>
        </is>
      </c>
      <c r="B22" s="20" t="inlineStr"/>
      <c r="C22" s="21" t="inlineStr">
        <is>
          <r>
            <t xml:space="preserve">FONTE</t>
          </r>
        </is>
      </c>
      <c r="D22" s="21" t="inlineStr">
        <is>
          <r>
            <t xml:space="preserve">UNID</t>
          </r>
        </is>
      </c>
      <c r="E22" s="21" t="inlineStr">
        <is>
          <r>
            <t xml:space="preserve">COEFICIENTE</t>
          </r>
        </is>
      </c>
      <c r="F22" s="21" t="inlineStr">
        <is>
          <r>
            <t xml:space="preserve">PREÇO UNITÁRIO</t>
          </r>
        </is>
      </c>
      <c r="G22" s="21" t="inlineStr">
        <is>
          <r>
            <t xml:space="preserve">TOTAL</t>
          </r>
        </is>
      </c>
    </row>
    <row r="23" customHeight="1" ht="21">
      <c r="A23" s="22" t="inlineStr">
        <is>
          <r>
            <t xml:space="preserve">88248</t>
          </r>
        </is>
      </c>
      <c r="B23" s="23" t="inlineStr">
        <is>
          <r>
            <t xml:space="preserve">AUXILIAR DE ENCANADOR OU BOMBEIRO HIDRÁULICO COM ENCARGOS COMPLEMENTARES</t>
          </r>
        </is>
      </c>
      <c r="C23" s="22" t="inlineStr">
        <is>
          <r>
            <t xml:space="preserve">SINAPI</t>
          </r>
        </is>
      </c>
      <c r="D23" s="22" t="inlineStr">
        <is>
          <r>
            <t xml:space="preserve">H</t>
          </r>
        </is>
      </c>
      <c r="E23" s="24" t="n">
        <v>0.1338</v>
      </c>
      <c r="F23" s="25" t="n">
        <v>24.23</v>
      </c>
      <c r="G23" s="25" t="n">
        <f>TRUNC(TRUNC(E23,8)*F23,2)</f>
        <v>3.24</v>
      </c>
    </row>
    <row r="24" customHeight="1" ht="21">
      <c r="A24" s="22" t="inlineStr">
        <is>
          <r>
            <t xml:space="preserve">88267</t>
          </r>
        </is>
      </c>
      <c r="B24" s="23" t="inlineStr">
        <is>
          <r>
            <t xml:space="preserve">ENCANADOR OU BOMBEIRO HIDRÁULICO COM ENCARGOS COMPLEMENTARES</t>
          </r>
        </is>
      </c>
      <c r="C24" s="22" t="inlineStr">
        <is>
          <r>
            <t xml:space="preserve">SINAPI</t>
          </r>
        </is>
      </c>
      <c r="D24" s="22" t="inlineStr">
        <is>
          <r>
            <t xml:space="preserve">H</t>
          </r>
        </is>
      </c>
      <c r="E24" s="24" t="n">
        <v>0.1338</v>
      </c>
      <c r="F24" s="25" t="n">
        <v>29.86</v>
      </c>
      <c r="G24" s="25" t="n">
        <f>TRUNC(TRUNC(E24,8)*F24,2)</f>
        <v>3.99</v>
      </c>
    </row>
    <row r="25" customHeight="1" ht="18">
      <c r="A25" s="2" t="inlineStr"/>
      <c r="B25" s="2" t="inlineStr"/>
      <c r="C25" s="2" t="inlineStr"/>
      <c r="D25" s="2" t="inlineStr"/>
      <c r="E25" s="26" t="inlineStr">
        <is>
          <r>
            <t xml:space="preserve">TOTAL Mão de Obra com Encargos Complementares:</t>
          </r>
        </is>
      </c>
      <c r="F25" s="26" t="inlineStr"/>
      <c r="G25" s="27" t="n">
        <f>SUM(G23:G24)</f>
        <v>7.23</v>
      </c>
    </row>
    <row r="26" customHeight="1" ht="15">
      <c r="A26" s="2" t="inlineStr"/>
      <c r="B26" s="2" t="inlineStr"/>
      <c r="C26" s="2" t="inlineStr"/>
      <c r="D26" s="2" t="inlineStr"/>
      <c r="E26" s="28" t="inlineStr">
        <is>
          <r>
            <t xml:space="preserve">VALOR:</t>
          </r>
        </is>
      </c>
      <c r="F26" s="28" t="inlineStr"/>
      <c r="G26" s="29" t="n">
        <f>ROUND(SUM(G21,G25),2)</f>
        <v>20.53</v>
      </c>
    </row>
    <row r="27" customHeight="1" ht="15">
      <c r="A27" s="2" t="inlineStr"/>
      <c r="B27" s="2" t="inlineStr"/>
      <c r="C27" s="2" t="inlineStr"/>
      <c r="D27" s="2" t="inlineStr"/>
      <c r="E27" s="28" t="inlineStr">
        <is>
          <r>
            <t xml:space="preserve">VALOR BDI (20.34%):</t>
          </r>
        </is>
      </c>
      <c r="F27" s="28" t="inlineStr"/>
      <c r="G27" s="29" t="n">
        <f>ROUND(G26*(20.34/100),2)</f>
        <v>4.18</v>
      </c>
    </row>
    <row r="28" customHeight="1" ht="15">
      <c r="A28" s="2" t="inlineStr"/>
      <c r="B28" s="2" t="inlineStr"/>
      <c r="C28" s="2" t="inlineStr"/>
      <c r="D28" s="2" t="inlineStr"/>
      <c r="E28" s="28" t="inlineStr">
        <is>
          <r>
            <t xml:space="preserve">VALOR COM BDI:</t>
          </r>
        </is>
      </c>
      <c r="F28" s="28" t="inlineStr"/>
      <c r="G28" s="29" t="n">
        <f>G27+G26</f>
        <v>24.71</v>
      </c>
    </row>
    <row r="29" customHeight="1" ht="10">
      <c r="A29" s="2" t="inlineStr"/>
      <c r="B29" s="2" t="inlineStr"/>
      <c r="C29" s="2" t="inlineStr"/>
      <c r="D29" s="2" t="inlineStr"/>
      <c r="E29" s="18" t="inlineStr"/>
      <c r="F29" s="18" t="inlineStr"/>
      <c r="G29" s="18" t="inlineStr"/>
    </row>
    <row r="30" customHeight="1" ht="20">
      <c r="A30" s="19" t="inlineStr">
        <is>
          <r>
            <t xml:space="preserve">​94704​ ADAPTADOR COM FLANGE E ANEL DE VEDAÇÃO, PVC, SOLDÁVEL, DN 32 MM X 1", INSTALADO EM RESERVAÇÃO PREDIAL DE ÁGUA - FORNECIMENTO E INSTALAÇÃO. AF_04/2024​ (UN)</t>
          </r>
        </is>
      </c>
      <c r="B30" s="19" t="inlineStr"/>
      <c r="C30" s="19" t="inlineStr"/>
      <c r="D30" s="19" t="inlineStr"/>
      <c r="E30" s="19" t="inlineStr"/>
      <c r="F30" s="19" t="inlineStr"/>
      <c r="G30" s="19" t="inlineStr"/>
    </row>
    <row r="31" customHeight="1" ht="15">
      <c r="A31" s="20" t="inlineStr">
        <is>
          <r>
            <t xml:space="preserve">Material</t>
          </r>
        </is>
      </c>
      <c r="B31" s="20" t="inlineStr"/>
      <c r="C31" s="21" t="inlineStr">
        <is>
          <r>
            <t xml:space="preserve">FONTE</t>
          </r>
        </is>
      </c>
      <c r="D31" s="21" t="inlineStr">
        <is>
          <r>
            <t xml:space="preserve">UNID</t>
          </r>
        </is>
      </c>
      <c r="E31" s="21" t="inlineStr">
        <is>
          <r>
            <t xml:space="preserve">COEFICIENTE</t>
          </r>
        </is>
      </c>
      <c r="F31" s="21" t="inlineStr">
        <is>
          <r>
            <t xml:space="preserve">PREÇO UNITÁRIO</t>
          </r>
        </is>
      </c>
      <c r="G31" s="21" t="inlineStr">
        <is>
          <r>
            <t xml:space="preserve">TOTAL</t>
          </r>
        </is>
      </c>
    </row>
    <row r="32" customHeight="1" ht="21">
      <c r="A32" s="22" t="inlineStr">
        <is>
          <r>
            <t xml:space="preserve">00000097</t>
          </r>
        </is>
      </c>
      <c r="B32" s="23" t="inlineStr">
        <is>
          <r>
            <t xml:space="preserve">ADAPTADOR PVC SOLDAVEL, COM FLANGE E ANEL DE VEDACAO, 32 MM X 1", PARA CAIXA D'AGUA</t>
          </r>
        </is>
      </c>
      <c r="C32" s="22" t="inlineStr">
        <is>
          <r>
            <t xml:space="preserve">SINAPI</t>
          </r>
        </is>
      </c>
      <c r="D32" s="22" t="inlineStr">
        <is>
          <r>
            <t xml:space="preserve">UN</t>
          </r>
        </is>
      </c>
      <c r="E32" s="24" t="n">
        <v>1.0</v>
      </c>
      <c r="F32" s="25" t="n">
        <v>19.28</v>
      </c>
      <c r="G32" s="25" t="n">
        <f>TRUNC(TRUNC(E32,8)*F32,2)</f>
        <v>19.28</v>
      </c>
    </row>
    <row r="33" customHeight="1" ht="15">
      <c r="A33" s="22" t="inlineStr">
        <is>
          <r>
            <t xml:space="preserve">00000122</t>
          </r>
        </is>
      </c>
      <c r="B33" s="23" t="inlineStr">
        <is>
          <r>
            <t xml:space="preserve">ADESIVO PLASTICO PARA PVC, FRASCO COM *850* GR</t>
          </r>
        </is>
      </c>
      <c r="C33" s="22" t="inlineStr">
        <is>
          <r>
            <t xml:space="preserve">SINAPI</t>
          </r>
        </is>
      </c>
      <c r="D33" s="22" t="inlineStr">
        <is>
          <r>
            <t xml:space="preserve">UN</t>
          </r>
        </is>
      </c>
      <c r="E33" s="24" t="n">
        <v>0.0047</v>
      </c>
      <c r="F33" s="25" t="n">
        <v>61.86</v>
      </c>
      <c r="G33" s="25" t="n">
        <f>TRUNC(TRUNC(E33,8)*F33,2)</f>
        <v>0.29</v>
      </c>
    </row>
    <row r="34" customHeight="1" ht="21">
      <c r="A34" s="22" t="inlineStr">
        <is>
          <r>
            <t xml:space="preserve">00020083</t>
          </r>
        </is>
      </c>
      <c r="B34" s="23" t="inlineStr">
        <is>
          <r>
            <t xml:space="preserve">SOLUCAO PREPARADORA / LIMPADORA PARA PVC, FRASCO COM 1000 CM3</t>
          </r>
        </is>
      </c>
      <c r="C34" s="22" t="inlineStr">
        <is>
          <r>
            <t xml:space="preserve">SINAPI</t>
          </r>
        </is>
      </c>
      <c r="D34" s="22" t="inlineStr">
        <is>
          <r>
            <t xml:space="preserve">UN</t>
          </r>
        </is>
      </c>
      <c r="E34" s="24" t="n">
        <v>0.0055</v>
      </c>
      <c r="F34" s="25" t="n">
        <v>70.08</v>
      </c>
      <c r="G34" s="25" t="n">
        <f>TRUNC(TRUNC(E34,8)*F34,2)</f>
        <v>0.38</v>
      </c>
    </row>
    <row r="35" customHeight="1" ht="15">
      <c r="A35" s="2" t="inlineStr"/>
      <c r="B35" s="2" t="inlineStr"/>
      <c r="C35" s="2" t="inlineStr"/>
      <c r="D35" s="2" t="inlineStr"/>
      <c r="E35" s="26" t="inlineStr">
        <is>
          <r>
            <t xml:space="preserve">TOTAL Material:</t>
          </r>
        </is>
      </c>
      <c r="F35" s="26" t="inlineStr"/>
      <c r="G35" s="27" t="n">
        <f>SUM(G32:G34)</f>
        <v>19.95</v>
      </c>
    </row>
    <row r="36" customHeight="1" ht="15">
      <c r="A36" s="20" t="inlineStr">
        <is>
          <r>
            <t xml:space="preserve">Mão de Obra com Encargos Complementares</t>
          </r>
        </is>
      </c>
      <c r="B36" s="20" t="inlineStr"/>
      <c r="C36" s="21" t="inlineStr">
        <is>
          <r>
            <t xml:space="preserve">FONTE</t>
          </r>
        </is>
      </c>
      <c r="D36" s="21" t="inlineStr">
        <is>
          <r>
            <t xml:space="preserve">UNID</t>
          </r>
        </is>
      </c>
      <c r="E36" s="21" t="inlineStr">
        <is>
          <r>
            <t xml:space="preserve">COEFICIENTE</t>
          </r>
        </is>
      </c>
      <c r="F36" s="21" t="inlineStr">
        <is>
          <r>
            <t xml:space="preserve">PREÇO UNITÁRIO</t>
          </r>
        </is>
      </c>
      <c r="G36" s="21" t="inlineStr">
        <is>
          <r>
            <t xml:space="preserve">TOTAL</t>
          </r>
        </is>
      </c>
    </row>
    <row r="37" customHeight="1" ht="21">
      <c r="A37" s="22" t="inlineStr">
        <is>
          <r>
            <t xml:space="preserve">88248</t>
          </r>
        </is>
      </c>
      <c r="B37" s="23" t="inlineStr">
        <is>
          <r>
            <t xml:space="preserve">AUXILIAR DE ENCANADOR OU BOMBEIRO HIDRÁULICO COM ENCARGOS COMPLEMENTARES</t>
          </r>
        </is>
      </c>
      <c r="C37" s="22" t="inlineStr">
        <is>
          <r>
            <t xml:space="preserve">SINAPI</t>
          </r>
        </is>
      </c>
      <c r="D37" s="22" t="inlineStr">
        <is>
          <r>
            <t xml:space="preserve">H</t>
          </r>
        </is>
      </c>
      <c r="E37" s="24" t="n">
        <v>0.1375</v>
      </c>
      <c r="F37" s="25" t="n">
        <v>24.23</v>
      </c>
      <c r="G37" s="25" t="n">
        <f>TRUNC(TRUNC(E37,8)*F37,2)</f>
        <v>3.33</v>
      </c>
    </row>
    <row r="38" customHeight="1" ht="21">
      <c r="A38" s="22" t="inlineStr">
        <is>
          <r>
            <t xml:space="preserve">88267</t>
          </r>
        </is>
      </c>
      <c r="B38" s="23" t="inlineStr">
        <is>
          <r>
            <t xml:space="preserve">ENCANADOR OU BOMBEIRO HIDRÁULICO COM ENCARGOS COMPLEMENTARES</t>
          </r>
        </is>
      </c>
      <c r="C38" s="22" t="inlineStr">
        <is>
          <r>
            <t xml:space="preserve">SINAPI</t>
          </r>
        </is>
      </c>
      <c r="D38" s="22" t="inlineStr">
        <is>
          <r>
            <t xml:space="preserve">H</t>
          </r>
        </is>
      </c>
      <c r="E38" s="24" t="n">
        <v>0.1375</v>
      </c>
      <c r="F38" s="25" t="n">
        <v>29.86</v>
      </c>
      <c r="G38" s="25" t="n">
        <f>TRUNC(TRUNC(E38,8)*F38,2)</f>
        <v>4.1</v>
      </c>
    </row>
    <row r="39" customHeight="1" ht="18">
      <c r="A39" s="2" t="inlineStr"/>
      <c r="B39" s="2" t="inlineStr"/>
      <c r="C39" s="2" t="inlineStr"/>
      <c r="D39" s="2" t="inlineStr"/>
      <c r="E39" s="26" t="inlineStr">
        <is>
          <r>
            <t xml:space="preserve">TOTAL Mão de Obra com Encargos Complementares:</t>
          </r>
        </is>
      </c>
      <c r="F39" s="26" t="inlineStr"/>
      <c r="G39" s="27" t="n">
        <f>SUM(G37:G38)</f>
        <v>7.43</v>
      </c>
    </row>
    <row r="40" customHeight="1" ht="15">
      <c r="A40" s="2" t="inlineStr"/>
      <c r="B40" s="2" t="inlineStr"/>
      <c r="C40" s="2" t="inlineStr"/>
      <c r="D40" s="2" t="inlineStr"/>
      <c r="E40" s="28" t="inlineStr">
        <is>
          <r>
            <t xml:space="preserve">VALOR:</t>
          </r>
        </is>
      </c>
      <c r="F40" s="28" t="inlineStr"/>
      <c r="G40" s="29" t="n">
        <f>ROUND(SUM(G35,G39),2)</f>
        <v>27.38</v>
      </c>
    </row>
    <row r="41" customHeight="1" ht="15">
      <c r="A41" s="2" t="inlineStr"/>
      <c r="B41" s="2" t="inlineStr"/>
      <c r="C41" s="2" t="inlineStr"/>
      <c r="D41" s="2" t="inlineStr"/>
      <c r="E41" s="28" t="inlineStr">
        <is>
          <r>
            <t xml:space="preserve">VALOR BDI (20.34%):</t>
          </r>
        </is>
      </c>
      <c r="F41" s="28" t="inlineStr"/>
      <c r="G41" s="29" t="n">
        <f>ROUND(G40*(20.34/100),2)</f>
        <v>5.57</v>
      </c>
    </row>
    <row r="42" customHeight="1" ht="15">
      <c r="A42" s="2" t="inlineStr"/>
      <c r="B42" s="2" t="inlineStr"/>
      <c r="C42" s="2" t="inlineStr"/>
      <c r="D42" s="2" t="inlineStr"/>
      <c r="E42" s="28" t="inlineStr">
        <is>
          <r>
            <t xml:space="preserve">VALOR COM BDI:</t>
          </r>
        </is>
      </c>
      <c r="F42" s="28" t="inlineStr"/>
      <c r="G42" s="29" t="n">
        <f>G41+G40</f>
        <v>32.95</v>
      </c>
    </row>
    <row r="43" customHeight="1" ht="10">
      <c r="A43" s="2" t="inlineStr"/>
      <c r="B43" s="2" t="inlineStr"/>
      <c r="C43" s="2" t="inlineStr"/>
      <c r="D43" s="2" t="inlineStr"/>
      <c r="E43" s="18" t="inlineStr"/>
      <c r="F43" s="18" t="inlineStr"/>
      <c r="G43" s="18" t="inlineStr"/>
    </row>
    <row r="44" customHeight="1" ht="20">
      <c r="A44" s="19" t="inlineStr">
        <is>
          <r>
            <t xml:space="preserve">​88238​ AJUDANTE DE ARMADOR COM ENCARGOS COMPLEMENTARES​ (H)</t>
          </r>
        </is>
      </c>
      <c r="B44" s="19" t="inlineStr"/>
      <c r="C44" s="19" t="inlineStr"/>
      <c r="D44" s="19" t="inlineStr"/>
      <c r="E44" s="19" t="inlineStr"/>
      <c r="F44" s="19" t="inlineStr"/>
      <c r="G44" s="19" t="inlineStr"/>
    </row>
    <row r="45" customHeight="1" ht="15">
      <c r="A45" s="20" t="inlineStr">
        <is>
          <r>
            <t xml:space="preserve">Encargos Complementares</t>
          </r>
        </is>
      </c>
      <c r="B45" s="20" t="inlineStr"/>
      <c r="C45" s="21" t="inlineStr">
        <is>
          <r>
            <t xml:space="preserve">FONTE</t>
          </r>
        </is>
      </c>
      <c r="D45" s="21" t="inlineStr">
        <is>
          <r>
            <t xml:space="preserve">UNID</t>
          </r>
        </is>
      </c>
      <c r="E45" s="21" t="inlineStr">
        <is>
          <r>
            <t xml:space="preserve">COEFICIENTE</t>
          </r>
        </is>
      </c>
      <c r="F45" s="21" t="inlineStr">
        <is>
          <r>
            <t xml:space="preserve">PREÇO UNITÁRIO</t>
          </r>
        </is>
      </c>
      <c r="G45" s="21" t="inlineStr">
        <is>
          <r>
            <t xml:space="preserve">TOTAL</t>
          </r>
        </is>
      </c>
    </row>
    <row r="46" customHeight="1" ht="21">
      <c r="A46" s="22" t="inlineStr">
        <is>
          <r>
            <t xml:space="preserve">00037370</t>
          </r>
        </is>
      </c>
      <c r="B46" s="23" t="inlineStr">
        <is>
          <r>
            <t xml:space="preserve">ALIMENTACAO - HORISTA (COLETADO CAIXA - ENCARGOS COMPLEMENTARES)</t>
          </r>
        </is>
      </c>
      <c r="C46" s="22" t="inlineStr">
        <is>
          <r>
            <t xml:space="preserve">SINAPI</t>
          </r>
        </is>
      </c>
      <c r="D46" s="22" t="inlineStr">
        <is>
          <r>
            <t xml:space="preserve">H</t>
          </r>
        </is>
      </c>
      <c r="E46" s="24" t="n">
        <v>1.0</v>
      </c>
      <c r="F46" s="25" t="n">
        <v>3.62</v>
      </c>
      <c r="G46" s="25" t="n">
        <f>TRUNC(TRUNC(E46,8)*F46,2)</f>
        <v>3.62</v>
      </c>
    </row>
    <row r="47" customHeight="1" ht="21">
      <c r="A47" s="22" t="inlineStr">
        <is>
          <r>
            <t xml:space="preserve">00043489</t>
          </r>
        </is>
      </c>
      <c r="B47" s="23" t="inlineStr">
        <is>
          <r>
            <t xml:space="preserve">EPI - FAMILIA PEDREIRO - HORISTA (ENCARGOS COMPLEMENTARES - COLETADO CAIXA)</t>
          </r>
        </is>
      </c>
      <c r="C47" s="22" t="inlineStr">
        <is>
          <r>
            <t xml:space="preserve">SINAPI</t>
          </r>
        </is>
      </c>
      <c r="D47" s="22" t="inlineStr">
        <is>
          <r>
            <t xml:space="preserve">H</t>
          </r>
        </is>
      </c>
      <c r="E47" s="24" t="n">
        <v>1.0</v>
      </c>
      <c r="F47" s="25" t="n">
        <v>1.31</v>
      </c>
      <c r="G47" s="25" t="n">
        <f>TRUNC(TRUNC(E47,8)*F47,2)</f>
        <v>1.31</v>
      </c>
    </row>
    <row r="48" customHeight="1" ht="21">
      <c r="A48" s="22" t="inlineStr">
        <is>
          <r>
            <t xml:space="preserve">00037372</t>
          </r>
        </is>
      </c>
      <c r="B48" s="23" t="inlineStr">
        <is>
          <r>
            <t xml:space="preserve">EXAMES - HORISTA (COLETADO CAIXA - ENCARGOS COMPLEMENTARES)</t>
          </r>
        </is>
      </c>
      <c r="C48" s="22" t="inlineStr">
        <is>
          <r>
            <t xml:space="preserve">SINAPI</t>
          </r>
        </is>
      </c>
      <c r="D48" s="22" t="inlineStr">
        <is>
          <r>
            <t xml:space="preserve">H</t>
          </r>
        </is>
      </c>
      <c r="E48" s="24" t="n">
        <v>1.0</v>
      </c>
      <c r="F48" s="25" t="n">
        <v>1.43</v>
      </c>
      <c r="G48" s="25" t="n">
        <f>TRUNC(TRUNC(E48,8)*F48,2)</f>
        <v>1.43</v>
      </c>
    </row>
    <row r="49" customHeight="1" ht="21">
      <c r="A49" s="22" t="inlineStr">
        <is>
          <r>
            <t xml:space="preserve">00043465</t>
          </r>
        </is>
      </c>
      <c r="B49" s="23" t="inlineStr">
        <is>
          <r>
            <t xml:space="preserve">FERRAMENTAS - FAMILIA PEDREIRO - HORISTA (ENCARGOS COMPLEMENTARES - COLETADO CAIXA)</t>
          </r>
        </is>
      </c>
      <c r="C49" s="22" t="inlineStr">
        <is>
          <r>
            <t xml:space="preserve">SINAPI</t>
          </r>
        </is>
      </c>
      <c r="D49" s="22" t="inlineStr">
        <is>
          <r>
            <t xml:space="preserve">H</t>
          </r>
        </is>
      </c>
      <c r="E49" s="24" t="n">
        <v>1.0</v>
      </c>
      <c r="F49" s="25" t="n">
        <v>0.78</v>
      </c>
      <c r="G49" s="25" t="n">
        <f>TRUNC(TRUNC(E49,8)*F49,2)</f>
        <v>0.78</v>
      </c>
    </row>
    <row r="50" customHeight="1" ht="21">
      <c r="A50" s="22" t="inlineStr">
        <is>
          <r>
            <t xml:space="preserve">00037373</t>
          </r>
        </is>
      </c>
      <c r="B50" s="23" t="inlineStr">
        <is>
          <r>
            <t xml:space="preserve">SEGURO - HORISTA (COLETADO CAIXA - ENCARGOS COMPLEMENTARES)</t>
          </r>
        </is>
      </c>
      <c r="C50" s="22" t="inlineStr">
        <is>
          <r>
            <t xml:space="preserve">SINAPI</t>
          </r>
        </is>
      </c>
      <c r="D50" s="22" t="inlineStr">
        <is>
          <r>
            <t xml:space="preserve">H</t>
          </r>
        </is>
      </c>
      <c r="E50" s="24" t="n">
        <v>1.0</v>
      </c>
      <c r="F50" s="25" t="n">
        <v>0.08</v>
      </c>
      <c r="G50" s="25" t="n">
        <f>TRUNC(TRUNC(E50,8)*F50,2)</f>
        <v>0.08</v>
      </c>
    </row>
    <row r="51" customHeight="1" ht="21">
      <c r="A51" s="22" t="inlineStr">
        <is>
          <r>
            <t xml:space="preserve">00037371</t>
          </r>
        </is>
      </c>
      <c r="B51" s="23" t="inlineStr">
        <is>
          <r>
            <t xml:space="preserve">TRANSPORTE - HORISTA (COLETADO CAIXA - ENCARGOS COMPLEMENTARES)</t>
          </r>
        </is>
      </c>
      <c r="C51" s="22" t="inlineStr">
        <is>
          <r>
            <t xml:space="preserve">SINAPI</t>
          </r>
        </is>
      </c>
      <c r="D51" s="22" t="inlineStr">
        <is>
          <r>
            <t xml:space="preserve">H</t>
          </r>
        </is>
      </c>
      <c r="E51" s="24" t="n">
        <v>1.0</v>
      </c>
      <c r="F51" s="25" t="n">
        <v>1.09</v>
      </c>
      <c r="G51" s="25" t="n">
        <f>TRUNC(TRUNC(E51,8)*F51,2)</f>
        <v>1.09</v>
      </c>
    </row>
    <row r="52" customHeight="1" ht="15">
      <c r="A52" s="2" t="inlineStr"/>
      <c r="B52" s="2" t="inlineStr"/>
      <c r="C52" s="2" t="inlineStr"/>
      <c r="D52" s="2" t="inlineStr"/>
      <c r="E52" s="26" t="inlineStr">
        <is>
          <r>
            <t xml:space="preserve">TOTAL Encargos Complementares:</t>
          </r>
        </is>
      </c>
      <c r="F52" s="26" t="inlineStr"/>
      <c r="G52" s="27" t="n">
        <f>SUM(G46:G51)</f>
        <v>8.31</v>
      </c>
    </row>
    <row r="53" customHeight="1" ht="15">
      <c r="A53" s="20" t="inlineStr">
        <is>
          <r>
            <t xml:space="preserve">Mão de Obra</t>
          </r>
        </is>
      </c>
      <c r="B53" s="20" t="inlineStr"/>
      <c r="C53" s="21" t="inlineStr">
        <is>
          <r>
            <t xml:space="preserve">FONTE</t>
          </r>
        </is>
      </c>
      <c r="D53" s="21" t="inlineStr">
        <is>
          <r>
            <t xml:space="preserve">UNID</t>
          </r>
        </is>
      </c>
      <c r="E53" s="21" t="inlineStr">
        <is>
          <r>
            <t xml:space="preserve">COEFICIENTE</t>
          </r>
        </is>
      </c>
      <c r="F53" s="21" t="inlineStr">
        <is>
          <r>
            <t xml:space="preserve">PREÇO UNITÁRIO</t>
          </r>
        </is>
      </c>
      <c r="G53" s="21" t="inlineStr">
        <is>
          <r>
            <t xml:space="preserve">TOTAL</t>
          </r>
        </is>
      </c>
    </row>
    <row r="54" customHeight="1" ht="15">
      <c r="A54" s="22" t="inlineStr">
        <is>
          <r>
            <t xml:space="preserve">00006114</t>
          </r>
        </is>
      </c>
      <c r="B54" s="23" t="inlineStr">
        <is>
          <r>
            <t xml:space="preserve">AJUDANTE DE ARMADOR (HORISTA)</t>
          </r>
        </is>
      </c>
      <c r="C54" s="22" t="inlineStr">
        <is>
          <r>
            <t xml:space="preserve">SINAPI</t>
          </r>
        </is>
      </c>
      <c r="D54" s="22" t="inlineStr">
        <is>
          <r>
            <t xml:space="preserve">H</t>
          </r>
        </is>
      </c>
      <c r="E54" s="24" t="n">
        <v>1.0</v>
      </c>
      <c r="F54" s="25" t="n">
        <v>16.28</v>
      </c>
      <c r="G54" s="25" t="n">
        <f>TRUNC(TRUNC(E54,8)*F54,2)</f>
        <v>16.28</v>
      </c>
    </row>
    <row r="55" customHeight="1" ht="15">
      <c r="A55" s="2" t="inlineStr"/>
      <c r="B55" s="2" t="inlineStr"/>
      <c r="C55" s="2" t="inlineStr"/>
      <c r="D55" s="2" t="inlineStr"/>
      <c r="E55" s="26" t="inlineStr">
        <is>
          <r>
            <t xml:space="preserve">TOTAL Mão de Obra:</t>
          </r>
        </is>
      </c>
      <c r="F55" s="26" t="inlineStr"/>
      <c r="G55" s="27" t="n">
        <f>SUM(G54:G54)</f>
        <v>16.28</v>
      </c>
    </row>
    <row r="56" customHeight="1" ht="15">
      <c r="A56" s="20" t="inlineStr">
        <is>
          <r>
            <t xml:space="preserve">Serviço</t>
          </r>
        </is>
      </c>
      <c r="B56" s="20" t="inlineStr"/>
      <c r="C56" s="21" t="inlineStr">
        <is>
          <r>
            <t xml:space="preserve">FONTE</t>
          </r>
        </is>
      </c>
      <c r="D56" s="21" t="inlineStr">
        <is>
          <r>
            <t xml:space="preserve">UNID</t>
          </r>
        </is>
      </c>
      <c r="E56" s="21" t="inlineStr">
        <is>
          <r>
            <t xml:space="preserve">COEFICIENTE</t>
          </r>
        </is>
      </c>
      <c r="F56" s="21" t="inlineStr">
        <is>
          <r>
            <t xml:space="preserve">PREÇO UNITÁRIO</t>
          </r>
        </is>
      </c>
      <c r="G56" s="21" t="inlineStr">
        <is>
          <r>
            <t xml:space="preserve">TOTAL</t>
          </r>
        </is>
      </c>
    </row>
    <row r="57" customHeight="1" ht="21">
      <c r="A57" s="22" t="inlineStr">
        <is>
          <r>
            <t xml:space="preserve">95308</t>
          </r>
        </is>
      </c>
      <c r="B57" s="23" t="inlineStr">
        <is>
          <r>
            <t xml:space="preserve">CURSO DE CAPACITAÇÃO PARA AJUDANTE DE ARMADOR (ENCARGOS COMPLEMENTARES) - HORISTA</t>
          </r>
        </is>
      </c>
      <c r="C57" s="22" t="inlineStr">
        <is>
          <r>
            <t xml:space="preserve">SINAPI</t>
          </r>
        </is>
      </c>
      <c r="D57" s="22" t="inlineStr">
        <is>
          <r>
            <t xml:space="preserve">H</t>
          </r>
        </is>
      </c>
      <c r="E57" s="24" t="n">
        <v>1.0</v>
      </c>
      <c r="F57" s="25" t="n">
        <v>0.18</v>
      </c>
      <c r="G57" s="25" t="n">
        <f>TRUNC(TRUNC(E57,8)*F57,2)</f>
        <v>0.18</v>
      </c>
    </row>
    <row r="58" customHeight="1" ht="15">
      <c r="A58" s="2" t="inlineStr"/>
      <c r="B58" s="2" t="inlineStr"/>
      <c r="C58" s="2" t="inlineStr"/>
      <c r="D58" s="2" t="inlineStr"/>
      <c r="E58" s="26" t="inlineStr">
        <is>
          <r>
            <t xml:space="preserve">TOTAL Serviço:</t>
          </r>
        </is>
      </c>
      <c r="F58" s="26" t="inlineStr"/>
      <c r="G58" s="27" t="n">
        <f>SUM(G57:G57)</f>
        <v>0.18</v>
      </c>
    </row>
    <row r="59" customHeight="1" ht="15">
      <c r="A59" s="2" t="inlineStr"/>
      <c r="B59" s="2" t="inlineStr"/>
      <c r="C59" s="2" t="inlineStr"/>
      <c r="D59" s="2" t="inlineStr"/>
      <c r="E59" s="28" t="inlineStr">
        <is>
          <r>
            <t xml:space="preserve">VALOR:</t>
          </r>
        </is>
      </c>
      <c r="F59" s="28" t="inlineStr"/>
      <c r="G59" s="29" t="n">
        <f>ROUND(SUM(G52,G55,G58),2)</f>
        <v>24.77</v>
      </c>
    </row>
    <row r="60" customHeight="1" ht="15">
      <c r="A60" s="2" t="inlineStr"/>
      <c r="B60" s="2" t="inlineStr"/>
      <c r="C60" s="2" t="inlineStr"/>
      <c r="D60" s="2" t="inlineStr"/>
      <c r="E60" s="28" t="inlineStr">
        <is>
          <r>
            <t xml:space="preserve">VALOR BDI (20.34%):</t>
          </r>
        </is>
      </c>
      <c r="F60" s="28" t="inlineStr"/>
      <c r="G60" s="29" t="n">
        <f>ROUND(G59*(20.34/100),2)</f>
        <v>5.04</v>
      </c>
    </row>
    <row r="61" customHeight="1" ht="15">
      <c r="A61" s="2" t="inlineStr"/>
      <c r="B61" s="2" t="inlineStr"/>
      <c r="C61" s="2" t="inlineStr"/>
      <c r="D61" s="2" t="inlineStr"/>
      <c r="E61" s="28" t="inlineStr">
        <is>
          <r>
            <t xml:space="preserve">VALOR COM BDI:</t>
          </r>
        </is>
      </c>
      <c r="F61" s="28" t="inlineStr"/>
      <c r="G61" s="29" t="n">
        <f>G60+G59</f>
        <v>29.81</v>
      </c>
    </row>
    <row r="62" customHeight="1" ht="10">
      <c r="A62" s="2" t="inlineStr"/>
      <c r="B62" s="2" t="inlineStr"/>
      <c r="C62" s="2" t="inlineStr"/>
      <c r="D62" s="2" t="inlineStr"/>
      <c r="E62" s="18" t="inlineStr"/>
      <c r="F62" s="18" t="inlineStr"/>
      <c r="G62" s="18" t="inlineStr"/>
    </row>
    <row r="63" customHeight="1" ht="20">
      <c r="A63" s="19" t="inlineStr">
        <is>
          <r>
            <t xml:space="preserve">​88239​ AJUDANTE DE CARPINTEIRO COM ENCARGOS COMPLEMENTARES​ (H)</t>
          </r>
        </is>
      </c>
      <c r="B63" s="19" t="inlineStr"/>
      <c r="C63" s="19" t="inlineStr"/>
      <c r="D63" s="19" t="inlineStr"/>
      <c r="E63" s="19" t="inlineStr"/>
      <c r="F63" s="19" t="inlineStr"/>
      <c r="G63" s="19" t="inlineStr"/>
    </row>
    <row r="64" customHeight="1" ht="15">
      <c r="A64" s="20" t="inlineStr">
        <is>
          <r>
            <t xml:space="preserve">Encargos Complementares</t>
          </r>
        </is>
      </c>
      <c r="B64" s="20" t="inlineStr"/>
      <c r="C64" s="21" t="inlineStr">
        <is>
          <r>
            <t xml:space="preserve">FONTE</t>
          </r>
        </is>
      </c>
      <c r="D64" s="21" t="inlineStr">
        <is>
          <r>
            <t xml:space="preserve">UNID</t>
          </r>
        </is>
      </c>
      <c r="E64" s="21" t="inlineStr">
        <is>
          <r>
            <t xml:space="preserve">COEFICIENTE</t>
          </r>
        </is>
      </c>
      <c r="F64" s="21" t="inlineStr">
        <is>
          <r>
            <t xml:space="preserve">PREÇO UNITÁRIO</t>
          </r>
        </is>
      </c>
      <c r="G64" s="21" t="inlineStr">
        <is>
          <r>
            <t xml:space="preserve">TOTAL</t>
          </r>
        </is>
      </c>
    </row>
    <row r="65" customHeight="1" ht="21">
      <c r="A65" s="22" t="inlineStr">
        <is>
          <r>
            <t xml:space="preserve">00037370</t>
          </r>
        </is>
      </c>
      <c r="B65" s="23" t="inlineStr">
        <is>
          <r>
            <t xml:space="preserve">ALIMENTACAO - HORISTA (COLETADO CAIXA - ENCARGOS COMPLEMENTARES)</t>
          </r>
        </is>
      </c>
      <c r="C65" s="22" t="inlineStr">
        <is>
          <r>
            <t xml:space="preserve">SINAPI</t>
          </r>
        </is>
      </c>
      <c r="D65" s="22" t="inlineStr">
        <is>
          <r>
            <t xml:space="preserve">H</t>
          </r>
        </is>
      </c>
      <c r="E65" s="24" t="n">
        <v>1.0</v>
      </c>
      <c r="F65" s="25" t="n">
        <v>3.62</v>
      </c>
      <c r="G65" s="25" t="n">
        <f>TRUNC(TRUNC(E65,8)*F65,2)</f>
        <v>3.62</v>
      </c>
    </row>
    <row r="66" customHeight="1" ht="21">
      <c r="A66" s="22" t="inlineStr">
        <is>
          <r>
            <t xml:space="preserve">00043483</t>
          </r>
        </is>
      </c>
      <c r="B66" s="23" t="inlineStr">
        <is>
          <r>
            <t xml:space="preserve">EPI - FAMILIA CARPINTEIRO DE FORMAS - HORISTA (ENCARGOS COMPLEMENTARES - COLETADO CAIXA)</t>
          </r>
        </is>
      </c>
      <c r="C66" s="22" t="inlineStr">
        <is>
          <r>
            <t xml:space="preserve">SINAPI</t>
          </r>
        </is>
      </c>
      <c r="D66" s="22" t="inlineStr">
        <is>
          <r>
            <t xml:space="preserve">H</t>
          </r>
        </is>
      </c>
      <c r="E66" s="24" t="n">
        <v>1.0</v>
      </c>
      <c r="F66" s="25" t="n">
        <v>1.43</v>
      </c>
      <c r="G66" s="25" t="n">
        <f>TRUNC(TRUNC(E66,8)*F66,2)</f>
        <v>1.43</v>
      </c>
    </row>
    <row r="67" customHeight="1" ht="21">
      <c r="A67" s="22" t="inlineStr">
        <is>
          <r>
            <t xml:space="preserve">00037372</t>
          </r>
        </is>
      </c>
      <c r="B67" s="23" t="inlineStr">
        <is>
          <r>
            <t xml:space="preserve">EXAMES - HORISTA (COLETADO CAIXA - ENCARGOS COMPLEMENTARES)</t>
          </r>
        </is>
      </c>
      <c r="C67" s="22" t="inlineStr">
        <is>
          <r>
            <t xml:space="preserve">SINAPI</t>
          </r>
        </is>
      </c>
      <c r="D67" s="22" t="inlineStr">
        <is>
          <r>
            <t xml:space="preserve">H</t>
          </r>
        </is>
      </c>
      <c r="E67" s="24" t="n">
        <v>1.0</v>
      </c>
      <c r="F67" s="25" t="n">
        <v>1.43</v>
      </c>
      <c r="G67" s="25" t="n">
        <f>TRUNC(TRUNC(E67,8)*F67,2)</f>
        <v>1.43</v>
      </c>
    </row>
    <row r="68" customHeight="1" ht="29">
      <c r="A68" s="22" t="inlineStr">
        <is>
          <r>
            <t xml:space="preserve">00043459</t>
          </r>
        </is>
      </c>
      <c r="B68" s="23" t="inlineStr">
        <is>
          <r>
            <t xml:space="preserve">FERRAMENTAS - FAMILIA CARPINTEIRO DE FORMAS - HORISTA (ENCARGOS COMPLEMENTARES - COLETADO CAIXA)</t>
          </r>
        </is>
      </c>
      <c r="C68" s="22" t="inlineStr">
        <is>
          <r>
            <t xml:space="preserve">SINAPI</t>
          </r>
        </is>
      </c>
      <c r="D68" s="22" t="inlineStr">
        <is>
          <r>
            <t xml:space="preserve">H</t>
          </r>
        </is>
      </c>
      <c r="E68" s="24" t="n">
        <v>1.0</v>
      </c>
      <c r="F68" s="25" t="n">
        <v>0.44</v>
      </c>
      <c r="G68" s="25" t="n">
        <f>TRUNC(TRUNC(E68,8)*F68,2)</f>
        <v>0.44</v>
      </c>
    </row>
    <row r="69" customHeight="1" ht="21">
      <c r="A69" s="22" t="inlineStr">
        <is>
          <r>
            <t xml:space="preserve">00037373</t>
          </r>
        </is>
      </c>
      <c r="B69" s="23" t="inlineStr">
        <is>
          <r>
            <t xml:space="preserve">SEGURO - HORISTA (COLETADO CAIXA - ENCARGOS COMPLEMENTARES)</t>
          </r>
        </is>
      </c>
      <c r="C69" s="22" t="inlineStr">
        <is>
          <r>
            <t xml:space="preserve">SINAPI</t>
          </r>
        </is>
      </c>
      <c r="D69" s="22" t="inlineStr">
        <is>
          <r>
            <t xml:space="preserve">H</t>
          </r>
        </is>
      </c>
      <c r="E69" s="24" t="n">
        <v>1.0</v>
      </c>
      <c r="F69" s="25" t="n">
        <v>0.08</v>
      </c>
      <c r="G69" s="25" t="n">
        <f>TRUNC(TRUNC(E69,8)*F69,2)</f>
        <v>0.08</v>
      </c>
    </row>
    <row r="70" customHeight="1" ht="21">
      <c r="A70" s="22" t="inlineStr">
        <is>
          <r>
            <t xml:space="preserve">00037371</t>
          </r>
        </is>
      </c>
      <c r="B70" s="23" t="inlineStr">
        <is>
          <r>
            <t xml:space="preserve">TRANSPORTE - HORISTA (COLETADO CAIXA - ENCARGOS COMPLEMENTARES)</t>
          </r>
        </is>
      </c>
      <c r="C70" s="22" t="inlineStr">
        <is>
          <r>
            <t xml:space="preserve">SINAPI</t>
          </r>
        </is>
      </c>
      <c r="D70" s="22" t="inlineStr">
        <is>
          <r>
            <t xml:space="preserve">H</t>
          </r>
        </is>
      </c>
      <c r="E70" s="24" t="n">
        <v>1.0</v>
      </c>
      <c r="F70" s="25" t="n">
        <v>1.09</v>
      </c>
      <c r="G70" s="25" t="n">
        <f>TRUNC(TRUNC(E70,8)*F70,2)</f>
        <v>1.09</v>
      </c>
    </row>
    <row r="71" customHeight="1" ht="15">
      <c r="A71" s="2" t="inlineStr"/>
      <c r="B71" s="2" t="inlineStr"/>
      <c r="C71" s="2" t="inlineStr"/>
      <c r="D71" s="2" t="inlineStr"/>
      <c r="E71" s="26" t="inlineStr">
        <is>
          <r>
            <t xml:space="preserve">TOTAL Encargos Complementares:</t>
          </r>
        </is>
      </c>
      <c r="F71" s="26" t="inlineStr"/>
      <c r="G71" s="27" t="n">
        <f>SUM(G65:G70)</f>
        <v>8.09</v>
      </c>
    </row>
    <row r="72" customHeight="1" ht="15">
      <c r="A72" s="20" t="inlineStr">
        <is>
          <r>
            <t xml:space="preserve">Mão de Obra</t>
          </r>
        </is>
      </c>
      <c r="B72" s="20" t="inlineStr"/>
      <c r="C72" s="21" t="inlineStr">
        <is>
          <r>
            <t xml:space="preserve">FONTE</t>
          </r>
        </is>
      </c>
      <c r="D72" s="21" t="inlineStr">
        <is>
          <r>
            <t xml:space="preserve">UNID</t>
          </r>
        </is>
      </c>
      <c r="E72" s="21" t="inlineStr">
        <is>
          <r>
            <t xml:space="preserve">COEFICIENTE</t>
          </r>
        </is>
      </c>
      <c r="F72" s="21" t="inlineStr">
        <is>
          <r>
            <t xml:space="preserve">PREÇO UNITÁRIO</t>
          </r>
        </is>
      </c>
      <c r="G72" s="21" t="inlineStr">
        <is>
          <r>
            <t xml:space="preserve">TOTAL</t>
          </r>
        </is>
      </c>
    </row>
    <row r="73" customHeight="1" ht="15">
      <c r="A73" s="22" t="inlineStr">
        <is>
          <r>
            <t xml:space="preserve">00006117</t>
          </r>
        </is>
      </c>
      <c r="B73" s="23" t="inlineStr">
        <is>
          <r>
            <t xml:space="preserve">CARPINTEIRO AUXILIAR (HORISTA)</t>
          </r>
        </is>
      </c>
      <c r="C73" s="22" t="inlineStr">
        <is>
          <r>
            <t xml:space="preserve">SINAPI</t>
          </r>
        </is>
      </c>
      <c r="D73" s="22" t="inlineStr">
        <is>
          <r>
            <t xml:space="preserve">H</t>
          </r>
        </is>
      </c>
      <c r="E73" s="24" t="n">
        <v>1.0</v>
      </c>
      <c r="F73" s="25" t="n">
        <v>16.28</v>
      </c>
      <c r="G73" s="25" t="n">
        <f>TRUNC(TRUNC(E73,8)*F73,2)</f>
        <v>16.28</v>
      </c>
    </row>
    <row r="74" customHeight="1" ht="15">
      <c r="A74" s="2" t="inlineStr"/>
      <c r="B74" s="2" t="inlineStr"/>
      <c r="C74" s="2" t="inlineStr"/>
      <c r="D74" s="2" t="inlineStr"/>
      <c r="E74" s="26" t="inlineStr">
        <is>
          <r>
            <t xml:space="preserve">TOTAL Mão de Obra:</t>
          </r>
        </is>
      </c>
      <c r="F74" s="26" t="inlineStr"/>
      <c r="G74" s="27" t="n">
        <f>SUM(G73:G73)</f>
        <v>16.28</v>
      </c>
    </row>
    <row r="75" customHeight="1" ht="15">
      <c r="A75" s="20" t="inlineStr">
        <is>
          <r>
            <t xml:space="preserve">Serviço</t>
          </r>
        </is>
      </c>
      <c r="B75" s="20" t="inlineStr"/>
      <c r="C75" s="21" t="inlineStr">
        <is>
          <r>
            <t xml:space="preserve">FONTE</t>
          </r>
        </is>
      </c>
      <c r="D75" s="21" t="inlineStr">
        <is>
          <r>
            <t xml:space="preserve">UNID</t>
          </r>
        </is>
      </c>
      <c r="E75" s="21" t="inlineStr">
        <is>
          <r>
            <t xml:space="preserve">COEFICIENTE</t>
          </r>
        </is>
      </c>
      <c r="F75" s="21" t="inlineStr">
        <is>
          <r>
            <t xml:space="preserve">PREÇO UNITÁRIO</t>
          </r>
        </is>
      </c>
      <c r="G75" s="21" t="inlineStr">
        <is>
          <r>
            <t xml:space="preserve">TOTAL</t>
          </r>
        </is>
      </c>
    </row>
    <row r="76" customHeight="1" ht="21">
      <c r="A76" s="22" t="inlineStr">
        <is>
          <r>
            <t xml:space="preserve">95309</t>
          </r>
        </is>
      </c>
      <c r="B76" s="23" t="inlineStr">
        <is>
          <r>
            <t xml:space="preserve">CURSO DE CAPACITAÇÃO PARA AJUDANTE DE CARPINTEIRO (ENCARGOS COMPLEMENTARES) - HORISTA</t>
          </r>
        </is>
      </c>
      <c r="C76" s="22" t="inlineStr">
        <is>
          <r>
            <t xml:space="preserve">SINAPI</t>
          </r>
        </is>
      </c>
      <c r="D76" s="22" t="inlineStr">
        <is>
          <r>
            <t xml:space="preserve">H</t>
          </r>
        </is>
      </c>
      <c r="E76" s="24" t="n">
        <v>1.0</v>
      </c>
      <c r="F76" s="25" t="n">
        <v>0.24</v>
      </c>
      <c r="G76" s="25" t="n">
        <f>TRUNC(TRUNC(E76,8)*F76,2)</f>
        <v>0.24</v>
      </c>
    </row>
    <row r="77" customHeight="1" ht="15">
      <c r="A77" s="2" t="inlineStr"/>
      <c r="B77" s="2" t="inlineStr"/>
      <c r="C77" s="2" t="inlineStr"/>
      <c r="D77" s="2" t="inlineStr"/>
      <c r="E77" s="26" t="inlineStr">
        <is>
          <r>
            <t xml:space="preserve">TOTAL Serviço:</t>
          </r>
        </is>
      </c>
      <c r="F77" s="26" t="inlineStr"/>
      <c r="G77" s="27" t="n">
        <f>SUM(G76:G76)</f>
        <v>0.24</v>
      </c>
    </row>
    <row r="78" customHeight="1" ht="15">
      <c r="A78" s="2" t="inlineStr"/>
      <c r="B78" s="2" t="inlineStr"/>
      <c r="C78" s="2" t="inlineStr"/>
      <c r="D78" s="2" t="inlineStr"/>
      <c r="E78" s="28" t="inlineStr">
        <is>
          <r>
            <t xml:space="preserve">VALOR:</t>
          </r>
        </is>
      </c>
      <c r="F78" s="28" t="inlineStr"/>
      <c r="G78" s="29" t="n">
        <f>ROUND(SUM(G71,G74,G77),2)</f>
        <v>24.61</v>
      </c>
    </row>
    <row r="79" customHeight="1" ht="15">
      <c r="A79" s="2" t="inlineStr"/>
      <c r="B79" s="2" t="inlineStr"/>
      <c r="C79" s="2" t="inlineStr"/>
      <c r="D79" s="2" t="inlineStr"/>
      <c r="E79" s="28" t="inlineStr">
        <is>
          <r>
            <t xml:space="preserve">VALOR BDI (20.34%):</t>
          </r>
        </is>
      </c>
      <c r="F79" s="28" t="inlineStr"/>
      <c r="G79" s="29" t="n">
        <f>ROUND(G78*(20.34/100),2)</f>
        <v>5.01</v>
      </c>
    </row>
    <row r="80" customHeight="1" ht="15">
      <c r="A80" s="2" t="inlineStr"/>
      <c r="B80" s="2" t="inlineStr"/>
      <c r="C80" s="2" t="inlineStr"/>
      <c r="D80" s="2" t="inlineStr"/>
      <c r="E80" s="28" t="inlineStr">
        <is>
          <r>
            <t xml:space="preserve">VALOR COM BDI:</t>
          </r>
        </is>
      </c>
      <c r="F80" s="28" t="inlineStr"/>
      <c r="G80" s="29" t="n">
        <f>G79+G78</f>
        <v>29.62</v>
      </c>
    </row>
    <row r="81" customHeight="1" ht="10">
      <c r="A81" s="2" t="inlineStr"/>
      <c r="B81" s="2" t="inlineStr"/>
      <c r="C81" s="2" t="inlineStr"/>
      <c r="D81" s="2" t="inlineStr"/>
      <c r="E81" s="18" t="inlineStr"/>
      <c r="F81" s="18" t="inlineStr"/>
      <c r="G81" s="18" t="inlineStr"/>
    </row>
    <row r="82" customHeight="1" ht="20">
      <c r="A82" s="19" t="inlineStr">
        <is>
          <r>
            <t xml:space="preserve">​88240​ AJUDANTE DE ESTRUTURA METÁLICA COM ENCARGOS COMPLEMENTARES​ (H)</t>
          </r>
        </is>
      </c>
      <c r="B82" s="19" t="inlineStr"/>
      <c r="C82" s="19" t="inlineStr"/>
      <c r="D82" s="19" t="inlineStr"/>
      <c r="E82" s="19" t="inlineStr"/>
      <c r="F82" s="19" t="inlineStr"/>
      <c r="G82" s="19" t="inlineStr"/>
    </row>
    <row r="83" customHeight="1" ht="15">
      <c r="A83" s="20" t="inlineStr">
        <is>
          <r>
            <t xml:space="preserve">Encargos Complementares</t>
          </r>
        </is>
      </c>
      <c r="B83" s="20" t="inlineStr"/>
      <c r="C83" s="21" t="inlineStr">
        <is>
          <r>
            <t xml:space="preserve">FONTE</t>
          </r>
        </is>
      </c>
      <c r="D83" s="21" t="inlineStr">
        <is>
          <r>
            <t xml:space="preserve">UNID</t>
          </r>
        </is>
      </c>
      <c r="E83" s="21" t="inlineStr">
        <is>
          <r>
            <t xml:space="preserve">COEFICIENTE</t>
          </r>
        </is>
      </c>
      <c r="F83" s="21" t="inlineStr">
        <is>
          <r>
            <t xml:space="preserve">PREÇO UNITÁRIO</t>
          </r>
        </is>
      </c>
      <c r="G83" s="21" t="inlineStr">
        <is>
          <r>
            <t xml:space="preserve">TOTAL</t>
          </r>
        </is>
      </c>
    </row>
    <row r="84" customHeight="1" ht="21">
      <c r="A84" s="22" t="inlineStr">
        <is>
          <r>
            <t xml:space="preserve">00037370</t>
          </r>
        </is>
      </c>
      <c r="B84" s="23" t="inlineStr">
        <is>
          <r>
            <t xml:space="preserve">ALIMENTACAO - HORISTA (COLETADO CAIXA - ENCARGOS COMPLEMENTARES)</t>
          </r>
        </is>
      </c>
      <c r="C84" s="22" t="inlineStr">
        <is>
          <r>
            <t xml:space="preserve">SINAPI</t>
          </r>
        </is>
      </c>
      <c r="D84" s="22" t="inlineStr">
        <is>
          <r>
            <t xml:space="preserve">H</t>
          </r>
        </is>
      </c>
      <c r="E84" s="24" t="n">
        <v>1.0</v>
      </c>
      <c r="F84" s="25" t="n">
        <v>3.62</v>
      </c>
      <c r="G84" s="25" t="n">
        <f>TRUNC(TRUNC(E84,8)*F84,2)</f>
        <v>3.62</v>
      </c>
    </row>
    <row r="85" customHeight="1" ht="21">
      <c r="A85" s="22" t="inlineStr">
        <is>
          <r>
            <t xml:space="preserve">00043488</t>
          </r>
        </is>
      </c>
      <c r="B85" s="23" t="inlineStr">
        <is>
          <r>
            <t xml:space="preserve">EPI - FAMILIA OPERADOR ESCAVADEIRA - HORISTA (ENCARGOS COMPLEMENTARES - COLETADO CAIXA)</t>
          </r>
        </is>
      </c>
      <c r="C85" s="22" t="inlineStr">
        <is>
          <r>
            <t xml:space="preserve">SINAPI</t>
          </r>
        </is>
      </c>
      <c r="D85" s="22" t="inlineStr">
        <is>
          <r>
            <t xml:space="preserve">H</t>
          </r>
        </is>
      </c>
      <c r="E85" s="24" t="n">
        <v>1.0</v>
      </c>
      <c r="F85" s="25" t="n">
        <v>0.89</v>
      </c>
      <c r="G85" s="25" t="n">
        <f>TRUNC(TRUNC(E85,8)*F85,2)</f>
        <v>0.89</v>
      </c>
    </row>
    <row r="86" customHeight="1" ht="21">
      <c r="A86" s="22" t="inlineStr">
        <is>
          <r>
            <t xml:space="preserve">00037372</t>
          </r>
        </is>
      </c>
      <c r="B86" s="23" t="inlineStr">
        <is>
          <r>
            <t xml:space="preserve">EXAMES - HORISTA (COLETADO CAIXA - ENCARGOS COMPLEMENTARES)</t>
          </r>
        </is>
      </c>
      <c r="C86" s="22" t="inlineStr">
        <is>
          <r>
            <t xml:space="preserve">SINAPI</t>
          </r>
        </is>
      </c>
      <c r="D86" s="22" t="inlineStr">
        <is>
          <r>
            <t xml:space="preserve">H</t>
          </r>
        </is>
      </c>
      <c r="E86" s="24" t="n">
        <v>1.0</v>
      </c>
      <c r="F86" s="25" t="n">
        <v>1.43</v>
      </c>
      <c r="G86" s="25" t="n">
        <f>TRUNC(TRUNC(E86,8)*F86,2)</f>
        <v>1.43</v>
      </c>
    </row>
    <row r="87" customHeight="1" ht="29">
      <c r="A87" s="22" t="inlineStr">
        <is>
          <r>
            <t xml:space="preserve">00043464</t>
          </r>
        </is>
      </c>
      <c r="B87" s="23" t="inlineStr">
        <is>
          <r>
            <t xml:space="preserve">FERRAMENTAS - FAMILIA OPERADOR ESCAVADEIRA - HORISTA (ENCARGOS COMPLEMENTARES - COLETADO CAIXA)</t>
          </r>
        </is>
      </c>
      <c r="C87" s="22" t="inlineStr">
        <is>
          <r>
            <t xml:space="preserve">SINAPI</t>
          </r>
        </is>
      </c>
      <c r="D87" s="22" t="inlineStr">
        <is>
          <r>
            <t xml:space="preserve">H</t>
          </r>
        </is>
      </c>
      <c r="E87" s="24" t="n">
        <v>1.0</v>
      </c>
      <c r="F87" s="25" t="n">
        <v>0.01</v>
      </c>
      <c r="G87" s="25" t="n">
        <f>TRUNC(TRUNC(E87,8)*F87,2)</f>
        <v>0.01</v>
      </c>
    </row>
    <row r="88" customHeight="1" ht="21">
      <c r="A88" s="22" t="inlineStr">
        <is>
          <r>
            <t xml:space="preserve">00037373</t>
          </r>
        </is>
      </c>
      <c r="B88" s="23" t="inlineStr">
        <is>
          <r>
            <t xml:space="preserve">SEGURO - HORISTA (COLETADO CAIXA - ENCARGOS COMPLEMENTARES)</t>
          </r>
        </is>
      </c>
      <c r="C88" s="22" t="inlineStr">
        <is>
          <r>
            <t xml:space="preserve">SINAPI</t>
          </r>
        </is>
      </c>
      <c r="D88" s="22" t="inlineStr">
        <is>
          <r>
            <t xml:space="preserve">H</t>
          </r>
        </is>
      </c>
      <c r="E88" s="24" t="n">
        <v>1.0</v>
      </c>
      <c r="F88" s="25" t="n">
        <v>0.08</v>
      </c>
      <c r="G88" s="25" t="n">
        <f>TRUNC(TRUNC(E88,8)*F88,2)</f>
        <v>0.08</v>
      </c>
    </row>
    <row r="89" customHeight="1" ht="21">
      <c r="A89" s="22" t="inlineStr">
        <is>
          <r>
            <t xml:space="preserve">00037371</t>
          </r>
        </is>
      </c>
      <c r="B89" s="23" t="inlineStr">
        <is>
          <r>
            <t xml:space="preserve">TRANSPORTE - HORISTA (COLETADO CAIXA - ENCARGOS COMPLEMENTARES)</t>
          </r>
        </is>
      </c>
      <c r="C89" s="22" t="inlineStr">
        <is>
          <r>
            <t xml:space="preserve">SINAPI</t>
          </r>
        </is>
      </c>
      <c r="D89" s="22" t="inlineStr">
        <is>
          <r>
            <t xml:space="preserve">H</t>
          </r>
        </is>
      </c>
      <c r="E89" s="24" t="n">
        <v>1.0</v>
      </c>
      <c r="F89" s="25" t="n">
        <v>1.09</v>
      </c>
      <c r="G89" s="25" t="n">
        <f>TRUNC(TRUNC(E89,8)*F89,2)</f>
        <v>1.09</v>
      </c>
    </row>
    <row r="90" customHeight="1" ht="15">
      <c r="A90" s="2" t="inlineStr"/>
      <c r="B90" s="2" t="inlineStr"/>
      <c r="C90" s="2" t="inlineStr"/>
      <c r="D90" s="2" t="inlineStr"/>
      <c r="E90" s="26" t="inlineStr">
        <is>
          <r>
            <t xml:space="preserve">TOTAL Encargos Complementares:</t>
          </r>
        </is>
      </c>
      <c r="F90" s="26" t="inlineStr"/>
      <c r="G90" s="27" t="n">
        <f>SUM(G84:G89)</f>
        <v>7.12</v>
      </c>
    </row>
    <row r="91" customHeight="1" ht="15">
      <c r="A91" s="20" t="inlineStr">
        <is>
          <r>
            <t xml:space="preserve">Mão de Obra</t>
          </r>
        </is>
      </c>
      <c r="B91" s="20" t="inlineStr"/>
      <c r="C91" s="21" t="inlineStr">
        <is>
          <r>
            <t xml:space="preserve">FONTE</t>
          </r>
        </is>
      </c>
      <c r="D91" s="21" t="inlineStr">
        <is>
          <r>
            <t xml:space="preserve">UNID</t>
          </r>
        </is>
      </c>
      <c r="E91" s="21" t="inlineStr">
        <is>
          <r>
            <t xml:space="preserve">COEFICIENTE</t>
          </r>
        </is>
      </c>
      <c r="F91" s="21" t="inlineStr">
        <is>
          <r>
            <t xml:space="preserve">PREÇO UNITÁRIO</t>
          </r>
        </is>
      </c>
      <c r="G91" s="21" t="inlineStr">
        <is>
          <r>
            <t xml:space="preserve">TOTAL</t>
          </r>
        </is>
      </c>
    </row>
    <row r="92" customHeight="1" ht="15">
      <c r="A92" s="22" t="inlineStr">
        <is>
          <r>
            <t xml:space="preserve">00044499</t>
          </r>
        </is>
      </c>
      <c r="B92" s="23" t="inlineStr">
        <is>
          <r>
            <t xml:space="preserve">AJUDANTE DE ESTRUTURAS METALICAS (HORISTA)</t>
          </r>
        </is>
      </c>
      <c r="C92" s="22" t="inlineStr">
        <is>
          <r>
            <t xml:space="preserve">SINAPI</t>
          </r>
        </is>
      </c>
      <c r="D92" s="22" t="inlineStr">
        <is>
          <r>
            <t xml:space="preserve">H</t>
          </r>
        </is>
      </c>
      <c r="E92" s="24" t="n">
        <v>1.0</v>
      </c>
      <c r="F92" s="25" t="n">
        <v>16.28</v>
      </c>
      <c r="G92" s="25" t="n">
        <f>TRUNC(TRUNC(E92,8)*F92,2)</f>
        <v>16.28</v>
      </c>
    </row>
    <row r="93" customHeight="1" ht="15">
      <c r="A93" s="2" t="inlineStr"/>
      <c r="B93" s="2" t="inlineStr"/>
      <c r="C93" s="2" t="inlineStr"/>
      <c r="D93" s="2" t="inlineStr"/>
      <c r="E93" s="26" t="inlineStr">
        <is>
          <r>
            <t xml:space="preserve">TOTAL Mão de Obra:</t>
          </r>
        </is>
      </c>
      <c r="F93" s="26" t="inlineStr"/>
      <c r="G93" s="27" t="n">
        <f>SUM(G92:G92)</f>
        <v>16.28</v>
      </c>
    </row>
    <row r="94" customHeight="1" ht="15">
      <c r="A94" s="20" t="inlineStr">
        <is>
          <r>
            <t xml:space="preserve">Serviço</t>
          </r>
        </is>
      </c>
      <c r="B94" s="20" t="inlineStr"/>
      <c r="C94" s="21" t="inlineStr">
        <is>
          <r>
            <t xml:space="preserve">FONTE</t>
          </r>
        </is>
      </c>
      <c r="D94" s="21" t="inlineStr">
        <is>
          <r>
            <t xml:space="preserve">UNID</t>
          </r>
        </is>
      </c>
      <c r="E94" s="21" t="inlineStr">
        <is>
          <r>
            <t xml:space="preserve">COEFICIENTE</t>
          </r>
        </is>
      </c>
      <c r="F94" s="21" t="inlineStr">
        <is>
          <r>
            <t xml:space="preserve">PREÇO UNITÁRIO</t>
          </r>
        </is>
      </c>
      <c r="G94" s="21" t="inlineStr">
        <is>
          <r>
            <t xml:space="preserve">TOTAL</t>
          </r>
        </is>
      </c>
    </row>
    <row r="95" customHeight="1" ht="21">
      <c r="A95" s="22" t="inlineStr">
        <is>
          <r>
            <t xml:space="preserve">95310</t>
          </r>
        </is>
      </c>
      <c r="B95" s="23" t="inlineStr">
        <is>
          <r>
            <t xml:space="preserve">CURSO DE CAPACITAÇÃO PARA AJUDANTE DE ESTRUTURA METÁLICA (ENCARGOS COMPLEMENTARES) - HORISTA</t>
          </r>
        </is>
      </c>
      <c r="C95" s="22" t="inlineStr">
        <is>
          <r>
            <t xml:space="preserve">SINAPI</t>
          </r>
        </is>
      </c>
      <c r="D95" s="22" t="inlineStr">
        <is>
          <r>
            <t xml:space="preserve">H</t>
          </r>
        </is>
      </c>
      <c r="E95" s="24" t="n">
        <v>1.0</v>
      </c>
      <c r="F95" s="25" t="n">
        <v>0.18</v>
      </c>
      <c r="G95" s="25" t="n">
        <f>TRUNC(TRUNC(E95,8)*F95,2)</f>
        <v>0.18</v>
      </c>
    </row>
    <row r="96" customHeight="1" ht="15">
      <c r="A96" s="2" t="inlineStr"/>
      <c r="B96" s="2" t="inlineStr"/>
      <c r="C96" s="2" t="inlineStr"/>
      <c r="D96" s="2" t="inlineStr"/>
      <c r="E96" s="26" t="inlineStr">
        <is>
          <r>
            <t xml:space="preserve">TOTAL Serviço:</t>
          </r>
        </is>
      </c>
      <c r="F96" s="26" t="inlineStr"/>
      <c r="G96" s="27" t="n">
        <f>SUM(G95:G95)</f>
        <v>0.18</v>
      </c>
    </row>
    <row r="97" customHeight="1" ht="15">
      <c r="A97" s="2" t="inlineStr"/>
      <c r="B97" s="2" t="inlineStr"/>
      <c r="C97" s="2" t="inlineStr"/>
      <c r="D97" s="2" t="inlineStr"/>
      <c r="E97" s="28" t="inlineStr">
        <is>
          <r>
            <t xml:space="preserve">VALOR:</t>
          </r>
        </is>
      </c>
      <c r="F97" s="28" t="inlineStr"/>
      <c r="G97" s="29" t="n">
        <f>ROUND(SUM(G90,G93,G96),2)</f>
        <v>23.58</v>
      </c>
    </row>
    <row r="98" customHeight="1" ht="15">
      <c r="A98" s="2" t="inlineStr"/>
      <c r="B98" s="2" t="inlineStr"/>
      <c r="C98" s="2" t="inlineStr"/>
      <c r="D98" s="2" t="inlineStr"/>
      <c r="E98" s="28" t="inlineStr">
        <is>
          <r>
            <t xml:space="preserve">VALOR BDI (20.34%):</t>
          </r>
        </is>
      </c>
      <c r="F98" s="28" t="inlineStr"/>
      <c r="G98" s="29" t="n">
        <f>ROUND(G97*(20.34/100),2)</f>
        <v>4.8</v>
      </c>
    </row>
    <row r="99" customHeight="1" ht="15">
      <c r="A99" s="2" t="inlineStr"/>
      <c r="B99" s="2" t="inlineStr"/>
      <c r="C99" s="2" t="inlineStr"/>
      <c r="D99" s="2" t="inlineStr"/>
      <c r="E99" s="28" t="inlineStr">
        <is>
          <r>
            <t xml:space="preserve">VALOR COM BDI:</t>
          </r>
        </is>
      </c>
      <c r="F99" s="28" t="inlineStr"/>
      <c r="G99" s="29" t="n">
        <f>G98+G97</f>
        <v>28.38</v>
      </c>
    </row>
    <row r="100" customHeight="1" ht="10">
      <c r="A100" s="2" t="inlineStr"/>
      <c r="B100" s="2" t="inlineStr"/>
      <c r="C100" s="2" t="inlineStr"/>
      <c r="D100" s="2" t="inlineStr"/>
      <c r="E100" s="18" t="inlineStr"/>
      <c r="F100" s="18" t="inlineStr"/>
      <c r="G100" s="18" t="inlineStr"/>
    </row>
    <row r="101" customHeight="1" ht="20">
      <c r="A101" s="19" t="inlineStr">
        <is>
          <r>
            <t xml:space="preserve">​88242​ AJUDANTE DE PEDREIRO COM ENCARGOS COMPLEMENTARES​ (H)</t>
          </r>
        </is>
      </c>
      <c r="B101" s="19" t="inlineStr"/>
      <c r="C101" s="19" t="inlineStr"/>
      <c r="D101" s="19" t="inlineStr"/>
      <c r="E101" s="19" t="inlineStr"/>
      <c r="F101" s="19" t="inlineStr"/>
      <c r="G101" s="19" t="inlineStr"/>
    </row>
    <row r="102" customHeight="1" ht="15">
      <c r="A102" s="20" t="inlineStr">
        <is>
          <r>
            <t xml:space="preserve">Encargos Complementares</t>
          </r>
        </is>
      </c>
      <c r="B102" s="20" t="inlineStr"/>
      <c r="C102" s="21" t="inlineStr">
        <is>
          <r>
            <t xml:space="preserve">FONTE</t>
          </r>
        </is>
      </c>
      <c r="D102" s="21" t="inlineStr">
        <is>
          <r>
            <t xml:space="preserve">UNID</t>
          </r>
        </is>
      </c>
      <c r="E102" s="21" t="inlineStr">
        <is>
          <r>
            <t xml:space="preserve">COEFICIENTE</t>
          </r>
        </is>
      </c>
      <c r="F102" s="21" t="inlineStr">
        <is>
          <r>
            <t xml:space="preserve">PREÇO UNITÁRIO</t>
          </r>
        </is>
      </c>
      <c r="G102" s="21" t="inlineStr">
        <is>
          <r>
            <t xml:space="preserve">TOTAL</t>
          </r>
        </is>
      </c>
    </row>
    <row r="103" customHeight="1" ht="21">
      <c r="A103" s="22" t="inlineStr">
        <is>
          <r>
            <t xml:space="preserve">00037370</t>
          </r>
        </is>
      </c>
      <c r="B103" s="23" t="inlineStr">
        <is>
          <r>
            <t xml:space="preserve">ALIMENTACAO - HORISTA (COLETADO CAIXA - ENCARGOS COMPLEMENTARES)</t>
          </r>
        </is>
      </c>
      <c r="C103" s="22" t="inlineStr">
        <is>
          <r>
            <t xml:space="preserve">SINAPI</t>
          </r>
        </is>
      </c>
      <c r="D103" s="22" t="inlineStr">
        <is>
          <r>
            <t xml:space="preserve">H</t>
          </r>
        </is>
      </c>
      <c r="E103" s="24" t="n">
        <v>1.0</v>
      </c>
      <c r="F103" s="25" t="n">
        <v>3.62</v>
      </c>
      <c r="G103" s="25" t="n">
        <f>TRUNC(TRUNC(E103,8)*F103,2)</f>
        <v>3.62</v>
      </c>
    </row>
    <row r="104" customHeight="1" ht="21">
      <c r="A104" s="22" t="inlineStr">
        <is>
          <r>
            <t xml:space="preserve">00043489</t>
          </r>
        </is>
      </c>
      <c r="B104" s="23" t="inlineStr">
        <is>
          <r>
            <t xml:space="preserve">EPI - FAMILIA PEDREIRO - HORISTA (ENCARGOS COMPLEMENTARES - COLETADO CAIXA)</t>
          </r>
        </is>
      </c>
      <c r="C104" s="22" t="inlineStr">
        <is>
          <r>
            <t xml:space="preserve">SINAPI</t>
          </r>
        </is>
      </c>
      <c r="D104" s="22" t="inlineStr">
        <is>
          <r>
            <t xml:space="preserve">H</t>
          </r>
        </is>
      </c>
      <c r="E104" s="24" t="n">
        <v>1.0</v>
      </c>
      <c r="F104" s="25" t="n">
        <v>1.31</v>
      </c>
      <c r="G104" s="25" t="n">
        <f>TRUNC(TRUNC(E104,8)*F104,2)</f>
        <v>1.31</v>
      </c>
    </row>
    <row r="105" customHeight="1" ht="21">
      <c r="A105" s="22" t="inlineStr">
        <is>
          <r>
            <t xml:space="preserve">00037372</t>
          </r>
        </is>
      </c>
      <c r="B105" s="23" t="inlineStr">
        <is>
          <r>
            <t xml:space="preserve">EXAMES - HORISTA (COLETADO CAIXA - ENCARGOS COMPLEMENTARES)</t>
          </r>
        </is>
      </c>
      <c r="C105" s="22" t="inlineStr">
        <is>
          <r>
            <t xml:space="preserve">SINAPI</t>
          </r>
        </is>
      </c>
      <c r="D105" s="22" t="inlineStr">
        <is>
          <r>
            <t xml:space="preserve">H</t>
          </r>
        </is>
      </c>
      <c r="E105" s="24" t="n">
        <v>1.0</v>
      </c>
      <c r="F105" s="25" t="n">
        <v>1.43</v>
      </c>
      <c r="G105" s="25" t="n">
        <f>TRUNC(TRUNC(E105,8)*F105,2)</f>
        <v>1.43</v>
      </c>
    </row>
    <row r="106" customHeight="1" ht="21">
      <c r="A106" s="22" t="inlineStr">
        <is>
          <r>
            <t xml:space="preserve">00043465</t>
          </r>
        </is>
      </c>
      <c r="B106" s="23" t="inlineStr">
        <is>
          <r>
            <t xml:space="preserve">FERRAMENTAS - FAMILIA PEDREIRO - HORISTA (ENCARGOS COMPLEMENTARES - COLETADO CAIXA)</t>
          </r>
        </is>
      </c>
      <c r="C106" s="22" t="inlineStr">
        <is>
          <r>
            <t xml:space="preserve">SINAPI</t>
          </r>
        </is>
      </c>
      <c r="D106" s="22" t="inlineStr">
        <is>
          <r>
            <t xml:space="preserve">H</t>
          </r>
        </is>
      </c>
      <c r="E106" s="24" t="n">
        <v>1.0</v>
      </c>
      <c r="F106" s="25" t="n">
        <v>0.78</v>
      </c>
      <c r="G106" s="25" t="n">
        <f>TRUNC(TRUNC(E106,8)*F106,2)</f>
        <v>0.78</v>
      </c>
    </row>
    <row r="107" customHeight="1" ht="21">
      <c r="A107" s="22" t="inlineStr">
        <is>
          <r>
            <t xml:space="preserve">00037373</t>
          </r>
        </is>
      </c>
      <c r="B107" s="23" t="inlineStr">
        <is>
          <r>
            <t xml:space="preserve">SEGURO - HORISTA (COLETADO CAIXA - ENCARGOS COMPLEMENTARES)</t>
          </r>
        </is>
      </c>
      <c r="C107" s="22" t="inlineStr">
        <is>
          <r>
            <t xml:space="preserve">SINAPI</t>
          </r>
        </is>
      </c>
      <c r="D107" s="22" t="inlineStr">
        <is>
          <r>
            <t xml:space="preserve">H</t>
          </r>
        </is>
      </c>
      <c r="E107" s="24" t="n">
        <v>1.0</v>
      </c>
      <c r="F107" s="25" t="n">
        <v>0.08</v>
      </c>
      <c r="G107" s="25" t="n">
        <f>TRUNC(TRUNC(E107,8)*F107,2)</f>
        <v>0.08</v>
      </c>
    </row>
    <row r="108" customHeight="1" ht="21">
      <c r="A108" s="22" t="inlineStr">
        <is>
          <r>
            <t xml:space="preserve">00037371</t>
          </r>
        </is>
      </c>
      <c r="B108" s="23" t="inlineStr">
        <is>
          <r>
            <t xml:space="preserve">TRANSPORTE - HORISTA (COLETADO CAIXA - ENCARGOS COMPLEMENTARES)</t>
          </r>
        </is>
      </c>
      <c r="C108" s="22" t="inlineStr">
        <is>
          <r>
            <t xml:space="preserve">SINAPI</t>
          </r>
        </is>
      </c>
      <c r="D108" s="22" t="inlineStr">
        <is>
          <r>
            <t xml:space="preserve">H</t>
          </r>
        </is>
      </c>
      <c r="E108" s="24" t="n">
        <v>1.0</v>
      </c>
      <c r="F108" s="25" t="n">
        <v>1.09</v>
      </c>
      <c r="G108" s="25" t="n">
        <f>TRUNC(TRUNC(E108,8)*F108,2)</f>
        <v>1.09</v>
      </c>
    </row>
    <row r="109" customHeight="1" ht="15">
      <c r="A109" s="2" t="inlineStr"/>
      <c r="B109" s="2" t="inlineStr"/>
      <c r="C109" s="2" t="inlineStr"/>
      <c r="D109" s="2" t="inlineStr"/>
      <c r="E109" s="26" t="inlineStr">
        <is>
          <r>
            <t xml:space="preserve">TOTAL Encargos Complementares:</t>
          </r>
        </is>
      </c>
      <c r="F109" s="26" t="inlineStr"/>
      <c r="G109" s="27" t="n">
        <f>SUM(G103:G108)</f>
        <v>8.31</v>
      </c>
    </row>
    <row r="110" customHeight="1" ht="15">
      <c r="A110" s="20" t="inlineStr">
        <is>
          <r>
            <t xml:space="preserve">Mão de Obra</t>
          </r>
        </is>
      </c>
      <c r="B110" s="20" t="inlineStr"/>
      <c r="C110" s="21" t="inlineStr">
        <is>
          <r>
            <t xml:space="preserve">FONTE</t>
          </r>
        </is>
      </c>
      <c r="D110" s="21" t="inlineStr">
        <is>
          <r>
            <t xml:space="preserve">UNID</t>
          </r>
        </is>
      </c>
      <c r="E110" s="21" t="inlineStr">
        <is>
          <r>
            <t xml:space="preserve">COEFICIENTE</t>
          </r>
        </is>
      </c>
      <c r="F110" s="21" t="inlineStr">
        <is>
          <r>
            <t xml:space="preserve">PREÇO UNITÁRIO</t>
          </r>
        </is>
      </c>
      <c r="G110" s="21" t="inlineStr">
        <is>
          <r>
            <t xml:space="preserve">TOTAL</t>
          </r>
        </is>
      </c>
    </row>
    <row r="111" customHeight="1" ht="15">
      <c r="A111" s="22" t="inlineStr">
        <is>
          <r>
            <t xml:space="preserve">00006127</t>
          </r>
        </is>
      </c>
      <c r="B111" s="23" t="inlineStr">
        <is>
          <r>
            <t xml:space="preserve">AUXILIAR DE PEDREIRO (HORISTA)</t>
          </r>
        </is>
      </c>
      <c r="C111" s="22" t="inlineStr">
        <is>
          <r>
            <t xml:space="preserve">SINAPI</t>
          </r>
        </is>
      </c>
      <c r="D111" s="22" t="inlineStr">
        <is>
          <r>
            <t xml:space="preserve">H</t>
          </r>
        </is>
      </c>
      <c r="E111" s="24" t="n">
        <v>1.0</v>
      </c>
      <c r="F111" s="25" t="n">
        <v>16.28</v>
      </c>
      <c r="G111" s="25" t="n">
        <f>TRUNC(TRUNC(E111,8)*F111,2)</f>
        <v>16.28</v>
      </c>
    </row>
    <row r="112" customHeight="1" ht="15">
      <c r="A112" s="2" t="inlineStr"/>
      <c r="B112" s="2" t="inlineStr"/>
      <c r="C112" s="2" t="inlineStr"/>
      <c r="D112" s="2" t="inlineStr"/>
      <c r="E112" s="26" t="inlineStr">
        <is>
          <r>
            <t xml:space="preserve">TOTAL Mão de Obra:</t>
          </r>
        </is>
      </c>
      <c r="F112" s="26" t="inlineStr"/>
      <c r="G112" s="27" t="n">
        <f>SUM(G111:G111)</f>
        <v>16.28</v>
      </c>
    </row>
    <row r="113" customHeight="1" ht="15">
      <c r="A113" s="20" t="inlineStr">
        <is>
          <r>
            <t xml:space="preserve">Serviço</t>
          </r>
        </is>
      </c>
      <c r="B113" s="20" t="inlineStr"/>
      <c r="C113" s="21" t="inlineStr">
        <is>
          <r>
            <t xml:space="preserve">FONTE</t>
          </r>
        </is>
      </c>
      <c r="D113" s="21" t="inlineStr">
        <is>
          <r>
            <t xml:space="preserve">UNID</t>
          </r>
        </is>
      </c>
      <c r="E113" s="21" t="inlineStr">
        <is>
          <r>
            <t xml:space="preserve">COEFICIENTE</t>
          </r>
        </is>
      </c>
      <c r="F113" s="21" t="inlineStr">
        <is>
          <r>
            <t xml:space="preserve">PREÇO UNITÁRIO</t>
          </r>
        </is>
      </c>
      <c r="G113" s="21" t="inlineStr">
        <is>
          <r>
            <t xml:space="preserve">TOTAL</t>
          </r>
        </is>
      </c>
    </row>
    <row r="114" customHeight="1" ht="21">
      <c r="A114" s="22" t="inlineStr">
        <is>
          <r>
            <t xml:space="preserve">95312</t>
          </r>
        </is>
      </c>
      <c r="B114" s="23" t="inlineStr">
        <is>
          <r>
            <t xml:space="preserve">CURSO DE CAPACITAÇÃO PARA AJUDANTE DE PEDREIRO (ENCARGOS COMPLEMENTARES) - HORISTA</t>
          </r>
        </is>
      </c>
      <c r="C114" s="22" t="inlineStr">
        <is>
          <r>
            <t xml:space="preserve">SINAPI</t>
          </r>
        </is>
      </c>
      <c r="D114" s="22" t="inlineStr">
        <is>
          <r>
            <t xml:space="preserve">H</t>
          </r>
        </is>
      </c>
      <c r="E114" s="24" t="n">
        <v>1.0</v>
      </c>
      <c r="F114" s="25" t="n">
        <v>0.24</v>
      </c>
      <c r="G114" s="25" t="n">
        <f>TRUNC(TRUNC(E114,8)*F114,2)</f>
        <v>0.24</v>
      </c>
    </row>
    <row r="115" customHeight="1" ht="15">
      <c r="A115" s="2" t="inlineStr"/>
      <c r="B115" s="2" t="inlineStr"/>
      <c r="C115" s="2" t="inlineStr"/>
      <c r="D115" s="2" t="inlineStr"/>
      <c r="E115" s="26" t="inlineStr">
        <is>
          <r>
            <t xml:space="preserve">TOTAL Serviço:</t>
          </r>
        </is>
      </c>
      <c r="F115" s="26" t="inlineStr"/>
      <c r="G115" s="27" t="n">
        <f>SUM(G114:G114)</f>
        <v>0.24</v>
      </c>
    </row>
    <row r="116" customHeight="1" ht="15">
      <c r="A116" s="2" t="inlineStr"/>
      <c r="B116" s="2" t="inlineStr"/>
      <c r="C116" s="2" t="inlineStr"/>
      <c r="D116" s="2" t="inlineStr"/>
      <c r="E116" s="28" t="inlineStr">
        <is>
          <r>
            <t xml:space="preserve">VALOR:</t>
          </r>
        </is>
      </c>
      <c r="F116" s="28" t="inlineStr"/>
      <c r="G116" s="29" t="n">
        <f>ROUND(SUM(G109,G112,G115),2)</f>
        <v>24.83</v>
      </c>
    </row>
    <row r="117" customHeight="1" ht="15">
      <c r="A117" s="2" t="inlineStr"/>
      <c r="B117" s="2" t="inlineStr"/>
      <c r="C117" s="2" t="inlineStr"/>
      <c r="D117" s="2" t="inlineStr"/>
      <c r="E117" s="28" t="inlineStr">
        <is>
          <r>
            <t xml:space="preserve">VALOR BDI (20.34%):</t>
          </r>
        </is>
      </c>
      <c r="F117" s="28" t="inlineStr"/>
      <c r="G117" s="29" t="n">
        <f>ROUND(G116*(20.34/100),2)</f>
        <v>5.05</v>
      </c>
    </row>
    <row r="118" customHeight="1" ht="15">
      <c r="A118" s="2" t="inlineStr"/>
      <c r="B118" s="2" t="inlineStr"/>
      <c r="C118" s="2" t="inlineStr"/>
      <c r="D118" s="2" t="inlineStr"/>
      <c r="E118" s="28" t="inlineStr">
        <is>
          <r>
            <t xml:space="preserve">VALOR COM BDI:</t>
          </r>
        </is>
      </c>
      <c r="F118" s="28" t="inlineStr"/>
      <c r="G118" s="29" t="n">
        <f>G117+G116</f>
        <v>29.88</v>
      </c>
    </row>
    <row r="119" customHeight="1" ht="10">
      <c r="A119" s="2" t="inlineStr"/>
      <c r="B119" s="2" t="inlineStr"/>
      <c r="C119" s="2" t="inlineStr"/>
      <c r="D119" s="2" t="inlineStr"/>
      <c r="E119" s="18" t="inlineStr"/>
      <c r="F119" s="18" t="inlineStr"/>
      <c r="G119" s="18" t="inlineStr"/>
    </row>
    <row r="120" customHeight="1" ht="20">
      <c r="A120" s="19" t="inlineStr">
        <is>
          <r>
            <t xml:space="preserve">​88243​ AJUDANTE ESPECIALIZADO COM ENCARGOS COMPLEMENTARES​ (H)</t>
          </r>
        </is>
      </c>
      <c r="B120" s="19" t="inlineStr"/>
      <c r="C120" s="19" t="inlineStr"/>
      <c r="D120" s="19" t="inlineStr"/>
      <c r="E120" s="19" t="inlineStr"/>
      <c r="F120" s="19" t="inlineStr"/>
      <c r="G120" s="19" t="inlineStr"/>
    </row>
    <row r="121" customHeight="1" ht="15">
      <c r="A121" s="20" t="inlineStr">
        <is>
          <r>
            <t xml:space="preserve">Encargos Complementares</t>
          </r>
        </is>
      </c>
      <c r="B121" s="20" t="inlineStr"/>
      <c r="C121" s="21" t="inlineStr">
        <is>
          <r>
            <t xml:space="preserve">FONTE</t>
          </r>
        </is>
      </c>
      <c r="D121" s="21" t="inlineStr">
        <is>
          <r>
            <t xml:space="preserve">UNID</t>
          </r>
        </is>
      </c>
      <c r="E121" s="21" t="inlineStr">
        <is>
          <r>
            <t xml:space="preserve">COEFICIENTE</t>
          </r>
        </is>
      </c>
      <c r="F121" s="21" t="inlineStr">
        <is>
          <r>
            <t xml:space="preserve">PREÇO UNITÁRIO</t>
          </r>
        </is>
      </c>
      <c r="G121" s="21" t="inlineStr">
        <is>
          <r>
            <t xml:space="preserve">TOTAL</t>
          </r>
        </is>
      </c>
    </row>
    <row r="122" customHeight="1" ht="21">
      <c r="A122" s="22" t="inlineStr">
        <is>
          <r>
            <t xml:space="preserve">00037370</t>
          </r>
        </is>
      </c>
      <c r="B122" s="23" t="inlineStr">
        <is>
          <r>
            <t xml:space="preserve">ALIMENTACAO - HORISTA (COLETADO CAIXA - ENCARGOS COMPLEMENTARES)</t>
          </r>
        </is>
      </c>
      <c r="C122" s="22" t="inlineStr">
        <is>
          <r>
            <t xml:space="preserve">SINAPI</t>
          </r>
        </is>
      </c>
      <c r="D122" s="22" t="inlineStr">
        <is>
          <r>
            <t xml:space="preserve">H</t>
          </r>
        </is>
      </c>
      <c r="E122" s="24" t="n">
        <v>1.0</v>
      </c>
      <c r="F122" s="25" t="n">
        <v>3.62</v>
      </c>
      <c r="G122" s="25" t="n">
        <f>TRUNC(TRUNC(E122,8)*F122,2)</f>
        <v>3.62</v>
      </c>
    </row>
    <row r="123" customHeight="1" ht="21">
      <c r="A123" s="22" t="inlineStr">
        <is>
          <r>
            <t xml:space="preserve">00043491</t>
          </r>
        </is>
      </c>
      <c r="B123" s="23" t="inlineStr">
        <is>
          <r>
            <t xml:space="preserve">EPI - FAMILIA SERVENTE - HORISTA (ENCARGOS COMPLEMENTARES - COLETADO CAIXA)</t>
          </r>
        </is>
      </c>
      <c r="C123" s="22" t="inlineStr">
        <is>
          <r>
            <t xml:space="preserve">SINAPI</t>
          </r>
        </is>
      </c>
      <c r="D123" s="22" t="inlineStr">
        <is>
          <r>
            <t xml:space="preserve">H</t>
          </r>
        </is>
      </c>
      <c r="E123" s="24" t="n">
        <v>1.0</v>
      </c>
      <c r="F123" s="25" t="n">
        <v>1.39</v>
      </c>
      <c r="G123" s="25" t="n">
        <f>TRUNC(TRUNC(E123,8)*F123,2)</f>
        <v>1.39</v>
      </c>
    </row>
    <row r="124" customHeight="1" ht="21">
      <c r="A124" s="22" t="inlineStr">
        <is>
          <r>
            <t xml:space="preserve">00037372</t>
          </r>
        </is>
      </c>
      <c r="B124" s="23" t="inlineStr">
        <is>
          <r>
            <t xml:space="preserve">EXAMES - HORISTA (COLETADO CAIXA - ENCARGOS COMPLEMENTARES)</t>
          </r>
        </is>
      </c>
      <c r="C124" s="22" t="inlineStr">
        <is>
          <r>
            <t xml:space="preserve">SINAPI</t>
          </r>
        </is>
      </c>
      <c r="D124" s="22" t="inlineStr">
        <is>
          <r>
            <t xml:space="preserve">H</t>
          </r>
        </is>
      </c>
      <c r="E124" s="24" t="n">
        <v>1.0</v>
      </c>
      <c r="F124" s="25" t="n">
        <v>1.43</v>
      </c>
      <c r="G124" s="25" t="n">
        <f>TRUNC(TRUNC(E124,8)*F124,2)</f>
        <v>1.43</v>
      </c>
    </row>
    <row r="125" customHeight="1" ht="21">
      <c r="A125" s="22" t="inlineStr">
        <is>
          <r>
            <t xml:space="preserve">00043467</t>
          </r>
        </is>
      </c>
      <c r="B125" s="23" t="inlineStr">
        <is>
          <r>
            <t xml:space="preserve">FERRAMENTAS - FAMILIA SERVENTE - HORISTA (ENCARGOS COMPLEMENTARES - COLETADO CAIXA)</t>
          </r>
        </is>
      </c>
      <c r="C125" s="22" t="inlineStr">
        <is>
          <r>
            <t xml:space="preserve">SINAPI</t>
          </r>
        </is>
      </c>
      <c r="D125" s="22" t="inlineStr">
        <is>
          <r>
            <t xml:space="preserve">H</t>
          </r>
        </is>
      </c>
      <c r="E125" s="24" t="n">
        <v>1.0</v>
      </c>
      <c r="F125" s="25" t="n">
        <v>0.61</v>
      </c>
      <c r="G125" s="25" t="n">
        <f>TRUNC(TRUNC(E125,8)*F125,2)</f>
        <v>0.61</v>
      </c>
    </row>
    <row r="126" customHeight="1" ht="21">
      <c r="A126" s="22" t="inlineStr">
        <is>
          <r>
            <t xml:space="preserve">00037373</t>
          </r>
        </is>
      </c>
      <c r="B126" s="23" t="inlineStr">
        <is>
          <r>
            <t xml:space="preserve">SEGURO - HORISTA (COLETADO CAIXA - ENCARGOS COMPLEMENTARES)</t>
          </r>
        </is>
      </c>
      <c r="C126" s="22" t="inlineStr">
        <is>
          <r>
            <t xml:space="preserve">SINAPI</t>
          </r>
        </is>
      </c>
      <c r="D126" s="22" t="inlineStr">
        <is>
          <r>
            <t xml:space="preserve">H</t>
          </r>
        </is>
      </c>
      <c r="E126" s="24" t="n">
        <v>1.0</v>
      </c>
      <c r="F126" s="25" t="n">
        <v>0.08</v>
      </c>
      <c r="G126" s="25" t="n">
        <f>TRUNC(TRUNC(E126,8)*F126,2)</f>
        <v>0.08</v>
      </c>
    </row>
    <row r="127" customHeight="1" ht="21">
      <c r="A127" s="22" t="inlineStr">
        <is>
          <r>
            <t xml:space="preserve">00037371</t>
          </r>
        </is>
      </c>
      <c r="B127" s="23" t="inlineStr">
        <is>
          <r>
            <t xml:space="preserve">TRANSPORTE - HORISTA (COLETADO CAIXA - ENCARGOS COMPLEMENTARES)</t>
          </r>
        </is>
      </c>
      <c r="C127" s="22" t="inlineStr">
        <is>
          <r>
            <t xml:space="preserve">SINAPI</t>
          </r>
        </is>
      </c>
      <c r="D127" s="22" t="inlineStr">
        <is>
          <r>
            <t xml:space="preserve">H</t>
          </r>
        </is>
      </c>
      <c r="E127" s="24" t="n">
        <v>1.0</v>
      </c>
      <c r="F127" s="25" t="n">
        <v>1.09</v>
      </c>
      <c r="G127" s="25" t="n">
        <f>TRUNC(TRUNC(E127,8)*F127,2)</f>
        <v>1.09</v>
      </c>
    </row>
    <row r="128" customHeight="1" ht="15">
      <c r="A128" s="2" t="inlineStr"/>
      <c r="B128" s="2" t="inlineStr"/>
      <c r="C128" s="2" t="inlineStr"/>
      <c r="D128" s="2" t="inlineStr"/>
      <c r="E128" s="26" t="inlineStr">
        <is>
          <r>
            <t xml:space="preserve">TOTAL Encargos Complementares:</t>
          </r>
        </is>
      </c>
      <c r="F128" s="26" t="inlineStr"/>
      <c r="G128" s="27" t="n">
        <f>SUM(G122:G127)</f>
        <v>8.22</v>
      </c>
    </row>
    <row r="129" customHeight="1" ht="15">
      <c r="A129" s="20" t="inlineStr">
        <is>
          <r>
            <t xml:space="preserve">Mão de Obra</t>
          </r>
        </is>
      </c>
      <c r="B129" s="20" t="inlineStr"/>
      <c r="C129" s="21" t="inlineStr">
        <is>
          <r>
            <t xml:space="preserve">FONTE</t>
          </r>
        </is>
      </c>
      <c r="D129" s="21" t="inlineStr">
        <is>
          <r>
            <t xml:space="preserve">UNID</t>
          </r>
        </is>
      </c>
      <c r="E129" s="21" t="inlineStr">
        <is>
          <r>
            <t xml:space="preserve">COEFICIENTE</t>
          </r>
        </is>
      </c>
      <c r="F129" s="21" t="inlineStr">
        <is>
          <r>
            <t xml:space="preserve">PREÇO UNITÁRIO</t>
          </r>
        </is>
      </c>
      <c r="G129" s="21" t="inlineStr">
        <is>
          <r>
            <t xml:space="preserve">TOTAL</t>
          </r>
        </is>
      </c>
    </row>
    <row r="130" customHeight="1" ht="15">
      <c r="A130" s="22" t="inlineStr">
        <is>
          <r>
            <t xml:space="preserve">00000242</t>
          </r>
        </is>
      </c>
      <c r="B130" s="23" t="inlineStr">
        <is>
          <r>
            <t xml:space="preserve">AJUDANTE ESPECIALIZADO (HORISTA)</t>
          </r>
        </is>
      </c>
      <c r="C130" s="22" t="inlineStr">
        <is>
          <r>
            <t xml:space="preserve">SINAPI</t>
          </r>
        </is>
      </c>
      <c r="D130" s="22" t="inlineStr">
        <is>
          <r>
            <t xml:space="preserve">H</t>
          </r>
        </is>
      </c>
      <c r="E130" s="24" t="n">
        <v>1.0</v>
      </c>
      <c r="F130" s="25" t="n">
        <v>15.37</v>
      </c>
      <c r="G130" s="25" t="n">
        <f>TRUNC(TRUNC(E130,8)*F130,2)</f>
        <v>15.37</v>
      </c>
    </row>
    <row r="131" customHeight="1" ht="15">
      <c r="A131" s="2" t="inlineStr"/>
      <c r="B131" s="2" t="inlineStr"/>
      <c r="C131" s="2" t="inlineStr"/>
      <c r="D131" s="2" t="inlineStr"/>
      <c r="E131" s="26" t="inlineStr">
        <is>
          <r>
            <t xml:space="preserve">TOTAL Mão de Obra:</t>
          </r>
        </is>
      </c>
      <c r="F131" s="26" t="inlineStr"/>
      <c r="G131" s="27" t="n">
        <f>SUM(G130:G130)</f>
        <v>15.37</v>
      </c>
    </row>
    <row r="132" customHeight="1" ht="15">
      <c r="A132" s="20" t="inlineStr">
        <is>
          <r>
            <t xml:space="preserve">Serviço</t>
          </r>
        </is>
      </c>
      <c r="B132" s="20" t="inlineStr"/>
      <c r="C132" s="21" t="inlineStr">
        <is>
          <r>
            <t xml:space="preserve">FONTE</t>
          </r>
        </is>
      </c>
      <c r="D132" s="21" t="inlineStr">
        <is>
          <r>
            <t xml:space="preserve">UNID</t>
          </r>
        </is>
      </c>
      <c r="E132" s="21" t="inlineStr">
        <is>
          <r>
            <t xml:space="preserve">COEFICIENTE</t>
          </r>
        </is>
      </c>
      <c r="F132" s="21" t="inlineStr">
        <is>
          <r>
            <t xml:space="preserve">PREÇO UNITÁRIO</t>
          </r>
        </is>
      </c>
      <c r="G132" s="21" t="inlineStr">
        <is>
          <r>
            <t xml:space="preserve">TOTAL</t>
          </r>
        </is>
      </c>
    </row>
    <row r="133" customHeight="1" ht="21">
      <c r="A133" s="22" t="inlineStr">
        <is>
          <r>
            <t xml:space="preserve">95313</t>
          </r>
        </is>
      </c>
      <c r="B133" s="23" t="inlineStr">
        <is>
          <r>
            <t xml:space="preserve">CURSO DE CAPACITAÇÃO PARA AJUDANTE ESPECIALIZADO (ENCARGOS COMPLEMENTARES) - HORISTA</t>
          </r>
        </is>
      </c>
      <c r="C133" s="22" t="inlineStr">
        <is>
          <r>
            <t xml:space="preserve">SINAPI</t>
          </r>
        </is>
      </c>
      <c r="D133" s="22" t="inlineStr">
        <is>
          <r>
            <t xml:space="preserve">H</t>
          </r>
        </is>
      </c>
      <c r="E133" s="24" t="n">
        <v>1.0</v>
      </c>
      <c r="F133" s="25" t="n">
        <v>0.17</v>
      </c>
      <c r="G133" s="25" t="n">
        <f>TRUNC(TRUNC(E133,8)*F133,2)</f>
        <v>0.17</v>
      </c>
    </row>
    <row r="134" customHeight="1" ht="15">
      <c r="A134" s="2" t="inlineStr"/>
      <c r="B134" s="2" t="inlineStr"/>
      <c r="C134" s="2" t="inlineStr"/>
      <c r="D134" s="2" t="inlineStr"/>
      <c r="E134" s="26" t="inlineStr">
        <is>
          <r>
            <t xml:space="preserve">TOTAL Serviço:</t>
          </r>
        </is>
      </c>
      <c r="F134" s="26" t="inlineStr"/>
      <c r="G134" s="27" t="n">
        <f>SUM(G133:G133)</f>
        <v>0.17</v>
      </c>
    </row>
    <row r="135" customHeight="1" ht="15">
      <c r="A135" s="2" t="inlineStr"/>
      <c r="B135" s="2" t="inlineStr"/>
      <c r="C135" s="2" t="inlineStr"/>
      <c r="D135" s="2" t="inlineStr"/>
      <c r="E135" s="28" t="inlineStr">
        <is>
          <r>
            <t xml:space="preserve">VALOR:</t>
          </r>
        </is>
      </c>
      <c r="F135" s="28" t="inlineStr"/>
      <c r="G135" s="29" t="n">
        <f>ROUND(SUM(G128,G131,G134),2)</f>
        <v>23.76</v>
      </c>
    </row>
    <row r="136" customHeight="1" ht="15">
      <c r="A136" s="2" t="inlineStr"/>
      <c r="B136" s="2" t="inlineStr"/>
      <c r="C136" s="2" t="inlineStr"/>
      <c r="D136" s="2" t="inlineStr"/>
      <c r="E136" s="28" t="inlineStr">
        <is>
          <r>
            <t xml:space="preserve">VALOR BDI (20.34%):</t>
          </r>
        </is>
      </c>
      <c r="F136" s="28" t="inlineStr"/>
      <c r="G136" s="29" t="n">
        <f>ROUND(G135*(20.34/100),2)</f>
        <v>4.83</v>
      </c>
    </row>
    <row r="137" customHeight="1" ht="15">
      <c r="A137" s="2" t="inlineStr"/>
      <c r="B137" s="2" t="inlineStr"/>
      <c r="C137" s="2" t="inlineStr"/>
      <c r="D137" s="2" t="inlineStr"/>
      <c r="E137" s="28" t="inlineStr">
        <is>
          <r>
            <t xml:space="preserve">VALOR COM BDI:</t>
          </r>
        </is>
      </c>
      <c r="F137" s="28" t="inlineStr"/>
      <c r="G137" s="29" t="n">
        <f>G136+G135</f>
        <v>28.59</v>
      </c>
    </row>
    <row r="138" customHeight="1" ht="10">
      <c r="A138" s="2" t="inlineStr"/>
      <c r="B138" s="2" t="inlineStr"/>
      <c r="C138" s="2" t="inlineStr"/>
      <c r="D138" s="2" t="inlineStr"/>
      <c r="E138" s="18" t="inlineStr"/>
      <c r="F138" s="18" t="inlineStr"/>
      <c r="G138" s="18" t="inlineStr"/>
    </row>
    <row r="139" customHeight="1" ht="20">
      <c r="A139" s="19" t="inlineStr">
        <is>
          <r>
            <t xml:space="preserve">​100659​ ALIZAR DE 5X1,5CM PARA PORTA FIXADO COM PREGOS, PADRÃO MÉDIO - FORNECIMENTO E INSTALAÇÃO. AF_12/2019​ (M)</t>
          </r>
        </is>
      </c>
      <c r="B139" s="19" t="inlineStr"/>
      <c r="C139" s="19" t="inlineStr"/>
      <c r="D139" s="19" t="inlineStr"/>
      <c r="E139" s="19" t="inlineStr"/>
      <c r="F139" s="19" t="inlineStr"/>
      <c r="G139" s="19" t="inlineStr"/>
    </row>
    <row r="140" customHeight="1" ht="15">
      <c r="A140" s="20" t="inlineStr">
        <is>
          <r>
            <t xml:space="preserve">Material</t>
          </r>
        </is>
      </c>
      <c r="B140" s="20" t="inlineStr"/>
      <c r="C140" s="21" t="inlineStr">
        <is>
          <r>
            <t xml:space="preserve">FONTE</t>
          </r>
        </is>
      </c>
      <c r="D140" s="21" t="inlineStr">
        <is>
          <r>
            <t xml:space="preserve">UNID</t>
          </r>
        </is>
      </c>
      <c r="E140" s="21" t="inlineStr">
        <is>
          <r>
            <t xml:space="preserve">COEFICIENTE</t>
          </r>
        </is>
      </c>
      <c r="F140" s="21" t="inlineStr">
        <is>
          <r>
            <t xml:space="preserve">PREÇO UNITÁRIO</t>
          </r>
        </is>
      </c>
      <c r="G140" s="21" t="inlineStr">
        <is>
          <r>
            <t xml:space="preserve">TOTAL</t>
          </r>
        </is>
      </c>
    </row>
    <row r="141" customHeight="1" ht="38">
      <c r="A141" s="22" t="inlineStr">
        <is>
          <r>
            <t xml:space="preserve">00020017</t>
          </r>
        </is>
      </c>
      <c r="B141" s="23" t="inlineStr">
        <is>
          <r>
            <t xml:space="preserve">GUARNICAO / ALIZAR / VISTA LISA EM MADEIRA MACICA, PARA PORTA, E = *1* CM, L = *5* CM, CEDRINHO / ANGELIM COMERCIAL / TAURI/ CURUPIXA / PEROBA / CUMARU OU EQUIVALENTE DA REGIAO</t>
          </r>
        </is>
      </c>
      <c r="C141" s="22" t="inlineStr">
        <is>
          <r>
            <t xml:space="preserve">SINAPI</t>
          </r>
        </is>
      </c>
      <c r="D141" s="22" t="inlineStr">
        <is>
          <r>
            <t xml:space="preserve">M</t>
          </r>
        </is>
      </c>
      <c r="E141" s="24" t="n">
        <v>1.163</v>
      </c>
      <c r="F141" s="25" t="n">
        <v>8.67</v>
      </c>
      <c r="G141" s="25" t="n">
        <f>TRUNC(TRUNC(E141,8)*F141,2)</f>
        <v>10.08</v>
      </c>
    </row>
    <row r="142" customHeight="1" ht="15">
      <c r="A142" s="22" t="inlineStr">
        <is>
          <r>
            <t xml:space="preserve">00039026</t>
          </r>
        </is>
      </c>
      <c r="B142" s="23" t="inlineStr">
        <is>
          <r>
            <t xml:space="preserve">PREGO DE ACO POLIDO SEM CABECA 15 X 15 (1 1/4 X 13)</t>
          </r>
        </is>
      </c>
      <c r="C142" s="22" t="inlineStr">
        <is>
          <r>
            <t xml:space="preserve">SINAPI</t>
          </r>
        </is>
      </c>
      <c r="D142" s="22" t="inlineStr">
        <is>
          <r>
            <t xml:space="preserve">KG</t>
          </r>
        </is>
      </c>
      <c r="E142" s="24" t="n">
        <v>0.006</v>
      </c>
      <c r="F142" s="25" t="n">
        <v>15.95</v>
      </c>
      <c r="G142" s="25" t="n">
        <f>TRUNC(TRUNC(E142,8)*F142,2)</f>
        <v>0.09</v>
      </c>
    </row>
    <row r="143" customHeight="1" ht="15">
      <c r="A143" s="2" t="inlineStr"/>
      <c r="B143" s="2" t="inlineStr"/>
      <c r="C143" s="2" t="inlineStr"/>
      <c r="D143" s="2" t="inlineStr"/>
      <c r="E143" s="26" t="inlineStr">
        <is>
          <r>
            <t xml:space="preserve">TOTAL Material:</t>
          </r>
        </is>
      </c>
      <c r="F143" s="26" t="inlineStr"/>
      <c r="G143" s="27" t="n">
        <f>SUM(G141:G142)</f>
        <v>10.17</v>
      </c>
    </row>
    <row r="144" customHeight="1" ht="15">
      <c r="A144" s="20" t="inlineStr">
        <is>
          <r>
            <t xml:space="preserve">Mão de Obra com Encargos Complementares</t>
          </r>
        </is>
      </c>
      <c r="B144" s="20" t="inlineStr"/>
      <c r="C144" s="21" t="inlineStr">
        <is>
          <r>
            <t xml:space="preserve">FONTE</t>
          </r>
        </is>
      </c>
      <c r="D144" s="21" t="inlineStr">
        <is>
          <r>
            <t xml:space="preserve">UNID</t>
          </r>
        </is>
      </c>
      <c r="E144" s="21" t="inlineStr">
        <is>
          <r>
            <t xml:space="preserve">COEFICIENTE</t>
          </r>
        </is>
      </c>
      <c r="F144" s="21" t="inlineStr">
        <is>
          <r>
            <t xml:space="preserve">PREÇO UNITÁRIO</t>
          </r>
        </is>
      </c>
      <c r="G144" s="21" t="inlineStr">
        <is>
          <r>
            <t xml:space="preserve">TOTAL</t>
          </r>
        </is>
      </c>
    </row>
    <row r="145" customHeight="1" ht="21">
      <c r="A145" s="22" t="inlineStr">
        <is>
          <r>
            <t xml:space="preserve">88261</t>
          </r>
        </is>
      </c>
      <c r="B145" s="23" t="inlineStr">
        <is>
          <r>
            <t xml:space="preserve">CARPINTEIRO DE ESQUADRIAS COM ENCARGOS COMPLEMENTARES</t>
          </r>
        </is>
      </c>
      <c r="C145" s="22" t="inlineStr">
        <is>
          <r>
            <t xml:space="preserve">SINAPI</t>
          </r>
        </is>
      </c>
      <c r="D145" s="22" t="inlineStr">
        <is>
          <r>
            <t xml:space="preserve">H</t>
          </r>
        </is>
      </c>
      <c r="E145" s="24" t="n">
        <v>0.068</v>
      </c>
      <c r="F145" s="25" t="n">
        <v>29.16</v>
      </c>
      <c r="G145" s="25" t="n">
        <f>TRUNC(TRUNC(E145,8)*F145,2)</f>
        <v>1.98</v>
      </c>
    </row>
    <row r="146" customHeight="1" ht="15">
      <c r="A146" s="22" t="inlineStr">
        <is>
          <r>
            <t xml:space="preserve">88316</t>
          </r>
        </is>
      </c>
      <c r="B146" s="23" t="inlineStr">
        <is>
          <r>
            <t xml:space="preserve">SERVENTE COM ENCARGOS COMPLEMENTARES</t>
          </r>
        </is>
      </c>
      <c r="C146" s="22" t="inlineStr">
        <is>
          <r>
            <t xml:space="preserve">SINAPI</t>
          </r>
        </is>
      </c>
      <c r="D146" s="22" t="inlineStr">
        <is>
          <r>
            <t xml:space="preserve">H</t>
          </r>
        </is>
      </c>
      <c r="E146" s="24" t="n">
        <v>0.034</v>
      </c>
      <c r="F146" s="25" t="n">
        <v>23.56</v>
      </c>
      <c r="G146" s="25" t="n">
        <f>TRUNC(TRUNC(E146,8)*F146,2)</f>
        <v>0.8</v>
      </c>
    </row>
    <row r="147" customHeight="1" ht="18">
      <c r="A147" s="2" t="inlineStr"/>
      <c r="B147" s="2" t="inlineStr"/>
      <c r="C147" s="2" t="inlineStr"/>
      <c r="D147" s="2" t="inlineStr"/>
      <c r="E147" s="26" t="inlineStr">
        <is>
          <r>
            <t xml:space="preserve">TOTAL Mão de Obra com Encargos Complementares:</t>
          </r>
        </is>
      </c>
      <c r="F147" s="26" t="inlineStr"/>
      <c r="G147" s="27" t="n">
        <f>SUM(G145:G146)</f>
        <v>2.78</v>
      </c>
    </row>
    <row r="148" customHeight="1" ht="15">
      <c r="A148" s="2" t="inlineStr"/>
      <c r="B148" s="2" t="inlineStr"/>
      <c r="C148" s="2" t="inlineStr"/>
      <c r="D148" s="2" t="inlineStr"/>
      <c r="E148" s="28" t="inlineStr">
        <is>
          <r>
            <t xml:space="preserve">VALOR:</t>
          </r>
        </is>
      </c>
      <c r="F148" s="28" t="inlineStr"/>
      <c r="G148" s="29" t="n">
        <f>ROUND(SUM(G143,G147),2)</f>
        <v>12.95</v>
      </c>
    </row>
    <row r="149" customHeight="1" ht="15">
      <c r="A149" s="2" t="inlineStr"/>
      <c r="B149" s="2" t="inlineStr"/>
      <c r="C149" s="2" t="inlineStr"/>
      <c r="D149" s="2" t="inlineStr"/>
      <c r="E149" s="28" t="inlineStr">
        <is>
          <r>
            <t xml:space="preserve">VALOR BDI (20.34%):</t>
          </r>
        </is>
      </c>
      <c r="F149" s="28" t="inlineStr"/>
      <c r="G149" s="29" t="n">
        <f>ROUND(G148*(20.34/100),2)</f>
        <v>2.63</v>
      </c>
    </row>
    <row r="150" customHeight="1" ht="15">
      <c r="A150" s="2" t="inlineStr"/>
      <c r="B150" s="2" t="inlineStr"/>
      <c r="C150" s="2" t="inlineStr"/>
      <c r="D150" s="2" t="inlineStr"/>
      <c r="E150" s="28" t="inlineStr">
        <is>
          <r>
            <t xml:space="preserve">VALOR COM BDI:</t>
          </r>
        </is>
      </c>
      <c r="F150" s="28" t="inlineStr"/>
      <c r="G150" s="29" t="n">
        <f>G149+G148</f>
        <v>15.58</v>
      </c>
    </row>
    <row r="151" customHeight="1" ht="10">
      <c r="A151" s="2" t="inlineStr"/>
      <c r="B151" s="2" t="inlineStr"/>
      <c r="C151" s="2" t="inlineStr"/>
      <c r="D151" s="2" t="inlineStr"/>
      <c r="E151" s="18" t="inlineStr"/>
      <c r="F151" s="18" t="inlineStr"/>
      <c r="G151" s="18" t="inlineStr"/>
    </row>
    <row r="152" customHeight="1" ht="20">
      <c r="A152" s="19" t="inlineStr">
        <is>
          <r>
            <t xml:space="preserve">​90766​ ALMOXARIFE COM ENCARGOS COMPLEMENTARES​ (H)</t>
          </r>
        </is>
      </c>
      <c r="B152" s="19" t="inlineStr"/>
      <c r="C152" s="19" t="inlineStr"/>
      <c r="D152" s="19" t="inlineStr"/>
      <c r="E152" s="19" t="inlineStr"/>
      <c r="F152" s="19" t="inlineStr"/>
      <c r="G152" s="19" t="inlineStr"/>
    </row>
    <row r="153" customHeight="1" ht="15">
      <c r="A153" s="20" t="inlineStr">
        <is>
          <r>
            <t xml:space="preserve">Encargos Complementares</t>
          </r>
        </is>
      </c>
      <c r="B153" s="20" t="inlineStr"/>
      <c r="C153" s="21" t="inlineStr">
        <is>
          <r>
            <t xml:space="preserve">FONTE</t>
          </r>
        </is>
      </c>
      <c r="D153" s="21" t="inlineStr">
        <is>
          <r>
            <t xml:space="preserve">UNID</t>
          </r>
        </is>
      </c>
      <c r="E153" s="21" t="inlineStr">
        <is>
          <r>
            <t xml:space="preserve">COEFICIENTE</t>
          </r>
        </is>
      </c>
      <c r="F153" s="21" t="inlineStr">
        <is>
          <r>
            <t xml:space="preserve">PREÇO UNITÁRIO</t>
          </r>
        </is>
      </c>
      <c r="G153" s="21" t="inlineStr">
        <is>
          <r>
            <t xml:space="preserve">TOTAL</t>
          </r>
        </is>
      </c>
    </row>
    <row r="154" customHeight="1" ht="21">
      <c r="A154" s="22" t="inlineStr">
        <is>
          <r>
            <t xml:space="preserve">00043482</t>
          </r>
        </is>
      </c>
      <c r="B154" s="23" t="inlineStr">
        <is>
          <r>
            <t xml:space="preserve">EPI - FAMILIA ALMOXARIFE - HORISTA (ENCARGOS COMPLEMENTARES - COLETADO CAIXA)</t>
          </r>
        </is>
      </c>
      <c r="C154" s="22" t="inlineStr">
        <is>
          <r>
            <t xml:space="preserve">SINAPI</t>
          </r>
        </is>
      </c>
      <c r="D154" s="22" t="inlineStr">
        <is>
          <r>
            <t xml:space="preserve">H</t>
          </r>
        </is>
      </c>
      <c r="E154" s="24" t="n">
        <v>1.0</v>
      </c>
      <c r="F154" s="25" t="n">
        <v>0.81</v>
      </c>
      <c r="G154" s="25" t="n">
        <f>TRUNC(TRUNC(E154,8)*F154,2)</f>
        <v>0.81</v>
      </c>
    </row>
    <row r="155" customHeight="1" ht="21">
      <c r="A155" s="22" t="inlineStr">
        <is>
          <r>
            <t xml:space="preserve">00037372</t>
          </r>
        </is>
      </c>
      <c r="B155" s="23" t="inlineStr">
        <is>
          <r>
            <t xml:space="preserve">EXAMES - HORISTA (COLETADO CAIXA - ENCARGOS COMPLEMENTARES)</t>
          </r>
        </is>
      </c>
      <c r="C155" s="22" t="inlineStr">
        <is>
          <r>
            <t xml:space="preserve">SINAPI</t>
          </r>
        </is>
      </c>
      <c r="D155" s="22" t="inlineStr">
        <is>
          <r>
            <t xml:space="preserve">H</t>
          </r>
        </is>
      </c>
      <c r="E155" s="24" t="n">
        <v>1.0</v>
      </c>
      <c r="F155" s="25" t="n">
        <v>1.43</v>
      </c>
      <c r="G155" s="25" t="n">
        <f>TRUNC(TRUNC(E155,8)*F155,2)</f>
        <v>1.43</v>
      </c>
    </row>
    <row r="156" customHeight="1" ht="21">
      <c r="A156" s="22" t="inlineStr">
        <is>
          <r>
            <t xml:space="preserve">00043458</t>
          </r>
        </is>
      </c>
      <c r="B156" s="23" t="inlineStr">
        <is>
          <r>
            <t xml:space="preserve">FERRAMENTAS - FAMILIA ALMOXARIFE - HORISTA (ENCARGOS COMPLEMENTARES - COLETADO CAIXA)</t>
          </r>
        </is>
      </c>
      <c r="C156" s="22" t="inlineStr">
        <is>
          <r>
            <t xml:space="preserve">SINAPI</t>
          </r>
        </is>
      </c>
      <c r="D156" s="22" t="inlineStr">
        <is>
          <r>
            <t xml:space="preserve">H</t>
          </r>
        </is>
      </c>
      <c r="E156" s="24" t="n">
        <v>1.0</v>
      </c>
      <c r="F156" s="25" t="n">
        <v>0.06</v>
      </c>
      <c r="G156" s="25" t="n">
        <f>TRUNC(TRUNC(E156,8)*F156,2)</f>
        <v>0.06</v>
      </c>
    </row>
    <row r="157" customHeight="1" ht="21">
      <c r="A157" s="22" t="inlineStr">
        <is>
          <r>
            <t xml:space="preserve">00037373</t>
          </r>
        </is>
      </c>
      <c r="B157" s="23" t="inlineStr">
        <is>
          <r>
            <t xml:space="preserve">SEGURO - HORISTA (COLETADO CAIXA - ENCARGOS COMPLEMENTARES)</t>
          </r>
        </is>
      </c>
      <c r="C157" s="22" t="inlineStr">
        <is>
          <r>
            <t xml:space="preserve">SINAPI</t>
          </r>
        </is>
      </c>
      <c r="D157" s="22" t="inlineStr">
        <is>
          <r>
            <t xml:space="preserve">H</t>
          </r>
        </is>
      </c>
      <c r="E157" s="24" t="n">
        <v>1.0</v>
      </c>
      <c r="F157" s="25" t="n">
        <v>0.08</v>
      </c>
      <c r="G157" s="25" t="n">
        <f>TRUNC(TRUNC(E157,8)*F157,2)</f>
        <v>0.08</v>
      </c>
    </row>
    <row r="158" customHeight="1" ht="15">
      <c r="A158" s="2" t="inlineStr"/>
      <c r="B158" s="2" t="inlineStr"/>
      <c r="C158" s="2" t="inlineStr"/>
      <c r="D158" s="2" t="inlineStr"/>
      <c r="E158" s="26" t="inlineStr">
        <is>
          <r>
            <t xml:space="preserve">TOTAL Encargos Complementares:</t>
          </r>
        </is>
      </c>
      <c r="F158" s="26" t="inlineStr"/>
      <c r="G158" s="27" t="n">
        <f>SUM(G154:G157)</f>
        <v>2.38</v>
      </c>
    </row>
    <row r="159" customHeight="1" ht="15">
      <c r="A159" s="20" t="inlineStr">
        <is>
          <r>
            <t xml:space="preserve">Mão de Obra</t>
          </r>
        </is>
      </c>
      <c r="B159" s="20" t="inlineStr"/>
      <c r="C159" s="21" t="inlineStr">
        <is>
          <r>
            <t xml:space="preserve">FONTE</t>
          </r>
        </is>
      </c>
      <c r="D159" s="21" t="inlineStr">
        <is>
          <r>
            <t xml:space="preserve">UNID</t>
          </r>
        </is>
      </c>
      <c r="E159" s="21" t="inlineStr">
        <is>
          <r>
            <t xml:space="preserve">COEFICIENTE</t>
          </r>
        </is>
      </c>
      <c r="F159" s="21" t="inlineStr">
        <is>
          <r>
            <t xml:space="preserve">PREÇO UNITÁRIO</t>
          </r>
        </is>
      </c>
      <c r="G159" s="21" t="inlineStr">
        <is>
          <r>
            <t xml:space="preserve">TOTAL</t>
          </r>
        </is>
      </c>
    </row>
    <row r="160" customHeight="1" ht="15">
      <c r="A160" s="22" t="inlineStr">
        <is>
          <r>
            <t xml:space="preserve">00000253</t>
          </r>
        </is>
      </c>
      <c r="B160" s="23" t="inlineStr">
        <is>
          <r>
            <t xml:space="preserve">ALMOXARIFE (HORISTA)</t>
          </r>
        </is>
      </c>
      <c r="C160" s="22" t="inlineStr">
        <is>
          <r>
            <t xml:space="preserve">SINAPI</t>
          </r>
        </is>
      </c>
      <c r="D160" s="22" t="inlineStr">
        <is>
          <r>
            <t xml:space="preserve">H</t>
          </r>
        </is>
      </c>
      <c r="E160" s="24" t="n">
        <v>1.0</v>
      </c>
      <c r="F160" s="25" t="n">
        <v>21.81</v>
      </c>
      <c r="G160" s="25" t="n">
        <f>TRUNC(TRUNC(E160,8)*F160,2)</f>
        <v>21.81</v>
      </c>
    </row>
    <row r="161" customHeight="1" ht="15">
      <c r="A161" s="2" t="inlineStr"/>
      <c r="B161" s="2" t="inlineStr"/>
      <c r="C161" s="2" t="inlineStr"/>
      <c r="D161" s="2" t="inlineStr"/>
      <c r="E161" s="26" t="inlineStr">
        <is>
          <r>
            <t xml:space="preserve">TOTAL Mão de Obra:</t>
          </r>
        </is>
      </c>
      <c r="F161" s="26" t="inlineStr"/>
      <c r="G161" s="27" t="n">
        <f>SUM(G160:G160)</f>
        <v>21.81</v>
      </c>
    </row>
    <row r="162" customHeight="1" ht="15">
      <c r="A162" s="20" t="inlineStr">
        <is>
          <r>
            <t xml:space="preserve">Serviço</t>
          </r>
        </is>
      </c>
      <c r="B162" s="20" t="inlineStr"/>
      <c r="C162" s="21" t="inlineStr">
        <is>
          <r>
            <t xml:space="preserve">FONTE</t>
          </r>
        </is>
      </c>
      <c r="D162" s="21" t="inlineStr">
        <is>
          <r>
            <t xml:space="preserve">UNID</t>
          </r>
        </is>
      </c>
      <c r="E162" s="21" t="inlineStr">
        <is>
          <r>
            <t xml:space="preserve">COEFICIENTE</t>
          </r>
        </is>
      </c>
      <c r="F162" s="21" t="inlineStr">
        <is>
          <r>
            <t xml:space="preserve">PREÇO UNITÁRIO</t>
          </r>
        </is>
      </c>
      <c r="G162" s="21" t="inlineStr">
        <is>
          <r>
            <t xml:space="preserve">TOTAL</t>
          </r>
        </is>
      </c>
    </row>
    <row r="163" customHeight="1" ht="21">
      <c r="A163" s="22" t="inlineStr">
        <is>
          <r>
            <t xml:space="preserve">95392</t>
          </r>
        </is>
      </c>
      <c r="B163" s="23" t="inlineStr">
        <is>
          <r>
            <t xml:space="preserve">CURSO DE CAPACITAÇÃO PARA ALMOXARIFE (ENCARGOS COMPLEMENTARES) - HORISTA</t>
          </r>
        </is>
      </c>
      <c r="C163" s="22" t="inlineStr">
        <is>
          <r>
            <t xml:space="preserve">SINAPI</t>
          </r>
        </is>
      </c>
      <c r="D163" s="22" t="inlineStr">
        <is>
          <r>
            <t xml:space="preserve">H</t>
          </r>
        </is>
      </c>
      <c r="E163" s="24" t="n">
        <v>1.0</v>
      </c>
      <c r="F163" s="25" t="n">
        <v>0.11</v>
      </c>
      <c r="G163" s="25" t="n">
        <f>TRUNC(TRUNC(E163,8)*F163,2)</f>
        <v>0.11</v>
      </c>
    </row>
    <row r="164" customHeight="1" ht="15">
      <c r="A164" s="2" t="inlineStr"/>
      <c r="B164" s="2" t="inlineStr"/>
      <c r="C164" s="2" t="inlineStr"/>
      <c r="D164" s="2" t="inlineStr"/>
      <c r="E164" s="26" t="inlineStr">
        <is>
          <r>
            <t xml:space="preserve">TOTAL Serviço:</t>
          </r>
        </is>
      </c>
      <c r="F164" s="26" t="inlineStr"/>
      <c r="G164" s="27" t="n">
        <f>SUM(G163:G163)</f>
        <v>0.11</v>
      </c>
    </row>
    <row r="165" customHeight="1" ht="15">
      <c r="A165" s="2" t="inlineStr"/>
      <c r="B165" s="2" t="inlineStr"/>
      <c r="C165" s="2" t="inlineStr"/>
      <c r="D165" s="2" t="inlineStr"/>
      <c r="E165" s="28" t="inlineStr">
        <is>
          <r>
            <t xml:space="preserve">VALOR:</t>
          </r>
        </is>
      </c>
      <c r="F165" s="28" t="inlineStr"/>
      <c r="G165" s="29" t="n">
        <f>ROUND(SUM(G158,G161,G164),2)</f>
        <v>24.3</v>
      </c>
    </row>
    <row r="166" customHeight="1" ht="15">
      <c r="A166" s="2" t="inlineStr"/>
      <c r="B166" s="2" t="inlineStr"/>
      <c r="C166" s="2" t="inlineStr"/>
      <c r="D166" s="2" t="inlineStr"/>
      <c r="E166" s="28" t="inlineStr">
        <is>
          <r>
            <t xml:space="preserve">VALOR BDI (20.34%):</t>
          </r>
        </is>
      </c>
      <c r="F166" s="28" t="inlineStr"/>
      <c r="G166" s="29" t="n">
        <f>ROUND(G165*(20.34/100),2)</f>
        <v>4.94</v>
      </c>
    </row>
    <row r="167" customHeight="1" ht="15">
      <c r="A167" s="2" t="inlineStr"/>
      <c r="B167" s="2" t="inlineStr"/>
      <c r="C167" s="2" t="inlineStr"/>
      <c r="D167" s="2" t="inlineStr"/>
      <c r="E167" s="28" t="inlineStr">
        <is>
          <r>
            <t xml:space="preserve">VALOR COM BDI:</t>
          </r>
        </is>
      </c>
      <c r="F167" s="28" t="inlineStr"/>
      <c r="G167" s="29" t="n">
        <f>G166+G165</f>
        <v>29.24</v>
      </c>
    </row>
    <row r="168" customHeight="1" ht="10">
      <c r="A168" s="2" t="inlineStr"/>
      <c r="B168" s="2" t="inlineStr"/>
      <c r="C168" s="2" t="inlineStr"/>
      <c r="D168" s="2" t="inlineStr"/>
      <c r="E168" s="18" t="inlineStr"/>
      <c r="F168" s="18" t="inlineStr"/>
      <c r="G168" s="18" t="inlineStr"/>
    </row>
    <row r="169" customHeight="1" ht="20">
      <c r="A169" s="19" t="inlineStr">
        <is>
          <r>
            <t xml:space="preserve">​C1175​ ALVENARIA DE ELEMENTO VAZADO DE CONCRETO (20X10X6cm) C/ARG. CIMENTO E AREIA TRAÇO 1:3 ANTI-CHUVA​ (M2)</t>
          </r>
        </is>
      </c>
      <c r="B169" s="19" t="inlineStr"/>
      <c r="C169" s="19" t="inlineStr"/>
      <c r="D169" s="19" t="inlineStr"/>
      <c r="E169" s="19" t="inlineStr"/>
      <c r="F169" s="19" t="inlineStr"/>
      <c r="G169" s="19" t="inlineStr"/>
    </row>
    <row r="170" customHeight="1" ht="15">
      <c r="A170" s="20" t="inlineStr">
        <is>
          <r>
            <t xml:space="preserve">Material</t>
          </r>
        </is>
      </c>
      <c r="B170" s="20" t="inlineStr"/>
      <c r="C170" s="21" t="inlineStr">
        <is>
          <r>
            <t xml:space="preserve">FONTE</t>
          </r>
        </is>
      </c>
      <c r="D170" s="21" t="inlineStr">
        <is>
          <r>
            <t xml:space="preserve">UNID</t>
          </r>
        </is>
      </c>
      <c r="E170" s="21" t="inlineStr">
        <is>
          <r>
            <t xml:space="preserve">COEFICIENTE</t>
          </r>
        </is>
      </c>
      <c r="F170" s="21" t="inlineStr">
        <is>
          <r>
            <t xml:space="preserve">PREÇO UNITÁRIO</t>
          </r>
        </is>
      </c>
      <c r="G170" s="21" t="inlineStr">
        <is>
          <r>
            <t xml:space="preserve">TOTAL</t>
          </r>
        </is>
      </c>
    </row>
    <row r="171" customHeight="1" ht="15">
      <c r="A171" s="22" t="inlineStr">
        <is>
          <r>
            <t xml:space="preserve">I1060</t>
          </r>
        </is>
      </c>
      <c r="B171" s="23" t="inlineStr">
        <is>
          <r>
            <t xml:space="preserve">ELEMENTO VAZADO CONCRETO (20 X 10 X 6)CM</t>
          </r>
        </is>
      </c>
      <c r="C171" s="22" t="inlineStr">
        <is>
          <r>
            <t xml:space="preserve">SEINFRA</t>
          </r>
        </is>
      </c>
      <c r="D171" s="22" t="inlineStr">
        <is>
          <r>
            <t xml:space="preserve">UN</t>
          </r>
        </is>
      </c>
      <c r="E171" s="24" t="n">
        <v>50.0</v>
      </c>
      <c r="F171" s="30" t="n">
        <v>4.36</v>
      </c>
      <c r="G171" s="30" t="n">
        <f>ROUND(ROUND(E171,8)*F171,4)</f>
        <v>218.0</v>
      </c>
    </row>
    <row r="172" customHeight="1" ht="15">
      <c r="A172" s="2" t="inlineStr"/>
      <c r="B172" s="2" t="inlineStr"/>
      <c r="C172" s="2" t="inlineStr"/>
      <c r="D172" s="2" t="inlineStr"/>
      <c r="E172" s="26" t="inlineStr">
        <is>
          <r>
            <t xml:space="preserve">TOTAL Material:</t>
          </r>
        </is>
      </c>
      <c r="F172" s="26" t="inlineStr"/>
      <c r="G172" s="31" t="n">
        <f>SUM(G171:G171)</f>
        <v>218.0</v>
      </c>
    </row>
    <row r="173" customHeight="1" ht="15">
      <c r="A173" s="20" t="inlineStr">
        <is>
          <r>
            <t xml:space="preserve">Mão de Obra</t>
          </r>
        </is>
      </c>
      <c r="B173" s="20" t="inlineStr"/>
      <c r="C173" s="21" t="inlineStr">
        <is>
          <r>
            <t xml:space="preserve">FONTE</t>
          </r>
        </is>
      </c>
      <c r="D173" s="21" t="inlineStr">
        <is>
          <r>
            <t xml:space="preserve">UNID</t>
          </r>
        </is>
      </c>
      <c r="E173" s="21" t="inlineStr">
        <is>
          <r>
            <t xml:space="preserve">COEFICIENTE</t>
          </r>
        </is>
      </c>
      <c r="F173" s="21" t="inlineStr">
        <is>
          <r>
            <t xml:space="preserve">PREÇO UNITÁRIO</t>
          </r>
        </is>
      </c>
      <c r="G173" s="21" t="inlineStr">
        <is>
          <r>
            <t xml:space="preserve">TOTAL</t>
          </r>
        </is>
      </c>
    </row>
    <row r="174" customHeight="1" ht="15">
      <c r="A174" s="22" t="inlineStr">
        <is>
          <r>
            <t xml:space="preserve">I2391</t>
          </r>
        </is>
      </c>
      <c r="B174" s="23" t="inlineStr">
        <is>
          <r>
            <t xml:space="preserve">PEDREIRO</t>
          </r>
        </is>
      </c>
      <c r="C174" s="22" t="inlineStr">
        <is>
          <r>
            <t xml:space="preserve">SEINFRA</t>
          </r>
        </is>
      </c>
      <c r="D174" s="22" t="inlineStr">
        <is>
          <r>
            <t xml:space="preserve">H</t>
          </r>
        </is>
      </c>
      <c r="E174" s="24" t="n">
        <v>2.25</v>
      </c>
      <c r="F174" s="30" t="n">
        <v>26.86</v>
      </c>
      <c r="G174" s="30" t="n">
        <f>ROUND(ROUND(E174,8)*F174,4)</f>
        <v>60.435</v>
      </c>
    </row>
    <row r="175" customHeight="1" ht="15">
      <c r="A175" s="22" t="inlineStr">
        <is>
          <r>
            <t xml:space="preserve">I2543</t>
          </r>
        </is>
      </c>
      <c r="B175" s="23" t="inlineStr">
        <is>
          <r>
            <t xml:space="preserve">SERVENTE</t>
          </r>
        </is>
      </c>
      <c r="C175" s="22" t="inlineStr">
        <is>
          <r>
            <t xml:space="preserve">SEINFRA</t>
          </r>
        </is>
      </c>
      <c r="D175" s="22" t="inlineStr">
        <is>
          <r>
            <t xml:space="preserve">H</t>
          </r>
        </is>
      </c>
      <c r="E175" s="24" t="n">
        <v>1.06</v>
      </c>
      <c r="F175" s="30" t="n">
        <v>20.26</v>
      </c>
      <c r="G175" s="30" t="n">
        <f>ROUND(ROUND(E175,8)*F175,4)</f>
        <v>21.4756</v>
      </c>
    </row>
    <row r="176" customHeight="1" ht="15">
      <c r="A176" s="2" t="inlineStr"/>
      <c r="B176" s="2" t="inlineStr"/>
      <c r="C176" s="2" t="inlineStr"/>
      <c r="D176" s="2" t="inlineStr"/>
      <c r="E176" s="26" t="inlineStr">
        <is>
          <r>
            <t xml:space="preserve">TOTAL Mão de Obra:</t>
          </r>
        </is>
      </c>
      <c r="F176" s="26" t="inlineStr"/>
      <c r="G176" s="31" t="n">
        <f>SUM(G174:G175)</f>
        <v>81.9106</v>
      </c>
    </row>
    <row r="177" customHeight="1" ht="15">
      <c r="A177" s="20" t="inlineStr">
        <is>
          <r>
            <t xml:space="preserve">Serviço</t>
          </r>
        </is>
      </c>
      <c r="B177" s="20" t="inlineStr"/>
      <c r="C177" s="21" t="inlineStr">
        <is>
          <r>
            <t xml:space="preserve">FONTE</t>
          </r>
        </is>
      </c>
      <c r="D177" s="21" t="inlineStr">
        <is>
          <r>
            <t xml:space="preserve">UNID</t>
          </r>
        </is>
      </c>
      <c r="E177" s="21" t="inlineStr">
        <is>
          <r>
            <t xml:space="preserve">COEFICIENTE</t>
          </r>
        </is>
      </c>
      <c r="F177" s="21" t="inlineStr">
        <is>
          <r>
            <t xml:space="preserve">PREÇO UNITÁRIO</t>
          </r>
        </is>
      </c>
      <c r="G177" s="21" t="inlineStr">
        <is>
          <r>
            <t xml:space="preserve">TOTAL</t>
          </r>
        </is>
      </c>
    </row>
    <row r="178" customHeight="1" ht="15">
      <c r="A178" s="22" t="inlineStr">
        <is>
          <r>
            <t xml:space="preserve">C0170</t>
          </r>
        </is>
      </c>
      <c r="B178" s="23" t="inlineStr">
        <is>
          <r>
            <t xml:space="preserve">ARGAMASSA DE CIMENTO E AREIA S/PEN. TRAÇO 1:3</t>
          </r>
        </is>
      </c>
      <c r="C178" s="22" t="inlineStr">
        <is>
          <r>
            <t xml:space="preserve">SEINFRA</t>
          </r>
        </is>
      </c>
      <c r="D178" s="22" t="inlineStr">
        <is>
          <r>
            <t xml:space="preserve">M3</t>
          </r>
        </is>
      </c>
      <c r="E178" s="24" t="n">
        <v>0.0135</v>
      </c>
      <c r="F178" s="30" t="n">
        <v>649.29</v>
      </c>
      <c r="G178" s="30" t="n">
        <f>ROUND(ROUND(E178,8)*F178,4)</f>
        <v>8.7654</v>
      </c>
    </row>
    <row r="179" customHeight="1" ht="15">
      <c r="A179" s="2" t="inlineStr"/>
      <c r="B179" s="2" t="inlineStr"/>
      <c r="C179" s="2" t="inlineStr"/>
      <c r="D179" s="2" t="inlineStr"/>
      <c r="E179" s="26" t="inlineStr">
        <is>
          <r>
            <t xml:space="preserve">TOTAL Serviço:</t>
          </r>
        </is>
      </c>
      <c r="F179" s="26" t="inlineStr"/>
      <c r="G179" s="31" t="n">
        <f>SUM(G178:G178)</f>
        <v>8.7654</v>
      </c>
    </row>
    <row r="180" customHeight="1" ht="15">
      <c r="A180" s="2" t="inlineStr"/>
      <c r="B180" s="2" t="inlineStr"/>
      <c r="C180" s="2" t="inlineStr"/>
      <c r="D180" s="2" t="inlineStr"/>
      <c r="E180" s="28" t="inlineStr">
        <is>
          <r>
            <t xml:space="preserve">VALOR:</t>
          </r>
        </is>
      </c>
      <c r="F180" s="28" t="inlineStr"/>
      <c r="G180" s="29" t="n">
        <f>ROUND(SUM(G172,G176,G179),2)</f>
        <v>308.68</v>
      </c>
    </row>
    <row r="181" customHeight="1" ht="15">
      <c r="A181" s="2" t="inlineStr"/>
      <c r="B181" s="2" t="inlineStr"/>
      <c r="C181" s="2" t="inlineStr"/>
      <c r="D181" s="2" t="inlineStr"/>
      <c r="E181" s="28" t="inlineStr">
        <is>
          <r>
            <t xml:space="preserve">VALOR BDI (20.34%):</t>
          </r>
        </is>
      </c>
      <c r="F181" s="28" t="inlineStr"/>
      <c r="G181" s="29" t="n">
        <f>ROUND(G180*(20.34/100),2)</f>
        <v>62.79</v>
      </c>
    </row>
    <row r="182" customHeight="1" ht="15">
      <c r="A182" s="2" t="inlineStr"/>
      <c r="B182" s="2" t="inlineStr"/>
      <c r="C182" s="2" t="inlineStr"/>
      <c r="D182" s="2" t="inlineStr"/>
      <c r="E182" s="28" t="inlineStr">
        <is>
          <r>
            <t xml:space="preserve">VALOR COM BDI:</t>
          </r>
        </is>
      </c>
      <c r="F182" s="28" t="inlineStr"/>
      <c r="G182" s="29" t="n">
        <f>G181+G180</f>
        <v>371.47</v>
      </c>
    </row>
    <row r="183" customHeight="1" ht="10">
      <c r="A183" s="2" t="inlineStr"/>
      <c r="B183" s="2" t="inlineStr"/>
      <c r="C183" s="2" t="inlineStr"/>
      <c r="D183" s="2" t="inlineStr"/>
      <c r="E183" s="18" t="inlineStr"/>
      <c r="F183" s="18" t="inlineStr"/>
      <c r="G183" s="18" t="inlineStr"/>
    </row>
    <row r="184" customHeight="1" ht="20">
      <c r="A184" s="19" t="inlineStr">
        <is>
          <r>
            <t xml:space="preserve">​C0054​ ALVENARIA DE EMBASAMENTO DE PEDRA ARGAMASSADA​ (M3)</t>
          </r>
        </is>
      </c>
      <c r="B184" s="19" t="inlineStr"/>
      <c r="C184" s="19" t="inlineStr"/>
      <c r="D184" s="19" t="inlineStr"/>
      <c r="E184" s="19" t="inlineStr"/>
      <c r="F184" s="19" t="inlineStr"/>
      <c r="G184" s="19" t="inlineStr"/>
    </row>
    <row r="185" customHeight="1" ht="15">
      <c r="A185" s="20" t="inlineStr">
        <is>
          <r>
            <t xml:space="preserve">Material</t>
          </r>
        </is>
      </c>
      <c r="B185" s="20" t="inlineStr"/>
      <c r="C185" s="21" t="inlineStr">
        <is>
          <r>
            <t xml:space="preserve">FONTE</t>
          </r>
        </is>
      </c>
      <c r="D185" s="21" t="inlineStr">
        <is>
          <r>
            <t xml:space="preserve">UNID</t>
          </r>
        </is>
      </c>
      <c r="E185" s="21" t="inlineStr">
        <is>
          <r>
            <t xml:space="preserve">COEFICIENTE</t>
          </r>
        </is>
      </c>
      <c r="F185" s="21" t="inlineStr">
        <is>
          <r>
            <t xml:space="preserve">PREÇO UNITÁRIO</t>
          </r>
        </is>
      </c>
      <c r="G185" s="21" t="inlineStr">
        <is>
          <r>
            <t xml:space="preserve">TOTAL</t>
          </r>
        </is>
      </c>
    </row>
    <row r="186" customHeight="1" ht="15">
      <c r="A186" s="22" t="inlineStr">
        <is>
          <r>
            <t xml:space="preserve">I0109</t>
          </r>
        </is>
      </c>
      <c r="B186" s="23" t="inlineStr">
        <is>
          <r>
            <t xml:space="preserve">AREIA MEDIA</t>
          </r>
        </is>
      </c>
      <c r="C186" s="22" t="inlineStr">
        <is>
          <r>
            <t xml:space="preserve">SEINFRA</t>
          </r>
        </is>
      </c>
      <c r="D186" s="22" t="inlineStr">
        <is>
          <r>
            <t xml:space="preserve">M3</t>
          </r>
        </is>
      </c>
      <c r="E186" s="24" t="n">
        <v>0.3648</v>
      </c>
      <c r="F186" s="30" t="n">
        <v>83.58</v>
      </c>
      <c r="G186" s="30" t="n">
        <f>ROUND(ROUND(E186,8)*F186,4)</f>
        <v>30.49</v>
      </c>
    </row>
    <row r="187" customHeight="1" ht="15">
      <c r="A187" s="22" t="inlineStr">
        <is>
          <r>
            <t xml:space="preserve">I0805</t>
          </r>
        </is>
      </c>
      <c r="B187" s="23" t="inlineStr">
        <is>
          <r>
            <t xml:space="preserve">CIMENTO PORTLAND</t>
          </r>
        </is>
      </c>
      <c r="C187" s="22" t="inlineStr">
        <is>
          <r>
            <t xml:space="preserve">SEINFRA</t>
          </r>
        </is>
      </c>
      <c r="D187" s="22" t="inlineStr">
        <is>
          <r>
            <t xml:space="preserve">KG</t>
          </r>
        </is>
      </c>
      <c r="E187" s="24" t="n">
        <v>109.5</v>
      </c>
      <c r="F187" s="30" t="n">
        <v>0.71</v>
      </c>
      <c r="G187" s="30" t="n">
        <f>ROUND(ROUND(E187,8)*F187,4)</f>
        <v>77.745</v>
      </c>
    </row>
    <row r="188" customHeight="1" ht="15">
      <c r="A188" s="22" t="inlineStr">
        <is>
          <r>
            <t xml:space="preserve">I1600</t>
          </r>
        </is>
      </c>
      <c r="B188" s="23" t="inlineStr">
        <is>
          <r>
            <t xml:space="preserve">PEDRA DE MÃO (RACHÃO)</t>
          </r>
        </is>
      </c>
      <c r="C188" s="22" t="inlineStr">
        <is>
          <r>
            <t xml:space="preserve">SEINFRA</t>
          </r>
        </is>
      </c>
      <c r="D188" s="22" t="inlineStr">
        <is>
          <r>
            <t xml:space="preserve">M3</t>
          </r>
        </is>
      </c>
      <c r="E188" s="24" t="n">
        <v>1.1</v>
      </c>
      <c r="F188" s="30" t="n">
        <v>113.25</v>
      </c>
      <c r="G188" s="30" t="n">
        <f>ROUND(ROUND(E188,8)*F188,4)</f>
        <v>124.575</v>
      </c>
    </row>
    <row r="189" customHeight="1" ht="15">
      <c r="A189" s="2" t="inlineStr"/>
      <c r="B189" s="2" t="inlineStr"/>
      <c r="C189" s="2" t="inlineStr"/>
      <c r="D189" s="2" t="inlineStr"/>
      <c r="E189" s="26" t="inlineStr">
        <is>
          <r>
            <t xml:space="preserve">TOTAL Material:</t>
          </r>
        </is>
      </c>
      <c r="F189" s="26" t="inlineStr"/>
      <c r="G189" s="31" t="n">
        <f>SUM(G186:G188)</f>
        <v>232.81</v>
      </c>
    </row>
    <row r="190" customHeight="1" ht="15">
      <c r="A190" s="20" t="inlineStr">
        <is>
          <r>
            <t xml:space="preserve">Mão de Obra</t>
          </r>
        </is>
      </c>
      <c r="B190" s="20" t="inlineStr"/>
      <c r="C190" s="21" t="inlineStr">
        <is>
          <r>
            <t xml:space="preserve">FONTE</t>
          </r>
        </is>
      </c>
      <c r="D190" s="21" t="inlineStr">
        <is>
          <r>
            <t xml:space="preserve">UNID</t>
          </r>
        </is>
      </c>
      <c r="E190" s="21" t="inlineStr">
        <is>
          <r>
            <t xml:space="preserve">COEFICIENTE</t>
          </r>
        </is>
      </c>
      <c r="F190" s="21" t="inlineStr">
        <is>
          <r>
            <t xml:space="preserve">PREÇO UNITÁRIO</t>
          </r>
        </is>
      </c>
      <c r="G190" s="21" t="inlineStr">
        <is>
          <r>
            <t xml:space="preserve">TOTAL</t>
          </r>
        </is>
      </c>
    </row>
    <row r="191" customHeight="1" ht="15">
      <c r="A191" s="22" t="inlineStr">
        <is>
          <r>
            <t xml:space="preserve">I2391</t>
          </r>
        </is>
      </c>
      <c r="B191" s="23" t="inlineStr">
        <is>
          <r>
            <t xml:space="preserve">PEDREIRO</t>
          </r>
        </is>
      </c>
      <c r="C191" s="22" t="inlineStr">
        <is>
          <r>
            <t xml:space="preserve">SEINFRA</t>
          </r>
        </is>
      </c>
      <c r="D191" s="22" t="inlineStr">
        <is>
          <r>
            <t xml:space="preserve">H</t>
          </r>
        </is>
      </c>
      <c r="E191" s="24" t="n">
        <v>6.0</v>
      </c>
      <c r="F191" s="30" t="n">
        <v>26.86</v>
      </c>
      <c r="G191" s="30" t="n">
        <f>ROUND(ROUND(E191,8)*F191,4)</f>
        <v>161.16</v>
      </c>
    </row>
    <row r="192" customHeight="1" ht="15">
      <c r="A192" s="22" t="inlineStr">
        <is>
          <r>
            <t xml:space="preserve">I2543</t>
          </r>
        </is>
      </c>
      <c r="B192" s="23" t="inlineStr">
        <is>
          <r>
            <t xml:space="preserve">SERVENTE</t>
          </r>
        </is>
      </c>
      <c r="C192" s="22" t="inlineStr">
        <is>
          <r>
            <t xml:space="preserve">SEINFRA</t>
          </r>
        </is>
      </c>
      <c r="D192" s="22" t="inlineStr">
        <is>
          <r>
            <t xml:space="preserve">H</t>
          </r>
        </is>
      </c>
      <c r="E192" s="24" t="n">
        <v>9.0</v>
      </c>
      <c r="F192" s="30" t="n">
        <v>20.26</v>
      </c>
      <c r="G192" s="30" t="n">
        <f>ROUND(ROUND(E192,8)*F192,4)</f>
        <v>182.34</v>
      </c>
    </row>
    <row r="193" customHeight="1" ht="15">
      <c r="A193" s="2" t="inlineStr"/>
      <c r="B193" s="2" t="inlineStr"/>
      <c r="C193" s="2" t="inlineStr"/>
      <c r="D193" s="2" t="inlineStr"/>
      <c r="E193" s="26" t="inlineStr">
        <is>
          <r>
            <t xml:space="preserve">TOTAL Mão de Obra:</t>
          </r>
        </is>
      </c>
      <c r="F193" s="26" t="inlineStr"/>
      <c r="G193" s="31" t="n">
        <f>SUM(G191:G192)</f>
        <v>343.5</v>
      </c>
    </row>
    <row r="194" customHeight="1" ht="15">
      <c r="A194" s="2" t="inlineStr"/>
      <c r="B194" s="2" t="inlineStr"/>
      <c r="C194" s="2" t="inlineStr"/>
      <c r="D194" s="2" t="inlineStr"/>
      <c r="E194" s="28" t="inlineStr">
        <is>
          <r>
            <t xml:space="preserve">VALOR:</t>
          </r>
        </is>
      </c>
      <c r="F194" s="28" t="inlineStr"/>
      <c r="G194" s="29" t="n">
        <f>ROUND(SUM(G189,G193),2)</f>
        <v>576.31</v>
      </c>
    </row>
    <row r="195" customHeight="1" ht="15">
      <c r="A195" s="2" t="inlineStr"/>
      <c r="B195" s="2" t="inlineStr"/>
      <c r="C195" s="2" t="inlineStr"/>
      <c r="D195" s="2" t="inlineStr"/>
      <c r="E195" s="28" t="inlineStr">
        <is>
          <r>
            <t xml:space="preserve">VALOR BDI (20.34%):</t>
          </r>
        </is>
      </c>
      <c r="F195" s="28" t="inlineStr"/>
      <c r="G195" s="29" t="n">
        <f>ROUND(G194*(20.34/100),2)</f>
        <v>117.22</v>
      </c>
    </row>
    <row r="196" customHeight="1" ht="15">
      <c r="A196" s="2" t="inlineStr"/>
      <c r="B196" s="2" t="inlineStr"/>
      <c r="C196" s="2" t="inlineStr"/>
      <c r="D196" s="2" t="inlineStr"/>
      <c r="E196" s="28" t="inlineStr">
        <is>
          <r>
            <t xml:space="preserve">VALOR COM BDI:</t>
          </r>
        </is>
      </c>
      <c r="F196" s="28" t="inlineStr"/>
      <c r="G196" s="29" t="n">
        <f>G195+G194</f>
        <v>693.53</v>
      </c>
    </row>
    <row r="197" customHeight="1" ht="10">
      <c r="A197" s="2" t="inlineStr"/>
      <c r="B197" s="2" t="inlineStr"/>
      <c r="C197" s="2" t="inlineStr"/>
      <c r="D197" s="2" t="inlineStr"/>
      <c r="E197" s="18" t="inlineStr"/>
      <c r="F197" s="18" t="inlineStr"/>
      <c r="G197" s="18" t="inlineStr"/>
    </row>
    <row r="198" customHeight="1" ht="20">
      <c r="A198" s="19" t="inlineStr">
        <is>
          <r>
            <t xml:space="preserve">​C0076​ ALVENARIA DE TIJOLO COMUM C/ARGAMASSA MISTA DE CAL HIDRATADA 1:2:8 ESP=10 cm​ (M2)</t>
          </r>
        </is>
      </c>
      <c r="B198" s="19" t="inlineStr"/>
      <c r="C198" s="19" t="inlineStr"/>
      <c r="D198" s="19" t="inlineStr"/>
      <c r="E198" s="19" t="inlineStr"/>
      <c r="F198" s="19" t="inlineStr"/>
      <c r="G198" s="19" t="inlineStr"/>
    </row>
    <row r="199" customHeight="1" ht="15">
      <c r="A199" s="20" t="inlineStr">
        <is>
          <r>
            <t xml:space="preserve">Material</t>
          </r>
        </is>
      </c>
      <c r="B199" s="20" t="inlineStr"/>
      <c r="C199" s="21" t="inlineStr">
        <is>
          <r>
            <t xml:space="preserve">FONTE</t>
          </r>
        </is>
      </c>
      <c r="D199" s="21" t="inlineStr">
        <is>
          <r>
            <t xml:space="preserve">UNID</t>
          </r>
        </is>
      </c>
      <c r="E199" s="21" t="inlineStr">
        <is>
          <r>
            <t xml:space="preserve">COEFICIENTE</t>
          </r>
        </is>
      </c>
      <c r="F199" s="21" t="inlineStr">
        <is>
          <r>
            <t xml:space="preserve">PREÇO UNITÁRIO</t>
          </r>
        </is>
      </c>
      <c r="G199" s="21" t="inlineStr">
        <is>
          <r>
            <t xml:space="preserve">TOTAL</t>
          </r>
        </is>
      </c>
    </row>
    <row r="200" customHeight="1" ht="15">
      <c r="A200" s="22" t="inlineStr">
        <is>
          <r>
            <t xml:space="preserve">I0109</t>
          </r>
        </is>
      </c>
      <c r="B200" s="23" t="inlineStr">
        <is>
          <r>
            <t xml:space="preserve">AREIA MEDIA</t>
          </r>
        </is>
      </c>
      <c r="C200" s="22" t="inlineStr">
        <is>
          <r>
            <t xml:space="preserve">SEINFRA</t>
          </r>
        </is>
      </c>
      <c r="D200" s="22" t="inlineStr">
        <is>
          <r>
            <t xml:space="preserve">M3</t>
          </r>
        </is>
      </c>
      <c r="E200" s="24" t="n">
        <v>0.0304</v>
      </c>
      <c r="F200" s="30" t="n">
        <v>83.58</v>
      </c>
      <c r="G200" s="30" t="n">
        <f>ROUND(ROUND(E200,8)*F200,4)</f>
        <v>2.5408</v>
      </c>
    </row>
    <row r="201" customHeight="1" ht="15">
      <c r="A201" s="22" t="inlineStr">
        <is>
          <r>
            <t xml:space="preserve">I0441</t>
          </r>
        </is>
      </c>
      <c r="B201" s="23" t="inlineStr">
        <is>
          <r>
            <t xml:space="preserve">CAL HIDRATADA</t>
          </r>
        </is>
      </c>
      <c r="C201" s="22" t="inlineStr">
        <is>
          <r>
            <t xml:space="preserve">SEINFRA</t>
          </r>
        </is>
      </c>
      <c r="D201" s="22" t="inlineStr">
        <is>
          <r>
            <t xml:space="preserve">KG</t>
          </r>
        </is>
      </c>
      <c r="E201" s="24" t="n">
        <v>4.55</v>
      </c>
      <c r="F201" s="30" t="n">
        <v>0.96</v>
      </c>
      <c r="G201" s="30" t="n">
        <f>ROUND(ROUND(E201,8)*F201,4)</f>
        <v>4.368</v>
      </c>
    </row>
    <row r="202" customHeight="1" ht="15">
      <c r="A202" s="22" t="inlineStr">
        <is>
          <r>
            <t xml:space="preserve">I0805</t>
          </r>
        </is>
      </c>
      <c r="B202" s="23" t="inlineStr">
        <is>
          <r>
            <t xml:space="preserve">CIMENTO PORTLAND</t>
          </r>
        </is>
      </c>
      <c r="C202" s="22" t="inlineStr">
        <is>
          <r>
            <t xml:space="preserve">SEINFRA</t>
          </r>
        </is>
      </c>
      <c r="D202" s="22" t="inlineStr">
        <is>
          <r>
            <t xml:space="preserve">KG</t>
          </r>
        </is>
      </c>
      <c r="E202" s="24" t="n">
        <v>4.55</v>
      </c>
      <c r="F202" s="30" t="n">
        <v>0.71</v>
      </c>
      <c r="G202" s="30" t="n">
        <f>ROUND(ROUND(E202,8)*F202,4)</f>
        <v>3.2305</v>
      </c>
    </row>
    <row r="203" customHeight="1" ht="15">
      <c r="A203" s="22" t="inlineStr">
        <is>
          <r>
            <t xml:space="preserve">I2082</t>
          </r>
        </is>
      </c>
      <c r="B203" s="23" t="inlineStr">
        <is>
          <r>
            <t xml:space="preserve">TIJOLO MACIÇO COMUM</t>
          </r>
        </is>
      </c>
      <c r="C203" s="22" t="inlineStr">
        <is>
          <r>
            <t xml:space="preserve">SEINFRA</t>
          </r>
        </is>
      </c>
      <c r="D203" s="22" t="inlineStr">
        <is>
          <r>
            <t xml:space="preserve">UN</t>
          </r>
        </is>
      </c>
      <c r="E203" s="24" t="n">
        <v>84.0</v>
      </c>
      <c r="F203" s="30" t="n">
        <v>0.47</v>
      </c>
      <c r="G203" s="30" t="n">
        <f>ROUND(ROUND(E203,8)*F203,4)</f>
        <v>39.48</v>
      </c>
    </row>
    <row r="204" customHeight="1" ht="15">
      <c r="A204" s="2" t="inlineStr"/>
      <c r="B204" s="2" t="inlineStr"/>
      <c r="C204" s="2" t="inlineStr"/>
      <c r="D204" s="2" t="inlineStr"/>
      <c r="E204" s="26" t="inlineStr">
        <is>
          <r>
            <t xml:space="preserve">TOTAL Material:</t>
          </r>
        </is>
      </c>
      <c r="F204" s="26" t="inlineStr"/>
      <c r="G204" s="31" t="n">
        <f>SUM(G200:G203)</f>
        <v>49.6193</v>
      </c>
    </row>
    <row r="205" customHeight="1" ht="15">
      <c r="A205" s="20" t="inlineStr">
        <is>
          <r>
            <t xml:space="preserve">Mão de Obra</t>
          </r>
        </is>
      </c>
      <c r="B205" s="20" t="inlineStr"/>
      <c r="C205" s="21" t="inlineStr">
        <is>
          <r>
            <t xml:space="preserve">FONTE</t>
          </r>
        </is>
      </c>
      <c r="D205" s="21" t="inlineStr">
        <is>
          <r>
            <t xml:space="preserve">UNID</t>
          </r>
        </is>
      </c>
      <c r="E205" s="21" t="inlineStr">
        <is>
          <r>
            <t xml:space="preserve">COEFICIENTE</t>
          </r>
        </is>
      </c>
      <c r="F205" s="21" t="inlineStr">
        <is>
          <r>
            <t xml:space="preserve">PREÇO UNITÁRIO</t>
          </r>
        </is>
      </c>
      <c r="G205" s="21" t="inlineStr">
        <is>
          <r>
            <t xml:space="preserve">TOTAL</t>
          </r>
        </is>
      </c>
    </row>
    <row r="206" customHeight="1" ht="15">
      <c r="A206" s="22" t="inlineStr">
        <is>
          <r>
            <t xml:space="preserve">I2391</t>
          </r>
        </is>
      </c>
      <c r="B206" s="23" t="inlineStr">
        <is>
          <r>
            <t xml:space="preserve">PEDREIRO</t>
          </r>
        </is>
      </c>
      <c r="C206" s="22" t="inlineStr">
        <is>
          <r>
            <t xml:space="preserve">SEINFRA</t>
          </r>
        </is>
      </c>
      <c r="D206" s="22" t="inlineStr">
        <is>
          <r>
            <t xml:space="preserve">H</t>
          </r>
        </is>
      </c>
      <c r="E206" s="24" t="n">
        <v>1.6</v>
      </c>
      <c r="F206" s="30" t="n">
        <v>26.86</v>
      </c>
      <c r="G206" s="30" t="n">
        <f>ROUND(ROUND(E206,8)*F206,4)</f>
        <v>42.976</v>
      </c>
    </row>
    <row r="207" customHeight="1" ht="15">
      <c r="A207" s="22" t="inlineStr">
        <is>
          <r>
            <t xml:space="preserve">I2543</t>
          </r>
        </is>
      </c>
      <c r="B207" s="23" t="inlineStr">
        <is>
          <r>
            <t xml:space="preserve">SERVENTE</t>
          </r>
        </is>
      </c>
      <c r="C207" s="22" t="inlineStr">
        <is>
          <r>
            <t xml:space="preserve">SEINFRA</t>
          </r>
        </is>
      </c>
      <c r="D207" s="22" t="inlineStr">
        <is>
          <r>
            <t xml:space="preserve">H</t>
          </r>
        </is>
      </c>
      <c r="E207" s="24" t="n">
        <v>1.85</v>
      </c>
      <c r="F207" s="30" t="n">
        <v>20.26</v>
      </c>
      <c r="G207" s="30" t="n">
        <f>ROUND(ROUND(E207,8)*F207,4)</f>
        <v>37.481</v>
      </c>
    </row>
    <row r="208" customHeight="1" ht="15">
      <c r="A208" s="2" t="inlineStr"/>
      <c r="B208" s="2" t="inlineStr"/>
      <c r="C208" s="2" t="inlineStr"/>
      <c r="D208" s="2" t="inlineStr"/>
      <c r="E208" s="26" t="inlineStr">
        <is>
          <r>
            <t xml:space="preserve">TOTAL Mão de Obra:</t>
          </r>
        </is>
      </c>
      <c r="F208" s="26" t="inlineStr"/>
      <c r="G208" s="31" t="n">
        <f>SUM(G206:G207)</f>
        <v>80.457</v>
      </c>
    </row>
    <row r="209" customHeight="1" ht="15">
      <c r="A209" s="2" t="inlineStr"/>
      <c r="B209" s="2" t="inlineStr"/>
      <c r="C209" s="2" t="inlineStr"/>
      <c r="D209" s="2" t="inlineStr"/>
      <c r="E209" s="28" t="inlineStr">
        <is>
          <r>
            <t xml:space="preserve">VALOR:</t>
          </r>
        </is>
      </c>
      <c r="F209" s="28" t="inlineStr"/>
      <c r="G209" s="29" t="n">
        <f>ROUND(SUM(G204,G208),2)</f>
        <v>130.08</v>
      </c>
    </row>
    <row r="210" customHeight="1" ht="15">
      <c r="A210" s="2" t="inlineStr"/>
      <c r="B210" s="2" t="inlineStr"/>
      <c r="C210" s="2" t="inlineStr"/>
      <c r="D210" s="2" t="inlineStr"/>
      <c r="E210" s="28" t="inlineStr">
        <is>
          <r>
            <t xml:space="preserve">VALOR BDI (20.34%):</t>
          </r>
        </is>
      </c>
      <c r="F210" s="28" t="inlineStr"/>
      <c r="G210" s="29" t="n">
        <f>ROUND(G209*(20.34/100),2)</f>
        <v>26.46</v>
      </c>
    </row>
    <row r="211" customHeight="1" ht="15">
      <c r="A211" s="2" t="inlineStr"/>
      <c r="B211" s="2" t="inlineStr"/>
      <c r="C211" s="2" t="inlineStr"/>
      <c r="D211" s="2" t="inlineStr"/>
      <c r="E211" s="28" t="inlineStr">
        <is>
          <r>
            <t xml:space="preserve">VALOR COM BDI:</t>
          </r>
        </is>
      </c>
      <c r="F211" s="28" t="inlineStr"/>
      <c r="G211" s="29" t="n">
        <f>G210+G209</f>
        <v>156.54</v>
      </c>
    </row>
    <row r="212" customHeight="1" ht="10">
      <c r="A212" s="2" t="inlineStr"/>
      <c r="B212" s="2" t="inlineStr"/>
      <c r="C212" s="2" t="inlineStr"/>
      <c r="D212" s="2" t="inlineStr"/>
      <c r="E212" s="18" t="inlineStr"/>
      <c r="F212" s="18" t="inlineStr"/>
      <c r="G212" s="18" t="inlineStr"/>
    </row>
    <row r="213" customHeight="1" ht="20">
      <c r="A213" s="19" t="inlineStr">
        <is>
          <r>
            <t xml:space="preserve">​C0069​ ALVENARIA ESTRUTURAL DE BLOCO DE CONCRETO (19x19x39)cm C/ARGAMASSA MISTA DE CAL HIDRATADA ESP=19 cm​ (M2)</t>
          </r>
        </is>
      </c>
      <c r="B213" s="19" t="inlineStr"/>
      <c r="C213" s="19" t="inlineStr"/>
      <c r="D213" s="19" t="inlineStr"/>
      <c r="E213" s="19" t="inlineStr"/>
      <c r="F213" s="19" t="inlineStr"/>
      <c r="G213" s="19" t="inlineStr"/>
    </row>
    <row r="214" customHeight="1" ht="15">
      <c r="A214" s="20" t="inlineStr">
        <is>
          <r>
            <t xml:space="preserve">Material</t>
          </r>
        </is>
      </c>
      <c r="B214" s="20" t="inlineStr"/>
      <c r="C214" s="21" t="inlineStr">
        <is>
          <r>
            <t xml:space="preserve">FONTE</t>
          </r>
        </is>
      </c>
      <c r="D214" s="21" t="inlineStr">
        <is>
          <r>
            <t xml:space="preserve">UNID</t>
          </r>
        </is>
      </c>
      <c r="E214" s="21" t="inlineStr">
        <is>
          <r>
            <t xml:space="preserve">COEFICIENTE</t>
          </r>
        </is>
      </c>
      <c r="F214" s="21" t="inlineStr">
        <is>
          <r>
            <t xml:space="preserve">PREÇO UNITÁRIO</t>
          </r>
        </is>
      </c>
      <c r="G214" s="21" t="inlineStr">
        <is>
          <r>
            <t xml:space="preserve">TOTAL</t>
          </r>
        </is>
      </c>
    </row>
    <row r="215" customHeight="1" ht="15">
      <c r="A215" s="22" t="inlineStr">
        <is>
          <r>
            <t xml:space="preserve">I0109</t>
          </r>
        </is>
      </c>
      <c r="B215" s="23" t="inlineStr">
        <is>
          <r>
            <t xml:space="preserve">AREIA MEDIA</t>
          </r>
        </is>
      </c>
      <c r="C215" s="22" t="inlineStr">
        <is>
          <r>
            <t xml:space="preserve">SEINFRA</t>
          </r>
        </is>
      </c>
      <c r="D215" s="22" t="inlineStr">
        <is>
          <r>
            <t xml:space="preserve">M3</t>
          </r>
        </is>
      </c>
      <c r="E215" s="24" t="n">
        <v>0.0176</v>
      </c>
      <c r="F215" s="30" t="n">
        <v>83.58</v>
      </c>
      <c r="G215" s="30" t="n">
        <f>ROUND(ROUND(E215,8)*F215,4)</f>
        <v>1.471</v>
      </c>
    </row>
    <row r="216" customHeight="1" ht="15">
      <c r="A216" s="22" t="inlineStr">
        <is>
          <r>
            <t xml:space="preserve">I0232</t>
          </r>
        </is>
      </c>
      <c r="B216" s="23" t="inlineStr">
        <is>
          <r>
            <t xml:space="preserve">BLOCO DE CONCRETO 19x19x39cm - ESTRUTURAL</t>
          </r>
        </is>
      </c>
      <c r="C216" s="22" t="inlineStr">
        <is>
          <r>
            <t xml:space="preserve">SEINFRA</t>
          </r>
        </is>
      </c>
      <c r="D216" s="22" t="inlineStr">
        <is>
          <r>
            <t xml:space="preserve">UN</t>
          </r>
        </is>
      </c>
      <c r="E216" s="24" t="n">
        <v>13.13</v>
      </c>
      <c r="F216" s="30" t="n">
        <v>4.95</v>
      </c>
      <c r="G216" s="30" t="n">
        <f>ROUND(ROUND(E216,8)*F216,4)</f>
        <v>64.9935</v>
      </c>
    </row>
    <row r="217" customHeight="1" ht="15">
      <c r="A217" s="22" t="inlineStr">
        <is>
          <r>
            <t xml:space="preserve">I0441</t>
          </r>
        </is>
      </c>
      <c r="B217" s="23" t="inlineStr">
        <is>
          <r>
            <t xml:space="preserve">CAL HIDRATADA</t>
          </r>
        </is>
      </c>
      <c r="C217" s="22" t="inlineStr">
        <is>
          <r>
            <t xml:space="preserve">SEINFRA</t>
          </r>
        </is>
      </c>
      <c r="D217" s="22" t="inlineStr">
        <is>
          <r>
            <t xml:space="preserve">KG</t>
          </r>
        </is>
      </c>
      <c r="E217" s="24" t="n">
        <v>0.88</v>
      </c>
      <c r="F217" s="30" t="n">
        <v>0.96</v>
      </c>
      <c r="G217" s="30" t="n">
        <f>ROUND(ROUND(E217,8)*F217,4)</f>
        <v>0.8448</v>
      </c>
    </row>
    <row r="218" customHeight="1" ht="15">
      <c r="A218" s="22" t="inlineStr">
        <is>
          <r>
            <t xml:space="preserve">I0805</t>
          </r>
        </is>
      </c>
      <c r="B218" s="23" t="inlineStr">
        <is>
          <r>
            <t xml:space="preserve">CIMENTO PORTLAND</t>
          </r>
        </is>
      </c>
      <c r="C218" s="22" t="inlineStr">
        <is>
          <r>
            <t xml:space="preserve">SEINFRA</t>
          </r>
        </is>
      </c>
      <c r="D218" s="22" t="inlineStr">
        <is>
          <r>
            <t xml:space="preserve">KG</t>
          </r>
        </is>
      </c>
      <c r="E218" s="24" t="n">
        <v>7.03</v>
      </c>
      <c r="F218" s="30" t="n">
        <v>0.71</v>
      </c>
      <c r="G218" s="30" t="n">
        <f>ROUND(ROUND(E218,8)*F218,4)</f>
        <v>4.9913</v>
      </c>
    </row>
    <row r="219" customHeight="1" ht="15">
      <c r="A219" s="2" t="inlineStr"/>
      <c r="B219" s="2" t="inlineStr"/>
      <c r="C219" s="2" t="inlineStr"/>
      <c r="D219" s="2" t="inlineStr"/>
      <c r="E219" s="26" t="inlineStr">
        <is>
          <r>
            <t xml:space="preserve">TOTAL Material:</t>
          </r>
        </is>
      </c>
      <c r="F219" s="26" t="inlineStr"/>
      <c r="G219" s="31" t="n">
        <f>SUM(G215:G218)</f>
        <v>72.3006</v>
      </c>
    </row>
    <row r="220" customHeight="1" ht="15">
      <c r="A220" s="20" t="inlineStr">
        <is>
          <r>
            <t xml:space="preserve">Mão de Obra</t>
          </r>
        </is>
      </c>
      <c r="B220" s="20" t="inlineStr"/>
      <c r="C220" s="21" t="inlineStr">
        <is>
          <r>
            <t xml:space="preserve">FONTE</t>
          </r>
        </is>
      </c>
      <c r="D220" s="21" t="inlineStr">
        <is>
          <r>
            <t xml:space="preserve">UNID</t>
          </r>
        </is>
      </c>
      <c r="E220" s="21" t="inlineStr">
        <is>
          <r>
            <t xml:space="preserve">COEFICIENTE</t>
          </r>
        </is>
      </c>
      <c r="F220" s="21" t="inlineStr">
        <is>
          <r>
            <t xml:space="preserve">PREÇO UNITÁRIO</t>
          </r>
        </is>
      </c>
      <c r="G220" s="21" t="inlineStr">
        <is>
          <r>
            <t xml:space="preserve">TOTAL</t>
          </r>
        </is>
      </c>
    </row>
    <row r="221" customHeight="1" ht="15">
      <c r="A221" s="22" t="inlineStr">
        <is>
          <r>
            <t xml:space="preserve">I2391</t>
          </r>
        </is>
      </c>
      <c r="B221" s="23" t="inlineStr">
        <is>
          <r>
            <t xml:space="preserve">PEDREIRO</t>
          </r>
        </is>
      </c>
      <c r="C221" s="22" t="inlineStr">
        <is>
          <r>
            <t xml:space="preserve">SEINFRA</t>
          </r>
        </is>
      </c>
      <c r="D221" s="22" t="inlineStr">
        <is>
          <r>
            <t xml:space="preserve">H</t>
          </r>
        </is>
      </c>
      <c r="E221" s="24" t="n">
        <v>0.8</v>
      </c>
      <c r="F221" s="30" t="n">
        <v>26.86</v>
      </c>
      <c r="G221" s="30" t="n">
        <f>ROUND(ROUND(E221,8)*F221,4)</f>
        <v>21.488</v>
      </c>
    </row>
    <row r="222" customHeight="1" ht="15">
      <c r="A222" s="22" t="inlineStr">
        <is>
          <r>
            <t xml:space="preserve">I2543</t>
          </r>
        </is>
      </c>
      <c r="B222" s="23" t="inlineStr">
        <is>
          <r>
            <t xml:space="preserve">SERVENTE</t>
          </r>
        </is>
      </c>
      <c r="C222" s="22" t="inlineStr">
        <is>
          <r>
            <t xml:space="preserve">SEINFRA</t>
          </r>
        </is>
      </c>
      <c r="D222" s="22" t="inlineStr">
        <is>
          <r>
            <t xml:space="preserve">H</t>
          </r>
        </is>
      </c>
      <c r="E222" s="24" t="n">
        <v>0.95</v>
      </c>
      <c r="F222" s="30" t="n">
        <v>20.26</v>
      </c>
      <c r="G222" s="30" t="n">
        <f>ROUND(ROUND(E222,8)*F222,4)</f>
        <v>19.247</v>
      </c>
    </row>
    <row r="223" customHeight="1" ht="15">
      <c r="A223" s="2" t="inlineStr"/>
      <c r="B223" s="2" t="inlineStr"/>
      <c r="C223" s="2" t="inlineStr"/>
      <c r="D223" s="2" t="inlineStr"/>
      <c r="E223" s="26" t="inlineStr">
        <is>
          <r>
            <t xml:space="preserve">TOTAL Mão de Obra:</t>
          </r>
        </is>
      </c>
      <c r="F223" s="26" t="inlineStr"/>
      <c r="G223" s="31" t="n">
        <f>SUM(G221:G222)</f>
        <v>40.735</v>
      </c>
    </row>
    <row r="224" customHeight="1" ht="15">
      <c r="A224" s="2" t="inlineStr"/>
      <c r="B224" s="2" t="inlineStr"/>
      <c r="C224" s="2" t="inlineStr"/>
      <c r="D224" s="2" t="inlineStr"/>
      <c r="E224" s="28" t="inlineStr">
        <is>
          <r>
            <t xml:space="preserve">VALOR:</t>
          </r>
        </is>
      </c>
      <c r="F224" s="28" t="inlineStr"/>
      <c r="G224" s="29" t="n">
        <f>ROUND(SUM(G219,G223),2)</f>
        <v>113.04</v>
      </c>
    </row>
    <row r="225" customHeight="1" ht="15">
      <c r="A225" s="2" t="inlineStr"/>
      <c r="B225" s="2" t="inlineStr"/>
      <c r="C225" s="2" t="inlineStr"/>
      <c r="D225" s="2" t="inlineStr"/>
      <c r="E225" s="28" t="inlineStr">
        <is>
          <r>
            <t xml:space="preserve">VALOR BDI (20.34%):</t>
          </r>
        </is>
      </c>
      <c r="F225" s="28" t="inlineStr"/>
      <c r="G225" s="29" t="n">
        <f>ROUND(G224*(20.34/100),2)</f>
        <v>22.99</v>
      </c>
    </row>
    <row r="226" customHeight="1" ht="15">
      <c r="A226" s="2" t="inlineStr"/>
      <c r="B226" s="2" t="inlineStr"/>
      <c r="C226" s="2" t="inlineStr"/>
      <c r="D226" s="2" t="inlineStr"/>
      <c r="E226" s="28" t="inlineStr">
        <is>
          <r>
            <t xml:space="preserve">VALOR COM BDI:</t>
          </r>
        </is>
      </c>
      <c r="F226" s="28" t="inlineStr"/>
      <c r="G226" s="29" t="n">
        <f>G225+G224</f>
        <v>136.03</v>
      </c>
    </row>
    <row r="227" customHeight="1" ht="10">
      <c r="A227" s="2" t="inlineStr"/>
      <c r="B227" s="2" t="inlineStr"/>
      <c r="C227" s="2" t="inlineStr"/>
      <c r="D227" s="2" t="inlineStr"/>
      <c r="E227" s="18" t="inlineStr"/>
      <c r="F227" s="18" t="inlineStr"/>
      <c r="G227" s="18" t="inlineStr"/>
    </row>
    <row r="228" customHeight="1" ht="20">
      <c r="A228" s="19" t="inlineStr">
        <is>
          <r>
            <t xml:space="preserve">​C0170​ ARGAMASSA DE CIMENTO E AREIA S/PEN. TRAÇO 1:3​ (M3)</t>
          </r>
        </is>
      </c>
      <c r="B228" s="19" t="inlineStr"/>
      <c r="C228" s="19" t="inlineStr"/>
      <c r="D228" s="19" t="inlineStr"/>
      <c r="E228" s="19" t="inlineStr"/>
      <c r="F228" s="19" t="inlineStr"/>
      <c r="G228" s="19" t="inlineStr"/>
    </row>
    <row r="229" customHeight="1" ht="15">
      <c r="A229" s="20" t="inlineStr">
        <is>
          <r>
            <t xml:space="preserve">Material</t>
          </r>
        </is>
      </c>
      <c r="B229" s="20" t="inlineStr"/>
      <c r="C229" s="21" t="inlineStr">
        <is>
          <r>
            <t xml:space="preserve">FONTE</t>
          </r>
        </is>
      </c>
      <c r="D229" s="21" t="inlineStr">
        <is>
          <r>
            <t xml:space="preserve">UNID</t>
          </r>
        </is>
      </c>
      <c r="E229" s="21" t="inlineStr">
        <is>
          <r>
            <t xml:space="preserve">COEFICIENTE</t>
          </r>
        </is>
      </c>
      <c r="F229" s="21" t="inlineStr">
        <is>
          <r>
            <t xml:space="preserve">PREÇO UNITÁRIO</t>
          </r>
        </is>
      </c>
      <c r="G229" s="21" t="inlineStr">
        <is>
          <r>
            <t xml:space="preserve">TOTAL</t>
          </r>
        </is>
      </c>
    </row>
    <row r="230" customHeight="1" ht="15">
      <c r="A230" s="22" t="inlineStr">
        <is>
          <r>
            <t xml:space="preserve">I0109</t>
          </r>
        </is>
      </c>
      <c r="B230" s="23" t="inlineStr">
        <is>
          <r>
            <t xml:space="preserve">AREIA MEDIA</t>
          </r>
        </is>
      </c>
      <c r="C230" s="22" t="inlineStr">
        <is>
          <r>
            <t xml:space="preserve">SEINFRA</t>
          </r>
        </is>
      </c>
      <c r="D230" s="22" t="inlineStr">
        <is>
          <r>
            <t xml:space="preserve">M3</t>
          </r>
        </is>
      </c>
      <c r="E230" s="24" t="n">
        <v>1.216</v>
      </c>
      <c r="F230" s="30" t="n">
        <v>83.58</v>
      </c>
      <c r="G230" s="30" t="n">
        <f>ROUND(ROUND(E230,8)*F230,4)</f>
        <v>101.6333</v>
      </c>
    </row>
    <row r="231" customHeight="1" ht="15">
      <c r="A231" s="22" t="inlineStr">
        <is>
          <r>
            <t xml:space="preserve">I0805</t>
          </r>
        </is>
      </c>
      <c r="B231" s="23" t="inlineStr">
        <is>
          <r>
            <t xml:space="preserve">CIMENTO PORTLAND</t>
          </r>
        </is>
      </c>
      <c r="C231" s="22" t="inlineStr">
        <is>
          <r>
            <t xml:space="preserve">SEINFRA</t>
          </r>
        </is>
      </c>
      <c r="D231" s="22" t="inlineStr">
        <is>
          <r>
            <t xml:space="preserve">KG</t>
          </r>
        </is>
      </c>
      <c r="E231" s="24" t="n">
        <v>486.0</v>
      </c>
      <c r="F231" s="30" t="n">
        <v>0.71</v>
      </c>
      <c r="G231" s="30" t="n">
        <f>ROUND(ROUND(E231,8)*F231,4)</f>
        <v>345.06</v>
      </c>
    </row>
    <row r="232" customHeight="1" ht="15">
      <c r="A232" s="2" t="inlineStr"/>
      <c r="B232" s="2" t="inlineStr"/>
      <c r="C232" s="2" t="inlineStr"/>
      <c r="D232" s="2" t="inlineStr"/>
      <c r="E232" s="26" t="inlineStr">
        <is>
          <r>
            <t xml:space="preserve">TOTAL Material:</t>
          </r>
        </is>
      </c>
      <c r="F232" s="26" t="inlineStr"/>
      <c r="G232" s="31" t="n">
        <f>SUM(G230:G231)</f>
        <v>446.6933</v>
      </c>
    </row>
    <row r="233" customHeight="1" ht="15">
      <c r="A233" s="20" t="inlineStr">
        <is>
          <r>
            <t xml:space="preserve">Mão de Obra</t>
          </r>
        </is>
      </c>
      <c r="B233" s="20" t="inlineStr"/>
      <c r="C233" s="21" t="inlineStr">
        <is>
          <r>
            <t xml:space="preserve">FONTE</t>
          </r>
        </is>
      </c>
      <c r="D233" s="21" t="inlineStr">
        <is>
          <r>
            <t xml:space="preserve">UNID</t>
          </r>
        </is>
      </c>
      <c r="E233" s="21" t="inlineStr">
        <is>
          <r>
            <t xml:space="preserve">COEFICIENTE</t>
          </r>
        </is>
      </c>
      <c r="F233" s="21" t="inlineStr">
        <is>
          <r>
            <t xml:space="preserve">PREÇO UNITÁRIO</t>
          </r>
        </is>
      </c>
      <c r="G233" s="21" t="inlineStr">
        <is>
          <r>
            <t xml:space="preserve">TOTAL</t>
          </r>
        </is>
      </c>
    </row>
    <row r="234" customHeight="1" ht="15">
      <c r="A234" s="22" t="inlineStr">
        <is>
          <r>
            <t xml:space="preserve">I2543</t>
          </r>
        </is>
      </c>
      <c r="B234" s="23" t="inlineStr">
        <is>
          <r>
            <t xml:space="preserve">SERVENTE</t>
          </r>
        </is>
      </c>
      <c r="C234" s="22" t="inlineStr">
        <is>
          <r>
            <t xml:space="preserve">SEINFRA</t>
          </r>
        </is>
      </c>
      <c r="D234" s="22" t="inlineStr">
        <is>
          <r>
            <t xml:space="preserve">H</t>
          </r>
        </is>
      </c>
      <c r="E234" s="24" t="n">
        <v>10.0</v>
      </c>
      <c r="F234" s="30" t="n">
        <v>20.26</v>
      </c>
      <c r="G234" s="30" t="n">
        <f>ROUND(ROUND(E234,8)*F234,4)</f>
        <v>202.6</v>
      </c>
    </row>
    <row r="235" customHeight="1" ht="15">
      <c r="A235" s="2" t="inlineStr"/>
      <c r="B235" s="2" t="inlineStr"/>
      <c r="C235" s="2" t="inlineStr"/>
      <c r="D235" s="2" t="inlineStr"/>
      <c r="E235" s="26" t="inlineStr">
        <is>
          <r>
            <t xml:space="preserve">TOTAL Mão de Obra:</t>
          </r>
        </is>
      </c>
      <c r="F235" s="26" t="inlineStr"/>
      <c r="G235" s="31" t="n">
        <f>SUM(G234:G234)</f>
        <v>202.6</v>
      </c>
    </row>
    <row r="236" customHeight="1" ht="15">
      <c r="A236" s="2" t="inlineStr"/>
      <c r="B236" s="2" t="inlineStr"/>
      <c r="C236" s="2" t="inlineStr"/>
      <c r="D236" s="2" t="inlineStr"/>
      <c r="E236" s="28" t="inlineStr">
        <is>
          <r>
            <t xml:space="preserve">VALOR:</t>
          </r>
        </is>
      </c>
      <c r="F236" s="28" t="inlineStr"/>
      <c r="G236" s="29" t="n">
        <f>ROUND(SUM(G232,G235),2)</f>
        <v>649.29</v>
      </c>
    </row>
    <row r="237" customHeight="1" ht="15">
      <c r="A237" s="2" t="inlineStr"/>
      <c r="B237" s="2" t="inlineStr"/>
      <c r="C237" s="2" t="inlineStr"/>
      <c r="D237" s="2" t="inlineStr"/>
      <c r="E237" s="28" t="inlineStr">
        <is>
          <r>
            <t xml:space="preserve">VALOR BDI (20.34%):</t>
          </r>
        </is>
      </c>
      <c r="F237" s="28" t="inlineStr"/>
      <c r="G237" s="29" t="n">
        <f>ROUND(G236*(20.34/100),2)</f>
        <v>132.07</v>
      </c>
    </row>
    <row r="238" customHeight="1" ht="15">
      <c r="A238" s="2" t="inlineStr"/>
      <c r="B238" s="2" t="inlineStr"/>
      <c r="C238" s="2" t="inlineStr"/>
      <c r="D238" s="2" t="inlineStr"/>
      <c r="E238" s="28" t="inlineStr">
        <is>
          <r>
            <t xml:space="preserve">VALOR COM BDI:</t>
          </r>
        </is>
      </c>
      <c r="F238" s="28" t="inlineStr"/>
      <c r="G238" s="29" t="n">
        <f>G237+G236</f>
        <v>781.36</v>
      </c>
    </row>
    <row r="239" customHeight="1" ht="10">
      <c r="A239" s="2" t="inlineStr"/>
      <c r="B239" s="2" t="inlineStr"/>
      <c r="C239" s="2" t="inlineStr"/>
      <c r="D239" s="2" t="inlineStr"/>
      <c r="E239" s="18" t="inlineStr"/>
      <c r="F239" s="18" t="inlineStr"/>
      <c r="G239" s="18" t="inlineStr"/>
    </row>
    <row r="240" customHeight="1" ht="20">
      <c r="A240" s="19" t="inlineStr">
        <is>
          <r>
            <t xml:space="preserve">​87367​ ARGAMASSA TRAÇO 1:1:6 (EM VOLUME DE CIMENTO, CAL E AREIA MÉDIA ÚMIDA) PARA EMBOÇO/MASSA ÚNICA/ASSENTAMENTO DE ALVENARIA DE VEDAÇÃO, PREPARO MANUAL. AF_08/2019​ (M3)</t>
          </r>
        </is>
      </c>
      <c r="B240" s="19" t="inlineStr"/>
      <c r="C240" s="19" t="inlineStr"/>
      <c r="D240" s="19" t="inlineStr"/>
      <c r="E240" s="19" t="inlineStr"/>
      <c r="F240" s="19" t="inlineStr"/>
      <c r="G240" s="19" t="inlineStr"/>
    </row>
    <row r="241" customHeight="1" ht="15">
      <c r="A241" s="20" t="inlineStr">
        <is>
          <r>
            <t xml:space="preserve">Material</t>
          </r>
        </is>
      </c>
      <c r="B241" s="20" t="inlineStr"/>
      <c r="C241" s="21" t="inlineStr">
        <is>
          <r>
            <t xml:space="preserve">FONTE</t>
          </r>
        </is>
      </c>
      <c r="D241" s="21" t="inlineStr">
        <is>
          <r>
            <t xml:space="preserve">UNID</t>
          </r>
        </is>
      </c>
      <c r="E241" s="21" t="inlineStr">
        <is>
          <r>
            <t xml:space="preserve">COEFICIENTE</t>
          </r>
        </is>
      </c>
      <c r="F241" s="21" t="inlineStr">
        <is>
          <r>
            <t xml:space="preserve">PREÇO UNITÁRIO</t>
          </r>
        </is>
      </c>
      <c r="G241" s="21" t="inlineStr">
        <is>
          <r>
            <t xml:space="preserve">TOTAL</t>
          </r>
        </is>
      </c>
    </row>
    <row r="242" customHeight="1" ht="21">
      <c r="A242" s="22" t="inlineStr">
        <is>
          <r>
            <t xml:space="preserve">00000370</t>
          </r>
        </is>
      </c>
      <c r="B242" s="23" t="inlineStr">
        <is>
          <r>
            <t xml:space="preserve">AREIA MEDIA - POSTO JAZIDA/FORNECEDOR (RETIRADO NA JAZIDA, SEM TRANSPORTE)</t>
          </r>
        </is>
      </c>
      <c r="C242" s="22" t="inlineStr">
        <is>
          <r>
            <t xml:space="preserve">SINAPI</t>
          </r>
        </is>
      </c>
      <c r="D242" s="22" t="inlineStr">
        <is>
          <r>
            <t xml:space="preserve">M3</t>
          </r>
        </is>
      </c>
      <c r="E242" s="24" t="n">
        <v>1.16</v>
      </c>
      <c r="F242" s="25" t="n">
        <v>130.0</v>
      </c>
      <c r="G242" s="25" t="n">
        <f>TRUNC(TRUNC(E242,8)*F242,2)</f>
        <v>150.8</v>
      </c>
    </row>
    <row r="243" customHeight="1" ht="15">
      <c r="A243" s="22" t="inlineStr">
        <is>
          <r>
            <t xml:space="preserve">00001106</t>
          </r>
        </is>
      </c>
      <c r="B243" s="23" t="inlineStr">
        <is>
          <r>
            <t xml:space="preserve">CAL HIDRATADA CH-I PARA ARGAMASSAS</t>
          </r>
        </is>
      </c>
      <c r="C243" s="22" t="inlineStr">
        <is>
          <r>
            <t xml:space="preserve">SINAPI</t>
          </r>
        </is>
      </c>
      <c r="D243" s="22" t="inlineStr">
        <is>
          <r>
            <t xml:space="preserve">KG</t>
          </r>
        </is>
      </c>
      <c r="E243" s="24" t="n">
        <v>116.4</v>
      </c>
      <c r="F243" s="25" t="n">
        <v>1.28</v>
      </c>
      <c r="G243" s="25" t="n">
        <f>TRUNC(TRUNC(E243,8)*F243,2)</f>
        <v>148.99</v>
      </c>
    </row>
    <row r="244" customHeight="1" ht="15">
      <c r="A244" s="22" t="inlineStr">
        <is>
          <r>
            <t xml:space="preserve">00001379</t>
          </r>
        </is>
      </c>
      <c r="B244" s="23" t="inlineStr">
        <is>
          <r>
            <t xml:space="preserve">CIMENTO PORTLAND COMPOSTO CP II-32</t>
          </r>
        </is>
      </c>
      <c r="C244" s="22" t="inlineStr">
        <is>
          <r>
            <t xml:space="preserve">SINAPI</t>
          </r>
        </is>
      </c>
      <c r="D244" s="22" t="inlineStr">
        <is>
          <r>
            <t xml:space="preserve">KG</t>
          </r>
        </is>
      </c>
      <c r="E244" s="24" t="n">
        <v>261.89</v>
      </c>
      <c r="F244" s="25" t="n">
        <v>0.74</v>
      </c>
      <c r="G244" s="25" t="n">
        <f>TRUNC(TRUNC(E244,8)*F244,2)</f>
        <v>193.79</v>
      </c>
    </row>
    <row r="245" customHeight="1" ht="15">
      <c r="A245" s="2" t="inlineStr"/>
      <c r="B245" s="2" t="inlineStr"/>
      <c r="C245" s="2" t="inlineStr"/>
      <c r="D245" s="2" t="inlineStr"/>
      <c r="E245" s="26" t="inlineStr">
        <is>
          <r>
            <t xml:space="preserve">TOTAL Material:</t>
          </r>
        </is>
      </c>
      <c r="F245" s="26" t="inlineStr"/>
      <c r="G245" s="27" t="n">
        <f>SUM(G242:G244)</f>
        <v>493.58</v>
      </c>
    </row>
    <row r="246" customHeight="1" ht="15">
      <c r="A246" s="20" t="inlineStr">
        <is>
          <r>
            <t xml:space="preserve">Mão de Obra com Encargos Complementares</t>
          </r>
        </is>
      </c>
      <c r="B246" s="20" t="inlineStr"/>
      <c r="C246" s="21" t="inlineStr">
        <is>
          <r>
            <t xml:space="preserve">FONTE</t>
          </r>
        </is>
      </c>
      <c r="D246" s="21" t="inlineStr">
        <is>
          <r>
            <t xml:space="preserve">UNID</t>
          </r>
        </is>
      </c>
      <c r="E246" s="21" t="inlineStr">
        <is>
          <r>
            <t xml:space="preserve">COEFICIENTE</t>
          </r>
        </is>
      </c>
      <c r="F246" s="21" t="inlineStr">
        <is>
          <r>
            <t xml:space="preserve">PREÇO UNITÁRIO</t>
          </r>
        </is>
      </c>
      <c r="G246" s="21" t="inlineStr">
        <is>
          <r>
            <t xml:space="preserve">TOTAL</t>
          </r>
        </is>
      </c>
    </row>
    <row r="247" customHeight="1" ht="15">
      <c r="A247" s="22" t="inlineStr">
        <is>
          <r>
            <t xml:space="preserve">88316</t>
          </r>
        </is>
      </c>
      <c r="B247" s="23" t="inlineStr">
        <is>
          <r>
            <t xml:space="preserve">SERVENTE COM ENCARGOS COMPLEMENTARES</t>
          </r>
        </is>
      </c>
      <c r="C247" s="22" t="inlineStr">
        <is>
          <r>
            <t xml:space="preserve">SINAPI</t>
          </r>
        </is>
      </c>
      <c r="D247" s="22" t="inlineStr">
        <is>
          <r>
            <t xml:space="preserve">H</t>
          </r>
        </is>
      </c>
      <c r="E247" s="24" t="n">
        <v>11.23</v>
      </c>
      <c r="F247" s="25" t="n">
        <v>23.56</v>
      </c>
      <c r="G247" s="25" t="n">
        <f>TRUNC(TRUNC(E247,8)*F247,2)</f>
        <v>264.57</v>
      </c>
    </row>
    <row r="248" customHeight="1" ht="18">
      <c r="A248" s="2" t="inlineStr"/>
      <c r="B248" s="2" t="inlineStr"/>
      <c r="C248" s="2" t="inlineStr"/>
      <c r="D248" s="2" t="inlineStr"/>
      <c r="E248" s="26" t="inlineStr">
        <is>
          <r>
            <t xml:space="preserve">TOTAL Mão de Obra com Encargos Complementares:</t>
          </r>
        </is>
      </c>
      <c r="F248" s="26" t="inlineStr"/>
      <c r="G248" s="27" t="n">
        <f>SUM(G247:G247)</f>
        <v>264.57</v>
      </c>
    </row>
    <row r="249" customHeight="1" ht="15">
      <c r="A249" s="2" t="inlineStr"/>
      <c r="B249" s="2" t="inlineStr"/>
      <c r="C249" s="2" t="inlineStr"/>
      <c r="D249" s="2" t="inlineStr"/>
      <c r="E249" s="28" t="inlineStr">
        <is>
          <r>
            <t xml:space="preserve">VALOR:</t>
          </r>
        </is>
      </c>
      <c r="F249" s="28" t="inlineStr"/>
      <c r="G249" s="29" t="n">
        <f>ROUND(SUM(G245,G248),2)</f>
        <v>758.15</v>
      </c>
    </row>
    <row r="250" customHeight="1" ht="15">
      <c r="A250" s="2" t="inlineStr"/>
      <c r="B250" s="2" t="inlineStr"/>
      <c r="C250" s="2" t="inlineStr"/>
      <c r="D250" s="2" t="inlineStr"/>
      <c r="E250" s="28" t="inlineStr">
        <is>
          <r>
            <t xml:space="preserve">VALOR BDI (20.34%):</t>
          </r>
        </is>
      </c>
      <c r="F250" s="28" t="inlineStr"/>
      <c r="G250" s="29" t="n">
        <f>ROUND(G249*(20.34/100),2)</f>
        <v>154.21</v>
      </c>
    </row>
    <row r="251" customHeight="1" ht="15">
      <c r="A251" s="2" t="inlineStr"/>
      <c r="B251" s="2" t="inlineStr"/>
      <c r="C251" s="2" t="inlineStr"/>
      <c r="D251" s="2" t="inlineStr"/>
      <c r="E251" s="28" t="inlineStr">
        <is>
          <r>
            <t xml:space="preserve">VALOR COM BDI:</t>
          </r>
        </is>
      </c>
      <c r="F251" s="28" t="inlineStr"/>
      <c r="G251" s="29" t="n">
        <f>G250+G249</f>
        <v>912.36</v>
      </c>
    </row>
    <row r="252" customHeight="1" ht="10">
      <c r="A252" s="2" t="inlineStr"/>
      <c r="B252" s="2" t="inlineStr"/>
      <c r="C252" s="2" t="inlineStr"/>
      <c r="D252" s="2" t="inlineStr"/>
      <c r="E252" s="18" t="inlineStr"/>
      <c r="F252" s="18" t="inlineStr"/>
      <c r="G252" s="18" t="inlineStr"/>
    </row>
    <row r="253" customHeight="1" ht="20">
      <c r="A253" s="19" t="inlineStr">
        <is>
          <r>
            <t xml:space="preserve">​87369​ ARGAMASSA TRAÇO 1:2:8 (EM VOLUME DE CIMENTO, CAL E AREIA MÉDIA ÚMIDA) PARA EMBOÇO/MASSA ÚNICA/ASSENTAMENTO DE ALVENARIA DE VEDAÇÃO, PREPARO MANUAL. AF_08/2019​ (M3)</t>
          </r>
        </is>
      </c>
      <c r="B253" s="19" t="inlineStr"/>
      <c r="C253" s="19" t="inlineStr"/>
      <c r="D253" s="19" t="inlineStr"/>
      <c r="E253" s="19" t="inlineStr"/>
      <c r="F253" s="19" t="inlineStr"/>
      <c r="G253" s="19" t="inlineStr"/>
    </row>
    <row r="254" customHeight="1" ht="15">
      <c r="A254" s="20" t="inlineStr">
        <is>
          <r>
            <t xml:space="preserve">Material</t>
          </r>
        </is>
      </c>
      <c r="B254" s="20" t="inlineStr"/>
      <c r="C254" s="21" t="inlineStr">
        <is>
          <r>
            <t xml:space="preserve">FONTE</t>
          </r>
        </is>
      </c>
      <c r="D254" s="21" t="inlineStr">
        <is>
          <r>
            <t xml:space="preserve">UNID</t>
          </r>
        </is>
      </c>
      <c r="E254" s="21" t="inlineStr">
        <is>
          <r>
            <t xml:space="preserve">COEFICIENTE</t>
          </r>
        </is>
      </c>
      <c r="F254" s="21" t="inlineStr">
        <is>
          <r>
            <t xml:space="preserve">PREÇO UNITÁRIO</t>
          </r>
        </is>
      </c>
      <c r="G254" s="21" t="inlineStr">
        <is>
          <r>
            <t xml:space="preserve">TOTAL</t>
          </r>
        </is>
      </c>
    </row>
    <row r="255" customHeight="1" ht="21">
      <c r="A255" s="22" t="inlineStr">
        <is>
          <r>
            <t xml:space="preserve">00000370</t>
          </r>
        </is>
      </c>
      <c r="B255" s="23" t="inlineStr">
        <is>
          <r>
            <t xml:space="preserve">AREIA MEDIA - POSTO JAZIDA/FORNECEDOR (RETIRADO NA JAZIDA, SEM TRANSPORTE)</t>
          </r>
        </is>
      </c>
      <c r="C255" s="22" t="inlineStr">
        <is>
          <r>
            <t xml:space="preserve">SINAPI</t>
          </r>
        </is>
      </c>
      <c r="D255" s="22" t="inlineStr">
        <is>
          <r>
            <t xml:space="preserve">M3</t>
          </r>
        </is>
      </c>
      <c r="E255" s="24" t="n">
        <v>1.14</v>
      </c>
      <c r="F255" s="25" t="n">
        <v>130.0</v>
      </c>
      <c r="G255" s="25" t="n">
        <f>TRUNC(TRUNC(E255,8)*F255,2)</f>
        <v>148.2</v>
      </c>
    </row>
    <row r="256" customHeight="1" ht="15">
      <c r="A256" s="22" t="inlineStr">
        <is>
          <r>
            <t xml:space="preserve">00001106</t>
          </r>
        </is>
      </c>
      <c r="B256" s="23" t="inlineStr">
        <is>
          <r>
            <t xml:space="preserve">CAL HIDRATADA CH-I PARA ARGAMASSAS</t>
          </r>
        </is>
      </c>
      <c r="C256" s="22" t="inlineStr">
        <is>
          <r>
            <t xml:space="preserve">SINAPI</t>
          </r>
        </is>
      </c>
      <c r="D256" s="22" t="inlineStr">
        <is>
          <r>
            <t xml:space="preserve">KG</t>
          </r>
        </is>
      </c>
      <c r="E256" s="24" t="n">
        <v>171.13</v>
      </c>
      <c r="F256" s="25" t="n">
        <v>1.28</v>
      </c>
      <c r="G256" s="25" t="n">
        <f>TRUNC(TRUNC(E256,8)*F256,2)</f>
        <v>219.04</v>
      </c>
    </row>
    <row r="257" customHeight="1" ht="15">
      <c r="A257" s="22" t="inlineStr">
        <is>
          <r>
            <t xml:space="preserve">00001379</t>
          </r>
        </is>
      </c>
      <c r="B257" s="23" t="inlineStr">
        <is>
          <r>
            <t xml:space="preserve">CIMENTO PORTLAND COMPOSTO CP II-32</t>
          </r>
        </is>
      </c>
      <c r="C257" s="22" t="inlineStr">
        <is>
          <r>
            <t xml:space="preserve">SINAPI</t>
          </r>
        </is>
      </c>
      <c r="D257" s="22" t="inlineStr">
        <is>
          <r>
            <t xml:space="preserve">KG</t>
          </r>
        </is>
      </c>
      <c r="E257" s="24" t="n">
        <v>192.52</v>
      </c>
      <c r="F257" s="25" t="n">
        <v>0.74</v>
      </c>
      <c r="G257" s="25" t="n">
        <f>TRUNC(TRUNC(E257,8)*F257,2)</f>
        <v>142.46</v>
      </c>
    </row>
    <row r="258" customHeight="1" ht="15">
      <c r="A258" s="2" t="inlineStr"/>
      <c r="B258" s="2" t="inlineStr"/>
      <c r="C258" s="2" t="inlineStr"/>
      <c r="D258" s="2" t="inlineStr"/>
      <c r="E258" s="26" t="inlineStr">
        <is>
          <r>
            <t xml:space="preserve">TOTAL Material:</t>
          </r>
        </is>
      </c>
      <c r="F258" s="26" t="inlineStr"/>
      <c r="G258" s="27" t="n">
        <f>SUM(G255:G257)</f>
        <v>509.7</v>
      </c>
    </row>
    <row r="259" customHeight="1" ht="15">
      <c r="A259" s="20" t="inlineStr">
        <is>
          <r>
            <t xml:space="preserve">Mão de Obra com Encargos Complementares</t>
          </r>
        </is>
      </c>
      <c r="B259" s="20" t="inlineStr"/>
      <c r="C259" s="21" t="inlineStr">
        <is>
          <r>
            <t xml:space="preserve">FONTE</t>
          </r>
        </is>
      </c>
      <c r="D259" s="21" t="inlineStr">
        <is>
          <r>
            <t xml:space="preserve">UNID</t>
          </r>
        </is>
      </c>
      <c r="E259" s="21" t="inlineStr">
        <is>
          <r>
            <t xml:space="preserve">COEFICIENTE</t>
          </r>
        </is>
      </c>
      <c r="F259" s="21" t="inlineStr">
        <is>
          <r>
            <t xml:space="preserve">PREÇO UNITÁRIO</t>
          </r>
        </is>
      </c>
      <c r="G259" s="21" t="inlineStr">
        <is>
          <r>
            <t xml:space="preserve">TOTAL</t>
          </r>
        </is>
      </c>
    </row>
    <row r="260" customHeight="1" ht="15">
      <c r="A260" s="22" t="inlineStr">
        <is>
          <r>
            <t xml:space="preserve">88316</t>
          </r>
        </is>
      </c>
      <c r="B260" s="23" t="inlineStr">
        <is>
          <r>
            <t xml:space="preserve">SERVENTE COM ENCARGOS COMPLEMENTARES</t>
          </r>
        </is>
      </c>
      <c r="C260" s="22" t="inlineStr">
        <is>
          <r>
            <t xml:space="preserve">SINAPI</t>
          </r>
        </is>
      </c>
      <c r="D260" s="22" t="inlineStr">
        <is>
          <r>
            <t xml:space="preserve">H</t>
          </r>
        </is>
      </c>
      <c r="E260" s="24" t="n">
        <v>11.1</v>
      </c>
      <c r="F260" s="25" t="n">
        <v>23.56</v>
      </c>
      <c r="G260" s="25" t="n">
        <f>TRUNC(TRUNC(E260,8)*F260,2)</f>
        <v>261.51</v>
      </c>
    </row>
    <row r="261" customHeight="1" ht="18">
      <c r="A261" s="2" t="inlineStr"/>
      <c r="B261" s="2" t="inlineStr"/>
      <c r="C261" s="2" t="inlineStr"/>
      <c r="D261" s="2" t="inlineStr"/>
      <c r="E261" s="26" t="inlineStr">
        <is>
          <r>
            <t xml:space="preserve">TOTAL Mão de Obra com Encargos Complementares:</t>
          </r>
        </is>
      </c>
      <c r="F261" s="26" t="inlineStr"/>
      <c r="G261" s="27" t="n">
        <f>SUM(G260:G260)</f>
        <v>261.51</v>
      </c>
    </row>
    <row r="262" customHeight="1" ht="15">
      <c r="A262" s="2" t="inlineStr"/>
      <c r="B262" s="2" t="inlineStr"/>
      <c r="C262" s="2" t="inlineStr"/>
      <c r="D262" s="2" t="inlineStr"/>
      <c r="E262" s="28" t="inlineStr">
        <is>
          <r>
            <t xml:space="preserve">VALOR:</t>
          </r>
        </is>
      </c>
      <c r="F262" s="28" t="inlineStr"/>
      <c r="G262" s="29" t="n">
        <f>ROUND(SUM(G258,G261),2)</f>
        <v>771.21</v>
      </c>
    </row>
    <row r="263" customHeight="1" ht="15">
      <c r="A263" s="2" t="inlineStr"/>
      <c r="B263" s="2" t="inlineStr"/>
      <c r="C263" s="2" t="inlineStr"/>
      <c r="D263" s="2" t="inlineStr"/>
      <c r="E263" s="28" t="inlineStr">
        <is>
          <r>
            <t xml:space="preserve">VALOR BDI (20.34%):</t>
          </r>
        </is>
      </c>
      <c r="F263" s="28" t="inlineStr"/>
      <c r="G263" s="29" t="n">
        <f>ROUND(G262*(20.34/100),2)</f>
        <v>156.86</v>
      </c>
    </row>
    <row r="264" customHeight="1" ht="15">
      <c r="A264" s="2" t="inlineStr"/>
      <c r="B264" s="2" t="inlineStr"/>
      <c r="C264" s="2" t="inlineStr"/>
      <c r="D264" s="2" t="inlineStr"/>
      <c r="E264" s="28" t="inlineStr">
        <is>
          <r>
            <t xml:space="preserve">VALOR COM BDI:</t>
          </r>
        </is>
      </c>
      <c r="F264" s="28" t="inlineStr"/>
      <c r="G264" s="29" t="n">
        <f>G263+G262</f>
        <v>928.07</v>
      </c>
    </row>
    <row r="265" customHeight="1" ht="10">
      <c r="A265" s="2" t="inlineStr"/>
      <c r="B265" s="2" t="inlineStr"/>
      <c r="C265" s="2" t="inlineStr"/>
      <c r="D265" s="2" t="inlineStr"/>
      <c r="E265" s="18" t="inlineStr"/>
      <c r="F265" s="18" t="inlineStr"/>
      <c r="G265" s="18" t="inlineStr"/>
    </row>
    <row r="266" customHeight="1" ht="20">
      <c r="A266" s="19" t="inlineStr">
        <is>
          <r>
            <t xml:space="preserve">​87292​ ARGAMASSA TRAÇO 1:2:8 (EM VOLUME DE CIMENTO, CAL E AREIA MÉDIA ÚMIDA) PARA EMBOÇO/MASSA ÚNICA/ASSENTAMENTO DE ALVENARIA DE VEDAÇÃO, PREPARO MECÂNICO COM BETONEIRA 400 L. AF_08/2019​ (M3)</t>
          </r>
        </is>
      </c>
      <c r="B266" s="19" t="inlineStr"/>
      <c r="C266" s="19" t="inlineStr"/>
      <c r="D266" s="19" t="inlineStr"/>
      <c r="E266" s="19" t="inlineStr"/>
      <c r="F266" s="19" t="inlineStr"/>
      <c r="G266" s="19" t="inlineStr"/>
    </row>
    <row r="267" customHeight="1" ht="15">
      <c r="A267" s="20" t="inlineStr">
        <is>
          <r>
            <t xml:space="preserve">Equipamento Custo Horário</t>
          </r>
        </is>
      </c>
      <c r="B267" s="20" t="inlineStr"/>
      <c r="C267" s="21" t="inlineStr">
        <is>
          <r>
            <t xml:space="preserve">FONTE</t>
          </r>
        </is>
      </c>
      <c r="D267" s="21" t="inlineStr">
        <is>
          <r>
            <t xml:space="preserve">UNID</t>
          </r>
        </is>
      </c>
      <c r="E267" s="21" t="inlineStr">
        <is>
          <r>
            <t xml:space="preserve">COEFICIENTE</t>
          </r>
        </is>
      </c>
      <c r="F267" s="21" t="inlineStr">
        <is>
          <r>
            <t xml:space="preserve">PREÇO UNITÁRIO</t>
          </r>
        </is>
      </c>
      <c r="G267" s="21" t="inlineStr">
        <is>
          <r>
            <t xml:space="preserve">TOTAL</t>
          </r>
        </is>
      </c>
    </row>
    <row r="268" customHeight="1" ht="38">
      <c r="A268" s="22" t="inlineStr">
        <is>
          <r>
            <t xml:space="preserve">88831</t>
          </r>
        </is>
      </c>
      <c r="B268" s="23" t="inlineStr">
        <is>
          <r>
            <t xml:space="preserve">BETONEIRA CAPACIDADE NOMINAL DE 400 L, CAPACIDADE DE MISTURA 280 L, MOTOR ELÉTRICO TRIFÁSICO POTÊNCIA DE 2 CV, SEM CARREGADOR - CHI DIURNO. AF_05/2023</t>
          </r>
        </is>
      </c>
      <c r="C268" s="22" t="inlineStr">
        <is>
          <r>
            <t xml:space="preserve">SINAPI</t>
          </r>
        </is>
      </c>
      <c r="D268" s="22" t="inlineStr">
        <is>
          <r>
            <t xml:space="preserve">CHI</t>
          </r>
        </is>
      </c>
      <c r="E268" s="24" t="n">
        <v>3.45</v>
      </c>
      <c r="F268" s="25" t="n">
        <v>0.4</v>
      </c>
      <c r="G268" s="25" t="n">
        <f>TRUNC(TRUNC(E268,8)*F268,2)</f>
        <v>1.38</v>
      </c>
    </row>
    <row r="269" customHeight="1" ht="38">
      <c r="A269" s="22" t="inlineStr">
        <is>
          <r>
            <t xml:space="preserve">88830</t>
          </r>
        </is>
      </c>
      <c r="B269" s="23" t="inlineStr">
        <is>
          <r>
            <t xml:space="preserve">BETONEIRA CAPACIDADE NOMINAL DE 400 L, CAPACIDADE DE MISTURA 280 L, MOTOR ELÉTRICO TRIFÁSICO POTÊNCIA DE 2 CV, SEM CARREGADOR - CHP DIURNO. AF_05/2023</t>
          </r>
        </is>
      </c>
      <c r="C269" s="22" t="inlineStr">
        <is>
          <r>
            <t xml:space="preserve">SINAPI</t>
          </r>
        </is>
      </c>
      <c r="D269" s="22" t="inlineStr">
        <is>
          <r>
            <t xml:space="preserve">CHP</t>
          </r>
        </is>
      </c>
      <c r="E269" s="24" t="n">
        <v>1.05</v>
      </c>
      <c r="F269" s="25" t="n">
        <v>2.02</v>
      </c>
      <c r="G269" s="25" t="n">
        <f>TRUNC(TRUNC(E269,8)*F269,2)</f>
        <v>2.12</v>
      </c>
    </row>
    <row r="270" customHeight="1" ht="18">
      <c r="A270" s="2" t="inlineStr"/>
      <c r="B270" s="2" t="inlineStr"/>
      <c r="C270" s="2" t="inlineStr"/>
      <c r="D270" s="2" t="inlineStr"/>
      <c r="E270" s="26" t="inlineStr">
        <is>
          <r>
            <t xml:space="preserve">TOTAL Equipamento Custo Horário:</t>
          </r>
        </is>
      </c>
      <c r="F270" s="26" t="inlineStr"/>
      <c r="G270" s="27" t="n">
        <f>SUM(G268:G269)</f>
        <v>3.5</v>
      </c>
    </row>
    <row r="271" customHeight="1" ht="15">
      <c r="A271" s="20" t="inlineStr">
        <is>
          <r>
            <t xml:space="preserve">Material</t>
          </r>
        </is>
      </c>
      <c r="B271" s="20" t="inlineStr"/>
      <c r="C271" s="21" t="inlineStr">
        <is>
          <r>
            <t xml:space="preserve">FONTE</t>
          </r>
        </is>
      </c>
      <c r="D271" s="21" t="inlineStr">
        <is>
          <r>
            <t xml:space="preserve">UNID</t>
          </r>
        </is>
      </c>
      <c r="E271" s="21" t="inlineStr">
        <is>
          <r>
            <t xml:space="preserve">COEFICIENTE</t>
          </r>
        </is>
      </c>
      <c r="F271" s="21" t="inlineStr">
        <is>
          <r>
            <t xml:space="preserve">PREÇO UNITÁRIO</t>
          </r>
        </is>
      </c>
      <c r="G271" s="21" t="inlineStr">
        <is>
          <r>
            <t xml:space="preserve">TOTAL</t>
          </r>
        </is>
      </c>
    </row>
    <row r="272" customHeight="1" ht="21">
      <c r="A272" s="22" t="inlineStr">
        <is>
          <r>
            <t xml:space="preserve">00000370</t>
          </r>
        </is>
      </c>
      <c r="B272" s="23" t="inlineStr">
        <is>
          <r>
            <t xml:space="preserve">AREIA MEDIA - POSTO JAZIDA/FORNECEDOR (RETIRADO NA JAZIDA, SEM TRANSPORTE)</t>
          </r>
        </is>
      </c>
      <c r="C272" s="22" t="inlineStr">
        <is>
          <r>
            <t xml:space="preserve">SINAPI</t>
          </r>
        </is>
      </c>
      <c r="D272" s="22" t="inlineStr">
        <is>
          <r>
            <t xml:space="preserve">M3</t>
          </r>
        </is>
      </c>
      <c r="E272" s="24" t="n">
        <v>1.16</v>
      </c>
      <c r="F272" s="25" t="n">
        <v>130.0</v>
      </c>
      <c r="G272" s="25" t="n">
        <f>TRUNC(TRUNC(E272,8)*F272,2)</f>
        <v>150.8</v>
      </c>
    </row>
    <row r="273" customHeight="1" ht="15">
      <c r="A273" s="22" t="inlineStr">
        <is>
          <r>
            <t xml:space="preserve">00001106</t>
          </r>
        </is>
      </c>
      <c r="B273" s="23" t="inlineStr">
        <is>
          <r>
            <t xml:space="preserve">CAL HIDRATADA CH-I PARA ARGAMASSAS</t>
          </r>
        </is>
      </c>
      <c r="C273" s="22" t="inlineStr">
        <is>
          <r>
            <t xml:space="preserve">SINAPI</t>
          </r>
        </is>
      </c>
      <c r="D273" s="22" t="inlineStr">
        <is>
          <r>
            <t xml:space="preserve">KG</t>
          </r>
        </is>
      </c>
      <c r="E273" s="24" t="n">
        <v>174.1</v>
      </c>
      <c r="F273" s="25" t="n">
        <v>1.28</v>
      </c>
      <c r="G273" s="25" t="n">
        <f>TRUNC(TRUNC(E273,8)*F273,2)</f>
        <v>222.84</v>
      </c>
    </row>
    <row r="274" customHeight="1" ht="15">
      <c r="A274" s="22" t="inlineStr">
        <is>
          <r>
            <t xml:space="preserve">00001379</t>
          </r>
        </is>
      </c>
      <c r="B274" s="23" t="inlineStr">
        <is>
          <r>
            <t xml:space="preserve">CIMENTO PORTLAND COMPOSTO CP II-32</t>
          </r>
        </is>
      </c>
      <c r="C274" s="22" t="inlineStr">
        <is>
          <r>
            <t xml:space="preserve">SINAPI</t>
          </r>
        </is>
      </c>
      <c r="D274" s="22" t="inlineStr">
        <is>
          <r>
            <t xml:space="preserve">KG</t>
          </r>
        </is>
      </c>
      <c r="E274" s="24" t="n">
        <v>195.86</v>
      </c>
      <c r="F274" s="25" t="n">
        <v>0.74</v>
      </c>
      <c r="G274" s="25" t="n">
        <f>TRUNC(TRUNC(E274,8)*F274,2)</f>
        <v>144.93</v>
      </c>
    </row>
    <row r="275" customHeight="1" ht="15">
      <c r="A275" s="2" t="inlineStr"/>
      <c r="B275" s="2" t="inlineStr"/>
      <c r="C275" s="2" t="inlineStr"/>
      <c r="D275" s="2" t="inlineStr"/>
      <c r="E275" s="26" t="inlineStr">
        <is>
          <r>
            <t xml:space="preserve">TOTAL Material:</t>
          </r>
        </is>
      </c>
      <c r="F275" s="26" t="inlineStr"/>
      <c r="G275" s="27" t="n">
        <f>SUM(G272:G274)</f>
        <v>518.57</v>
      </c>
    </row>
    <row r="276" customHeight="1" ht="15">
      <c r="A276" s="20" t="inlineStr">
        <is>
          <r>
            <t xml:space="preserve">Mão de Obra com Encargos Complementares</t>
          </r>
        </is>
      </c>
      <c r="B276" s="20" t="inlineStr"/>
      <c r="C276" s="21" t="inlineStr">
        <is>
          <r>
            <t xml:space="preserve">FONTE</t>
          </r>
        </is>
      </c>
      <c r="D276" s="21" t="inlineStr">
        <is>
          <r>
            <t xml:space="preserve">UNID</t>
          </r>
        </is>
      </c>
      <c r="E276" s="21" t="inlineStr">
        <is>
          <r>
            <t xml:space="preserve">COEFICIENTE</t>
          </r>
        </is>
      </c>
      <c r="F276" s="21" t="inlineStr">
        <is>
          <r>
            <t xml:space="preserve">PREÇO UNITÁRIO</t>
          </r>
        </is>
      </c>
      <c r="G276" s="21" t="inlineStr">
        <is>
          <r>
            <t xml:space="preserve">TOTAL</t>
          </r>
        </is>
      </c>
    </row>
    <row r="277" customHeight="1" ht="21">
      <c r="A277" s="22" t="inlineStr">
        <is>
          <r>
            <t xml:space="preserve">88377</t>
          </r>
        </is>
      </c>
      <c r="B277" s="23" t="inlineStr">
        <is>
          <r>
            <t xml:space="preserve">OPERADOR DE BETONEIRA ESTACIONÁRIA/MISTURADOR COM ENCARGOS COMPLEMENTARES</t>
          </r>
        </is>
      </c>
      <c r="C277" s="22" t="inlineStr">
        <is>
          <r>
            <t xml:space="preserve">SINAPI</t>
          </r>
        </is>
      </c>
      <c r="D277" s="22" t="inlineStr">
        <is>
          <r>
            <t xml:space="preserve">H</t>
          </r>
        </is>
      </c>
      <c r="E277" s="24" t="n">
        <v>4.5</v>
      </c>
      <c r="F277" s="25" t="n">
        <v>29.43</v>
      </c>
      <c r="G277" s="25" t="n">
        <f>TRUNC(TRUNC(E277,8)*F277,2)</f>
        <v>132.43</v>
      </c>
    </row>
    <row r="278" customHeight="1" ht="18">
      <c r="A278" s="2" t="inlineStr"/>
      <c r="B278" s="2" t="inlineStr"/>
      <c r="C278" s="2" t="inlineStr"/>
      <c r="D278" s="2" t="inlineStr"/>
      <c r="E278" s="26" t="inlineStr">
        <is>
          <r>
            <t xml:space="preserve">TOTAL Mão de Obra com Encargos Complementares:</t>
          </r>
        </is>
      </c>
      <c r="F278" s="26" t="inlineStr"/>
      <c r="G278" s="27" t="n">
        <f>SUM(G277:G277)</f>
        <v>132.43</v>
      </c>
    </row>
    <row r="279" customHeight="1" ht="15">
      <c r="A279" s="2" t="inlineStr"/>
      <c r="B279" s="2" t="inlineStr"/>
      <c r="C279" s="2" t="inlineStr"/>
      <c r="D279" s="2" t="inlineStr"/>
      <c r="E279" s="28" t="inlineStr">
        <is>
          <r>
            <t xml:space="preserve">VALOR:</t>
          </r>
        </is>
      </c>
      <c r="F279" s="28" t="inlineStr"/>
      <c r="G279" s="29" t="n">
        <f>ROUND(SUM(G270,G275,G278),2)</f>
        <v>654.5</v>
      </c>
    </row>
    <row r="280" customHeight="1" ht="15">
      <c r="A280" s="2" t="inlineStr"/>
      <c r="B280" s="2" t="inlineStr"/>
      <c r="C280" s="2" t="inlineStr"/>
      <c r="D280" s="2" t="inlineStr"/>
      <c r="E280" s="28" t="inlineStr">
        <is>
          <r>
            <t xml:space="preserve">VALOR BDI (20.34%):</t>
          </r>
        </is>
      </c>
      <c r="F280" s="28" t="inlineStr"/>
      <c r="G280" s="29" t="n">
        <f>ROUND(G279*(20.34/100),2)</f>
        <v>133.13</v>
      </c>
    </row>
    <row r="281" customHeight="1" ht="15">
      <c r="A281" s="2" t="inlineStr"/>
      <c r="B281" s="2" t="inlineStr"/>
      <c r="C281" s="2" t="inlineStr"/>
      <c r="D281" s="2" t="inlineStr"/>
      <c r="E281" s="28" t="inlineStr">
        <is>
          <r>
            <t xml:space="preserve">VALOR COM BDI:</t>
          </r>
        </is>
      </c>
      <c r="F281" s="28" t="inlineStr"/>
      <c r="G281" s="29" t="n">
        <f>G280+G279</f>
        <v>787.63</v>
      </c>
    </row>
    <row r="282" customHeight="1" ht="10">
      <c r="A282" s="2" t="inlineStr"/>
      <c r="B282" s="2" t="inlineStr"/>
      <c r="C282" s="2" t="inlineStr"/>
      <c r="D282" s="2" t="inlineStr"/>
      <c r="E282" s="18" t="inlineStr"/>
      <c r="F282" s="18" t="inlineStr"/>
      <c r="G282" s="18" t="inlineStr"/>
    </row>
    <row r="283" customHeight="1" ht="20">
      <c r="A283" s="19" t="inlineStr">
        <is>
          <r>
            <t xml:space="preserve">​88715​ ARGAMASSA TRAÇO 1:2:9 (EM VOLUME DE CIMENTO, CAL E AREIA MÉDIA ÚMIDA) PARA EMBOÇO/MASSA ÚNICA/ASSENTAMENTO DE ALVENARIA DE VEDAÇÃO, PREPARO MECÂNICO COM BETONEIRA 400 L. AF_08/2019​ (M3)</t>
          </r>
        </is>
      </c>
      <c r="B283" s="19" t="inlineStr"/>
      <c r="C283" s="19" t="inlineStr"/>
      <c r="D283" s="19" t="inlineStr"/>
      <c r="E283" s="19" t="inlineStr"/>
      <c r="F283" s="19" t="inlineStr"/>
      <c r="G283" s="19" t="inlineStr"/>
    </row>
    <row r="284" customHeight="1" ht="15">
      <c r="A284" s="20" t="inlineStr">
        <is>
          <r>
            <t xml:space="preserve">Equipamento Custo Horário</t>
          </r>
        </is>
      </c>
      <c r="B284" s="20" t="inlineStr"/>
      <c r="C284" s="21" t="inlineStr">
        <is>
          <r>
            <t xml:space="preserve">FONTE</t>
          </r>
        </is>
      </c>
      <c r="D284" s="21" t="inlineStr">
        <is>
          <r>
            <t xml:space="preserve">UNID</t>
          </r>
        </is>
      </c>
      <c r="E284" s="21" t="inlineStr">
        <is>
          <r>
            <t xml:space="preserve">COEFICIENTE</t>
          </r>
        </is>
      </c>
      <c r="F284" s="21" t="inlineStr">
        <is>
          <r>
            <t xml:space="preserve">PREÇO UNITÁRIO</t>
          </r>
        </is>
      </c>
      <c r="G284" s="21" t="inlineStr">
        <is>
          <r>
            <t xml:space="preserve">TOTAL</t>
          </r>
        </is>
      </c>
    </row>
    <row r="285" customHeight="1" ht="38">
      <c r="A285" s="22" t="inlineStr">
        <is>
          <r>
            <t xml:space="preserve">88831</t>
          </r>
        </is>
      </c>
      <c r="B285" s="23" t="inlineStr">
        <is>
          <r>
            <t xml:space="preserve">BETONEIRA CAPACIDADE NOMINAL DE 400 L, CAPACIDADE DE MISTURA 280 L, MOTOR ELÉTRICO TRIFÁSICO POTÊNCIA DE 2 CV, SEM CARREGADOR - CHI DIURNO. AF_05/2023</t>
          </r>
        </is>
      </c>
      <c r="C285" s="22" t="inlineStr">
        <is>
          <r>
            <t xml:space="preserve">SINAPI</t>
          </r>
        </is>
      </c>
      <c r="D285" s="22" t="inlineStr">
        <is>
          <r>
            <t xml:space="preserve">CHI</t>
          </r>
        </is>
      </c>
      <c r="E285" s="24" t="n">
        <v>3.27</v>
      </c>
      <c r="F285" s="25" t="n">
        <v>0.4</v>
      </c>
      <c r="G285" s="25" t="n">
        <f>TRUNC(TRUNC(E285,8)*F285,2)</f>
        <v>1.3</v>
      </c>
    </row>
    <row r="286" customHeight="1" ht="38">
      <c r="A286" s="22" t="inlineStr">
        <is>
          <r>
            <t xml:space="preserve">88830</t>
          </r>
        </is>
      </c>
      <c r="B286" s="23" t="inlineStr">
        <is>
          <r>
            <t xml:space="preserve">BETONEIRA CAPACIDADE NOMINAL DE 400 L, CAPACIDADE DE MISTURA 280 L, MOTOR ELÉTRICO TRIFÁSICO POTÊNCIA DE 2 CV, SEM CARREGADOR - CHP DIURNO. AF_05/2023</t>
          </r>
        </is>
      </c>
      <c r="C286" s="22" t="inlineStr">
        <is>
          <r>
            <t xml:space="preserve">SINAPI</t>
          </r>
        </is>
      </c>
      <c r="D286" s="22" t="inlineStr">
        <is>
          <r>
            <t xml:space="preserve">CHP</t>
          </r>
        </is>
      </c>
      <c r="E286" s="24" t="n">
        <v>0.99</v>
      </c>
      <c r="F286" s="25" t="n">
        <v>2.02</v>
      </c>
      <c r="G286" s="25" t="n">
        <f>TRUNC(TRUNC(E286,8)*F286,2)</f>
        <v>1.99</v>
      </c>
    </row>
    <row r="287" customHeight="1" ht="18">
      <c r="A287" s="2" t="inlineStr"/>
      <c r="B287" s="2" t="inlineStr"/>
      <c r="C287" s="2" t="inlineStr"/>
      <c r="D287" s="2" t="inlineStr"/>
      <c r="E287" s="26" t="inlineStr">
        <is>
          <r>
            <t xml:space="preserve">TOTAL Equipamento Custo Horário:</t>
          </r>
        </is>
      </c>
      <c r="F287" s="26" t="inlineStr"/>
      <c r="G287" s="27" t="n">
        <f>SUM(G285:G286)</f>
        <v>3.29</v>
      </c>
    </row>
    <row r="288" customHeight="1" ht="15">
      <c r="A288" s="20" t="inlineStr">
        <is>
          <r>
            <t xml:space="preserve">Material</t>
          </r>
        </is>
      </c>
      <c r="B288" s="20" t="inlineStr"/>
      <c r="C288" s="21" t="inlineStr">
        <is>
          <r>
            <t xml:space="preserve">FONTE</t>
          </r>
        </is>
      </c>
      <c r="D288" s="21" t="inlineStr">
        <is>
          <r>
            <t xml:space="preserve">UNID</t>
          </r>
        </is>
      </c>
      <c r="E288" s="21" t="inlineStr">
        <is>
          <r>
            <t xml:space="preserve">COEFICIENTE</t>
          </r>
        </is>
      </c>
      <c r="F288" s="21" t="inlineStr">
        <is>
          <r>
            <t xml:space="preserve">PREÇO UNITÁRIO</t>
          </r>
        </is>
      </c>
      <c r="G288" s="21" t="inlineStr">
        <is>
          <r>
            <t xml:space="preserve">TOTAL</t>
          </r>
        </is>
      </c>
    </row>
    <row r="289" customHeight="1" ht="21">
      <c r="A289" s="22" t="inlineStr">
        <is>
          <r>
            <t xml:space="preserve">00000370</t>
          </r>
        </is>
      </c>
      <c r="B289" s="23" t="inlineStr">
        <is>
          <r>
            <t xml:space="preserve">AREIA MEDIA - POSTO JAZIDA/FORNECEDOR (RETIRADO NA JAZIDA, SEM TRANSPORTE)</t>
          </r>
        </is>
      </c>
      <c r="C289" s="22" t="inlineStr">
        <is>
          <r>
            <t xml:space="preserve">SINAPI</t>
          </r>
        </is>
      </c>
      <c r="D289" s="22" t="inlineStr">
        <is>
          <r>
            <t xml:space="preserve">M3</t>
          </r>
        </is>
      </c>
      <c r="E289" s="24" t="n">
        <v>1.19</v>
      </c>
      <c r="F289" s="25" t="n">
        <v>130.0</v>
      </c>
      <c r="G289" s="25" t="n">
        <f>TRUNC(TRUNC(E289,8)*F289,2)</f>
        <v>154.7</v>
      </c>
    </row>
    <row r="290" customHeight="1" ht="15">
      <c r="A290" s="22" t="inlineStr">
        <is>
          <r>
            <t xml:space="preserve">00001106</t>
          </r>
        </is>
      </c>
      <c r="B290" s="23" t="inlineStr">
        <is>
          <r>
            <t xml:space="preserve">CAL HIDRATADA CH-I PARA ARGAMASSAS</t>
          </r>
        </is>
      </c>
      <c r="C290" s="22" t="inlineStr">
        <is>
          <r>
            <t xml:space="preserve">SINAPI</t>
          </r>
        </is>
      </c>
      <c r="D290" s="22" t="inlineStr">
        <is>
          <r>
            <t xml:space="preserve">KG</t>
          </r>
        </is>
      </c>
      <c r="E290" s="24" t="n">
        <v>158.95</v>
      </c>
      <c r="F290" s="25" t="n">
        <v>1.28</v>
      </c>
      <c r="G290" s="25" t="n">
        <f>TRUNC(TRUNC(E290,8)*F290,2)</f>
        <v>203.45</v>
      </c>
    </row>
    <row r="291" customHeight="1" ht="15">
      <c r="A291" s="22" t="inlineStr">
        <is>
          <r>
            <t xml:space="preserve">00001379</t>
          </r>
        </is>
      </c>
      <c r="B291" s="23" t="inlineStr">
        <is>
          <r>
            <t xml:space="preserve">CIMENTO PORTLAND COMPOSTO CP II-32</t>
          </r>
        </is>
      </c>
      <c r="C291" s="22" t="inlineStr">
        <is>
          <r>
            <t xml:space="preserve">SINAPI</t>
          </r>
        </is>
      </c>
      <c r="D291" s="22" t="inlineStr">
        <is>
          <r>
            <t xml:space="preserve">KG</t>
          </r>
        </is>
      </c>
      <c r="E291" s="24" t="n">
        <v>178.82</v>
      </c>
      <c r="F291" s="25" t="n">
        <v>0.74</v>
      </c>
      <c r="G291" s="25" t="n">
        <f>TRUNC(TRUNC(E291,8)*F291,2)</f>
        <v>132.32</v>
      </c>
    </row>
    <row r="292" customHeight="1" ht="15">
      <c r="A292" s="2" t="inlineStr"/>
      <c r="B292" s="2" t="inlineStr"/>
      <c r="C292" s="2" t="inlineStr"/>
      <c r="D292" s="2" t="inlineStr"/>
      <c r="E292" s="26" t="inlineStr">
        <is>
          <r>
            <t xml:space="preserve">TOTAL Material:</t>
          </r>
        </is>
      </c>
      <c r="F292" s="26" t="inlineStr"/>
      <c r="G292" s="27" t="n">
        <f>SUM(G289:G291)</f>
        <v>490.47</v>
      </c>
    </row>
    <row r="293" customHeight="1" ht="15">
      <c r="A293" s="20" t="inlineStr">
        <is>
          <r>
            <t xml:space="preserve">Mão de Obra com Encargos Complementares</t>
          </r>
        </is>
      </c>
      <c r="B293" s="20" t="inlineStr"/>
      <c r="C293" s="21" t="inlineStr">
        <is>
          <r>
            <t xml:space="preserve">FONTE</t>
          </r>
        </is>
      </c>
      <c r="D293" s="21" t="inlineStr">
        <is>
          <r>
            <t xml:space="preserve">UNID</t>
          </r>
        </is>
      </c>
      <c r="E293" s="21" t="inlineStr">
        <is>
          <r>
            <t xml:space="preserve">COEFICIENTE</t>
          </r>
        </is>
      </c>
      <c r="F293" s="21" t="inlineStr">
        <is>
          <r>
            <t xml:space="preserve">PREÇO UNITÁRIO</t>
          </r>
        </is>
      </c>
      <c r="G293" s="21" t="inlineStr">
        <is>
          <r>
            <t xml:space="preserve">TOTAL</t>
          </r>
        </is>
      </c>
    </row>
    <row r="294" customHeight="1" ht="21">
      <c r="A294" s="22" t="inlineStr">
        <is>
          <r>
            <t xml:space="preserve">88377</t>
          </r>
        </is>
      </c>
      <c r="B294" s="23" t="inlineStr">
        <is>
          <r>
            <t xml:space="preserve">OPERADOR DE BETONEIRA ESTACIONÁRIA/MISTURADOR COM ENCARGOS COMPLEMENTARES</t>
          </r>
        </is>
      </c>
      <c r="C294" s="22" t="inlineStr">
        <is>
          <r>
            <t xml:space="preserve">SINAPI</t>
          </r>
        </is>
      </c>
      <c r="D294" s="22" t="inlineStr">
        <is>
          <r>
            <t xml:space="preserve">H</t>
          </r>
        </is>
      </c>
      <c r="E294" s="24" t="n">
        <v>4.26</v>
      </c>
      <c r="F294" s="25" t="n">
        <v>29.43</v>
      </c>
      <c r="G294" s="25" t="n">
        <f>TRUNC(TRUNC(E294,8)*F294,2)</f>
        <v>125.37</v>
      </c>
    </row>
    <row r="295" customHeight="1" ht="18">
      <c r="A295" s="2" t="inlineStr"/>
      <c r="B295" s="2" t="inlineStr"/>
      <c r="C295" s="2" t="inlineStr"/>
      <c r="D295" s="2" t="inlineStr"/>
      <c r="E295" s="26" t="inlineStr">
        <is>
          <r>
            <t xml:space="preserve">TOTAL Mão de Obra com Encargos Complementares:</t>
          </r>
        </is>
      </c>
      <c r="F295" s="26" t="inlineStr"/>
      <c r="G295" s="27" t="n">
        <f>SUM(G294:G294)</f>
        <v>125.37</v>
      </c>
    </row>
    <row r="296" customHeight="1" ht="15">
      <c r="A296" s="2" t="inlineStr"/>
      <c r="B296" s="2" t="inlineStr"/>
      <c r="C296" s="2" t="inlineStr"/>
      <c r="D296" s="2" t="inlineStr"/>
      <c r="E296" s="28" t="inlineStr">
        <is>
          <r>
            <t xml:space="preserve">VALOR:</t>
          </r>
        </is>
      </c>
      <c r="F296" s="28" t="inlineStr"/>
      <c r="G296" s="29" t="n">
        <f>ROUND(SUM(G287,G292,G295),2)</f>
        <v>619.13</v>
      </c>
    </row>
    <row r="297" customHeight="1" ht="15">
      <c r="A297" s="2" t="inlineStr"/>
      <c r="B297" s="2" t="inlineStr"/>
      <c r="C297" s="2" t="inlineStr"/>
      <c r="D297" s="2" t="inlineStr"/>
      <c r="E297" s="28" t="inlineStr">
        <is>
          <r>
            <t xml:space="preserve">VALOR BDI (20.34%):</t>
          </r>
        </is>
      </c>
      <c r="F297" s="28" t="inlineStr"/>
      <c r="G297" s="29" t="n">
        <f>ROUND(G296*(20.34/100),2)</f>
        <v>125.93</v>
      </c>
    </row>
    <row r="298" customHeight="1" ht="15">
      <c r="A298" s="2" t="inlineStr"/>
      <c r="B298" s="2" t="inlineStr"/>
      <c r="C298" s="2" t="inlineStr"/>
      <c r="D298" s="2" t="inlineStr"/>
      <c r="E298" s="28" t="inlineStr">
        <is>
          <r>
            <t xml:space="preserve">VALOR COM BDI:</t>
          </r>
        </is>
      </c>
      <c r="F298" s="28" t="inlineStr"/>
      <c r="G298" s="29" t="n">
        <f>G297+G296</f>
        <v>745.06</v>
      </c>
    </row>
    <row r="299" customHeight="1" ht="10">
      <c r="A299" s="2" t="inlineStr"/>
      <c r="B299" s="2" t="inlineStr"/>
      <c r="C299" s="2" t="inlineStr"/>
      <c r="D299" s="2" t="inlineStr"/>
      <c r="E299" s="18" t="inlineStr"/>
      <c r="F299" s="18" t="inlineStr"/>
      <c r="G299" s="18" t="inlineStr"/>
    </row>
    <row r="300" customHeight="1" ht="20">
      <c r="A300" s="19" t="inlineStr">
        <is>
          <r>
            <t xml:space="preserve">​87294​ ARGAMASSA TRAÇO 1:2:9 (EM VOLUME DE CIMENTO, CAL E AREIA MÉDIA ÚMIDA) PARA EMBOÇO/MASSA ÚNICA/ASSENTAMENTO DE ALVENARIA DE VEDAÇÃO, PREPARO MECÂNICO COM BETONEIRA 600 L. AF_08/2019​ (M3)</t>
          </r>
        </is>
      </c>
      <c r="B300" s="19" t="inlineStr"/>
      <c r="C300" s="19" t="inlineStr"/>
      <c r="D300" s="19" t="inlineStr"/>
      <c r="E300" s="19" t="inlineStr"/>
      <c r="F300" s="19" t="inlineStr"/>
      <c r="G300" s="19" t="inlineStr"/>
    </row>
    <row r="301" customHeight="1" ht="15">
      <c r="A301" s="20" t="inlineStr">
        <is>
          <r>
            <t xml:space="preserve">Equipamento Custo Horário</t>
          </r>
        </is>
      </c>
      <c r="B301" s="20" t="inlineStr"/>
      <c r="C301" s="21" t="inlineStr">
        <is>
          <r>
            <t xml:space="preserve">FONTE</t>
          </r>
        </is>
      </c>
      <c r="D301" s="21" t="inlineStr">
        <is>
          <r>
            <t xml:space="preserve">UNID</t>
          </r>
        </is>
      </c>
      <c r="E301" s="21" t="inlineStr">
        <is>
          <r>
            <t xml:space="preserve">COEFICIENTE</t>
          </r>
        </is>
      </c>
      <c r="F301" s="21" t="inlineStr">
        <is>
          <r>
            <t xml:space="preserve">PREÇO UNITÁRIO</t>
          </r>
        </is>
      </c>
      <c r="G301" s="21" t="inlineStr">
        <is>
          <r>
            <t xml:space="preserve">TOTAL</t>
          </r>
        </is>
      </c>
    </row>
    <row r="302" customHeight="1" ht="38">
      <c r="A302" s="22" t="inlineStr">
        <is>
          <r>
            <t xml:space="preserve">89226</t>
          </r>
        </is>
      </c>
      <c r="B302" s="23" t="inlineStr">
        <is>
          <r>
            <t xml:space="preserve">BETONEIRA CAPACIDADE NOMINAL DE 600 L, CAPACIDADE DE MISTURA 360 L, MOTOR ELÉTRICO TRIFÁSICO POTÊNCIA DE 4 CV, SEM CARREGADOR - CHI DIURNO. AF_05/2023</t>
          </r>
        </is>
      </c>
      <c r="C302" s="22" t="inlineStr">
        <is>
          <r>
            <t xml:space="preserve">SINAPI</t>
          </r>
        </is>
      </c>
      <c r="D302" s="22" t="inlineStr">
        <is>
          <r>
            <t xml:space="preserve">CHI</t>
          </r>
        </is>
      </c>
      <c r="E302" s="24" t="n">
        <v>2.8</v>
      </c>
      <c r="F302" s="25" t="n">
        <v>1.68</v>
      </c>
      <c r="G302" s="25" t="n">
        <f>TRUNC(TRUNC(E302,8)*F302,2)</f>
        <v>4.7</v>
      </c>
    </row>
    <row r="303" customHeight="1" ht="38">
      <c r="A303" s="22" t="inlineStr">
        <is>
          <r>
            <t xml:space="preserve">89225</t>
          </r>
        </is>
      </c>
      <c r="B303" s="23" t="inlineStr">
        <is>
          <r>
            <t xml:space="preserve">BETONEIRA CAPACIDADE NOMINAL DE 600 L, CAPACIDADE DE MISTURA 360 L, MOTOR ELÉTRICO TRIFÁSICO POTÊNCIA DE 4 CV, SEM CARREGADOR - CHP DIURNO. AF_05/2023</t>
          </r>
        </is>
      </c>
      <c r="C303" s="22" t="inlineStr">
        <is>
          <r>
            <t xml:space="preserve">SINAPI</t>
          </r>
        </is>
      </c>
      <c r="D303" s="22" t="inlineStr">
        <is>
          <r>
            <t xml:space="preserve">CHP</t>
          </r>
        </is>
      </c>
      <c r="E303" s="24" t="n">
        <v>0.85</v>
      </c>
      <c r="F303" s="25" t="n">
        <v>5.7</v>
      </c>
      <c r="G303" s="25" t="n">
        <f>TRUNC(TRUNC(E303,8)*F303,2)</f>
        <v>4.84</v>
      </c>
    </row>
    <row r="304" customHeight="1" ht="18">
      <c r="A304" s="2" t="inlineStr"/>
      <c r="B304" s="2" t="inlineStr"/>
      <c r="C304" s="2" t="inlineStr"/>
      <c r="D304" s="2" t="inlineStr"/>
      <c r="E304" s="26" t="inlineStr">
        <is>
          <r>
            <t xml:space="preserve">TOTAL Equipamento Custo Horário:</t>
          </r>
        </is>
      </c>
      <c r="F304" s="26" t="inlineStr"/>
      <c r="G304" s="27" t="n">
        <f>SUM(G302:G303)</f>
        <v>9.54</v>
      </c>
    </row>
    <row r="305" customHeight="1" ht="15">
      <c r="A305" s="20" t="inlineStr">
        <is>
          <r>
            <t xml:space="preserve">Material</t>
          </r>
        </is>
      </c>
      <c r="B305" s="20" t="inlineStr"/>
      <c r="C305" s="21" t="inlineStr">
        <is>
          <r>
            <t xml:space="preserve">FONTE</t>
          </r>
        </is>
      </c>
      <c r="D305" s="21" t="inlineStr">
        <is>
          <r>
            <t xml:space="preserve">UNID</t>
          </r>
        </is>
      </c>
      <c r="E305" s="21" t="inlineStr">
        <is>
          <r>
            <t xml:space="preserve">COEFICIENTE</t>
          </r>
        </is>
      </c>
      <c r="F305" s="21" t="inlineStr">
        <is>
          <r>
            <t xml:space="preserve">PREÇO UNITÁRIO</t>
          </r>
        </is>
      </c>
      <c r="G305" s="21" t="inlineStr">
        <is>
          <r>
            <t xml:space="preserve">TOTAL</t>
          </r>
        </is>
      </c>
    </row>
    <row r="306" customHeight="1" ht="21">
      <c r="A306" s="22" t="inlineStr">
        <is>
          <r>
            <t xml:space="preserve">00000370</t>
          </r>
        </is>
      </c>
      <c r="B306" s="23" t="inlineStr">
        <is>
          <r>
            <t xml:space="preserve">AREIA MEDIA - POSTO JAZIDA/FORNECEDOR (RETIRADO NA JAZIDA, SEM TRANSPORTE)</t>
          </r>
        </is>
      </c>
      <c r="C306" s="22" t="inlineStr">
        <is>
          <r>
            <t xml:space="preserve">SINAPI</t>
          </r>
        </is>
      </c>
      <c r="D306" s="22" t="inlineStr">
        <is>
          <r>
            <t xml:space="preserve">M3</t>
          </r>
        </is>
      </c>
      <c r="E306" s="24" t="n">
        <v>1.18</v>
      </c>
      <c r="F306" s="25" t="n">
        <v>130.0</v>
      </c>
      <c r="G306" s="25" t="n">
        <f>TRUNC(TRUNC(E306,8)*F306,2)</f>
        <v>153.4</v>
      </c>
    </row>
    <row r="307" customHeight="1" ht="15">
      <c r="A307" s="22" t="inlineStr">
        <is>
          <r>
            <t xml:space="preserve">00001106</t>
          </r>
        </is>
      </c>
      <c r="B307" s="23" t="inlineStr">
        <is>
          <r>
            <t xml:space="preserve">CAL HIDRATADA CH-I PARA ARGAMASSAS</t>
          </r>
        </is>
      </c>
      <c r="C307" s="22" t="inlineStr">
        <is>
          <r>
            <t xml:space="preserve">SINAPI</t>
          </r>
        </is>
      </c>
      <c r="D307" s="22" t="inlineStr">
        <is>
          <r>
            <t xml:space="preserve">KG</t>
          </r>
        </is>
      </c>
      <c r="E307" s="24" t="n">
        <v>157.44</v>
      </c>
      <c r="F307" s="25" t="n">
        <v>1.28</v>
      </c>
      <c r="G307" s="25" t="n">
        <f>TRUNC(TRUNC(E307,8)*F307,2)</f>
        <v>201.52</v>
      </c>
    </row>
    <row r="308" customHeight="1" ht="15">
      <c r="A308" s="22" t="inlineStr">
        <is>
          <r>
            <t xml:space="preserve">00001379</t>
          </r>
        </is>
      </c>
      <c r="B308" s="23" t="inlineStr">
        <is>
          <r>
            <t xml:space="preserve">CIMENTO PORTLAND COMPOSTO CP II-32</t>
          </r>
        </is>
      </c>
      <c r="C308" s="22" t="inlineStr">
        <is>
          <r>
            <t xml:space="preserve">SINAPI</t>
          </r>
        </is>
      </c>
      <c r="D308" s="22" t="inlineStr">
        <is>
          <r>
            <t xml:space="preserve">KG</t>
          </r>
        </is>
      </c>
      <c r="E308" s="24" t="n">
        <v>177.12</v>
      </c>
      <c r="F308" s="25" t="n">
        <v>0.74</v>
      </c>
      <c r="G308" s="25" t="n">
        <f>TRUNC(TRUNC(E308,8)*F308,2)</f>
        <v>131.06</v>
      </c>
    </row>
    <row r="309" customHeight="1" ht="15">
      <c r="A309" s="2" t="inlineStr"/>
      <c r="B309" s="2" t="inlineStr"/>
      <c r="C309" s="2" t="inlineStr"/>
      <c r="D309" s="2" t="inlineStr"/>
      <c r="E309" s="26" t="inlineStr">
        <is>
          <r>
            <t xml:space="preserve">TOTAL Material:</t>
          </r>
        </is>
      </c>
      <c r="F309" s="26" t="inlineStr"/>
      <c r="G309" s="27" t="n">
        <f>SUM(G306:G308)</f>
        <v>485.98</v>
      </c>
    </row>
    <row r="310" customHeight="1" ht="15">
      <c r="A310" s="20" t="inlineStr">
        <is>
          <r>
            <t xml:space="preserve">Mão de Obra com Encargos Complementares</t>
          </r>
        </is>
      </c>
      <c r="B310" s="20" t="inlineStr"/>
      <c r="C310" s="21" t="inlineStr">
        <is>
          <r>
            <t xml:space="preserve">FONTE</t>
          </r>
        </is>
      </c>
      <c r="D310" s="21" t="inlineStr">
        <is>
          <r>
            <t xml:space="preserve">UNID</t>
          </r>
        </is>
      </c>
      <c r="E310" s="21" t="inlineStr">
        <is>
          <r>
            <t xml:space="preserve">COEFICIENTE</t>
          </r>
        </is>
      </c>
      <c r="F310" s="21" t="inlineStr">
        <is>
          <r>
            <t xml:space="preserve">PREÇO UNITÁRIO</t>
          </r>
        </is>
      </c>
      <c r="G310" s="21" t="inlineStr">
        <is>
          <r>
            <t xml:space="preserve">TOTAL</t>
          </r>
        </is>
      </c>
    </row>
    <row r="311" customHeight="1" ht="21">
      <c r="A311" s="22" t="inlineStr">
        <is>
          <r>
            <t xml:space="preserve">88377</t>
          </r>
        </is>
      </c>
      <c r="B311" s="23" t="inlineStr">
        <is>
          <r>
            <t xml:space="preserve">OPERADOR DE BETONEIRA ESTACIONÁRIA/MISTURADOR COM ENCARGOS COMPLEMENTARES</t>
          </r>
        </is>
      </c>
      <c r="C311" s="22" t="inlineStr">
        <is>
          <r>
            <t xml:space="preserve">SINAPI</t>
          </r>
        </is>
      </c>
      <c r="D311" s="22" t="inlineStr">
        <is>
          <r>
            <t xml:space="preserve">H</t>
          </r>
        </is>
      </c>
      <c r="E311" s="24" t="n">
        <v>3.65</v>
      </c>
      <c r="F311" s="25" t="n">
        <v>29.43</v>
      </c>
      <c r="G311" s="25" t="n">
        <f>TRUNC(TRUNC(E311,8)*F311,2)</f>
        <v>107.41</v>
      </c>
    </row>
    <row r="312" customHeight="1" ht="15">
      <c r="A312" s="22" t="inlineStr">
        <is>
          <r>
            <t xml:space="preserve">88316</t>
          </r>
        </is>
      </c>
      <c r="B312" s="23" t="inlineStr">
        <is>
          <r>
            <t xml:space="preserve">SERVENTE COM ENCARGOS COMPLEMENTARES</t>
          </r>
        </is>
      </c>
      <c r="C312" s="22" t="inlineStr">
        <is>
          <r>
            <t xml:space="preserve">SINAPI</t>
          </r>
        </is>
      </c>
      <c r="D312" s="22" t="inlineStr">
        <is>
          <r>
            <t xml:space="preserve">H</t>
          </r>
        </is>
      </c>
      <c r="E312" s="24" t="n">
        <v>0.79</v>
      </c>
      <c r="F312" s="25" t="n">
        <v>23.56</v>
      </c>
      <c r="G312" s="25" t="n">
        <f>TRUNC(TRUNC(E312,8)*F312,2)</f>
        <v>18.61</v>
      </c>
    </row>
    <row r="313" customHeight="1" ht="18">
      <c r="A313" s="2" t="inlineStr"/>
      <c r="B313" s="2" t="inlineStr"/>
      <c r="C313" s="2" t="inlineStr"/>
      <c r="D313" s="2" t="inlineStr"/>
      <c r="E313" s="26" t="inlineStr">
        <is>
          <r>
            <t xml:space="preserve">TOTAL Mão de Obra com Encargos Complementares:</t>
          </r>
        </is>
      </c>
      <c r="F313" s="26" t="inlineStr"/>
      <c r="G313" s="27" t="n">
        <f>SUM(G311:G312)</f>
        <v>126.02</v>
      </c>
    </row>
    <row r="314" customHeight="1" ht="15">
      <c r="A314" s="2" t="inlineStr"/>
      <c r="B314" s="2" t="inlineStr"/>
      <c r="C314" s="2" t="inlineStr"/>
      <c r="D314" s="2" t="inlineStr"/>
      <c r="E314" s="28" t="inlineStr">
        <is>
          <r>
            <t xml:space="preserve">VALOR:</t>
          </r>
        </is>
      </c>
      <c r="F314" s="28" t="inlineStr"/>
      <c r="G314" s="29" t="n">
        <f>ROUND(SUM(G304,G309,G313),2)</f>
        <v>621.54</v>
      </c>
    </row>
    <row r="315" customHeight="1" ht="15">
      <c r="A315" s="2" t="inlineStr"/>
      <c r="B315" s="2" t="inlineStr"/>
      <c r="C315" s="2" t="inlineStr"/>
      <c r="D315" s="2" t="inlineStr"/>
      <c r="E315" s="28" t="inlineStr">
        <is>
          <r>
            <t xml:space="preserve">VALOR BDI (20.34%):</t>
          </r>
        </is>
      </c>
      <c r="F315" s="28" t="inlineStr"/>
      <c r="G315" s="29" t="n">
        <f>ROUND(G314*(20.34/100),2)</f>
        <v>126.42</v>
      </c>
    </row>
    <row r="316" customHeight="1" ht="15">
      <c r="A316" s="2" t="inlineStr"/>
      <c r="B316" s="2" t="inlineStr"/>
      <c r="C316" s="2" t="inlineStr"/>
      <c r="D316" s="2" t="inlineStr"/>
      <c r="E316" s="28" t="inlineStr">
        <is>
          <r>
            <t xml:space="preserve">VALOR COM BDI:</t>
          </r>
        </is>
      </c>
      <c r="F316" s="28" t="inlineStr"/>
      <c r="G316" s="29" t="n">
        <f>G315+G314</f>
        <v>747.96</v>
      </c>
    </row>
    <row r="317" customHeight="1" ht="10">
      <c r="A317" s="2" t="inlineStr"/>
      <c r="B317" s="2" t="inlineStr"/>
      <c r="C317" s="2" t="inlineStr"/>
      <c r="D317" s="2" t="inlineStr"/>
      <c r="E317" s="18" t="inlineStr"/>
      <c r="F317" s="18" t="inlineStr"/>
      <c r="G317" s="18" t="inlineStr"/>
    </row>
    <row r="318" customHeight="1" ht="20">
      <c r="A318" s="19" t="inlineStr">
        <is>
          <r>
            <t xml:space="preserve">​87377​ ARGAMASSA TRAÇO 1:3 (EM VOLUME DE CIMENTO E AREIA GROSSA ÚMIDA) PARA CHAPISCO CONVENCIONAL, PREPARO MANUAL. AF_08/2019​ (M3)</t>
          </r>
        </is>
      </c>
      <c r="B318" s="19" t="inlineStr"/>
      <c r="C318" s="19" t="inlineStr"/>
      <c r="D318" s="19" t="inlineStr"/>
      <c r="E318" s="19" t="inlineStr"/>
      <c r="F318" s="19" t="inlineStr"/>
      <c r="G318" s="19" t="inlineStr"/>
    </row>
    <row r="319" customHeight="1" ht="15">
      <c r="A319" s="20" t="inlineStr">
        <is>
          <r>
            <t xml:space="preserve">Material</t>
          </r>
        </is>
      </c>
      <c r="B319" s="20" t="inlineStr"/>
      <c r="C319" s="21" t="inlineStr">
        <is>
          <r>
            <t xml:space="preserve">FONTE</t>
          </r>
        </is>
      </c>
      <c r="D319" s="21" t="inlineStr">
        <is>
          <r>
            <t xml:space="preserve">UNID</t>
          </r>
        </is>
      </c>
      <c r="E319" s="21" t="inlineStr">
        <is>
          <r>
            <t xml:space="preserve">COEFICIENTE</t>
          </r>
        </is>
      </c>
      <c r="F319" s="21" t="inlineStr">
        <is>
          <r>
            <t xml:space="preserve">PREÇO UNITÁRIO</t>
          </r>
        </is>
      </c>
      <c r="G319" s="21" t="inlineStr">
        <is>
          <r>
            <t xml:space="preserve">TOTAL</t>
          </r>
        </is>
      </c>
    </row>
    <row r="320" customHeight="1" ht="21">
      <c r="A320" s="22" t="inlineStr">
        <is>
          <r>
            <t xml:space="preserve">00000367</t>
          </r>
        </is>
      </c>
      <c r="B320" s="23" t="inlineStr">
        <is>
          <r>
            <t xml:space="preserve">AREIA GROSSA - POSTO JAZIDA/FORNECEDOR (RETIRADO NA JAZIDA, SEM TRANSPORTE)</t>
          </r>
        </is>
      </c>
      <c r="C320" s="22" t="inlineStr">
        <is>
          <r>
            <t xml:space="preserve">SINAPI</t>
          </r>
        </is>
      </c>
      <c r="D320" s="22" t="inlineStr">
        <is>
          <r>
            <t xml:space="preserve">M3</t>
          </r>
        </is>
      </c>
      <c r="E320" s="24" t="n">
        <v>0.94</v>
      </c>
      <c r="F320" s="25" t="n">
        <v>131.69</v>
      </c>
      <c r="G320" s="25" t="n">
        <f>TRUNC(TRUNC(E320,8)*F320,2)</f>
        <v>123.78</v>
      </c>
    </row>
    <row r="321" customHeight="1" ht="15">
      <c r="A321" s="22" t="inlineStr">
        <is>
          <r>
            <t xml:space="preserve">00001379</t>
          </r>
        </is>
      </c>
      <c r="B321" s="23" t="inlineStr">
        <is>
          <r>
            <t xml:space="preserve">CIMENTO PORTLAND COMPOSTO CP II-32</t>
          </r>
        </is>
      </c>
      <c r="C321" s="22" t="inlineStr">
        <is>
          <r>
            <t xml:space="preserve">SINAPI</t>
          </r>
        </is>
      </c>
      <c r="D321" s="22" t="inlineStr">
        <is>
          <r>
            <t xml:space="preserve">KG</t>
          </r>
        </is>
      </c>
      <c r="E321" s="24" t="n">
        <v>422.63</v>
      </c>
      <c r="F321" s="25" t="n">
        <v>0.74</v>
      </c>
      <c r="G321" s="25" t="n">
        <f>TRUNC(TRUNC(E321,8)*F321,2)</f>
        <v>312.74</v>
      </c>
    </row>
    <row r="322" customHeight="1" ht="15">
      <c r="A322" s="2" t="inlineStr"/>
      <c r="B322" s="2" t="inlineStr"/>
      <c r="C322" s="2" t="inlineStr"/>
      <c r="D322" s="2" t="inlineStr"/>
      <c r="E322" s="26" t="inlineStr">
        <is>
          <r>
            <t xml:space="preserve">TOTAL Material:</t>
          </r>
        </is>
      </c>
      <c r="F322" s="26" t="inlineStr"/>
      <c r="G322" s="27" t="n">
        <f>SUM(G320:G321)</f>
        <v>436.52</v>
      </c>
    </row>
    <row r="323" customHeight="1" ht="15">
      <c r="A323" s="20" t="inlineStr">
        <is>
          <r>
            <t xml:space="preserve">Mão de Obra com Encargos Complementares</t>
          </r>
        </is>
      </c>
      <c r="B323" s="20" t="inlineStr"/>
      <c r="C323" s="21" t="inlineStr">
        <is>
          <r>
            <t xml:space="preserve">FONTE</t>
          </r>
        </is>
      </c>
      <c r="D323" s="21" t="inlineStr">
        <is>
          <r>
            <t xml:space="preserve">UNID</t>
          </r>
        </is>
      </c>
      <c r="E323" s="21" t="inlineStr">
        <is>
          <r>
            <t xml:space="preserve">COEFICIENTE</t>
          </r>
        </is>
      </c>
      <c r="F323" s="21" t="inlineStr">
        <is>
          <r>
            <t xml:space="preserve">PREÇO UNITÁRIO</t>
          </r>
        </is>
      </c>
      <c r="G323" s="21" t="inlineStr">
        <is>
          <r>
            <t xml:space="preserve">TOTAL</t>
          </r>
        </is>
      </c>
    </row>
    <row r="324" customHeight="1" ht="15">
      <c r="A324" s="22" t="inlineStr">
        <is>
          <r>
            <t xml:space="preserve">88316</t>
          </r>
        </is>
      </c>
      <c r="B324" s="23" t="inlineStr">
        <is>
          <r>
            <t xml:space="preserve">SERVENTE COM ENCARGOS COMPLEMENTARES</t>
          </r>
        </is>
      </c>
      <c r="C324" s="22" t="inlineStr">
        <is>
          <r>
            <t xml:space="preserve">SINAPI</t>
          </r>
        </is>
      </c>
      <c r="D324" s="22" t="inlineStr">
        <is>
          <r>
            <t xml:space="preserve">H</t>
          </r>
        </is>
      </c>
      <c r="E324" s="24" t="n">
        <v>11.02</v>
      </c>
      <c r="F324" s="25" t="n">
        <v>23.56</v>
      </c>
      <c r="G324" s="25" t="n">
        <f>TRUNC(TRUNC(E324,8)*F324,2)</f>
        <v>259.63</v>
      </c>
    </row>
    <row r="325" customHeight="1" ht="18">
      <c r="A325" s="2" t="inlineStr"/>
      <c r="B325" s="2" t="inlineStr"/>
      <c r="C325" s="2" t="inlineStr"/>
      <c r="D325" s="2" t="inlineStr"/>
      <c r="E325" s="26" t="inlineStr">
        <is>
          <r>
            <t xml:space="preserve">TOTAL Mão de Obra com Encargos Complementares:</t>
          </r>
        </is>
      </c>
      <c r="F325" s="26" t="inlineStr"/>
      <c r="G325" s="27" t="n">
        <f>SUM(G324:G324)</f>
        <v>259.63</v>
      </c>
    </row>
    <row r="326" customHeight="1" ht="15">
      <c r="A326" s="2" t="inlineStr"/>
      <c r="B326" s="2" t="inlineStr"/>
      <c r="C326" s="2" t="inlineStr"/>
      <c r="D326" s="2" t="inlineStr"/>
      <c r="E326" s="28" t="inlineStr">
        <is>
          <r>
            <t xml:space="preserve">VALOR:</t>
          </r>
        </is>
      </c>
      <c r="F326" s="28" t="inlineStr"/>
      <c r="G326" s="29" t="n">
        <f>ROUND(SUM(G322,G325),2)</f>
        <v>696.15</v>
      </c>
    </row>
    <row r="327" customHeight="1" ht="15">
      <c r="A327" s="2" t="inlineStr"/>
      <c r="B327" s="2" t="inlineStr"/>
      <c r="C327" s="2" t="inlineStr"/>
      <c r="D327" s="2" t="inlineStr"/>
      <c r="E327" s="28" t="inlineStr">
        <is>
          <r>
            <t xml:space="preserve">VALOR BDI (20.34%):</t>
          </r>
        </is>
      </c>
      <c r="F327" s="28" t="inlineStr"/>
      <c r="G327" s="29" t="n">
        <f>ROUND(G326*(20.34/100),2)</f>
        <v>141.6</v>
      </c>
    </row>
    <row r="328" customHeight="1" ht="15">
      <c r="A328" s="2" t="inlineStr"/>
      <c r="B328" s="2" t="inlineStr"/>
      <c r="C328" s="2" t="inlineStr"/>
      <c r="D328" s="2" t="inlineStr"/>
      <c r="E328" s="28" t="inlineStr">
        <is>
          <r>
            <t xml:space="preserve">VALOR COM BDI:</t>
          </r>
        </is>
      </c>
      <c r="F328" s="28" t="inlineStr"/>
      <c r="G328" s="29" t="n">
        <f>G327+G326</f>
        <v>837.75</v>
      </c>
    </row>
    <row r="329" customHeight="1" ht="10">
      <c r="A329" s="2" t="inlineStr"/>
      <c r="B329" s="2" t="inlineStr"/>
      <c r="C329" s="2" t="inlineStr"/>
      <c r="D329" s="2" t="inlineStr"/>
      <c r="E329" s="18" t="inlineStr"/>
      <c r="F329" s="18" t="inlineStr"/>
      <c r="G329" s="18" t="inlineStr"/>
    </row>
    <row r="330" customHeight="1" ht="20">
      <c r="A330" s="19" t="inlineStr">
        <is>
          <r>
            <t xml:space="preserve">​87313​ ARGAMASSA TRAÇO 1:3 (EM VOLUME DE CIMENTO E AREIA GROSSA ÚMIDA) PARA CHAPISCO CONVENCIONAL, PREPARO MECÂNICO COM BETONEIRA 400 L. AF_08/2019​ (M3)</t>
          </r>
        </is>
      </c>
      <c r="B330" s="19" t="inlineStr"/>
      <c r="C330" s="19" t="inlineStr"/>
      <c r="D330" s="19" t="inlineStr"/>
      <c r="E330" s="19" t="inlineStr"/>
      <c r="F330" s="19" t="inlineStr"/>
      <c r="G330" s="19" t="inlineStr"/>
    </row>
    <row r="331" customHeight="1" ht="15">
      <c r="A331" s="20" t="inlineStr">
        <is>
          <r>
            <t xml:space="preserve">Equipamento Custo Horário</t>
          </r>
        </is>
      </c>
      <c r="B331" s="20" t="inlineStr"/>
      <c r="C331" s="21" t="inlineStr">
        <is>
          <r>
            <t xml:space="preserve">FONTE</t>
          </r>
        </is>
      </c>
      <c r="D331" s="21" t="inlineStr">
        <is>
          <r>
            <t xml:space="preserve">UNID</t>
          </r>
        </is>
      </c>
      <c r="E331" s="21" t="inlineStr">
        <is>
          <r>
            <t xml:space="preserve">COEFICIENTE</t>
          </r>
        </is>
      </c>
      <c r="F331" s="21" t="inlineStr">
        <is>
          <r>
            <t xml:space="preserve">PREÇO UNITÁRIO</t>
          </r>
        </is>
      </c>
      <c r="G331" s="21" t="inlineStr">
        <is>
          <r>
            <t xml:space="preserve">TOTAL</t>
          </r>
        </is>
      </c>
    </row>
    <row r="332" customHeight="1" ht="38">
      <c r="A332" s="22" t="inlineStr">
        <is>
          <r>
            <t xml:space="preserve">88831</t>
          </r>
        </is>
      </c>
      <c r="B332" s="23" t="inlineStr">
        <is>
          <r>
            <t xml:space="preserve">BETONEIRA CAPACIDADE NOMINAL DE 400 L, CAPACIDADE DE MISTURA 280 L, MOTOR ELÉTRICO TRIFÁSICO POTÊNCIA DE 2 CV, SEM CARREGADOR - CHI DIURNO. AF_05/2023</t>
          </r>
        </is>
      </c>
      <c r="C332" s="22" t="inlineStr">
        <is>
          <r>
            <t xml:space="preserve">SINAPI</t>
          </r>
        </is>
      </c>
      <c r="D332" s="22" t="inlineStr">
        <is>
          <r>
            <t xml:space="preserve">CHI</t>
          </r>
        </is>
      </c>
      <c r="E332" s="24" t="n">
        <v>3.31</v>
      </c>
      <c r="F332" s="25" t="n">
        <v>0.4</v>
      </c>
      <c r="G332" s="25" t="n">
        <f>TRUNC(TRUNC(E332,8)*F332,2)</f>
        <v>1.32</v>
      </c>
    </row>
    <row r="333" customHeight="1" ht="38">
      <c r="A333" s="22" t="inlineStr">
        <is>
          <r>
            <t xml:space="preserve">88830</t>
          </r>
        </is>
      </c>
      <c r="B333" s="23" t="inlineStr">
        <is>
          <r>
            <t xml:space="preserve">BETONEIRA CAPACIDADE NOMINAL DE 400 L, CAPACIDADE DE MISTURA 280 L, MOTOR ELÉTRICO TRIFÁSICO POTÊNCIA DE 2 CV, SEM CARREGADOR - CHP DIURNO. AF_05/2023</t>
          </r>
        </is>
      </c>
      <c r="C333" s="22" t="inlineStr">
        <is>
          <r>
            <t xml:space="preserve">SINAPI</t>
          </r>
        </is>
      </c>
      <c r="D333" s="22" t="inlineStr">
        <is>
          <r>
            <t xml:space="preserve">CHP</t>
          </r>
        </is>
      </c>
      <c r="E333" s="24" t="n">
        <v>1.01</v>
      </c>
      <c r="F333" s="25" t="n">
        <v>2.02</v>
      </c>
      <c r="G333" s="25" t="n">
        <f>TRUNC(TRUNC(E333,8)*F333,2)</f>
        <v>2.04</v>
      </c>
    </row>
    <row r="334" customHeight="1" ht="18">
      <c r="A334" s="2" t="inlineStr"/>
      <c r="B334" s="2" t="inlineStr"/>
      <c r="C334" s="2" t="inlineStr"/>
      <c r="D334" s="2" t="inlineStr"/>
      <c r="E334" s="26" t="inlineStr">
        <is>
          <r>
            <t xml:space="preserve">TOTAL Equipamento Custo Horário:</t>
          </r>
        </is>
      </c>
      <c r="F334" s="26" t="inlineStr"/>
      <c r="G334" s="27" t="n">
        <f>SUM(G332:G333)</f>
        <v>3.36</v>
      </c>
    </row>
    <row r="335" customHeight="1" ht="15">
      <c r="A335" s="20" t="inlineStr">
        <is>
          <r>
            <t xml:space="preserve">Material</t>
          </r>
        </is>
      </c>
      <c r="B335" s="20" t="inlineStr"/>
      <c r="C335" s="21" t="inlineStr">
        <is>
          <r>
            <t xml:space="preserve">FONTE</t>
          </r>
        </is>
      </c>
      <c r="D335" s="21" t="inlineStr">
        <is>
          <r>
            <t xml:space="preserve">UNID</t>
          </r>
        </is>
      </c>
      <c r="E335" s="21" t="inlineStr">
        <is>
          <r>
            <t xml:space="preserve">COEFICIENTE</t>
          </r>
        </is>
      </c>
      <c r="F335" s="21" t="inlineStr">
        <is>
          <r>
            <t xml:space="preserve">PREÇO UNITÁRIO</t>
          </r>
        </is>
      </c>
      <c r="G335" s="21" t="inlineStr">
        <is>
          <r>
            <t xml:space="preserve">TOTAL</t>
          </r>
        </is>
      </c>
    </row>
    <row r="336" customHeight="1" ht="21">
      <c r="A336" s="22" t="inlineStr">
        <is>
          <r>
            <t xml:space="preserve">00000367</t>
          </r>
        </is>
      </c>
      <c r="B336" s="23" t="inlineStr">
        <is>
          <r>
            <t xml:space="preserve">AREIA GROSSA - POSTO JAZIDA/FORNECEDOR (RETIRADO NA JAZIDA, SEM TRANSPORTE)</t>
          </r>
        </is>
      </c>
      <c r="C336" s="22" t="inlineStr">
        <is>
          <r>
            <t xml:space="preserve">SINAPI</t>
          </r>
        </is>
      </c>
      <c r="D336" s="22" t="inlineStr">
        <is>
          <r>
            <t xml:space="preserve">M3</t>
          </r>
        </is>
      </c>
      <c r="E336" s="24" t="n">
        <v>0.95</v>
      </c>
      <c r="F336" s="25" t="n">
        <v>131.69</v>
      </c>
      <c r="G336" s="25" t="n">
        <f>TRUNC(TRUNC(E336,8)*F336,2)</f>
        <v>125.1</v>
      </c>
    </row>
    <row r="337" customHeight="1" ht="15">
      <c r="A337" s="22" t="inlineStr">
        <is>
          <r>
            <t xml:space="preserve">00001379</t>
          </r>
        </is>
      </c>
      <c r="B337" s="23" t="inlineStr">
        <is>
          <r>
            <t xml:space="preserve">CIMENTO PORTLAND COMPOSTO CP II-32</t>
          </r>
        </is>
      </c>
      <c r="C337" s="22" t="inlineStr">
        <is>
          <r>
            <t xml:space="preserve">SINAPI</t>
          </r>
        </is>
      </c>
      <c r="D337" s="22" t="inlineStr">
        <is>
          <r>
            <t xml:space="preserve">KG</t>
          </r>
        </is>
      </c>
      <c r="E337" s="24" t="n">
        <v>426.49</v>
      </c>
      <c r="F337" s="25" t="n">
        <v>0.74</v>
      </c>
      <c r="G337" s="25" t="n">
        <f>TRUNC(TRUNC(E337,8)*F337,2)</f>
        <v>315.6</v>
      </c>
    </row>
    <row r="338" customHeight="1" ht="15">
      <c r="A338" s="2" t="inlineStr"/>
      <c r="B338" s="2" t="inlineStr"/>
      <c r="C338" s="2" t="inlineStr"/>
      <c r="D338" s="2" t="inlineStr"/>
      <c r="E338" s="26" t="inlineStr">
        <is>
          <r>
            <t xml:space="preserve">TOTAL Material:</t>
          </r>
        </is>
      </c>
      <c r="F338" s="26" t="inlineStr"/>
      <c r="G338" s="27" t="n">
        <f>SUM(G336:G337)</f>
        <v>440.7</v>
      </c>
    </row>
    <row r="339" customHeight="1" ht="15">
      <c r="A339" s="20" t="inlineStr">
        <is>
          <r>
            <t xml:space="preserve">Mão de Obra com Encargos Complementares</t>
          </r>
        </is>
      </c>
      <c r="B339" s="20" t="inlineStr"/>
      <c r="C339" s="21" t="inlineStr">
        <is>
          <r>
            <t xml:space="preserve">FONTE</t>
          </r>
        </is>
      </c>
      <c r="D339" s="21" t="inlineStr">
        <is>
          <r>
            <t xml:space="preserve">UNID</t>
          </r>
        </is>
      </c>
      <c r="E339" s="21" t="inlineStr">
        <is>
          <r>
            <t xml:space="preserve">COEFICIENTE</t>
          </r>
        </is>
      </c>
      <c r="F339" s="21" t="inlineStr">
        <is>
          <r>
            <t xml:space="preserve">PREÇO UNITÁRIO</t>
          </r>
        </is>
      </c>
      <c r="G339" s="21" t="inlineStr">
        <is>
          <r>
            <t xml:space="preserve">TOTAL</t>
          </r>
        </is>
      </c>
    </row>
    <row r="340" customHeight="1" ht="21">
      <c r="A340" s="22" t="inlineStr">
        <is>
          <r>
            <t xml:space="preserve">88377</t>
          </r>
        </is>
      </c>
      <c r="B340" s="23" t="inlineStr">
        <is>
          <r>
            <t xml:space="preserve">OPERADOR DE BETONEIRA ESTACIONÁRIA/MISTURADOR COM ENCARGOS COMPLEMENTARES</t>
          </r>
        </is>
      </c>
      <c r="C340" s="22" t="inlineStr">
        <is>
          <r>
            <t xml:space="preserve">SINAPI</t>
          </r>
        </is>
      </c>
      <c r="D340" s="22" t="inlineStr">
        <is>
          <r>
            <t xml:space="preserve">H</t>
          </r>
        </is>
      </c>
      <c r="E340" s="24" t="n">
        <v>4.32</v>
      </c>
      <c r="F340" s="25" t="n">
        <v>29.43</v>
      </c>
      <c r="G340" s="25" t="n">
        <f>TRUNC(TRUNC(E340,8)*F340,2)</f>
        <v>127.13</v>
      </c>
    </row>
    <row r="341" customHeight="1" ht="18">
      <c r="A341" s="2" t="inlineStr"/>
      <c r="B341" s="2" t="inlineStr"/>
      <c r="C341" s="2" t="inlineStr"/>
      <c r="D341" s="2" t="inlineStr"/>
      <c r="E341" s="26" t="inlineStr">
        <is>
          <r>
            <t xml:space="preserve">TOTAL Mão de Obra com Encargos Complementares:</t>
          </r>
        </is>
      </c>
      <c r="F341" s="26" t="inlineStr"/>
      <c r="G341" s="27" t="n">
        <f>SUM(G340:G340)</f>
        <v>127.13</v>
      </c>
    </row>
    <row r="342" customHeight="1" ht="15">
      <c r="A342" s="2" t="inlineStr"/>
      <c r="B342" s="2" t="inlineStr"/>
      <c r="C342" s="2" t="inlineStr"/>
      <c r="D342" s="2" t="inlineStr"/>
      <c r="E342" s="28" t="inlineStr">
        <is>
          <r>
            <t xml:space="preserve">VALOR:</t>
          </r>
        </is>
      </c>
      <c r="F342" s="28" t="inlineStr"/>
      <c r="G342" s="29" t="n">
        <f>ROUND(SUM(G334,G338,G341),2)</f>
        <v>571.19</v>
      </c>
    </row>
    <row r="343" customHeight="1" ht="15">
      <c r="A343" s="2" t="inlineStr"/>
      <c r="B343" s="2" t="inlineStr"/>
      <c r="C343" s="2" t="inlineStr"/>
      <c r="D343" s="2" t="inlineStr"/>
      <c r="E343" s="28" t="inlineStr">
        <is>
          <r>
            <t xml:space="preserve">VALOR BDI (20.34%):</t>
          </r>
        </is>
      </c>
      <c r="F343" s="28" t="inlineStr"/>
      <c r="G343" s="29" t="n">
        <f>ROUND(G342*(20.34/100),2)</f>
        <v>116.18</v>
      </c>
    </row>
    <row r="344" customHeight="1" ht="15">
      <c r="A344" s="2" t="inlineStr"/>
      <c r="B344" s="2" t="inlineStr"/>
      <c r="C344" s="2" t="inlineStr"/>
      <c r="D344" s="2" t="inlineStr"/>
      <c r="E344" s="28" t="inlineStr">
        <is>
          <r>
            <t xml:space="preserve">VALOR COM BDI:</t>
          </r>
        </is>
      </c>
      <c r="F344" s="28" t="inlineStr"/>
      <c r="G344" s="29" t="n">
        <f>G343+G342</f>
        <v>687.37</v>
      </c>
    </row>
    <row r="345" customHeight="1" ht="10">
      <c r="A345" s="2" t="inlineStr"/>
      <c r="B345" s="2" t="inlineStr"/>
      <c r="C345" s="2" t="inlineStr"/>
      <c r="D345" s="2" t="inlineStr"/>
      <c r="E345" s="18" t="inlineStr"/>
      <c r="F345" s="18" t="inlineStr"/>
      <c r="G345" s="18" t="inlineStr"/>
    </row>
    <row r="346" customHeight="1" ht="20">
      <c r="A346" s="19" t="inlineStr">
        <is>
          <r>
            <t xml:space="preserve">​100475​ ARGAMASSA TRAÇO 1:3 (EM VOLUME DE CIMENTO E AREIA MÉDIA ÚMIDA) COM ADIÇÃO DE IMPERMEABILIZANTE, PREPARO MECÂNICO COM BETONEIRA 400 L. AF_08/2019​ (M3)</t>
          </r>
        </is>
      </c>
      <c r="B346" s="19" t="inlineStr"/>
      <c r="C346" s="19" t="inlineStr"/>
      <c r="D346" s="19" t="inlineStr"/>
      <c r="E346" s="19" t="inlineStr"/>
      <c r="F346" s="19" t="inlineStr"/>
      <c r="G346" s="19" t="inlineStr"/>
    </row>
    <row r="347" customHeight="1" ht="15">
      <c r="A347" s="20" t="inlineStr">
        <is>
          <r>
            <t xml:space="preserve">Equipamento Custo Horário</t>
          </r>
        </is>
      </c>
      <c r="B347" s="20" t="inlineStr"/>
      <c r="C347" s="21" t="inlineStr">
        <is>
          <r>
            <t xml:space="preserve">FONTE</t>
          </r>
        </is>
      </c>
      <c r="D347" s="21" t="inlineStr">
        <is>
          <r>
            <t xml:space="preserve">UNID</t>
          </r>
        </is>
      </c>
      <c r="E347" s="21" t="inlineStr">
        <is>
          <r>
            <t xml:space="preserve">COEFICIENTE</t>
          </r>
        </is>
      </c>
      <c r="F347" s="21" t="inlineStr">
        <is>
          <r>
            <t xml:space="preserve">PREÇO UNITÁRIO</t>
          </r>
        </is>
      </c>
      <c r="G347" s="21" t="inlineStr">
        <is>
          <r>
            <t xml:space="preserve">TOTAL</t>
          </r>
        </is>
      </c>
    </row>
    <row r="348" customHeight="1" ht="38">
      <c r="A348" s="22" t="inlineStr">
        <is>
          <r>
            <t xml:space="preserve">88831</t>
          </r>
        </is>
      </c>
      <c r="B348" s="23" t="inlineStr">
        <is>
          <r>
            <t xml:space="preserve">BETONEIRA CAPACIDADE NOMINAL DE 400 L, CAPACIDADE DE MISTURA 280 L, MOTOR ELÉTRICO TRIFÁSICO POTÊNCIA DE 2 CV, SEM CARREGADOR - CHI DIURNO. AF_05/2023</t>
          </r>
        </is>
      </c>
      <c r="C348" s="22" t="inlineStr">
        <is>
          <r>
            <t xml:space="preserve">SINAPI</t>
          </r>
        </is>
      </c>
      <c r="D348" s="22" t="inlineStr">
        <is>
          <r>
            <t xml:space="preserve">CHI</t>
          </r>
        </is>
      </c>
      <c r="E348" s="24" t="n">
        <v>2.88</v>
      </c>
      <c r="F348" s="25" t="n">
        <v>0.4</v>
      </c>
      <c r="G348" s="25" t="n">
        <f>TRUNC(TRUNC(E348,8)*F348,2)</f>
        <v>1.15</v>
      </c>
    </row>
    <row r="349" customHeight="1" ht="38">
      <c r="A349" s="22" t="inlineStr">
        <is>
          <r>
            <t xml:space="preserve">88830</t>
          </r>
        </is>
      </c>
      <c r="B349" s="23" t="inlineStr">
        <is>
          <r>
            <t xml:space="preserve">BETONEIRA CAPACIDADE NOMINAL DE 400 L, CAPACIDADE DE MISTURA 280 L, MOTOR ELÉTRICO TRIFÁSICO POTÊNCIA DE 2 CV, SEM CARREGADOR - CHP DIURNO. AF_05/2023</t>
          </r>
        </is>
      </c>
      <c r="C349" s="22" t="inlineStr">
        <is>
          <r>
            <t xml:space="preserve">SINAPI</t>
          </r>
        </is>
      </c>
      <c r="D349" s="22" t="inlineStr">
        <is>
          <r>
            <t xml:space="preserve">CHP</t>
          </r>
        </is>
      </c>
      <c r="E349" s="24" t="n">
        <v>0.87</v>
      </c>
      <c r="F349" s="25" t="n">
        <v>2.02</v>
      </c>
      <c r="G349" s="25" t="n">
        <f>TRUNC(TRUNC(E349,8)*F349,2)</f>
        <v>1.75</v>
      </c>
    </row>
    <row r="350" customHeight="1" ht="18">
      <c r="A350" s="2" t="inlineStr"/>
      <c r="B350" s="2" t="inlineStr"/>
      <c r="C350" s="2" t="inlineStr"/>
      <c r="D350" s="2" t="inlineStr"/>
      <c r="E350" s="26" t="inlineStr">
        <is>
          <r>
            <t xml:space="preserve">TOTAL Equipamento Custo Horário:</t>
          </r>
        </is>
      </c>
      <c r="F350" s="26" t="inlineStr"/>
      <c r="G350" s="27" t="n">
        <f>SUM(G348:G349)</f>
        <v>2.9</v>
      </c>
    </row>
    <row r="351" customHeight="1" ht="15">
      <c r="A351" s="20" t="inlineStr">
        <is>
          <r>
            <t xml:space="preserve">Material</t>
          </r>
        </is>
      </c>
      <c r="B351" s="20" t="inlineStr"/>
      <c r="C351" s="21" t="inlineStr">
        <is>
          <r>
            <t xml:space="preserve">FONTE</t>
          </r>
        </is>
      </c>
      <c r="D351" s="21" t="inlineStr">
        <is>
          <r>
            <t xml:space="preserve">UNID</t>
          </r>
        </is>
      </c>
      <c r="E351" s="21" t="inlineStr">
        <is>
          <r>
            <t xml:space="preserve">COEFICIENTE</t>
          </r>
        </is>
      </c>
      <c r="F351" s="21" t="inlineStr">
        <is>
          <r>
            <t xml:space="preserve">PREÇO UNITÁRIO</t>
          </r>
        </is>
      </c>
      <c r="G351" s="21" t="inlineStr">
        <is>
          <r>
            <t xml:space="preserve">TOTAL</t>
          </r>
        </is>
      </c>
    </row>
    <row r="352" customHeight="1" ht="29">
      <c r="A352" s="22" t="inlineStr">
        <is>
          <r>
            <t xml:space="preserve">00000123</t>
          </r>
        </is>
      </c>
      <c r="B352" s="23" t="inlineStr">
        <is>
          <r>
            <t xml:space="preserve">ADITIVO IMPERMEABILIZANTE DE PEGA NORMAL PARA ARGAMASSAS E CONCRETOS SEM ARMACAO, LIQUIDO E ISENTO DE CLORETOS</t>
          </r>
        </is>
      </c>
      <c r="C352" s="22" t="inlineStr">
        <is>
          <r>
            <t xml:space="preserve">SINAPI</t>
          </r>
        </is>
      </c>
      <c r="D352" s="22" t="inlineStr">
        <is>
          <r>
            <t xml:space="preserve">L</t>
          </r>
        </is>
      </c>
      <c r="E352" s="24" t="n">
        <v>19.44</v>
      </c>
      <c r="F352" s="25" t="n">
        <v>8.39</v>
      </c>
      <c r="G352" s="25" t="n">
        <f>TRUNC(TRUNC(E352,8)*F352,2)</f>
        <v>163.1</v>
      </c>
    </row>
    <row r="353" customHeight="1" ht="21">
      <c r="A353" s="22" t="inlineStr">
        <is>
          <r>
            <t xml:space="preserve">00000370</t>
          </r>
        </is>
      </c>
      <c r="B353" s="23" t="inlineStr">
        <is>
          <r>
            <t xml:space="preserve">AREIA MEDIA - POSTO JAZIDA/FORNECEDOR (RETIRADO NA JAZIDA, SEM TRANSPORTE)</t>
          </r>
        </is>
      </c>
      <c r="C353" s="22" t="inlineStr">
        <is>
          <r>
            <t xml:space="preserve">SINAPI</t>
          </r>
        </is>
      </c>
      <c r="D353" s="22" t="inlineStr">
        <is>
          <r>
            <t xml:space="preserve">M3</t>
          </r>
        </is>
      </c>
      <c r="E353" s="24" t="n">
        <v>1.08</v>
      </c>
      <c r="F353" s="25" t="n">
        <v>130.0</v>
      </c>
      <c r="G353" s="25" t="n">
        <f>TRUNC(TRUNC(E353,8)*F353,2)</f>
        <v>140.4</v>
      </c>
    </row>
    <row r="354" customHeight="1" ht="15">
      <c r="A354" s="22" t="inlineStr">
        <is>
          <r>
            <t xml:space="preserve">00001379</t>
          </r>
        </is>
      </c>
      <c r="B354" s="23" t="inlineStr">
        <is>
          <r>
            <t xml:space="preserve">CIMENTO PORTLAND COMPOSTO CP II-32</t>
          </r>
        </is>
      </c>
      <c r="C354" s="22" t="inlineStr">
        <is>
          <r>
            <t xml:space="preserve">SINAPI</t>
          </r>
        </is>
      </c>
      <c r="D354" s="22" t="inlineStr">
        <is>
          <r>
            <t xml:space="preserve">KG</t>
          </r>
        </is>
      </c>
      <c r="E354" s="24" t="n">
        <v>486.0</v>
      </c>
      <c r="F354" s="25" t="n">
        <v>0.74</v>
      </c>
      <c r="G354" s="25" t="n">
        <f>TRUNC(TRUNC(E354,8)*F354,2)</f>
        <v>359.64</v>
      </c>
    </row>
    <row r="355" customHeight="1" ht="15">
      <c r="A355" s="2" t="inlineStr"/>
      <c r="B355" s="2" t="inlineStr"/>
      <c r="C355" s="2" t="inlineStr"/>
      <c r="D355" s="2" t="inlineStr"/>
      <c r="E355" s="26" t="inlineStr">
        <is>
          <r>
            <t xml:space="preserve">TOTAL Material:</t>
          </r>
        </is>
      </c>
      <c r="F355" s="26" t="inlineStr"/>
      <c r="G355" s="27" t="n">
        <f>SUM(G352:G354)</f>
        <v>663.14</v>
      </c>
    </row>
    <row r="356" customHeight="1" ht="15">
      <c r="A356" s="20" t="inlineStr">
        <is>
          <r>
            <t xml:space="preserve">Mão de Obra com Encargos Complementares</t>
          </r>
        </is>
      </c>
      <c r="B356" s="20" t="inlineStr"/>
      <c r="C356" s="21" t="inlineStr">
        <is>
          <r>
            <t xml:space="preserve">FONTE</t>
          </r>
        </is>
      </c>
      <c r="D356" s="21" t="inlineStr">
        <is>
          <r>
            <t xml:space="preserve">UNID</t>
          </r>
        </is>
      </c>
      <c r="E356" s="21" t="inlineStr">
        <is>
          <r>
            <t xml:space="preserve">COEFICIENTE</t>
          </r>
        </is>
      </c>
      <c r="F356" s="21" t="inlineStr">
        <is>
          <r>
            <t xml:space="preserve">PREÇO UNITÁRIO</t>
          </r>
        </is>
      </c>
      <c r="G356" s="21" t="inlineStr">
        <is>
          <r>
            <t xml:space="preserve">TOTAL</t>
          </r>
        </is>
      </c>
    </row>
    <row r="357" customHeight="1" ht="21">
      <c r="A357" s="22" t="inlineStr">
        <is>
          <r>
            <t xml:space="preserve">88377</t>
          </r>
        </is>
      </c>
      <c r="B357" s="23" t="inlineStr">
        <is>
          <r>
            <t xml:space="preserve">OPERADOR DE BETONEIRA ESTACIONÁRIA/MISTURADOR COM ENCARGOS COMPLEMENTARES</t>
          </r>
        </is>
      </c>
      <c r="C357" s="22" t="inlineStr">
        <is>
          <r>
            <t xml:space="preserve">SINAPI</t>
          </r>
        </is>
      </c>
      <c r="D357" s="22" t="inlineStr">
        <is>
          <r>
            <t xml:space="preserve">H</t>
          </r>
        </is>
      </c>
      <c r="E357" s="24" t="n">
        <v>3.75</v>
      </c>
      <c r="F357" s="25" t="n">
        <v>29.43</v>
      </c>
      <c r="G357" s="25" t="n">
        <f>TRUNC(TRUNC(E357,8)*F357,2)</f>
        <v>110.36</v>
      </c>
    </row>
    <row r="358" customHeight="1" ht="18">
      <c r="A358" s="2" t="inlineStr"/>
      <c r="B358" s="2" t="inlineStr"/>
      <c r="C358" s="2" t="inlineStr"/>
      <c r="D358" s="2" t="inlineStr"/>
      <c r="E358" s="26" t="inlineStr">
        <is>
          <r>
            <t xml:space="preserve">TOTAL Mão de Obra com Encargos Complementares:</t>
          </r>
        </is>
      </c>
      <c r="F358" s="26" t="inlineStr"/>
      <c r="G358" s="27" t="n">
        <f>SUM(G357:G357)</f>
        <v>110.36</v>
      </c>
    </row>
    <row r="359" customHeight="1" ht="15">
      <c r="A359" s="2" t="inlineStr"/>
      <c r="B359" s="2" t="inlineStr"/>
      <c r="C359" s="2" t="inlineStr"/>
      <c r="D359" s="2" t="inlineStr"/>
      <c r="E359" s="28" t="inlineStr">
        <is>
          <r>
            <t xml:space="preserve">VALOR:</t>
          </r>
        </is>
      </c>
      <c r="F359" s="28" t="inlineStr"/>
      <c r="G359" s="29" t="n">
        <f>ROUND(SUM(G350,G355,G358),2)</f>
        <v>776.4</v>
      </c>
    </row>
    <row r="360" customHeight="1" ht="15">
      <c r="A360" s="2" t="inlineStr"/>
      <c r="B360" s="2" t="inlineStr"/>
      <c r="C360" s="2" t="inlineStr"/>
      <c r="D360" s="2" t="inlineStr"/>
      <c r="E360" s="28" t="inlineStr">
        <is>
          <r>
            <t xml:space="preserve">VALOR BDI (20.34%):</t>
          </r>
        </is>
      </c>
      <c r="F360" s="28" t="inlineStr"/>
      <c r="G360" s="29" t="n">
        <f>ROUND(G359*(20.34/100),2)</f>
        <v>157.92</v>
      </c>
    </row>
    <row r="361" customHeight="1" ht="15">
      <c r="A361" s="2" t="inlineStr"/>
      <c r="B361" s="2" t="inlineStr"/>
      <c r="C361" s="2" t="inlineStr"/>
      <c r="D361" s="2" t="inlineStr"/>
      <c r="E361" s="28" t="inlineStr">
        <is>
          <r>
            <t xml:space="preserve">VALOR COM BDI:</t>
          </r>
        </is>
      </c>
      <c r="F361" s="28" t="inlineStr"/>
      <c r="G361" s="29" t="n">
        <f>G360+G359</f>
        <v>934.32</v>
      </c>
    </row>
    <row r="362" customHeight="1" ht="10">
      <c r="A362" s="2" t="inlineStr"/>
      <c r="B362" s="2" t="inlineStr"/>
      <c r="C362" s="2" t="inlineStr"/>
      <c r="D362" s="2" t="inlineStr"/>
      <c r="E362" s="18" t="inlineStr"/>
      <c r="F362" s="18" t="inlineStr"/>
      <c r="G362" s="18" t="inlineStr"/>
    </row>
    <row r="363" customHeight="1" ht="20">
      <c r="A363" s="19" t="inlineStr">
        <is>
          <r>
            <t xml:space="preserve">​87372​ ARGAMASSA TRAÇO 1:3 (EM VOLUME DE CIMENTO E AREIA MÉDIA ÚMIDA) PARA CONTRAPISO, PREPARO MANUAL. AF_08/2019​ (M3)</t>
          </r>
        </is>
      </c>
      <c r="B363" s="19" t="inlineStr"/>
      <c r="C363" s="19" t="inlineStr"/>
      <c r="D363" s="19" t="inlineStr"/>
      <c r="E363" s="19" t="inlineStr"/>
      <c r="F363" s="19" t="inlineStr"/>
      <c r="G363" s="19" t="inlineStr"/>
    </row>
    <row r="364" customHeight="1" ht="15">
      <c r="A364" s="20" t="inlineStr">
        <is>
          <r>
            <t xml:space="preserve">Material</t>
          </r>
        </is>
      </c>
      <c r="B364" s="20" t="inlineStr"/>
      <c r="C364" s="21" t="inlineStr">
        <is>
          <r>
            <t xml:space="preserve">FONTE</t>
          </r>
        </is>
      </c>
      <c r="D364" s="21" t="inlineStr">
        <is>
          <r>
            <t xml:space="preserve">UNID</t>
          </r>
        </is>
      </c>
      <c r="E364" s="21" t="inlineStr">
        <is>
          <r>
            <t xml:space="preserve">COEFICIENTE</t>
          </r>
        </is>
      </c>
      <c r="F364" s="21" t="inlineStr">
        <is>
          <r>
            <t xml:space="preserve">PREÇO UNITÁRIO</t>
          </r>
        </is>
      </c>
      <c r="G364" s="21" t="inlineStr">
        <is>
          <r>
            <t xml:space="preserve">TOTAL</t>
          </r>
        </is>
      </c>
    </row>
    <row r="365" customHeight="1" ht="21">
      <c r="A365" s="22" t="inlineStr">
        <is>
          <r>
            <t xml:space="preserve">00000370</t>
          </r>
        </is>
      </c>
      <c r="B365" s="23" t="inlineStr">
        <is>
          <r>
            <t xml:space="preserve">AREIA MEDIA - POSTO JAZIDA/FORNECEDOR (RETIRADO NA JAZIDA, SEM TRANSPORTE)</t>
          </r>
        </is>
      </c>
      <c r="C365" s="22" t="inlineStr">
        <is>
          <r>
            <t xml:space="preserve">SINAPI</t>
          </r>
        </is>
      </c>
      <c r="D365" s="22" t="inlineStr">
        <is>
          <r>
            <t xml:space="preserve">M3</t>
          </r>
        </is>
      </c>
      <c r="E365" s="24" t="n">
        <v>1.25</v>
      </c>
      <c r="F365" s="25" t="n">
        <v>130.0</v>
      </c>
      <c r="G365" s="25" t="n">
        <f>TRUNC(TRUNC(E365,8)*F365,2)</f>
        <v>162.5</v>
      </c>
    </row>
    <row r="366" customHeight="1" ht="15">
      <c r="A366" s="22" t="inlineStr">
        <is>
          <r>
            <t xml:space="preserve">00001379</t>
          </r>
        </is>
      </c>
      <c r="B366" s="23" t="inlineStr">
        <is>
          <r>
            <t xml:space="preserve">CIMENTO PORTLAND COMPOSTO CP II-32</t>
          </r>
        </is>
      </c>
      <c r="C366" s="22" t="inlineStr">
        <is>
          <r>
            <t xml:space="preserve">SINAPI</t>
          </r>
        </is>
      </c>
      <c r="D366" s="22" t="inlineStr">
        <is>
          <r>
            <t xml:space="preserve">KG</t>
          </r>
        </is>
      </c>
      <c r="E366" s="24" t="n">
        <v>563.59</v>
      </c>
      <c r="F366" s="25" t="n">
        <v>0.74</v>
      </c>
      <c r="G366" s="25" t="n">
        <f>TRUNC(TRUNC(E366,8)*F366,2)</f>
        <v>417.05</v>
      </c>
    </row>
    <row r="367" customHeight="1" ht="15">
      <c r="A367" s="2" t="inlineStr"/>
      <c r="B367" s="2" t="inlineStr"/>
      <c r="C367" s="2" t="inlineStr"/>
      <c r="D367" s="2" t="inlineStr"/>
      <c r="E367" s="26" t="inlineStr">
        <is>
          <r>
            <t xml:space="preserve">TOTAL Material:</t>
          </r>
        </is>
      </c>
      <c r="F367" s="26" t="inlineStr"/>
      <c r="G367" s="27" t="n">
        <f>SUM(G365:G366)</f>
        <v>579.55</v>
      </c>
    </row>
    <row r="368" customHeight="1" ht="15">
      <c r="A368" s="20" t="inlineStr">
        <is>
          <r>
            <t xml:space="preserve">Mão de Obra com Encargos Complementares</t>
          </r>
        </is>
      </c>
      <c r="B368" s="20" t="inlineStr"/>
      <c r="C368" s="21" t="inlineStr">
        <is>
          <r>
            <t xml:space="preserve">FONTE</t>
          </r>
        </is>
      </c>
      <c r="D368" s="21" t="inlineStr">
        <is>
          <r>
            <t xml:space="preserve">UNID</t>
          </r>
        </is>
      </c>
      <c r="E368" s="21" t="inlineStr">
        <is>
          <r>
            <t xml:space="preserve">COEFICIENTE</t>
          </r>
        </is>
      </c>
      <c r="F368" s="21" t="inlineStr">
        <is>
          <r>
            <t xml:space="preserve">PREÇO UNITÁRIO</t>
          </r>
        </is>
      </c>
      <c r="G368" s="21" t="inlineStr">
        <is>
          <r>
            <t xml:space="preserve">TOTAL</t>
          </r>
        </is>
      </c>
    </row>
    <row r="369" customHeight="1" ht="15">
      <c r="A369" s="22" t="inlineStr">
        <is>
          <r>
            <t xml:space="preserve">88316</t>
          </r>
        </is>
      </c>
      <c r="B369" s="23" t="inlineStr">
        <is>
          <r>
            <t xml:space="preserve">SERVENTE COM ENCARGOS COMPLEMENTARES</t>
          </r>
        </is>
      </c>
      <c r="C369" s="22" t="inlineStr">
        <is>
          <r>
            <t xml:space="preserve">SINAPI</t>
          </r>
        </is>
      </c>
      <c r="D369" s="22" t="inlineStr">
        <is>
          <r>
            <t xml:space="preserve">H</t>
          </r>
        </is>
      </c>
      <c r="E369" s="24" t="n">
        <v>11.65</v>
      </c>
      <c r="F369" s="25" t="n">
        <v>23.56</v>
      </c>
      <c r="G369" s="25" t="n">
        <f>TRUNC(TRUNC(E369,8)*F369,2)</f>
        <v>274.47</v>
      </c>
    </row>
    <row r="370" customHeight="1" ht="18">
      <c r="A370" s="2" t="inlineStr"/>
      <c r="B370" s="2" t="inlineStr"/>
      <c r="C370" s="2" t="inlineStr"/>
      <c r="D370" s="2" t="inlineStr"/>
      <c r="E370" s="26" t="inlineStr">
        <is>
          <r>
            <t xml:space="preserve">TOTAL Mão de Obra com Encargos Complementares:</t>
          </r>
        </is>
      </c>
      <c r="F370" s="26" t="inlineStr"/>
      <c r="G370" s="27" t="n">
        <f>SUM(G369:G369)</f>
        <v>274.47</v>
      </c>
    </row>
    <row r="371" customHeight="1" ht="15">
      <c r="A371" s="2" t="inlineStr"/>
      <c r="B371" s="2" t="inlineStr"/>
      <c r="C371" s="2" t="inlineStr"/>
      <c r="D371" s="2" t="inlineStr"/>
      <c r="E371" s="28" t="inlineStr">
        <is>
          <r>
            <t xml:space="preserve">VALOR:</t>
          </r>
        </is>
      </c>
      <c r="F371" s="28" t="inlineStr"/>
      <c r="G371" s="29" t="n">
        <f>ROUND(SUM(G367,G370),2)</f>
        <v>854.02</v>
      </c>
    </row>
    <row r="372" customHeight="1" ht="15">
      <c r="A372" s="2" t="inlineStr"/>
      <c r="B372" s="2" t="inlineStr"/>
      <c r="C372" s="2" t="inlineStr"/>
      <c r="D372" s="2" t="inlineStr"/>
      <c r="E372" s="28" t="inlineStr">
        <is>
          <r>
            <t xml:space="preserve">VALOR BDI (20.34%):</t>
          </r>
        </is>
      </c>
      <c r="F372" s="28" t="inlineStr"/>
      <c r="G372" s="29" t="n">
        <f>ROUND(G371*(20.34/100),2)</f>
        <v>173.71</v>
      </c>
    </row>
    <row r="373" customHeight="1" ht="15">
      <c r="A373" s="2" t="inlineStr"/>
      <c r="B373" s="2" t="inlineStr"/>
      <c r="C373" s="2" t="inlineStr"/>
      <c r="D373" s="2" t="inlineStr"/>
      <c r="E373" s="28" t="inlineStr">
        <is>
          <r>
            <t xml:space="preserve">VALOR COM BDI:</t>
          </r>
        </is>
      </c>
      <c r="F373" s="28" t="inlineStr"/>
      <c r="G373" s="29" t="n">
        <f>G372+G371</f>
        <v>1027.73</v>
      </c>
    </row>
    <row r="374" customHeight="1" ht="10">
      <c r="A374" s="2" t="inlineStr"/>
      <c r="B374" s="2" t="inlineStr"/>
      <c r="C374" s="2" t="inlineStr"/>
      <c r="D374" s="2" t="inlineStr"/>
      <c r="E374" s="18" t="inlineStr"/>
      <c r="F374" s="18" t="inlineStr"/>
      <c r="G374" s="18" t="inlineStr"/>
    </row>
    <row r="375" customHeight="1" ht="20">
      <c r="A375" s="19" t="inlineStr">
        <is>
          <r>
            <t xml:space="preserve">​88629​ ARGAMASSA TRAÇO 1:3 (EM VOLUME DE CIMENTO E AREIA MÉDIA ÚMIDA), PREPARO MANUAL. AF_08/2019​ (M3)</t>
          </r>
        </is>
      </c>
      <c r="B375" s="19" t="inlineStr"/>
      <c r="C375" s="19" t="inlineStr"/>
      <c r="D375" s="19" t="inlineStr"/>
      <c r="E375" s="19" t="inlineStr"/>
      <c r="F375" s="19" t="inlineStr"/>
      <c r="G375" s="19" t="inlineStr"/>
    </row>
    <row r="376" customHeight="1" ht="15">
      <c r="A376" s="20" t="inlineStr">
        <is>
          <r>
            <t xml:space="preserve">Material</t>
          </r>
        </is>
      </c>
      <c r="B376" s="20" t="inlineStr"/>
      <c r="C376" s="21" t="inlineStr">
        <is>
          <r>
            <t xml:space="preserve">FONTE</t>
          </r>
        </is>
      </c>
      <c r="D376" s="21" t="inlineStr">
        <is>
          <r>
            <t xml:space="preserve">UNID</t>
          </r>
        </is>
      </c>
      <c r="E376" s="21" t="inlineStr">
        <is>
          <r>
            <t xml:space="preserve">COEFICIENTE</t>
          </r>
        </is>
      </c>
      <c r="F376" s="21" t="inlineStr">
        <is>
          <r>
            <t xml:space="preserve">PREÇO UNITÁRIO</t>
          </r>
        </is>
      </c>
      <c r="G376" s="21" t="inlineStr">
        <is>
          <r>
            <t xml:space="preserve">TOTAL</t>
          </r>
        </is>
      </c>
    </row>
    <row r="377" customHeight="1" ht="21">
      <c r="A377" s="22" t="inlineStr">
        <is>
          <r>
            <t xml:space="preserve">00000370</t>
          </r>
        </is>
      </c>
      <c r="B377" s="23" t="inlineStr">
        <is>
          <r>
            <t xml:space="preserve">AREIA MEDIA - POSTO JAZIDA/FORNECEDOR (RETIRADO NA JAZIDA, SEM TRANSPORTE)</t>
          </r>
        </is>
      </c>
      <c r="C377" s="22" t="inlineStr">
        <is>
          <r>
            <t xml:space="preserve">SINAPI</t>
          </r>
        </is>
      </c>
      <c r="D377" s="22" t="inlineStr">
        <is>
          <r>
            <t xml:space="preserve">M3</t>
          </r>
        </is>
      </c>
      <c r="E377" s="24" t="n">
        <v>1.07</v>
      </c>
      <c r="F377" s="25" t="n">
        <v>130.0</v>
      </c>
      <c r="G377" s="25" t="n">
        <f>TRUNC(TRUNC(E377,8)*F377,2)</f>
        <v>139.1</v>
      </c>
    </row>
    <row r="378" customHeight="1" ht="15">
      <c r="A378" s="22" t="inlineStr">
        <is>
          <r>
            <t xml:space="preserve">00001379</t>
          </r>
        </is>
      </c>
      <c r="B378" s="23" t="inlineStr">
        <is>
          <r>
            <t xml:space="preserve">CIMENTO PORTLAND COMPOSTO CP II-32</t>
          </r>
        </is>
      </c>
      <c r="C378" s="22" t="inlineStr">
        <is>
          <r>
            <t xml:space="preserve">SINAPI</t>
          </r>
        </is>
      </c>
      <c r="D378" s="22" t="inlineStr">
        <is>
          <r>
            <t xml:space="preserve">KG</t>
          </r>
        </is>
      </c>
      <c r="E378" s="24" t="n">
        <v>482.96</v>
      </c>
      <c r="F378" s="25" t="n">
        <v>0.74</v>
      </c>
      <c r="G378" s="25" t="n">
        <f>TRUNC(TRUNC(E378,8)*F378,2)</f>
        <v>357.39</v>
      </c>
    </row>
    <row r="379" customHeight="1" ht="15">
      <c r="A379" s="2" t="inlineStr"/>
      <c r="B379" s="2" t="inlineStr"/>
      <c r="C379" s="2" t="inlineStr"/>
      <c r="D379" s="2" t="inlineStr"/>
      <c r="E379" s="26" t="inlineStr">
        <is>
          <r>
            <t xml:space="preserve">TOTAL Material:</t>
          </r>
        </is>
      </c>
      <c r="F379" s="26" t="inlineStr"/>
      <c r="G379" s="27" t="n">
        <f>SUM(G377:G378)</f>
        <v>496.49</v>
      </c>
    </row>
    <row r="380" customHeight="1" ht="15">
      <c r="A380" s="20" t="inlineStr">
        <is>
          <r>
            <t xml:space="preserve">Mão de Obra com Encargos Complementares</t>
          </r>
        </is>
      </c>
      <c r="B380" s="20" t="inlineStr"/>
      <c r="C380" s="21" t="inlineStr">
        <is>
          <r>
            <t xml:space="preserve">FONTE</t>
          </r>
        </is>
      </c>
      <c r="D380" s="21" t="inlineStr">
        <is>
          <r>
            <t xml:space="preserve">UNID</t>
          </r>
        </is>
      </c>
      <c r="E380" s="21" t="inlineStr">
        <is>
          <r>
            <t xml:space="preserve">COEFICIENTE</t>
          </r>
        </is>
      </c>
      <c r="F380" s="21" t="inlineStr">
        <is>
          <r>
            <t xml:space="preserve">PREÇO UNITÁRIO</t>
          </r>
        </is>
      </c>
      <c r="G380" s="21" t="inlineStr">
        <is>
          <r>
            <t xml:space="preserve">TOTAL</t>
          </r>
        </is>
      </c>
    </row>
    <row r="381" customHeight="1" ht="15">
      <c r="A381" s="22" t="inlineStr">
        <is>
          <r>
            <t xml:space="preserve">88316</t>
          </r>
        </is>
      </c>
      <c r="B381" s="23" t="inlineStr">
        <is>
          <r>
            <t xml:space="preserve">SERVENTE COM ENCARGOS COMPLEMENTARES</t>
          </r>
        </is>
      </c>
      <c r="C381" s="22" t="inlineStr">
        <is>
          <r>
            <t xml:space="preserve">SINAPI</t>
          </r>
        </is>
      </c>
      <c r="D381" s="22" t="inlineStr">
        <is>
          <r>
            <t xml:space="preserve">H</t>
          </r>
        </is>
      </c>
      <c r="E381" s="24" t="n">
        <v>8.57</v>
      </c>
      <c r="F381" s="25" t="n">
        <v>23.56</v>
      </c>
      <c r="G381" s="25" t="n">
        <f>TRUNC(TRUNC(E381,8)*F381,2)</f>
        <v>201.9</v>
      </c>
    </row>
    <row r="382" customHeight="1" ht="18">
      <c r="A382" s="2" t="inlineStr"/>
      <c r="B382" s="2" t="inlineStr"/>
      <c r="C382" s="2" t="inlineStr"/>
      <c r="D382" s="2" t="inlineStr"/>
      <c r="E382" s="26" t="inlineStr">
        <is>
          <r>
            <t xml:space="preserve">TOTAL Mão de Obra com Encargos Complementares:</t>
          </r>
        </is>
      </c>
      <c r="F382" s="26" t="inlineStr"/>
      <c r="G382" s="27" t="n">
        <f>SUM(G381:G381)</f>
        <v>201.9</v>
      </c>
    </row>
    <row r="383" customHeight="1" ht="15">
      <c r="A383" s="2" t="inlineStr"/>
      <c r="B383" s="2" t="inlineStr"/>
      <c r="C383" s="2" t="inlineStr"/>
      <c r="D383" s="2" t="inlineStr"/>
      <c r="E383" s="28" t="inlineStr">
        <is>
          <r>
            <t xml:space="preserve">VALOR:</t>
          </r>
        </is>
      </c>
      <c r="F383" s="28" t="inlineStr"/>
      <c r="G383" s="29" t="n">
        <f>ROUND(SUM(G379,G382),2)</f>
        <v>698.39</v>
      </c>
    </row>
    <row r="384" customHeight="1" ht="15">
      <c r="A384" s="2" t="inlineStr"/>
      <c r="B384" s="2" t="inlineStr"/>
      <c r="C384" s="2" t="inlineStr"/>
      <c r="D384" s="2" t="inlineStr"/>
      <c r="E384" s="28" t="inlineStr">
        <is>
          <r>
            <t xml:space="preserve">VALOR BDI (20.34%):</t>
          </r>
        </is>
      </c>
      <c r="F384" s="28" t="inlineStr"/>
      <c r="G384" s="29" t="n">
        <f>ROUND(G383*(20.34/100),2)</f>
        <v>142.05</v>
      </c>
    </row>
    <row r="385" customHeight="1" ht="15">
      <c r="A385" s="2" t="inlineStr"/>
      <c r="B385" s="2" t="inlineStr"/>
      <c r="C385" s="2" t="inlineStr"/>
      <c r="D385" s="2" t="inlineStr"/>
      <c r="E385" s="28" t="inlineStr">
        <is>
          <r>
            <t xml:space="preserve">VALOR COM BDI:</t>
          </r>
        </is>
      </c>
      <c r="F385" s="28" t="inlineStr"/>
      <c r="G385" s="29" t="n">
        <f>G384+G383</f>
        <v>840.44</v>
      </c>
    </row>
    <row r="386" customHeight="1" ht="10">
      <c r="A386" s="2" t="inlineStr"/>
      <c r="B386" s="2" t="inlineStr"/>
      <c r="C386" s="2" t="inlineStr"/>
      <c r="D386" s="2" t="inlineStr"/>
      <c r="E386" s="18" t="inlineStr"/>
      <c r="F386" s="18" t="inlineStr"/>
      <c r="G386" s="18" t="inlineStr"/>
    </row>
    <row r="387" customHeight="1" ht="20">
      <c r="A387" s="19" t="inlineStr">
        <is>
          <r>
            <t xml:space="preserve">​88628​ ARGAMASSA TRAÇO 1:3 (EM VOLUME DE CIMENTO E AREIA MÉDIA ÚMIDA), PREPARO MECÂNICO COM BETONEIRA 400 L. AF_08/2019​ (M3)</t>
          </r>
        </is>
      </c>
      <c r="B387" s="19" t="inlineStr"/>
      <c r="C387" s="19" t="inlineStr"/>
      <c r="D387" s="19" t="inlineStr"/>
      <c r="E387" s="19" t="inlineStr"/>
      <c r="F387" s="19" t="inlineStr"/>
      <c r="G387" s="19" t="inlineStr"/>
    </row>
    <row r="388" customHeight="1" ht="15">
      <c r="A388" s="20" t="inlineStr">
        <is>
          <r>
            <t xml:space="preserve">Equipamento Custo Horário</t>
          </r>
        </is>
      </c>
      <c r="B388" s="20" t="inlineStr"/>
      <c r="C388" s="21" t="inlineStr">
        <is>
          <r>
            <t xml:space="preserve">FONTE</t>
          </r>
        </is>
      </c>
      <c r="D388" s="21" t="inlineStr">
        <is>
          <r>
            <t xml:space="preserve">UNID</t>
          </r>
        </is>
      </c>
      <c r="E388" s="21" t="inlineStr">
        <is>
          <r>
            <t xml:space="preserve">COEFICIENTE</t>
          </r>
        </is>
      </c>
      <c r="F388" s="21" t="inlineStr">
        <is>
          <r>
            <t xml:space="preserve">PREÇO UNITÁRIO</t>
          </r>
        </is>
      </c>
      <c r="G388" s="21" t="inlineStr">
        <is>
          <r>
            <t xml:space="preserve">TOTAL</t>
          </r>
        </is>
      </c>
    </row>
    <row r="389" customHeight="1" ht="38">
      <c r="A389" s="22" t="inlineStr">
        <is>
          <r>
            <t xml:space="preserve">88831</t>
          </r>
        </is>
      </c>
      <c r="B389" s="23" t="inlineStr">
        <is>
          <r>
            <t xml:space="preserve">BETONEIRA CAPACIDADE NOMINAL DE 400 L, CAPACIDADE DE MISTURA 280 L, MOTOR ELÉTRICO TRIFÁSICO POTÊNCIA DE 2 CV, SEM CARREGADOR - CHI DIURNO. AF_05/2023</t>
          </r>
        </is>
      </c>
      <c r="C389" s="22" t="inlineStr">
        <is>
          <r>
            <t xml:space="preserve">SINAPI</t>
          </r>
        </is>
      </c>
      <c r="D389" s="22" t="inlineStr">
        <is>
          <r>
            <t xml:space="preserve">CHI</t>
          </r>
        </is>
      </c>
      <c r="E389" s="24" t="n">
        <v>2.62</v>
      </c>
      <c r="F389" s="25" t="n">
        <v>0.4</v>
      </c>
      <c r="G389" s="25" t="n">
        <f>TRUNC(TRUNC(E389,8)*F389,2)</f>
        <v>1.04</v>
      </c>
    </row>
    <row r="390" customHeight="1" ht="38">
      <c r="A390" s="22" t="inlineStr">
        <is>
          <r>
            <t xml:space="preserve">88830</t>
          </r>
        </is>
      </c>
      <c r="B390" s="23" t="inlineStr">
        <is>
          <r>
            <t xml:space="preserve">BETONEIRA CAPACIDADE NOMINAL DE 400 L, CAPACIDADE DE MISTURA 280 L, MOTOR ELÉTRICO TRIFÁSICO POTÊNCIA DE 2 CV, SEM CARREGADOR - CHP DIURNO. AF_05/2023</t>
          </r>
        </is>
      </c>
      <c r="C390" s="22" t="inlineStr">
        <is>
          <r>
            <t xml:space="preserve">SINAPI</t>
          </r>
        </is>
      </c>
      <c r="D390" s="22" t="inlineStr">
        <is>
          <r>
            <t xml:space="preserve">CHP</t>
          </r>
        </is>
      </c>
      <c r="E390" s="24" t="n">
        <v>0.8</v>
      </c>
      <c r="F390" s="25" t="n">
        <v>2.02</v>
      </c>
      <c r="G390" s="25" t="n">
        <f>TRUNC(TRUNC(E390,8)*F390,2)</f>
        <v>1.61</v>
      </c>
    </row>
    <row r="391" customHeight="1" ht="18">
      <c r="A391" s="2" t="inlineStr"/>
      <c r="B391" s="2" t="inlineStr"/>
      <c r="C391" s="2" t="inlineStr"/>
      <c r="D391" s="2" t="inlineStr"/>
      <c r="E391" s="26" t="inlineStr">
        <is>
          <r>
            <t xml:space="preserve">TOTAL Equipamento Custo Horário:</t>
          </r>
        </is>
      </c>
      <c r="F391" s="26" t="inlineStr"/>
      <c r="G391" s="27" t="n">
        <f>SUM(G389:G390)</f>
        <v>2.65</v>
      </c>
    </row>
    <row r="392" customHeight="1" ht="15">
      <c r="A392" s="20" t="inlineStr">
        <is>
          <r>
            <t xml:space="preserve">Material</t>
          </r>
        </is>
      </c>
      <c r="B392" s="20" t="inlineStr"/>
      <c r="C392" s="21" t="inlineStr">
        <is>
          <r>
            <t xml:space="preserve">FONTE</t>
          </r>
        </is>
      </c>
      <c r="D392" s="21" t="inlineStr">
        <is>
          <r>
            <t xml:space="preserve">UNID</t>
          </r>
        </is>
      </c>
      <c r="E392" s="21" t="inlineStr">
        <is>
          <r>
            <t xml:space="preserve">COEFICIENTE</t>
          </r>
        </is>
      </c>
      <c r="F392" s="21" t="inlineStr">
        <is>
          <r>
            <t xml:space="preserve">PREÇO UNITÁRIO</t>
          </r>
        </is>
      </c>
      <c r="G392" s="21" t="inlineStr">
        <is>
          <r>
            <t xml:space="preserve">TOTAL</t>
          </r>
        </is>
      </c>
    </row>
    <row r="393" customHeight="1" ht="21">
      <c r="A393" s="22" t="inlineStr">
        <is>
          <r>
            <t xml:space="preserve">00000370</t>
          </r>
        </is>
      </c>
      <c r="B393" s="23" t="inlineStr">
        <is>
          <r>
            <t xml:space="preserve">AREIA MEDIA - POSTO JAZIDA/FORNECEDOR (RETIRADO NA JAZIDA, SEM TRANSPORTE)</t>
          </r>
        </is>
      </c>
      <c r="C393" s="22" t="inlineStr">
        <is>
          <r>
            <t xml:space="preserve">SINAPI</t>
          </r>
        </is>
      </c>
      <c r="D393" s="22" t="inlineStr">
        <is>
          <r>
            <t xml:space="preserve">M3</t>
          </r>
        </is>
      </c>
      <c r="E393" s="24" t="n">
        <v>1.07</v>
      </c>
      <c r="F393" s="25" t="n">
        <v>130.0</v>
      </c>
      <c r="G393" s="25" t="n">
        <f>TRUNC(TRUNC(E393,8)*F393,2)</f>
        <v>139.1</v>
      </c>
    </row>
    <row r="394" customHeight="1" ht="15">
      <c r="A394" s="22" t="inlineStr">
        <is>
          <r>
            <t xml:space="preserve">00001379</t>
          </r>
        </is>
      </c>
      <c r="B394" s="23" t="inlineStr">
        <is>
          <r>
            <t xml:space="preserve">CIMENTO PORTLAND COMPOSTO CP II-32</t>
          </r>
        </is>
      </c>
      <c r="C394" s="22" t="inlineStr">
        <is>
          <r>
            <t xml:space="preserve">SINAPI</t>
          </r>
        </is>
      </c>
      <c r="D394" s="22" t="inlineStr">
        <is>
          <r>
            <t xml:space="preserve">KG</t>
          </r>
        </is>
      </c>
      <c r="E394" s="24" t="n">
        <v>483.7</v>
      </c>
      <c r="F394" s="25" t="n">
        <v>0.74</v>
      </c>
      <c r="G394" s="25" t="n">
        <f>TRUNC(TRUNC(E394,8)*F394,2)</f>
        <v>357.93</v>
      </c>
    </row>
    <row r="395" customHeight="1" ht="15">
      <c r="A395" s="2" t="inlineStr"/>
      <c r="B395" s="2" t="inlineStr"/>
      <c r="C395" s="2" t="inlineStr"/>
      <c r="D395" s="2" t="inlineStr"/>
      <c r="E395" s="26" t="inlineStr">
        <is>
          <r>
            <t xml:space="preserve">TOTAL Material:</t>
          </r>
        </is>
      </c>
      <c r="F395" s="26" t="inlineStr"/>
      <c r="G395" s="27" t="n">
        <f>SUM(G393:G394)</f>
        <v>497.03</v>
      </c>
    </row>
    <row r="396" customHeight="1" ht="15">
      <c r="A396" s="20" t="inlineStr">
        <is>
          <r>
            <t xml:space="preserve">Mão de Obra com Encargos Complementares</t>
          </r>
        </is>
      </c>
      <c r="B396" s="20" t="inlineStr"/>
      <c r="C396" s="21" t="inlineStr">
        <is>
          <r>
            <t xml:space="preserve">FONTE</t>
          </r>
        </is>
      </c>
      <c r="D396" s="21" t="inlineStr">
        <is>
          <r>
            <t xml:space="preserve">UNID</t>
          </r>
        </is>
      </c>
      <c r="E396" s="21" t="inlineStr">
        <is>
          <r>
            <t xml:space="preserve">COEFICIENTE</t>
          </r>
        </is>
      </c>
      <c r="F396" s="21" t="inlineStr">
        <is>
          <r>
            <t xml:space="preserve">PREÇO UNITÁRIO</t>
          </r>
        </is>
      </c>
      <c r="G396" s="21" t="inlineStr">
        <is>
          <r>
            <t xml:space="preserve">TOTAL</t>
          </r>
        </is>
      </c>
    </row>
    <row r="397" customHeight="1" ht="21">
      <c r="A397" s="22" t="inlineStr">
        <is>
          <r>
            <t xml:space="preserve">88377</t>
          </r>
        </is>
      </c>
      <c r="B397" s="23" t="inlineStr">
        <is>
          <r>
            <t xml:space="preserve">OPERADOR DE BETONEIRA ESTACIONÁRIA/MISTURADOR COM ENCARGOS COMPLEMENTARES</t>
          </r>
        </is>
      </c>
      <c r="C397" s="22" t="inlineStr">
        <is>
          <r>
            <t xml:space="preserve">SINAPI</t>
          </r>
        </is>
      </c>
      <c r="D397" s="22" t="inlineStr">
        <is>
          <r>
            <t xml:space="preserve">H</t>
          </r>
        </is>
      </c>
      <c r="E397" s="24" t="n">
        <v>3.42</v>
      </c>
      <c r="F397" s="25" t="n">
        <v>29.43</v>
      </c>
      <c r="G397" s="25" t="n">
        <f>TRUNC(TRUNC(E397,8)*F397,2)</f>
        <v>100.65</v>
      </c>
    </row>
    <row r="398" customHeight="1" ht="18">
      <c r="A398" s="2" t="inlineStr"/>
      <c r="B398" s="2" t="inlineStr"/>
      <c r="C398" s="2" t="inlineStr"/>
      <c r="D398" s="2" t="inlineStr"/>
      <c r="E398" s="26" t="inlineStr">
        <is>
          <r>
            <t xml:space="preserve">TOTAL Mão de Obra com Encargos Complementares:</t>
          </r>
        </is>
      </c>
      <c r="F398" s="26" t="inlineStr"/>
      <c r="G398" s="27" t="n">
        <f>SUM(G397:G397)</f>
        <v>100.65</v>
      </c>
    </row>
    <row r="399" customHeight="1" ht="15">
      <c r="A399" s="2" t="inlineStr"/>
      <c r="B399" s="2" t="inlineStr"/>
      <c r="C399" s="2" t="inlineStr"/>
      <c r="D399" s="2" t="inlineStr"/>
      <c r="E399" s="28" t="inlineStr">
        <is>
          <r>
            <t xml:space="preserve">VALOR:</t>
          </r>
        </is>
      </c>
      <c r="F399" s="28" t="inlineStr"/>
      <c r="G399" s="29" t="n">
        <f>ROUND(SUM(G391,G395,G398),2)</f>
        <v>600.33</v>
      </c>
    </row>
    <row r="400" customHeight="1" ht="15">
      <c r="A400" s="2" t="inlineStr"/>
      <c r="B400" s="2" t="inlineStr"/>
      <c r="C400" s="2" t="inlineStr"/>
      <c r="D400" s="2" t="inlineStr"/>
      <c r="E400" s="28" t="inlineStr">
        <is>
          <r>
            <t xml:space="preserve">VALOR BDI (20.34%):</t>
          </r>
        </is>
      </c>
      <c r="F400" s="28" t="inlineStr"/>
      <c r="G400" s="29" t="n">
        <f>ROUND(G399*(20.34/100),2)</f>
        <v>122.11</v>
      </c>
    </row>
    <row r="401" customHeight="1" ht="15">
      <c r="A401" s="2" t="inlineStr"/>
      <c r="B401" s="2" t="inlineStr"/>
      <c r="C401" s="2" t="inlineStr"/>
      <c r="D401" s="2" t="inlineStr"/>
      <c r="E401" s="28" t="inlineStr">
        <is>
          <r>
            <t xml:space="preserve">VALOR COM BDI:</t>
          </r>
        </is>
      </c>
      <c r="F401" s="28" t="inlineStr"/>
      <c r="G401" s="29" t="n">
        <f>G400+G399</f>
        <v>722.44</v>
      </c>
    </row>
    <row r="402" customHeight="1" ht="10">
      <c r="A402" s="2" t="inlineStr"/>
      <c r="B402" s="2" t="inlineStr"/>
      <c r="C402" s="2" t="inlineStr"/>
      <c r="D402" s="2" t="inlineStr"/>
      <c r="E402" s="18" t="inlineStr"/>
      <c r="F402" s="18" t="inlineStr"/>
      <c r="G402" s="18" t="inlineStr"/>
    </row>
    <row r="403" customHeight="1" ht="20">
      <c r="A403" s="19" t="inlineStr">
        <is>
          <r>
            <t xml:space="preserve">​100489​ ARGAMASSA TRAÇO 1:3 (EM VOLUME DE CIMENTO E AREIA MÉDIA ÚMIDA), PREPARO MECÂNICO COM BETONEIRA 600 L. AF_08/2019​ (M3)</t>
          </r>
        </is>
      </c>
      <c r="B403" s="19" t="inlineStr"/>
      <c r="C403" s="19" t="inlineStr"/>
      <c r="D403" s="19" t="inlineStr"/>
      <c r="E403" s="19" t="inlineStr"/>
      <c r="F403" s="19" t="inlineStr"/>
      <c r="G403" s="19" t="inlineStr"/>
    </row>
    <row r="404" customHeight="1" ht="15">
      <c r="A404" s="20" t="inlineStr">
        <is>
          <r>
            <t xml:space="preserve">Equipamento Custo Horário</t>
          </r>
        </is>
      </c>
      <c r="B404" s="20" t="inlineStr"/>
      <c r="C404" s="21" t="inlineStr">
        <is>
          <r>
            <t xml:space="preserve">FONTE</t>
          </r>
        </is>
      </c>
      <c r="D404" s="21" t="inlineStr">
        <is>
          <r>
            <t xml:space="preserve">UNID</t>
          </r>
        </is>
      </c>
      <c r="E404" s="21" t="inlineStr">
        <is>
          <r>
            <t xml:space="preserve">COEFICIENTE</t>
          </r>
        </is>
      </c>
      <c r="F404" s="21" t="inlineStr">
        <is>
          <r>
            <t xml:space="preserve">PREÇO UNITÁRIO</t>
          </r>
        </is>
      </c>
      <c r="G404" s="21" t="inlineStr">
        <is>
          <r>
            <t xml:space="preserve">TOTAL</t>
          </r>
        </is>
      </c>
    </row>
    <row r="405" customHeight="1" ht="38">
      <c r="A405" s="22" t="inlineStr">
        <is>
          <r>
            <t xml:space="preserve">89226</t>
          </r>
        </is>
      </c>
      <c r="B405" s="23" t="inlineStr">
        <is>
          <r>
            <t xml:space="preserve">BETONEIRA CAPACIDADE NOMINAL DE 600 L, CAPACIDADE DE MISTURA 360 L, MOTOR ELÉTRICO TRIFÁSICO POTÊNCIA DE 4 CV, SEM CARREGADOR - CHI DIURNO. AF_05/2023</t>
          </r>
        </is>
      </c>
      <c r="C405" s="22" t="inlineStr">
        <is>
          <r>
            <t xml:space="preserve">SINAPI</t>
          </r>
        </is>
      </c>
      <c r="D405" s="22" t="inlineStr">
        <is>
          <r>
            <t xml:space="preserve">CHI</t>
          </r>
        </is>
      </c>
      <c r="E405" s="24" t="n">
        <v>1.87</v>
      </c>
      <c r="F405" s="25" t="n">
        <v>1.68</v>
      </c>
      <c r="G405" s="25" t="n">
        <f>TRUNC(TRUNC(E405,8)*F405,2)</f>
        <v>3.14</v>
      </c>
    </row>
    <row r="406" customHeight="1" ht="38">
      <c r="A406" s="22" t="inlineStr">
        <is>
          <r>
            <t xml:space="preserve">89225</t>
          </r>
        </is>
      </c>
      <c r="B406" s="23" t="inlineStr">
        <is>
          <r>
            <t xml:space="preserve">BETONEIRA CAPACIDADE NOMINAL DE 600 L, CAPACIDADE DE MISTURA 360 L, MOTOR ELÉTRICO TRIFÁSICO POTÊNCIA DE 4 CV, SEM CARREGADOR - CHP DIURNO. AF_05/2023</t>
          </r>
        </is>
      </c>
      <c r="C406" s="22" t="inlineStr">
        <is>
          <r>
            <t xml:space="preserve">SINAPI</t>
          </r>
        </is>
      </c>
      <c r="D406" s="22" t="inlineStr">
        <is>
          <r>
            <t xml:space="preserve">CHP</t>
          </r>
        </is>
      </c>
      <c r="E406" s="24" t="n">
        <v>0.57</v>
      </c>
      <c r="F406" s="25" t="n">
        <v>5.7</v>
      </c>
      <c r="G406" s="25" t="n">
        <f>TRUNC(TRUNC(E406,8)*F406,2)</f>
        <v>3.24</v>
      </c>
    </row>
    <row r="407" customHeight="1" ht="18">
      <c r="A407" s="2" t="inlineStr"/>
      <c r="B407" s="2" t="inlineStr"/>
      <c r="C407" s="2" t="inlineStr"/>
      <c r="D407" s="2" t="inlineStr"/>
      <c r="E407" s="26" t="inlineStr">
        <is>
          <r>
            <t xml:space="preserve">TOTAL Equipamento Custo Horário:</t>
          </r>
        </is>
      </c>
      <c r="F407" s="26" t="inlineStr"/>
      <c r="G407" s="27" t="n">
        <f>SUM(G405:G406)</f>
        <v>6.38</v>
      </c>
    </row>
    <row r="408" customHeight="1" ht="15">
      <c r="A408" s="20" t="inlineStr">
        <is>
          <r>
            <t xml:space="preserve">Material</t>
          </r>
        </is>
      </c>
      <c r="B408" s="20" t="inlineStr"/>
      <c r="C408" s="21" t="inlineStr">
        <is>
          <r>
            <t xml:space="preserve">FONTE</t>
          </r>
        </is>
      </c>
      <c r="D408" s="21" t="inlineStr">
        <is>
          <r>
            <t xml:space="preserve">UNID</t>
          </r>
        </is>
      </c>
      <c r="E408" s="21" t="inlineStr">
        <is>
          <r>
            <t xml:space="preserve">COEFICIENTE</t>
          </r>
        </is>
      </c>
      <c r="F408" s="21" t="inlineStr">
        <is>
          <r>
            <t xml:space="preserve">PREÇO UNITÁRIO</t>
          </r>
        </is>
      </c>
      <c r="G408" s="21" t="inlineStr">
        <is>
          <r>
            <t xml:space="preserve">TOTAL</t>
          </r>
        </is>
      </c>
    </row>
    <row r="409" customHeight="1" ht="21">
      <c r="A409" s="22" t="inlineStr">
        <is>
          <r>
            <t xml:space="preserve">00000370</t>
          </r>
        </is>
      </c>
      <c r="B409" s="23" t="inlineStr">
        <is>
          <r>
            <t xml:space="preserve">AREIA MEDIA - POSTO JAZIDA/FORNECEDOR (RETIRADO NA JAZIDA, SEM TRANSPORTE)</t>
          </r>
        </is>
      </c>
      <c r="C409" s="22" t="inlineStr">
        <is>
          <r>
            <t xml:space="preserve">SINAPI</t>
          </r>
        </is>
      </c>
      <c r="D409" s="22" t="inlineStr">
        <is>
          <r>
            <t xml:space="preserve">M3</t>
          </r>
        </is>
      </c>
      <c r="E409" s="24" t="n">
        <v>1.07</v>
      </c>
      <c r="F409" s="25" t="n">
        <v>130.0</v>
      </c>
      <c r="G409" s="25" t="n">
        <f>TRUNC(TRUNC(E409,8)*F409,2)</f>
        <v>139.1</v>
      </c>
    </row>
    <row r="410" customHeight="1" ht="15">
      <c r="A410" s="22" t="inlineStr">
        <is>
          <r>
            <t xml:space="preserve">00001379</t>
          </r>
        </is>
      </c>
      <c r="B410" s="23" t="inlineStr">
        <is>
          <r>
            <t xml:space="preserve">CIMENTO PORTLAND COMPOSTO CP II-32</t>
          </r>
        </is>
      </c>
      <c r="C410" s="22" t="inlineStr">
        <is>
          <r>
            <t xml:space="preserve">SINAPI</t>
          </r>
        </is>
      </c>
      <c r="D410" s="22" t="inlineStr">
        <is>
          <r>
            <t xml:space="preserve">KG</t>
          </r>
        </is>
      </c>
      <c r="E410" s="24" t="n">
        <v>483.72</v>
      </c>
      <c r="F410" s="25" t="n">
        <v>0.74</v>
      </c>
      <c r="G410" s="25" t="n">
        <f>TRUNC(TRUNC(E410,8)*F410,2)</f>
        <v>357.95</v>
      </c>
    </row>
    <row r="411" customHeight="1" ht="15">
      <c r="A411" s="2" t="inlineStr"/>
      <c r="B411" s="2" t="inlineStr"/>
      <c r="C411" s="2" t="inlineStr"/>
      <c r="D411" s="2" t="inlineStr"/>
      <c r="E411" s="26" t="inlineStr">
        <is>
          <r>
            <t xml:space="preserve">TOTAL Material:</t>
          </r>
        </is>
      </c>
      <c r="F411" s="26" t="inlineStr"/>
      <c r="G411" s="27" t="n">
        <f>SUM(G409:G410)</f>
        <v>497.05</v>
      </c>
    </row>
    <row r="412" customHeight="1" ht="15">
      <c r="A412" s="20" t="inlineStr">
        <is>
          <r>
            <t xml:space="preserve">Mão de Obra com Encargos Complementares</t>
          </r>
        </is>
      </c>
      <c r="B412" s="20" t="inlineStr"/>
      <c r="C412" s="21" t="inlineStr">
        <is>
          <r>
            <t xml:space="preserve">FONTE</t>
          </r>
        </is>
      </c>
      <c r="D412" s="21" t="inlineStr">
        <is>
          <r>
            <t xml:space="preserve">UNID</t>
          </r>
        </is>
      </c>
      <c r="E412" s="21" t="inlineStr">
        <is>
          <r>
            <t xml:space="preserve">COEFICIENTE</t>
          </r>
        </is>
      </c>
      <c r="F412" s="21" t="inlineStr">
        <is>
          <r>
            <t xml:space="preserve">PREÇO UNITÁRIO</t>
          </r>
        </is>
      </c>
      <c r="G412" s="21" t="inlineStr">
        <is>
          <r>
            <t xml:space="preserve">TOTAL</t>
          </r>
        </is>
      </c>
    </row>
    <row r="413" customHeight="1" ht="21">
      <c r="A413" s="22" t="inlineStr">
        <is>
          <r>
            <t xml:space="preserve">88377</t>
          </r>
        </is>
      </c>
      <c r="B413" s="23" t="inlineStr">
        <is>
          <r>
            <t xml:space="preserve">OPERADOR DE BETONEIRA ESTACIONÁRIA/MISTURADOR COM ENCARGOS COMPLEMENTARES</t>
          </r>
        </is>
      </c>
      <c r="C413" s="22" t="inlineStr">
        <is>
          <r>
            <t xml:space="preserve">SINAPI</t>
          </r>
        </is>
      </c>
      <c r="D413" s="22" t="inlineStr">
        <is>
          <r>
            <t xml:space="preserve">H</t>
          </r>
        </is>
      </c>
      <c r="E413" s="24" t="n">
        <v>2.44</v>
      </c>
      <c r="F413" s="25" t="n">
        <v>29.43</v>
      </c>
      <c r="G413" s="25" t="n">
        <f>TRUNC(TRUNC(E413,8)*F413,2)</f>
        <v>71.8</v>
      </c>
    </row>
    <row r="414" customHeight="1" ht="15">
      <c r="A414" s="22" t="inlineStr">
        <is>
          <r>
            <t xml:space="preserve">88316</t>
          </r>
        </is>
      </c>
      <c r="B414" s="23" t="inlineStr">
        <is>
          <r>
            <t xml:space="preserve">SERVENTE COM ENCARGOS COMPLEMENTARES</t>
          </r>
        </is>
      </c>
      <c r="C414" s="22" t="inlineStr">
        <is>
          <r>
            <t xml:space="preserve">SINAPI</t>
          </r>
        </is>
      </c>
      <c r="D414" s="22" t="inlineStr">
        <is>
          <r>
            <t xml:space="preserve">H</t>
          </r>
        </is>
      </c>
      <c r="E414" s="24" t="n">
        <v>0.75</v>
      </c>
      <c r="F414" s="25" t="n">
        <v>23.56</v>
      </c>
      <c r="G414" s="25" t="n">
        <f>TRUNC(TRUNC(E414,8)*F414,2)</f>
        <v>17.67</v>
      </c>
    </row>
    <row r="415" customHeight="1" ht="18">
      <c r="A415" s="2" t="inlineStr"/>
      <c r="B415" s="2" t="inlineStr"/>
      <c r="C415" s="2" t="inlineStr"/>
      <c r="D415" s="2" t="inlineStr"/>
      <c r="E415" s="26" t="inlineStr">
        <is>
          <r>
            <t xml:space="preserve">TOTAL Mão de Obra com Encargos Complementares:</t>
          </r>
        </is>
      </c>
      <c r="F415" s="26" t="inlineStr"/>
      <c r="G415" s="27" t="n">
        <f>SUM(G413:G414)</f>
        <v>89.47</v>
      </c>
    </row>
    <row r="416" customHeight="1" ht="15">
      <c r="A416" s="2" t="inlineStr"/>
      <c r="B416" s="2" t="inlineStr"/>
      <c r="C416" s="2" t="inlineStr"/>
      <c r="D416" s="2" t="inlineStr"/>
      <c r="E416" s="28" t="inlineStr">
        <is>
          <r>
            <t xml:space="preserve">VALOR:</t>
          </r>
        </is>
      </c>
      <c r="F416" s="28" t="inlineStr"/>
      <c r="G416" s="29" t="n">
        <f>ROUND(SUM(G407,G411,G415),2)</f>
        <v>592.9</v>
      </c>
    </row>
    <row r="417" customHeight="1" ht="15">
      <c r="A417" s="2" t="inlineStr"/>
      <c r="B417" s="2" t="inlineStr"/>
      <c r="C417" s="2" t="inlineStr"/>
      <c r="D417" s="2" t="inlineStr"/>
      <c r="E417" s="28" t="inlineStr">
        <is>
          <r>
            <t xml:space="preserve">VALOR BDI (20.34%):</t>
          </r>
        </is>
      </c>
      <c r="F417" s="28" t="inlineStr"/>
      <c r="G417" s="29" t="n">
        <f>ROUND(G416*(20.34/100),2)</f>
        <v>120.6</v>
      </c>
    </row>
    <row r="418" customHeight="1" ht="15">
      <c r="A418" s="2" t="inlineStr"/>
      <c r="B418" s="2" t="inlineStr"/>
      <c r="C418" s="2" t="inlineStr"/>
      <c r="D418" s="2" t="inlineStr"/>
      <c r="E418" s="28" t="inlineStr">
        <is>
          <r>
            <t xml:space="preserve">VALOR COM BDI:</t>
          </r>
        </is>
      </c>
      <c r="F418" s="28" t="inlineStr"/>
      <c r="G418" s="29" t="n">
        <f>G417+G416</f>
        <v>713.5</v>
      </c>
    </row>
    <row r="419" customHeight="1" ht="10">
      <c r="A419" s="2" t="inlineStr"/>
      <c r="B419" s="2" t="inlineStr"/>
      <c r="C419" s="2" t="inlineStr"/>
      <c r="D419" s="2" t="inlineStr"/>
      <c r="E419" s="18" t="inlineStr"/>
      <c r="F419" s="18" t="inlineStr"/>
      <c r="G419" s="18" t="inlineStr"/>
    </row>
    <row r="420" customHeight="1" ht="20">
      <c r="A420" s="19" t="inlineStr">
        <is>
          <r>
            <t xml:space="preserve">​87296​ ARGAMASSA TRAÇO 1:3:12 (EM VOLUME DE CIMENTO, CAL E AREIA MÉDIA ÚMIDA) PARA EMBOÇO/MASSA ÚNICA/ASSENTAMENTO DE ALVENARIA DE VEDAÇÃO, PREPARO MECÂNICO COM BETONEIRA 600 L. AF_08/2019​ (M3)</t>
          </r>
        </is>
      </c>
      <c r="B420" s="19" t="inlineStr"/>
      <c r="C420" s="19" t="inlineStr"/>
      <c r="D420" s="19" t="inlineStr"/>
      <c r="E420" s="19" t="inlineStr"/>
      <c r="F420" s="19" t="inlineStr"/>
      <c r="G420" s="19" t="inlineStr"/>
    </row>
    <row r="421" customHeight="1" ht="15">
      <c r="A421" s="20" t="inlineStr">
        <is>
          <r>
            <t xml:space="preserve">Equipamento Custo Horário</t>
          </r>
        </is>
      </c>
      <c r="B421" s="20" t="inlineStr"/>
      <c r="C421" s="21" t="inlineStr">
        <is>
          <r>
            <t xml:space="preserve">FONTE</t>
          </r>
        </is>
      </c>
      <c r="D421" s="21" t="inlineStr">
        <is>
          <r>
            <t xml:space="preserve">UNID</t>
          </r>
        </is>
      </c>
      <c r="E421" s="21" t="inlineStr">
        <is>
          <r>
            <t xml:space="preserve">COEFICIENTE</t>
          </r>
        </is>
      </c>
      <c r="F421" s="21" t="inlineStr">
        <is>
          <r>
            <t xml:space="preserve">PREÇO UNITÁRIO</t>
          </r>
        </is>
      </c>
      <c r="G421" s="21" t="inlineStr">
        <is>
          <r>
            <t xml:space="preserve">TOTAL</t>
          </r>
        </is>
      </c>
    </row>
    <row r="422" customHeight="1" ht="38">
      <c r="A422" s="22" t="inlineStr">
        <is>
          <r>
            <t xml:space="preserve">89226</t>
          </r>
        </is>
      </c>
      <c r="B422" s="23" t="inlineStr">
        <is>
          <r>
            <t xml:space="preserve">BETONEIRA CAPACIDADE NOMINAL DE 600 L, CAPACIDADE DE MISTURA 360 L, MOTOR ELÉTRICO TRIFÁSICO POTÊNCIA DE 4 CV, SEM CARREGADOR - CHI DIURNO. AF_05/2023</t>
          </r>
        </is>
      </c>
      <c r="C422" s="22" t="inlineStr">
        <is>
          <r>
            <t xml:space="preserve">SINAPI</t>
          </r>
        </is>
      </c>
      <c r="D422" s="22" t="inlineStr">
        <is>
          <r>
            <t xml:space="preserve">CHI</t>
          </r>
        </is>
      </c>
      <c r="E422" s="24" t="n">
        <v>2.43</v>
      </c>
      <c r="F422" s="25" t="n">
        <v>1.68</v>
      </c>
      <c r="G422" s="25" t="n">
        <f>TRUNC(TRUNC(E422,8)*F422,2)</f>
        <v>4.08</v>
      </c>
    </row>
    <row r="423" customHeight="1" ht="38">
      <c r="A423" s="22" t="inlineStr">
        <is>
          <r>
            <t xml:space="preserve">89225</t>
          </r>
        </is>
      </c>
      <c r="B423" s="23" t="inlineStr">
        <is>
          <r>
            <t xml:space="preserve">BETONEIRA CAPACIDADE NOMINAL DE 600 L, CAPACIDADE DE MISTURA 360 L, MOTOR ELÉTRICO TRIFÁSICO POTÊNCIA DE 4 CV, SEM CARREGADOR - CHP DIURNO. AF_05/2023</t>
          </r>
        </is>
      </c>
      <c r="C423" s="22" t="inlineStr">
        <is>
          <r>
            <t xml:space="preserve">SINAPI</t>
          </r>
        </is>
      </c>
      <c r="D423" s="22" t="inlineStr">
        <is>
          <r>
            <t xml:space="preserve">CHP</t>
          </r>
        </is>
      </c>
      <c r="E423" s="24" t="n">
        <v>0.74</v>
      </c>
      <c r="F423" s="25" t="n">
        <v>5.7</v>
      </c>
      <c r="G423" s="25" t="n">
        <f>TRUNC(TRUNC(E423,8)*F423,2)</f>
        <v>4.21</v>
      </c>
    </row>
    <row r="424" customHeight="1" ht="18">
      <c r="A424" s="2" t="inlineStr"/>
      <c r="B424" s="2" t="inlineStr"/>
      <c r="C424" s="2" t="inlineStr"/>
      <c r="D424" s="2" t="inlineStr"/>
      <c r="E424" s="26" t="inlineStr">
        <is>
          <r>
            <t xml:space="preserve">TOTAL Equipamento Custo Horário:</t>
          </r>
        </is>
      </c>
      <c r="F424" s="26" t="inlineStr"/>
      <c r="G424" s="27" t="n">
        <f>SUM(G422:G423)</f>
        <v>8.29</v>
      </c>
    </row>
    <row r="425" customHeight="1" ht="15">
      <c r="A425" s="20" t="inlineStr">
        <is>
          <r>
            <t xml:space="preserve">Material</t>
          </r>
        </is>
      </c>
      <c r="B425" s="20" t="inlineStr"/>
      <c r="C425" s="21" t="inlineStr">
        <is>
          <r>
            <t xml:space="preserve">FONTE</t>
          </r>
        </is>
      </c>
      <c r="D425" s="21" t="inlineStr">
        <is>
          <r>
            <t xml:space="preserve">UNID</t>
          </r>
        </is>
      </c>
      <c r="E425" s="21" t="inlineStr">
        <is>
          <r>
            <t xml:space="preserve">COEFICIENTE</t>
          </r>
        </is>
      </c>
      <c r="F425" s="21" t="inlineStr">
        <is>
          <r>
            <t xml:space="preserve">PREÇO UNITÁRIO</t>
          </r>
        </is>
      </c>
      <c r="G425" s="21" t="inlineStr">
        <is>
          <r>
            <t xml:space="preserve">TOTAL</t>
          </r>
        </is>
      </c>
    </row>
    <row r="426" customHeight="1" ht="21">
      <c r="A426" s="22" t="inlineStr">
        <is>
          <r>
            <t xml:space="preserve">00000370</t>
          </r>
        </is>
      </c>
      <c r="B426" s="23" t="inlineStr">
        <is>
          <r>
            <t xml:space="preserve">AREIA MEDIA - POSTO JAZIDA/FORNECEDOR (RETIRADO NA JAZIDA, SEM TRANSPORTE)</t>
          </r>
        </is>
      </c>
      <c r="C426" s="22" t="inlineStr">
        <is>
          <r>
            <t xml:space="preserve">SINAPI</t>
          </r>
        </is>
      </c>
      <c r="D426" s="22" t="inlineStr">
        <is>
          <r>
            <t xml:space="preserve">M3</t>
          </r>
        </is>
      </c>
      <c r="E426" s="24" t="n">
        <v>1.21</v>
      </c>
      <c r="F426" s="25" t="n">
        <v>130.0</v>
      </c>
      <c r="G426" s="25" t="n">
        <f>TRUNC(TRUNC(E426,8)*F426,2)</f>
        <v>157.3</v>
      </c>
    </row>
    <row r="427" customHeight="1" ht="15">
      <c r="A427" s="22" t="inlineStr">
        <is>
          <r>
            <t xml:space="preserve">00001106</t>
          </r>
        </is>
      </c>
      <c r="B427" s="23" t="inlineStr">
        <is>
          <r>
            <t xml:space="preserve">CAL HIDRATADA CH-I PARA ARGAMASSAS</t>
          </r>
        </is>
      </c>
      <c r="C427" s="22" t="inlineStr">
        <is>
          <r>
            <t xml:space="preserve">SINAPI</t>
          </r>
        </is>
      </c>
      <c r="D427" s="22" t="inlineStr">
        <is>
          <r>
            <t xml:space="preserve">KG</t>
          </r>
        </is>
      </c>
      <c r="E427" s="24" t="n">
        <v>181.19</v>
      </c>
      <c r="F427" s="25" t="n">
        <v>1.28</v>
      </c>
      <c r="G427" s="25" t="n">
        <f>TRUNC(TRUNC(E427,8)*F427,2)</f>
        <v>231.92</v>
      </c>
    </row>
    <row r="428" customHeight="1" ht="15">
      <c r="A428" s="22" t="inlineStr">
        <is>
          <r>
            <t xml:space="preserve">00001379</t>
          </r>
        </is>
      </c>
      <c r="B428" s="23" t="inlineStr">
        <is>
          <r>
            <t xml:space="preserve">CIMENTO PORTLAND COMPOSTO CP II-32</t>
          </r>
        </is>
      </c>
      <c r="C428" s="22" t="inlineStr">
        <is>
          <r>
            <t xml:space="preserve">SINAPI</t>
          </r>
        </is>
      </c>
      <c r="D428" s="22" t="inlineStr">
        <is>
          <r>
            <t xml:space="preserve">KG</t>
          </r>
        </is>
      </c>
      <c r="E428" s="24" t="n">
        <v>135.89</v>
      </c>
      <c r="F428" s="25" t="n">
        <v>0.74</v>
      </c>
      <c r="G428" s="25" t="n">
        <f>TRUNC(TRUNC(E428,8)*F428,2)</f>
        <v>100.55</v>
      </c>
    </row>
    <row r="429" customHeight="1" ht="15">
      <c r="A429" s="2" t="inlineStr"/>
      <c r="B429" s="2" t="inlineStr"/>
      <c r="C429" s="2" t="inlineStr"/>
      <c r="D429" s="2" t="inlineStr"/>
      <c r="E429" s="26" t="inlineStr">
        <is>
          <r>
            <t xml:space="preserve">TOTAL Material:</t>
          </r>
        </is>
      </c>
      <c r="F429" s="26" t="inlineStr"/>
      <c r="G429" s="27" t="n">
        <f>SUM(G426:G428)</f>
        <v>489.77</v>
      </c>
    </row>
    <row r="430" customHeight="1" ht="15">
      <c r="A430" s="20" t="inlineStr">
        <is>
          <r>
            <t xml:space="preserve">Mão de Obra com Encargos Complementares</t>
          </r>
        </is>
      </c>
      <c r="B430" s="20" t="inlineStr"/>
      <c r="C430" s="21" t="inlineStr">
        <is>
          <r>
            <t xml:space="preserve">FONTE</t>
          </r>
        </is>
      </c>
      <c r="D430" s="21" t="inlineStr">
        <is>
          <r>
            <t xml:space="preserve">UNID</t>
          </r>
        </is>
      </c>
      <c r="E430" s="21" t="inlineStr">
        <is>
          <r>
            <t xml:space="preserve">COEFICIENTE</t>
          </r>
        </is>
      </c>
      <c r="F430" s="21" t="inlineStr">
        <is>
          <r>
            <t xml:space="preserve">PREÇO UNITÁRIO</t>
          </r>
        </is>
      </c>
      <c r="G430" s="21" t="inlineStr">
        <is>
          <r>
            <t xml:space="preserve">TOTAL</t>
          </r>
        </is>
      </c>
    </row>
    <row r="431" customHeight="1" ht="21">
      <c r="A431" s="22" t="inlineStr">
        <is>
          <r>
            <t xml:space="preserve">88377</t>
          </r>
        </is>
      </c>
      <c r="B431" s="23" t="inlineStr">
        <is>
          <r>
            <t xml:space="preserve">OPERADOR DE BETONEIRA ESTACIONÁRIA/MISTURADOR COM ENCARGOS COMPLEMENTARES</t>
          </r>
        </is>
      </c>
      <c r="C431" s="22" t="inlineStr">
        <is>
          <r>
            <t xml:space="preserve">SINAPI</t>
          </r>
        </is>
      </c>
      <c r="D431" s="22" t="inlineStr">
        <is>
          <r>
            <t xml:space="preserve">H</t>
          </r>
        </is>
      </c>
      <c r="E431" s="24" t="n">
        <v>3.17</v>
      </c>
      <c r="F431" s="25" t="n">
        <v>29.43</v>
      </c>
      <c r="G431" s="25" t="n">
        <f>TRUNC(TRUNC(E431,8)*F431,2)</f>
        <v>93.29</v>
      </c>
    </row>
    <row r="432" customHeight="1" ht="15">
      <c r="A432" s="22" t="inlineStr">
        <is>
          <r>
            <t xml:space="preserve">88316</t>
          </r>
        </is>
      </c>
      <c r="B432" s="23" t="inlineStr">
        <is>
          <r>
            <t xml:space="preserve">SERVENTE COM ENCARGOS COMPLEMENTARES</t>
          </r>
        </is>
      </c>
      <c r="C432" s="22" t="inlineStr">
        <is>
          <r>
            <t xml:space="preserve">SINAPI</t>
          </r>
        </is>
      </c>
      <c r="D432" s="22" t="inlineStr">
        <is>
          <r>
            <t xml:space="preserve">H</t>
          </r>
        </is>
      </c>
      <c r="E432" s="24" t="n">
        <v>0.76</v>
      </c>
      <c r="F432" s="25" t="n">
        <v>23.56</v>
      </c>
      <c r="G432" s="25" t="n">
        <f>TRUNC(TRUNC(E432,8)*F432,2)</f>
        <v>17.9</v>
      </c>
    </row>
    <row r="433" customHeight="1" ht="18">
      <c r="A433" s="2" t="inlineStr"/>
      <c r="B433" s="2" t="inlineStr"/>
      <c r="C433" s="2" t="inlineStr"/>
      <c r="D433" s="2" t="inlineStr"/>
      <c r="E433" s="26" t="inlineStr">
        <is>
          <r>
            <t xml:space="preserve">TOTAL Mão de Obra com Encargos Complementares:</t>
          </r>
        </is>
      </c>
      <c r="F433" s="26" t="inlineStr"/>
      <c r="G433" s="27" t="n">
        <f>SUM(G431:G432)</f>
        <v>111.19</v>
      </c>
    </row>
    <row r="434" customHeight="1" ht="15">
      <c r="A434" s="2" t="inlineStr"/>
      <c r="B434" s="2" t="inlineStr"/>
      <c r="C434" s="2" t="inlineStr"/>
      <c r="D434" s="2" t="inlineStr"/>
      <c r="E434" s="28" t="inlineStr">
        <is>
          <r>
            <t xml:space="preserve">VALOR:</t>
          </r>
        </is>
      </c>
      <c r="F434" s="28" t="inlineStr"/>
      <c r="G434" s="29" t="n">
        <f>ROUND(SUM(G424,G429,G433),2)</f>
        <v>609.25</v>
      </c>
    </row>
    <row r="435" customHeight="1" ht="15">
      <c r="A435" s="2" t="inlineStr"/>
      <c r="B435" s="2" t="inlineStr"/>
      <c r="C435" s="2" t="inlineStr"/>
      <c r="D435" s="2" t="inlineStr"/>
      <c r="E435" s="28" t="inlineStr">
        <is>
          <r>
            <t xml:space="preserve">VALOR BDI (20.34%):</t>
          </r>
        </is>
      </c>
      <c r="F435" s="28" t="inlineStr"/>
      <c r="G435" s="29" t="n">
        <f>ROUND(G434*(20.34/100),2)</f>
        <v>123.92</v>
      </c>
    </row>
    <row r="436" customHeight="1" ht="15">
      <c r="A436" s="2" t="inlineStr"/>
      <c r="B436" s="2" t="inlineStr"/>
      <c r="C436" s="2" t="inlineStr"/>
      <c r="D436" s="2" t="inlineStr"/>
      <c r="E436" s="28" t="inlineStr">
        <is>
          <r>
            <t xml:space="preserve">VALOR COM BDI:</t>
          </r>
        </is>
      </c>
      <c r="F436" s="28" t="inlineStr"/>
      <c r="G436" s="29" t="n">
        <f>G435+G434</f>
        <v>733.17</v>
      </c>
    </row>
    <row r="437" customHeight="1" ht="10">
      <c r="A437" s="2" t="inlineStr"/>
      <c r="B437" s="2" t="inlineStr"/>
      <c r="C437" s="2" t="inlineStr"/>
      <c r="D437" s="2" t="inlineStr"/>
      <c r="E437" s="18" t="inlineStr"/>
      <c r="F437" s="18" t="inlineStr"/>
      <c r="G437" s="18" t="inlineStr"/>
    </row>
    <row r="438" customHeight="1" ht="20">
      <c r="A438" s="19" t="inlineStr">
        <is>
          <r>
            <t xml:space="preserve">​87316​ ARGAMASSA TRAÇO 1:4 (EM VOLUME DE CIMENTO E AREIA GROSSA ÚMIDA) PARA CHAPISCO CONVENCIONAL, PREPARO MECÂNICO COM BETONEIRA 400 L. AF_08/2019​ (M3)</t>
          </r>
        </is>
      </c>
      <c r="B438" s="19" t="inlineStr"/>
      <c r="C438" s="19" t="inlineStr"/>
      <c r="D438" s="19" t="inlineStr"/>
      <c r="E438" s="19" t="inlineStr"/>
      <c r="F438" s="19" t="inlineStr"/>
      <c r="G438" s="19" t="inlineStr"/>
    </row>
    <row r="439" customHeight="1" ht="15">
      <c r="A439" s="20" t="inlineStr">
        <is>
          <r>
            <t xml:space="preserve">Equipamento Custo Horário</t>
          </r>
        </is>
      </c>
      <c r="B439" s="20" t="inlineStr"/>
      <c r="C439" s="21" t="inlineStr">
        <is>
          <r>
            <t xml:space="preserve">FONTE</t>
          </r>
        </is>
      </c>
      <c r="D439" s="21" t="inlineStr">
        <is>
          <r>
            <t xml:space="preserve">UNID</t>
          </r>
        </is>
      </c>
      <c r="E439" s="21" t="inlineStr">
        <is>
          <r>
            <t xml:space="preserve">COEFICIENTE</t>
          </r>
        </is>
      </c>
      <c r="F439" s="21" t="inlineStr">
        <is>
          <r>
            <t xml:space="preserve">PREÇO UNITÁRIO</t>
          </r>
        </is>
      </c>
      <c r="G439" s="21" t="inlineStr">
        <is>
          <r>
            <t xml:space="preserve">TOTAL</t>
          </r>
        </is>
      </c>
    </row>
    <row r="440" customHeight="1" ht="38">
      <c r="A440" s="22" t="inlineStr">
        <is>
          <r>
            <t xml:space="preserve">88831</t>
          </r>
        </is>
      </c>
      <c r="B440" s="23" t="inlineStr">
        <is>
          <r>
            <t xml:space="preserve">BETONEIRA CAPACIDADE NOMINAL DE 400 L, CAPACIDADE DE MISTURA 280 L, MOTOR ELÉTRICO TRIFÁSICO POTÊNCIA DE 2 CV, SEM CARREGADOR - CHI DIURNO. AF_05/2023</t>
          </r>
        </is>
      </c>
      <c r="C440" s="22" t="inlineStr">
        <is>
          <r>
            <t xml:space="preserve">SINAPI</t>
          </r>
        </is>
      </c>
      <c r="D440" s="22" t="inlineStr">
        <is>
          <r>
            <t xml:space="preserve">CHI</t>
          </r>
        </is>
      </c>
      <c r="E440" s="24" t="n">
        <v>3.56</v>
      </c>
      <c r="F440" s="25" t="n">
        <v>0.4</v>
      </c>
      <c r="G440" s="25" t="n">
        <f>TRUNC(TRUNC(E440,8)*F440,2)</f>
        <v>1.42</v>
      </c>
    </row>
    <row r="441" customHeight="1" ht="38">
      <c r="A441" s="22" t="inlineStr">
        <is>
          <r>
            <t xml:space="preserve">88830</t>
          </r>
        </is>
      </c>
      <c r="B441" s="23" t="inlineStr">
        <is>
          <r>
            <t xml:space="preserve">BETONEIRA CAPACIDADE NOMINAL DE 400 L, CAPACIDADE DE MISTURA 280 L, MOTOR ELÉTRICO TRIFÁSICO POTÊNCIA DE 2 CV, SEM CARREGADOR - CHP DIURNO. AF_05/2023</t>
          </r>
        </is>
      </c>
      <c r="C441" s="22" t="inlineStr">
        <is>
          <r>
            <t xml:space="preserve">SINAPI</t>
          </r>
        </is>
      </c>
      <c r="D441" s="22" t="inlineStr">
        <is>
          <r>
            <t xml:space="preserve">CHP</t>
          </r>
        </is>
      </c>
      <c r="E441" s="24" t="n">
        <v>1.08</v>
      </c>
      <c r="F441" s="25" t="n">
        <v>2.02</v>
      </c>
      <c r="G441" s="25" t="n">
        <f>TRUNC(TRUNC(E441,8)*F441,2)</f>
        <v>2.18</v>
      </c>
    </row>
    <row r="442" customHeight="1" ht="18">
      <c r="A442" s="2" t="inlineStr"/>
      <c r="B442" s="2" t="inlineStr"/>
      <c r="C442" s="2" t="inlineStr"/>
      <c r="D442" s="2" t="inlineStr"/>
      <c r="E442" s="26" t="inlineStr">
        <is>
          <r>
            <t xml:space="preserve">TOTAL Equipamento Custo Horário:</t>
          </r>
        </is>
      </c>
      <c r="F442" s="26" t="inlineStr"/>
      <c r="G442" s="27" t="n">
        <f>SUM(G440:G441)</f>
        <v>3.6</v>
      </c>
    </row>
    <row r="443" customHeight="1" ht="15">
      <c r="A443" s="20" t="inlineStr">
        <is>
          <r>
            <t xml:space="preserve">Material</t>
          </r>
        </is>
      </c>
      <c r="B443" s="20" t="inlineStr"/>
      <c r="C443" s="21" t="inlineStr">
        <is>
          <r>
            <t xml:space="preserve">FONTE</t>
          </r>
        </is>
      </c>
      <c r="D443" s="21" t="inlineStr">
        <is>
          <r>
            <t xml:space="preserve">UNID</t>
          </r>
        </is>
      </c>
      <c r="E443" s="21" t="inlineStr">
        <is>
          <r>
            <t xml:space="preserve">COEFICIENTE</t>
          </r>
        </is>
      </c>
      <c r="F443" s="21" t="inlineStr">
        <is>
          <r>
            <t xml:space="preserve">PREÇO UNITÁRIO</t>
          </r>
        </is>
      </c>
      <c r="G443" s="21" t="inlineStr">
        <is>
          <r>
            <t xml:space="preserve">TOTAL</t>
          </r>
        </is>
      </c>
    </row>
    <row r="444" customHeight="1" ht="21">
      <c r="A444" s="22" t="inlineStr">
        <is>
          <r>
            <t xml:space="preserve">00000367</t>
          </r>
        </is>
      </c>
      <c r="B444" s="23" t="inlineStr">
        <is>
          <r>
            <t xml:space="preserve">AREIA GROSSA - POSTO JAZIDA/FORNECEDOR (RETIRADO NA JAZIDA, SEM TRANSPORTE)</t>
          </r>
        </is>
      </c>
      <c r="C444" s="22" t="inlineStr">
        <is>
          <r>
            <t xml:space="preserve">SINAPI</t>
          </r>
        </is>
      </c>
      <c r="D444" s="22" t="inlineStr">
        <is>
          <r>
            <t xml:space="preserve">M3</t>
          </r>
        </is>
      </c>
      <c r="E444" s="24" t="n">
        <v>1.02</v>
      </c>
      <c r="F444" s="25" t="n">
        <v>131.69</v>
      </c>
      <c r="G444" s="25" t="n">
        <f>TRUNC(TRUNC(E444,8)*F444,2)</f>
        <v>134.32</v>
      </c>
    </row>
    <row r="445" customHeight="1" ht="15">
      <c r="A445" s="22" t="inlineStr">
        <is>
          <r>
            <t xml:space="preserve">00001379</t>
          </r>
        </is>
      </c>
      <c r="B445" s="23" t="inlineStr">
        <is>
          <r>
            <t xml:space="preserve">CIMENTO PORTLAND COMPOSTO CP II-32</t>
          </r>
        </is>
      </c>
      <c r="C445" s="22" t="inlineStr">
        <is>
          <r>
            <t xml:space="preserve">SINAPI</t>
          </r>
        </is>
      </c>
      <c r="D445" s="22" t="inlineStr">
        <is>
          <r>
            <t xml:space="preserve">KG</t>
          </r>
        </is>
      </c>
      <c r="E445" s="24" t="n">
        <v>343.52</v>
      </c>
      <c r="F445" s="25" t="n">
        <v>0.74</v>
      </c>
      <c r="G445" s="25" t="n">
        <f>TRUNC(TRUNC(E445,8)*F445,2)</f>
        <v>254.2</v>
      </c>
    </row>
    <row r="446" customHeight="1" ht="15">
      <c r="A446" s="2" t="inlineStr"/>
      <c r="B446" s="2" t="inlineStr"/>
      <c r="C446" s="2" t="inlineStr"/>
      <c r="D446" s="2" t="inlineStr"/>
      <c r="E446" s="26" t="inlineStr">
        <is>
          <r>
            <t xml:space="preserve">TOTAL Material:</t>
          </r>
        </is>
      </c>
      <c r="F446" s="26" t="inlineStr"/>
      <c r="G446" s="27" t="n">
        <f>SUM(G444:G445)</f>
        <v>388.52</v>
      </c>
    </row>
    <row r="447" customHeight="1" ht="15">
      <c r="A447" s="20" t="inlineStr">
        <is>
          <r>
            <t xml:space="preserve">Mão de Obra com Encargos Complementares</t>
          </r>
        </is>
      </c>
      <c r="B447" s="20" t="inlineStr"/>
      <c r="C447" s="21" t="inlineStr">
        <is>
          <r>
            <t xml:space="preserve">FONTE</t>
          </r>
        </is>
      </c>
      <c r="D447" s="21" t="inlineStr">
        <is>
          <r>
            <t xml:space="preserve">UNID</t>
          </r>
        </is>
      </c>
      <c r="E447" s="21" t="inlineStr">
        <is>
          <r>
            <t xml:space="preserve">COEFICIENTE</t>
          </r>
        </is>
      </c>
      <c r="F447" s="21" t="inlineStr">
        <is>
          <r>
            <t xml:space="preserve">PREÇO UNITÁRIO</t>
          </r>
        </is>
      </c>
      <c r="G447" s="21" t="inlineStr">
        <is>
          <r>
            <t xml:space="preserve">TOTAL</t>
          </r>
        </is>
      </c>
    </row>
    <row r="448" customHeight="1" ht="21">
      <c r="A448" s="22" t="inlineStr">
        <is>
          <r>
            <t xml:space="preserve">88377</t>
          </r>
        </is>
      </c>
      <c r="B448" s="23" t="inlineStr">
        <is>
          <r>
            <t xml:space="preserve">OPERADOR DE BETONEIRA ESTACIONÁRIA/MISTURADOR COM ENCARGOS COMPLEMENTARES</t>
          </r>
        </is>
      </c>
      <c r="C448" s="22" t="inlineStr">
        <is>
          <r>
            <t xml:space="preserve">SINAPI</t>
          </r>
        </is>
      </c>
      <c r="D448" s="22" t="inlineStr">
        <is>
          <r>
            <t xml:space="preserve">H</t>
          </r>
        </is>
      </c>
      <c r="E448" s="24" t="n">
        <v>4.64</v>
      </c>
      <c r="F448" s="25" t="n">
        <v>29.43</v>
      </c>
      <c r="G448" s="25" t="n">
        <f>TRUNC(TRUNC(E448,8)*F448,2)</f>
        <v>136.55</v>
      </c>
    </row>
    <row r="449" customHeight="1" ht="18">
      <c r="A449" s="2" t="inlineStr"/>
      <c r="B449" s="2" t="inlineStr"/>
      <c r="C449" s="2" t="inlineStr"/>
      <c r="D449" s="2" t="inlineStr"/>
      <c r="E449" s="26" t="inlineStr">
        <is>
          <r>
            <t xml:space="preserve">TOTAL Mão de Obra com Encargos Complementares:</t>
          </r>
        </is>
      </c>
      <c r="F449" s="26" t="inlineStr"/>
      <c r="G449" s="27" t="n">
        <f>SUM(G448:G448)</f>
        <v>136.55</v>
      </c>
    </row>
    <row r="450" customHeight="1" ht="15">
      <c r="A450" s="2" t="inlineStr"/>
      <c r="B450" s="2" t="inlineStr"/>
      <c r="C450" s="2" t="inlineStr"/>
      <c r="D450" s="2" t="inlineStr"/>
      <c r="E450" s="28" t="inlineStr">
        <is>
          <r>
            <t xml:space="preserve">VALOR:</t>
          </r>
        </is>
      </c>
      <c r="F450" s="28" t="inlineStr"/>
      <c r="G450" s="29" t="n">
        <f>ROUND(SUM(G442,G446,G449),2)</f>
        <v>528.67</v>
      </c>
    </row>
    <row r="451" customHeight="1" ht="15">
      <c r="A451" s="2" t="inlineStr"/>
      <c r="B451" s="2" t="inlineStr"/>
      <c r="C451" s="2" t="inlineStr"/>
      <c r="D451" s="2" t="inlineStr"/>
      <c r="E451" s="28" t="inlineStr">
        <is>
          <r>
            <t xml:space="preserve">VALOR BDI (20.34%):</t>
          </r>
        </is>
      </c>
      <c r="F451" s="28" t="inlineStr"/>
      <c r="G451" s="29" t="n">
        <f>ROUND(G450*(20.34/100),2)</f>
        <v>107.53</v>
      </c>
    </row>
    <row r="452" customHeight="1" ht="15">
      <c r="A452" s="2" t="inlineStr"/>
      <c r="B452" s="2" t="inlineStr"/>
      <c r="C452" s="2" t="inlineStr"/>
      <c r="D452" s="2" t="inlineStr"/>
      <c r="E452" s="28" t="inlineStr">
        <is>
          <r>
            <t xml:space="preserve">VALOR COM BDI:</t>
          </r>
        </is>
      </c>
      <c r="F452" s="28" t="inlineStr"/>
      <c r="G452" s="29" t="n">
        <f>G451+G450</f>
        <v>636.2</v>
      </c>
    </row>
    <row r="453" customHeight="1" ht="10">
      <c r="A453" s="2" t="inlineStr"/>
      <c r="B453" s="2" t="inlineStr"/>
      <c r="C453" s="2" t="inlineStr"/>
      <c r="D453" s="2" t="inlineStr"/>
      <c r="E453" s="18" t="inlineStr"/>
      <c r="F453" s="18" t="inlineStr"/>
      <c r="G453" s="18" t="inlineStr"/>
    </row>
    <row r="454" customHeight="1" ht="20">
      <c r="A454" s="19" t="inlineStr">
        <is>
          <r>
            <t xml:space="preserve">​100490​ ARGAMASSA TRAÇO 1:4 (EM VOLUME DE CIMENTO E AREIA MÉDIA ÚMIDA), PREPARO MECÂNICO COM BETONEIRA 600 L. AF_08/2019​ (M3)</t>
          </r>
        </is>
      </c>
      <c r="B454" s="19" t="inlineStr"/>
      <c r="C454" s="19" t="inlineStr"/>
      <c r="D454" s="19" t="inlineStr"/>
      <c r="E454" s="19" t="inlineStr"/>
      <c r="F454" s="19" t="inlineStr"/>
      <c r="G454" s="19" t="inlineStr"/>
    </row>
    <row r="455" customHeight="1" ht="15">
      <c r="A455" s="20" t="inlineStr">
        <is>
          <r>
            <t xml:space="preserve">Equipamento Custo Horário</t>
          </r>
        </is>
      </c>
      <c r="B455" s="20" t="inlineStr"/>
      <c r="C455" s="21" t="inlineStr">
        <is>
          <r>
            <t xml:space="preserve">FONTE</t>
          </r>
        </is>
      </c>
      <c r="D455" s="21" t="inlineStr">
        <is>
          <r>
            <t xml:space="preserve">UNID</t>
          </r>
        </is>
      </c>
      <c r="E455" s="21" t="inlineStr">
        <is>
          <r>
            <t xml:space="preserve">COEFICIENTE</t>
          </r>
        </is>
      </c>
      <c r="F455" s="21" t="inlineStr">
        <is>
          <r>
            <t xml:space="preserve">PREÇO UNITÁRIO</t>
          </r>
        </is>
      </c>
      <c r="G455" s="21" t="inlineStr">
        <is>
          <r>
            <t xml:space="preserve">TOTAL</t>
          </r>
        </is>
      </c>
    </row>
    <row r="456" customHeight="1" ht="38">
      <c r="A456" s="22" t="inlineStr">
        <is>
          <r>
            <t xml:space="preserve">89226</t>
          </r>
        </is>
      </c>
      <c r="B456" s="23" t="inlineStr">
        <is>
          <r>
            <t xml:space="preserve">BETONEIRA CAPACIDADE NOMINAL DE 600 L, CAPACIDADE DE MISTURA 360 L, MOTOR ELÉTRICO TRIFÁSICO POTÊNCIA DE 4 CV, SEM CARREGADOR - CHI DIURNO. AF_05/2023</t>
          </r>
        </is>
      </c>
      <c r="C456" s="22" t="inlineStr">
        <is>
          <r>
            <t xml:space="preserve">SINAPI</t>
          </r>
        </is>
      </c>
      <c r="D456" s="22" t="inlineStr">
        <is>
          <r>
            <t xml:space="preserve">CHI</t>
          </r>
        </is>
      </c>
      <c r="E456" s="24" t="n">
        <v>1.76</v>
      </c>
      <c r="F456" s="25" t="n">
        <v>1.68</v>
      </c>
      <c r="G456" s="25" t="n">
        <f>TRUNC(TRUNC(E456,8)*F456,2)</f>
        <v>2.95</v>
      </c>
    </row>
    <row r="457" customHeight="1" ht="38">
      <c r="A457" s="22" t="inlineStr">
        <is>
          <r>
            <t xml:space="preserve">89225</t>
          </r>
        </is>
      </c>
      <c r="B457" s="23" t="inlineStr">
        <is>
          <r>
            <t xml:space="preserve">BETONEIRA CAPACIDADE NOMINAL DE 600 L, CAPACIDADE DE MISTURA 360 L, MOTOR ELÉTRICO TRIFÁSICO POTÊNCIA DE 4 CV, SEM CARREGADOR - CHP DIURNO. AF_05/2023</t>
          </r>
        </is>
      </c>
      <c r="C457" s="22" t="inlineStr">
        <is>
          <r>
            <t xml:space="preserve">SINAPI</t>
          </r>
        </is>
      </c>
      <c r="D457" s="22" t="inlineStr">
        <is>
          <r>
            <t xml:space="preserve">CHP</t>
          </r>
        </is>
      </c>
      <c r="E457" s="24" t="n">
        <v>0.54</v>
      </c>
      <c r="F457" s="25" t="n">
        <v>5.7</v>
      </c>
      <c r="G457" s="25" t="n">
        <f>TRUNC(TRUNC(E457,8)*F457,2)</f>
        <v>3.07</v>
      </c>
    </row>
    <row r="458" customHeight="1" ht="18">
      <c r="A458" s="2" t="inlineStr"/>
      <c r="B458" s="2" t="inlineStr"/>
      <c r="C458" s="2" t="inlineStr"/>
      <c r="D458" s="2" t="inlineStr"/>
      <c r="E458" s="26" t="inlineStr">
        <is>
          <r>
            <t xml:space="preserve">TOTAL Equipamento Custo Horário:</t>
          </r>
        </is>
      </c>
      <c r="F458" s="26" t="inlineStr"/>
      <c r="G458" s="27" t="n">
        <f>SUM(G456:G457)</f>
        <v>6.02</v>
      </c>
    </row>
    <row r="459" customHeight="1" ht="15">
      <c r="A459" s="20" t="inlineStr">
        <is>
          <r>
            <t xml:space="preserve">Material</t>
          </r>
        </is>
      </c>
      <c r="B459" s="20" t="inlineStr"/>
      <c r="C459" s="21" t="inlineStr">
        <is>
          <r>
            <t xml:space="preserve">FONTE</t>
          </r>
        </is>
      </c>
      <c r="D459" s="21" t="inlineStr">
        <is>
          <r>
            <t xml:space="preserve">UNID</t>
          </r>
        </is>
      </c>
      <c r="E459" s="21" t="inlineStr">
        <is>
          <r>
            <t xml:space="preserve">COEFICIENTE</t>
          </r>
        </is>
      </c>
      <c r="F459" s="21" t="inlineStr">
        <is>
          <r>
            <t xml:space="preserve">PREÇO UNITÁRIO</t>
          </r>
        </is>
      </c>
      <c r="G459" s="21" t="inlineStr">
        <is>
          <r>
            <t xml:space="preserve">TOTAL</t>
          </r>
        </is>
      </c>
    </row>
    <row r="460" customHeight="1" ht="21">
      <c r="A460" s="22" t="inlineStr">
        <is>
          <r>
            <t xml:space="preserve">00000370</t>
          </r>
        </is>
      </c>
      <c r="B460" s="23" t="inlineStr">
        <is>
          <r>
            <t xml:space="preserve">AREIA MEDIA - POSTO JAZIDA/FORNECEDOR (RETIRADO NA JAZIDA, SEM TRANSPORTE)</t>
          </r>
        </is>
      </c>
      <c r="C460" s="22" t="inlineStr">
        <is>
          <r>
            <t xml:space="preserve">SINAPI</t>
          </r>
        </is>
      </c>
      <c r="D460" s="22" t="inlineStr">
        <is>
          <r>
            <t xml:space="preserve">M3</t>
          </r>
        </is>
      </c>
      <c r="E460" s="24" t="n">
        <v>1.16</v>
      </c>
      <c r="F460" s="25" t="n">
        <v>130.0</v>
      </c>
      <c r="G460" s="25" t="n">
        <f>TRUNC(TRUNC(E460,8)*F460,2)</f>
        <v>150.8</v>
      </c>
    </row>
    <row r="461" customHeight="1" ht="15">
      <c r="A461" s="22" t="inlineStr">
        <is>
          <r>
            <t xml:space="preserve">00001379</t>
          </r>
        </is>
      </c>
      <c r="B461" s="23" t="inlineStr">
        <is>
          <r>
            <t xml:space="preserve">CIMENTO PORTLAND COMPOSTO CP II-32</t>
          </r>
        </is>
      </c>
      <c r="C461" s="22" t="inlineStr">
        <is>
          <r>
            <t xml:space="preserve">SINAPI</t>
          </r>
        </is>
      </c>
      <c r="D461" s="22" t="inlineStr">
        <is>
          <r>
            <t xml:space="preserve">KG</t>
          </r>
        </is>
      </c>
      <c r="E461" s="24" t="n">
        <v>390.16</v>
      </c>
      <c r="F461" s="25" t="n">
        <v>0.74</v>
      </c>
      <c r="G461" s="25" t="n">
        <f>TRUNC(TRUNC(E461,8)*F461,2)</f>
        <v>288.71</v>
      </c>
    </row>
    <row r="462" customHeight="1" ht="15">
      <c r="A462" s="2" t="inlineStr"/>
      <c r="B462" s="2" t="inlineStr"/>
      <c r="C462" s="2" t="inlineStr"/>
      <c r="D462" s="2" t="inlineStr"/>
      <c r="E462" s="26" t="inlineStr">
        <is>
          <r>
            <t xml:space="preserve">TOTAL Material:</t>
          </r>
        </is>
      </c>
      <c r="F462" s="26" t="inlineStr"/>
      <c r="G462" s="27" t="n">
        <f>SUM(G460:G461)</f>
        <v>439.51</v>
      </c>
    </row>
    <row r="463" customHeight="1" ht="15">
      <c r="A463" s="20" t="inlineStr">
        <is>
          <r>
            <t xml:space="preserve">Mão de Obra com Encargos Complementares</t>
          </r>
        </is>
      </c>
      <c r="B463" s="20" t="inlineStr"/>
      <c r="C463" s="21" t="inlineStr">
        <is>
          <r>
            <t xml:space="preserve">FONTE</t>
          </r>
        </is>
      </c>
      <c r="D463" s="21" t="inlineStr">
        <is>
          <r>
            <t xml:space="preserve">UNID</t>
          </r>
        </is>
      </c>
      <c r="E463" s="21" t="inlineStr">
        <is>
          <r>
            <t xml:space="preserve">COEFICIENTE</t>
          </r>
        </is>
      </c>
      <c r="F463" s="21" t="inlineStr">
        <is>
          <r>
            <t xml:space="preserve">PREÇO UNITÁRIO</t>
          </r>
        </is>
      </c>
      <c r="G463" s="21" t="inlineStr">
        <is>
          <r>
            <t xml:space="preserve">TOTAL</t>
          </r>
        </is>
      </c>
    </row>
    <row r="464" customHeight="1" ht="21">
      <c r="A464" s="22" t="inlineStr">
        <is>
          <r>
            <t xml:space="preserve">88377</t>
          </r>
        </is>
      </c>
      <c r="B464" s="23" t="inlineStr">
        <is>
          <r>
            <t xml:space="preserve">OPERADOR DE BETONEIRA ESTACIONÁRIA/MISTURADOR COM ENCARGOS COMPLEMENTARES</t>
          </r>
        </is>
      </c>
      <c r="C464" s="22" t="inlineStr">
        <is>
          <r>
            <t xml:space="preserve">SINAPI</t>
          </r>
        </is>
      </c>
      <c r="D464" s="22" t="inlineStr">
        <is>
          <r>
            <t xml:space="preserve">H</t>
          </r>
        </is>
      </c>
      <c r="E464" s="24" t="n">
        <v>2.3</v>
      </c>
      <c r="F464" s="25" t="n">
        <v>29.43</v>
      </c>
      <c r="G464" s="25" t="n">
        <f>TRUNC(TRUNC(E464,8)*F464,2)</f>
        <v>67.68</v>
      </c>
    </row>
    <row r="465" customHeight="1" ht="15">
      <c r="A465" s="22" t="inlineStr">
        <is>
          <r>
            <t xml:space="preserve">88316</t>
          </r>
        </is>
      </c>
      <c r="B465" s="23" t="inlineStr">
        <is>
          <r>
            <t xml:space="preserve">SERVENTE COM ENCARGOS COMPLEMENTARES</t>
          </r>
        </is>
      </c>
      <c r="C465" s="22" t="inlineStr">
        <is>
          <r>
            <t xml:space="preserve">SINAPI</t>
          </r>
        </is>
      </c>
      <c r="D465" s="22" t="inlineStr">
        <is>
          <r>
            <t xml:space="preserve">H</t>
          </r>
        </is>
      </c>
      <c r="E465" s="24" t="n">
        <v>0.71</v>
      </c>
      <c r="F465" s="25" t="n">
        <v>23.56</v>
      </c>
      <c r="G465" s="25" t="n">
        <f>TRUNC(TRUNC(E465,8)*F465,2)</f>
        <v>16.72</v>
      </c>
    </row>
    <row r="466" customHeight="1" ht="18">
      <c r="A466" s="2" t="inlineStr"/>
      <c r="B466" s="2" t="inlineStr"/>
      <c r="C466" s="2" t="inlineStr"/>
      <c r="D466" s="2" t="inlineStr"/>
      <c r="E466" s="26" t="inlineStr">
        <is>
          <r>
            <t xml:space="preserve">TOTAL Mão de Obra com Encargos Complementares:</t>
          </r>
        </is>
      </c>
      <c r="F466" s="26" t="inlineStr"/>
      <c r="G466" s="27" t="n">
        <f>SUM(G464:G465)</f>
        <v>84.4</v>
      </c>
    </row>
    <row r="467" customHeight="1" ht="15">
      <c r="A467" s="2" t="inlineStr"/>
      <c r="B467" s="2" t="inlineStr"/>
      <c r="C467" s="2" t="inlineStr"/>
      <c r="D467" s="2" t="inlineStr"/>
      <c r="E467" s="28" t="inlineStr">
        <is>
          <r>
            <t xml:space="preserve">VALOR:</t>
          </r>
        </is>
      </c>
      <c r="F467" s="28" t="inlineStr"/>
      <c r="G467" s="29" t="n">
        <f>ROUND(SUM(G458,G462,G466),2)</f>
        <v>529.93</v>
      </c>
    </row>
    <row r="468" customHeight="1" ht="15">
      <c r="A468" s="2" t="inlineStr"/>
      <c r="B468" s="2" t="inlineStr"/>
      <c r="C468" s="2" t="inlineStr"/>
      <c r="D468" s="2" t="inlineStr"/>
      <c r="E468" s="28" t="inlineStr">
        <is>
          <r>
            <t xml:space="preserve">VALOR BDI (20.34%):</t>
          </r>
        </is>
      </c>
      <c r="F468" s="28" t="inlineStr"/>
      <c r="G468" s="29" t="n">
        <f>ROUND(G467*(20.34/100),2)</f>
        <v>107.79</v>
      </c>
    </row>
    <row r="469" customHeight="1" ht="15">
      <c r="A469" s="2" t="inlineStr"/>
      <c r="B469" s="2" t="inlineStr"/>
      <c r="C469" s="2" t="inlineStr"/>
      <c r="D469" s="2" t="inlineStr"/>
      <c r="E469" s="28" t="inlineStr">
        <is>
          <r>
            <t xml:space="preserve">VALOR COM BDI:</t>
          </r>
        </is>
      </c>
      <c r="F469" s="28" t="inlineStr"/>
      <c r="G469" s="29" t="n">
        <f>G468+G467</f>
        <v>637.72</v>
      </c>
    </row>
    <row r="470" customHeight="1" ht="10">
      <c r="A470" s="2" t="inlineStr"/>
      <c r="B470" s="2" t="inlineStr"/>
      <c r="C470" s="2" t="inlineStr"/>
      <c r="D470" s="2" t="inlineStr"/>
      <c r="E470" s="18" t="inlineStr"/>
      <c r="F470" s="18" t="inlineStr"/>
      <c r="G470" s="18" t="inlineStr"/>
    </row>
    <row r="471" customHeight="1" ht="20">
      <c r="A471" s="19" t="inlineStr">
        <is>
          <r>
            <t xml:space="preserve">​88245​ ARMADOR COM ENCARGOS COMPLEMENTARES​ (H)</t>
          </r>
        </is>
      </c>
      <c r="B471" s="19" t="inlineStr"/>
      <c r="C471" s="19" t="inlineStr"/>
      <c r="D471" s="19" t="inlineStr"/>
      <c r="E471" s="19" t="inlineStr"/>
      <c r="F471" s="19" t="inlineStr"/>
      <c r="G471" s="19" t="inlineStr"/>
    </row>
    <row r="472" customHeight="1" ht="15">
      <c r="A472" s="20" t="inlineStr">
        <is>
          <r>
            <t xml:space="preserve">Encargos Complementares</t>
          </r>
        </is>
      </c>
      <c r="B472" s="20" t="inlineStr"/>
      <c r="C472" s="21" t="inlineStr">
        <is>
          <r>
            <t xml:space="preserve">FONTE</t>
          </r>
        </is>
      </c>
      <c r="D472" s="21" t="inlineStr">
        <is>
          <r>
            <t xml:space="preserve">UNID</t>
          </r>
        </is>
      </c>
      <c r="E472" s="21" t="inlineStr">
        <is>
          <r>
            <t xml:space="preserve">COEFICIENTE</t>
          </r>
        </is>
      </c>
      <c r="F472" s="21" t="inlineStr">
        <is>
          <r>
            <t xml:space="preserve">PREÇO UNITÁRIO</t>
          </r>
        </is>
      </c>
      <c r="G472" s="21" t="inlineStr">
        <is>
          <r>
            <t xml:space="preserve">TOTAL</t>
          </r>
        </is>
      </c>
    </row>
    <row r="473" customHeight="1" ht="21">
      <c r="A473" s="22" t="inlineStr">
        <is>
          <r>
            <t xml:space="preserve">00037370</t>
          </r>
        </is>
      </c>
      <c r="B473" s="23" t="inlineStr">
        <is>
          <r>
            <t xml:space="preserve">ALIMENTACAO - HORISTA (COLETADO CAIXA - ENCARGOS COMPLEMENTARES)</t>
          </r>
        </is>
      </c>
      <c r="C473" s="22" t="inlineStr">
        <is>
          <r>
            <t xml:space="preserve">SINAPI</t>
          </r>
        </is>
      </c>
      <c r="D473" s="22" t="inlineStr">
        <is>
          <r>
            <t xml:space="preserve">H</t>
          </r>
        </is>
      </c>
      <c r="E473" s="24" t="n">
        <v>1.0</v>
      </c>
      <c r="F473" s="25" t="n">
        <v>3.62</v>
      </c>
      <c r="G473" s="25" t="n">
        <f>TRUNC(TRUNC(E473,8)*F473,2)</f>
        <v>3.62</v>
      </c>
    </row>
    <row r="474" customHeight="1" ht="21">
      <c r="A474" s="22" t="inlineStr">
        <is>
          <r>
            <t xml:space="preserve">00043489</t>
          </r>
        </is>
      </c>
      <c r="B474" s="23" t="inlineStr">
        <is>
          <r>
            <t xml:space="preserve">EPI - FAMILIA PEDREIRO - HORISTA (ENCARGOS COMPLEMENTARES - COLETADO CAIXA)</t>
          </r>
        </is>
      </c>
      <c r="C474" s="22" t="inlineStr">
        <is>
          <r>
            <t xml:space="preserve">SINAPI</t>
          </r>
        </is>
      </c>
      <c r="D474" s="22" t="inlineStr">
        <is>
          <r>
            <t xml:space="preserve">H</t>
          </r>
        </is>
      </c>
      <c r="E474" s="24" t="n">
        <v>1.0</v>
      </c>
      <c r="F474" s="25" t="n">
        <v>1.31</v>
      </c>
      <c r="G474" s="25" t="n">
        <f>TRUNC(TRUNC(E474,8)*F474,2)</f>
        <v>1.31</v>
      </c>
    </row>
    <row r="475" customHeight="1" ht="21">
      <c r="A475" s="22" t="inlineStr">
        <is>
          <r>
            <t xml:space="preserve">00037372</t>
          </r>
        </is>
      </c>
      <c r="B475" s="23" t="inlineStr">
        <is>
          <r>
            <t xml:space="preserve">EXAMES - HORISTA (COLETADO CAIXA - ENCARGOS COMPLEMENTARES)</t>
          </r>
        </is>
      </c>
      <c r="C475" s="22" t="inlineStr">
        <is>
          <r>
            <t xml:space="preserve">SINAPI</t>
          </r>
        </is>
      </c>
      <c r="D475" s="22" t="inlineStr">
        <is>
          <r>
            <t xml:space="preserve">H</t>
          </r>
        </is>
      </c>
      <c r="E475" s="24" t="n">
        <v>1.0</v>
      </c>
      <c r="F475" s="25" t="n">
        <v>1.43</v>
      </c>
      <c r="G475" s="25" t="n">
        <f>TRUNC(TRUNC(E475,8)*F475,2)</f>
        <v>1.43</v>
      </c>
    </row>
    <row r="476" customHeight="1" ht="21">
      <c r="A476" s="22" t="inlineStr">
        <is>
          <r>
            <t xml:space="preserve">00043465</t>
          </r>
        </is>
      </c>
      <c r="B476" s="23" t="inlineStr">
        <is>
          <r>
            <t xml:space="preserve">FERRAMENTAS - FAMILIA PEDREIRO - HORISTA (ENCARGOS COMPLEMENTARES - COLETADO CAIXA)</t>
          </r>
        </is>
      </c>
      <c r="C476" s="22" t="inlineStr">
        <is>
          <r>
            <t xml:space="preserve">SINAPI</t>
          </r>
        </is>
      </c>
      <c r="D476" s="22" t="inlineStr">
        <is>
          <r>
            <t xml:space="preserve">H</t>
          </r>
        </is>
      </c>
      <c r="E476" s="24" t="n">
        <v>1.0</v>
      </c>
      <c r="F476" s="25" t="n">
        <v>0.78</v>
      </c>
      <c r="G476" s="25" t="n">
        <f>TRUNC(TRUNC(E476,8)*F476,2)</f>
        <v>0.78</v>
      </c>
    </row>
    <row r="477" customHeight="1" ht="21">
      <c r="A477" s="22" t="inlineStr">
        <is>
          <r>
            <t xml:space="preserve">00037373</t>
          </r>
        </is>
      </c>
      <c r="B477" s="23" t="inlineStr">
        <is>
          <r>
            <t xml:space="preserve">SEGURO - HORISTA (COLETADO CAIXA - ENCARGOS COMPLEMENTARES)</t>
          </r>
        </is>
      </c>
      <c r="C477" s="22" t="inlineStr">
        <is>
          <r>
            <t xml:space="preserve">SINAPI</t>
          </r>
        </is>
      </c>
      <c r="D477" s="22" t="inlineStr">
        <is>
          <r>
            <t xml:space="preserve">H</t>
          </r>
        </is>
      </c>
      <c r="E477" s="24" t="n">
        <v>1.0</v>
      </c>
      <c r="F477" s="25" t="n">
        <v>0.08</v>
      </c>
      <c r="G477" s="25" t="n">
        <f>TRUNC(TRUNC(E477,8)*F477,2)</f>
        <v>0.08</v>
      </c>
    </row>
    <row r="478" customHeight="1" ht="21">
      <c r="A478" s="22" t="inlineStr">
        <is>
          <r>
            <t xml:space="preserve">00037371</t>
          </r>
        </is>
      </c>
      <c r="B478" s="23" t="inlineStr">
        <is>
          <r>
            <t xml:space="preserve">TRANSPORTE - HORISTA (COLETADO CAIXA - ENCARGOS COMPLEMENTARES)</t>
          </r>
        </is>
      </c>
      <c r="C478" s="22" t="inlineStr">
        <is>
          <r>
            <t xml:space="preserve">SINAPI</t>
          </r>
        </is>
      </c>
      <c r="D478" s="22" t="inlineStr">
        <is>
          <r>
            <t xml:space="preserve">H</t>
          </r>
        </is>
      </c>
      <c r="E478" s="24" t="n">
        <v>1.0</v>
      </c>
      <c r="F478" s="25" t="n">
        <v>1.09</v>
      </c>
      <c r="G478" s="25" t="n">
        <f>TRUNC(TRUNC(E478,8)*F478,2)</f>
        <v>1.09</v>
      </c>
    </row>
    <row r="479" customHeight="1" ht="15">
      <c r="A479" s="2" t="inlineStr"/>
      <c r="B479" s="2" t="inlineStr"/>
      <c r="C479" s="2" t="inlineStr"/>
      <c r="D479" s="2" t="inlineStr"/>
      <c r="E479" s="26" t="inlineStr">
        <is>
          <r>
            <t xml:space="preserve">TOTAL Encargos Complementares:</t>
          </r>
        </is>
      </c>
      <c r="F479" s="26" t="inlineStr"/>
      <c r="G479" s="27" t="n">
        <f>SUM(G473:G478)</f>
        <v>8.31</v>
      </c>
    </row>
    <row r="480" customHeight="1" ht="15">
      <c r="A480" s="20" t="inlineStr">
        <is>
          <r>
            <t xml:space="preserve">Mão de Obra</t>
          </r>
        </is>
      </c>
      <c r="B480" s="20" t="inlineStr"/>
      <c r="C480" s="21" t="inlineStr">
        <is>
          <r>
            <t xml:space="preserve">FONTE</t>
          </r>
        </is>
      </c>
      <c r="D480" s="21" t="inlineStr">
        <is>
          <r>
            <t xml:space="preserve">UNID</t>
          </r>
        </is>
      </c>
      <c r="E480" s="21" t="inlineStr">
        <is>
          <r>
            <t xml:space="preserve">COEFICIENTE</t>
          </r>
        </is>
      </c>
      <c r="F480" s="21" t="inlineStr">
        <is>
          <r>
            <t xml:space="preserve">PREÇO UNITÁRIO</t>
          </r>
        </is>
      </c>
      <c r="G480" s="21" t="inlineStr">
        <is>
          <r>
            <t xml:space="preserve">TOTAL</t>
          </r>
        </is>
      </c>
    </row>
    <row r="481" customHeight="1" ht="15">
      <c r="A481" s="22" t="inlineStr">
        <is>
          <r>
            <t xml:space="preserve">00000378</t>
          </r>
        </is>
      </c>
      <c r="B481" s="23" t="inlineStr">
        <is>
          <r>
            <t xml:space="preserve">ARMADOR (HORISTA)</t>
          </r>
        </is>
      </c>
      <c r="C481" s="22" t="inlineStr">
        <is>
          <r>
            <t xml:space="preserve">SINAPI</t>
          </r>
        </is>
      </c>
      <c r="D481" s="22" t="inlineStr">
        <is>
          <r>
            <t xml:space="preserve">H</t>
          </r>
        </is>
      </c>
      <c r="E481" s="24" t="n">
        <v>1.0</v>
      </c>
      <c r="F481" s="25" t="n">
        <v>21.87</v>
      </c>
      <c r="G481" s="25" t="n">
        <f>TRUNC(TRUNC(E481,8)*F481,2)</f>
        <v>21.87</v>
      </c>
    </row>
    <row r="482" customHeight="1" ht="15">
      <c r="A482" s="2" t="inlineStr"/>
      <c r="B482" s="2" t="inlineStr"/>
      <c r="C482" s="2" t="inlineStr"/>
      <c r="D482" s="2" t="inlineStr"/>
      <c r="E482" s="26" t="inlineStr">
        <is>
          <r>
            <t xml:space="preserve">TOTAL Mão de Obra:</t>
          </r>
        </is>
      </c>
      <c r="F482" s="26" t="inlineStr"/>
      <c r="G482" s="27" t="n">
        <f>SUM(G481:G481)</f>
        <v>21.87</v>
      </c>
    </row>
    <row r="483" customHeight="1" ht="15">
      <c r="A483" s="20" t="inlineStr">
        <is>
          <r>
            <t xml:space="preserve">Serviço</t>
          </r>
        </is>
      </c>
      <c r="B483" s="20" t="inlineStr"/>
      <c r="C483" s="21" t="inlineStr">
        <is>
          <r>
            <t xml:space="preserve">FONTE</t>
          </r>
        </is>
      </c>
      <c r="D483" s="21" t="inlineStr">
        <is>
          <r>
            <t xml:space="preserve">UNID</t>
          </r>
        </is>
      </c>
      <c r="E483" s="21" t="inlineStr">
        <is>
          <r>
            <t xml:space="preserve">COEFICIENTE</t>
          </r>
        </is>
      </c>
      <c r="F483" s="21" t="inlineStr">
        <is>
          <r>
            <t xml:space="preserve">PREÇO UNITÁRIO</t>
          </r>
        </is>
      </c>
      <c r="G483" s="21" t="inlineStr">
        <is>
          <r>
            <t xml:space="preserve">TOTAL</t>
          </r>
        </is>
      </c>
    </row>
    <row r="484" customHeight="1" ht="21">
      <c r="A484" s="22" t="inlineStr">
        <is>
          <r>
            <t xml:space="preserve">95314</t>
          </r>
        </is>
      </c>
      <c r="B484" s="23" t="inlineStr">
        <is>
          <r>
            <t xml:space="preserve">CURSO DE CAPACITAÇÃO PARA ARMADOR (ENCARGOS COMPLEMENTARES) - HORISTA</t>
          </r>
        </is>
      </c>
      <c r="C484" s="22" t="inlineStr">
        <is>
          <r>
            <t xml:space="preserve">SINAPI</t>
          </r>
        </is>
      </c>
      <c r="D484" s="22" t="inlineStr">
        <is>
          <r>
            <t xml:space="preserve">H</t>
          </r>
        </is>
      </c>
      <c r="E484" s="24" t="n">
        <v>1.0</v>
      </c>
      <c r="F484" s="25" t="n">
        <v>0.25</v>
      </c>
      <c r="G484" s="25" t="n">
        <f>TRUNC(TRUNC(E484,8)*F484,2)</f>
        <v>0.25</v>
      </c>
    </row>
    <row r="485" customHeight="1" ht="15">
      <c r="A485" s="2" t="inlineStr"/>
      <c r="B485" s="2" t="inlineStr"/>
      <c r="C485" s="2" t="inlineStr"/>
      <c r="D485" s="2" t="inlineStr"/>
      <c r="E485" s="26" t="inlineStr">
        <is>
          <r>
            <t xml:space="preserve">TOTAL Serviço:</t>
          </r>
        </is>
      </c>
      <c r="F485" s="26" t="inlineStr"/>
      <c r="G485" s="27" t="n">
        <f>SUM(G484:G484)</f>
        <v>0.25</v>
      </c>
    </row>
    <row r="486" customHeight="1" ht="15">
      <c r="A486" s="2" t="inlineStr"/>
      <c r="B486" s="2" t="inlineStr"/>
      <c r="C486" s="2" t="inlineStr"/>
      <c r="D486" s="2" t="inlineStr"/>
      <c r="E486" s="28" t="inlineStr">
        <is>
          <r>
            <t xml:space="preserve">VALOR:</t>
          </r>
        </is>
      </c>
      <c r="F486" s="28" t="inlineStr"/>
      <c r="G486" s="29" t="n">
        <f>ROUND(SUM(G479,G482,G485),2)</f>
        <v>30.43</v>
      </c>
    </row>
    <row r="487" customHeight="1" ht="15">
      <c r="A487" s="2" t="inlineStr"/>
      <c r="B487" s="2" t="inlineStr"/>
      <c r="C487" s="2" t="inlineStr"/>
      <c r="D487" s="2" t="inlineStr"/>
      <c r="E487" s="28" t="inlineStr">
        <is>
          <r>
            <t xml:space="preserve">VALOR BDI (20.34%):</t>
          </r>
        </is>
      </c>
      <c r="F487" s="28" t="inlineStr"/>
      <c r="G487" s="29" t="n">
        <f>ROUND(G486*(20.34/100),2)</f>
        <v>6.19</v>
      </c>
    </row>
    <row r="488" customHeight="1" ht="15">
      <c r="A488" s="2" t="inlineStr"/>
      <c r="B488" s="2" t="inlineStr"/>
      <c r="C488" s="2" t="inlineStr"/>
      <c r="D488" s="2" t="inlineStr"/>
      <c r="E488" s="28" t="inlineStr">
        <is>
          <r>
            <t xml:space="preserve">VALOR COM BDI:</t>
          </r>
        </is>
      </c>
      <c r="F488" s="28" t="inlineStr"/>
      <c r="G488" s="29" t="n">
        <f>G487+G486</f>
        <v>36.62</v>
      </c>
    </row>
    <row r="489" customHeight="1" ht="10">
      <c r="A489" s="2" t="inlineStr"/>
      <c r="B489" s="2" t="inlineStr"/>
      <c r="C489" s="2" t="inlineStr"/>
      <c r="D489" s="2" t="inlineStr"/>
      <c r="E489" s="18" t="inlineStr"/>
      <c r="F489" s="18" t="inlineStr"/>
      <c r="G489" s="18" t="inlineStr"/>
    </row>
    <row r="490" customHeight="1" ht="20">
      <c r="A490" s="19" t="inlineStr">
        <is>
          <r>
            <t xml:space="preserve">​C0216​ ARMADURA CA-50A MÉDIA D= 6,3 A 10,0mm​ (KG)</t>
          </r>
        </is>
      </c>
      <c r="B490" s="19" t="inlineStr"/>
      <c r="C490" s="19" t="inlineStr"/>
      <c r="D490" s="19" t="inlineStr"/>
      <c r="E490" s="19" t="inlineStr"/>
      <c r="F490" s="19" t="inlineStr"/>
      <c r="G490" s="19" t="inlineStr"/>
    </row>
    <row r="491" customHeight="1" ht="15">
      <c r="A491" s="20" t="inlineStr">
        <is>
          <r>
            <t xml:space="preserve">Material</t>
          </r>
        </is>
      </c>
      <c r="B491" s="20" t="inlineStr"/>
      <c r="C491" s="21" t="inlineStr">
        <is>
          <r>
            <t xml:space="preserve">FONTE</t>
          </r>
        </is>
      </c>
      <c r="D491" s="21" t="inlineStr">
        <is>
          <r>
            <t xml:space="preserve">UNID</t>
          </r>
        </is>
      </c>
      <c r="E491" s="21" t="inlineStr">
        <is>
          <r>
            <t xml:space="preserve">COEFICIENTE</t>
          </r>
        </is>
      </c>
      <c r="F491" s="21" t="inlineStr">
        <is>
          <r>
            <t xml:space="preserve">PREÇO UNITÁRIO</t>
          </r>
        </is>
      </c>
      <c r="G491" s="21" t="inlineStr">
        <is>
          <r>
            <t xml:space="preserve">TOTAL</t>
          </r>
        </is>
      </c>
    </row>
    <row r="492" customHeight="1" ht="15">
      <c r="A492" s="22" t="inlineStr">
        <is>
          <r>
            <t xml:space="preserve">I0163</t>
          </r>
        </is>
      </c>
      <c r="B492" s="23" t="inlineStr">
        <is>
          <r>
            <t xml:space="preserve">AÇO CA-50</t>
          </r>
        </is>
      </c>
      <c r="C492" s="22" t="inlineStr">
        <is>
          <r>
            <t xml:space="preserve">SEINFRA</t>
          </r>
        </is>
      </c>
      <c r="D492" s="22" t="inlineStr">
        <is>
          <r>
            <t xml:space="preserve">KG</t>
          </r>
        </is>
      </c>
      <c r="E492" s="24" t="n">
        <v>1.15</v>
      </c>
      <c r="F492" s="30" t="n">
        <v>7.1</v>
      </c>
      <c r="G492" s="30" t="n">
        <f>ROUND(ROUND(E492,8)*F492,4)</f>
        <v>8.165</v>
      </c>
    </row>
    <row r="493" customHeight="1" ht="15">
      <c r="A493" s="22" t="inlineStr">
        <is>
          <r>
            <t xml:space="preserve">I0103</t>
          </r>
        </is>
      </c>
      <c r="B493" s="23" t="inlineStr">
        <is>
          <r>
            <t xml:space="preserve">ARAME RECOZIDO N.18 BWG</t>
          </r>
        </is>
      </c>
      <c r="C493" s="22" t="inlineStr">
        <is>
          <r>
            <t xml:space="preserve">SEINFRA</t>
          </r>
        </is>
      </c>
      <c r="D493" s="22" t="inlineStr">
        <is>
          <r>
            <t xml:space="preserve">KG</t>
          </r>
        </is>
      </c>
      <c r="E493" s="24" t="n">
        <v>0.02</v>
      </c>
      <c r="F493" s="30" t="n">
        <v>16.53</v>
      </c>
      <c r="G493" s="30" t="n">
        <f>ROUND(ROUND(E493,8)*F493,4)</f>
        <v>0.3306</v>
      </c>
    </row>
    <row r="494" customHeight="1" ht="15">
      <c r="A494" s="2" t="inlineStr"/>
      <c r="B494" s="2" t="inlineStr"/>
      <c r="C494" s="2" t="inlineStr"/>
      <c r="D494" s="2" t="inlineStr"/>
      <c r="E494" s="26" t="inlineStr">
        <is>
          <r>
            <t xml:space="preserve">TOTAL Material:</t>
          </r>
        </is>
      </c>
      <c r="F494" s="26" t="inlineStr"/>
      <c r="G494" s="31" t="n">
        <f>SUM(G492:G493)</f>
        <v>8.4956</v>
      </c>
    </row>
    <row r="495" customHeight="1" ht="15">
      <c r="A495" s="20" t="inlineStr">
        <is>
          <r>
            <t xml:space="preserve">Mão de Obra</t>
          </r>
        </is>
      </c>
      <c r="B495" s="20" t="inlineStr"/>
      <c r="C495" s="21" t="inlineStr">
        <is>
          <r>
            <t xml:space="preserve">FONTE</t>
          </r>
        </is>
      </c>
      <c r="D495" s="21" t="inlineStr">
        <is>
          <r>
            <t xml:space="preserve">UNID</t>
          </r>
        </is>
      </c>
      <c r="E495" s="21" t="inlineStr">
        <is>
          <r>
            <t xml:space="preserve">COEFICIENTE</t>
          </r>
        </is>
      </c>
      <c r="F495" s="21" t="inlineStr">
        <is>
          <r>
            <t xml:space="preserve">PREÇO UNITÁRIO</t>
          </r>
        </is>
      </c>
      <c r="G495" s="21" t="inlineStr">
        <is>
          <r>
            <t xml:space="preserve">TOTAL</t>
          </r>
        </is>
      </c>
    </row>
    <row r="496" customHeight="1" ht="15">
      <c r="A496" s="22" t="inlineStr">
        <is>
          <r>
            <t xml:space="preserve">I0040</t>
          </r>
        </is>
      </c>
      <c r="B496" s="23" t="inlineStr">
        <is>
          <r>
            <t xml:space="preserve">AJUDANTE DE ARMADOR/FERREIRO</t>
          </r>
        </is>
      </c>
      <c r="C496" s="22" t="inlineStr">
        <is>
          <r>
            <t xml:space="preserve">SEINFRA</t>
          </r>
        </is>
      </c>
      <c r="D496" s="22" t="inlineStr">
        <is>
          <r>
            <t xml:space="preserve">H</t>
          </r>
        </is>
      </c>
      <c r="E496" s="24" t="n">
        <v>0.08</v>
      </c>
      <c r="F496" s="30" t="n">
        <v>21.1</v>
      </c>
      <c r="G496" s="30" t="n">
        <f>ROUND(ROUND(E496,8)*F496,4)</f>
        <v>1.688</v>
      </c>
    </row>
    <row r="497" customHeight="1" ht="15">
      <c r="A497" s="22" t="inlineStr">
        <is>
          <r>
            <t xml:space="preserve">I0121</t>
          </r>
        </is>
      </c>
      <c r="B497" s="23" t="inlineStr">
        <is>
          <r>
            <t xml:space="preserve">ARMADOR/FERREIRO</t>
          </r>
        </is>
      </c>
      <c r="C497" s="22" t="inlineStr">
        <is>
          <r>
            <t xml:space="preserve">SEINFRA</t>
          </r>
        </is>
      </c>
      <c r="D497" s="22" t="inlineStr">
        <is>
          <r>
            <t xml:space="preserve">H</t>
          </r>
        </is>
      </c>
      <c r="E497" s="24" t="n">
        <v>0.08</v>
      </c>
      <c r="F497" s="30" t="n">
        <v>26.86</v>
      </c>
      <c r="G497" s="30" t="n">
        <f>ROUND(ROUND(E497,8)*F497,4)</f>
        <v>2.1488</v>
      </c>
    </row>
    <row r="498" customHeight="1" ht="15">
      <c r="A498" s="2" t="inlineStr"/>
      <c r="B498" s="2" t="inlineStr"/>
      <c r="C498" s="2" t="inlineStr"/>
      <c r="D498" s="2" t="inlineStr"/>
      <c r="E498" s="26" t="inlineStr">
        <is>
          <r>
            <t xml:space="preserve">TOTAL Mão de Obra:</t>
          </r>
        </is>
      </c>
      <c r="F498" s="26" t="inlineStr"/>
      <c r="G498" s="31" t="n">
        <f>SUM(G496:G497)</f>
        <v>3.8368</v>
      </c>
    </row>
    <row r="499" customHeight="1" ht="15">
      <c r="A499" s="2" t="inlineStr"/>
      <c r="B499" s="2" t="inlineStr"/>
      <c r="C499" s="2" t="inlineStr"/>
      <c r="D499" s="2" t="inlineStr"/>
      <c r="E499" s="28" t="inlineStr">
        <is>
          <r>
            <t xml:space="preserve">VALOR:</t>
          </r>
        </is>
      </c>
      <c r="F499" s="28" t="inlineStr"/>
      <c r="G499" s="29" t="n">
        <f>ROUND(SUM(G494,G498),2)</f>
        <v>12.33</v>
      </c>
    </row>
    <row r="500" customHeight="1" ht="15">
      <c r="A500" s="2" t="inlineStr"/>
      <c r="B500" s="2" t="inlineStr"/>
      <c r="C500" s="2" t="inlineStr"/>
      <c r="D500" s="2" t="inlineStr"/>
      <c r="E500" s="28" t="inlineStr">
        <is>
          <r>
            <t xml:space="preserve">VALOR BDI (20.34%):</t>
          </r>
        </is>
      </c>
      <c r="F500" s="28" t="inlineStr"/>
      <c r="G500" s="29" t="n">
        <f>ROUND(G499*(20.34/100),2)</f>
        <v>2.51</v>
      </c>
    </row>
    <row r="501" customHeight="1" ht="15">
      <c r="A501" s="2" t="inlineStr"/>
      <c r="B501" s="2" t="inlineStr"/>
      <c r="C501" s="2" t="inlineStr"/>
      <c r="D501" s="2" t="inlineStr"/>
      <c r="E501" s="28" t="inlineStr">
        <is>
          <r>
            <t xml:space="preserve">VALOR COM BDI:</t>
          </r>
        </is>
      </c>
      <c r="F501" s="28" t="inlineStr"/>
      <c r="G501" s="29" t="n">
        <f>G500+G499</f>
        <v>14.84</v>
      </c>
    </row>
    <row r="502" customHeight="1" ht="10">
      <c r="A502" s="2" t="inlineStr"/>
      <c r="B502" s="2" t="inlineStr"/>
      <c r="C502" s="2" t="inlineStr"/>
      <c r="D502" s="2" t="inlineStr"/>
      <c r="E502" s="18" t="inlineStr"/>
      <c r="F502" s="18" t="inlineStr"/>
      <c r="G502" s="18" t="inlineStr"/>
    </row>
    <row r="503" customHeight="1" ht="20">
      <c r="A503" s="19" t="inlineStr">
        <is>
          <r>
            <t xml:space="preserve">​C0217​ ARMADURA CA-60 FINA D=3,40 A 6,40mm​ (KG)</t>
          </r>
        </is>
      </c>
      <c r="B503" s="19" t="inlineStr"/>
      <c r="C503" s="19" t="inlineStr"/>
      <c r="D503" s="19" t="inlineStr"/>
      <c r="E503" s="19" t="inlineStr"/>
      <c r="F503" s="19" t="inlineStr"/>
      <c r="G503" s="19" t="inlineStr"/>
    </row>
    <row r="504" customHeight="1" ht="15">
      <c r="A504" s="20" t="inlineStr">
        <is>
          <r>
            <t xml:space="preserve">Material</t>
          </r>
        </is>
      </c>
      <c r="B504" s="20" t="inlineStr"/>
      <c r="C504" s="21" t="inlineStr">
        <is>
          <r>
            <t xml:space="preserve">FONTE</t>
          </r>
        </is>
      </c>
      <c r="D504" s="21" t="inlineStr">
        <is>
          <r>
            <t xml:space="preserve">UNID</t>
          </r>
        </is>
      </c>
      <c r="E504" s="21" t="inlineStr">
        <is>
          <r>
            <t xml:space="preserve">COEFICIENTE</t>
          </r>
        </is>
      </c>
      <c r="F504" s="21" t="inlineStr">
        <is>
          <r>
            <t xml:space="preserve">PREÇO UNITÁRIO</t>
          </r>
        </is>
      </c>
      <c r="G504" s="21" t="inlineStr">
        <is>
          <r>
            <t xml:space="preserve">TOTAL</t>
          </r>
        </is>
      </c>
    </row>
    <row r="505" customHeight="1" ht="15">
      <c r="A505" s="22" t="inlineStr">
        <is>
          <r>
            <t xml:space="preserve">I0169</t>
          </r>
        </is>
      </c>
      <c r="B505" s="23" t="inlineStr">
        <is>
          <r>
            <t xml:space="preserve">AÇO CA-60</t>
          </r>
        </is>
      </c>
      <c r="C505" s="22" t="inlineStr">
        <is>
          <r>
            <t xml:space="preserve">SEINFRA</t>
          </r>
        </is>
      </c>
      <c r="D505" s="22" t="inlineStr">
        <is>
          <r>
            <t xml:space="preserve">KG</t>
          </r>
        </is>
      </c>
      <c r="E505" s="24" t="n">
        <v>1.15</v>
      </c>
      <c r="F505" s="30" t="n">
        <v>7.59</v>
      </c>
      <c r="G505" s="30" t="n">
        <f>ROUND(ROUND(E505,8)*F505,4)</f>
        <v>8.7285</v>
      </c>
    </row>
    <row r="506" customHeight="1" ht="15">
      <c r="A506" s="22" t="inlineStr">
        <is>
          <r>
            <t xml:space="preserve">I0103</t>
          </r>
        </is>
      </c>
      <c r="B506" s="23" t="inlineStr">
        <is>
          <r>
            <t xml:space="preserve">ARAME RECOZIDO N.18 BWG</t>
          </r>
        </is>
      </c>
      <c r="C506" s="22" t="inlineStr">
        <is>
          <r>
            <t xml:space="preserve">SEINFRA</t>
          </r>
        </is>
      </c>
      <c r="D506" s="22" t="inlineStr">
        <is>
          <r>
            <t xml:space="preserve">KG</t>
          </r>
        </is>
      </c>
      <c r="E506" s="24" t="n">
        <v>0.02</v>
      </c>
      <c r="F506" s="30" t="n">
        <v>16.53</v>
      </c>
      <c r="G506" s="30" t="n">
        <f>ROUND(ROUND(E506,8)*F506,4)</f>
        <v>0.3306</v>
      </c>
    </row>
    <row r="507" customHeight="1" ht="15">
      <c r="A507" s="2" t="inlineStr"/>
      <c r="B507" s="2" t="inlineStr"/>
      <c r="C507" s="2" t="inlineStr"/>
      <c r="D507" s="2" t="inlineStr"/>
      <c r="E507" s="26" t="inlineStr">
        <is>
          <r>
            <t xml:space="preserve">TOTAL Material:</t>
          </r>
        </is>
      </c>
      <c r="F507" s="26" t="inlineStr"/>
      <c r="G507" s="31" t="n">
        <f>SUM(G505:G506)</f>
        <v>9.0591</v>
      </c>
    </row>
    <row r="508" customHeight="1" ht="15">
      <c r="A508" s="20" t="inlineStr">
        <is>
          <r>
            <t xml:space="preserve">Mão de Obra</t>
          </r>
        </is>
      </c>
      <c r="B508" s="20" t="inlineStr"/>
      <c r="C508" s="21" t="inlineStr">
        <is>
          <r>
            <t xml:space="preserve">FONTE</t>
          </r>
        </is>
      </c>
      <c r="D508" s="21" t="inlineStr">
        <is>
          <r>
            <t xml:space="preserve">UNID</t>
          </r>
        </is>
      </c>
      <c r="E508" s="21" t="inlineStr">
        <is>
          <r>
            <t xml:space="preserve">COEFICIENTE</t>
          </r>
        </is>
      </c>
      <c r="F508" s="21" t="inlineStr">
        <is>
          <r>
            <t xml:space="preserve">PREÇO UNITÁRIO</t>
          </r>
        </is>
      </c>
      <c r="G508" s="21" t="inlineStr">
        <is>
          <r>
            <t xml:space="preserve">TOTAL</t>
          </r>
        </is>
      </c>
    </row>
    <row r="509" customHeight="1" ht="15">
      <c r="A509" s="22" t="inlineStr">
        <is>
          <r>
            <t xml:space="preserve">I0040</t>
          </r>
        </is>
      </c>
      <c r="B509" s="23" t="inlineStr">
        <is>
          <r>
            <t xml:space="preserve">AJUDANTE DE ARMADOR/FERREIRO</t>
          </r>
        </is>
      </c>
      <c r="C509" s="22" t="inlineStr">
        <is>
          <r>
            <t xml:space="preserve">SEINFRA</t>
          </r>
        </is>
      </c>
      <c r="D509" s="22" t="inlineStr">
        <is>
          <r>
            <t xml:space="preserve">H</t>
          </r>
        </is>
      </c>
      <c r="E509" s="24" t="n">
        <v>0.07</v>
      </c>
      <c r="F509" s="30" t="n">
        <v>21.1</v>
      </c>
      <c r="G509" s="30" t="n">
        <f>ROUND(ROUND(E509,8)*F509,4)</f>
        <v>1.477</v>
      </c>
    </row>
    <row r="510" customHeight="1" ht="15">
      <c r="A510" s="22" t="inlineStr">
        <is>
          <r>
            <t xml:space="preserve">I0121</t>
          </r>
        </is>
      </c>
      <c r="B510" s="23" t="inlineStr">
        <is>
          <r>
            <t xml:space="preserve">ARMADOR/FERREIRO</t>
          </r>
        </is>
      </c>
      <c r="C510" s="22" t="inlineStr">
        <is>
          <r>
            <t xml:space="preserve">SEINFRA</t>
          </r>
        </is>
      </c>
      <c r="D510" s="22" t="inlineStr">
        <is>
          <r>
            <t xml:space="preserve">H</t>
          </r>
        </is>
      </c>
      <c r="E510" s="24" t="n">
        <v>0.07</v>
      </c>
      <c r="F510" s="30" t="n">
        <v>26.86</v>
      </c>
      <c r="G510" s="30" t="n">
        <f>ROUND(ROUND(E510,8)*F510,4)</f>
        <v>1.8802</v>
      </c>
    </row>
    <row r="511" customHeight="1" ht="15">
      <c r="A511" s="2" t="inlineStr"/>
      <c r="B511" s="2" t="inlineStr"/>
      <c r="C511" s="2" t="inlineStr"/>
      <c r="D511" s="2" t="inlineStr"/>
      <c r="E511" s="26" t="inlineStr">
        <is>
          <r>
            <t xml:space="preserve">TOTAL Mão de Obra:</t>
          </r>
        </is>
      </c>
      <c r="F511" s="26" t="inlineStr"/>
      <c r="G511" s="31" t="n">
        <f>SUM(G509:G510)</f>
        <v>3.3572</v>
      </c>
    </row>
    <row r="512" customHeight="1" ht="15">
      <c r="A512" s="2" t="inlineStr"/>
      <c r="B512" s="2" t="inlineStr"/>
      <c r="C512" s="2" t="inlineStr"/>
      <c r="D512" s="2" t="inlineStr"/>
      <c r="E512" s="28" t="inlineStr">
        <is>
          <r>
            <t xml:space="preserve">VALOR:</t>
          </r>
        </is>
      </c>
      <c r="F512" s="28" t="inlineStr"/>
      <c r="G512" s="29" t="n">
        <f>ROUND(SUM(G507,G511),2)</f>
        <v>12.42</v>
      </c>
    </row>
    <row r="513" customHeight="1" ht="15">
      <c r="A513" s="2" t="inlineStr"/>
      <c r="B513" s="2" t="inlineStr"/>
      <c r="C513" s="2" t="inlineStr"/>
      <c r="D513" s="2" t="inlineStr"/>
      <c r="E513" s="28" t="inlineStr">
        <is>
          <r>
            <t xml:space="preserve">VALOR BDI (20.34%):</t>
          </r>
        </is>
      </c>
      <c r="F513" s="28" t="inlineStr"/>
      <c r="G513" s="29" t="n">
        <f>ROUND(G512*(20.34/100),2)</f>
        <v>2.53</v>
      </c>
    </row>
    <row r="514" customHeight="1" ht="15">
      <c r="A514" s="2" t="inlineStr"/>
      <c r="B514" s="2" t="inlineStr"/>
      <c r="C514" s="2" t="inlineStr"/>
      <c r="D514" s="2" t="inlineStr"/>
      <c r="E514" s="28" t="inlineStr">
        <is>
          <r>
            <t xml:space="preserve">VALOR COM BDI:</t>
          </r>
        </is>
      </c>
      <c r="F514" s="28" t="inlineStr"/>
      <c r="G514" s="29" t="n">
        <f>G513+G512</f>
        <v>14.95</v>
      </c>
    </row>
    <row r="515" customHeight="1" ht="10">
      <c r="A515" s="2" t="inlineStr"/>
      <c r="B515" s="2" t="inlineStr"/>
      <c r="C515" s="2" t="inlineStr"/>
      <c r="D515" s="2" t="inlineStr"/>
      <c r="E515" s="18" t="inlineStr"/>
      <c r="F515" s="18" t="inlineStr"/>
      <c r="G515" s="18" t="inlineStr"/>
    </row>
    <row r="516" customHeight="1" ht="20">
      <c r="A516" s="19" t="inlineStr">
        <is>
          <r>
            <t xml:space="preserve">​C0218​ ARMADURA CA-60 MÉDIA D= 6,4 A 9,5mm​ (KG)</t>
          </r>
        </is>
      </c>
      <c r="B516" s="19" t="inlineStr"/>
      <c r="C516" s="19" t="inlineStr"/>
      <c r="D516" s="19" t="inlineStr"/>
      <c r="E516" s="19" t="inlineStr"/>
      <c r="F516" s="19" t="inlineStr"/>
      <c r="G516" s="19" t="inlineStr"/>
    </row>
    <row r="517" customHeight="1" ht="15">
      <c r="A517" s="20" t="inlineStr">
        <is>
          <r>
            <t xml:space="preserve">Material</t>
          </r>
        </is>
      </c>
      <c r="B517" s="20" t="inlineStr"/>
      <c r="C517" s="21" t="inlineStr">
        <is>
          <r>
            <t xml:space="preserve">FONTE</t>
          </r>
        </is>
      </c>
      <c r="D517" s="21" t="inlineStr">
        <is>
          <r>
            <t xml:space="preserve">UNID</t>
          </r>
        </is>
      </c>
      <c r="E517" s="21" t="inlineStr">
        <is>
          <r>
            <t xml:space="preserve">COEFICIENTE</t>
          </r>
        </is>
      </c>
      <c r="F517" s="21" t="inlineStr">
        <is>
          <r>
            <t xml:space="preserve">PREÇO UNITÁRIO</t>
          </r>
        </is>
      </c>
      <c r="G517" s="21" t="inlineStr">
        <is>
          <r>
            <t xml:space="preserve">TOTAL</t>
          </r>
        </is>
      </c>
    </row>
    <row r="518" customHeight="1" ht="15">
      <c r="A518" s="22" t="inlineStr">
        <is>
          <r>
            <t xml:space="preserve">I0169</t>
          </r>
        </is>
      </c>
      <c r="B518" s="23" t="inlineStr">
        <is>
          <r>
            <t xml:space="preserve">AÇO CA-60</t>
          </r>
        </is>
      </c>
      <c r="C518" s="22" t="inlineStr">
        <is>
          <r>
            <t xml:space="preserve">SEINFRA</t>
          </r>
        </is>
      </c>
      <c r="D518" s="22" t="inlineStr">
        <is>
          <r>
            <t xml:space="preserve">KG</t>
          </r>
        </is>
      </c>
      <c r="E518" s="24" t="n">
        <v>1.15</v>
      </c>
      <c r="F518" s="30" t="n">
        <v>7.59</v>
      </c>
      <c r="G518" s="30" t="n">
        <f>ROUND(ROUND(E518,8)*F518,4)</f>
        <v>8.7285</v>
      </c>
    </row>
    <row r="519" customHeight="1" ht="15">
      <c r="A519" s="22" t="inlineStr">
        <is>
          <r>
            <t xml:space="preserve">I0103</t>
          </r>
        </is>
      </c>
      <c r="B519" s="23" t="inlineStr">
        <is>
          <r>
            <t xml:space="preserve">ARAME RECOZIDO N.18 BWG</t>
          </r>
        </is>
      </c>
      <c r="C519" s="22" t="inlineStr">
        <is>
          <r>
            <t xml:space="preserve">SEINFRA</t>
          </r>
        </is>
      </c>
      <c r="D519" s="22" t="inlineStr">
        <is>
          <r>
            <t xml:space="preserve">KG</t>
          </r>
        </is>
      </c>
      <c r="E519" s="24" t="n">
        <v>0.02</v>
      </c>
      <c r="F519" s="30" t="n">
        <v>16.53</v>
      </c>
      <c r="G519" s="30" t="n">
        <f>ROUND(ROUND(E519,8)*F519,4)</f>
        <v>0.3306</v>
      </c>
    </row>
    <row r="520" customHeight="1" ht="15">
      <c r="A520" s="2" t="inlineStr"/>
      <c r="B520" s="2" t="inlineStr"/>
      <c r="C520" s="2" t="inlineStr"/>
      <c r="D520" s="2" t="inlineStr"/>
      <c r="E520" s="26" t="inlineStr">
        <is>
          <r>
            <t xml:space="preserve">TOTAL Material:</t>
          </r>
        </is>
      </c>
      <c r="F520" s="26" t="inlineStr"/>
      <c r="G520" s="31" t="n">
        <f>SUM(G518:G519)</f>
        <v>9.0591</v>
      </c>
    </row>
    <row r="521" customHeight="1" ht="15">
      <c r="A521" s="20" t="inlineStr">
        <is>
          <r>
            <t xml:space="preserve">Mão de Obra</t>
          </r>
        </is>
      </c>
      <c r="B521" s="20" t="inlineStr"/>
      <c r="C521" s="21" t="inlineStr">
        <is>
          <r>
            <t xml:space="preserve">FONTE</t>
          </r>
        </is>
      </c>
      <c r="D521" s="21" t="inlineStr">
        <is>
          <r>
            <t xml:space="preserve">UNID</t>
          </r>
        </is>
      </c>
      <c r="E521" s="21" t="inlineStr">
        <is>
          <r>
            <t xml:space="preserve">COEFICIENTE</t>
          </r>
        </is>
      </c>
      <c r="F521" s="21" t="inlineStr">
        <is>
          <r>
            <t xml:space="preserve">PREÇO UNITÁRIO</t>
          </r>
        </is>
      </c>
      <c r="G521" s="21" t="inlineStr">
        <is>
          <r>
            <t xml:space="preserve">TOTAL</t>
          </r>
        </is>
      </c>
    </row>
    <row r="522" customHeight="1" ht="15">
      <c r="A522" s="22" t="inlineStr">
        <is>
          <r>
            <t xml:space="preserve">I0040</t>
          </r>
        </is>
      </c>
      <c r="B522" s="23" t="inlineStr">
        <is>
          <r>
            <t xml:space="preserve">AJUDANTE DE ARMADOR/FERREIRO</t>
          </r>
        </is>
      </c>
      <c r="C522" s="22" t="inlineStr">
        <is>
          <r>
            <t xml:space="preserve">SEINFRA</t>
          </r>
        </is>
      </c>
      <c r="D522" s="22" t="inlineStr">
        <is>
          <r>
            <t xml:space="preserve">H</t>
          </r>
        </is>
      </c>
      <c r="E522" s="24" t="n">
        <v>0.08</v>
      </c>
      <c r="F522" s="30" t="n">
        <v>21.1</v>
      </c>
      <c r="G522" s="30" t="n">
        <f>ROUND(ROUND(E522,8)*F522,4)</f>
        <v>1.688</v>
      </c>
    </row>
    <row r="523" customHeight="1" ht="15">
      <c r="A523" s="22" t="inlineStr">
        <is>
          <r>
            <t xml:space="preserve">I0121</t>
          </r>
        </is>
      </c>
      <c r="B523" s="23" t="inlineStr">
        <is>
          <r>
            <t xml:space="preserve">ARMADOR/FERREIRO</t>
          </r>
        </is>
      </c>
      <c r="C523" s="22" t="inlineStr">
        <is>
          <r>
            <t xml:space="preserve">SEINFRA</t>
          </r>
        </is>
      </c>
      <c r="D523" s="22" t="inlineStr">
        <is>
          <r>
            <t xml:space="preserve">H</t>
          </r>
        </is>
      </c>
      <c r="E523" s="24" t="n">
        <v>0.08</v>
      </c>
      <c r="F523" s="30" t="n">
        <v>26.86</v>
      </c>
      <c r="G523" s="30" t="n">
        <f>ROUND(ROUND(E523,8)*F523,4)</f>
        <v>2.1488</v>
      </c>
    </row>
    <row r="524" customHeight="1" ht="15">
      <c r="A524" s="2" t="inlineStr"/>
      <c r="B524" s="2" t="inlineStr"/>
      <c r="C524" s="2" t="inlineStr"/>
      <c r="D524" s="2" t="inlineStr"/>
      <c r="E524" s="26" t="inlineStr">
        <is>
          <r>
            <t xml:space="preserve">TOTAL Mão de Obra:</t>
          </r>
        </is>
      </c>
      <c r="F524" s="26" t="inlineStr"/>
      <c r="G524" s="31" t="n">
        <f>SUM(G522:G523)</f>
        <v>3.8368</v>
      </c>
    </row>
    <row r="525" customHeight="1" ht="15">
      <c r="A525" s="2" t="inlineStr"/>
      <c r="B525" s="2" t="inlineStr"/>
      <c r="C525" s="2" t="inlineStr"/>
      <c r="D525" s="2" t="inlineStr"/>
      <c r="E525" s="28" t="inlineStr">
        <is>
          <r>
            <t xml:space="preserve">VALOR:</t>
          </r>
        </is>
      </c>
      <c r="F525" s="28" t="inlineStr"/>
      <c r="G525" s="29" t="n">
        <f>ROUND(SUM(G520,G524),2)</f>
        <v>12.9</v>
      </c>
    </row>
    <row r="526" customHeight="1" ht="15">
      <c r="A526" s="2" t="inlineStr"/>
      <c r="B526" s="2" t="inlineStr"/>
      <c r="C526" s="2" t="inlineStr"/>
      <c r="D526" s="2" t="inlineStr"/>
      <c r="E526" s="28" t="inlineStr">
        <is>
          <r>
            <t xml:space="preserve">VALOR BDI (20.34%):</t>
          </r>
        </is>
      </c>
      <c r="F526" s="28" t="inlineStr"/>
      <c r="G526" s="29" t="n">
        <f>ROUND(G525*(20.34/100),2)</f>
        <v>2.62</v>
      </c>
    </row>
    <row r="527" customHeight="1" ht="15">
      <c r="A527" s="2" t="inlineStr"/>
      <c r="B527" s="2" t="inlineStr"/>
      <c r="C527" s="2" t="inlineStr"/>
      <c r="D527" s="2" t="inlineStr"/>
      <c r="E527" s="28" t="inlineStr">
        <is>
          <r>
            <t xml:space="preserve">VALOR COM BDI:</t>
          </r>
        </is>
      </c>
      <c r="F527" s="28" t="inlineStr"/>
      <c r="G527" s="29" t="n">
        <f>G526+G525</f>
        <v>15.52</v>
      </c>
    </row>
    <row r="528" customHeight="1" ht="10">
      <c r="A528" s="2" t="inlineStr"/>
      <c r="B528" s="2" t="inlineStr"/>
      <c r="C528" s="2" t="inlineStr"/>
      <c r="D528" s="2" t="inlineStr"/>
      <c r="E528" s="18" t="inlineStr"/>
      <c r="F528" s="18" t="inlineStr"/>
      <c r="G528" s="18" t="inlineStr"/>
    </row>
    <row r="529" customHeight="1" ht="20">
      <c r="A529" s="19" t="inlineStr">
        <is>
          <r>
            <t xml:space="preserve">​89998​ ARMAÇÃO DE CINTA DE ALVENARIA ESTRUTURAL; DIÂMETRO DE 10,0 MM. AF_09/2021​ (KG)</t>
          </r>
        </is>
      </c>
      <c r="B529" s="19" t="inlineStr"/>
      <c r="C529" s="19" t="inlineStr"/>
      <c r="D529" s="19" t="inlineStr"/>
      <c r="E529" s="19" t="inlineStr"/>
      <c r="F529" s="19" t="inlineStr"/>
      <c r="G529" s="19" t="inlineStr"/>
    </row>
    <row r="530" customHeight="1" ht="15">
      <c r="A530" s="20" t="inlineStr">
        <is>
          <r>
            <t xml:space="preserve">Material</t>
          </r>
        </is>
      </c>
      <c r="B530" s="20" t="inlineStr"/>
      <c r="C530" s="21" t="inlineStr">
        <is>
          <r>
            <t xml:space="preserve">FONTE</t>
          </r>
        </is>
      </c>
      <c r="D530" s="21" t="inlineStr">
        <is>
          <r>
            <t xml:space="preserve">UNID</t>
          </r>
        </is>
      </c>
      <c r="E530" s="21" t="inlineStr">
        <is>
          <r>
            <t xml:space="preserve">COEFICIENTE</t>
          </r>
        </is>
      </c>
      <c r="F530" s="21" t="inlineStr">
        <is>
          <r>
            <t xml:space="preserve">PREÇO UNITÁRIO</t>
          </r>
        </is>
      </c>
      <c r="G530" s="21" t="inlineStr">
        <is>
          <r>
            <t xml:space="preserve">TOTAL</t>
          </r>
        </is>
      </c>
    </row>
    <row r="531" customHeight="1" ht="15">
      <c r="A531" s="22" t="inlineStr">
        <is>
          <r>
            <t xml:space="preserve">00000034</t>
          </r>
        </is>
      </c>
      <c r="B531" s="23" t="inlineStr">
        <is>
          <r>
            <t xml:space="preserve">ACO CA-50, 10,0 MM, VERGALHAO</t>
          </r>
        </is>
      </c>
      <c r="C531" s="22" t="inlineStr">
        <is>
          <r>
            <t xml:space="preserve">SINAPI</t>
          </r>
        </is>
      </c>
      <c r="D531" s="22" t="inlineStr">
        <is>
          <r>
            <t xml:space="preserve">KG</t>
          </r>
        </is>
      </c>
      <c r="E531" s="24" t="n">
        <v>1.0</v>
      </c>
      <c r="F531" s="25" t="n">
        <v>7.4</v>
      </c>
      <c r="G531" s="25" t="n">
        <f>TRUNC(TRUNC(E531,8)*F531,2)</f>
        <v>7.4</v>
      </c>
    </row>
    <row r="532" customHeight="1" ht="15">
      <c r="A532" s="2" t="inlineStr"/>
      <c r="B532" s="2" t="inlineStr"/>
      <c r="C532" s="2" t="inlineStr"/>
      <c r="D532" s="2" t="inlineStr"/>
      <c r="E532" s="26" t="inlineStr">
        <is>
          <r>
            <t xml:space="preserve">TOTAL Material:</t>
          </r>
        </is>
      </c>
      <c r="F532" s="26" t="inlineStr"/>
      <c r="G532" s="27" t="n">
        <f>SUM(G531:G531)</f>
        <v>7.4</v>
      </c>
    </row>
    <row r="533" customHeight="1" ht="15">
      <c r="A533" s="20" t="inlineStr">
        <is>
          <r>
            <t xml:space="preserve">Mão de Obra com Encargos Complementares</t>
          </r>
        </is>
      </c>
      <c r="B533" s="20" t="inlineStr"/>
      <c r="C533" s="21" t="inlineStr">
        <is>
          <r>
            <t xml:space="preserve">FONTE</t>
          </r>
        </is>
      </c>
      <c r="D533" s="21" t="inlineStr">
        <is>
          <r>
            <t xml:space="preserve">UNID</t>
          </r>
        </is>
      </c>
      <c r="E533" s="21" t="inlineStr">
        <is>
          <r>
            <t xml:space="preserve">COEFICIENTE</t>
          </r>
        </is>
      </c>
      <c r="F533" s="21" t="inlineStr">
        <is>
          <r>
            <t xml:space="preserve">PREÇO UNITÁRIO</t>
          </r>
        </is>
      </c>
      <c r="G533" s="21" t="inlineStr">
        <is>
          <r>
            <t xml:space="preserve">TOTAL</t>
          </r>
        </is>
      </c>
    </row>
    <row r="534" customHeight="1" ht="21">
      <c r="A534" s="22" t="inlineStr">
        <is>
          <r>
            <t xml:space="preserve">88238</t>
          </r>
        </is>
      </c>
      <c r="B534" s="23" t="inlineStr">
        <is>
          <r>
            <t xml:space="preserve">AJUDANTE DE ARMADOR COM ENCARGOS COMPLEMENTARES</t>
          </r>
        </is>
      </c>
      <c r="C534" s="22" t="inlineStr">
        <is>
          <r>
            <t xml:space="preserve">SINAPI</t>
          </r>
        </is>
      </c>
      <c r="D534" s="22" t="inlineStr">
        <is>
          <r>
            <t xml:space="preserve">H</t>
          </r>
        </is>
      </c>
      <c r="E534" s="24" t="n">
        <v>0.0325</v>
      </c>
      <c r="F534" s="25" t="n">
        <v>24.77</v>
      </c>
      <c r="G534" s="25" t="n">
        <f>TRUNC(TRUNC(E534,8)*F534,2)</f>
        <v>0.8</v>
      </c>
    </row>
    <row r="535" customHeight="1" ht="15">
      <c r="A535" s="22" t="inlineStr">
        <is>
          <r>
            <t xml:space="preserve">88245</t>
          </r>
        </is>
      </c>
      <c r="B535" s="23" t="inlineStr">
        <is>
          <r>
            <t xml:space="preserve">ARMADOR COM ENCARGOS COMPLEMENTARES</t>
          </r>
        </is>
      </c>
      <c r="C535" s="22" t="inlineStr">
        <is>
          <r>
            <t xml:space="preserve">SINAPI</t>
          </r>
        </is>
      </c>
      <c r="D535" s="22" t="inlineStr">
        <is>
          <r>
            <t xml:space="preserve">H</t>
          </r>
        </is>
      </c>
      <c r="E535" s="24" t="n">
        <v>0.0488</v>
      </c>
      <c r="F535" s="25" t="n">
        <v>30.43</v>
      </c>
      <c r="G535" s="25" t="n">
        <f>TRUNC(TRUNC(E535,8)*F535,2)</f>
        <v>1.48</v>
      </c>
    </row>
    <row r="536" customHeight="1" ht="18">
      <c r="A536" s="2" t="inlineStr"/>
      <c r="B536" s="2" t="inlineStr"/>
      <c r="C536" s="2" t="inlineStr"/>
      <c r="D536" s="2" t="inlineStr"/>
      <c r="E536" s="26" t="inlineStr">
        <is>
          <r>
            <t xml:space="preserve">TOTAL Mão de Obra com Encargos Complementares:</t>
          </r>
        </is>
      </c>
      <c r="F536" s="26" t="inlineStr"/>
      <c r="G536" s="27" t="n">
        <f>SUM(G534:G535)</f>
        <v>2.28</v>
      </c>
    </row>
    <row r="537" customHeight="1" ht="15">
      <c r="A537" s="2" t="inlineStr"/>
      <c r="B537" s="2" t="inlineStr"/>
      <c r="C537" s="2" t="inlineStr"/>
      <c r="D537" s="2" t="inlineStr"/>
      <c r="E537" s="28" t="inlineStr">
        <is>
          <r>
            <t xml:space="preserve">VALOR:</t>
          </r>
        </is>
      </c>
      <c r="F537" s="28" t="inlineStr"/>
      <c r="G537" s="29" t="n">
        <f>ROUND(SUM(G532,G536),2)</f>
        <v>9.68</v>
      </c>
    </row>
    <row r="538" customHeight="1" ht="15">
      <c r="A538" s="2" t="inlineStr"/>
      <c r="B538" s="2" t="inlineStr"/>
      <c r="C538" s="2" t="inlineStr"/>
      <c r="D538" s="2" t="inlineStr"/>
      <c r="E538" s="28" t="inlineStr">
        <is>
          <r>
            <t xml:space="preserve">VALOR BDI (20.34%):</t>
          </r>
        </is>
      </c>
      <c r="F538" s="28" t="inlineStr"/>
      <c r="G538" s="29" t="n">
        <f>ROUND(G537*(20.34/100),2)</f>
        <v>1.97</v>
      </c>
    </row>
    <row r="539" customHeight="1" ht="15">
      <c r="A539" s="2" t="inlineStr"/>
      <c r="B539" s="2" t="inlineStr"/>
      <c r="C539" s="2" t="inlineStr"/>
      <c r="D539" s="2" t="inlineStr"/>
      <c r="E539" s="28" t="inlineStr">
        <is>
          <r>
            <t xml:space="preserve">VALOR COM BDI:</t>
          </r>
        </is>
      </c>
      <c r="F539" s="28" t="inlineStr"/>
      <c r="G539" s="29" t="n">
        <f>G538+G537</f>
        <v>11.65</v>
      </c>
    </row>
    <row r="540" customHeight="1" ht="10">
      <c r="A540" s="2" t="inlineStr"/>
      <c r="B540" s="2" t="inlineStr"/>
      <c r="C540" s="2" t="inlineStr"/>
      <c r="D540" s="2" t="inlineStr"/>
      <c r="E540" s="18" t="inlineStr"/>
      <c r="F540" s="18" t="inlineStr"/>
      <c r="G540" s="18" t="inlineStr"/>
    </row>
    <row r="541" customHeight="1" ht="20">
      <c r="A541" s="19" t="inlineStr">
        <is>
          <r>
            <t xml:space="preserve">​92771​ ARMAÇÃO DE LAJE DE ESTRUTURA CONVENCIONAL DE CONCRETO ARMADO UTILIZANDO AÇO CA-50 DE 10,0 MM - MONTAGEM. AF_06/2022​ (KG)</t>
          </r>
        </is>
      </c>
      <c r="B541" s="19" t="inlineStr"/>
      <c r="C541" s="19" t="inlineStr"/>
      <c r="D541" s="19" t="inlineStr"/>
      <c r="E541" s="19" t="inlineStr"/>
      <c r="F541" s="19" t="inlineStr"/>
      <c r="G541" s="19" t="inlineStr"/>
    </row>
    <row r="542" customHeight="1" ht="15">
      <c r="A542" s="20" t="inlineStr">
        <is>
          <r>
            <t xml:space="preserve">Material</t>
          </r>
        </is>
      </c>
      <c r="B542" s="20" t="inlineStr"/>
      <c r="C542" s="21" t="inlineStr">
        <is>
          <r>
            <t xml:space="preserve">FONTE</t>
          </r>
        </is>
      </c>
      <c r="D542" s="21" t="inlineStr">
        <is>
          <r>
            <t xml:space="preserve">UNID</t>
          </r>
        </is>
      </c>
      <c r="E542" s="21" t="inlineStr">
        <is>
          <r>
            <t xml:space="preserve">COEFICIENTE</t>
          </r>
        </is>
      </c>
      <c r="F542" s="21" t="inlineStr">
        <is>
          <r>
            <t xml:space="preserve">PREÇO UNITÁRIO</t>
          </r>
        </is>
      </c>
      <c r="G542" s="21" t="inlineStr">
        <is>
          <r>
            <t xml:space="preserve">TOTAL</t>
          </r>
        </is>
      </c>
    </row>
    <row r="543" customHeight="1" ht="21">
      <c r="A543" s="22" t="inlineStr">
        <is>
          <r>
            <t xml:space="preserve">00043132</t>
          </r>
        </is>
      </c>
      <c r="B543" s="23" t="inlineStr">
        <is>
          <r>
            <t xml:space="preserve">ARAME RECOZIDO 16 BWG, D = 1,65 MM (0,016 KG/M) OU 18 BWG, D = 1,25 MM (0,01 KG/M)</t>
          </r>
        </is>
      </c>
      <c r="C543" s="22" t="inlineStr">
        <is>
          <r>
            <t xml:space="preserve">SINAPI</t>
          </r>
        </is>
      </c>
      <c r="D543" s="22" t="inlineStr">
        <is>
          <r>
            <t xml:space="preserve">KG</t>
          </r>
        </is>
      </c>
      <c r="E543" s="24" t="n">
        <v>0.025</v>
      </c>
      <c r="F543" s="25" t="n">
        <v>15.67</v>
      </c>
      <c r="G543" s="25" t="n">
        <f>TRUNC(TRUNC(E543,8)*F543,2)</f>
        <v>0.39</v>
      </c>
    </row>
    <row r="544" customHeight="1" ht="29">
      <c r="A544" s="22" t="inlineStr">
        <is>
          <r>
            <t xml:space="preserve">00039017</t>
          </r>
        </is>
      </c>
      <c r="B544" s="23" t="inlineStr">
        <is>
          <r>
            <t xml:space="preserve">ESPACADOR / DISTANCIADOR CIRCULAR COM ENTRADA LATERAL, EM PLASTICO, PARA VERGALHAO *4,2 A 12,5* MM, COBRIMENTO 20 MM</t>
          </r>
        </is>
      </c>
      <c r="C544" s="22" t="inlineStr">
        <is>
          <r>
            <t xml:space="preserve">SINAPI</t>
          </r>
        </is>
      </c>
      <c r="D544" s="22" t="inlineStr">
        <is>
          <r>
            <t xml:space="preserve">UN</t>
          </r>
        </is>
      </c>
      <c r="E544" s="24" t="n">
        <v>0.357</v>
      </c>
      <c r="F544" s="25" t="n">
        <v>0.22</v>
      </c>
      <c r="G544" s="25" t="n">
        <f>TRUNC(TRUNC(E544,8)*F544,2)</f>
        <v>0.07</v>
      </c>
    </row>
    <row r="545" customHeight="1" ht="15">
      <c r="A545" s="2" t="inlineStr"/>
      <c r="B545" s="2" t="inlineStr"/>
      <c r="C545" s="2" t="inlineStr"/>
      <c r="D545" s="2" t="inlineStr"/>
      <c r="E545" s="26" t="inlineStr">
        <is>
          <r>
            <t xml:space="preserve">TOTAL Material:</t>
          </r>
        </is>
      </c>
      <c r="F545" s="26" t="inlineStr"/>
      <c r="G545" s="27" t="n">
        <f>SUM(G543:G544)</f>
        <v>0.46</v>
      </c>
    </row>
    <row r="546" customHeight="1" ht="15">
      <c r="A546" s="20" t="inlineStr">
        <is>
          <r>
            <t xml:space="preserve">Mão de Obra com Encargos Complementares</t>
          </r>
        </is>
      </c>
      <c r="B546" s="20" t="inlineStr"/>
      <c r="C546" s="21" t="inlineStr">
        <is>
          <r>
            <t xml:space="preserve">FONTE</t>
          </r>
        </is>
      </c>
      <c r="D546" s="21" t="inlineStr">
        <is>
          <r>
            <t xml:space="preserve">UNID</t>
          </r>
        </is>
      </c>
      <c r="E546" s="21" t="inlineStr">
        <is>
          <r>
            <t xml:space="preserve">COEFICIENTE</t>
          </r>
        </is>
      </c>
      <c r="F546" s="21" t="inlineStr">
        <is>
          <r>
            <t xml:space="preserve">PREÇO UNITÁRIO</t>
          </r>
        </is>
      </c>
      <c r="G546" s="21" t="inlineStr">
        <is>
          <r>
            <t xml:space="preserve">TOTAL</t>
          </r>
        </is>
      </c>
    </row>
    <row r="547" customHeight="1" ht="21">
      <c r="A547" s="22" t="inlineStr">
        <is>
          <r>
            <t xml:space="preserve">88238</t>
          </r>
        </is>
      </c>
      <c r="B547" s="23" t="inlineStr">
        <is>
          <r>
            <t xml:space="preserve">AJUDANTE DE ARMADOR COM ENCARGOS COMPLEMENTARES</t>
          </r>
        </is>
      </c>
      <c r="C547" s="22" t="inlineStr">
        <is>
          <r>
            <t xml:space="preserve">SINAPI</t>
          </r>
        </is>
      </c>
      <c r="D547" s="22" t="inlineStr">
        <is>
          <r>
            <t xml:space="preserve">H</t>
          </r>
        </is>
      </c>
      <c r="E547" s="24" t="n">
        <v>0.0042</v>
      </c>
      <c r="F547" s="25" t="n">
        <v>24.77</v>
      </c>
      <c r="G547" s="25" t="n">
        <f>TRUNC(TRUNC(E547,8)*F547,2)</f>
        <v>0.1</v>
      </c>
    </row>
    <row r="548" customHeight="1" ht="15">
      <c r="A548" s="22" t="inlineStr">
        <is>
          <r>
            <t xml:space="preserve">88245</t>
          </r>
        </is>
      </c>
      <c r="B548" s="23" t="inlineStr">
        <is>
          <r>
            <t xml:space="preserve">ARMADOR COM ENCARGOS COMPLEMENTARES</t>
          </r>
        </is>
      </c>
      <c r="C548" s="22" t="inlineStr">
        <is>
          <r>
            <t xml:space="preserve">SINAPI</t>
          </r>
        </is>
      </c>
      <c r="D548" s="22" t="inlineStr">
        <is>
          <r>
            <t xml:space="preserve">H</t>
          </r>
        </is>
      </c>
      <c r="E548" s="24" t="n">
        <v>0.0259</v>
      </c>
      <c r="F548" s="25" t="n">
        <v>30.43</v>
      </c>
      <c r="G548" s="25" t="n">
        <f>TRUNC(TRUNC(E548,8)*F548,2)</f>
        <v>0.78</v>
      </c>
    </row>
    <row r="549" customHeight="1" ht="18">
      <c r="A549" s="2" t="inlineStr"/>
      <c r="B549" s="2" t="inlineStr"/>
      <c r="C549" s="2" t="inlineStr"/>
      <c r="D549" s="2" t="inlineStr"/>
      <c r="E549" s="26" t="inlineStr">
        <is>
          <r>
            <t xml:space="preserve">TOTAL Mão de Obra com Encargos Complementares:</t>
          </r>
        </is>
      </c>
      <c r="F549" s="26" t="inlineStr"/>
      <c r="G549" s="27" t="n">
        <f>SUM(G547:G548)</f>
        <v>0.88</v>
      </c>
    </row>
    <row r="550" customHeight="1" ht="15">
      <c r="A550" s="20" t="inlineStr">
        <is>
          <r>
            <t xml:space="preserve">Serviço</t>
          </r>
        </is>
      </c>
      <c r="B550" s="20" t="inlineStr"/>
      <c r="C550" s="21" t="inlineStr">
        <is>
          <r>
            <t xml:space="preserve">FONTE</t>
          </r>
        </is>
      </c>
      <c r="D550" s="21" t="inlineStr">
        <is>
          <r>
            <t xml:space="preserve">UNID</t>
          </r>
        </is>
      </c>
      <c r="E550" s="21" t="inlineStr">
        <is>
          <r>
            <t xml:space="preserve">COEFICIENTE</t>
          </r>
        </is>
      </c>
      <c r="F550" s="21" t="inlineStr">
        <is>
          <r>
            <t xml:space="preserve">PREÇO UNITÁRIO</t>
          </r>
        </is>
      </c>
      <c r="G550" s="21" t="inlineStr">
        <is>
          <r>
            <t xml:space="preserve">TOTAL</t>
          </r>
        </is>
      </c>
    </row>
    <row r="551" customHeight="1" ht="21">
      <c r="A551" s="22" t="inlineStr">
        <is>
          <r>
            <t xml:space="preserve">92803</t>
          </r>
        </is>
      </c>
      <c r="B551" s="23" t="inlineStr">
        <is>
          <r>
            <t xml:space="preserve">CORTE E DOBRA DE AÇO CA-50, DIÂMETRO DE 10,0 MM. AF_06/2022</t>
          </r>
        </is>
      </c>
      <c r="C551" s="22" t="inlineStr">
        <is>
          <r>
            <t xml:space="preserve">SINAPI</t>
          </r>
        </is>
      </c>
      <c r="D551" s="22" t="inlineStr">
        <is>
          <r>
            <t xml:space="preserve">KG</t>
          </r>
        </is>
      </c>
      <c r="E551" s="24" t="n">
        <v>1.0</v>
      </c>
      <c r="F551" s="25" t="n">
        <v>8.5</v>
      </c>
      <c r="G551" s="25" t="n">
        <f>TRUNC(TRUNC(E551,8)*F551,2)</f>
        <v>8.5</v>
      </c>
    </row>
    <row r="552" customHeight="1" ht="15">
      <c r="A552" s="2" t="inlineStr"/>
      <c r="B552" s="2" t="inlineStr"/>
      <c r="C552" s="2" t="inlineStr"/>
      <c r="D552" s="2" t="inlineStr"/>
      <c r="E552" s="26" t="inlineStr">
        <is>
          <r>
            <t xml:space="preserve">TOTAL Serviço:</t>
          </r>
        </is>
      </c>
      <c r="F552" s="26" t="inlineStr"/>
      <c r="G552" s="27" t="n">
        <f>SUM(G551:G551)</f>
        <v>8.5</v>
      </c>
    </row>
    <row r="553" customHeight="1" ht="15">
      <c r="A553" s="2" t="inlineStr"/>
      <c r="B553" s="2" t="inlineStr"/>
      <c r="C553" s="2" t="inlineStr"/>
      <c r="D553" s="2" t="inlineStr"/>
      <c r="E553" s="28" t="inlineStr">
        <is>
          <r>
            <t xml:space="preserve">VALOR:</t>
          </r>
        </is>
      </c>
      <c r="F553" s="28" t="inlineStr"/>
      <c r="G553" s="29" t="n">
        <f>ROUND(SUM(G545,G549,G552),2)</f>
        <v>9.84</v>
      </c>
    </row>
    <row r="554" customHeight="1" ht="15">
      <c r="A554" s="2" t="inlineStr"/>
      <c r="B554" s="2" t="inlineStr"/>
      <c r="C554" s="2" t="inlineStr"/>
      <c r="D554" s="2" t="inlineStr"/>
      <c r="E554" s="28" t="inlineStr">
        <is>
          <r>
            <t xml:space="preserve">VALOR BDI (20.34%):</t>
          </r>
        </is>
      </c>
      <c r="F554" s="28" t="inlineStr"/>
      <c r="G554" s="29" t="n">
        <f>ROUND(G553*(20.34/100),2)</f>
        <v>2.0</v>
      </c>
    </row>
    <row r="555" customHeight="1" ht="15">
      <c r="A555" s="2" t="inlineStr"/>
      <c r="B555" s="2" t="inlineStr"/>
      <c r="C555" s="2" t="inlineStr"/>
      <c r="D555" s="2" t="inlineStr"/>
      <c r="E555" s="28" t="inlineStr">
        <is>
          <r>
            <t xml:space="preserve">VALOR COM BDI:</t>
          </r>
        </is>
      </c>
      <c r="F555" s="28" t="inlineStr"/>
      <c r="G555" s="29" t="n">
        <f>G554+G553</f>
        <v>11.84</v>
      </c>
    </row>
    <row r="556" customHeight="1" ht="10">
      <c r="A556" s="2" t="inlineStr"/>
      <c r="B556" s="2" t="inlineStr"/>
      <c r="C556" s="2" t="inlineStr"/>
      <c r="D556" s="2" t="inlineStr"/>
      <c r="E556" s="18" t="inlineStr"/>
      <c r="F556" s="18" t="inlineStr"/>
      <c r="G556" s="18" t="inlineStr"/>
    </row>
    <row r="557" customHeight="1" ht="20">
      <c r="A557" s="19" t="inlineStr">
        <is>
          <r>
            <t xml:space="preserve">​92767​ ARMAÇÃO DE LAJE DE ESTRUTURA CONVENCIONAL DE CONCRETO ARMADO UTILIZANDO AÇO CA-60 DE 4,2 MM - MONTAGEM. AF_06/2022​ (KG)</t>
          </r>
        </is>
      </c>
      <c r="B557" s="19" t="inlineStr"/>
      <c r="C557" s="19" t="inlineStr"/>
      <c r="D557" s="19" t="inlineStr"/>
      <c r="E557" s="19" t="inlineStr"/>
      <c r="F557" s="19" t="inlineStr"/>
      <c r="G557" s="19" t="inlineStr"/>
    </row>
    <row r="558" customHeight="1" ht="15">
      <c r="A558" s="20" t="inlineStr">
        <is>
          <r>
            <t xml:space="preserve">Material</t>
          </r>
        </is>
      </c>
      <c r="B558" s="20" t="inlineStr"/>
      <c r="C558" s="21" t="inlineStr">
        <is>
          <r>
            <t xml:space="preserve">FONTE</t>
          </r>
        </is>
      </c>
      <c r="D558" s="21" t="inlineStr">
        <is>
          <r>
            <t xml:space="preserve">UNID</t>
          </r>
        </is>
      </c>
      <c r="E558" s="21" t="inlineStr">
        <is>
          <r>
            <t xml:space="preserve">COEFICIENTE</t>
          </r>
        </is>
      </c>
      <c r="F558" s="21" t="inlineStr">
        <is>
          <r>
            <t xml:space="preserve">PREÇO UNITÁRIO</t>
          </r>
        </is>
      </c>
      <c r="G558" s="21" t="inlineStr">
        <is>
          <r>
            <t xml:space="preserve">TOTAL</t>
          </r>
        </is>
      </c>
    </row>
    <row r="559" customHeight="1" ht="21">
      <c r="A559" s="22" t="inlineStr">
        <is>
          <r>
            <t xml:space="preserve">00043132</t>
          </r>
        </is>
      </c>
      <c r="B559" s="23" t="inlineStr">
        <is>
          <r>
            <t xml:space="preserve">ARAME RECOZIDO 16 BWG, D = 1,65 MM (0,016 KG/M) OU 18 BWG, D = 1,25 MM (0,01 KG/M)</t>
          </r>
        </is>
      </c>
      <c r="C559" s="22" t="inlineStr">
        <is>
          <r>
            <t xml:space="preserve">SINAPI</t>
          </r>
        </is>
      </c>
      <c r="D559" s="22" t="inlineStr">
        <is>
          <r>
            <t xml:space="preserve">KG</t>
          </r>
        </is>
      </c>
      <c r="E559" s="24" t="n">
        <v>0.025</v>
      </c>
      <c r="F559" s="25" t="n">
        <v>15.67</v>
      </c>
      <c r="G559" s="25" t="n">
        <f>TRUNC(TRUNC(E559,8)*F559,2)</f>
        <v>0.39</v>
      </c>
    </row>
    <row r="560" customHeight="1" ht="29">
      <c r="A560" s="22" t="inlineStr">
        <is>
          <r>
            <t xml:space="preserve">00039017</t>
          </r>
        </is>
      </c>
      <c r="B560" s="23" t="inlineStr">
        <is>
          <r>
            <t xml:space="preserve">ESPACADOR / DISTANCIADOR CIRCULAR COM ENTRADA LATERAL, EM PLASTICO, PARA VERGALHAO *4,2 A 12,5* MM, COBRIMENTO 20 MM</t>
          </r>
        </is>
      </c>
      <c r="C560" s="22" t="inlineStr">
        <is>
          <r>
            <t xml:space="preserve">SINAPI</t>
          </r>
        </is>
      </c>
      <c r="D560" s="22" t="inlineStr">
        <is>
          <r>
            <t xml:space="preserve">UN</t>
          </r>
        </is>
      </c>
      <c r="E560" s="24" t="n">
        <v>2.816</v>
      </c>
      <c r="F560" s="25" t="n">
        <v>0.22</v>
      </c>
      <c r="G560" s="25" t="n">
        <f>TRUNC(TRUNC(E560,8)*F560,2)</f>
        <v>0.61</v>
      </c>
    </row>
    <row r="561" customHeight="1" ht="15">
      <c r="A561" s="2" t="inlineStr"/>
      <c r="B561" s="2" t="inlineStr"/>
      <c r="C561" s="2" t="inlineStr"/>
      <c r="D561" s="2" t="inlineStr"/>
      <c r="E561" s="26" t="inlineStr">
        <is>
          <r>
            <t xml:space="preserve">TOTAL Material:</t>
          </r>
        </is>
      </c>
      <c r="F561" s="26" t="inlineStr"/>
      <c r="G561" s="27" t="n">
        <f>SUM(G559:G560)</f>
        <v>1.0</v>
      </c>
    </row>
    <row r="562" customHeight="1" ht="15">
      <c r="A562" s="20" t="inlineStr">
        <is>
          <r>
            <t xml:space="preserve">Mão de Obra com Encargos Complementares</t>
          </r>
        </is>
      </c>
      <c r="B562" s="20" t="inlineStr"/>
      <c r="C562" s="21" t="inlineStr">
        <is>
          <r>
            <t xml:space="preserve">FONTE</t>
          </r>
        </is>
      </c>
      <c r="D562" s="21" t="inlineStr">
        <is>
          <r>
            <t xml:space="preserve">UNID</t>
          </r>
        </is>
      </c>
      <c r="E562" s="21" t="inlineStr">
        <is>
          <r>
            <t xml:space="preserve">COEFICIENTE</t>
          </r>
        </is>
      </c>
      <c r="F562" s="21" t="inlineStr">
        <is>
          <r>
            <t xml:space="preserve">PREÇO UNITÁRIO</t>
          </r>
        </is>
      </c>
      <c r="G562" s="21" t="inlineStr">
        <is>
          <r>
            <t xml:space="preserve">TOTAL</t>
          </r>
        </is>
      </c>
    </row>
    <row r="563" customHeight="1" ht="21">
      <c r="A563" s="22" t="inlineStr">
        <is>
          <r>
            <t xml:space="preserve">88238</t>
          </r>
        </is>
      </c>
      <c r="B563" s="23" t="inlineStr">
        <is>
          <r>
            <t xml:space="preserve">AJUDANTE DE ARMADOR COM ENCARGOS COMPLEMENTARES</t>
          </r>
        </is>
      </c>
      <c r="C563" s="22" t="inlineStr">
        <is>
          <r>
            <t xml:space="preserve">SINAPI</t>
          </r>
        </is>
      </c>
      <c r="D563" s="22" t="inlineStr">
        <is>
          <r>
            <t xml:space="preserve">H</t>
          </r>
        </is>
      </c>
      <c r="E563" s="24" t="n">
        <v>0.0172</v>
      </c>
      <c r="F563" s="25" t="n">
        <v>24.77</v>
      </c>
      <c r="G563" s="25" t="n">
        <f>TRUNC(TRUNC(E563,8)*F563,2)</f>
        <v>0.42</v>
      </c>
    </row>
    <row r="564" customHeight="1" ht="15">
      <c r="A564" s="22" t="inlineStr">
        <is>
          <r>
            <t xml:space="preserve">88245</t>
          </r>
        </is>
      </c>
      <c r="B564" s="23" t="inlineStr">
        <is>
          <r>
            <t xml:space="preserve">ARMADOR COM ENCARGOS COMPLEMENTARES</t>
          </r>
        </is>
      </c>
      <c r="C564" s="22" t="inlineStr">
        <is>
          <r>
            <t xml:space="preserve">SINAPI</t>
          </r>
        </is>
      </c>
      <c r="D564" s="22" t="inlineStr">
        <is>
          <r>
            <t xml:space="preserve">H</t>
          </r>
        </is>
      </c>
      <c r="E564" s="24" t="n">
        <v>0.1055</v>
      </c>
      <c r="F564" s="25" t="n">
        <v>30.43</v>
      </c>
      <c r="G564" s="25" t="n">
        <f>TRUNC(TRUNC(E564,8)*F564,2)</f>
        <v>3.21</v>
      </c>
    </row>
    <row r="565" customHeight="1" ht="18">
      <c r="A565" s="2" t="inlineStr"/>
      <c r="B565" s="2" t="inlineStr"/>
      <c r="C565" s="2" t="inlineStr"/>
      <c r="D565" s="2" t="inlineStr"/>
      <c r="E565" s="26" t="inlineStr">
        <is>
          <r>
            <t xml:space="preserve">TOTAL Mão de Obra com Encargos Complementares:</t>
          </r>
        </is>
      </c>
      <c r="F565" s="26" t="inlineStr"/>
      <c r="G565" s="27" t="n">
        <f>SUM(G563:G564)</f>
        <v>3.63</v>
      </c>
    </row>
    <row r="566" customHeight="1" ht="15">
      <c r="A566" s="20" t="inlineStr">
        <is>
          <r>
            <t xml:space="preserve">Serviço</t>
          </r>
        </is>
      </c>
      <c r="B566" s="20" t="inlineStr"/>
      <c r="C566" s="21" t="inlineStr">
        <is>
          <r>
            <t xml:space="preserve">FONTE</t>
          </r>
        </is>
      </c>
      <c r="D566" s="21" t="inlineStr">
        <is>
          <r>
            <t xml:space="preserve">UNID</t>
          </r>
        </is>
      </c>
      <c r="E566" s="21" t="inlineStr">
        <is>
          <r>
            <t xml:space="preserve">COEFICIENTE</t>
          </r>
        </is>
      </c>
      <c r="F566" s="21" t="inlineStr">
        <is>
          <r>
            <t xml:space="preserve">PREÇO UNITÁRIO</t>
          </r>
        </is>
      </c>
      <c r="G566" s="21" t="inlineStr">
        <is>
          <r>
            <t xml:space="preserve">TOTAL</t>
          </r>
        </is>
      </c>
    </row>
    <row r="567" customHeight="1" ht="21">
      <c r="A567" s="22" t="inlineStr">
        <is>
          <r>
            <t xml:space="preserve">92799</t>
          </r>
        </is>
      </c>
      <c r="B567" s="23" t="inlineStr">
        <is>
          <r>
            <t xml:space="preserve">CORTE E DOBRA DE AÇO CA-60, DIÂMETRO DE 4,2 MM. AF_06/2022</t>
          </r>
        </is>
      </c>
      <c r="C567" s="22" t="inlineStr">
        <is>
          <r>
            <t xml:space="preserve">SINAPI</t>
          </r>
        </is>
      </c>
      <c r="D567" s="22" t="inlineStr">
        <is>
          <r>
            <t xml:space="preserve">KG</t>
          </r>
        </is>
      </c>
      <c r="E567" s="24" t="n">
        <v>1.0</v>
      </c>
      <c r="F567" s="25" t="n">
        <v>10.69</v>
      </c>
      <c r="G567" s="25" t="n">
        <f>TRUNC(TRUNC(E567,8)*F567,2)</f>
        <v>10.69</v>
      </c>
    </row>
    <row r="568" customHeight="1" ht="15">
      <c r="A568" s="2" t="inlineStr"/>
      <c r="B568" s="2" t="inlineStr"/>
      <c r="C568" s="2" t="inlineStr"/>
      <c r="D568" s="2" t="inlineStr"/>
      <c r="E568" s="26" t="inlineStr">
        <is>
          <r>
            <t xml:space="preserve">TOTAL Serviço:</t>
          </r>
        </is>
      </c>
      <c r="F568" s="26" t="inlineStr"/>
      <c r="G568" s="27" t="n">
        <f>SUM(G567:G567)</f>
        <v>10.69</v>
      </c>
    </row>
    <row r="569" customHeight="1" ht="15">
      <c r="A569" s="2" t="inlineStr"/>
      <c r="B569" s="2" t="inlineStr"/>
      <c r="C569" s="2" t="inlineStr"/>
      <c r="D569" s="2" t="inlineStr"/>
      <c r="E569" s="28" t="inlineStr">
        <is>
          <r>
            <t xml:space="preserve">VALOR:</t>
          </r>
        </is>
      </c>
      <c r="F569" s="28" t="inlineStr"/>
      <c r="G569" s="29" t="n">
        <f>ROUND(SUM(G561,G565,G568),2)</f>
        <v>15.32</v>
      </c>
    </row>
    <row r="570" customHeight="1" ht="15">
      <c r="A570" s="2" t="inlineStr"/>
      <c r="B570" s="2" t="inlineStr"/>
      <c r="C570" s="2" t="inlineStr"/>
      <c r="D570" s="2" t="inlineStr"/>
      <c r="E570" s="28" t="inlineStr">
        <is>
          <r>
            <t xml:space="preserve">VALOR BDI (20.34%):</t>
          </r>
        </is>
      </c>
      <c r="F570" s="28" t="inlineStr"/>
      <c r="G570" s="29" t="n">
        <f>ROUND(G569*(20.34/100),2)</f>
        <v>3.12</v>
      </c>
    </row>
    <row r="571" customHeight="1" ht="15">
      <c r="A571" s="2" t="inlineStr"/>
      <c r="B571" s="2" t="inlineStr"/>
      <c r="C571" s="2" t="inlineStr"/>
      <c r="D571" s="2" t="inlineStr"/>
      <c r="E571" s="28" t="inlineStr">
        <is>
          <r>
            <t xml:space="preserve">VALOR COM BDI:</t>
          </r>
        </is>
      </c>
      <c r="F571" s="28" t="inlineStr"/>
      <c r="G571" s="29" t="n">
        <f>G570+G569</f>
        <v>18.44</v>
      </c>
    </row>
    <row r="572" customHeight="1" ht="10">
      <c r="A572" s="2" t="inlineStr"/>
      <c r="B572" s="2" t="inlineStr"/>
      <c r="C572" s="2" t="inlineStr"/>
      <c r="D572" s="2" t="inlineStr"/>
      <c r="E572" s="18" t="inlineStr"/>
      <c r="F572" s="18" t="inlineStr"/>
      <c r="G572" s="18" t="inlineStr"/>
    </row>
    <row r="573" customHeight="1" ht="20">
      <c r="A573" s="19" t="inlineStr">
        <is>
          <r>
            <t xml:space="preserve">​89996​ ARMAÇÃO VERTICAL DE ALVENARIA ESTRUTURAL; DIÂMETRO DE 10,0 MM. AF_09/2021​ (KG)</t>
          </r>
        </is>
      </c>
      <c r="B573" s="19" t="inlineStr"/>
      <c r="C573" s="19" t="inlineStr"/>
      <c r="D573" s="19" t="inlineStr"/>
      <c r="E573" s="19" t="inlineStr"/>
      <c r="F573" s="19" t="inlineStr"/>
      <c r="G573" s="19" t="inlineStr"/>
    </row>
    <row r="574" customHeight="1" ht="15">
      <c r="A574" s="20" t="inlineStr">
        <is>
          <r>
            <t xml:space="preserve">Material</t>
          </r>
        </is>
      </c>
      <c r="B574" s="20" t="inlineStr"/>
      <c r="C574" s="21" t="inlineStr">
        <is>
          <r>
            <t xml:space="preserve">FONTE</t>
          </r>
        </is>
      </c>
      <c r="D574" s="21" t="inlineStr">
        <is>
          <r>
            <t xml:space="preserve">UNID</t>
          </r>
        </is>
      </c>
      <c r="E574" s="21" t="inlineStr">
        <is>
          <r>
            <t xml:space="preserve">COEFICIENTE</t>
          </r>
        </is>
      </c>
      <c r="F574" s="21" t="inlineStr">
        <is>
          <r>
            <t xml:space="preserve">PREÇO UNITÁRIO</t>
          </r>
        </is>
      </c>
      <c r="G574" s="21" t="inlineStr">
        <is>
          <r>
            <t xml:space="preserve">TOTAL</t>
          </r>
        </is>
      </c>
    </row>
    <row r="575" customHeight="1" ht="15">
      <c r="A575" s="22" t="inlineStr">
        <is>
          <r>
            <t xml:space="preserve">00000034</t>
          </r>
        </is>
      </c>
      <c r="B575" s="23" t="inlineStr">
        <is>
          <r>
            <t xml:space="preserve">ACO CA-50, 10,0 MM, VERGALHAO</t>
          </r>
        </is>
      </c>
      <c r="C575" s="22" t="inlineStr">
        <is>
          <r>
            <t xml:space="preserve">SINAPI</t>
          </r>
        </is>
      </c>
      <c r="D575" s="22" t="inlineStr">
        <is>
          <r>
            <t xml:space="preserve">KG</t>
          </r>
        </is>
      </c>
      <c r="E575" s="24" t="n">
        <v>1.0</v>
      </c>
      <c r="F575" s="25" t="n">
        <v>7.4</v>
      </c>
      <c r="G575" s="25" t="n">
        <f>TRUNC(TRUNC(E575,8)*F575,2)</f>
        <v>7.4</v>
      </c>
    </row>
    <row r="576" customHeight="1" ht="15">
      <c r="A576" s="2" t="inlineStr"/>
      <c r="B576" s="2" t="inlineStr"/>
      <c r="C576" s="2" t="inlineStr"/>
      <c r="D576" s="2" t="inlineStr"/>
      <c r="E576" s="26" t="inlineStr">
        <is>
          <r>
            <t xml:space="preserve">TOTAL Material:</t>
          </r>
        </is>
      </c>
      <c r="F576" s="26" t="inlineStr"/>
      <c r="G576" s="27" t="n">
        <f>SUM(G575:G575)</f>
        <v>7.4</v>
      </c>
    </row>
    <row r="577" customHeight="1" ht="15">
      <c r="A577" s="20" t="inlineStr">
        <is>
          <r>
            <t xml:space="preserve">Mão de Obra com Encargos Complementares</t>
          </r>
        </is>
      </c>
      <c r="B577" s="20" t="inlineStr"/>
      <c r="C577" s="21" t="inlineStr">
        <is>
          <r>
            <t xml:space="preserve">FONTE</t>
          </r>
        </is>
      </c>
      <c r="D577" s="21" t="inlineStr">
        <is>
          <r>
            <t xml:space="preserve">UNID</t>
          </r>
        </is>
      </c>
      <c r="E577" s="21" t="inlineStr">
        <is>
          <r>
            <t xml:space="preserve">COEFICIENTE</t>
          </r>
        </is>
      </c>
      <c r="F577" s="21" t="inlineStr">
        <is>
          <r>
            <t xml:space="preserve">PREÇO UNITÁRIO</t>
          </r>
        </is>
      </c>
      <c r="G577" s="21" t="inlineStr">
        <is>
          <r>
            <t xml:space="preserve">TOTAL</t>
          </r>
        </is>
      </c>
    </row>
    <row r="578" customHeight="1" ht="21">
      <c r="A578" s="22" t="inlineStr">
        <is>
          <r>
            <t xml:space="preserve">88238</t>
          </r>
        </is>
      </c>
      <c r="B578" s="23" t="inlineStr">
        <is>
          <r>
            <t xml:space="preserve">AJUDANTE DE ARMADOR COM ENCARGOS COMPLEMENTARES</t>
          </r>
        </is>
      </c>
      <c r="C578" s="22" t="inlineStr">
        <is>
          <r>
            <t xml:space="preserve">SINAPI</t>
          </r>
        </is>
      </c>
      <c r="D578" s="22" t="inlineStr">
        <is>
          <r>
            <t xml:space="preserve">H</t>
          </r>
        </is>
      </c>
      <c r="E578" s="24" t="n">
        <v>0.041</v>
      </c>
      <c r="F578" s="25" t="n">
        <v>24.77</v>
      </c>
      <c r="G578" s="25" t="n">
        <f>TRUNC(TRUNC(E578,8)*F578,2)</f>
        <v>1.01</v>
      </c>
    </row>
    <row r="579" customHeight="1" ht="15">
      <c r="A579" s="22" t="inlineStr">
        <is>
          <r>
            <t xml:space="preserve">88245</t>
          </r>
        </is>
      </c>
      <c r="B579" s="23" t="inlineStr">
        <is>
          <r>
            <t xml:space="preserve">ARMADOR COM ENCARGOS COMPLEMENTARES</t>
          </r>
        </is>
      </c>
      <c r="C579" s="22" t="inlineStr">
        <is>
          <r>
            <t xml:space="preserve">SINAPI</t>
          </r>
        </is>
      </c>
      <c r="D579" s="22" t="inlineStr">
        <is>
          <r>
            <t xml:space="preserve">H</t>
          </r>
        </is>
      </c>
      <c r="E579" s="24" t="n">
        <v>0.0615</v>
      </c>
      <c r="F579" s="25" t="n">
        <v>30.43</v>
      </c>
      <c r="G579" s="25" t="n">
        <f>TRUNC(TRUNC(E579,8)*F579,2)</f>
        <v>1.87</v>
      </c>
    </row>
    <row r="580" customHeight="1" ht="18">
      <c r="A580" s="2" t="inlineStr"/>
      <c r="B580" s="2" t="inlineStr"/>
      <c r="C580" s="2" t="inlineStr"/>
      <c r="D580" s="2" t="inlineStr"/>
      <c r="E580" s="26" t="inlineStr">
        <is>
          <r>
            <t xml:space="preserve">TOTAL Mão de Obra com Encargos Complementares:</t>
          </r>
        </is>
      </c>
      <c r="F580" s="26" t="inlineStr"/>
      <c r="G580" s="27" t="n">
        <f>SUM(G578:G579)</f>
        <v>2.88</v>
      </c>
    </row>
    <row r="581" customHeight="1" ht="15">
      <c r="A581" s="2" t="inlineStr"/>
      <c r="B581" s="2" t="inlineStr"/>
      <c r="C581" s="2" t="inlineStr"/>
      <c r="D581" s="2" t="inlineStr"/>
      <c r="E581" s="28" t="inlineStr">
        <is>
          <r>
            <t xml:space="preserve">VALOR:</t>
          </r>
        </is>
      </c>
      <c r="F581" s="28" t="inlineStr"/>
      <c r="G581" s="29" t="n">
        <f>ROUND(SUM(G576,G580),2)</f>
        <v>10.28</v>
      </c>
    </row>
    <row r="582" customHeight="1" ht="15">
      <c r="A582" s="2" t="inlineStr"/>
      <c r="B582" s="2" t="inlineStr"/>
      <c r="C582" s="2" t="inlineStr"/>
      <c r="D582" s="2" t="inlineStr"/>
      <c r="E582" s="28" t="inlineStr">
        <is>
          <r>
            <t xml:space="preserve">VALOR BDI (20.34%):</t>
          </r>
        </is>
      </c>
      <c r="F582" s="28" t="inlineStr"/>
      <c r="G582" s="29" t="n">
        <f>ROUND(G581*(20.34/100),2)</f>
        <v>2.09</v>
      </c>
    </row>
    <row r="583" customHeight="1" ht="15">
      <c r="A583" s="2" t="inlineStr"/>
      <c r="B583" s="2" t="inlineStr"/>
      <c r="C583" s="2" t="inlineStr"/>
      <c r="D583" s="2" t="inlineStr"/>
      <c r="E583" s="28" t="inlineStr">
        <is>
          <r>
            <t xml:space="preserve">VALOR COM BDI:</t>
          </r>
        </is>
      </c>
      <c r="F583" s="28" t="inlineStr"/>
      <c r="G583" s="29" t="n">
        <f>G582+G581</f>
        <v>12.37</v>
      </c>
    </row>
    <row r="584" customHeight="1" ht="10">
      <c r="A584" s="2" t="inlineStr"/>
      <c r="B584" s="2" t="inlineStr"/>
      <c r="C584" s="2" t="inlineStr"/>
      <c r="D584" s="2" t="inlineStr"/>
      <c r="E584" s="18" t="inlineStr"/>
      <c r="F584" s="18" t="inlineStr"/>
      <c r="G584" s="18" t="inlineStr"/>
    </row>
    <row r="585" customHeight="1" ht="20">
      <c r="A585" s="19" t="inlineStr">
        <is>
          <r>
            <t xml:space="preserve">​88246​ ASSENTADOR DE TUBOS COM ENCARGOS COMPLEMENTARES​ (H)</t>
          </r>
        </is>
      </c>
      <c r="B585" s="19" t="inlineStr"/>
      <c r="C585" s="19" t="inlineStr"/>
      <c r="D585" s="19" t="inlineStr"/>
      <c r="E585" s="19" t="inlineStr"/>
      <c r="F585" s="19" t="inlineStr"/>
      <c r="G585" s="19" t="inlineStr"/>
    </row>
    <row r="586" customHeight="1" ht="15">
      <c r="A586" s="20" t="inlineStr">
        <is>
          <r>
            <t xml:space="preserve">Encargos Complementares</t>
          </r>
        </is>
      </c>
      <c r="B586" s="20" t="inlineStr"/>
      <c r="C586" s="21" t="inlineStr">
        <is>
          <r>
            <t xml:space="preserve">FONTE</t>
          </r>
        </is>
      </c>
      <c r="D586" s="21" t="inlineStr">
        <is>
          <r>
            <t xml:space="preserve">UNID</t>
          </r>
        </is>
      </c>
      <c r="E586" s="21" t="inlineStr">
        <is>
          <r>
            <t xml:space="preserve">COEFICIENTE</t>
          </r>
        </is>
      </c>
      <c r="F586" s="21" t="inlineStr">
        <is>
          <r>
            <t xml:space="preserve">PREÇO UNITÁRIO</t>
          </r>
        </is>
      </c>
      <c r="G586" s="21" t="inlineStr">
        <is>
          <r>
            <t xml:space="preserve">TOTAL</t>
          </r>
        </is>
      </c>
    </row>
    <row r="587" customHeight="1" ht="21">
      <c r="A587" s="22" t="inlineStr">
        <is>
          <r>
            <t xml:space="preserve">00037370</t>
          </r>
        </is>
      </c>
      <c r="B587" s="23" t="inlineStr">
        <is>
          <r>
            <t xml:space="preserve">ALIMENTACAO - HORISTA (COLETADO CAIXA - ENCARGOS COMPLEMENTARES)</t>
          </r>
        </is>
      </c>
      <c r="C587" s="22" t="inlineStr">
        <is>
          <r>
            <t xml:space="preserve">SINAPI</t>
          </r>
        </is>
      </c>
      <c r="D587" s="22" t="inlineStr">
        <is>
          <r>
            <t xml:space="preserve">H</t>
          </r>
        </is>
      </c>
      <c r="E587" s="24" t="n">
        <v>1.0</v>
      </c>
      <c r="F587" s="25" t="n">
        <v>3.62</v>
      </c>
      <c r="G587" s="25" t="n">
        <f>TRUNC(TRUNC(E587,8)*F587,2)</f>
        <v>3.62</v>
      </c>
    </row>
    <row r="588" customHeight="1" ht="21">
      <c r="A588" s="22" t="inlineStr">
        <is>
          <r>
            <t xml:space="preserve">00043488</t>
          </r>
        </is>
      </c>
      <c r="B588" s="23" t="inlineStr">
        <is>
          <r>
            <t xml:space="preserve">EPI - FAMILIA OPERADOR ESCAVADEIRA - HORISTA (ENCARGOS COMPLEMENTARES - COLETADO CAIXA)</t>
          </r>
        </is>
      </c>
      <c r="C588" s="22" t="inlineStr">
        <is>
          <r>
            <t xml:space="preserve">SINAPI</t>
          </r>
        </is>
      </c>
      <c r="D588" s="22" t="inlineStr">
        <is>
          <r>
            <t xml:space="preserve">H</t>
          </r>
        </is>
      </c>
      <c r="E588" s="24" t="n">
        <v>1.0</v>
      </c>
      <c r="F588" s="25" t="n">
        <v>0.89</v>
      </c>
      <c r="G588" s="25" t="n">
        <f>TRUNC(TRUNC(E588,8)*F588,2)</f>
        <v>0.89</v>
      </c>
    </row>
    <row r="589" customHeight="1" ht="21">
      <c r="A589" s="22" t="inlineStr">
        <is>
          <r>
            <t xml:space="preserve">00037372</t>
          </r>
        </is>
      </c>
      <c r="B589" s="23" t="inlineStr">
        <is>
          <r>
            <t xml:space="preserve">EXAMES - HORISTA (COLETADO CAIXA - ENCARGOS COMPLEMENTARES)</t>
          </r>
        </is>
      </c>
      <c r="C589" s="22" t="inlineStr">
        <is>
          <r>
            <t xml:space="preserve">SINAPI</t>
          </r>
        </is>
      </c>
      <c r="D589" s="22" t="inlineStr">
        <is>
          <r>
            <t xml:space="preserve">H</t>
          </r>
        </is>
      </c>
      <c r="E589" s="24" t="n">
        <v>1.0</v>
      </c>
      <c r="F589" s="25" t="n">
        <v>1.43</v>
      </c>
      <c r="G589" s="25" t="n">
        <f>TRUNC(TRUNC(E589,8)*F589,2)</f>
        <v>1.43</v>
      </c>
    </row>
    <row r="590" customHeight="1" ht="29">
      <c r="A590" s="22" t="inlineStr">
        <is>
          <r>
            <t xml:space="preserve">00043464</t>
          </r>
        </is>
      </c>
      <c r="B590" s="23" t="inlineStr">
        <is>
          <r>
            <t xml:space="preserve">FERRAMENTAS - FAMILIA OPERADOR ESCAVADEIRA - HORISTA (ENCARGOS COMPLEMENTARES - COLETADO CAIXA)</t>
          </r>
        </is>
      </c>
      <c r="C590" s="22" t="inlineStr">
        <is>
          <r>
            <t xml:space="preserve">SINAPI</t>
          </r>
        </is>
      </c>
      <c r="D590" s="22" t="inlineStr">
        <is>
          <r>
            <t xml:space="preserve">H</t>
          </r>
        </is>
      </c>
      <c r="E590" s="24" t="n">
        <v>1.0</v>
      </c>
      <c r="F590" s="25" t="n">
        <v>0.01</v>
      </c>
      <c r="G590" s="25" t="n">
        <f>TRUNC(TRUNC(E590,8)*F590,2)</f>
        <v>0.01</v>
      </c>
    </row>
    <row r="591" customHeight="1" ht="21">
      <c r="A591" s="22" t="inlineStr">
        <is>
          <r>
            <t xml:space="preserve">00037373</t>
          </r>
        </is>
      </c>
      <c r="B591" s="23" t="inlineStr">
        <is>
          <r>
            <t xml:space="preserve">SEGURO - HORISTA (COLETADO CAIXA - ENCARGOS COMPLEMENTARES)</t>
          </r>
        </is>
      </c>
      <c r="C591" s="22" t="inlineStr">
        <is>
          <r>
            <t xml:space="preserve">SINAPI</t>
          </r>
        </is>
      </c>
      <c r="D591" s="22" t="inlineStr">
        <is>
          <r>
            <t xml:space="preserve">H</t>
          </r>
        </is>
      </c>
      <c r="E591" s="24" t="n">
        <v>1.0</v>
      </c>
      <c r="F591" s="25" t="n">
        <v>0.08</v>
      </c>
      <c r="G591" s="25" t="n">
        <f>TRUNC(TRUNC(E591,8)*F591,2)</f>
        <v>0.08</v>
      </c>
    </row>
    <row r="592" customHeight="1" ht="21">
      <c r="A592" s="22" t="inlineStr">
        <is>
          <r>
            <t xml:space="preserve">00037371</t>
          </r>
        </is>
      </c>
      <c r="B592" s="23" t="inlineStr">
        <is>
          <r>
            <t xml:space="preserve">TRANSPORTE - HORISTA (COLETADO CAIXA - ENCARGOS COMPLEMENTARES)</t>
          </r>
        </is>
      </c>
      <c r="C592" s="22" t="inlineStr">
        <is>
          <r>
            <t xml:space="preserve">SINAPI</t>
          </r>
        </is>
      </c>
      <c r="D592" s="22" t="inlineStr">
        <is>
          <r>
            <t xml:space="preserve">H</t>
          </r>
        </is>
      </c>
      <c r="E592" s="24" t="n">
        <v>1.0</v>
      </c>
      <c r="F592" s="25" t="n">
        <v>1.09</v>
      </c>
      <c r="G592" s="25" t="n">
        <f>TRUNC(TRUNC(E592,8)*F592,2)</f>
        <v>1.09</v>
      </c>
    </row>
    <row r="593" customHeight="1" ht="15">
      <c r="A593" s="2" t="inlineStr"/>
      <c r="B593" s="2" t="inlineStr"/>
      <c r="C593" s="2" t="inlineStr"/>
      <c r="D593" s="2" t="inlineStr"/>
      <c r="E593" s="26" t="inlineStr">
        <is>
          <r>
            <t xml:space="preserve">TOTAL Encargos Complementares:</t>
          </r>
        </is>
      </c>
      <c r="F593" s="26" t="inlineStr"/>
      <c r="G593" s="27" t="n">
        <f>SUM(G587:G592)</f>
        <v>7.12</v>
      </c>
    </row>
    <row r="594" customHeight="1" ht="15">
      <c r="A594" s="20" t="inlineStr">
        <is>
          <r>
            <t xml:space="preserve">Mão de Obra</t>
          </r>
        </is>
      </c>
      <c r="B594" s="20" t="inlineStr"/>
      <c r="C594" s="21" t="inlineStr">
        <is>
          <r>
            <t xml:space="preserve">FONTE</t>
          </r>
        </is>
      </c>
      <c r="D594" s="21" t="inlineStr">
        <is>
          <r>
            <t xml:space="preserve">UNID</t>
          </r>
        </is>
      </c>
      <c r="E594" s="21" t="inlineStr">
        <is>
          <r>
            <t xml:space="preserve">COEFICIENTE</t>
          </r>
        </is>
      </c>
      <c r="F594" s="21" t="inlineStr">
        <is>
          <r>
            <t xml:space="preserve">PREÇO UNITÁRIO</t>
          </r>
        </is>
      </c>
      <c r="G594" s="21" t="inlineStr">
        <is>
          <r>
            <t xml:space="preserve">TOTAL</t>
          </r>
        </is>
      </c>
    </row>
    <row r="595" customHeight="1" ht="15">
      <c r="A595" s="22" t="inlineStr">
        <is>
          <r>
            <t xml:space="preserve">00040331</t>
          </r>
        </is>
      </c>
      <c r="B595" s="23" t="inlineStr">
        <is>
          <r>
            <t xml:space="preserve">ASSENTADOR DE MANILHAS (HORISTA)</t>
          </r>
        </is>
      </c>
      <c r="C595" s="22" t="inlineStr">
        <is>
          <r>
            <t xml:space="preserve">SINAPI</t>
          </r>
        </is>
      </c>
      <c r="D595" s="22" t="inlineStr">
        <is>
          <r>
            <t xml:space="preserve">H</t>
          </r>
        </is>
      </c>
      <c r="E595" s="24" t="n">
        <v>1.0</v>
      </c>
      <c r="F595" s="25" t="n">
        <v>16.43</v>
      </c>
      <c r="G595" s="25" t="n">
        <f>TRUNC(TRUNC(E595,8)*F595,2)</f>
        <v>16.43</v>
      </c>
    </row>
    <row r="596" customHeight="1" ht="15">
      <c r="A596" s="2" t="inlineStr"/>
      <c r="B596" s="2" t="inlineStr"/>
      <c r="C596" s="2" t="inlineStr"/>
      <c r="D596" s="2" t="inlineStr"/>
      <c r="E596" s="26" t="inlineStr">
        <is>
          <r>
            <t xml:space="preserve">TOTAL Mão de Obra:</t>
          </r>
        </is>
      </c>
      <c r="F596" s="26" t="inlineStr"/>
      <c r="G596" s="27" t="n">
        <f>SUM(G595:G595)</f>
        <v>16.43</v>
      </c>
    </row>
    <row r="597" customHeight="1" ht="15">
      <c r="A597" s="20" t="inlineStr">
        <is>
          <r>
            <t xml:space="preserve">Serviço</t>
          </r>
        </is>
      </c>
      <c r="B597" s="20" t="inlineStr"/>
      <c r="C597" s="21" t="inlineStr">
        <is>
          <r>
            <t xml:space="preserve">FONTE</t>
          </r>
        </is>
      </c>
      <c r="D597" s="21" t="inlineStr">
        <is>
          <r>
            <t xml:space="preserve">UNID</t>
          </r>
        </is>
      </c>
      <c r="E597" s="21" t="inlineStr">
        <is>
          <r>
            <t xml:space="preserve">COEFICIENTE</t>
          </r>
        </is>
      </c>
      <c r="F597" s="21" t="inlineStr">
        <is>
          <r>
            <t xml:space="preserve">PREÇO UNITÁRIO</t>
          </r>
        </is>
      </c>
      <c r="G597" s="21" t="inlineStr">
        <is>
          <r>
            <t xml:space="preserve">TOTAL</t>
          </r>
        </is>
      </c>
    </row>
    <row r="598" customHeight="1" ht="21">
      <c r="A598" s="22" t="inlineStr">
        <is>
          <r>
            <t xml:space="preserve">95315</t>
          </r>
        </is>
      </c>
      <c r="B598" s="23" t="inlineStr">
        <is>
          <r>
            <t xml:space="preserve">CURSO DE CAPACITAÇÃO PARA ASSENTADOR DE TUBOS (ENCARGOS COMPLEMENTARES) - HORISTA</t>
          </r>
        </is>
      </c>
      <c r="C598" s="22" t="inlineStr">
        <is>
          <r>
            <t xml:space="preserve">SINAPI</t>
          </r>
        </is>
      </c>
      <c r="D598" s="22" t="inlineStr">
        <is>
          <r>
            <t xml:space="preserve">H</t>
          </r>
        </is>
      </c>
      <c r="E598" s="24" t="n">
        <v>1.0</v>
      </c>
      <c r="F598" s="25" t="n">
        <v>0.24</v>
      </c>
      <c r="G598" s="25" t="n">
        <f>TRUNC(TRUNC(E598,8)*F598,2)</f>
        <v>0.24</v>
      </c>
    </row>
    <row r="599" customHeight="1" ht="15">
      <c r="A599" s="2" t="inlineStr"/>
      <c r="B599" s="2" t="inlineStr"/>
      <c r="C599" s="2" t="inlineStr"/>
      <c r="D599" s="2" t="inlineStr"/>
      <c r="E599" s="26" t="inlineStr">
        <is>
          <r>
            <t xml:space="preserve">TOTAL Serviço:</t>
          </r>
        </is>
      </c>
      <c r="F599" s="26" t="inlineStr"/>
      <c r="G599" s="27" t="n">
        <f>SUM(G598:G598)</f>
        <v>0.24</v>
      </c>
    </row>
    <row r="600" customHeight="1" ht="15">
      <c r="A600" s="2" t="inlineStr"/>
      <c r="B600" s="2" t="inlineStr"/>
      <c r="C600" s="2" t="inlineStr"/>
      <c r="D600" s="2" t="inlineStr"/>
      <c r="E600" s="28" t="inlineStr">
        <is>
          <r>
            <t xml:space="preserve">VALOR:</t>
          </r>
        </is>
      </c>
      <c r="F600" s="28" t="inlineStr"/>
      <c r="G600" s="29" t="n">
        <f>ROUND(SUM(G593,G596,G599),2)</f>
        <v>23.79</v>
      </c>
    </row>
    <row r="601" customHeight="1" ht="15">
      <c r="A601" s="2" t="inlineStr"/>
      <c r="B601" s="2" t="inlineStr"/>
      <c r="C601" s="2" t="inlineStr"/>
      <c r="D601" s="2" t="inlineStr"/>
      <c r="E601" s="28" t="inlineStr">
        <is>
          <r>
            <t xml:space="preserve">VALOR BDI (20.34%):</t>
          </r>
        </is>
      </c>
      <c r="F601" s="28" t="inlineStr"/>
      <c r="G601" s="29" t="n">
        <f>ROUND(G600*(20.34/100),2)</f>
        <v>4.84</v>
      </c>
    </row>
    <row r="602" customHeight="1" ht="15">
      <c r="A602" s="2" t="inlineStr"/>
      <c r="B602" s="2" t="inlineStr"/>
      <c r="C602" s="2" t="inlineStr"/>
      <c r="D602" s="2" t="inlineStr"/>
      <c r="E602" s="28" t="inlineStr">
        <is>
          <r>
            <t xml:space="preserve">VALOR COM BDI:</t>
          </r>
        </is>
      </c>
      <c r="F602" s="28" t="inlineStr"/>
      <c r="G602" s="29" t="n">
        <f>G601+G600</f>
        <v>28.63</v>
      </c>
    </row>
    <row r="603" customHeight="1" ht="10">
      <c r="A603" s="2" t="inlineStr"/>
      <c r="B603" s="2" t="inlineStr"/>
      <c r="C603" s="2" t="inlineStr"/>
      <c r="D603" s="2" t="inlineStr"/>
      <c r="E603" s="18" t="inlineStr"/>
      <c r="F603" s="18" t="inlineStr"/>
      <c r="G603" s="18" t="inlineStr"/>
    </row>
    <row r="604" customHeight="1" ht="20">
      <c r="A604" s="19" t="inlineStr">
        <is>
          <r>
            <t xml:space="preserve">​100578​ ASSENTAMENTO DE POSTE DE CONCRETO COM COMPRIMENTO NOMINAL DE 9 M, CARGA NOMINAL MENOR OU IGUAL A 1000 DAN, ENGASTAMENTO SIMPLES COM 1,5 M DE SOLO (NÃO INCLUI FORNECIMENTO). AF_04/2025​ (UN)</t>
          </r>
        </is>
      </c>
      <c r="B604" s="19" t="inlineStr"/>
      <c r="C604" s="19" t="inlineStr"/>
      <c r="D604" s="19" t="inlineStr"/>
      <c r="E604" s="19" t="inlineStr"/>
      <c r="F604" s="19" t="inlineStr"/>
      <c r="G604" s="19" t="inlineStr"/>
    </row>
    <row r="605" customHeight="1" ht="15">
      <c r="A605" s="20" t="inlineStr">
        <is>
          <r>
            <t xml:space="preserve">Equipamento Custo Horário</t>
          </r>
        </is>
      </c>
      <c r="B605" s="20" t="inlineStr"/>
      <c r="C605" s="21" t="inlineStr">
        <is>
          <r>
            <t xml:space="preserve">FONTE</t>
          </r>
        </is>
      </c>
      <c r="D605" s="21" t="inlineStr">
        <is>
          <r>
            <t xml:space="preserve">UNID</t>
          </r>
        </is>
      </c>
      <c r="E605" s="21" t="inlineStr">
        <is>
          <r>
            <t xml:space="preserve">COEFICIENTE</t>
          </r>
        </is>
      </c>
      <c r="F605" s="21" t="inlineStr">
        <is>
          <r>
            <t xml:space="preserve">PREÇO UNITÁRIO</t>
          </r>
        </is>
      </c>
      <c r="G605" s="21" t="inlineStr">
        <is>
          <r>
            <t xml:space="preserve">TOTAL</t>
          </r>
        </is>
      </c>
    </row>
    <row r="606" customHeight="1" ht="46">
      <c r="A606" s="22" t="inlineStr">
        <is>
          <r>
            <t xml:space="preserve">5930</t>
          </r>
        </is>
      </c>
      <c r="B606" s="23" t="inlineStr">
        <is>
          <r>
            <t xml:space="preserve">GUINDAUTO HIDRÁULICO, CAPACIDADE MÁXIMA DE CARGA 6200 KG, MOMENTO MÁXIMO DE CARGA 11,7 TM, ALCANCE MÁXIMO HORIZONTAL 9,70 M, INCLUSIVE CAMINHÃO TOCO PBT 16.000 KG, POTÊNCIA DE 189 CV - CHI DIURNO. AF_06/2014</t>
          </r>
        </is>
      </c>
      <c r="C606" s="22" t="inlineStr">
        <is>
          <r>
            <t xml:space="preserve">SINAPI</t>
          </r>
        </is>
      </c>
      <c r="D606" s="22" t="inlineStr">
        <is>
          <r>
            <t xml:space="preserve">CHI</t>
          </r>
        </is>
      </c>
      <c r="E606" s="24" t="n">
        <v>0.9865201</v>
      </c>
      <c r="F606" s="25" t="n">
        <v>79.83</v>
      </c>
      <c r="G606" s="25" t="n">
        <f>TRUNC(TRUNC(E606,8)*F606,2)</f>
        <v>78.75</v>
      </c>
    </row>
    <row r="607" customHeight="1" ht="46">
      <c r="A607" s="22" t="inlineStr">
        <is>
          <r>
            <t xml:space="preserve">5928</t>
          </r>
        </is>
      </c>
      <c r="B607" s="23" t="inlineStr">
        <is>
          <r>
            <t xml:space="preserve">GUINDAUTO HIDRÁULICO, CAPACIDADE MÁXIMA DE CARGA 6200 KG, MOMENTO MÁXIMO DE CARGA 11,7 TM, ALCANCE MÁXIMO HORIZONTAL 9,70 M, INCLUSIVE CAMINHÃO TOCO PBT 16.000 KG, POTÊNCIA DE 189 CV - CHP DIURNO. AF_06/2014</t>
          </r>
        </is>
      </c>
      <c r="C607" s="22" t="inlineStr">
        <is>
          <r>
            <t xml:space="preserve">SINAPI</t>
          </r>
        </is>
      </c>
      <c r="D607" s="22" t="inlineStr">
        <is>
          <r>
            <t xml:space="preserve">CHP</t>
          </r>
        </is>
      </c>
      <c r="E607" s="24" t="n">
        <v>0.07316</v>
      </c>
      <c r="F607" s="25" t="n">
        <v>285.05</v>
      </c>
      <c r="G607" s="25" t="n">
        <f>TRUNC(TRUNC(E607,8)*F607,2)</f>
        <v>20.85</v>
      </c>
    </row>
    <row r="608" customHeight="1" ht="18">
      <c r="A608" s="2" t="inlineStr"/>
      <c r="B608" s="2" t="inlineStr"/>
      <c r="C608" s="2" t="inlineStr"/>
      <c r="D608" s="2" t="inlineStr"/>
      <c r="E608" s="26" t="inlineStr">
        <is>
          <r>
            <t xml:space="preserve">TOTAL Equipamento Custo Horário:</t>
          </r>
        </is>
      </c>
      <c r="F608" s="26" t="inlineStr"/>
      <c r="G608" s="27" t="n">
        <f>SUM(G606:G607)</f>
        <v>99.6</v>
      </c>
    </row>
    <row r="609" customHeight="1" ht="15">
      <c r="A609" s="20" t="inlineStr">
        <is>
          <r>
            <t xml:space="preserve">Material</t>
          </r>
        </is>
      </c>
      <c r="B609" s="20" t="inlineStr"/>
      <c r="C609" s="21" t="inlineStr">
        <is>
          <r>
            <t xml:space="preserve">FONTE</t>
          </r>
        </is>
      </c>
      <c r="D609" s="21" t="inlineStr">
        <is>
          <r>
            <t xml:space="preserve">UNID</t>
          </r>
        </is>
      </c>
      <c r="E609" s="21" t="inlineStr">
        <is>
          <r>
            <t xml:space="preserve">COEFICIENTE</t>
          </r>
        </is>
      </c>
      <c r="F609" s="21" t="inlineStr">
        <is>
          <r>
            <t xml:space="preserve">PREÇO UNITÁRIO</t>
          </r>
        </is>
      </c>
      <c r="G609" s="21" t="inlineStr">
        <is>
          <r>
            <t xml:space="preserve">TOTAL</t>
          </r>
        </is>
      </c>
    </row>
    <row r="610" customHeight="1" ht="15">
      <c r="A610" s="22" t="inlineStr">
        <is>
          <r>
            <t xml:space="preserve">00000863</t>
          </r>
        </is>
      </c>
      <c r="B610" s="23" t="inlineStr">
        <is>
          <r>
            <t xml:space="preserve">CABO DE COBRE NU 35 MM2 MEIO-DURO</t>
          </r>
        </is>
      </c>
      <c r="C610" s="22" t="inlineStr">
        <is>
          <r>
            <t xml:space="preserve">SINAPI</t>
          </r>
        </is>
      </c>
      <c r="D610" s="22" t="inlineStr">
        <is>
          <r>
            <t xml:space="preserve">M</t>
          </r>
        </is>
      </c>
      <c r="E610" s="24" t="n">
        <v>9.0</v>
      </c>
      <c r="F610" s="25" t="n">
        <v>41.2</v>
      </c>
      <c r="G610" s="25" t="n">
        <f>TRUNC(TRUNC(E610,8)*F610,2)</f>
        <v>370.8</v>
      </c>
    </row>
    <row r="611" customHeight="1" ht="15">
      <c r="A611" s="2" t="inlineStr"/>
      <c r="B611" s="2" t="inlineStr"/>
      <c r="C611" s="2" t="inlineStr"/>
      <c r="D611" s="2" t="inlineStr"/>
      <c r="E611" s="26" t="inlineStr">
        <is>
          <r>
            <t xml:space="preserve">TOTAL Material:</t>
          </r>
        </is>
      </c>
      <c r="F611" s="26" t="inlineStr"/>
      <c r="G611" s="27" t="n">
        <f>SUM(G610:G610)</f>
        <v>370.8</v>
      </c>
    </row>
    <row r="612" customHeight="1" ht="15">
      <c r="A612" s="20" t="inlineStr">
        <is>
          <r>
            <t xml:space="preserve">Mão de Obra com Encargos Complementares</t>
          </r>
        </is>
      </c>
      <c r="B612" s="20" t="inlineStr"/>
      <c r="C612" s="21" t="inlineStr">
        <is>
          <r>
            <t xml:space="preserve">FONTE</t>
          </r>
        </is>
      </c>
      <c r="D612" s="21" t="inlineStr">
        <is>
          <r>
            <t xml:space="preserve">UNID</t>
          </r>
        </is>
      </c>
      <c r="E612" s="21" t="inlineStr">
        <is>
          <r>
            <t xml:space="preserve">COEFICIENTE</t>
          </r>
        </is>
      </c>
      <c r="F612" s="21" t="inlineStr">
        <is>
          <r>
            <t xml:space="preserve">PREÇO UNITÁRIO</t>
          </r>
        </is>
      </c>
      <c r="G612" s="21" t="inlineStr">
        <is>
          <r>
            <t xml:space="preserve">TOTAL</t>
          </r>
        </is>
      </c>
    </row>
    <row r="613" customHeight="1" ht="21">
      <c r="A613" s="22" t="inlineStr">
        <is>
          <r>
            <t xml:space="preserve">88247</t>
          </r>
        </is>
      </c>
      <c r="B613" s="23" t="inlineStr">
        <is>
          <r>
            <t xml:space="preserve">AUXILIAR DE ELETRICISTA COM ENCARGOS COMPLEMENTARES</t>
          </r>
        </is>
      </c>
      <c r="C613" s="22" t="inlineStr">
        <is>
          <r>
            <t xml:space="preserve">SINAPI</t>
          </r>
        </is>
      </c>
      <c r="D613" s="22" t="inlineStr">
        <is>
          <r>
            <t xml:space="preserve">H</t>
          </r>
        </is>
      </c>
      <c r="E613" s="24" t="n">
        <v>0.9149091</v>
      </c>
      <c r="F613" s="25" t="n">
        <v>25.22</v>
      </c>
      <c r="G613" s="25" t="n">
        <f>TRUNC(TRUNC(E613,8)*F613,2)</f>
        <v>23.07</v>
      </c>
    </row>
    <row r="614" customHeight="1" ht="15">
      <c r="A614" s="22" t="inlineStr">
        <is>
          <r>
            <t xml:space="preserve">88264</t>
          </r>
        </is>
      </c>
      <c r="B614" s="23" t="inlineStr">
        <is>
          <r>
            <t xml:space="preserve">ELETRICISTA COM ENCARGOS COMPLEMENTARES</t>
          </r>
        </is>
      </c>
      <c r="C614" s="22" t="inlineStr">
        <is>
          <r>
            <t xml:space="preserve">SINAPI</t>
          </r>
        </is>
      </c>
      <c r="D614" s="22" t="inlineStr">
        <is>
          <r>
            <t xml:space="preserve">H</t>
          </r>
        </is>
      </c>
      <c r="E614" s="24" t="n">
        <v>4.1170909</v>
      </c>
      <c r="F614" s="25" t="n">
        <v>30.96</v>
      </c>
      <c r="G614" s="25" t="n">
        <f>TRUNC(TRUNC(E614,8)*F614,2)</f>
        <v>127.46</v>
      </c>
    </row>
    <row r="615" customHeight="1" ht="18">
      <c r="A615" s="2" t="inlineStr"/>
      <c r="B615" s="2" t="inlineStr"/>
      <c r="C615" s="2" t="inlineStr"/>
      <c r="D615" s="2" t="inlineStr"/>
      <c r="E615" s="26" t="inlineStr">
        <is>
          <r>
            <t xml:space="preserve">TOTAL Mão de Obra com Encargos Complementares:</t>
          </r>
        </is>
      </c>
      <c r="F615" s="26" t="inlineStr"/>
      <c r="G615" s="27" t="n">
        <f>SUM(G613:G614)</f>
        <v>150.53</v>
      </c>
    </row>
    <row r="616" customHeight="1" ht="15">
      <c r="A616" s="2" t="inlineStr"/>
      <c r="B616" s="2" t="inlineStr"/>
      <c r="C616" s="2" t="inlineStr"/>
      <c r="D616" s="2" t="inlineStr"/>
      <c r="E616" s="28" t="inlineStr">
        <is>
          <r>
            <t xml:space="preserve">VALOR:</t>
          </r>
        </is>
      </c>
      <c r="F616" s="28" t="inlineStr"/>
      <c r="G616" s="29" t="n">
        <f>ROUND(SUM(G608,G611,G615),2)</f>
        <v>620.93</v>
      </c>
    </row>
    <row r="617" customHeight="1" ht="15">
      <c r="A617" s="2" t="inlineStr"/>
      <c r="B617" s="2" t="inlineStr"/>
      <c r="C617" s="2" t="inlineStr"/>
      <c r="D617" s="2" t="inlineStr"/>
      <c r="E617" s="28" t="inlineStr">
        <is>
          <r>
            <t xml:space="preserve">VALOR BDI (20.34%):</t>
          </r>
        </is>
      </c>
      <c r="F617" s="28" t="inlineStr"/>
      <c r="G617" s="29" t="n">
        <f>ROUND(G616*(20.34/100),2)</f>
        <v>126.3</v>
      </c>
    </row>
    <row r="618" customHeight="1" ht="15">
      <c r="A618" s="2" t="inlineStr"/>
      <c r="B618" s="2" t="inlineStr"/>
      <c r="C618" s="2" t="inlineStr"/>
      <c r="D618" s="2" t="inlineStr"/>
      <c r="E618" s="28" t="inlineStr">
        <is>
          <r>
            <t xml:space="preserve">VALOR COM BDI:</t>
          </r>
        </is>
      </c>
      <c r="F618" s="28" t="inlineStr"/>
      <c r="G618" s="29" t="n">
        <f>G617+G616</f>
        <v>747.23</v>
      </c>
    </row>
    <row r="619" customHeight="1" ht="10">
      <c r="A619" s="2" t="inlineStr"/>
      <c r="B619" s="2" t="inlineStr"/>
      <c r="C619" s="2" t="inlineStr"/>
      <c r="D619" s="2" t="inlineStr"/>
      <c r="E619" s="18" t="inlineStr"/>
      <c r="F619" s="18" t="inlineStr"/>
      <c r="G619" s="18" t="inlineStr"/>
    </row>
    <row r="620" customHeight="1" ht="20">
      <c r="A620" s="19" t="inlineStr">
        <is>
          <r>
            <t xml:space="preserve">​88247​ AUXILIAR DE ELETRICISTA COM ENCARGOS COMPLEMENTARES​ (H)</t>
          </r>
        </is>
      </c>
      <c r="B620" s="19" t="inlineStr"/>
      <c r="C620" s="19" t="inlineStr"/>
      <c r="D620" s="19" t="inlineStr"/>
      <c r="E620" s="19" t="inlineStr"/>
      <c r="F620" s="19" t="inlineStr"/>
      <c r="G620" s="19" t="inlineStr"/>
    </row>
    <row r="621" customHeight="1" ht="15">
      <c r="A621" s="20" t="inlineStr">
        <is>
          <r>
            <t xml:space="preserve">Encargos Complementares</t>
          </r>
        </is>
      </c>
      <c r="B621" s="20" t="inlineStr"/>
      <c r="C621" s="21" t="inlineStr">
        <is>
          <r>
            <t xml:space="preserve">FONTE</t>
          </r>
        </is>
      </c>
      <c r="D621" s="21" t="inlineStr">
        <is>
          <r>
            <t xml:space="preserve">UNID</t>
          </r>
        </is>
      </c>
      <c r="E621" s="21" t="inlineStr">
        <is>
          <r>
            <t xml:space="preserve">COEFICIENTE</t>
          </r>
        </is>
      </c>
      <c r="F621" s="21" t="inlineStr">
        <is>
          <r>
            <t xml:space="preserve">PREÇO UNITÁRIO</t>
          </r>
        </is>
      </c>
      <c r="G621" s="21" t="inlineStr">
        <is>
          <r>
            <t xml:space="preserve">TOTAL</t>
          </r>
        </is>
      </c>
    </row>
    <row r="622" customHeight="1" ht="21">
      <c r="A622" s="22" t="inlineStr">
        <is>
          <r>
            <t xml:space="preserve">00037370</t>
          </r>
        </is>
      </c>
      <c r="B622" s="23" t="inlineStr">
        <is>
          <r>
            <t xml:space="preserve">ALIMENTACAO - HORISTA (COLETADO CAIXA - ENCARGOS COMPLEMENTARES)</t>
          </r>
        </is>
      </c>
      <c r="C622" s="22" t="inlineStr">
        <is>
          <r>
            <t xml:space="preserve">SINAPI</t>
          </r>
        </is>
      </c>
      <c r="D622" s="22" t="inlineStr">
        <is>
          <r>
            <t xml:space="preserve">H</t>
          </r>
        </is>
      </c>
      <c r="E622" s="24" t="n">
        <v>1.0</v>
      </c>
      <c r="F622" s="25" t="n">
        <v>3.62</v>
      </c>
      <c r="G622" s="25" t="n">
        <f>TRUNC(TRUNC(E622,8)*F622,2)</f>
        <v>3.62</v>
      </c>
    </row>
    <row r="623" customHeight="1" ht="21">
      <c r="A623" s="22" t="inlineStr">
        <is>
          <r>
            <t xml:space="preserve">00043484</t>
          </r>
        </is>
      </c>
      <c r="B623" s="23" t="inlineStr">
        <is>
          <r>
            <t xml:space="preserve">EPI - FAMILIA ELETRICISTA - HORISTA (ENCARGOS COMPLEMENTARES - COLETADO CAIXA)</t>
          </r>
        </is>
      </c>
      <c r="C623" s="22" t="inlineStr">
        <is>
          <r>
            <t xml:space="preserve">SINAPI</t>
          </r>
        </is>
      </c>
      <c r="D623" s="22" t="inlineStr">
        <is>
          <r>
            <t xml:space="preserve">H</t>
          </r>
        </is>
      </c>
      <c r="E623" s="24" t="n">
        <v>1.0</v>
      </c>
      <c r="F623" s="25" t="n">
        <v>1.26</v>
      </c>
      <c r="G623" s="25" t="n">
        <f>TRUNC(TRUNC(E623,8)*F623,2)</f>
        <v>1.26</v>
      </c>
    </row>
    <row r="624" customHeight="1" ht="21">
      <c r="A624" s="22" t="inlineStr">
        <is>
          <r>
            <t xml:space="preserve">00037372</t>
          </r>
        </is>
      </c>
      <c r="B624" s="23" t="inlineStr">
        <is>
          <r>
            <t xml:space="preserve">EXAMES - HORISTA (COLETADO CAIXA - ENCARGOS COMPLEMENTARES)</t>
          </r>
        </is>
      </c>
      <c r="C624" s="22" t="inlineStr">
        <is>
          <r>
            <t xml:space="preserve">SINAPI</t>
          </r>
        </is>
      </c>
      <c r="D624" s="22" t="inlineStr">
        <is>
          <r>
            <t xml:space="preserve">H</t>
          </r>
        </is>
      </c>
      <c r="E624" s="24" t="n">
        <v>1.0</v>
      </c>
      <c r="F624" s="25" t="n">
        <v>1.43</v>
      </c>
      <c r="G624" s="25" t="n">
        <f>TRUNC(TRUNC(E624,8)*F624,2)</f>
        <v>1.43</v>
      </c>
    </row>
    <row r="625" customHeight="1" ht="21">
      <c r="A625" s="22" t="inlineStr">
        <is>
          <r>
            <t xml:space="preserve">00043460</t>
          </r>
        </is>
      </c>
      <c r="B625" s="23" t="inlineStr">
        <is>
          <r>
            <t xml:space="preserve">FERRAMENTAS - FAMILIA ELETRICISTA - HORISTA (ENCARGOS COMPLEMENTARES - COLETADO CAIXA)</t>
          </r>
        </is>
      </c>
      <c r="C625" s="22" t="inlineStr">
        <is>
          <r>
            <t xml:space="preserve">SINAPI</t>
          </r>
        </is>
      </c>
      <c r="D625" s="22" t="inlineStr">
        <is>
          <r>
            <t xml:space="preserve">H</t>
          </r>
        </is>
      </c>
      <c r="E625" s="24" t="n">
        <v>1.0</v>
      </c>
      <c r="F625" s="25" t="n">
        <v>0.86</v>
      </c>
      <c r="G625" s="25" t="n">
        <f>TRUNC(TRUNC(E625,8)*F625,2)</f>
        <v>0.86</v>
      </c>
    </row>
    <row r="626" customHeight="1" ht="21">
      <c r="A626" s="22" t="inlineStr">
        <is>
          <r>
            <t xml:space="preserve">00037373</t>
          </r>
        </is>
      </c>
      <c r="B626" s="23" t="inlineStr">
        <is>
          <r>
            <t xml:space="preserve">SEGURO - HORISTA (COLETADO CAIXA - ENCARGOS COMPLEMENTARES)</t>
          </r>
        </is>
      </c>
      <c r="C626" s="22" t="inlineStr">
        <is>
          <r>
            <t xml:space="preserve">SINAPI</t>
          </r>
        </is>
      </c>
      <c r="D626" s="22" t="inlineStr">
        <is>
          <r>
            <t xml:space="preserve">H</t>
          </r>
        </is>
      </c>
      <c r="E626" s="24" t="n">
        <v>1.0</v>
      </c>
      <c r="F626" s="25" t="n">
        <v>0.08</v>
      </c>
      <c r="G626" s="25" t="n">
        <f>TRUNC(TRUNC(E626,8)*F626,2)</f>
        <v>0.08</v>
      </c>
    </row>
    <row r="627" customHeight="1" ht="21">
      <c r="A627" s="22" t="inlineStr">
        <is>
          <r>
            <t xml:space="preserve">00037371</t>
          </r>
        </is>
      </c>
      <c r="B627" s="23" t="inlineStr">
        <is>
          <r>
            <t xml:space="preserve">TRANSPORTE - HORISTA (COLETADO CAIXA - ENCARGOS COMPLEMENTARES)</t>
          </r>
        </is>
      </c>
      <c r="C627" s="22" t="inlineStr">
        <is>
          <r>
            <t xml:space="preserve">SINAPI</t>
          </r>
        </is>
      </c>
      <c r="D627" s="22" t="inlineStr">
        <is>
          <r>
            <t xml:space="preserve">H</t>
          </r>
        </is>
      </c>
      <c r="E627" s="24" t="n">
        <v>1.0</v>
      </c>
      <c r="F627" s="25" t="n">
        <v>1.09</v>
      </c>
      <c r="G627" s="25" t="n">
        <f>TRUNC(TRUNC(E627,8)*F627,2)</f>
        <v>1.09</v>
      </c>
    </row>
    <row r="628" customHeight="1" ht="15">
      <c r="A628" s="2" t="inlineStr"/>
      <c r="B628" s="2" t="inlineStr"/>
      <c r="C628" s="2" t="inlineStr"/>
      <c r="D628" s="2" t="inlineStr"/>
      <c r="E628" s="26" t="inlineStr">
        <is>
          <r>
            <t xml:space="preserve">TOTAL Encargos Complementares:</t>
          </r>
        </is>
      </c>
      <c r="F628" s="26" t="inlineStr"/>
      <c r="G628" s="27" t="n">
        <f>SUM(G622:G627)</f>
        <v>8.34</v>
      </c>
    </row>
    <row r="629" customHeight="1" ht="15">
      <c r="A629" s="20" t="inlineStr">
        <is>
          <r>
            <t xml:space="preserve">Mão de Obra</t>
          </r>
        </is>
      </c>
      <c r="B629" s="20" t="inlineStr"/>
      <c r="C629" s="21" t="inlineStr">
        <is>
          <r>
            <t xml:space="preserve">FONTE</t>
          </r>
        </is>
      </c>
      <c r="D629" s="21" t="inlineStr">
        <is>
          <r>
            <t xml:space="preserve">UNID</t>
          </r>
        </is>
      </c>
      <c r="E629" s="21" t="inlineStr">
        <is>
          <r>
            <t xml:space="preserve">COEFICIENTE</t>
          </r>
        </is>
      </c>
      <c r="F629" s="21" t="inlineStr">
        <is>
          <r>
            <t xml:space="preserve">PREÇO UNITÁRIO</t>
          </r>
        </is>
      </c>
      <c r="G629" s="21" t="inlineStr">
        <is>
          <r>
            <t xml:space="preserve">TOTAL</t>
          </r>
        </is>
      </c>
    </row>
    <row r="630" customHeight="1" ht="15">
      <c r="A630" s="22" t="inlineStr">
        <is>
          <r>
            <t xml:space="preserve">00000247</t>
          </r>
        </is>
      </c>
      <c r="B630" s="23" t="inlineStr">
        <is>
          <r>
            <t xml:space="preserve">AJUDANTE DE ELETRICISTA (HORISTA)</t>
          </r>
        </is>
      </c>
      <c r="C630" s="22" t="inlineStr">
        <is>
          <r>
            <t xml:space="preserve">SINAPI</t>
          </r>
        </is>
      </c>
      <c r="D630" s="22" t="inlineStr">
        <is>
          <r>
            <t xml:space="preserve">H</t>
          </r>
        </is>
      </c>
      <c r="E630" s="24" t="n">
        <v>1.0</v>
      </c>
      <c r="F630" s="25" t="n">
        <v>16.28</v>
      </c>
      <c r="G630" s="25" t="n">
        <f>TRUNC(TRUNC(E630,8)*F630,2)</f>
        <v>16.28</v>
      </c>
    </row>
    <row r="631" customHeight="1" ht="15">
      <c r="A631" s="2" t="inlineStr"/>
      <c r="B631" s="2" t="inlineStr"/>
      <c r="C631" s="2" t="inlineStr"/>
      <c r="D631" s="2" t="inlineStr"/>
      <c r="E631" s="26" t="inlineStr">
        <is>
          <r>
            <t xml:space="preserve">TOTAL Mão de Obra:</t>
          </r>
        </is>
      </c>
      <c r="F631" s="26" t="inlineStr"/>
      <c r="G631" s="27" t="n">
        <f>SUM(G630:G630)</f>
        <v>16.28</v>
      </c>
    </row>
    <row r="632" customHeight="1" ht="15">
      <c r="A632" s="20" t="inlineStr">
        <is>
          <r>
            <t xml:space="preserve">Serviço</t>
          </r>
        </is>
      </c>
      <c r="B632" s="20" t="inlineStr"/>
      <c r="C632" s="21" t="inlineStr">
        <is>
          <r>
            <t xml:space="preserve">FONTE</t>
          </r>
        </is>
      </c>
      <c r="D632" s="21" t="inlineStr">
        <is>
          <r>
            <t xml:space="preserve">UNID</t>
          </r>
        </is>
      </c>
      <c r="E632" s="21" t="inlineStr">
        <is>
          <r>
            <t xml:space="preserve">COEFICIENTE</t>
          </r>
        </is>
      </c>
      <c r="F632" s="21" t="inlineStr">
        <is>
          <r>
            <t xml:space="preserve">PREÇO UNITÁRIO</t>
          </r>
        </is>
      </c>
      <c r="G632" s="21" t="inlineStr">
        <is>
          <r>
            <t xml:space="preserve">TOTAL</t>
          </r>
        </is>
      </c>
    </row>
    <row r="633" customHeight="1" ht="21">
      <c r="A633" s="22" t="inlineStr">
        <is>
          <r>
            <t xml:space="preserve">95316</t>
          </r>
        </is>
      </c>
      <c r="B633" s="23" t="inlineStr">
        <is>
          <r>
            <t xml:space="preserve">CURSO DE CAPACITAÇÃO PARA AUXILIAR DE ELETRICISTA (ENCARGOS COMPLEMENTARES) - HORISTA</t>
          </r>
        </is>
      </c>
      <c r="C633" s="22" t="inlineStr">
        <is>
          <r>
            <t xml:space="preserve">SINAPI</t>
          </r>
        </is>
      </c>
      <c r="D633" s="22" t="inlineStr">
        <is>
          <r>
            <t xml:space="preserve">H</t>
          </r>
        </is>
      </c>
      <c r="E633" s="24" t="n">
        <v>1.0</v>
      </c>
      <c r="F633" s="25" t="n">
        <v>0.6</v>
      </c>
      <c r="G633" s="25" t="n">
        <f>TRUNC(TRUNC(E633,8)*F633,2)</f>
        <v>0.6</v>
      </c>
    </row>
    <row r="634" customHeight="1" ht="15">
      <c r="A634" s="2" t="inlineStr"/>
      <c r="B634" s="2" t="inlineStr"/>
      <c r="C634" s="2" t="inlineStr"/>
      <c r="D634" s="2" t="inlineStr"/>
      <c r="E634" s="26" t="inlineStr">
        <is>
          <r>
            <t xml:space="preserve">TOTAL Serviço:</t>
          </r>
        </is>
      </c>
      <c r="F634" s="26" t="inlineStr"/>
      <c r="G634" s="27" t="n">
        <f>SUM(G633:G633)</f>
        <v>0.6</v>
      </c>
    </row>
    <row r="635" customHeight="1" ht="15">
      <c r="A635" s="2" t="inlineStr"/>
      <c r="B635" s="2" t="inlineStr"/>
      <c r="C635" s="2" t="inlineStr"/>
      <c r="D635" s="2" t="inlineStr"/>
      <c r="E635" s="28" t="inlineStr">
        <is>
          <r>
            <t xml:space="preserve">VALOR:</t>
          </r>
        </is>
      </c>
      <c r="F635" s="28" t="inlineStr"/>
      <c r="G635" s="29" t="n">
        <f>ROUND(SUM(G628,G631,G634),2)</f>
        <v>25.22</v>
      </c>
    </row>
    <row r="636" customHeight="1" ht="15">
      <c r="A636" s="2" t="inlineStr"/>
      <c r="B636" s="2" t="inlineStr"/>
      <c r="C636" s="2" t="inlineStr"/>
      <c r="D636" s="2" t="inlineStr"/>
      <c r="E636" s="28" t="inlineStr">
        <is>
          <r>
            <t xml:space="preserve">VALOR BDI (20.34%):</t>
          </r>
        </is>
      </c>
      <c r="F636" s="28" t="inlineStr"/>
      <c r="G636" s="29" t="n">
        <f>ROUND(G635*(20.34/100),2)</f>
        <v>5.13</v>
      </c>
    </row>
    <row r="637" customHeight="1" ht="15">
      <c r="A637" s="2" t="inlineStr"/>
      <c r="B637" s="2" t="inlineStr"/>
      <c r="C637" s="2" t="inlineStr"/>
      <c r="D637" s="2" t="inlineStr"/>
      <c r="E637" s="28" t="inlineStr">
        <is>
          <r>
            <t xml:space="preserve">VALOR COM BDI:</t>
          </r>
        </is>
      </c>
      <c r="F637" s="28" t="inlineStr"/>
      <c r="G637" s="29" t="n">
        <f>G636+G635</f>
        <v>30.35</v>
      </c>
    </row>
    <row r="638" customHeight="1" ht="10">
      <c r="A638" s="2" t="inlineStr"/>
      <c r="B638" s="2" t="inlineStr"/>
      <c r="C638" s="2" t="inlineStr"/>
      <c r="D638" s="2" t="inlineStr"/>
      <c r="E638" s="18" t="inlineStr"/>
      <c r="F638" s="18" t="inlineStr"/>
      <c r="G638" s="18" t="inlineStr"/>
    </row>
    <row r="639" customHeight="1" ht="20">
      <c r="A639" s="19" t="inlineStr">
        <is>
          <r>
            <t xml:space="preserve">​88248​ AUXILIAR DE ENCANADOR OU BOMBEIRO HIDRÁULICO COM ENCARGOS COMPLEMENTARES​ (H)</t>
          </r>
        </is>
      </c>
      <c r="B639" s="19" t="inlineStr"/>
      <c r="C639" s="19" t="inlineStr"/>
      <c r="D639" s="19" t="inlineStr"/>
      <c r="E639" s="19" t="inlineStr"/>
      <c r="F639" s="19" t="inlineStr"/>
      <c r="G639" s="19" t="inlineStr"/>
    </row>
    <row r="640" customHeight="1" ht="15">
      <c r="A640" s="20" t="inlineStr">
        <is>
          <r>
            <t xml:space="preserve">Encargos Complementares</t>
          </r>
        </is>
      </c>
      <c r="B640" s="20" t="inlineStr"/>
      <c r="C640" s="21" t="inlineStr">
        <is>
          <r>
            <t xml:space="preserve">FONTE</t>
          </r>
        </is>
      </c>
      <c r="D640" s="21" t="inlineStr">
        <is>
          <r>
            <t xml:space="preserve">UNID</t>
          </r>
        </is>
      </c>
      <c r="E640" s="21" t="inlineStr">
        <is>
          <r>
            <t xml:space="preserve">COEFICIENTE</t>
          </r>
        </is>
      </c>
      <c r="F640" s="21" t="inlineStr">
        <is>
          <r>
            <t xml:space="preserve">PREÇO UNITÁRIO</t>
          </r>
        </is>
      </c>
      <c r="G640" s="21" t="inlineStr">
        <is>
          <r>
            <t xml:space="preserve">TOTAL</t>
          </r>
        </is>
      </c>
    </row>
    <row r="641" customHeight="1" ht="21">
      <c r="A641" s="22" t="inlineStr">
        <is>
          <r>
            <t xml:space="preserve">00037370</t>
          </r>
        </is>
      </c>
      <c r="B641" s="23" t="inlineStr">
        <is>
          <r>
            <t xml:space="preserve">ALIMENTACAO - HORISTA (COLETADO CAIXA - ENCARGOS COMPLEMENTARES)</t>
          </r>
        </is>
      </c>
      <c r="C641" s="22" t="inlineStr">
        <is>
          <r>
            <t xml:space="preserve">SINAPI</t>
          </r>
        </is>
      </c>
      <c r="D641" s="22" t="inlineStr">
        <is>
          <r>
            <t xml:space="preserve">H</t>
          </r>
        </is>
      </c>
      <c r="E641" s="24" t="n">
        <v>1.0</v>
      </c>
      <c r="F641" s="25" t="n">
        <v>3.62</v>
      </c>
      <c r="G641" s="25" t="n">
        <f>TRUNC(TRUNC(E641,8)*F641,2)</f>
        <v>3.62</v>
      </c>
    </row>
    <row r="642" customHeight="1" ht="21">
      <c r="A642" s="22" t="inlineStr">
        <is>
          <r>
            <t xml:space="preserve">00043485</t>
          </r>
        </is>
      </c>
      <c r="B642" s="23" t="inlineStr">
        <is>
          <r>
            <t xml:space="preserve">EPI - FAMILIA ENCANADOR - HORISTA (ENCARGOS COMPLEMENTARES - COLETADO CAIXA)</t>
          </r>
        </is>
      </c>
      <c r="C642" s="22" t="inlineStr">
        <is>
          <r>
            <t xml:space="preserve">SINAPI</t>
          </r>
        </is>
      </c>
      <c r="D642" s="22" t="inlineStr">
        <is>
          <r>
            <t xml:space="preserve">H</t>
          </r>
        </is>
      </c>
      <c r="E642" s="24" t="n">
        <v>1.0</v>
      </c>
      <c r="F642" s="25" t="n">
        <v>1.13</v>
      </c>
      <c r="G642" s="25" t="n">
        <f>TRUNC(TRUNC(E642,8)*F642,2)</f>
        <v>1.13</v>
      </c>
    </row>
    <row r="643" customHeight="1" ht="21">
      <c r="A643" s="22" t="inlineStr">
        <is>
          <r>
            <t xml:space="preserve">00037372</t>
          </r>
        </is>
      </c>
      <c r="B643" s="23" t="inlineStr">
        <is>
          <r>
            <t xml:space="preserve">EXAMES - HORISTA (COLETADO CAIXA - ENCARGOS COMPLEMENTARES)</t>
          </r>
        </is>
      </c>
      <c r="C643" s="22" t="inlineStr">
        <is>
          <r>
            <t xml:space="preserve">SINAPI</t>
          </r>
        </is>
      </c>
      <c r="D643" s="22" t="inlineStr">
        <is>
          <r>
            <t xml:space="preserve">H</t>
          </r>
        </is>
      </c>
      <c r="E643" s="24" t="n">
        <v>1.0</v>
      </c>
      <c r="F643" s="25" t="n">
        <v>1.43</v>
      </c>
      <c r="G643" s="25" t="n">
        <f>TRUNC(TRUNC(E643,8)*F643,2)</f>
        <v>1.43</v>
      </c>
    </row>
    <row r="644" customHeight="1" ht="21">
      <c r="A644" s="22" t="inlineStr">
        <is>
          <r>
            <t xml:space="preserve">00043461</t>
          </r>
        </is>
      </c>
      <c r="B644" s="23" t="inlineStr">
        <is>
          <r>
            <t xml:space="preserve">FERRAMENTAS - FAMILIA ENCANADOR - HORISTA (ENCARGOS COMPLEMENTARES - COLETADO CAIXA)</t>
          </r>
        </is>
      </c>
      <c r="C644" s="22" t="inlineStr">
        <is>
          <r>
            <t xml:space="preserve">SINAPI</t>
          </r>
        </is>
      </c>
      <c r="D644" s="22" t="inlineStr">
        <is>
          <r>
            <t xml:space="preserve">H</t>
          </r>
        </is>
      </c>
      <c r="E644" s="24" t="n">
        <v>1.0</v>
      </c>
      <c r="F644" s="25" t="n">
        <v>0.31</v>
      </c>
      <c r="G644" s="25" t="n">
        <f>TRUNC(TRUNC(E644,8)*F644,2)</f>
        <v>0.31</v>
      </c>
    </row>
    <row r="645" customHeight="1" ht="21">
      <c r="A645" s="22" t="inlineStr">
        <is>
          <r>
            <t xml:space="preserve">00037373</t>
          </r>
        </is>
      </c>
      <c r="B645" s="23" t="inlineStr">
        <is>
          <r>
            <t xml:space="preserve">SEGURO - HORISTA (COLETADO CAIXA - ENCARGOS COMPLEMENTARES)</t>
          </r>
        </is>
      </c>
      <c r="C645" s="22" t="inlineStr">
        <is>
          <r>
            <t xml:space="preserve">SINAPI</t>
          </r>
        </is>
      </c>
      <c r="D645" s="22" t="inlineStr">
        <is>
          <r>
            <t xml:space="preserve">H</t>
          </r>
        </is>
      </c>
      <c r="E645" s="24" t="n">
        <v>1.0</v>
      </c>
      <c r="F645" s="25" t="n">
        <v>0.08</v>
      </c>
      <c r="G645" s="25" t="n">
        <f>TRUNC(TRUNC(E645,8)*F645,2)</f>
        <v>0.08</v>
      </c>
    </row>
    <row r="646" customHeight="1" ht="21">
      <c r="A646" s="22" t="inlineStr">
        <is>
          <r>
            <t xml:space="preserve">00037371</t>
          </r>
        </is>
      </c>
      <c r="B646" s="23" t="inlineStr">
        <is>
          <r>
            <t xml:space="preserve">TRANSPORTE - HORISTA (COLETADO CAIXA - ENCARGOS COMPLEMENTARES)</t>
          </r>
        </is>
      </c>
      <c r="C646" s="22" t="inlineStr">
        <is>
          <r>
            <t xml:space="preserve">SINAPI</t>
          </r>
        </is>
      </c>
      <c r="D646" s="22" t="inlineStr">
        <is>
          <r>
            <t xml:space="preserve">H</t>
          </r>
        </is>
      </c>
      <c r="E646" s="24" t="n">
        <v>1.0</v>
      </c>
      <c r="F646" s="25" t="n">
        <v>1.09</v>
      </c>
      <c r="G646" s="25" t="n">
        <f>TRUNC(TRUNC(E646,8)*F646,2)</f>
        <v>1.09</v>
      </c>
    </row>
    <row r="647" customHeight="1" ht="15">
      <c r="A647" s="2" t="inlineStr"/>
      <c r="B647" s="2" t="inlineStr"/>
      <c r="C647" s="2" t="inlineStr"/>
      <c r="D647" s="2" t="inlineStr"/>
      <c r="E647" s="26" t="inlineStr">
        <is>
          <r>
            <t xml:space="preserve">TOTAL Encargos Complementares:</t>
          </r>
        </is>
      </c>
      <c r="F647" s="26" t="inlineStr"/>
      <c r="G647" s="27" t="n">
        <f>SUM(G641:G646)</f>
        <v>7.66</v>
      </c>
    </row>
    <row r="648" customHeight="1" ht="15">
      <c r="A648" s="20" t="inlineStr">
        <is>
          <r>
            <t xml:space="preserve">Mão de Obra</t>
          </r>
        </is>
      </c>
      <c r="B648" s="20" t="inlineStr"/>
      <c r="C648" s="21" t="inlineStr">
        <is>
          <r>
            <t xml:space="preserve">FONTE</t>
          </r>
        </is>
      </c>
      <c r="D648" s="21" t="inlineStr">
        <is>
          <r>
            <t xml:space="preserve">UNID</t>
          </r>
        </is>
      </c>
      <c r="E648" s="21" t="inlineStr">
        <is>
          <r>
            <t xml:space="preserve">COEFICIENTE</t>
          </r>
        </is>
      </c>
      <c r="F648" s="21" t="inlineStr">
        <is>
          <r>
            <t xml:space="preserve">PREÇO UNITÁRIO</t>
          </r>
        </is>
      </c>
      <c r="G648" s="21" t="inlineStr">
        <is>
          <r>
            <t xml:space="preserve">TOTAL</t>
          </r>
        </is>
      </c>
    </row>
    <row r="649" customHeight="1" ht="21">
      <c r="A649" s="22" t="inlineStr">
        <is>
          <r>
            <t xml:space="preserve">00000246</t>
          </r>
        </is>
      </c>
      <c r="B649" s="23" t="inlineStr">
        <is>
          <r>
            <t xml:space="preserve">AUXILIAR DE ENCANADOR OU BOMBEIRO HIDRAULICO (HORISTA)</t>
          </r>
        </is>
      </c>
      <c r="C649" s="22" t="inlineStr">
        <is>
          <r>
            <t xml:space="preserve">SINAPI</t>
          </r>
        </is>
      </c>
      <c r="D649" s="22" t="inlineStr">
        <is>
          <r>
            <t xml:space="preserve">H</t>
          </r>
        </is>
      </c>
      <c r="E649" s="24" t="n">
        <v>1.0</v>
      </c>
      <c r="F649" s="25" t="n">
        <v>16.28</v>
      </c>
      <c r="G649" s="25" t="n">
        <f>TRUNC(TRUNC(E649,8)*F649,2)</f>
        <v>16.28</v>
      </c>
    </row>
    <row r="650" customHeight="1" ht="15">
      <c r="A650" s="2" t="inlineStr"/>
      <c r="B650" s="2" t="inlineStr"/>
      <c r="C650" s="2" t="inlineStr"/>
      <c r="D650" s="2" t="inlineStr"/>
      <c r="E650" s="26" t="inlineStr">
        <is>
          <r>
            <t xml:space="preserve">TOTAL Mão de Obra:</t>
          </r>
        </is>
      </c>
      <c r="F650" s="26" t="inlineStr"/>
      <c r="G650" s="27" t="n">
        <f>SUM(G649:G649)</f>
        <v>16.28</v>
      </c>
    </row>
    <row r="651" customHeight="1" ht="15">
      <c r="A651" s="20" t="inlineStr">
        <is>
          <r>
            <t xml:space="preserve">Serviço</t>
          </r>
        </is>
      </c>
      <c r="B651" s="20" t="inlineStr"/>
      <c r="C651" s="21" t="inlineStr">
        <is>
          <r>
            <t xml:space="preserve">FONTE</t>
          </r>
        </is>
      </c>
      <c r="D651" s="21" t="inlineStr">
        <is>
          <r>
            <t xml:space="preserve">UNID</t>
          </r>
        </is>
      </c>
      <c r="E651" s="21" t="inlineStr">
        <is>
          <r>
            <t xml:space="preserve">COEFICIENTE</t>
          </r>
        </is>
      </c>
      <c r="F651" s="21" t="inlineStr">
        <is>
          <r>
            <t xml:space="preserve">PREÇO UNITÁRIO</t>
          </r>
        </is>
      </c>
      <c r="G651" s="21" t="inlineStr">
        <is>
          <r>
            <t xml:space="preserve">TOTAL</t>
          </r>
        </is>
      </c>
    </row>
    <row r="652" customHeight="1" ht="29">
      <c r="A652" s="22" t="inlineStr">
        <is>
          <r>
            <t xml:space="preserve">95317</t>
          </r>
        </is>
      </c>
      <c r="B652" s="23" t="inlineStr">
        <is>
          <r>
            <t xml:space="preserve">CURSO DE CAPACITAÇÃO PARA AUXILIAR DE ENCANADOR OU BOMBEIRO HIDRÁULICO (ENCARGOS COMPLEMENTARES) - HORISTA</t>
          </r>
        </is>
      </c>
      <c r="C652" s="22" t="inlineStr">
        <is>
          <r>
            <t xml:space="preserve">SINAPI</t>
          </r>
        </is>
      </c>
      <c r="D652" s="22" t="inlineStr">
        <is>
          <r>
            <t xml:space="preserve">H</t>
          </r>
        </is>
      </c>
      <c r="E652" s="24" t="n">
        <v>1.0</v>
      </c>
      <c r="F652" s="25" t="n">
        <v>0.29</v>
      </c>
      <c r="G652" s="25" t="n">
        <f>TRUNC(TRUNC(E652,8)*F652,2)</f>
        <v>0.29</v>
      </c>
    </row>
    <row r="653" customHeight="1" ht="15">
      <c r="A653" s="2" t="inlineStr"/>
      <c r="B653" s="2" t="inlineStr"/>
      <c r="C653" s="2" t="inlineStr"/>
      <c r="D653" s="2" t="inlineStr"/>
      <c r="E653" s="26" t="inlineStr">
        <is>
          <r>
            <t xml:space="preserve">TOTAL Serviço:</t>
          </r>
        </is>
      </c>
      <c r="F653" s="26" t="inlineStr"/>
      <c r="G653" s="27" t="n">
        <f>SUM(G652:G652)</f>
        <v>0.29</v>
      </c>
    </row>
    <row r="654" customHeight="1" ht="15">
      <c r="A654" s="2" t="inlineStr"/>
      <c r="B654" s="2" t="inlineStr"/>
      <c r="C654" s="2" t="inlineStr"/>
      <c r="D654" s="2" t="inlineStr"/>
      <c r="E654" s="28" t="inlineStr">
        <is>
          <r>
            <t xml:space="preserve">VALOR:</t>
          </r>
        </is>
      </c>
      <c r="F654" s="28" t="inlineStr"/>
      <c r="G654" s="29" t="n">
        <f>ROUND(SUM(G647,G650,G653),2)</f>
        <v>24.23</v>
      </c>
    </row>
    <row r="655" customHeight="1" ht="15">
      <c r="A655" s="2" t="inlineStr"/>
      <c r="B655" s="2" t="inlineStr"/>
      <c r="C655" s="2" t="inlineStr"/>
      <c r="D655" s="2" t="inlineStr"/>
      <c r="E655" s="28" t="inlineStr">
        <is>
          <r>
            <t xml:space="preserve">VALOR BDI (20.34%):</t>
          </r>
        </is>
      </c>
      <c r="F655" s="28" t="inlineStr"/>
      <c r="G655" s="29" t="n">
        <f>ROUND(G654*(20.34/100),2)</f>
        <v>4.93</v>
      </c>
    </row>
    <row r="656" customHeight="1" ht="15">
      <c r="A656" s="2" t="inlineStr"/>
      <c r="B656" s="2" t="inlineStr"/>
      <c r="C656" s="2" t="inlineStr"/>
      <c r="D656" s="2" t="inlineStr"/>
      <c r="E656" s="28" t="inlineStr">
        <is>
          <r>
            <t xml:space="preserve">VALOR COM BDI:</t>
          </r>
        </is>
      </c>
      <c r="F656" s="28" t="inlineStr"/>
      <c r="G656" s="29" t="n">
        <f>G655+G654</f>
        <v>29.16</v>
      </c>
    </row>
    <row r="657" customHeight="1" ht="10">
      <c r="A657" s="2" t="inlineStr"/>
      <c r="B657" s="2" t="inlineStr"/>
      <c r="C657" s="2" t="inlineStr"/>
      <c r="D657" s="2" t="inlineStr"/>
      <c r="E657" s="18" t="inlineStr"/>
      <c r="F657" s="18" t="inlineStr"/>
      <c r="G657" s="18" t="inlineStr"/>
    </row>
    <row r="658" customHeight="1" ht="20">
      <c r="A658" s="19" t="inlineStr">
        <is>
          <r>
            <t xml:space="preserve">​88251​ AUXILIAR DE SERRALHEIRO COM ENCARGOS COMPLEMENTARES​ (H)</t>
          </r>
        </is>
      </c>
      <c r="B658" s="19" t="inlineStr"/>
      <c r="C658" s="19" t="inlineStr"/>
      <c r="D658" s="19" t="inlineStr"/>
      <c r="E658" s="19" t="inlineStr"/>
      <c r="F658" s="19" t="inlineStr"/>
      <c r="G658" s="19" t="inlineStr"/>
    </row>
    <row r="659" customHeight="1" ht="15">
      <c r="A659" s="20" t="inlineStr">
        <is>
          <r>
            <t xml:space="preserve">Encargos Complementares</t>
          </r>
        </is>
      </c>
      <c r="B659" s="20" t="inlineStr"/>
      <c r="C659" s="21" t="inlineStr">
        <is>
          <r>
            <t xml:space="preserve">FONTE</t>
          </r>
        </is>
      </c>
      <c r="D659" s="21" t="inlineStr">
        <is>
          <r>
            <t xml:space="preserve">UNID</t>
          </r>
        </is>
      </c>
      <c r="E659" s="21" t="inlineStr">
        <is>
          <r>
            <t xml:space="preserve">COEFICIENTE</t>
          </r>
        </is>
      </c>
      <c r="F659" s="21" t="inlineStr">
        <is>
          <r>
            <t xml:space="preserve">PREÇO UNITÁRIO</t>
          </r>
        </is>
      </c>
      <c r="G659" s="21" t="inlineStr">
        <is>
          <r>
            <t xml:space="preserve">TOTAL</t>
          </r>
        </is>
      </c>
    </row>
    <row r="660" customHeight="1" ht="21">
      <c r="A660" s="22" t="inlineStr">
        <is>
          <r>
            <t xml:space="preserve">00037370</t>
          </r>
        </is>
      </c>
      <c r="B660" s="23" t="inlineStr">
        <is>
          <r>
            <t xml:space="preserve">ALIMENTACAO - HORISTA (COLETADO CAIXA - ENCARGOS COMPLEMENTARES)</t>
          </r>
        </is>
      </c>
      <c r="C660" s="22" t="inlineStr">
        <is>
          <r>
            <t xml:space="preserve">SINAPI</t>
          </r>
        </is>
      </c>
      <c r="D660" s="22" t="inlineStr">
        <is>
          <r>
            <t xml:space="preserve">H</t>
          </r>
        </is>
      </c>
      <c r="E660" s="24" t="n">
        <v>1.0</v>
      </c>
      <c r="F660" s="25" t="n">
        <v>3.62</v>
      </c>
      <c r="G660" s="25" t="n">
        <f>TRUNC(TRUNC(E660,8)*F660,2)</f>
        <v>3.62</v>
      </c>
    </row>
    <row r="661" customHeight="1" ht="21">
      <c r="A661" s="22" t="inlineStr">
        <is>
          <r>
            <t xml:space="preserve">00043489</t>
          </r>
        </is>
      </c>
      <c r="B661" s="23" t="inlineStr">
        <is>
          <r>
            <t xml:space="preserve">EPI - FAMILIA PEDREIRO - HORISTA (ENCARGOS COMPLEMENTARES - COLETADO CAIXA)</t>
          </r>
        </is>
      </c>
      <c r="C661" s="22" t="inlineStr">
        <is>
          <r>
            <t xml:space="preserve">SINAPI</t>
          </r>
        </is>
      </c>
      <c r="D661" s="22" t="inlineStr">
        <is>
          <r>
            <t xml:space="preserve">H</t>
          </r>
        </is>
      </c>
      <c r="E661" s="24" t="n">
        <v>1.0</v>
      </c>
      <c r="F661" s="25" t="n">
        <v>1.31</v>
      </c>
      <c r="G661" s="25" t="n">
        <f>TRUNC(TRUNC(E661,8)*F661,2)</f>
        <v>1.31</v>
      </c>
    </row>
    <row r="662" customHeight="1" ht="21">
      <c r="A662" s="22" t="inlineStr">
        <is>
          <r>
            <t xml:space="preserve">00037372</t>
          </r>
        </is>
      </c>
      <c r="B662" s="23" t="inlineStr">
        <is>
          <r>
            <t xml:space="preserve">EXAMES - HORISTA (COLETADO CAIXA - ENCARGOS COMPLEMENTARES)</t>
          </r>
        </is>
      </c>
      <c r="C662" s="22" t="inlineStr">
        <is>
          <r>
            <t xml:space="preserve">SINAPI</t>
          </r>
        </is>
      </c>
      <c r="D662" s="22" t="inlineStr">
        <is>
          <r>
            <t xml:space="preserve">H</t>
          </r>
        </is>
      </c>
      <c r="E662" s="24" t="n">
        <v>1.0</v>
      </c>
      <c r="F662" s="25" t="n">
        <v>1.43</v>
      </c>
      <c r="G662" s="25" t="n">
        <f>TRUNC(TRUNC(E662,8)*F662,2)</f>
        <v>1.43</v>
      </c>
    </row>
    <row r="663" customHeight="1" ht="21">
      <c r="A663" s="22" t="inlineStr">
        <is>
          <r>
            <t xml:space="preserve">00043465</t>
          </r>
        </is>
      </c>
      <c r="B663" s="23" t="inlineStr">
        <is>
          <r>
            <t xml:space="preserve">FERRAMENTAS - FAMILIA PEDREIRO - HORISTA (ENCARGOS COMPLEMENTARES - COLETADO CAIXA)</t>
          </r>
        </is>
      </c>
      <c r="C663" s="22" t="inlineStr">
        <is>
          <r>
            <t xml:space="preserve">SINAPI</t>
          </r>
        </is>
      </c>
      <c r="D663" s="22" t="inlineStr">
        <is>
          <r>
            <t xml:space="preserve">H</t>
          </r>
        </is>
      </c>
      <c r="E663" s="24" t="n">
        <v>1.0</v>
      </c>
      <c r="F663" s="25" t="n">
        <v>0.78</v>
      </c>
      <c r="G663" s="25" t="n">
        <f>TRUNC(TRUNC(E663,8)*F663,2)</f>
        <v>0.78</v>
      </c>
    </row>
    <row r="664" customHeight="1" ht="21">
      <c r="A664" s="22" t="inlineStr">
        <is>
          <r>
            <t xml:space="preserve">00037373</t>
          </r>
        </is>
      </c>
      <c r="B664" s="23" t="inlineStr">
        <is>
          <r>
            <t xml:space="preserve">SEGURO - HORISTA (COLETADO CAIXA - ENCARGOS COMPLEMENTARES)</t>
          </r>
        </is>
      </c>
      <c r="C664" s="22" t="inlineStr">
        <is>
          <r>
            <t xml:space="preserve">SINAPI</t>
          </r>
        </is>
      </c>
      <c r="D664" s="22" t="inlineStr">
        <is>
          <r>
            <t xml:space="preserve">H</t>
          </r>
        </is>
      </c>
      <c r="E664" s="24" t="n">
        <v>1.0</v>
      </c>
      <c r="F664" s="25" t="n">
        <v>0.08</v>
      </c>
      <c r="G664" s="25" t="n">
        <f>TRUNC(TRUNC(E664,8)*F664,2)</f>
        <v>0.08</v>
      </c>
    </row>
    <row r="665" customHeight="1" ht="21">
      <c r="A665" s="22" t="inlineStr">
        <is>
          <r>
            <t xml:space="preserve">00037371</t>
          </r>
        </is>
      </c>
      <c r="B665" s="23" t="inlineStr">
        <is>
          <r>
            <t xml:space="preserve">TRANSPORTE - HORISTA (COLETADO CAIXA - ENCARGOS COMPLEMENTARES)</t>
          </r>
        </is>
      </c>
      <c r="C665" s="22" t="inlineStr">
        <is>
          <r>
            <t xml:space="preserve">SINAPI</t>
          </r>
        </is>
      </c>
      <c r="D665" s="22" t="inlineStr">
        <is>
          <r>
            <t xml:space="preserve">H</t>
          </r>
        </is>
      </c>
      <c r="E665" s="24" t="n">
        <v>1.0</v>
      </c>
      <c r="F665" s="25" t="n">
        <v>1.09</v>
      </c>
      <c r="G665" s="25" t="n">
        <f>TRUNC(TRUNC(E665,8)*F665,2)</f>
        <v>1.09</v>
      </c>
    </row>
    <row r="666" customHeight="1" ht="15">
      <c r="A666" s="2" t="inlineStr"/>
      <c r="B666" s="2" t="inlineStr"/>
      <c r="C666" s="2" t="inlineStr"/>
      <c r="D666" s="2" t="inlineStr"/>
      <c r="E666" s="26" t="inlineStr">
        <is>
          <r>
            <t xml:space="preserve">TOTAL Encargos Complementares:</t>
          </r>
        </is>
      </c>
      <c r="F666" s="26" t="inlineStr"/>
      <c r="G666" s="27" t="n">
        <f>SUM(G660:G665)</f>
        <v>8.31</v>
      </c>
    </row>
    <row r="667" customHeight="1" ht="15">
      <c r="A667" s="20" t="inlineStr">
        <is>
          <r>
            <t xml:space="preserve">Mão de Obra</t>
          </r>
        </is>
      </c>
      <c r="B667" s="20" t="inlineStr"/>
      <c r="C667" s="21" t="inlineStr">
        <is>
          <r>
            <t xml:space="preserve">FONTE</t>
          </r>
        </is>
      </c>
      <c r="D667" s="21" t="inlineStr">
        <is>
          <r>
            <t xml:space="preserve">UNID</t>
          </r>
        </is>
      </c>
      <c r="E667" s="21" t="inlineStr">
        <is>
          <r>
            <t xml:space="preserve">COEFICIENTE</t>
          </r>
        </is>
      </c>
      <c r="F667" s="21" t="inlineStr">
        <is>
          <r>
            <t xml:space="preserve">PREÇO UNITÁRIO</t>
          </r>
        </is>
      </c>
      <c r="G667" s="21" t="inlineStr">
        <is>
          <r>
            <t xml:space="preserve">TOTAL</t>
          </r>
        </is>
      </c>
    </row>
    <row r="668" customHeight="1" ht="15">
      <c r="A668" s="22" t="inlineStr">
        <is>
          <r>
            <t xml:space="preserve">00000252</t>
          </r>
        </is>
      </c>
      <c r="B668" s="23" t="inlineStr">
        <is>
          <r>
            <t xml:space="preserve">AJUDANTE DE SERRALHEIRO (HORISTA)</t>
          </r>
        </is>
      </c>
      <c r="C668" s="22" t="inlineStr">
        <is>
          <r>
            <t xml:space="preserve">SINAPI</t>
          </r>
        </is>
      </c>
      <c r="D668" s="22" t="inlineStr">
        <is>
          <r>
            <t xml:space="preserve">H</t>
          </r>
        </is>
      </c>
      <c r="E668" s="24" t="n">
        <v>1.0</v>
      </c>
      <c r="F668" s="25" t="n">
        <v>16.28</v>
      </c>
      <c r="G668" s="25" t="n">
        <f>TRUNC(TRUNC(E668,8)*F668,2)</f>
        <v>16.28</v>
      </c>
    </row>
    <row r="669" customHeight="1" ht="15">
      <c r="A669" s="2" t="inlineStr"/>
      <c r="B669" s="2" t="inlineStr"/>
      <c r="C669" s="2" t="inlineStr"/>
      <c r="D669" s="2" t="inlineStr"/>
      <c r="E669" s="26" t="inlineStr">
        <is>
          <r>
            <t xml:space="preserve">TOTAL Mão de Obra:</t>
          </r>
        </is>
      </c>
      <c r="F669" s="26" t="inlineStr"/>
      <c r="G669" s="27" t="n">
        <f>SUM(G668:G668)</f>
        <v>16.28</v>
      </c>
    </row>
    <row r="670" customHeight="1" ht="15">
      <c r="A670" s="20" t="inlineStr">
        <is>
          <r>
            <t xml:space="preserve">Serviço</t>
          </r>
        </is>
      </c>
      <c r="B670" s="20" t="inlineStr"/>
      <c r="C670" s="21" t="inlineStr">
        <is>
          <r>
            <t xml:space="preserve">FONTE</t>
          </r>
        </is>
      </c>
      <c r="D670" s="21" t="inlineStr">
        <is>
          <r>
            <t xml:space="preserve">UNID</t>
          </r>
        </is>
      </c>
      <c r="E670" s="21" t="inlineStr">
        <is>
          <r>
            <t xml:space="preserve">COEFICIENTE</t>
          </r>
        </is>
      </c>
      <c r="F670" s="21" t="inlineStr">
        <is>
          <r>
            <t xml:space="preserve">PREÇO UNITÁRIO</t>
          </r>
        </is>
      </c>
      <c r="G670" s="21" t="inlineStr">
        <is>
          <r>
            <t xml:space="preserve">TOTAL</t>
          </r>
        </is>
      </c>
    </row>
    <row r="671" customHeight="1" ht="21">
      <c r="A671" s="22" t="inlineStr">
        <is>
          <r>
            <t xml:space="preserve">95320</t>
          </r>
        </is>
      </c>
      <c r="B671" s="23" t="inlineStr">
        <is>
          <r>
            <t xml:space="preserve">CURSO DE CAPACITAÇÃO PARA AUXILIAR DE SERRALHEIRO (ENCARGOS COMPLEMENTARES) - HORISTA</t>
          </r>
        </is>
      </c>
      <c r="C671" s="22" t="inlineStr">
        <is>
          <r>
            <t xml:space="preserve">SINAPI</t>
          </r>
        </is>
      </c>
      <c r="D671" s="22" t="inlineStr">
        <is>
          <r>
            <t xml:space="preserve">H</t>
          </r>
        </is>
      </c>
      <c r="E671" s="24" t="n">
        <v>1.0</v>
      </c>
      <c r="F671" s="25" t="n">
        <v>0.18</v>
      </c>
      <c r="G671" s="25" t="n">
        <f>TRUNC(TRUNC(E671,8)*F671,2)</f>
        <v>0.18</v>
      </c>
    </row>
    <row r="672" customHeight="1" ht="15">
      <c r="A672" s="2" t="inlineStr"/>
      <c r="B672" s="2" t="inlineStr"/>
      <c r="C672" s="2" t="inlineStr"/>
      <c r="D672" s="2" t="inlineStr"/>
      <c r="E672" s="26" t="inlineStr">
        <is>
          <r>
            <t xml:space="preserve">TOTAL Serviço:</t>
          </r>
        </is>
      </c>
      <c r="F672" s="26" t="inlineStr"/>
      <c r="G672" s="27" t="n">
        <f>SUM(G671:G671)</f>
        <v>0.18</v>
      </c>
    </row>
    <row r="673" customHeight="1" ht="15">
      <c r="A673" s="2" t="inlineStr"/>
      <c r="B673" s="2" t="inlineStr"/>
      <c r="C673" s="2" t="inlineStr"/>
      <c r="D673" s="2" t="inlineStr"/>
      <c r="E673" s="28" t="inlineStr">
        <is>
          <r>
            <t xml:space="preserve">VALOR:</t>
          </r>
        </is>
      </c>
      <c r="F673" s="28" t="inlineStr"/>
      <c r="G673" s="29" t="n">
        <f>ROUND(SUM(G666,G669,G672),2)</f>
        <v>24.77</v>
      </c>
    </row>
    <row r="674" customHeight="1" ht="15">
      <c r="A674" s="2" t="inlineStr"/>
      <c r="B674" s="2" t="inlineStr"/>
      <c r="C674" s="2" t="inlineStr"/>
      <c r="D674" s="2" t="inlineStr"/>
      <c r="E674" s="28" t="inlineStr">
        <is>
          <r>
            <t xml:space="preserve">VALOR BDI (20.34%):</t>
          </r>
        </is>
      </c>
      <c r="F674" s="28" t="inlineStr"/>
      <c r="G674" s="29" t="n">
        <f>ROUND(G673*(20.34/100),2)</f>
        <v>5.04</v>
      </c>
    </row>
    <row r="675" customHeight="1" ht="15">
      <c r="A675" s="2" t="inlineStr"/>
      <c r="B675" s="2" t="inlineStr"/>
      <c r="C675" s="2" t="inlineStr"/>
      <c r="D675" s="2" t="inlineStr"/>
      <c r="E675" s="28" t="inlineStr">
        <is>
          <r>
            <t xml:space="preserve">VALOR COM BDI:</t>
          </r>
        </is>
      </c>
      <c r="F675" s="28" t="inlineStr"/>
      <c r="G675" s="29" t="n">
        <f>G674+G673</f>
        <v>29.81</v>
      </c>
    </row>
    <row r="676" customHeight="1" ht="10">
      <c r="A676" s="2" t="inlineStr"/>
      <c r="B676" s="2" t="inlineStr"/>
      <c r="C676" s="2" t="inlineStr"/>
      <c r="D676" s="2" t="inlineStr"/>
      <c r="E676" s="18" t="inlineStr"/>
      <c r="F676" s="18" t="inlineStr"/>
      <c r="G676" s="18" t="inlineStr"/>
    </row>
    <row r="677" customHeight="1" ht="20">
      <c r="A677" s="19" t="inlineStr">
        <is>
          <r>
            <t xml:space="preserve">​88256​ AZULEJISTA OU LADRILHEIRO COM ENCARGOS COMPLEMENTARES​ (H)</t>
          </r>
        </is>
      </c>
      <c r="B677" s="19" t="inlineStr"/>
      <c r="C677" s="19" t="inlineStr"/>
      <c r="D677" s="19" t="inlineStr"/>
      <c r="E677" s="19" t="inlineStr"/>
      <c r="F677" s="19" t="inlineStr"/>
      <c r="G677" s="19" t="inlineStr"/>
    </row>
    <row r="678" customHeight="1" ht="15">
      <c r="A678" s="20" t="inlineStr">
        <is>
          <r>
            <t xml:space="preserve">Encargos Complementares</t>
          </r>
        </is>
      </c>
      <c r="B678" s="20" t="inlineStr"/>
      <c r="C678" s="21" t="inlineStr">
        <is>
          <r>
            <t xml:space="preserve">FONTE</t>
          </r>
        </is>
      </c>
      <c r="D678" s="21" t="inlineStr">
        <is>
          <r>
            <t xml:space="preserve">UNID</t>
          </r>
        </is>
      </c>
      <c r="E678" s="21" t="inlineStr">
        <is>
          <r>
            <t xml:space="preserve">COEFICIENTE</t>
          </r>
        </is>
      </c>
      <c r="F678" s="21" t="inlineStr">
        <is>
          <r>
            <t xml:space="preserve">PREÇO UNITÁRIO</t>
          </r>
        </is>
      </c>
      <c r="G678" s="21" t="inlineStr">
        <is>
          <r>
            <t xml:space="preserve">TOTAL</t>
          </r>
        </is>
      </c>
    </row>
    <row r="679" customHeight="1" ht="21">
      <c r="A679" s="22" t="inlineStr">
        <is>
          <r>
            <t xml:space="preserve">00037370</t>
          </r>
        </is>
      </c>
      <c r="B679" s="23" t="inlineStr">
        <is>
          <r>
            <t xml:space="preserve">ALIMENTACAO - HORISTA (COLETADO CAIXA - ENCARGOS COMPLEMENTARES)</t>
          </r>
        </is>
      </c>
      <c r="C679" s="22" t="inlineStr">
        <is>
          <r>
            <t xml:space="preserve">SINAPI</t>
          </r>
        </is>
      </c>
      <c r="D679" s="22" t="inlineStr">
        <is>
          <r>
            <t xml:space="preserve">H</t>
          </r>
        </is>
      </c>
      <c r="E679" s="24" t="n">
        <v>1.0</v>
      </c>
      <c r="F679" s="25" t="n">
        <v>3.62</v>
      </c>
      <c r="G679" s="25" t="n">
        <f>TRUNC(TRUNC(E679,8)*F679,2)</f>
        <v>3.62</v>
      </c>
    </row>
    <row r="680" customHeight="1" ht="21">
      <c r="A680" s="22" t="inlineStr">
        <is>
          <r>
            <t xml:space="preserve">00043489</t>
          </r>
        </is>
      </c>
      <c r="B680" s="23" t="inlineStr">
        <is>
          <r>
            <t xml:space="preserve">EPI - FAMILIA PEDREIRO - HORISTA (ENCARGOS COMPLEMENTARES - COLETADO CAIXA)</t>
          </r>
        </is>
      </c>
      <c r="C680" s="22" t="inlineStr">
        <is>
          <r>
            <t xml:space="preserve">SINAPI</t>
          </r>
        </is>
      </c>
      <c r="D680" s="22" t="inlineStr">
        <is>
          <r>
            <t xml:space="preserve">H</t>
          </r>
        </is>
      </c>
      <c r="E680" s="24" t="n">
        <v>1.0</v>
      </c>
      <c r="F680" s="25" t="n">
        <v>1.31</v>
      </c>
      <c r="G680" s="25" t="n">
        <f>TRUNC(TRUNC(E680,8)*F680,2)</f>
        <v>1.31</v>
      </c>
    </row>
    <row r="681" customHeight="1" ht="21">
      <c r="A681" s="22" t="inlineStr">
        <is>
          <r>
            <t xml:space="preserve">00037372</t>
          </r>
        </is>
      </c>
      <c r="B681" s="23" t="inlineStr">
        <is>
          <r>
            <t xml:space="preserve">EXAMES - HORISTA (COLETADO CAIXA - ENCARGOS COMPLEMENTARES)</t>
          </r>
        </is>
      </c>
      <c r="C681" s="22" t="inlineStr">
        <is>
          <r>
            <t xml:space="preserve">SINAPI</t>
          </r>
        </is>
      </c>
      <c r="D681" s="22" t="inlineStr">
        <is>
          <r>
            <t xml:space="preserve">H</t>
          </r>
        </is>
      </c>
      <c r="E681" s="24" t="n">
        <v>1.0</v>
      </c>
      <c r="F681" s="25" t="n">
        <v>1.43</v>
      </c>
      <c r="G681" s="25" t="n">
        <f>TRUNC(TRUNC(E681,8)*F681,2)</f>
        <v>1.43</v>
      </c>
    </row>
    <row r="682" customHeight="1" ht="21">
      <c r="A682" s="22" t="inlineStr">
        <is>
          <r>
            <t xml:space="preserve">00043465</t>
          </r>
        </is>
      </c>
      <c r="B682" s="23" t="inlineStr">
        <is>
          <r>
            <t xml:space="preserve">FERRAMENTAS - FAMILIA PEDREIRO - HORISTA (ENCARGOS COMPLEMENTARES - COLETADO CAIXA)</t>
          </r>
        </is>
      </c>
      <c r="C682" s="22" t="inlineStr">
        <is>
          <r>
            <t xml:space="preserve">SINAPI</t>
          </r>
        </is>
      </c>
      <c r="D682" s="22" t="inlineStr">
        <is>
          <r>
            <t xml:space="preserve">H</t>
          </r>
        </is>
      </c>
      <c r="E682" s="24" t="n">
        <v>1.0</v>
      </c>
      <c r="F682" s="25" t="n">
        <v>0.78</v>
      </c>
      <c r="G682" s="25" t="n">
        <f>TRUNC(TRUNC(E682,8)*F682,2)</f>
        <v>0.78</v>
      </c>
    </row>
    <row r="683" customHeight="1" ht="21">
      <c r="A683" s="22" t="inlineStr">
        <is>
          <r>
            <t xml:space="preserve">00037373</t>
          </r>
        </is>
      </c>
      <c r="B683" s="23" t="inlineStr">
        <is>
          <r>
            <t xml:space="preserve">SEGURO - HORISTA (COLETADO CAIXA - ENCARGOS COMPLEMENTARES)</t>
          </r>
        </is>
      </c>
      <c r="C683" s="22" t="inlineStr">
        <is>
          <r>
            <t xml:space="preserve">SINAPI</t>
          </r>
        </is>
      </c>
      <c r="D683" s="22" t="inlineStr">
        <is>
          <r>
            <t xml:space="preserve">H</t>
          </r>
        </is>
      </c>
      <c r="E683" s="24" t="n">
        <v>1.0</v>
      </c>
      <c r="F683" s="25" t="n">
        <v>0.08</v>
      </c>
      <c r="G683" s="25" t="n">
        <f>TRUNC(TRUNC(E683,8)*F683,2)</f>
        <v>0.08</v>
      </c>
    </row>
    <row r="684" customHeight="1" ht="21">
      <c r="A684" s="22" t="inlineStr">
        <is>
          <r>
            <t xml:space="preserve">00037371</t>
          </r>
        </is>
      </c>
      <c r="B684" s="23" t="inlineStr">
        <is>
          <r>
            <t xml:space="preserve">TRANSPORTE - HORISTA (COLETADO CAIXA - ENCARGOS COMPLEMENTARES)</t>
          </r>
        </is>
      </c>
      <c r="C684" s="22" t="inlineStr">
        <is>
          <r>
            <t xml:space="preserve">SINAPI</t>
          </r>
        </is>
      </c>
      <c r="D684" s="22" t="inlineStr">
        <is>
          <r>
            <t xml:space="preserve">H</t>
          </r>
        </is>
      </c>
      <c r="E684" s="24" t="n">
        <v>1.0</v>
      </c>
      <c r="F684" s="25" t="n">
        <v>1.09</v>
      </c>
      <c r="G684" s="25" t="n">
        <f>TRUNC(TRUNC(E684,8)*F684,2)</f>
        <v>1.09</v>
      </c>
    </row>
    <row r="685" customHeight="1" ht="15">
      <c r="A685" s="2" t="inlineStr"/>
      <c r="B685" s="2" t="inlineStr"/>
      <c r="C685" s="2" t="inlineStr"/>
      <c r="D685" s="2" t="inlineStr"/>
      <c r="E685" s="26" t="inlineStr">
        <is>
          <r>
            <t xml:space="preserve">TOTAL Encargos Complementares:</t>
          </r>
        </is>
      </c>
      <c r="F685" s="26" t="inlineStr"/>
      <c r="G685" s="27" t="n">
        <f>SUM(G679:G684)</f>
        <v>8.31</v>
      </c>
    </row>
    <row r="686" customHeight="1" ht="15">
      <c r="A686" s="20" t="inlineStr">
        <is>
          <r>
            <t xml:space="preserve">Mão de Obra</t>
          </r>
        </is>
      </c>
      <c r="B686" s="20" t="inlineStr"/>
      <c r="C686" s="21" t="inlineStr">
        <is>
          <r>
            <t xml:space="preserve">FONTE</t>
          </r>
        </is>
      </c>
      <c r="D686" s="21" t="inlineStr">
        <is>
          <r>
            <t xml:space="preserve">UNID</t>
          </r>
        </is>
      </c>
      <c r="E686" s="21" t="inlineStr">
        <is>
          <r>
            <t xml:space="preserve">COEFICIENTE</t>
          </r>
        </is>
      </c>
      <c r="F686" s="21" t="inlineStr">
        <is>
          <r>
            <t xml:space="preserve">PREÇO UNITÁRIO</t>
          </r>
        </is>
      </c>
      <c r="G686" s="21" t="inlineStr">
        <is>
          <r>
            <t xml:space="preserve">TOTAL</t>
          </r>
        </is>
      </c>
    </row>
    <row r="687" customHeight="1" ht="15">
      <c r="A687" s="22" t="inlineStr">
        <is>
          <r>
            <t xml:space="preserve">00004760</t>
          </r>
        </is>
      </c>
      <c r="B687" s="23" t="inlineStr">
        <is>
          <r>
            <t xml:space="preserve">AZULEJISTA OU LADRILHEIRO (HORISTA)</t>
          </r>
        </is>
      </c>
      <c r="C687" s="22" t="inlineStr">
        <is>
          <r>
            <t xml:space="preserve">SINAPI</t>
          </r>
        </is>
      </c>
      <c r="D687" s="22" t="inlineStr">
        <is>
          <r>
            <t xml:space="preserve">H</t>
          </r>
        </is>
      </c>
      <c r="E687" s="24" t="n">
        <v>1.0</v>
      </c>
      <c r="F687" s="25" t="n">
        <v>21.81</v>
      </c>
      <c r="G687" s="25" t="n">
        <f>TRUNC(TRUNC(E687,8)*F687,2)</f>
        <v>21.81</v>
      </c>
    </row>
    <row r="688" customHeight="1" ht="15">
      <c r="A688" s="2" t="inlineStr"/>
      <c r="B688" s="2" t="inlineStr"/>
      <c r="C688" s="2" t="inlineStr"/>
      <c r="D688" s="2" t="inlineStr"/>
      <c r="E688" s="26" t="inlineStr">
        <is>
          <r>
            <t xml:space="preserve">TOTAL Mão de Obra:</t>
          </r>
        </is>
      </c>
      <c r="F688" s="26" t="inlineStr"/>
      <c r="G688" s="27" t="n">
        <f>SUM(G687:G687)</f>
        <v>21.81</v>
      </c>
    </row>
    <row r="689" customHeight="1" ht="15">
      <c r="A689" s="20" t="inlineStr">
        <is>
          <r>
            <t xml:space="preserve">Serviço</t>
          </r>
        </is>
      </c>
      <c r="B689" s="20" t="inlineStr"/>
      <c r="C689" s="21" t="inlineStr">
        <is>
          <r>
            <t xml:space="preserve">FONTE</t>
          </r>
        </is>
      </c>
      <c r="D689" s="21" t="inlineStr">
        <is>
          <r>
            <t xml:space="preserve">UNID</t>
          </r>
        </is>
      </c>
      <c r="E689" s="21" t="inlineStr">
        <is>
          <r>
            <t xml:space="preserve">COEFICIENTE</t>
          </r>
        </is>
      </c>
      <c r="F689" s="21" t="inlineStr">
        <is>
          <r>
            <t xml:space="preserve">PREÇO UNITÁRIO</t>
          </r>
        </is>
      </c>
      <c r="G689" s="21" t="inlineStr">
        <is>
          <r>
            <t xml:space="preserve">TOTAL</t>
          </r>
        </is>
      </c>
    </row>
    <row r="690" customHeight="1" ht="21">
      <c r="A690" s="22" t="inlineStr">
        <is>
          <r>
            <t xml:space="preserve">95324</t>
          </r>
        </is>
      </c>
      <c r="B690" s="23" t="inlineStr">
        <is>
          <r>
            <t xml:space="preserve">CURSO DE CAPACITAÇÃO PARA AZULEJISTA OU LADRILHEIRO (ENCARGOS COMPLEMENTARES) - HORISTA</t>
          </r>
        </is>
      </c>
      <c r="C690" s="22" t="inlineStr">
        <is>
          <r>
            <t xml:space="preserve">SINAPI</t>
          </r>
        </is>
      </c>
      <c r="D690" s="22" t="inlineStr">
        <is>
          <r>
            <t xml:space="preserve">H</t>
          </r>
        </is>
      </c>
      <c r="E690" s="24" t="n">
        <v>1.0</v>
      </c>
      <c r="F690" s="25" t="n">
        <v>0.32</v>
      </c>
      <c r="G690" s="25" t="n">
        <f>TRUNC(TRUNC(E690,8)*F690,2)</f>
        <v>0.32</v>
      </c>
    </row>
    <row r="691" customHeight="1" ht="15">
      <c r="A691" s="2" t="inlineStr"/>
      <c r="B691" s="2" t="inlineStr"/>
      <c r="C691" s="2" t="inlineStr"/>
      <c r="D691" s="2" t="inlineStr"/>
      <c r="E691" s="26" t="inlineStr">
        <is>
          <r>
            <t xml:space="preserve">TOTAL Serviço:</t>
          </r>
        </is>
      </c>
      <c r="F691" s="26" t="inlineStr"/>
      <c r="G691" s="27" t="n">
        <f>SUM(G690:G690)</f>
        <v>0.32</v>
      </c>
    </row>
    <row r="692" customHeight="1" ht="15">
      <c r="A692" s="2" t="inlineStr"/>
      <c r="B692" s="2" t="inlineStr"/>
      <c r="C692" s="2" t="inlineStr"/>
      <c r="D692" s="2" t="inlineStr"/>
      <c r="E692" s="28" t="inlineStr">
        <is>
          <r>
            <t xml:space="preserve">VALOR:</t>
          </r>
        </is>
      </c>
      <c r="F692" s="28" t="inlineStr"/>
      <c r="G692" s="29" t="n">
        <f>ROUND(SUM(G685,G688,G691),2)</f>
        <v>30.44</v>
      </c>
    </row>
    <row r="693" customHeight="1" ht="15">
      <c r="A693" s="2" t="inlineStr"/>
      <c r="B693" s="2" t="inlineStr"/>
      <c r="C693" s="2" t="inlineStr"/>
      <c r="D693" s="2" t="inlineStr"/>
      <c r="E693" s="28" t="inlineStr">
        <is>
          <r>
            <t xml:space="preserve">VALOR BDI (20.34%):</t>
          </r>
        </is>
      </c>
      <c r="F693" s="28" t="inlineStr"/>
      <c r="G693" s="29" t="n">
        <f>ROUND(G692*(20.34/100),2)</f>
        <v>6.19</v>
      </c>
    </row>
    <row r="694" customHeight="1" ht="15">
      <c r="A694" s="2" t="inlineStr"/>
      <c r="B694" s="2" t="inlineStr"/>
      <c r="C694" s="2" t="inlineStr"/>
      <c r="D694" s="2" t="inlineStr"/>
      <c r="E694" s="28" t="inlineStr">
        <is>
          <r>
            <t xml:space="preserve">VALOR COM BDI:</t>
          </r>
        </is>
      </c>
      <c r="F694" s="28" t="inlineStr"/>
      <c r="G694" s="29" t="n">
        <f>G693+G692</f>
        <v>36.63</v>
      </c>
    </row>
    <row r="695" customHeight="1" ht="10">
      <c r="A695" s="2" t="inlineStr"/>
      <c r="B695" s="2" t="inlineStr"/>
      <c r="C695" s="2" t="inlineStr"/>
      <c r="D695" s="2" t="inlineStr"/>
      <c r="E695" s="18" t="inlineStr"/>
      <c r="F695" s="18" t="inlineStr"/>
      <c r="G695" s="18" t="inlineStr"/>
    </row>
    <row r="696" customHeight="1" ht="20">
      <c r="A696" s="19" t="inlineStr">
        <is>
          <r>
            <t xml:space="preserve">​S07861​ Acionador manual (botoeira) tipo quebra-vidro, p/instal. incendio​ (un)</t>
          </r>
        </is>
      </c>
      <c r="B696" s="19" t="inlineStr"/>
      <c r="C696" s="19" t="inlineStr"/>
      <c r="D696" s="19" t="inlineStr"/>
      <c r="E696" s="19" t="inlineStr"/>
      <c r="F696" s="19" t="inlineStr"/>
      <c r="G696" s="19" t="inlineStr"/>
    </row>
    <row r="697" customHeight="1" ht="15">
      <c r="A697" s="20" t="inlineStr">
        <is>
          <r>
            <t xml:space="preserve">Encargos Complementares</t>
          </r>
        </is>
      </c>
      <c r="B697" s="20" t="inlineStr"/>
      <c r="C697" s="21" t="inlineStr">
        <is>
          <r>
            <t xml:space="preserve">FONTE</t>
          </r>
        </is>
      </c>
      <c r="D697" s="21" t="inlineStr">
        <is>
          <r>
            <t xml:space="preserve">UNID</t>
          </r>
        </is>
      </c>
      <c r="E697" s="21" t="inlineStr">
        <is>
          <r>
            <t xml:space="preserve">COEFICIENTE</t>
          </r>
        </is>
      </c>
      <c r="F697" s="21" t="inlineStr">
        <is>
          <r>
            <t xml:space="preserve">PREÇO UNITÁRIO</t>
          </r>
        </is>
      </c>
      <c r="G697" s="21" t="inlineStr">
        <is>
          <r>
            <t xml:space="preserve">TOTAL</t>
          </r>
        </is>
      </c>
    </row>
    <row r="698" customHeight="1" ht="15">
      <c r="A698" s="22" t="inlineStr">
        <is>
          <r>
            <t xml:space="preserve">S10552</t>
          </r>
        </is>
      </c>
      <c r="B698" s="23" t="inlineStr">
        <is>
          <r>
            <t xml:space="preserve">Encargos Complementares - Eletricista</t>
          </r>
        </is>
      </c>
      <c r="C698" s="22" t="inlineStr">
        <is>
          <r>
            <t xml:space="preserve">ORSE</t>
          </r>
        </is>
      </c>
      <c r="D698" s="22" t="inlineStr">
        <is>
          <r>
            <t xml:space="preserve">h</t>
          </r>
        </is>
      </c>
      <c r="E698" s="24" t="n">
        <v>0.5</v>
      </c>
      <c r="F698" s="25" t="n">
        <v>3.81</v>
      </c>
      <c r="G698" s="25" t="n">
        <f>TRUNC(TRUNC(E698,8)*F698,2)</f>
        <v>1.9</v>
      </c>
    </row>
    <row r="699" customHeight="1" ht="15">
      <c r="A699" s="22" t="inlineStr">
        <is>
          <r>
            <t xml:space="preserve">S10549</t>
          </r>
        </is>
      </c>
      <c r="B699" s="23" t="inlineStr">
        <is>
          <r>
            <t xml:space="preserve">Encargos Complementares - Servente</t>
          </r>
        </is>
      </c>
      <c r="C699" s="22" t="inlineStr">
        <is>
          <r>
            <t xml:space="preserve">ORSE</t>
          </r>
        </is>
      </c>
      <c r="D699" s="22" t="inlineStr">
        <is>
          <r>
            <t xml:space="preserve">h</t>
          </r>
        </is>
      </c>
      <c r="E699" s="24" t="n">
        <v>0.5</v>
      </c>
      <c r="F699" s="25" t="n">
        <v>3.96</v>
      </c>
      <c r="G699" s="25" t="n">
        <f>TRUNC(TRUNC(E699,8)*F699,2)</f>
        <v>1.98</v>
      </c>
    </row>
    <row r="700" customHeight="1" ht="15">
      <c r="A700" s="2" t="inlineStr"/>
      <c r="B700" s="2" t="inlineStr"/>
      <c r="C700" s="2" t="inlineStr"/>
      <c r="D700" s="2" t="inlineStr"/>
      <c r="E700" s="26" t="inlineStr">
        <is>
          <r>
            <t xml:space="preserve">TOTAL Encargos Complementares:</t>
          </r>
        </is>
      </c>
      <c r="F700" s="26" t="inlineStr"/>
      <c r="G700" s="27" t="n">
        <f>SUM(G698:G699)</f>
        <v>3.88</v>
      </c>
    </row>
    <row r="701" customHeight="1" ht="15">
      <c r="A701" s="20" t="inlineStr">
        <is>
          <r>
            <t xml:space="preserve">Material</t>
          </r>
        </is>
      </c>
      <c r="B701" s="20" t="inlineStr"/>
      <c r="C701" s="21" t="inlineStr">
        <is>
          <r>
            <t xml:space="preserve">FONTE</t>
          </r>
        </is>
      </c>
      <c r="D701" s="21" t="inlineStr">
        <is>
          <r>
            <t xml:space="preserve">UNID</t>
          </r>
        </is>
      </c>
      <c r="E701" s="21" t="inlineStr">
        <is>
          <r>
            <t xml:space="preserve">COEFICIENTE</t>
          </r>
        </is>
      </c>
      <c r="F701" s="21" t="inlineStr">
        <is>
          <r>
            <t xml:space="preserve">PREÇO UNITÁRIO</t>
          </r>
        </is>
      </c>
      <c r="G701" s="21" t="inlineStr">
        <is>
          <r>
            <t xml:space="preserve">TOTAL</t>
          </r>
        </is>
      </c>
    </row>
    <row r="702" customHeight="1" ht="15">
      <c r="A702" s="22" t="inlineStr">
        <is>
          <r>
            <t xml:space="preserve">I07611</t>
          </r>
        </is>
      </c>
      <c r="B702" s="23" t="inlineStr">
        <is>
          <r>
            <t xml:space="preserve">Acionador manual (botoeira) tipo quebra-vidro, p/incendio</t>
          </r>
        </is>
      </c>
      <c r="C702" s="22" t="inlineStr">
        <is>
          <r>
            <t xml:space="preserve">ORSE</t>
          </r>
        </is>
      </c>
      <c r="D702" s="22" t="inlineStr">
        <is>
          <r>
            <t xml:space="preserve">un</t>
          </r>
        </is>
      </c>
      <c r="E702" s="24" t="n">
        <v>1.0</v>
      </c>
      <c r="F702" s="25" t="n">
        <v>135.11</v>
      </c>
      <c r="G702" s="25" t="n">
        <f>TRUNC(TRUNC(E702,8)*F702,2)</f>
        <v>135.11</v>
      </c>
    </row>
    <row r="703" customHeight="1" ht="15">
      <c r="A703" s="2" t="inlineStr"/>
      <c r="B703" s="2" t="inlineStr"/>
      <c r="C703" s="2" t="inlineStr"/>
      <c r="D703" s="2" t="inlineStr"/>
      <c r="E703" s="26" t="inlineStr">
        <is>
          <r>
            <t xml:space="preserve">TOTAL Material:</t>
          </r>
        </is>
      </c>
      <c r="F703" s="26" t="inlineStr"/>
      <c r="G703" s="27" t="n">
        <f>SUM(G702:G702)</f>
        <v>135.11</v>
      </c>
    </row>
    <row r="704" customHeight="1" ht="15">
      <c r="A704" s="20" t="inlineStr">
        <is>
          <r>
            <t xml:space="preserve">Mão de Obra</t>
          </r>
        </is>
      </c>
      <c r="B704" s="20" t="inlineStr"/>
      <c r="C704" s="21" t="inlineStr">
        <is>
          <r>
            <t xml:space="preserve">FONTE</t>
          </r>
        </is>
      </c>
      <c r="D704" s="21" t="inlineStr">
        <is>
          <r>
            <t xml:space="preserve">UNID</t>
          </r>
        </is>
      </c>
      <c r="E704" s="21" t="inlineStr">
        <is>
          <r>
            <t xml:space="preserve">COEFICIENTE</t>
          </r>
        </is>
      </c>
      <c r="F704" s="21" t="inlineStr">
        <is>
          <r>
            <t xml:space="preserve">PREÇO UNITÁRIO</t>
          </r>
        </is>
      </c>
      <c r="G704" s="21" t="inlineStr">
        <is>
          <r>
            <t xml:space="preserve">TOTAL</t>
          </r>
        </is>
      </c>
    </row>
    <row r="705" customHeight="1" ht="15">
      <c r="A705" s="22" t="inlineStr">
        <is>
          <r>
            <t xml:space="preserve">I02436S</t>
          </r>
        </is>
      </c>
      <c r="B705" s="23" t="inlineStr">
        <is>
          <r>
            <t xml:space="preserve">Eletricista (horista)</t>
          </r>
        </is>
      </c>
      <c r="C705" s="22" t="inlineStr">
        <is>
          <r>
            <t xml:space="preserve">ORSE</t>
          </r>
        </is>
      </c>
      <c r="D705" s="22" t="inlineStr">
        <is>
          <r>
            <t xml:space="preserve">h</t>
          </r>
        </is>
      </c>
      <c r="E705" s="24" t="n">
        <v>0.5</v>
      </c>
      <c r="F705" s="25" t="n">
        <v>20.44</v>
      </c>
      <c r="G705" s="25" t="n">
        <f>TRUNC(TRUNC(E705,8)*F705,2)</f>
        <v>10.22</v>
      </c>
    </row>
    <row r="706" customHeight="1" ht="15">
      <c r="A706" s="22" t="inlineStr">
        <is>
          <r>
            <t xml:space="preserve">I06111S</t>
          </r>
        </is>
      </c>
      <c r="B706" s="23" t="inlineStr">
        <is>
          <r>
            <t xml:space="preserve">Servente de obras (horista)</t>
          </r>
        </is>
      </c>
      <c r="C706" s="22" t="inlineStr">
        <is>
          <r>
            <t xml:space="preserve">ORSE</t>
          </r>
        </is>
      </c>
      <c r="D706" s="22" t="inlineStr">
        <is>
          <r>
            <t xml:space="preserve">h</t>
          </r>
        </is>
      </c>
      <c r="E706" s="24" t="n">
        <v>0.5</v>
      </c>
      <c r="F706" s="25" t="n">
        <v>14.58</v>
      </c>
      <c r="G706" s="25" t="n">
        <f>TRUNC(TRUNC(E706,8)*F706,2)</f>
        <v>7.29</v>
      </c>
    </row>
    <row r="707" customHeight="1" ht="15">
      <c r="A707" s="2" t="inlineStr"/>
      <c r="B707" s="2" t="inlineStr"/>
      <c r="C707" s="2" t="inlineStr"/>
      <c r="D707" s="2" t="inlineStr"/>
      <c r="E707" s="26" t="inlineStr">
        <is>
          <r>
            <t xml:space="preserve">TOTAL Mão de Obra:</t>
          </r>
        </is>
      </c>
      <c r="F707" s="26" t="inlineStr"/>
      <c r="G707" s="27" t="n">
        <f>SUM(G705:G706)</f>
        <v>17.51</v>
      </c>
    </row>
    <row r="708" customHeight="1" ht="15">
      <c r="A708" s="2" t="inlineStr"/>
      <c r="B708" s="2" t="inlineStr"/>
      <c r="C708" s="2" t="inlineStr"/>
      <c r="D708" s="2" t="inlineStr"/>
      <c r="E708" s="28" t="inlineStr">
        <is>
          <r>
            <t xml:space="preserve">VALOR:</t>
          </r>
        </is>
      </c>
      <c r="F708" s="28" t="inlineStr"/>
      <c r="G708" s="29" t="n">
        <f>ROUND(SUM(G700,G703,G707),2)</f>
        <v>156.5</v>
      </c>
    </row>
    <row r="709" customHeight="1" ht="15">
      <c r="A709" s="2" t="inlineStr"/>
      <c r="B709" s="2" t="inlineStr"/>
      <c r="C709" s="2" t="inlineStr"/>
      <c r="D709" s="2" t="inlineStr"/>
      <c r="E709" s="28" t="inlineStr">
        <is>
          <r>
            <t xml:space="preserve">VALOR BDI (20.34%):</t>
          </r>
        </is>
      </c>
      <c r="F709" s="28" t="inlineStr"/>
      <c r="G709" s="29" t="n">
        <f>ROUND(G708*(20.34/100),2)</f>
        <v>31.83</v>
      </c>
    </row>
    <row r="710" customHeight="1" ht="15">
      <c r="A710" s="2" t="inlineStr"/>
      <c r="B710" s="2" t="inlineStr"/>
      <c r="C710" s="2" t="inlineStr"/>
      <c r="D710" s="2" t="inlineStr"/>
      <c r="E710" s="28" t="inlineStr">
        <is>
          <r>
            <t xml:space="preserve">VALOR COM BDI:</t>
          </r>
        </is>
      </c>
      <c r="F710" s="28" t="inlineStr"/>
      <c r="G710" s="29" t="n">
        <f>G709+G708</f>
        <v>188.33</v>
      </c>
    </row>
    <row r="711" customHeight="1" ht="10">
      <c r="A711" s="2" t="inlineStr"/>
      <c r="B711" s="2" t="inlineStr"/>
      <c r="C711" s="2" t="inlineStr"/>
      <c r="D711" s="2" t="inlineStr"/>
      <c r="E711" s="18" t="inlineStr"/>
      <c r="F711" s="18" t="inlineStr"/>
      <c r="G711" s="18" t="inlineStr"/>
    </row>
    <row r="712" customHeight="1" ht="20">
      <c r="A712" s="19" t="inlineStr">
        <is>
          <r>
            <t xml:space="preserve">​S00155​ Alvenaria tijolo cerâmico maciço (5x9x19), esp = 0,09m (singela), com argamassa traço t5 - 1:2:8 (cimento / cal / areia) c/ junta de 2,0cm - R1​ (m2)</t>
          </r>
        </is>
      </c>
      <c r="B712" s="19" t="inlineStr"/>
      <c r="C712" s="19" t="inlineStr"/>
      <c r="D712" s="19" t="inlineStr"/>
      <c r="E712" s="19" t="inlineStr"/>
      <c r="F712" s="19" t="inlineStr"/>
      <c r="G712" s="19" t="inlineStr"/>
    </row>
    <row r="713" customHeight="1" ht="15">
      <c r="A713" s="20" t="inlineStr">
        <is>
          <r>
            <t xml:space="preserve">Encargos Complementares</t>
          </r>
        </is>
      </c>
      <c r="B713" s="20" t="inlineStr"/>
      <c r="C713" s="21" t="inlineStr">
        <is>
          <r>
            <t xml:space="preserve">FONTE</t>
          </r>
        </is>
      </c>
      <c r="D713" s="21" t="inlineStr">
        <is>
          <r>
            <t xml:space="preserve">UNID</t>
          </r>
        </is>
      </c>
      <c r="E713" s="21" t="inlineStr">
        <is>
          <r>
            <t xml:space="preserve">COEFICIENTE</t>
          </r>
        </is>
      </c>
      <c r="F713" s="21" t="inlineStr">
        <is>
          <r>
            <t xml:space="preserve">PREÇO UNITÁRIO</t>
          </r>
        </is>
      </c>
      <c r="G713" s="21" t="inlineStr">
        <is>
          <r>
            <t xml:space="preserve">TOTAL</t>
          </r>
        </is>
      </c>
    </row>
    <row r="714" customHeight="1" ht="15">
      <c r="A714" s="22" t="inlineStr">
        <is>
          <r>
            <t xml:space="preserve">S10550</t>
          </r>
        </is>
      </c>
      <c r="B714" s="23" t="inlineStr">
        <is>
          <r>
            <t xml:space="preserve">Encargos Complementares - Pedreiro</t>
          </r>
        </is>
      </c>
      <c r="C714" s="22" t="inlineStr">
        <is>
          <r>
            <t xml:space="preserve">ORSE</t>
          </r>
        </is>
      </c>
      <c r="D714" s="22" t="inlineStr">
        <is>
          <r>
            <t xml:space="preserve">h</t>
          </r>
        </is>
      </c>
      <c r="E714" s="24" t="n">
        <v>1.52</v>
      </c>
      <c r="F714" s="25" t="n">
        <v>3.86</v>
      </c>
      <c r="G714" s="25" t="n">
        <f>TRUNC(TRUNC(E714,8)*F714,2)</f>
        <v>5.86</v>
      </c>
    </row>
    <row r="715" customHeight="1" ht="15">
      <c r="A715" s="22" t="inlineStr">
        <is>
          <r>
            <t xml:space="preserve">S10549</t>
          </r>
        </is>
      </c>
      <c r="B715" s="23" t="inlineStr">
        <is>
          <r>
            <t xml:space="preserve">Encargos Complementares - Servente</t>
          </r>
        </is>
      </c>
      <c r="C715" s="22" t="inlineStr">
        <is>
          <r>
            <t xml:space="preserve">ORSE</t>
          </r>
        </is>
      </c>
      <c r="D715" s="22" t="inlineStr">
        <is>
          <r>
            <t xml:space="preserve">h</t>
          </r>
        </is>
      </c>
      <c r="E715" s="24" t="n">
        <v>0.91</v>
      </c>
      <c r="F715" s="25" t="n">
        <v>3.96</v>
      </c>
      <c r="G715" s="25" t="n">
        <f>TRUNC(TRUNC(E715,8)*F715,2)</f>
        <v>3.6</v>
      </c>
    </row>
    <row r="716" customHeight="1" ht="15">
      <c r="A716" s="2" t="inlineStr"/>
      <c r="B716" s="2" t="inlineStr"/>
      <c r="C716" s="2" t="inlineStr"/>
      <c r="D716" s="2" t="inlineStr"/>
      <c r="E716" s="26" t="inlineStr">
        <is>
          <r>
            <t xml:space="preserve">TOTAL Encargos Complementares:</t>
          </r>
        </is>
      </c>
      <c r="F716" s="26" t="inlineStr"/>
      <c r="G716" s="27" t="n">
        <f>SUM(G714:G715)</f>
        <v>9.46</v>
      </c>
    </row>
    <row r="717" customHeight="1" ht="15">
      <c r="A717" s="20" t="inlineStr">
        <is>
          <r>
            <t xml:space="preserve">Material</t>
          </r>
        </is>
      </c>
      <c r="B717" s="20" t="inlineStr"/>
      <c r="C717" s="21" t="inlineStr">
        <is>
          <r>
            <t xml:space="preserve">FONTE</t>
          </r>
        </is>
      </c>
      <c r="D717" s="21" t="inlineStr">
        <is>
          <r>
            <t xml:space="preserve">UNID</t>
          </r>
        </is>
      </c>
      <c r="E717" s="21" t="inlineStr">
        <is>
          <r>
            <t xml:space="preserve">COEFICIENTE</t>
          </r>
        </is>
      </c>
      <c r="F717" s="21" t="inlineStr">
        <is>
          <r>
            <t xml:space="preserve">PREÇO UNITÁRIO</t>
          </r>
        </is>
      </c>
      <c r="G717" s="21" t="inlineStr">
        <is>
          <r>
            <t xml:space="preserve">TOTAL</t>
          </r>
        </is>
      </c>
    </row>
    <row r="718" customHeight="1" ht="15">
      <c r="A718" s="22" t="inlineStr">
        <is>
          <r>
            <t xml:space="preserve">I02212</t>
          </r>
        </is>
      </c>
      <c r="B718" s="23" t="inlineStr">
        <is>
          <r>
            <t xml:space="preserve">Tijolo cerâmico maciço 5 x 9 x 19cm</t>
          </r>
        </is>
      </c>
      <c r="C718" s="22" t="inlineStr">
        <is>
          <r>
            <t xml:space="preserve">ORSE</t>
          </r>
        </is>
      </c>
      <c r="D718" s="22" t="inlineStr">
        <is>
          <r>
            <t xml:space="preserve">un</t>
          </r>
        </is>
      </c>
      <c r="E718" s="24" t="n">
        <v>68.0</v>
      </c>
      <c r="F718" s="25" t="n">
        <v>0.7</v>
      </c>
      <c r="G718" s="25" t="n">
        <f>TRUNC(TRUNC(E718,8)*F718,2)</f>
        <v>47.6</v>
      </c>
    </row>
    <row r="719" customHeight="1" ht="15">
      <c r="A719" s="2" t="inlineStr"/>
      <c r="B719" s="2" t="inlineStr"/>
      <c r="C719" s="2" t="inlineStr"/>
      <c r="D719" s="2" t="inlineStr"/>
      <c r="E719" s="26" t="inlineStr">
        <is>
          <r>
            <t xml:space="preserve">TOTAL Material:</t>
          </r>
        </is>
      </c>
      <c r="F719" s="26" t="inlineStr"/>
      <c r="G719" s="27" t="n">
        <f>SUM(G718:G718)</f>
        <v>47.6</v>
      </c>
    </row>
    <row r="720" customHeight="1" ht="15">
      <c r="A720" s="20" t="inlineStr">
        <is>
          <r>
            <t xml:space="preserve">Mão de Obra</t>
          </r>
        </is>
      </c>
      <c r="B720" s="20" t="inlineStr"/>
      <c r="C720" s="21" t="inlineStr">
        <is>
          <r>
            <t xml:space="preserve">FONTE</t>
          </r>
        </is>
      </c>
      <c r="D720" s="21" t="inlineStr">
        <is>
          <r>
            <t xml:space="preserve">UNID</t>
          </r>
        </is>
      </c>
      <c r="E720" s="21" t="inlineStr">
        <is>
          <r>
            <t xml:space="preserve">COEFICIENTE</t>
          </r>
        </is>
      </c>
      <c r="F720" s="21" t="inlineStr">
        <is>
          <r>
            <t xml:space="preserve">PREÇO UNITÁRIO</t>
          </r>
        </is>
      </c>
      <c r="G720" s="21" t="inlineStr">
        <is>
          <r>
            <t xml:space="preserve">TOTAL</t>
          </r>
        </is>
      </c>
    </row>
    <row r="721" customHeight="1" ht="15">
      <c r="A721" s="22" t="inlineStr">
        <is>
          <r>
            <t xml:space="preserve">I04750S</t>
          </r>
        </is>
      </c>
      <c r="B721" s="23" t="inlineStr">
        <is>
          <r>
            <t xml:space="preserve">Pedreiro (horista)</t>
          </r>
        </is>
      </c>
      <c r="C721" s="22" t="inlineStr">
        <is>
          <r>
            <t xml:space="preserve">ORSE</t>
          </r>
        </is>
      </c>
      <c r="D721" s="22" t="inlineStr">
        <is>
          <r>
            <t xml:space="preserve">h</t>
          </r>
        </is>
      </c>
      <c r="E721" s="24" t="n">
        <v>1.52</v>
      </c>
      <c r="F721" s="25" t="n">
        <v>20.44</v>
      </c>
      <c r="G721" s="25" t="n">
        <f>TRUNC(TRUNC(E721,8)*F721,2)</f>
        <v>31.06</v>
      </c>
    </row>
    <row r="722" customHeight="1" ht="15">
      <c r="A722" s="22" t="inlineStr">
        <is>
          <r>
            <t xml:space="preserve">I06111S</t>
          </r>
        </is>
      </c>
      <c r="B722" s="23" t="inlineStr">
        <is>
          <r>
            <t xml:space="preserve">Servente de obras (horista)</t>
          </r>
        </is>
      </c>
      <c r="C722" s="22" t="inlineStr">
        <is>
          <r>
            <t xml:space="preserve">ORSE</t>
          </r>
        </is>
      </c>
      <c r="D722" s="22" t="inlineStr">
        <is>
          <r>
            <t xml:space="preserve">h</t>
          </r>
        </is>
      </c>
      <c r="E722" s="24" t="n">
        <v>0.91</v>
      </c>
      <c r="F722" s="25" t="n">
        <v>14.58</v>
      </c>
      <c r="G722" s="25" t="n">
        <f>TRUNC(TRUNC(E722,8)*F722,2)</f>
        <v>13.26</v>
      </c>
    </row>
    <row r="723" customHeight="1" ht="15">
      <c r="A723" s="2" t="inlineStr"/>
      <c r="B723" s="2" t="inlineStr"/>
      <c r="C723" s="2" t="inlineStr"/>
      <c r="D723" s="2" t="inlineStr"/>
      <c r="E723" s="26" t="inlineStr">
        <is>
          <r>
            <t xml:space="preserve">TOTAL Mão de Obra:</t>
          </r>
        </is>
      </c>
      <c r="F723" s="26" t="inlineStr"/>
      <c r="G723" s="27" t="n">
        <f>SUM(G721:G722)</f>
        <v>44.32</v>
      </c>
    </row>
    <row r="724" customHeight="1" ht="15">
      <c r="A724" s="20" t="inlineStr">
        <is>
          <r>
            <t xml:space="preserve">Serviço</t>
          </r>
        </is>
      </c>
      <c r="B724" s="20" t="inlineStr"/>
      <c r="C724" s="21" t="inlineStr">
        <is>
          <r>
            <t xml:space="preserve">FONTE</t>
          </r>
        </is>
      </c>
      <c r="D724" s="21" t="inlineStr">
        <is>
          <r>
            <t xml:space="preserve">UNID</t>
          </r>
        </is>
      </c>
      <c r="E724" s="21" t="inlineStr">
        <is>
          <r>
            <t xml:space="preserve">COEFICIENTE</t>
          </r>
        </is>
      </c>
      <c r="F724" s="21" t="inlineStr">
        <is>
          <r>
            <t xml:space="preserve">PREÇO UNITÁRIO</t>
          </r>
        </is>
      </c>
      <c r="G724" s="21" t="inlineStr">
        <is>
          <r>
            <t xml:space="preserve">TOTAL</t>
          </r>
        </is>
      </c>
    </row>
    <row r="725" customHeight="1" ht="38">
      <c r="A725" s="22" t="inlineStr">
        <is>
          <r>
            <t xml:space="preserve">S03308</t>
          </r>
        </is>
      </c>
      <c r="B725" s="23" t="inlineStr">
        <is>
          <r>
            <t xml:space="preserve">Argamassa em volume - cimento, cal e areia traço t-5 (1:2:8) - 1 saco cimento 50 kg / 2 sacos cal 20 kg / 8 padiolas de areia dim 0.35 x 0.45 x 0.13 m - Confecção mecânica e transporte</t>
          </r>
        </is>
      </c>
      <c r="C725" s="22" t="inlineStr">
        <is>
          <r>
            <t xml:space="preserve">ORSE</t>
          </r>
        </is>
      </c>
      <c r="D725" s="22" t="inlineStr">
        <is>
          <r>
            <t xml:space="preserve">m3</t>
          </r>
        </is>
      </c>
      <c r="E725" s="24" t="n">
        <v>0.032</v>
      </c>
      <c r="F725" s="25" t="n">
        <v>575.92</v>
      </c>
      <c r="G725" s="25" t="n">
        <f>TRUNC(TRUNC(E725,8)*F725,2)</f>
        <v>18.42</v>
      </c>
    </row>
    <row r="726" customHeight="1" ht="15">
      <c r="A726" s="2" t="inlineStr"/>
      <c r="B726" s="2" t="inlineStr"/>
      <c r="C726" s="2" t="inlineStr"/>
      <c r="D726" s="2" t="inlineStr"/>
      <c r="E726" s="26" t="inlineStr">
        <is>
          <r>
            <t xml:space="preserve">TOTAL Serviço:</t>
          </r>
        </is>
      </c>
      <c r="F726" s="26" t="inlineStr"/>
      <c r="G726" s="27" t="n">
        <f>SUM(G725:G725)</f>
        <v>18.42</v>
      </c>
    </row>
    <row r="727" customHeight="1" ht="15">
      <c r="A727" s="2" t="inlineStr"/>
      <c r="B727" s="2" t="inlineStr"/>
      <c r="C727" s="2" t="inlineStr"/>
      <c r="D727" s="2" t="inlineStr"/>
      <c r="E727" s="28" t="inlineStr">
        <is>
          <r>
            <t xml:space="preserve">VALOR:</t>
          </r>
        </is>
      </c>
      <c r="F727" s="28" t="inlineStr"/>
      <c r="G727" s="29" t="n">
        <f>ROUND(SUM(G716,G719,G723,G726),2)</f>
        <v>119.81</v>
      </c>
    </row>
    <row r="728" customHeight="1" ht="15">
      <c r="A728" s="2" t="inlineStr"/>
      <c r="B728" s="2" t="inlineStr"/>
      <c r="C728" s="2" t="inlineStr"/>
      <c r="D728" s="2" t="inlineStr"/>
      <c r="E728" s="28" t="inlineStr">
        <is>
          <r>
            <t xml:space="preserve">VALOR BDI (20.34%):</t>
          </r>
        </is>
      </c>
      <c r="F728" s="28" t="inlineStr"/>
      <c r="G728" s="29" t="n">
        <f>ROUND(G727*(20.34/100),2)</f>
        <v>24.37</v>
      </c>
    </row>
    <row r="729" customHeight="1" ht="15">
      <c r="A729" s="2" t="inlineStr"/>
      <c r="B729" s="2" t="inlineStr"/>
      <c r="C729" s="2" t="inlineStr"/>
      <c r="D729" s="2" t="inlineStr"/>
      <c r="E729" s="28" t="inlineStr">
        <is>
          <r>
            <t xml:space="preserve">VALOR COM BDI:</t>
          </r>
        </is>
      </c>
      <c r="F729" s="28" t="inlineStr"/>
      <c r="G729" s="29" t="n">
        <f>G728+G727</f>
        <v>144.18</v>
      </c>
    </row>
    <row r="730" customHeight="1" ht="10">
      <c r="A730" s="2" t="inlineStr"/>
      <c r="B730" s="2" t="inlineStr"/>
      <c r="C730" s="2" t="inlineStr"/>
      <c r="D730" s="2" t="inlineStr"/>
      <c r="E730" s="18" t="inlineStr"/>
      <c r="F730" s="18" t="inlineStr"/>
      <c r="G730" s="18" t="inlineStr"/>
    </row>
    <row r="731" customHeight="1" ht="20">
      <c r="A731" s="19" t="inlineStr">
        <is>
          <r>
            <t xml:space="preserve">​S01903​ Argamassa cimento e areia traço t-1 (1:3) - 1 saco cimento 50kg / 3 padiolas areia dim. 0.35 x 0.45 x 0.23 m - Confecção mecânica e transporte​ (m3)</t>
          </r>
        </is>
      </c>
      <c r="B731" s="19" t="inlineStr"/>
      <c r="C731" s="19" t="inlineStr"/>
      <c r="D731" s="19" t="inlineStr"/>
      <c r="E731" s="19" t="inlineStr"/>
      <c r="F731" s="19" t="inlineStr"/>
      <c r="G731" s="19" t="inlineStr"/>
    </row>
    <row r="732" customHeight="1" ht="15">
      <c r="A732" s="20" t="inlineStr">
        <is>
          <r>
            <t xml:space="preserve">Encargos Complementares</t>
          </r>
        </is>
      </c>
      <c r="B732" s="20" t="inlineStr"/>
      <c r="C732" s="21" t="inlineStr">
        <is>
          <r>
            <t xml:space="preserve">FONTE</t>
          </r>
        </is>
      </c>
      <c r="D732" s="21" t="inlineStr">
        <is>
          <r>
            <t xml:space="preserve">UNID</t>
          </r>
        </is>
      </c>
      <c r="E732" s="21" t="inlineStr">
        <is>
          <r>
            <t xml:space="preserve">COEFICIENTE</t>
          </r>
        </is>
      </c>
      <c r="F732" s="21" t="inlineStr">
        <is>
          <r>
            <t xml:space="preserve">PREÇO UNITÁRIO</t>
          </r>
        </is>
      </c>
      <c r="G732" s="21" t="inlineStr">
        <is>
          <r>
            <t xml:space="preserve">TOTAL</t>
          </r>
        </is>
      </c>
    </row>
    <row r="733" customHeight="1" ht="15">
      <c r="A733" s="22" t="inlineStr">
        <is>
          <r>
            <t xml:space="preserve">S10549</t>
          </r>
        </is>
      </c>
      <c r="B733" s="23" t="inlineStr">
        <is>
          <r>
            <t xml:space="preserve">Encargos Complementares - Servente</t>
          </r>
        </is>
      </c>
      <c r="C733" s="22" t="inlineStr">
        <is>
          <r>
            <t xml:space="preserve">ORSE</t>
          </r>
        </is>
      </c>
      <c r="D733" s="22" t="inlineStr">
        <is>
          <r>
            <t xml:space="preserve">h</t>
          </r>
        </is>
      </c>
      <c r="E733" s="24" t="n">
        <v>4.0</v>
      </c>
      <c r="F733" s="25" t="n">
        <v>3.96</v>
      </c>
      <c r="G733" s="25" t="n">
        <f>TRUNC(TRUNC(E733,8)*F733,2)</f>
        <v>15.84</v>
      </c>
    </row>
    <row r="734" customHeight="1" ht="15">
      <c r="A734" s="2" t="inlineStr"/>
      <c r="B734" s="2" t="inlineStr"/>
      <c r="C734" s="2" t="inlineStr"/>
      <c r="D734" s="2" t="inlineStr"/>
      <c r="E734" s="26" t="inlineStr">
        <is>
          <r>
            <t xml:space="preserve">TOTAL Encargos Complementares:</t>
          </r>
        </is>
      </c>
      <c r="F734" s="26" t="inlineStr"/>
      <c r="G734" s="27" t="n">
        <f>SUM(G733:G733)</f>
        <v>15.84</v>
      </c>
    </row>
    <row r="735" customHeight="1" ht="15">
      <c r="A735" s="20" t="inlineStr">
        <is>
          <r>
            <t xml:space="preserve">Material</t>
          </r>
        </is>
      </c>
      <c r="B735" s="20" t="inlineStr"/>
      <c r="C735" s="21" t="inlineStr">
        <is>
          <r>
            <t xml:space="preserve">FONTE</t>
          </r>
        </is>
      </c>
      <c r="D735" s="21" t="inlineStr">
        <is>
          <r>
            <t xml:space="preserve">UNID</t>
          </r>
        </is>
      </c>
      <c r="E735" s="21" t="inlineStr">
        <is>
          <r>
            <t xml:space="preserve">COEFICIENTE</t>
          </r>
        </is>
      </c>
      <c r="F735" s="21" t="inlineStr">
        <is>
          <r>
            <t xml:space="preserve">PREÇO UNITÁRIO</t>
          </r>
        </is>
      </c>
      <c r="G735" s="21" t="inlineStr">
        <is>
          <r>
            <t xml:space="preserve">TOTAL</t>
          </r>
        </is>
      </c>
    </row>
    <row r="736" customHeight="1" ht="21">
      <c r="A736" s="22" t="inlineStr">
        <is>
          <r>
            <t xml:space="preserve">I00370S</t>
          </r>
        </is>
      </c>
      <c r="B736" s="23" t="inlineStr">
        <is>
          <r>
            <t xml:space="preserve">Areia media - posto jazida/fornecedor (retirado na jazida, sem transporte)</t>
          </r>
        </is>
      </c>
      <c r="C736" s="22" t="inlineStr">
        <is>
          <r>
            <t xml:space="preserve">ORSE</t>
          </r>
        </is>
      </c>
      <c r="D736" s="22" t="inlineStr">
        <is>
          <r>
            <t xml:space="preserve">m3</t>
          </r>
        </is>
      </c>
      <c r="E736" s="24" t="n">
        <v>1.08</v>
      </c>
      <c r="F736" s="25" t="n">
        <v>100.0</v>
      </c>
      <c r="G736" s="25" t="n">
        <f>TRUNC(TRUNC(E736,8)*F736,2)</f>
        <v>108.0</v>
      </c>
    </row>
    <row r="737" customHeight="1" ht="15">
      <c r="A737" s="22" t="inlineStr">
        <is>
          <r>
            <t xml:space="preserve">I01379S</t>
          </r>
        </is>
      </c>
      <c r="B737" s="23" t="inlineStr">
        <is>
          <r>
            <t xml:space="preserve">Cimento portland composto cp ii-32</t>
          </r>
        </is>
      </c>
      <c r="C737" s="22" t="inlineStr">
        <is>
          <r>
            <t xml:space="preserve">ORSE</t>
          </r>
        </is>
      </c>
      <c r="D737" s="22" t="inlineStr">
        <is>
          <r>
            <t xml:space="preserve">kg</t>
          </r>
        </is>
      </c>
      <c r="E737" s="24" t="n">
        <v>452.2</v>
      </c>
      <c r="F737" s="25" t="n">
        <v>0.78</v>
      </c>
      <c r="G737" s="25" t="n">
        <f>TRUNC(TRUNC(E737,8)*F737,2)</f>
        <v>352.71</v>
      </c>
    </row>
    <row r="738" customHeight="1" ht="15">
      <c r="A738" s="2" t="inlineStr"/>
      <c r="B738" s="2" t="inlineStr"/>
      <c r="C738" s="2" t="inlineStr"/>
      <c r="D738" s="2" t="inlineStr"/>
      <c r="E738" s="26" t="inlineStr">
        <is>
          <r>
            <t xml:space="preserve">TOTAL Material:</t>
          </r>
        </is>
      </c>
      <c r="F738" s="26" t="inlineStr"/>
      <c r="G738" s="27" t="n">
        <f>SUM(G736:G737)</f>
        <v>460.71</v>
      </c>
    </row>
    <row r="739" customHeight="1" ht="15">
      <c r="A739" s="20" t="inlineStr">
        <is>
          <r>
            <t xml:space="preserve">Mão de Obra</t>
          </r>
        </is>
      </c>
      <c r="B739" s="20" t="inlineStr"/>
      <c r="C739" s="21" t="inlineStr">
        <is>
          <r>
            <t xml:space="preserve">FONTE</t>
          </r>
        </is>
      </c>
      <c r="D739" s="21" t="inlineStr">
        <is>
          <r>
            <t xml:space="preserve">UNID</t>
          </r>
        </is>
      </c>
      <c r="E739" s="21" t="inlineStr">
        <is>
          <r>
            <t xml:space="preserve">COEFICIENTE</t>
          </r>
        </is>
      </c>
      <c r="F739" s="21" t="inlineStr">
        <is>
          <r>
            <t xml:space="preserve">PREÇO UNITÁRIO</t>
          </r>
        </is>
      </c>
      <c r="G739" s="21" t="inlineStr">
        <is>
          <r>
            <t xml:space="preserve">TOTAL</t>
          </r>
        </is>
      </c>
    </row>
    <row r="740" customHeight="1" ht="15">
      <c r="A740" s="22" t="inlineStr">
        <is>
          <r>
            <t xml:space="preserve">I06111S</t>
          </r>
        </is>
      </c>
      <c r="B740" s="23" t="inlineStr">
        <is>
          <r>
            <t xml:space="preserve">Servente de obras (horista)</t>
          </r>
        </is>
      </c>
      <c r="C740" s="22" t="inlineStr">
        <is>
          <r>
            <t xml:space="preserve">ORSE</t>
          </r>
        </is>
      </c>
      <c r="D740" s="22" t="inlineStr">
        <is>
          <r>
            <t xml:space="preserve">h</t>
          </r>
        </is>
      </c>
      <c r="E740" s="24" t="n">
        <v>4.0</v>
      </c>
      <c r="F740" s="25" t="n">
        <v>14.58</v>
      </c>
      <c r="G740" s="25" t="n">
        <f>TRUNC(TRUNC(E740,8)*F740,2)</f>
        <v>58.32</v>
      </c>
    </row>
    <row r="741" customHeight="1" ht="15">
      <c r="A741" s="2" t="inlineStr"/>
      <c r="B741" s="2" t="inlineStr"/>
      <c r="C741" s="2" t="inlineStr"/>
      <c r="D741" s="2" t="inlineStr"/>
      <c r="E741" s="26" t="inlineStr">
        <is>
          <r>
            <t xml:space="preserve">TOTAL Mão de Obra:</t>
          </r>
        </is>
      </c>
      <c r="F741" s="26" t="inlineStr"/>
      <c r="G741" s="27" t="n">
        <f>SUM(G740:G740)</f>
        <v>58.32</v>
      </c>
    </row>
    <row r="742" customHeight="1" ht="15">
      <c r="A742" s="2" t="inlineStr"/>
      <c r="B742" s="2" t="inlineStr"/>
      <c r="C742" s="2" t="inlineStr"/>
      <c r="D742" s="2" t="inlineStr"/>
      <c r="E742" s="28" t="inlineStr">
        <is>
          <r>
            <t xml:space="preserve">VALOR:</t>
          </r>
        </is>
      </c>
      <c r="F742" s="28" t="inlineStr"/>
      <c r="G742" s="29" t="n">
        <f>ROUND(SUM(G734,G738,G741),2)</f>
        <v>534.9</v>
      </c>
    </row>
    <row r="743" customHeight="1" ht="15">
      <c r="A743" s="2" t="inlineStr"/>
      <c r="B743" s="2" t="inlineStr"/>
      <c r="C743" s="2" t="inlineStr"/>
      <c r="D743" s="2" t="inlineStr"/>
      <c r="E743" s="28" t="inlineStr">
        <is>
          <r>
            <t xml:space="preserve">VALOR BDI (20.34%):</t>
          </r>
        </is>
      </c>
      <c r="F743" s="28" t="inlineStr"/>
      <c r="G743" s="29" t="n">
        <f>ROUND(G742*(20.34/100),2)</f>
        <v>108.8</v>
      </c>
    </row>
    <row r="744" customHeight="1" ht="15">
      <c r="A744" s="2" t="inlineStr"/>
      <c r="B744" s="2" t="inlineStr"/>
      <c r="C744" s="2" t="inlineStr"/>
      <c r="D744" s="2" t="inlineStr"/>
      <c r="E744" s="28" t="inlineStr">
        <is>
          <r>
            <t xml:space="preserve">VALOR COM BDI:</t>
          </r>
        </is>
      </c>
      <c r="F744" s="28" t="inlineStr"/>
      <c r="G744" s="29" t="n">
        <f>G743+G742</f>
        <v>643.7</v>
      </c>
    </row>
    <row r="745" customHeight="1" ht="10">
      <c r="A745" s="2" t="inlineStr"/>
      <c r="B745" s="2" t="inlineStr"/>
      <c r="C745" s="2" t="inlineStr"/>
      <c r="D745" s="2" t="inlineStr"/>
      <c r="E745" s="18" t="inlineStr"/>
      <c r="F745" s="18" t="inlineStr"/>
      <c r="G745" s="18" t="inlineStr"/>
    </row>
    <row r="746" customHeight="1" ht="20">
      <c r="A746" s="19" t="inlineStr">
        <is>
          <r>
            <t xml:space="preserve">​S01905​ Argamassa cimento e areia traço t-3 (1:3), com aditivo vedacit ou similar- 1 saco cimento 50kg / 3 padiolas areia dim. 0,35x0,45x0,23m / 2kg aditivo vedacit - Confecção mecânica e transporte​ (m3)</t>
          </r>
        </is>
      </c>
      <c r="B746" s="19" t="inlineStr"/>
      <c r="C746" s="19" t="inlineStr"/>
      <c r="D746" s="19" t="inlineStr"/>
      <c r="E746" s="19" t="inlineStr"/>
      <c r="F746" s="19" t="inlineStr"/>
      <c r="G746" s="19" t="inlineStr"/>
    </row>
    <row r="747" customHeight="1" ht="15">
      <c r="A747" s="20" t="inlineStr">
        <is>
          <r>
            <t xml:space="preserve">Encargos Complementares</t>
          </r>
        </is>
      </c>
      <c r="B747" s="20" t="inlineStr"/>
      <c r="C747" s="21" t="inlineStr">
        <is>
          <r>
            <t xml:space="preserve">FONTE</t>
          </r>
        </is>
      </c>
      <c r="D747" s="21" t="inlineStr">
        <is>
          <r>
            <t xml:space="preserve">UNID</t>
          </r>
        </is>
      </c>
      <c r="E747" s="21" t="inlineStr">
        <is>
          <r>
            <t xml:space="preserve">COEFICIENTE</t>
          </r>
        </is>
      </c>
      <c r="F747" s="21" t="inlineStr">
        <is>
          <r>
            <t xml:space="preserve">PREÇO UNITÁRIO</t>
          </r>
        </is>
      </c>
      <c r="G747" s="21" t="inlineStr">
        <is>
          <r>
            <t xml:space="preserve">TOTAL</t>
          </r>
        </is>
      </c>
    </row>
    <row r="748" customHeight="1" ht="15">
      <c r="A748" s="22" t="inlineStr">
        <is>
          <r>
            <t xml:space="preserve">S10549</t>
          </r>
        </is>
      </c>
      <c r="B748" s="23" t="inlineStr">
        <is>
          <r>
            <t xml:space="preserve">Encargos Complementares - Servente</t>
          </r>
        </is>
      </c>
      <c r="C748" s="22" t="inlineStr">
        <is>
          <r>
            <t xml:space="preserve">ORSE</t>
          </r>
        </is>
      </c>
      <c r="D748" s="22" t="inlineStr">
        <is>
          <r>
            <t xml:space="preserve">h</t>
          </r>
        </is>
      </c>
      <c r="E748" s="24" t="n">
        <v>4.0</v>
      </c>
      <c r="F748" s="25" t="n">
        <v>3.96</v>
      </c>
      <c r="G748" s="25" t="n">
        <f>TRUNC(TRUNC(E748,8)*F748,2)</f>
        <v>15.84</v>
      </c>
    </row>
    <row r="749" customHeight="1" ht="15">
      <c r="A749" s="2" t="inlineStr"/>
      <c r="B749" s="2" t="inlineStr"/>
      <c r="C749" s="2" t="inlineStr"/>
      <c r="D749" s="2" t="inlineStr"/>
      <c r="E749" s="26" t="inlineStr">
        <is>
          <r>
            <t xml:space="preserve">TOTAL Encargos Complementares:</t>
          </r>
        </is>
      </c>
      <c r="F749" s="26" t="inlineStr"/>
      <c r="G749" s="27" t="n">
        <f>SUM(G748:G748)</f>
        <v>15.84</v>
      </c>
    </row>
    <row r="750" customHeight="1" ht="15">
      <c r="A750" s="20" t="inlineStr">
        <is>
          <r>
            <t xml:space="preserve">Material</t>
          </r>
        </is>
      </c>
      <c r="B750" s="20" t="inlineStr"/>
      <c r="C750" s="21" t="inlineStr">
        <is>
          <r>
            <t xml:space="preserve">FONTE</t>
          </r>
        </is>
      </c>
      <c r="D750" s="21" t="inlineStr">
        <is>
          <r>
            <t xml:space="preserve">UNID</t>
          </r>
        </is>
      </c>
      <c r="E750" s="21" t="inlineStr">
        <is>
          <r>
            <t xml:space="preserve">COEFICIENTE</t>
          </r>
        </is>
      </c>
      <c r="F750" s="21" t="inlineStr">
        <is>
          <r>
            <t xml:space="preserve">PREÇO UNITÁRIO</t>
          </r>
        </is>
      </c>
      <c r="G750" s="21" t="inlineStr">
        <is>
          <r>
            <t xml:space="preserve">TOTAL</t>
          </r>
        </is>
      </c>
    </row>
    <row r="751" customHeight="1" ht="21">
      <c r="A751" s="22" t="inlineStr">
        <is>
          <r>
            <t xml:space="preserve">I00370S</t>
          </r>
        </is>
      </c>
      <c r="B751" s="23" t="inlineStr">
        <is>
          <r>
            <t xml:space="preserve">Areia media - posto jazida/fornecedor (retirado na jazida, sem transporte)</t>
          </r>
        </is>
      </c>
      <c r="C751" s="22" t="inlineStr">
        <is>
          <r>
            <t xml:space="preserve">ORSE</t>
          </r>
        </is>
      </c>
      <c r="D751" s="22" t="inlineStr">
        <is>
          <r>
            <t xml:space="preserve">m3</t>
          </r>
        </is>
      </c>
      <c r="E751" s="24" t="n">
        <v>1.08</v>
      </c>
      <c r="F751" s="25" t="n">
        <v>100.0</v>
      </c>
      <c r="G751" s="25" t="n">
        <f>TRUNC(TRUNC(E751,8)*F751,2)</f>
        <v>108.0</v>
      </c>
    </row>
    <row r="752" customHeight="1" ht="15">
      <c r="A752" s="22" t="inlineStr">
        <is>
          <r>
            <t xml:space="preserve">I01379S</t>
          </r>
        </is>
      </c>
      <c r="B752" s="23" t="inlineStr">
        <is>
          <r>
            <t xml:space="preserve">Cimento portland composto cp ii-32</t>
          </r>
        </is>
      </c>
      <c r="C752" s="22" t="inlineStr">
        <is>
          <r>
            <t xml:space="preserve">ORSE</t>
          </r>
        </is>
      </c>
      <c r="D752" s="22" t="inlineStr">
        <is>
          <r>
            <t xml:space="preserve">kg</t>
          </r>
        </is>
      </c>
      <c r="E752" s="24" t="n">
        <v>452.2</v>
      </c>
      <c r="F752" s="25" t="n">
        <v>0.78</v>
      </c>
      <c r="G752" s="25" t="n">
        <f>TRUNC(TRUNC(E752,8)*F752,2)</f>
        <v>352.71</v>
      </c>
    </row>
    <row r="753" customHeight="1" ht="21">
      <c r="A753" s="22" t="inlineStr">
        <is>
          <r>
            <t xml:space="preserve">I01113</t>
          </r>
        </is>
      </c>
      <c r="B753" s="23" t="inlineStr">
        <is>
          <r>
            <t xml:space="preserve">Impermeabilizante para concretos e argamassas Vedacit ou similar</t>
          </r>
        </is>
      </c>
      <c r="C753" s="22" t="inlineStr">
        <is>
          <r>
            <t xml:space="preserve">ORSE</t>
          </r>
        </is>
      </c>
      <c r="D753" s="22" t="inlineStr">
        <is>
          <r>
            <t xml:space="preserve">kg</t>
          </r>
        </is>
      </c>
      <c r="E753" s="24" t="n">
        <v>20.0</v>
      </c>
      <c r="F753" s="25" t="n">
        <v>8.83</v>
      </c>
      <c r="G753" s="25" t="n">
        <f>TRUNC(TRUNC(E753,8)*F753,2)</f>
        <v>176.6</v>
      </c>
    </row>
    <row r="754" customHeight="1" ht="15">
      <c r="A754" s="2" t="inlineStr"/>
      <c r="B754" s="2" t="inlineStr"/>
      <c r="C754" s="2" t="inlineStr"/>
      <c r="D754" s="2" t="inlineStr"/>
      <c r="E754" s="26" t="inlineStr">
        <is>
          <r>
            <t xml:space="preserve">TOTAL Material:</t>
          </r>
        </is>
      </c>
      <c r="F754" s="26" t="inlineStr"/>
      <c r="G754" s="27" t="n">
        <f>SUM(G751:G753)</f>
        <v>637.31</v>
      </c>
    </row>
    <row r="755" customHeight="1" ht="15">
      <c r="A755" s="20" t="inlineStr">
        <is>
          <r>
            <t xml:space="preserve">Mão de Obra</t>
          </r>
        </is>
      </c>
      <c r="B755" s="20" t="inlineStr"/>
      <c r="C755" s="21" t="inlineStr">
        <is>
          <r>
            <t xml:space="preserve">FONTE</t>
          </r>
        </is>
      </c>
      <c r="D755" s="21" t="inlineStr">
        <is>
          <r>
            <t xml:space="preserve">UNID</t>
          </r>
        </is>
      </c>
      <c r="E755" s="21" t="inlineStr">
        <is>
          <r>
            <t xml:space="preserve">COEFICIENTE</t>
          </r>
        </is>
      </c>
      <c r="F755" s="21" t="inlineStr">
        <is>
          <r>
            <t xml:space="preserve">PREÇO UNITÁRIO</t>
          </r>
        </is>
      </c>
      <c r="G755" s="21" t="inlineStr">
        <is>
          <r>
            <t xml:space="preserve">TOTAL</t>
          </r>
        </is>
      </c>
    </row>
    <row r="756" customHeight="1" ht="15">
      <c r="A756" s="22" t="inlineStr">
        <is>
          <r>
            <t xml:space="preserve">I06111S</t>
          </r>
        </is>
      </c>
      <c r="B756" s="23" t="inlineStr">
        <is>
          <r>
            <t xml:space="preserve">Servente de obras (horista)</t>
          </r>
        </is>
      </c>
      <c r="C756" s="22" t="inlineStr">
        <is>
          <r>
            <t xml:space="preserve">ORSE</t>
          </r>
        </is>
      </c>
      <c r="D756" s="22" t="inlineStr">
        <is>
          <r>
            <t xml:space="preserve">h</t>
          </r>
        </is>
      </c>
      <c r="E756" s="24" t="n">
        <v>4.0</v>
      </c>
      <c r="F756" s="25" t="n">
        <v>14.58</v>
      </c>
      <c r="G756" s="25" t="n">
        <f>TRUNC(TRUNC(E756,8)*F756,2)</f>
        <v>58.32</v>
      </c>
    </row>
    <row r="757" customHeight="1" ht="15">
      <c r="A757" s="2" t="inlineStr"/>
      <c r="B757" s="2" t="inlineStr"/>
      <c r="C757" s="2" t="inlineStr"/>
      <c r="D757" s="2" t="inlineStr"/>
      <c r="E757" s="26" t="inlineStr">
        <is>
          <r>
            <t xml:space="preserve">TOTAL Mão de Obra:</t>
          </r>
        </is>
      </c>
      <c r="F757" s="26" t="inlineStr"/>
      <c r="G757" s="27" t="n">
        <f>SUM(G756:G756)</f>
        <v>58.32</v>
      </c>
    </row>
    <row r="758" customHeight="1" ht="15">
      <c r="A758" s="2" t="inlineStr"/>
      <c r="B758" s="2" t="inlineStr"/>
      <c r="C758" s="2" t="inlineStr"/>
      <c r="D758" s="2" t="inlineStr"/>
      <c r="E758" s="28" t="inlineStr">
        <is>
          <r>
            <t xml:space="preserve">VALOR:</t>
          </r>
        </is>
      </c>
      <c r="F758" s="28" t="inlineStr"/>
      <c r="G758" s="29" t="n">
        <f>ROUND(SUM(G749,G754,G757),2)</f>
        <v>711.5</v>
      </c>
    </row>
    <row r="759" customHeight="1" ht="15">
      <c r="A759" s="2" t="inlineStr"/>
      <c r="B759" s="2" t="inlineStr"/>
      <c r="C759" s="2" t="inlineStr"/>
      <c r="D759" s="2" t="inlineStr"/>
      <c r="E759" s="28" t="inlineStr">
        <is>
          <r>
            <t xml:space="preserve">VALOR BDI (20.34%):</t>
          </r>
        </is>
      </c>
      <c r="F759" s="28" t="inlineStr"/>
      <c r="G759" s="29" t="n">
        <f>ROUND(G758*(20.34/100),2)</f>
        <v>144.72</v>
      </c>
    </row>
    <row r="760" customHeight="1" ht="15">
      <c r="A760" s="2" t="inlineStr"/>
      <c r="B760" s="2" t="inlineStr"/>
      <c r="C760" s="2" t="inlineStr"/>
      <c r="D760" s="2" t="inlineStr"/>
      <c r="E760" s="28" t="inlineStr">
        <is>
          <r>
            <t xml:space="preserve">VALOR COM BDI:</t>
          </r>
        </is>
      </c>
      <c r="F760" s="28" t="inlineStr"/>
      <c r="G760" s="29" t="n">
        <f>G759+G758</f>
        <v>856.22</v>
      </c>
    </row>
    <row r="761" customHeight="1" ht="10">
      <c r="A761" s="2" t="inlineStr"/>
      <c r="B761" s="2" t="inlineStr"/>
      <c r="C761" s="2" t="inlineStr"/>
      <c r="D761" s="2" t="inlineStr"/>
      <c r="E761" s="18" t="inlineStr"/>
      <c r="F761" s="18" t="inlineStr"/>
      <c r="G761" s="18" t="inlineStr"/>
    </row>
    <row r="762" customHeight="1" ht="20">
      <c r="A762" s="19" t="inlineStr">
        <is>
          <r>
            <t xml:space="preserve">​S03308​ Argamassa em volume - cimento, cal e areia traço t-5 (1:2:8) - 1 saco cimento 50 kg / 2 sacos cal 20 kg / 8 padiolas de areia dim 0.35 x 0.45 x 0.13 m - Confecção mecânica e transporte​ (m3)</t>
          </r>
        </is>
      </c>
      <c r="B762" s="19" t="inlineStr"/>
      <c r="C762" s="19" t="inlineStr"/>
      <c r="D762" s="19" t="inlineStr"/>
      <c r="E762" s="19" t="inlineStr"/>
      <c r="F762" s="19" t="inlineStr"/>
      <c r="G762" s="19" t="inlineStr"/>
    </row>
    <row r="763" customHeight="1" ht="15">
      <c r="A763" s="20" t="inlineStr">
        <is>
          <r>
            <t xml:space="preserve">Encargos Complementares</t>
          </r>
        </is>
      </c>
      <c r="B763" s="20" t="inlineStr"/>
      <c r="C763" s="21" t="inlineStr">
        <is>
          <r>
            <t xml:space="preserve">FONTE</t>
          </r>
        </is>
      </c>
      <c r="D763" s="21" t="inlineStr">
        <is>
          <r>
            <t xml:space="preserve">UNID</t>
          </r>
        </is>
      </c>
      <c r="E763" s="21" t="inlineStr">
        <is>
          <r>
            <t xml:space="preserve">COEFICIENTE</t>
          </r>
        </is>
      </c>
      <c r="F763" s="21" t="inlineStr">
        <is>
          <r>
            <t xml:space="preserve">PREÇO UNITÁRIO</t>
          </r>
        </is>
      </c>
      <c r="G763" s="21" t="inlineStr">
        <is>
          <r>
            <t xml:space="preserve">TOTAL</t>
          </r>
        </is>
      </c>
    </row>
    <row r="764" customHeight="1" ht="15">
      <c r="A764" s="22" t="inlineStr">
        <is>
          <r>
            <t xml:space="preserve">S10549</t>
          </r>
        </is>
      </c>
      <c r="B764" s="23" t="inlineStr">
        <is>
          <r>
            <t xml:space="preserve">Encargos Complementares - Servente</t>
          </r>
        </is>
      </c>
      <c r="C764" s="22" t="inlineStr">
        <is>
          <r>
            <t xml:space="preserve">ORSE</t>
          </r>
        </is>
      </c>
      <c r="D764" s="22" t="inlineStr">
        <is>
          <r>
            <t xml:space="preserve">h</t>
          </r>
        </is>
      </c>
      <c r="E764" s="24" t="n">
        <v>4.0</v>
      </c>
      <c r="F764" s="25" t="n">
        <v>3.96</v>
      </c>
      <c r="G764" s="25" t="n">
        <f>TRUNC(TRUNC(E764,8)*F764,2)</f>
        <v>15.84</v>
      </c>
    </row>
    <row r="765" customHeight="1" ht="15">
      <c r="A765" s="2" t="inlineStr"/>
      <c r="B765" s="2" t="inlineStr"/>
      <c r="C765" s="2" t="inlineStr"/>
      <c r="D765" s="2" t="inlineStr"/>
      <c r="E765" s="26" t="inlineStr">
        <is>
          <r>
            <t xml:space="preserve">TOTAL Encargos Complementares:</t>
          </r>
        </is>
      </c>
      <c r="F765" s="26" t="inlineStr"/>
      <c r="G765" s="27" t="n">
        <f>SUM(G764:G764)</f>
        <v>15.84</v>
      </c>
    </row>
    <row r="766" customHeight="1" ht="15">
      <c r="A766" s="20" t="inlineStr">
        <is>
          <r>
            <t xml:space="preserve">Material</t>
          </r>
        </is>
      </c>
      <c r="B766" s="20" t="inlineStr"/>
      <c r="C766" s="21" t="inlineStr">
        <is>
          <r>
            <t xml:space="preserve">FONTE</t>
          </r>
        </is>
      </c>
      <c r="D766" s="21" t="inlineStr">
        <is>
          <r>
            <t xml:space="preserve">UNID</t>
          </r>
        </is>
      </c>
      <c r="E766" s="21" t="inlineStr">
        <is>
          <r>
            <t xml:space="preserve">COEFICIENTE</t>
          </r>
        </is>
      </c>
      <c r="F766" s="21" t="inlineStr">
        <is>
          <r>
            <t xml:space="preserve">PREÇO UNITÁRIO</t>
          </r>
        </is>
      </c>
      <c r="G766" s="21" t="inlineStr">
        <is>
          <r>
            <t xml:space="preserve">TOTAL</t>
          </r>
        </is>
      </c>
    </row>
    <row r="767" customHeight="1" ht="21">
      <c r="A767" s="22" t="inlineStr">
        <is>
          <r>
            <t xml:space="preserve">I00367S</t>
          </r>
        </is>
      </c>
      <c r="B767" s="23" t="inlineStr">
        <is>
          <r>
            <t xml:space="preserve">Areia grossa - posto jazida/fornecedor (retirado na jazida, sem transporte)</t>
          </r>
        </is>
      </c>
      <c r="C767" s="22" t="inlineStr">
        <is>
          <r>
            <t xml:space="preserve">ORSE</t>
          </r>
        </is>
      </c>
      <c r="D767" s="22" t="inlineStr">
        <is>
          <r>
            <t xml:space="preserve">m3</t>
          </r>
        </is>
      </c>
      <c r="E767" s="24" t="n">
        <v>1.216</v>
      </c>
      <c r="F767" s="25" t="n">
        <v>101.3</v>
      </c>
      <c r="G767" s="25" t="n">
        <f>TRUNC(TRUNC(E767,8)*F767,2)</f>
        <v>123.18</v>
      </c>
    </row>
    <row r="768" customHeight="1" ht="15">
      <c r="A768" s="22" t="inlineStr">
        <is>
          <r>
            <t xml:space="preserve">I01106S</t>
          </r>
        </is>
      </c>
      <c r="B768" s="23" t="inlineStr">
        <is>
          <r>
            <t xml:space="preserve">Cal hidratada ch-i para argamassas</t>
          </r>
        </is>
      </c>
      <c r="C768" s="22" t="inlineStr">
        <is>
          <r>
            <t xml:space="preserve">ORSE</t>
          </r>
        </is>
      </c>
      <c r="D768" s="22" t="inlineStr">
        <is>
          <r>
            <t xml:space="preserve">kg</t>
          </r>
        </is>
      </c>
      <c r="E768" s="24" t="n">
        <v>182.0</v>
      </c>
      <c r="F768" s="25" t="n">
        <v>1.3</v>
      </c>
      <c r="G768" s="25" t="n">
        <f>TRUNC(TRUNC(E768,8)*F768,2)</f>
        <v>236.6</v>
      </c>
    </row>
    <row r="769" customHeight="1" ht="15">
      <c r="A769" s="22" t="inlineStr">
        <is>
          <r>
            <t xml:space="preserve">I01379S</t>
          </r>
        </is>
      </c>
      <c r="B769" s="23" t="inlineStr">
        <is>
          <r>
            <t xml:space="preserve">Cimento portland composto cp ii-32</t>
          </r>
        </is>
      </c>
      <c r="C769" s="22" t="inlineStr">
        <is>
          <r>
            <t xml:space="preserve">ORSE</t>
          </r>
        </is>
      </c>
      <c r="D769" s="22" t="inlineStr">
        <is>
          <r>
            <t xml:space="preserve">kg</t>
          </r>
        </is>
      </c>
      <c r="E769" s="24" t="n">
        <v>182.0</v>
      </c>
      <c r="F769" s="25" t="n">
        <v>0.78</v>
      </c>
      <c r="G769" s="25" t="n">
        <f>TRUNC(TRUNC(E769,8)*F769,2)</f>
        <v>141.96</v>
      </c>
    </row>
    <row r="770" customHeight="1" ht="15">
      <c r="A770" s="2" t="inlineStr"/>
      <c r="B770" s="2" t="inlineStr"/>
      <c r="C770" s="2" t="inlineStr"/>
      <c r="D770" s="2" t="inlineStr"/>
      <c r="E770" s="26" t="inlineStr">
        <is>
          <r>
            <t xml:space="preserve">TOTAL Material:</t>
          </r>
        </is>
      </c>
      <c r="F770" s="26" t="inlineStr"/>
      <c r="G770" s="27" t="n">
        <f>SUM(G767:G769)</f>
        <v>501.74</v>
      </c>
    </row>
    <row r="771" customHeight="1" ht="15">
      <c r="A771" s="20" t="inlineStr">
        <is>
          <r>
            <t xml:space="preserve">Mão de Obra</t>
          </r>
        </is>
      </c>
      <c r="B771" s="20" t="inlineStr"/>
      <c r="C771" s="21" t="inlineStr">
        <is>
          <r>
            <t xml:space="preserve">FONTE</t>
          </r>
        </is>
      </c>
      <c r="D771" s="21" t="inlineStr">
        <is>
          <r>
            <t xml:space="preserve">UNID</t>
          </r>
        </is>
      </c>
      <c r="E771" s="21" t="inlineStr">
        <is>
          <r>
            <t xml:space="preserve">COEFICIENTE</t>
          </r>
        </is>
      </c>
      <c r="F771" s="21" t="inlineStr">
        <is>
          <r>
            <t xml:space="preserve">PREÇO UNITÁRIO</t>
          </r>
        </is>
      </c>
      <c r="G771" s="21" t="inlineStr">
        <is>
          <r>
            <t xml:space="preserve">TOTAL</t>
          </r>
        </is>
      </c>
    </row>
    <row r="772" customHeight="1" ht="15">
      <c r="A772" s="22" t="inlineStr">
        <is>
          <r>
            <t xml:space="preserve">I06111S</t>
          </r>
        </is>
      </c>
      <c r="B772" s="23" t="inlineStr">
        <is>
          <r>
            <t xml:space="preserve">Servente de obras (horista)</t>
          </r>
        </is>
      </c>
      <c r="C772" s="22" t="inlineStr">
        <is>
          <r>
            <t xml:space="preserve">ORSE</t>
          </r>
        </is>
      </c>
      <c r="D772" s="22" t="inlineStr">
        <is>
          <r>
            <t xml:space="preserve">h</t>
          </r>
        </is>
      </c>
      <c r="E772" s="24" t="n">
        <v>4.0</v>
      </c>
      <c r="F772" s="25" t="n">
        <v>14.58</v>
      </c>
      <c r="G772" s="25" t="n">
        <f>TRUNC(TRUNC(E772,8)*F772,2)</f>
        <v>58.32</v>
      </c>
    </row>
    <row r="773" customHeight="1" ht="15">
      <c r="A773" s="2" t="inlineStr"/>
      <c r="B773" s="2" t="inlineStr"/>
      <c r="C773" s="2" t="inlineStr"/>
      <c r="D773" s="2" t="inlineStr"/>
      <c r="E773" s="26" t="inlineStr">
        <is>
          <r>
            <t xml:space="preserve">TOTAL Mão de Obra:</t>
          </r>
        </is>
      </c>
      <c r="F773" s="26" t="inlineStr"/>
      <c r="G773" s="27" t="n">
        <f>SUM(G772:G772)</f>
        <v>58.32</v>
      </c>
    </row>
    <row r="774" customHeight="1" ht="15">
      <c r="A774" s="2" t="inlineStr"/>
      <c r="B774" s="2" t="inlineStr"/>
      <c r="C774" s="2" t="inlineStr"/>
      <c r="D774" s="2" t="inlineStr"/>
      <c r="E774" s="28" t="inlineStr">
        <is>
          <r>
            <t xml:space="preserve">VALOR:</t>
          </r>
        </is>
      </c>
      <c r="F774" s="28" t="inlineStr"/>
      <c r="G774" s="29" t="n">
        <f>ROUND(SUM(G765,G770,G773),2)</f>
        <v>575.92</v>
      </c>
    </row>
    <row r="775" customHeight="1" ht="15">
      <c r="A775" s="2" t="inlineStr"/>
      <c r="B775" s="2" t="inlineStr"/>
      <c r="C775" s="2" t="inlineStr"/>
      <c r="D775" s="2" t="inlineStr"/>
      <c r="E775" s="28" t="inlineStr">
        <is>
          <r>
            <t xml:space="preserve">VALOR BDI (20.34%):</t>
          </r>
        </is>
      </c>
      <c r="F775" s="28" t="inlineStr"/>
      <c r="G775" s="29" t="n">
        <f>ROUND(G774*(20.34/100),2)</f>
        <v>117.14</v>
      </c>
    </row>
    <row r="776" customHeight="1" ht="15">
      <c r="A776" s="2" t="inlineStr"/>
      <c r="B776" s="2" t="inlineStr"/>
      <c r="C776" s="2" t="inlineStr"/>
      <c r="D776" s="2" t="inlineStr"/>
      <c r="E776" s="28" t="inlineStr">
        <is>
          <r>
            <t xml:space="preserve">VALOR COM BDI:</t>
          </r>
        </is>
      </c>
      <c r="F776" s="28" t="inlineStr"/>
      <c r="G776" s="29" t="n">
        <f>G775+G774</f>
        <v>693.06</v>
      </c>
    </row>
    <row r="777" customHeight="1" ht="10">
      <c r="A777" s="2" t="inlineStr"/>
      <c r="B777" s="2" t="inlineStr"/>
      <c r="C777" s="2" t="inlineStr"/>
      <c r="D777" s="2" t="inlineStr"/>
      <c r="E777" s="18" t="inlineStr"/>
      <c r="F777" s="18" t="inlineStr"/>
      <c r="G777" s="18" t="inlineStr"/>
    </row>
    <row r="778" customHeight="1" ht="20">
      <c r="A778" s="19" t="inlineStr">
        <is>
          <r>
            <t xml:space="preserve">​S87296S​ Argamassa traço 1:3:12 (em volume de cimento, cal e areia média úmida) para emboço/massa única/assentamento de alvenaria de vedação, preparo mecânico com betoneira 600 l. af_08/2019​ (m3)</t>
          </r>
        </is>
      </c>
      <c r="B778" s="19" t="inlineStr"/>
      <c r="C778" s="19" t="inlineStr"/>
      <c r="D778" s="19" t="inlineStr"/>
      <c r="E778" s="19" t="inlineStr"/>
      <c r="F778" s="19" t="inlineStr"/>
      <c r="G778" s="19" t="inlineStr"/>
    </row>
    <row r="779" customHeight="1" ht="15">
      <c r="A779" s="20" t="inlineStr">
        <is>
          <r>
            <t xml:space="preserve">Equipamento Custo Horário</t>
          </r>
        </is>
      </c>
      <c r="B779" s="20" t="inlineStr"/>
      <c r="C779" s="21" t="inlineStr">
        <is>
          <r>
            <t xml:space="preserve">FONTE</t>
          </r>
        </is>
      </c>
      <c r="D779" s="21" t="inlineStr">
        <is>
          <r>
            <t xml:space="preserve">UNID</t>
          </r>
        </is>
      </c>
      <c r="E779" s="21" t="inlineStr">
        <is>
          <r>
            <t xml:space="preserve">COEFICIENTE</t>
          </r>
        </is>
      </c>
      <c r="F779" s="21" t="inlineStr">
        <is>
          <r>
            <t xml:space="preserve">PREÇO UNITÁRIO</t>
          </r>
        </is>
      </c>
      <c r="G779" s="21" t="inlineStr">
        <is>
          <r>
            <t xml:space="preserve">TOTAL</t>
          </r>
        </is>
      </c>
    </row>
    <row r="780" customHeight="1" ht="29">
      <c r="A780" s="22" t="inlineStr">
        <is>
          <r>
            <t xml:space="preserve">S89226S</t>
          </r>
        </is>
      </c>
      <c r="B780" s="23" t="inlineStr">
        <is>
          <r>
            <t xml:space="preserve">Betoneira capacidade nominal de 600 l, capacidade de mistura 360 l, motor elétrico trifásico potência de 4 cv, sem carregador - chi diurno. af_05/2023</t>
          </r>
        </is>
      </c>
      <c r="C780" s="22" t="inlineStr">
        <is>
          <r>
            <t xml:space="preserve">ORSE</t>
          </r>
        </is>
      </c>
      <c r="D780" s="22" t="inlineStr">
        <is>
          <r>
            <t xml:space="preserve">chi</t>
          </r>
        </is>
      </c>
      <c r="E780" s="24" t="n">
        <v>2.43</v>
      </c>
      <c r="F780" s="25" t="n">
        <v>1.82</v>
      </c>
      <c r="G780" s="25" t="n">
        <f>TRUNC(TRUNC(E780,8)*F780,2)</f>
        <v>4.42</v>
      </c>
    </row>
    <row r="781" customHeight="1" ht="29">
      <c r="A781" s="22" t="inlineStr">
        <is>
          <r>
            <t xml:space="preserve">S89225S</t>
          </r>
        </is>
      </c>
      <c r="B781" s="23" t="inlineStr">
        <is>
          <r>
            <t xml:space="preserve">Betoneira capacidade nominal de 600 l, capacidade de mistura 360 l, motor elétrico trifásico potência de 4 cv, sem carregador - chp diurno. af_05/2023</t>
          </r>
        </is>
      </c>
      <c r="C781" s="22" t="inlineStr">
        <is>
          <r>
            <t xml:space="preserve">ORSE</t>
          </r>
        </is>
      </c>
      <c r="D781" s="22" t="inlineStr">
        <is>
          <r>
            <t xml:space="preserve">chp</t>
          </r>
        </is>
      </c>
      <c r="E781" s="24" t="n">
        <v>0.74</v>
      </c>
      <c r="F781" s="25" t="n">
        <v>5.79</v>
      </c>
      <c r="G781" s="25" t="n">
        <f>TRUNC(TRUNC(E781,8)*F781,2)</f>
        <v>4.28</v>
      </c>
    </row>
    <row r="782" customHeight="1" ht="18">
      <c r="A782" s="2" t="inlineStr"/>
      <c r="B782" s="2" t="inlineStr"/>
      <c r="C782" s="2" t="inlineStr"/>
      <c r="D782" s="2" t="inlineStr"/>
      <c r="E782" s="26" t="inlineStr">
        <is>
          <r>
            <t xml:space="preserve">TOTAL Equipamento Custo Horário:</t>
          </r>
        </is>
      </c>
      <c r="F782" s="26" t="inlineStr"/>
      <c r="G782" s="27" t="n">
        <f>SUM(G780:G781)</f>
        <v>8.7</v>
      </c>
    </row>
    <row r="783" customHeight="1" ht="15">
      <c r="A783" s="20" t="inlineStr">
        <is>
          <r>
            <t xml:space="preserve">Material</t>
          </r>
        </is>
      </c>
      <c r="B783" s="20" t="inlineStr"/>
      <c r="C783" s="21" t="inlineStr">
        <is>
          <r>
            <t xml:space="preserve">FONTE</t>
          </r>
        </is>
      </c>
      <c r="D783" s="21" t="inlineStr">
        <is>
          <r>
            <t xml:space="preserve">UNID</t>
          </r>
        </is>
      </c>
      <c r="E783" s="21" t="inlineStr">
        <is>
          <r>
            <t xml:space="preserve">COEFICIENTE</t>
          </r>
        </is>
      </c>
      <c r="F783" s="21" t="inlineStr">
        <is>
          <r>
            <t xml:space="preserve">PREÇO UNITÁRIO</t>
          </r>
        </is>
      </c>
      <c r="G783" s="21" t="inlineStr">
        <is>
          <r>
            <t xml:space="preserve">TOTAL</t>
          </r>
        </is>
      </c>
    </row>
    <row r="784" customHeight="1" ht="21">
      <c r="A784" s="22" t="inlineStr">
        <is>
          <r>
            <t xml:space="preserve">I00370S</t>
          </r>
        </is>
      </c>
      <c r="B784" s="23" t="inlineStr">
        <is>
          <r>
            <t xml:space="preserve">Areia media - posto jazida/fornecedor (retirado na jazida, sem transporte)</t>
          </r>
        </is>
      </c>
      <c r="C784" s="22" t="inlineStr">
        <is>
          <r>
            <t xml:space="preserve">ORSE</t>
          </r>
        </is>
      </c>
      <c r="D784" s="22" t="inlineStr">
        <is>
          <r>
            <t xml:space="preserve">m3</t>
          </r>
        </is>
      </c>
      <c r="E784" s="24" t="n">
        <v>1.21</v>
      </c>
      <c r="F784" s="25" t="n">
        <v>100.0</v>
      </c>
      <c r="G784" s="25" t="n">
        <f>TRUNC(TRUNC(E784,8)*F784,2)</f>
        <v>121.0</v>
      </c>
    </row>
    <row r="785" customHeight="1" ht="15">
      <c r="A785" s="22" t="inlineStr">
        <is>
          <r>
            <t xml:space="preserve">I01106S</t>
          </r>
        </is>
      </c>
      <c r="B785" s="23" t="inlineStr">
        <is>
          <r>
            <t xml:space="preserve">Cal hidratada ch-i para argamassas</t>
          </r>
        </is>
      </c>
      <c r="C785" s="22" t="inlineStr">
        <is>
          <r>
            <t xml:space="preserve">ORSE</t>
          </r>
        </is>
      </c>
      <c r="D785" s="22" t="inlineStr">
        <is>
          <r>
            <t xml:space="preserve">kg</t>
          </r>
        </is>
      </c>
      <c r="E785" s="24" t="n">
        <v>181.19</v>
      </c>
      <c r="F785" s="25" t="n">
        <v>1.3</v>
      </c>
      <c r="G785" s="25" t="n">
        <f>TRUNC(TRUNC(E785,8)*F785,2)</f>
        <v>235.54</v>
      </c>
    </row>
    <row r="786" customHeight="1" ht="15">
      <c r="A786" s="22" t="inlineStr">
        <is>
          <r>
            <t xml:space="preserve">I01379S</t>
          </r>
        </is>
      </c>
      <c r="B786" s="23" t="inlineStr">
        <is>
          <r>
            <t xml:space="preserve">Cimento portland composto cp ii-32</t>
          </r>
        </is>
      </c>
      <c r="C786" s="22" t="inlineStr">
        <is>
          <r>
            <t xml:space="preserve">ORSE</t>
          </r>
        </is>
      </c>
      <c r="D786" s="22" t="inlineStr">
        <is>
          <r>
            <t xml:space="preserve">kg</t>
          </r>
        </is>
      </c>
      <c r="E786" s="24" t="n">
        <v>135.89</v>
      </c>
      <c r="F786" s="25" t="n">
        <v>0.78</v>
      </c>
      <c r="G786" s="25" t="n">
        <f>TRUNC(TRUNC(E786,8)*F786,2)</f>
        <v>105.99</v>
      </c>
    </row>
    <row r="787" customHeight="1" ht="15">
      <c r="A787" s="2" t="inlineStr"/>
      <c r="B787" s="2" t="inlineStr"/>
      <c r="C787" s="2" t="inlineStr"/>
      <c r="D787" s="2" t="inlineStr"/>
      <c r="E787" s="26" t="inlineStr">
        <is>
          <r>
            <t xml:space="preserve">TOTAL Material:</t>
          </r>
        </is>
      </c>
      <c r="F787" s="26" t="inlineStr"/>
      <c r="G787" s="27" t="n">
        <f>SUM(G784:G786)</f>
        <v>462.53</v>
      </c>
    </row>
    <row r="788" customHeight="1" ht="15">
      <c r="A788" s="20" t="inlineStr">
        <is>
          <r>
            <t xml:space="preserve">Mão de Obra com Encargos Complementares</t>
          </r>
        </is>
      </c>
      <c r="B788" s="20" t="inlineStr"/>
      <c r="C788" s="21" t="inlineStr">
        <is>
          <r>
            <t xml:space="preserve">FONTE</t>
          </r>
        </is>
      </c>
      <c r="D788" s="21" t="inlineStr">
        <is>
          <r>
            <t xml:space="preserve">UNID</t>
          </r>
        </is>
      </c>
      <c r="E788" s="21" t="inlineStr">
        <is>
          <r>
            <t xml:space="preserve">COEFICIENTE</t>
          </r>
        </is>
      </c>
      <c r="F788" s="21" t="inlineStr">
        <is>
          <r>
            <t xml:space="preserve">PREÇO UNITÁRIO</t>
          </r>
        </is>
      </c>
      <c r="G788" s="21" t="inlineStr">
        <is>
          <r>
            <t xml:space="preserve">TOTAL</t>
          </r>
        </is>
      </c>
    </row>
    <row r="789" customHeight="1" ht="21">
      <c r="A789" s="22" t="inlineStr">
        <is>
          <r>
            <t xml:space="preserve">S88377S</t>
          </r>
        </is>
      </c>
      <c r="B789" s="23" t="inlineStr">
        <is>
          <r>
            <t xml:space="preserve">Operador de betoneira estacionária/misturador com encargos complementares</t>
          </r>
        </is>
      </c>
      <c r="C789" s="22" t="inlineStr">
        <is>
          <r>
            <t xml:space="preserve">ORSE</t>
          </r>
        </is>
      </c>
      <c r="D789" s="22" t="inlineStr">
        <is>
          <r>
            <t xml:space="preserve">h</t>
          </r>
        </is>
      </c>
      <c r="E789" s="24" t="n">
        <v>3.17</v>
      </c>
      <c r="F789" s="25" t="n">
        <v>25.43</v>
      </c>
      <c r="G789" s="25" t="n">
        <f>TRUNC(TRUNC(E789,8)*F789,2)</f>
        <v>80.61</v>
      </c>
    </row>
    <row r="790" customHeight="1" ht="15">
      <c r="A790" s="22" t="inlineStr">
        <is>
          <r>
            <t xml:space="preserve">S88316S</t>
          </r>
        </is>
      </c>
      <c r="B790" s="23" t="inlineStr">
        <is>
          <r>
            <t xml:space="preserve">Servente com encargos complementares</t>
          </r>
        </is>
      </c>
      <c r="C790" s="22" t="inlineStr">
        <is>
          <r>
            <t xml:space="preserve">ORSE</t>
          </r>
        </is>
      </c>
      <c r="D790" s="22" t="inlineStr">
        <is>
          <r>
            <t xml:space="preserve">h</t>
          </r>
        </is>
      </c>
      <c r="E790" s="24" t="n">
        <v>0.76</v>
      </c>
      <c r="F790" s="25" t="n">
        <v>21.7</v>
      </c>
      <c r="G790" s="25" t="n">
        <f>TRUNC(TRUNC(E790,8)*F790,2)</f>
        <v>16.49</v>
      </c>
    </row>
    <row r="791" customHeight="1" ht="18">
      <c r="A791" s="2" t="inlineStr"/>
      <c r="B791" s="2" t="inlineStr"/>
      <c r="C791" s="2" t="inlineStr"/>
      <c r="D791" s="2" t="inlineStr"/>
      <c r="E791" s="26" t="inlineStr">
        <is>
          <r>
            <t xml:space="preserve">TOTAL Mão de Obra com Encargos Complementares:</t>
          </r>
        </is>
      </c>
      <c r="F791" s="26" t="inlineStr"/>
      <c r="G791" s="27" t="n">
        <f>SUM(G789:G790)</f>
        <v>97.1</v>
      </c>
    </row>
    <row r="792" customHeight="1" ht="15">
      <c r="A792" s="2" t="inlineStr"/>
      <c r="B792" s="2" t="inlineStr"/>
      <c r="C792" s="2" t="inlineStr"/>
      <c r="D792" s="2" t="inlineStr"/>
      <c r="E792" s="28" t="inlineStr">
        <is>
          <r>
            <t xml:space="preserve">VALOR:</t>
          </r>
        </is>
      </c>
      <c r="F792" s="28" t="inlineStr"/>
      <c r="G792" s="29" t="n">
        <f>ROUND(SUM(G782,G787,G791),2)</f>
        <v>568.33</v>
      </c>
    </row>
    <row r="793" customHeight="1" ht="15">
      <c r="A793" s="2" t="inlineStr"/>
      <c r="B793" s="2" t="inlineStr"/>
      <c r="C793" s="2" t="inlineStr"/>
      <c r="D793" s="2" t="inlineStr"/>
      <c r="E793" s="28" t="inlineStr">
        <is>
          <r>
            <t xml:space="preserve">VALOR BDI (20.34%):</t>
          </r>
        </is>
      </c>
      <c r="F793" s="28" t="inlineStr"/>
      <c r="G793" s="29" t="n">
        <f>ROUND(G792*(20.34/100),2)</f>
        <v>115.6</v>
      </c>
    </row>
    <row r="794" customHeight="1" ht="15">
      <c r="A794" s="2" t="inlineStr"/>
      <c r="B794" s="2" t="inlineStr"/>
      <c r="C794" s="2" t="inlineStr"/>
      <c r="D794" s="2" t="inlineStr"/>
      <c r="E794" s="28" t="inlineStr">
        <is>
          <r>
            <t xml:space="preserve">VALOR COM BDI:</t>
          </r>
        </is>
      </c>
      <c r="F794" s="28" t="inlineStr"/>
      <c r="G794" s="29" t="n">
        <f>G793+G792</f>
        <v>683.93</v>
      </c>
    </row>
    <row r="795" customHeight="1" ht="10">
      <c r="A795" s="2" t="inlineStr"/>
      <c r="B795" s="2" t="inlineStr"/>
      <c r="C795" s="2" t="inlineStr"/>
      <c r="D795" s="2" t="inlineStr"/>
      <c r="E795" s="18" t="inlineStr"/>
      <c r="F795" s="18" t="inlineStr"/>
      <c r="G795" s="18" t="inlineStr"/>
    </row>
    <row r="796" customHeight="1" ht="20">
      <c r="A796" s="19" t="inlineStr">
        <is>
          <r>
            <t xml:space="preserve">​S00141​ Aço CA - 60 Ø 4,2 a 9,5mm, inclusive corte, dobragem, montagem e colocacao de ferragens nas formas, para superestruturas e fundações - R1​ (kg)</t>
          </r>
        </is>
      </c>
      <c r="B796" s="19" t="inlineStr"/>
      <c r="C796" s="19" t="inlineStr"/>
      <c r="D796" s="19" t="inlineStr"/>
      <c r="E796" s="19" t="inlineStr"/>
      <c r="F796" s="19" t="inlineStr"/>
      <c r="G796" s="19" t="inlineStr"/>
    </row>
    <row r="797" customHeight="1" ht="15">
      <c r="A797" s="20" t="inlineStr">
        <is>
          <r>
            <t xml:space="preserve">Encargos Complementares</t>
          </r>
        </is>
      </c>
      <c r="B797" s="20" t="inlineStr"/>
      <c r="C797" s="21" t="inlineStr">
        <is>
          <r>
            <t xml:space="preserve">FONTE</t>
          </r>
        </is>
      </c>
      <c r="D797" s="21" t="inlineStr">
        <is>
          <r>
            <t xml:space="preserve">UNID</t>
          </r>
        </is>
      </c>
      <c r="E797" s="21" t="inlineStr">
        <is>
          <r>
            <t xml:space="preserve">COEFICIENTE</t>
          </r>
        </is>
      </c>
      <c r="F797" s="21" t="inlineStr">
        <is>
          <r>
            <t xml:space="preserve">PREÇO UNITÁRIO</t>
          </r>
        </is>
      </c>
      <c r="G797" s="21" t="inlineStr">
        <is>
          <r>
            <t xml:space="preserve">TOTAL</t>
          </r>
        </is>
      </c>
    </row>
    <row r="798" customHeight="1" ht="15">
      <c r="A798" s="22" t="inlineStr">
        <is>
          <r>
            <t xml:space="preserve">S10555</t>
          </r>
        </is>
      </c>
      <c r="B798" s="23" t="inlineStr">
        <is>
          <r>
            <t xml:space="preserve">Encargos Complementares - Armador</t>
          </r>
        </is>
      </c>
      <c r="C798" s="22" t="inlineStr">
        <is>
          <r>
            <t xml:space="preserve">ORSE</t>
          </r>
        </is>
      </c>
      <c r="D798" s="22" t="inlineStr">
        <is>
          <r>
            <t xml:space="preserve">h</t>
          </r>
        </is>
      </c>
      <c r="E798" s="24" t="n">
        <v>0.07</v>
      </c>
      <c r="F798" s="25" t="n">
        <v>3.78</v>
      </c>
      <c r="G798" s="25" t="n">
        <f>TRUNC(TRUNC(E798,8)*F798,2)</f>
        <v>0.26</v>
      </c>
    </row>
    <row r="799" customHeight="1" ht="15">
      <c r="A799" s="22" t="inlineStr">
        <is>
          <r>
            <t xml:space="preserve">S10549</t>
          </r>
        </is>
      </c>
      <c r="B799" s="23" t="inlineStr">
        <is>
          <r>
            <t xml:space="preserve">Encargos Complementares - Servente</t>
          </r>
        </is>
      </c>
      <c r="C799" s="22" t="inlineStr">
        <is>
          <r>
            <t xml:space="preserve">ORSE</t>
          </r>
        </is>
      </c>
      <c r="D799" s="22" t="inlineStr">
        <is>
          <r>
            <t xml:space="preserve">h</t>
          </r>
        </is>
      </c>
      <c r="E799" s="24" t="n">
        <v>0.07</v>
      </c>
      <c r="F799" s="25" t="n">
        <v>3.96</v>
      </c>
      <c r="G799" s="25" t="n">
        <f>TRUNC(TRUNC(E799,8)*F799,2)</f>
        <v>0.27</v>
      </c>
    </row>
    <row r="800" customHeight="1" ht="15">
      <c r="A800" s="2" t="inlineStr"/>
      <c r="B800" s="2" t="inlineStr"/>
      <c r="C800" s="2" t="inlineStr"/>
      <c r="D800" s="2" t="inlineStr"/>
      <c r="E800" s="26" t="inlineStr">
        <is>
          <r>
            <t xml:space="preserve">TOTAL Encargos Complementares:</t>
          </r>
        </is>
      </c>
      <c r="F800" s="26" t="inlineStr"/>
      <c r="G800" s="27" t="n">
        <f>SUM(G798:G799)</f>
        <v>0.53</v>
      </c>
    </row>
    <row r="801" customHeight="1" ht="15">
      <c r="A801" s="20" t="inlineStr">
        <is>
          <r>
            <t xml:space="preserve">Material</t>
          </r>
        </is>
      </c>
      <c r="B801" s="20" t="inlineStr"/>
      <c r="C801" s="21" t="inlineStr">
        <is>
          <r>
            <t xml:space="preserve">FONTE</t>
          </r>
        </is>
      </c>
      <c r="D801" s="21" t="inlineStr">
        <is>
          <r>
            <t xml:space="preserve">UNID</t>
          </r>
        </is>
      </c>
      <c r="E801" s="21" t="inlineStr">
        <is>
          <r>
            <t xml:space="preserve">COEFICIENTE</t>
          </r>
        </is>
      </c>
      <c r="F801" s="21" t="inlineStr">
        <is>
          <r>
            <t xml:space="preserve">PREÇO UNITÁRIO</t>
          </r>
        </is>
      </c>
      <c r="G801" s="21" t="inlineStr">
        <is>
          <r>
            <t xml:space="preserve">TOTAL</t>
          </r>
        </is>
      </c>
    </row>
    <row r="802" customHeight="1" ht="15">
      <c r="A802" s="22" t="inlineStr">
        <is>
          <r>
            <t xml:space="preserve">I00082</t>
          </r>
        </is>
      </c>
      <c r="B802" s="23" t="inlineStr">
        <is>
          <r>
            <t xml:space="preserve">Aço ca-60 4,2 a 9,5 mm</t>
          </r>
        </is>
      </c>
      <c r="C802" s="22" t="inlineStr">
        <is>
          <r>
            <t xml:space="preserve">ORSE</t>
          </r>
        </is>
      </c>
      <c r="D802" s="22" t="inlineStr">
        <is>
          <r>
            <t xml:space="preserve">kg</t>
          </r>
        </is>
      </c>
      <c r="E802" s="24" t="n">
        <v>1.0</v>
      </c>
      <c r="F802" s="25" t="n">
        <v>8.08</v>
      </c>
      <c r="G802" s="25" t="n">
        <f>TRUNC(TRUNC(E802,8)*F802,2)</f>
        <v>8.08</v>
      </c>
    </row>
    <row r="803" customHeight="1" ht="21">
      <c r="A803" s="22" t="inlineStr">
        <is>
          <r>
            <t xml:space="preserve">I43132S</t>
          </r>
        </is>
      </c>
      <c r="B803" s="23" t="inlineStr">
        <is>
          <r>
            <t xml:space="preserve">Arame recozido 16 bwg, d = 1,65 mm (0,016 kg/m) ou 18 bwg, d = 1,25 mm (0,01 kg/m)</t>
          </r>
        </is>
      </c>
      <c r="C803" s="22" t="inlineStr">
        <is>
          <r>
            <t xml:space="preserve">ORSE</t>
          </r>
        </is>
      </c>
      <c r="D803" s="22" t="inlineStr">
        <is>
          <r>
            <t xml:space="preserve">kg</t>
          </r>
        </is>
      </c>
      <c r="E803" s="24" t="n">
        <v>0.02</v>
      </c>
      <c r="F803" s="25" t="n">
        <v>30.99</v>
      </c>
      <c r="G803" s="25" t="n">
        <f>TRUNC(TRUNC(E803,8)*F803,2)</f>
        <v>0.61</v>
      </c>
    </row>
    <row r="804" customHeight="1" ht="29">
      <c r="A804" s="22" t="inlineStr">
        <is>
          <r>
            <t xml:space="preserve">I39017S</t>
          </r>
        </is>
      </c>
      <c r="B804" s="23" t="inlineStr">
        <is>
          <r>
            <t xml:space="preserve">Espacador / distanciador circular com entrada lateral, em plastico, para vergalhao *4,2 a 12,5* mm, cobrimento 20 mm</t>
          </r>
        </is>
      </c>
      <c r="C804" s="22" t="inlineStr">
        <is>
          <r>
            <t xml:space="preserve">ORSE</t>
          </r>
        </is>
      </c>
      <c r="D804" s="22" t="inlineStr">
        <is>
          <r>
            <t xml:space="preserve">un</t>
          </r>
        </is>
      </c>
      <c r="E804" s="24" t="n">
        <v>0.4</v>
      </c>
      <c r="F804" s="25" t="n">
        <v>0.22</v>
      </c>
      <c r="G804" s="25" t="n">
        <f>TRUNC(TRUNC(E804,8)*F804,2)</f>
        <v>0.08</v>
      </c>
    </row>
    <row r="805" customHeight="1" ht="29">
      <c r="A805" s="22" t="inlineStr">
        <is>
          <r>
            <t xml:space="preserve">I39315S</t>
          </r>
        </is>
      </c>
      <c r="B805" s="23" t="inlineStr">
        <is>
          <r>
            <t xml:space="preserve">Espacador / distanciador tipo garra dupla, em plastico, cobrimento *20* mm, para ferragens de lajes e fundo de vigas</t>
          </r>
        </is>
      </c>
      <c r="C805" s="22" t="inlineStr">
        <is>
          <r>
            <t xml:space="preserve">ORSE</t>
          </r>
        </is>
      </c>
      <c r="D805" s="22" t="inlineStr">
        <is>
          <r>
            <t xml:space="preserve">un</t>
          </r>
        </is>
      </c>
      <c r="E805" s="24" t="n">
        <v>0.4</v>
      </c>
      <c r="F805" s="25" t="n">
        <v>0.36</v>
      </c>
      <c r="G805" s="25" t="n">
        <f>TRUNC(TRUNC(E805,8)*F805,2)</f>
        <v>0.14</v>
      </c>
    </row>
    <row r="806" customHeight="1" ht="15">
      <c r="A806" s="2" t="inlineStr"/>
      <c r="B806" s="2" t="inlineStr"/>
      <c r="C806" s="2" t="inlineStr"/>
      <c r="D806" s="2" t="inlineStr"/>
      <c r="E806" s="26" t="inlineStr">
        <is>
          <r>
            <t xml:space="preserve">TOTAL Material:</t>
          </r>
        </is>
      </c>
      <c r="F806" s="26" t="inlineStr"/>
      <c r="G806" s="27" t="n">
        <f>SUM(G802:G805)</f>
        <v>8.91</v>
      </c>
    </row>
    <row r="807" customHeight="1" ht="15">
      <c r="A807" s="20" t="inlineStr">
        <is>
          <r>
            <t xml:space="preserve">Mão de Obra</t>
          </r>
        </is>
      </c>
      <c r="B807" s="20" t="inlineStr"/>
      <c r="C807" s="21" t="inlineStr">
        <is>
          <r>
            <t xml:space="preserve">FONTE</t>
          </r>
        </is>
      </c>
      <c r="D807" s="21" t="inlineStr">
        <is>
          <r>
            <t xml:space="preserve">UNID</t>
          </r>
        </is>
      </c>
      <c r="E807" s="21" t="inlineStr">
        <is>
          <r>
            <t xml:space="preserve">COEFICIENTE</t>
          </r>
        </is>
      </c>
      <c r="F807" s="21" t="inlineStr">
        <is>
          <r>
            <t xml:space="preserve">PREÇO UNITÁRIO</t>
          </r>
        </is>
      </c>
      <c r="G807" s="21" t="inlineStr">
        <is>
          <r>
            <t xml:space="preserve">TOTAL</t>
          </r>
        </is>
      </c>
    </row>
    <row r="808" customHeight="1" ht="15">
      <c r="A808" s="22" t="inlineStr">
        <is>
          <r>
            <t xml:space="preserve">I00378S</t>
          </r>
        </is>
      </c>
      <c r="B808" s="23" t="inlineStr">
        <is>
          <r>
            <t xml:space="preserve">Armador (horista)</t>
          </r>
        </is>
      </c>
      <c r="C808" s="22" t="inlineStr">
        <is>
          <r>
            <t xml:space="preserve">ORSE</t>
          </r>
        </is>
      </c>
      <c r="D808" s="22" t="inlineStr">
        <is>
          <r>
            <t xml:space="preserve">h</t>
          </r>
        </is>
      </c>
      <c r="E808" s="24" t="n">
        <v>0.07</v>
      </c>
      <c r="F808" s="25" t="n">
        <v>20.44</v>
      </c>
      <c r="G808" s="25" t="n">
        <f>TRUNC(TRUNC(E808,8)*F808,2)</f>
        <v>1.43</v>
      </c>
    </row>
    <row r="809" customHeight="1" ht="15">
      <c r="A809" s="22" t="inlineStr">
        <is>
          <r>
            <t xml:space="preserve">I06111S</t>
          </r>
        </is>
      </c>
      <c r="B809" s="23" t="inlineStr">
        <is>
          <r>
            <t xml:space="preserve">Servente de obras (horista)</t>
          </r>
        </is>
      </c>
      <c r="C809" s="22" t="inlineStr">
        <is>
          <r>
            <t xml:space="preserve">ORSE</t>
          </r>
        </is>
      </c>
      <c r="D809" s="22" t="inlineStr">
        <is>
          <r>
            <t xml:space="preserve">h</t>
          </r>
        </is>
      </c>
      <c r="E809" s="24" t="n">
        <v>0.07</v>
      </c>
      <c r="F809" s="25" t="n">
        <v>14.58</v>
      </c>
      <c r="G809" s="25" t="n">
        <f>TRUNC(TRUNC(E809,8)*F809,2)</f>
        <v>1.02</v>
      </c>
    </row>
    <row r="810" customHeight="1" ht="15">
      <c r="A810" s="2" t="inlineStr"/>
      <c r="B810" s="2" t="inlineStr"/>
      <c r="C810" s="2" t="inlineStr"/>
      <c r="D810" s="2" t="inlineStr"/>
      <c r="E810" s="26" t="inlineStr">
        <is>
          <r>
            <t xml:space="preserve">TOTAL Mão de Obra:</t>
          </r>
        </is>
      </c>
      <c r="F810" s="26" t="inlineStr"/>
      <c r="G810" s="27" t="n">
        <f>SUM(G808:G809)</f>
        <v>2.45</v>
      </c>
    </row>
    <row r="811" customHeight="1" ht="15">
      <c r="A811" s="2" t="inlineStr"/>
      <c r="B811" s="2" t="inlineStr"/>
      <c r="C811" s="2" t="inlineStr"/>
      <c r="D811" s="2" t="inlineStr"/>
      <c r="E811" s="28" t="inlineStr">
        <is>
          <r>
            <t xml:space="preserve">VALOR:</t>
          </r>
        </is>
      </c>
      <c r="F811" s="28" t="inlineStr"/>
      <c r="G811" s="29" t="n">
        <f>ROUND(SUM(G800,G806,G810),2)</f>
        <v>11.91</v>
      </c>
    </row>
    <row r="812" customHeight="1" ht="15">
      <c r="A812" s="2" t="inlineStr"/>
      <c r="B812" s="2" t="inlineStr"/>
      <c r="C812" s="2" t="inlineStr"/>
      <c r="D812" s="2" t="inlineStr"/>
      <c r="E812" s="28" t="inlineStr">
        <is>
          <r>
            <t xml:space="preserve">VALOR BDI (20.34%):</t>
          </r>
        </is>
      </c>
      <c r="F812" s="28" t="inlineStr"/>
      <c r="G812" s="29" t="n">
        <f>ROUND(G811*(20.34/100),2)</f>
        <v>2.42</v>
      </c>
    </row>
    <row r="813" customHeight="1" ht="15">
      <c r="A813" s="2" t="inlineStr"/>
      <c r="B813" s="2" t="inlineStr"/>
      <c r="C813" s="2" t="inlineStr"/>
      <c r="D813" s="2" t="inlineStr"/>
      <c r="E813" s="28" t="inlineStr">
        <is>
          <r>
            <t xml:space="preserve">VALOR COM BDI:</t>
          </r>
        </is>
      </c>
      <c r="F813" s="28" t="inlineStr"/>
      <c r="G813" s="29" t="n">
        <f>G812+G811</f>
        <v>14.33</v>
      </c>
    </row>
    <row r="814" customHeight="1" ht="10">
      <c r="A814" s="2" t="inlineStr"/>
      <c r="B814" s="2" t="inlineStr"/>
      <c r="C814" s="2" t="inlineStr"/>
      <c r="D814" s="2" t="inlineStr"/>
      <c r="E814" s="18" t="inlineStr"/>
      <c r="F814" s="18" t="inlineStr"/>
      <c r="G814" s="18" t="inlineStr"/>
    </row>
    <row r="815" customHeight="1" ht="20">
      <c r="A815" s="19" t="inlineStr">
        <is>
          <r>
            <t xml:space="preserve">​90806​ BATENTE PARA PORTA DE MADEIRA, FIXAÇÃO COM ARGAMASSA, PADRÃO MÉDIO - FORNECIMENTO E INSTALAÇÃO. AF_12/2019​ (UN)</t>
          </r>
        </is>
      </c>
      <c r="B815" s="19" t="inlineStr"/>
      <c r="C815" s="19" t="inlineStr"/>
      <c r="D815" s="19" t="inlineStr"/>
      <c r="E815" s="19" t="inlineStr"/>
      <c r="F815" s="19" t="inlineStr"/>
      <c r="G815" s="19" t="inlineStr"/>
    </row>
    <row r="816" customHeight="1" ht="15">
      <c r="A816" s="20" t="inlineStr">
        <is>
          <r>
            <t xml:space="preserve">Material</t>
          </r>
        </is>
      </c>
      <c r="B816" s="20" t="inlineStr"/>
      <c r="C816" s="21" t="inlineStr">
        <is>
          <r>
            <t xml:space="preserve">FONTE</t>
          </r>
        </is>
      </c>
      <c r="D816" s="21" t="inlineStr">
        <is>
          <r>
            <t xml:space="preserve">UNID</t>
          </r>
        </is>
      </c>
      <c r="E816" s="21" t="inlineStr">
        <is>
          <r>
            <t xml:space="preserve">COEFICIENTE</t>
          </r>
        </is>
      </c>
      <c r="F816" s="21" t="inlineStr">
        <is>
          <r>
            <t xml:space="preserve">PREÇO UNITÁRIO</t>
          </r>
        </is>
      </c>
      <c r="G816" s="21" t="inlineStr">
        <is>
          <r>
            <t xml:space="preserve">TOTAL</t>
          </r>
        </is>
      </c>
    </row>
    <row r="817" customHeight="1" ht="15">
      <c r="A817" s="22" t="inlineStr">
        <is>
          <r>
            <t xml:space="preserve">00039027</t>
          </r>
        </is>
      </c>
      <c r="B817" s="23" t="inlineStr">
        <is>
          <r>
            <t xml:space="preserve">PREGO DE ACO POLIDO COM CABECA 19 X 36 (3 1/4 X 9)</t>
          </r>
        </is>
      </c>
      <c r="C817" s="22" t="inlineStr">
        <is>
          <r>
            <t xml:space="preserve">SINAPI</t>
          </r>
        </is>
      </c>
      <c r="D817" s="22" t="inlineStr">
        <is>
          <r>
            <t xml:space="preserve">KG</t>
          </r>
        </is>
      </c>
      <c r="E817" s="24" t="n">
        <v>0.2</v>
      </c>
      <c r="F817" s="25" t="n">
        <v>14.17</v>
      </c>
      <c r="G817" s="25" t="n">
        <f>TRUNC(TRUNC(E817,8)*F817,2)</f>
        <v>2.83</v>
      </c>
    </row>
    <row r="818" customHeight="1" ht="21">
      <c r="A818" s="22" t="inlineStr">
        <is>
          <r>
            <t xml:space="preserve">00007319</t>
          </r>
        </is>
      </c>
      <c r="B818" s="23" t="inlineStr">
        <is>
          <r>
            <t xml:space="preserve">TINTA ASFALTICA IMPERMEABILIZANTE DISPERSA EM AGUA, PARA MATERIAIS CIMENTICIOS</t>
          </r>
        </is>
      </c>
      <c r="C818" s="22" t="inlineStr">
        <is>
          <r>
            <t xml:space="preserve">SINAPI</t>
          </r>
        </is>
      </c>
      <c r="D818" s="22" t="inlineStr">
        <is>
          <r>
            <t xml:space="preserve">L</t>
          </r>
        </is>
      </c>
      <c r="E818" s="24" t="n">
        <v>0.1671</v>
      </c>
      <c r="F818" s="25" t="n">
        <v>11.32</v>
      </c>
      <c r="G818" s="25" t="n">
        <f>TRUNC(TRUNC(E818,8)*F818,2)</f>
        <v>1.89</v>
      </c>
    </row>
    <row r="819" customHeight="1" ht="15">
      <c r="A819" s="2" t="inlineStr"/>
      <c r="B819" s="2" t="inlineStr"/>
      <c r="C819" s="2" t="inlineStr"/>
      <c r="D819" s="2" t="inlineStr"/>
      <c r="E819" s="26" t="inlineStr">
        <is>
          <r>
            <t xml:space="preserve">TOTAL Material:</t>
          </r>
        </is>
      </c>
      <c r="F819" s="26" t="inlineStr"/>
      <c r="G819" s="27" t="n">
        <f>SUM(G817:G818)</f>
        <v>4.72</v>
      </c>
    </row>
    <row r="820" customHeight="1" ht="15">
      <c r="A820" s="20" t="inlineStr">
        <is>
          <r>
            <t xml:space="preserve">Mão de Obra com Encargos Complementares</t>
          </r>
        </is>
      </c>
      <c r="B820" s="20" t="inlineStr"/>
      <c r="C820" s="21" t="inlineStr">
        <is>
          <r>
            <t xml:space="preserve">FONTE</t>
          </r>
        </is>
      </c>
      <c r="D820" s="21" t="inlineStr">
        <is>
          <r>
            <t xml:space="preserve">UNID</t>
          </r>
        </is>
      </c>
      <c r="E820" s="21" t="inlineStr">
        <is>
          <r>
            <t xml:space="preserve">COEFICIENTE</t>
          </r>
        </is>
      </c>
      <c r="F820" s="21" t="inlineStr">
        <is>
          <r>
            <t xml:space="preserve">PREÇO UNITÁRIO</t>
          </r>
        </is>
      </c>
      <c r="G820" s="21" t="inlineStr">
        <is>
          <r>
            <t xml:space="preserve">TOTAL</t>
          </r>
        </is>
      </c>
    </row>
    <row r="821" customHeight="1" ht="21">
      <c r="A821" s="22" t="inlineStr">
        <is>
          <r>
            <t xml:space="preserve">88261</t>
          </r>
        </is>
      </c>
      <c r="B821" s="23" t="inlineStr">
        <is>
          <r>
            <t xml:space="preserve">CARPINTEIRO DE ESQUADRIAS COM ENCARGOS COMPLEMENTARES</t>
          </r>
        </is>
      </c>
      <c r="C821" s="22" t="inlineStr">
        <is>
          <r>
            <t xml:space="preserve">SINAPI</t>
          </r>
        </is>
      </c>
      <c r="D821" s="22" t="inlineStr">
        <is>
          <r>
            <t xml:space="preserve">H</t>
          </r>
        </is>
      </c>
      <c r="E821" s="24" t="n">
        <v>0.552</v>
      </c>
      <c r="F821" s="25" t="n">
        <v>29.16</v>
      </c>
      <c r="G821" s="25" t="n">
        <f>TRUNC(TRUNC(E821,8)*F821,2)</f>
        <v>16.09</v>
      </c>
    </row>
    <row r="822" customHeight="1" ht="15">
      <c r="A822" s="22" t="inlineStr">
        <is>
          <r>
            <t xml:space="preserve">88309</t>
          </r>
        </is>
      </c>
      <c r="B822" s="23" t="inlineStr">
        <is>
          <r>
            <t xml:space="preserve">PEDREIRO COM ENCARGOS COMPLEMENTARES</t>
          </r>
        </is>
      </c>
      <c r="C822" s="22" t="inlineStr">
        <is>
          <r>
            <t xml:space="preserve">SINAPI</t>
          </r>
        </is>
      </c>
      <c r="D822" s="22" t="inlineStr">
        <is>
          <r>
            <t xml:space="preserve">H</t>
          </r>
        </is>
      </c>
      <c r="E822" s="24" t="n">
        <v>1.362</v>
      </c>
      <c r="F822" s="25" t="n">
        <v>30.58</v>
      </c>
      <c r="G822" s="25" t="n">
        <f>TRUNC(TRUNC(E822,8)*F822,2)</f>
        <v>41.64</v>
      </c>
    </row>
    <row r="823" customHeight="1" ht="15">
      <c r="A823" s="22" t="inlineStr">
        <is>
          <r>
            <t xml:space="preserve">88316</t>
          </r>
        </is>
      </c>
      <c r="B823" s="23" t="inlineStr">
        <is>
          <r>
            <t xml:space="preserve">SERVENTE COM ENCARGOS COMPLEMENTARES</t>
          </r>
        </is>
      </c>
      <c r="C823" s="22" t="inlineStr">
        <is>
          <r>
            <t xml:space="preserve">SINAPI</t>
          </r>
        </is>
      </c>
      <c r="D823" s="22" t="inlineStr">
        <is>
          <r>
            <t xml:space="preserve">H</t>
          </r>
        </is>
      </c>
      <c r="E823" s="24" t="n">
        <v>0.957</v>
      </c>
      <c r="F823" s="25" t="n">
        <v>23.56</v>
      </c>
      <c r="G823" s="25" t="n">
        <f>TRUNC(TRUNC(E823,8)*F823,2)</f>
        <v>22.54</v>
      </c>
    </row>
    <row r="824" customHeight="1" ht="18">
      <c r="A824" s="2" t="inlineStr"/>
      <c r="B824" s="2" t="inlineStr"/>
      <c r="C824" s="2" t="inlineStr"/>
      <c r="D824" s="2" t="inlineStr"/>
      <c r="E824" s="26" t="inlineStr">
        <is>
          <r>
            <t xml:space="preserve">TOTAL Mão de Obra com Encargos Complementares:</t>
          </r>
        </is>
      </c>
      <c r="F824" s="26" t="inlineStr"/>
      <c r="G824" s="27" t="n">
        <f>SUM(G821:G823)</f>
        <v>80.27</v>
      </c>
    </row>
    <row r="825" customHeight="1" ht="15">
      <c r="A825" s="20" t="inlineStr">
        <is>
          <r>
            <t xml:space="preserve">Serviço</t>
          </r>
        </is>
      </c>
      <c r="B825" s="20" t="inlineStr"/>
      <c r="C825" s="21" t="inlineStr">
        <is>
          <r>
            <t xml:space="preserve">FONTE</t>
          </r>
        </is>
      </c>
      <c r="D825" s="21" t="inlineStr">
        <is>
          <r>
            <t xml:space="preserve">UNID</t>
          </r>
        </is>
      </c>
      <c r="E825" s="21" t="inlineStr">
        <is>
          <r>
            <t xml:space="preserve">COEFICIENTE</t>
          </r>
        </is>
      </c>
      <c r="F825" s="21" t="inlineStr">
        <is>
          <r>
            <t xml:space="preserve">PREÇO UNITÁRIO</t>
          </r>
        </is>
      </c>
      <c r="G825" s="21" t="inlineStr">
        <is>
          <r>
            <t xml:space="preserve">TOTAL</t>
          </r>
        </is>
      </c>
    </row>
    <row r="826" customHeight="1" ht="21">
      <c r="A826" s="22" t="inlineStr">
        <is>
          <r>
            <t xml:space="preserve">88629</t>
          </r>
        </is>
      </c>
      <c r="B826" s="23" t="inlineStr">
        <is>
          <r>
            <t xml:space="preserve">ARGAMASSA TRAÇO 1:3 (EM VOLUME DE CIMENTO E AREIA MÉDIA ÚMIDA), PREPARO MANUAL. AF_08/2019</t>
          </r>
        </is>
      </c>
      <c r="C826" s="22" t="inlineStr">
        <is>
          <r>
            <t xml:space="preserve">SINAPI</t>
          </r>
        </is>
      </c>
      <c r="D826" s="22" t="inlineStr">
        <is>
          <r>
            <t xml:space="preserve">M3</t>
          </r>
        </is>
      </c>
      <c r="E826" s="24" t="n">
        <v>0.0223</v>
      </c>
      <c r="F826" s="25" t="n">
        <v>698.39</v>
      </c>
      <c r="G826" s="25" t="n">
        <f>TRUNC(TRUNC(E826,8)*F826,2)</f>
        <v>15.57</v>
      </c>
    </row>
    <row r="827" customHeight="1" ht="21">
      <c r="A827" s="22" t="inlineStr">
        <is>
          <r>
            <t xml:space="preserve">90801</t>
          </r>
        </is>
      </c>
      <c r="B827" s="23" t="inlineStr">
        <is>
          <r>
            <t xml:space="preserve">BATENTE PARA PORTA DE MADEIRA, PADRÃO MÉDIO - FORNECIMENTO E MONTAGEM. AF_12/2019</t>
          </r>
        </is>
      </c>
      <c r="C827" s="22" t="inlineStr">
        <is>
          <r>
            <t xml:space="preserve">SINAPI</t>
          </r>
        </is>
      </c>
      <c r="D827" s="22" t="inlineStr">
        <is>
          <r>
            <t xml:space="preserve">UN</t>
          </r>
        </is>
      </c>
      <c r="E827" s="24" t="n">
        <v>1.0</v>
      </c>
      <c r="F827" s="25" t="n">
        <v>350.93</v>
      </c>
      <c r="G827" s="25" t="n">
        <f>TRUNC(TRUNC(E827,8)*F827,2)</f>
        <v>350.93</v>
      </c>
    </row>
    <row r="828" customHeight="1" ht="15">
      <c r="A828" s="2" t="inlineStr"/>
      <c r="B828" s="2" t="inlineStr"/>
      <c r="C828" s="2" t="inlineStr"/>
      <c r="D828" s="2" t="inlineStr"/>
      <c r="E828" s="26" t="inlineStr">
        <is>
          <r>
            <t xml:space="preserve">TOTAL Serviço:</t>
          </r>
        </is>
      </c>
      <c r="F828" s="26" t="inlineStr"/>
      <c r="G828" s="27" t="n">
        <f>SUM(G826:G827)</f>
        <v>366.5</v>
      </c>
    </row>
    <row r="829" customHeight="1" ht="15">
      <c r="A829" s="2" t="inlineStr"/>
      <c r="B829" s="2" t="inlineStr"/>
      <c r="C829" s="2" t="inlineStr"/>
      <c r="D829" s="2" t="inlineStr"/>
      <c r="E829" s="28" t="inlineStr">
        <is>
          <r>
            <t xml:space="preserve">VALOR:</t>
          </r>
        </is>
      </c>
      <c r="F829" s="28" t="inlineStr"/>
      <c r="G829" s="29" t="n">
        <f>ROUND(SUM(G819,G824,G828),2)</f>
        <v>451.49</v>
      </c>
    </row>
    <row r="830" customHeight="1" ht="15">
      <c r="A830" s="2" t="inlineStr"/>
      <c r="B830" s="2" t="inlineStr"/>
      <c r="C830" s="2" t="inlineStr"/>
      <c r="D830" s="2" t="inlineStr"/>
      <c r="E830" s="28" t="inlineStr">
        <is>
          <r>
            <t xml:space="preserve">VALOR BDI (20.34%):</t>
          </r>
        </is>
      </c>
      <c r="F830" s="28" t="inlineStr"/>
      <c r="G830" s="29" t="n">
        <f>ROUND(G829*(20.34/100),2)</f>
        <v>91.83</v>
      </c>
    </row>
    <row r="831" customHeight="1" ht="15">
      <c r="A831" s="2" t="inlineStr"/>
      <c r="B831" s="2" t="inlineStr"/>
      <c r="C831" s="2" t="inlineStr"/>
      <c r="D831" s="2" t="inlineStr"/>
      <c r="E831" s="28" t="inlineStr">
        <is>
          <r>
            <t xml:space="preserve">VALOR COM BDI:</t>
          </r>
        </is>
      </c>
      <c r="F831" s="28" t="inlineStr"/>
      <c r="G831" s="29" t="n">
        <f>G830+G829</f>
        <v>543.32</v>
      </c>
    </row>
    <row r="832" customHeight="1" ht="10">
      <c r="A832" s="2" t="inlineStr"/>
      <c r="B832" s="2" t="inlineStr"/>
      <c r="C832" s="2" t="inlineStr"/>
      <c r="D832" s="2" t="inlineStr"/>
      <c r="E832" s="18" t="inlineStr"/>
      <c r="F832" s="18" t="inlineStr"/>
      <c r="G832" s="18" t="inlineStr"/>
    </row>
    <row r="833" customHeight="1" ht="20">
      <c r="A833" s="19" t="inlineStr">
        <is>
          <r>
            <t xml:space="preserve">​90801​ BATENTE PARA PORTA DE MADEIRA, PADRÃO MÉDIO - FORNECIMENTO E MONTAGEM. AF_12/2019​ (UN)</t>
          </r>
        </is>
      </c>
      <c r="B833" s="19" t="inlineStr"/>
      <c r="C833" s="19" t="inlineStr"/>
      <c r="D833" s="19" t="inlineStr"/>
      <c r="E833" s="19" t="inlineStr"/>
      <c r="F833" s="19" t="inlineStr"/>
      <c r="G833" s="19" t="inlineStr"/>
    </row>
    <row r="834" customHeight="1" ht="15">
      <c r="A834" s="20" t="inlineStr">
        <is>
          <r>
            <t xml:space="preserve">Material</t>
          </r>
        </is>
      </c>
      <c r="B834" s="20" t="inlineStr"/>
      <c r="C834" s="21" t="inlineStr">
        <is>
          <r>
            <t xml:space="preserve">FONTE</t>
          </r>
        </is>
      </c>
      <c r="D834" s="21" t="inlineStr">
        <is>
          <r>
            <t xml:space="preserve">UNID</t>
          </r>
        </is>
      </c>
      <c r="E834" s="21" t="inlineStr">
        <is>
          <r>
            <t xml:space="preserve">COEFICIENTE</t>
          </r>
        </is>
      </c>
      <c r="F834" s="21" t="inlineStr">
        <is>
          <r>
            <t xml:space="preserve">PREÇO UNITÁRIO</t>
          </r>
        </is>
      </c>
      <c r="G834" s="21" t="inlineStr">
        <is>
          <r>
            <t xml:space="preserve">TOTAL</t>
          </r>
        </is>
      </c>
    </row>
    <row r="835" customHeight="1" ht="55">
      <c r="A835" s="22" t="inlineStr">
        <is>
          <r>
            <t xml:space="preserve">00000183</t>
          </r>
        </is>
      </c>
      <c r="B835" s="23" t="inlineStr">
        <is>
          <r>
            <t xml:space="preserve">BATENTE / PORTAL / ADUELA / MARCO EM MADEIRA MACICA COM REBAIXO, E = *3* CM, L = *14* CM, PARA PORTAS DE GIRO DE *60 CM A 120* CM X *210* CM, CEDRINHO / ANGELIM COMERCIAL / TAURI / CURUPIXA / PEROBA / CUMARU OU EQUIVALENTE DA REGIAO (NAO INCLUI ALIZARES)</t>
          </r>
        </is>
      </c>
      <c r="C835" s="22" t="inlineStr">
        <is>
          <r>
            <t xml:space="preserve">SINAPI</t>
          </r>
        </is>
      </c>
      <c r="D835" s="22" t="inlineStr">
        <is>
          <r>
            <t xml:space="preserve">JG</t>
          </r>
        </is>
      </c>
      <c r="E835" s="24" t="n">
        <v>1.0</v>
      </c>
      <c r="F835" s="25" t="n">
        <v>238.5</v>
      </c>
      <c r="G835" s="25" t="n">
        <f>TRUNC(TRUNC(E835,8)*F835,2)</f>
        <v>238.5</v>
      </c>
    </row>
    <row r="836" customHeight="1" ht="15">
      <c r="A836" s="22" t="inlineStr">
        <is>
          <r>
            <t xml:space="preserve">00005066</t>
          </r>
        </is>
      </c>
      <c r="B836" s="23" t="inlineStr">
        <is>
          <r>
            <t xml:space="preserve">PREGO DE ACO POLIDO COM CABECA 12 X 12</t>
          </r>
        </is>
      </c>
      <c r="C836" s="22" t="inlineStr">
        <is>
          <r>
            <t xml:space="preserve">SINAPI</t>
          </r>
        </is>
      </c>
      <c r="D836" s="22" t="inlineStr">
        <is>
          <r>
            <t xml:space="preserve">KG</t>
          </r>
        </is>
      </c>
      <c r="E836" s="24" t="n">
        <v>0.011</v>
      </c>
      <c r="F836" s="25" t="n">
        <v>18.7</v>
      </c>
      <c r="G836" s="25" t="n">
        <f>TRUNC(TRUNC(E836,8)*F836,2)</f>
        <v>0.2</v>
      </c>
    </row>
    <row r="837" customHeight="1" ht="15">
      <c r="A837" s="22" t="inlineStr">
        <is>
          <r>
            <t xml:space="preserve">00005075</t>
          </r>
        </is>
      </c>
      <c r="B837" s="23" t="inlineStr">
        <is>
          <r>
            <t xml:space="preserve">PREGO DE ACO POLIDO COM CABECA 18 X 30 (2 3/4 X 10)</t>
          </r>
        </is>
      </c>
      <c r="C837" s="22" t="inlineStr">
        <is>
          <r>
            <t xml:space="preserve">SINAPI</t>
          </r>
        </is>
      </c>
      <c r="D837" s="22" t="inlineStr">
        <is>
          <r>
            <t xml:space="preserve">KG</t>
          </r>
        </is>
      </c>
      <c r="E837" s="24" t="n">
        <v>0.024</v>
      </c>
      <c r="F837" s="25" t="n">
        <v>14.19</v>
      </c>
      <c r="G837" s="25" t="n">
        <f>TRUNC(TRUNC(E837,8)*F837,2)</f>
        <v>0.34</v>
      </c>
    </row>
    <row r="838" customHeight="1" ht="15">
      <c r="A838" s="2" t="inlineStr"/>
      <c r="B838" s="2" t="inlineStr"/>
      <c r="C838" s="2" t="inlineStr"/>
      <c r="D838" s="2" t="inlineStr"/>
      <c r="E838" s="26" t="inlineStr">
        <is>
          <r>
            <t xml:space="preserve">TOTAL Material:</t>
          </r>
        </is>
      </c>
      <c r="F838" s="26" t="inlineStr"/>
      <c r="G838" s="27" t="n">
        <f>SUM(G835:G837)</f>
        <v>239.04</v>
      </c>
    </row>
    <row r="839" customHeight="1" ht="15">
      <c r="A839" s="20" t="inlineStr">
        <is>
          <r>
            <t xml:space="preserve">Mão de Obra com Encargos Complementares</t>
          </r>
        </is>
      </c>
      <c r="B839" s="20" t="inlineStr"/>
      <c r="C839" s="21" t="inlineStr">
        <is>
          <r>
            <t xml:space="preserve">FONTE</t>
          </r>
        </is>
      </c>
      <c r="D839" s="21" t="inlineStr">
        <is>
          <r>
            <t xml:space="preserve">UNID</t>
          </r>
        </is>
      </c>
      <c r="E839" s="21" t="inlineStr">
        <is>
          <r>
            <t xml:space="preserve">COEFICIENTE</t>
          </r>
        </is>
      </c>
      <c r="F839" s="21" t="inlineStr">
        <is>
          <r>
            <t xml:space="preserve">PREÇO UNITÁRIO</t>
          </r>
        </is>
      </c>
      <c r="G839" s="21" t="inlineStr">
        <is>
          <r>
            <t xml:space="preserve">TOTAL</t>
          </r>
        </is>
      </c>
    </row>
    <row r="840" customHeight="1" ht="21">
      <c r="A840" s="22" t="inlineStr">
        <is>
          <r>
            <t xml:space="preserve">88261</t>
          </r>
        </is>
      </c>
      <c r="B840" s="23" t="inlineStr">
        <is>
          <r>
            <t xml:space="preserve">CARPINTEIRO DE ESQUADRIAS COM ENCARGOS COMPLEMENTARES</t>
          </r>
        </is>
      </c>
      <c r="C840" s="22" t="inlineStr">
        <is>
          <r>
            <t xml:space="preserve">SINAPI</t>
          </r>
        </is>
      </c>
      <c r="D840" s="22" t="inlineStr">
        <is>
          <r>
            <t xml:space="preserve">H</t>
          </r>
        </is>
      </c>
      <c r="E840" s="24" t="n">
        <v>2.741</v>
      </c>
      <c r="F840" s="25" t="n">
        <v>29.16</v>
      </c>
      <c r="G840" s="25" t="n">
        <f>TRUNC(TRUNC(E840,8)*F840,2)</f>
        <v>79.92</v>
      </c>
    </row>
    <row r="841" customHeight="1" ht="15">
      <c r="A841" s="22" t="inlineStr">
        <is>
          <r>
            <t xml:space="preserve">88316</t>
          </r>
        </is>
      </c>
      <c r="B841" s="23" t="inlineStr">
        <is>
          <r>
            <t xml:space="preserve">SERVENTE COM ENCARGOS COMPLEMENTARES</t>
          </r>
        </is>
      </c>
      <c r="C841" s="22" t="inlineStr">
        <is>
          <r>
            <t xml:space="preserve">SINAPI</t>
          </r>
        </is>
      </c>
      <c r="D841" s="22" t="inlineStr">
        <is>
          <r>
            <t xml:space="preserve">H</t>
          </r>
        </is>
      </c>
      <c r="E841" s="24" t="n">
        <v>1.357</v>
      </c>
      <c r="F841" s="25" t="n">
        <v>23.56</v>
      </c>
      <c r="G841" s="25" t="n">
        <f>TRUNC(TRUNC(E841,8)*F841,2)</f>
        <v>31.97</v>
      </c>
    </row>
    <row r="842" customHeight="1" ht="18">
      <c r="A842" s="2" t="inlineStr"/>
      <c r="B842" s="2" t="inlineStr"/>
      <c r="C842" s="2" t="inlineStr"/>
      <c r="D842" s="2" t="inlineStr"/>
      <c r="E842" s="26" t="inlineStr">
        <is>
          <r>
            <t xml:space="preserve">TOTAL Mão de Obra com Encargos Complementares:</t>
          </r>
        </is>
      </c>
      <c r="F842" s="26" t="inlineStr"/>
      <c r="G842" s="27" t="n">
        <f>SUM(G840:G841)</f>
        <v>111.89</v>
      </c>
    </row>
    <row r="843" customHeight="1" ht="15">
      <c r="A843" s="2" t="inlineStr"/>
      <c r="B843" s="2" t="inlineStr"/>
      <c r="C843" s="2" t="inlineStr"/>
      <c r="D843" s="2" t="inlineStr"/>
      <c r="E843" s="28" t="inlineStr">
        <is>
          <r>
            <t xml:space="preserve">VALOR:</t>
          </r>
        </is>
      </c>
      <c r="F843" s="28" t="inlineStr"/>
      <c r="G843" s="29" t="n">
        <f>ROUND(SUM(G838,G842),2)</f>
        <v>350.93</v>
      </c>
    </row>
    <row r="844" customHeight="1" ht="15">
      <c r="A844" s="2" t="inlineStr"/>
      <c r="B844" s="2" t="inlineStr"/>
      <c r="C844" s="2" t="inlineStr"/>
      <c r="D844" s="2" t="inlineStr"/>
      <c r="E844" s="28" t="inlineStr">
        <is>
          <r>
            <t xml:space="preserve">VALOR BDI (20.34%):</t>
          </r>
        </is>
      </c>
      <c r="F844" s="28" t="inlineStr"/>
      <c r="G844" s="29" t="n">
        <f>ROUND(G843*(20.34/100),2)</f>
        <v>71.38</v>
      </c>
    </row>
    <row r="845" customHeight="1" ht="15">
      <c r="A845" s="2" t="inlineStr"/>
      <c r="B845" s="2" t="inlineStr"/>
      <c r="C845" s="2" t="inlineStr"/>
      <c r="D845" s="2" t="inlineStr"/>
      <c r="E845" s="28" t="inlineStr">
        <is>
          <r>
            <t xml:space="preserve">VALOR COM BDI:</t>
          </r>
        </is>
      </c>
      <c r="F845" s="28" t="inlineStr"/>
      <c r="G845" s="29" t="n">
        <f>G844+G843</f>
        <v>422.31</v>
      </c>
    </row>
    <row r="846" customHeight="1" ht="10">
      <c r="A846" s="2" t="inlineStr"/>
      <c r="B846" s="2" t="inlineStr"/>
      <c r="C846" s="2" t="inlineStr"/>
      <c r="D846" s="2" t="inlineStr"/>
      <c r="E846" s="18" t="inlineStr"/>
      <c r="F846" s="18" t="inlineStr"/>
      <c r="G846" s="18" t="inlineStr"/>
    </row>
    <row r="847" customHeight="1" ht="20">
      <c r="A847" s="19" t="inlineStr">
        <is>
          <r>
            <t xml:space="preserve">​88831​ BETONEIRA CAPACIDADE NOMINAL DE 400 L, CAPACIDADE DE MISTURA 280 L, MOTOR ELÉTRICO TRIFÁSICO POTÊNCIA DE 2 CV, SEM CARREGADOR - CHI DIURNO. AF_05/2023​ (CHI)</t>
          </r>
        </is>
      </c>
      <c r="B847" s="19" t="inlineStr"/>
      <c r="C847" s="19" t="inlineStr"/>
      <c r="D847" s="19" t="inlineStr"/>
      <c r="E847" s="19" t="inlineStr"/>
      <c r="F847" s="19" t="inlineStr"/>
      <c r="G847" s="19" t="inlineStr"/>
    </row>
    <row r="848" customHeight="1" ht="15">
      <c r="A848" s="20" t="inlineStr">
        <is>
          <r>
            <t xml:space="preserve">Serviço</t>
          </r>
        </is>
      </c>
      <c r="B848" s="20" t="inlineStr"/>
      <c r="C848" s="21" t="inlineStr">
        <is>
          <r>
            <t xml:space="preserve">FONTE</t>
          </r>
        </is>
      </c>
      <c r="D848" s="21" t="inlineStr">
        <is>
          <r>
            <t xml:space="preserve">UNID</t>
          </r>
        </is>
      </c>
      <c r="E848" s="21" t="inlineStr">
        <is>
          <r>
            <t xml:space="preserve">COEFICIENTE</t>
          </r>
        </is>
      </c>
      <c r="F848" s="21" t="inlineStr">
        <is>
          <r>
            <t xml:space="preserve">PREÇO UNITÁRIO</t>
          </r>
        </is>
      </c>
      <c r="G848" s="21" t="inlineStr">
        <is>
          <r>
            <t xml:space="preserve">TOTAL</t>
          </r>
        </is>
      </c>
    </row>
    <row r="849" customHeight="1" ht="38">
      <c r="A849" s="22" t="inlineStr">
        <is>
          <r>
            <t xml:space="preserve">88826</t>
          </r>
        </is>
      </c>
      <c r="B849" s="23" t="inlineStr">
        <is>
          <r>
            <t xml:space="preserve">BETONEIRA CAPACIDADE NOMINAL DE 400 L, CAPACIDADE DE MISTURA 280 L, MOTOR ELÉTRICO TRIFÁSICO POTÊNCIA DE 2 CV, SEM CARREGADOR - DEPRECIAÇÃO. AF_05/2023</t>
          </r>
        </is>
      </c>
      <c r="C849" s="22" t="inlineStr">
        <is>
          <r>
            <t xml:space="preserve">SINAPI</t>
          </r>
        </is>
      </c>
      <c r="D849" s="22" t="inlineStr">
        <is>
          <r>
            <t xml:space="preserve">H</t>
          </r>
        </is>
      </c>
      <c r="E849" s="24" t="n">
        <v>1.0</v>
      </c>
      <c r="F849" s="25" t="n">
        <v>0.33</v>
      </c>
      <c r="G849" s="25" t="n">
        <f>TRUNC(TRUNC(E849,8)*F849,2)</f>
        <v>0.33</v>
      </c>
    </row>
    <row r="850" customHeight="1" ht="38">
      <c r="A850" s="22" t="inlineStr">
        <is>
          <r>
            <t xml:space="preserve">88827</t>
          </r>
        </is>
      </c>
      <c r="B850" s="23" t="inlineStr">
        <is>
          <r>
            <t xml:space="preserve">BETONEIRA CAPACIDADE NOMINAL DE 400 L, CAPACIDADE DE MISTURA 280 L, MOTOR ELÉTRICO TRIFÁSICO POTÊNCIA DE 2 CV, SEM CARREGADOR - JUROS. AF_05/2023</t>
          </r>
        </is>
      </c>
      <c r="C850" s="22" t="inlineStr">
        <is>
          <r>
            <t xml:space="preserve">SINAPI</t>
          </r>
        </is>
      </c>
      <c r="D850" s="22" t="inlineStr">
        <is>
          <r>
            <t xml:space="preserve">H</t>
          </r>
        </is>
      </c>
      <c r="E850" s="24" t="n">
        <v>1.0</v>
      </c>
      <c r="F850" s="25" t="n">
        <v>0.07</v>
      </c>
      <c r="G850" s="25" t="n">
        <f>TRUNC(TRUNC(E850,8)*F850,2)</f>
        <v>0.07</v>
      </c>
    </row>
    <row r="851" customHeight="1" ht="15">
      <c r="A851" s="2" t="inlineStr"/>
      <c r="B851" s="2" t="inlineStr"/>
      <c r="C851" s="2" t="inlineStr"/>
      <c r="D851" s="2" t="inlineStr"/>
      <c r="E851" s="26" t="inlineStr">
        <is>
          <r>
            <t xml:space="preserve">TOTAL Serviço:</t>
          </r>
        </is>
      </c>
      <c r="F851" s="26" t="inlineStr"/>
      <c r="G851" s="27" t="n">
        <f>SUM(G849:G850)</f>
        <v>0.4</v>
      </c>
    </row>
    <row r="852" customHeight="1" ht="15">
      <c r="A852" s="2" t="inlineStr"/>
      <c r="B852" s="2" t="inlineStr"/>
      <c r="C852" s="2" t="inlineStr"/>
      <c r="D852" s="2" t="inlineStr"/>
      <c r="E852" s="28" t="inlineStr">
        <is>
          <r>
            <t xml:space="preserve">VALOR:</t>
          </r>
        </is>
      </c>
      <c r="F852" s="28" t="inlineStr"/>
      <c r="G852" s="29" t="n">
        <f>ROUND(SUM(G851),2)</f>
        <v>0.4</v>
      </c>
    </row>
    <row r="853" customHeight="1" ht="15">
      <c r="A853" s="2" t="inlineStr"/>
      <c r="B853" s="2" t="inlineStr"/>
      <c r="C853" s="2" t="inlineStr"/>
      <c r="D853" s="2" t="inlineStr"/>
      <c r="E853" s="28" t="inlineStr">
        <is>
          <r>
            <t xml:space="preserve">VALOR BDI (20.34%):</t>
          </r>
        </is>
      </c>
      <c r="F853" s="28" t="inlineStr"/>
      <c r="G853" s="29" t="n">
        <f>ROUND(G852*(20.34/100),2)</f>
        <v>0.08</v>
      </c>
    </row>
    <row r="854" customHeight="1" ht="15">
      <c r="A854" s="2" t="inlineStr"/>
      <c r="B854" s="2" t="inlineStr"/>
      <c r="C854" s="2" t="inlineStr"/>
      <c r="D854" s="2" t="inlineStr"/>
      <c r="E854" s="28" t="inlineStr">
        <is>
          <r>
            <t xml:space="preserve">VALOR COM BDI:</t>
          </r>
        </is>
      </c>
      <c r="F854" s="28" t="inlineStr"/>
      <c r="G854" s="29" t="n">
        <f>G853+G852</f>
        <v>0.48</v>
      </c>
    </row>
    <row r="855" customHeight="1" ht="10">
      <c r="A855" s="2" t="inlineStr"/>
      <c r="B855" s="2" t="inlineStr"/>
      <c r="C855" s="2" t="inlineStr"/>
      <c r="D855" s="2" t="inlineStr"/>
      <c r="E855" s="18" t="inlineStr"/>
      <c r="F855" s="18" t="inlineStr"/>
      <c r="G855" s="18" t="inlineStr"/>
    </row>
    <row r="856" customHeight="1" ht="20">
      <c r="A856" s="19" t="inlineStr">
        <is>
          <r>
            <t xml:space="preserve">​88830​ BETONEIRA CAPACIDADE NOMINAL DE 400 L, CAPACIDADE DE MISTURA 280 L, MOTOR ELÉTRICO TRIFÁSICO POTÊNCIA DE 2 CV, SEM CARREGADOR - CHP DIURNO. AF_05/2023​ (CHP)</t>
          </r>
        </is>
      </c>
      <c r="B856" s="19" t="inlineStr"/>
      <c r="C856" s="19" t="inlineStr"/>
      <c r="D856" s="19" t="inlineStr"/>
      <c r="E856" s="19" t="inlineStr"/>
      <c r="F856" s="19" t="inlineStr"/>
      <c r="G856" s="19" t="inlineStr"/>
    </row>
    <row r="857" customHeight="1" ht="15">
      <c r="A857" s="20" t="inlineStr">
        <is>
          <r>
            <t xml:space="preserve">Serviço</t>
          </r>
        </is>
      </c>
      <c r="B857" s="20" t="inlineStr"/>
      <c r="C857" s="21" t="inlineStr">
        <is>
          <r>
            <t xml:space="preserve">FONTE</t>
          </r>
        </is>
      </c>
      <c r="D857" s="21" t="inlineStr">
        <is>
          <r>
            <t xml:space="preserve">UNID</t>
          </r>
        </is>
      </c>
      <c r="E857" s="21" t="inlineStr">
        <is>
          <r>
            <t xml:space="preserve">COEFICIENTE</t>
          </r>
        </is>
      </c>
      <c r="F857" s="21" t="inlineStr">
        <is>
          <r>
            <t xml:space="preserve">PREÇO UNITÁRIO</t>
          </r>
        </is>
      </c>
      <c r="G857" s="21" t="inlineStr">
        <is>
          <r>
            <t xml:space="preserve">TOTAL</t>
          </r>
        </is>
      </c>
    </row>
    <row r="858" customHeight="1" ht="38">
      <c r="A858" s="22" t="inlineStr">
        <is>
          <r>
            <t xml:space="preserve">88826</t>
          </r>
        </is>
      </c>
      <c r="B858" s="23" t="inlineStr">
        <is>
          <r>
            <t xml:space="preserve">BETONEIRA CAPACIDADE NOMINAL DE 400 L, CAPACIDADE DE MISTURA 280 L, MOTOR ELÉTRICO TRIFÁSICO POTÊNCIA DE 2 CV, SEM CARREGADOR - DEPRECIAÇÃO. AF_05/2023</t>
          </r>
        </is>
      </c>
      <c r="C858" s="22" t="inlineStr">
        <is>
          <r>
            <t xml:space="preserve">SINAPI</t>
          </r>
        </is>
      </c>
      <c r="D858" s="22" t="inlineStr">
        <is>
          <r>
            <t xml:space="preserve">H</t>
          </r>
        </is>
      </c>
      <c r="E858" s="24" t="n">
        <v>1.0</v>
      </c>
      <c r="F858" s="25" t="n">
        <v>0.33</v>
      </c>
      <c r="G858" s="25" t="n">
        <f>TRUNC(TRUNC(E858,8)*F858,2)</f>
        <v>0.33</v>
      </c>
    </row>
    <row r="859" customHeight="1" ht="38">
      <c r="A859" s="22" t="inlineStr">
        <is>
          <r>
            <t xml:space="preserve">88827</t>
          </r>
        </is>
      </c>
      <c r="B859" s="23" t="inlineStr">
        <is>
          <r>
            <t xml:space="preserve">BETONEIRA CAPACIDADE NOMINAL DE 400 L, CAPACIDADE DE MISTURA 280 L, MOTOR ELÉTRICO TRIFÁSICO POTÊNCIA DE 2 CV, SEM CARREGADOR - JUROS. AF_05/2023</t>
          </r>
        </is>
      </c>
      <c r="C859" s="22" t="inlineStr">
        <is>
          <r>
            <t xml:space="preserve">SINAPI</t>
          </r>
        </is>
      </c>
      <c r="D859" s="22" t="inlineStr">
        <is>
          <r>
            <t xml:space="preserve">H</t>
          </r>
        </is>
      </c>
      <c r="E859" s="24" t="n">
        <v>1.0</v>
      </c>
      <c r="F859" s="25" t="n">
        <v>0.07</v>
      </c>
      <c r="G859" s="25" t="n">
        <f>TRUNC(TRUNC(E859,8)*F859,2)</f>
        <v>0.07</v>
      </c>
    </row>
    <row r="860" customHeight="1" ht="38">
      <c r="A860" s="22" t="inlineStr">
        <is>
          <r>
            <t xml:space="preserve">88828</t>
          </r>
        </is>
      </c>
      <c r="B860" s="23" t="inlineStr">
        <is>
          <r>
            <t xml:space="preserve">BETONEIRA CAPACIDADE NOMINAL DE 400 L, CAPACIDADE DE MISTURA 280 L, MOTOR ELÉTRICO TRIFÁSICO POTÊNCIA DE 2 CV, SEM CARREGADOR - MANUTENÇÃO. AF_05/2023</t>
          </r>
        </is>
      </c>
      <c r="C860" s="22" t="inlineStr">
        <is>
          <r>
            <t xml:space="preserve">SINAPI</t>
          </r>
        </is>
      </c>
      <c r="D860" s="22" t="inlineStr">
        <is>
          <r>
            <t xml:space="preserve">H</t>
          </r>
        </is>
      </c>
      <c r="E860" s="24" t="n">
        <v>1.0</v>
      </c>
      <c r="F860" s="25" t="n">
        <v>0.36</v>
      </c>
      <c r="G860" s="25" t="n">
        <f>TRUNC(TRUNC(E860,8)*F860,2)</f>
        <v>0.36</v>
      </c>
    </row>
    <row r="861" customHeight="1" ht="38">
      <c r="A861" s="22" t="inlineStr">
        <is>
          <r>
            <t xml:space="preserve">88829</t>
          </r>
        </is>
      </c>
      <c r="B861" s="23" t="inlineStr">
        <is>
          <r>
            <t xml:space="preserve">BETONEIRA CAPACIDADE NOMINAL DE 400 L, CAPACIDADE DE MISTURA 280 L, MOTOR ELÉTRICO TRIFÁSICO POTÊNCIA DE 2 CV, SEM CARREGADOR - MATERIAIS NA OPERAÇÃO. AF_05/2023</t>
          </r>
        </is>
      </c>
      <c r="C861" s="22" t="inlineStr">
        <is>
          <r>
            <t xml:space="preserve">SINAPI</t>
          </r>
        </is>
      </c>
      <c r="D861" s="22" t="inlineStr">
        <is>
          <r>
            <t xml:space="preserve">H</t>
          </r>
        </is>
      </c>
      <c r="E861" s="24" t="n">
        <v>1.0</v>
      </c>
      <c r="F861" s="25" t="n">
        <v>1.26</v>
      </c>
      <c r="G861" s="25" t="n">
        <f>TRUNC(TRUNC(E861,8)*F861,2)</f>
        <v>1.26</v>
      </c>
    </row>
    <row r="862" customHeight="1" ht="15">
      <c r="A862" s="2" t="inlineStr"/>
      <c r="B862" s="2" t="inlineStr"/>
      <c r="C862" s="2" t="inlineStr"/>
      <c r="D862" s="2" t="inlineStr"/>
      <c r="E862" s="26" t="inlineStr">
        <is>
          <r>
            <t xml:space="preserve">TOTAL Serviço:</t>
          </r>
        </is>
      </c>
      <c r="F862" s="26" t="inlineStr"/>
      <c r="G862" s="27" t="n">
        <f>SUM(G858:G861)</f>
        <v>2.02</v>
      </c>
    </row>
    <row r="863" customHeight="1" ht="15">
      <c r="A863" s="2" t="inlineStr"/>
      <c r="B863" s="2" t="inlineStr"/>
      <c r="C863" s="2" t="inlineStr"/>
      <c r="D863" s="2" t="inlineStr"/>
      <c r="E863" s="28" t="inlineStr">
        <is>
          <r>
            <t xml:space="preserve">VALOR:</t>
          </r>
        </is>
      </c>
      <c r="F863" s="28" t="inlineStr"/>
      <c r="G863" s="29" t="n">
        <f>ROUND(SUM(G862),2)</f>
        <v>2.02</v>
      </c>
    </row>
    <row r="864" customHeight="1" ht="15">
      <c r="A864" s="2" t="inlineStr"/>
      <c r="B864" s="2" t="inlineStr"/>
      <c r="C864" s="2" t="inlineStr"/>
      <c r="D864" s="2" t="inlineStr"/>
      <c r="E864" s="28" t="inlineStr">
        <is>
          <r>
            <t xml:space="preserve">VALOR BDI (20.34%):</t>
          </r>
        </is>
      </c>
      <c r="F864" s="28" t="inlineStr"/>
      <c r="G864" s="29" t="n">
        <f>ROUND(G863*(20.34/100),2)</f>
        <v>0.41</v>
      </c>
    </row>
    <row r="865" customHeight="1" ht="15">
      <c r="A865" s="2" t="inlineStr"/>
      <c r="B865" s="2" t="inlineStr"/>
      <c r="C865" s="2" t="inlineStr"/>
      <c r="D865" s="2" t="inlineStr"/>
      <c r="E865" s="28" t="inlineStr">
        <is>
          <r>
            <t xml:space="preserve">VALOR COM BDI:</t>
          </r>
        </is>
      </c>
      <c r="F865" s="28" t="inlineStr"/>
      <c r="G865" s="29" t="n">
        <f>G864+G863</f>
        <v>2.43</v>
      </c>
    </row>
    <row r="866" customHeight="1" ht="10">
      <c r="A866" s="2" t="inlineStr"/>
      <c r="B866" s="2" t="inlineStr"/>
      <c r="C866" s="2" t="inlineStr"/>
      <c r="D866" s="2" t="inlineStr"/>
      <c r="E866" s="18" t="inlineStr"/>
      <c r="F866" s="18" t="inlineStr"/>
      <c r="G866" s="18" t="inlineStr"/>
    </row>
    <row r="867" customHeight="1" ht="20">
      <c r="A867" s="19" t="inlineStr">
        <is>
          <r>
            <t xml:space="preserve">​88826​ BETONEIRA CAPACIDADE NOMINAL DE 400 L, CAPACIDADE DE MISTURA 280 L, MOTOR ELÉTRICO TRIFÁSICO POTÊNCIA DE 2 CV, SEM CARREGADOR - DEPRECIAÇÃO. AF_05/2023​ (H)</t>
          </r>
        </is>
      </c>
      <c r="B867" s="19" t="inlineStr"/>
      <c r="C867" s="19" t="inlineStr"/>
      <c r="D867" s="19" t="inlineStr"/>
      <c r="E867" s="19" t="inlineStr"/>
      <c r="F867" s="19" t="inlineStr"/>
      <c r="G867" s="19" t="inlineStr"/>
    </row>
    <row r="868" customHeight="1" ht="15">
      <c r="A868" s="20" t="inlineStr">
        <is>
          <r>
            <t xml:space="preserve">Equipamento</t>
          </r>
        </is>
      </c>
      <c r="B868" s="20" t="inlineStr"/>
      <c r="C868" s="21" t="inlineStr">
        <is>
          <r>
            <t xml:space="preserve">FONTE</t>
          </r>
        </is>
      </c>
      <c r="D868" s="21" t="inlineStr">
        <is>
          <r>
            <t xml:space="preserve">UNID</t>
          </r>
        </is>
      </c>
      <c r="E868" s="21" t="inlineStr">
        <is>
          <r>
            <t xml:space="preserve">COEFICIENTE</t>
          </r>
        </is>
      </c>
      <c r="F868" s="21" t="inlineStr">
        <is>
          <r>
            <t xml:space="preserve">PREÇO UNITÁRIO</t>
          </r>
        </is>
      </c>
      <c r="G868" s="21" t="inlineStr">
        <is>
          <r>
            <t xml:space="preserve">TOTAL</t>
          </r>
        </is>
      </c>
    </row>
    <row r="869" customHeight="1" ht="29">
      <c r="A869" s="22" t="inlineStr">
        <is>
          <r>
            <t xml:space="preserve">00010535</t>
          </r>
        </is>
      </c>
      <c r="B869" s="23" t="inlineStr">
        <is>
          <r>
            <t xml:space="preserve">BETONEIRA, CAPACIDADE NOMINAL 400 L, CAPACIDADE DE MISTURA 280 L, MOTOR ELETRICO TRIFASICO 220/380 V, POTENCIA 2 CV, SEM CARREGADOR</t>
          </r>
        </is>
      </c>
      <c r="C869" s="22" t="inlineStr">
        <is>
          <r>
            <t xml:space="preserve">SINAPI</t>
          </r>
        </is>
      </c>
      <c r="D869" s="22" t="inlineStr">
        <is>
          <r>
            <t xml:space="preserve">UN</t>
          </r>
        </is>
      </c>
      <c r="E869" s="24" t="n">
        <v>6.4E-5</v>
      </c>
      <c r="F869" s="25" t="n">
        <v>5285.0</v>
      </c>
      <c r="G869" s="25" t="n">
        <f>TRUNC(TRUNC(E869,8)*F869,2)</f>
        <v>0.33</v>
      </c>
    </row>
    <row r="870" customHeight="1" ht="15">
      <c r="A870" s="2" t="inlineStr"/>
      <c r="B870" s="2" t="inlineStr"/>
      <c r="C870" s="2" t="inlineStr"/>
      <c r="D870" s="2" t="inlineStr"/>
      <c r="E870" s="26" t="inlineStr">
        <is>
          <r>
            <t xml:space="preserve">TOTAL Equipamento:</t>
          </r>
        </is>
      </c>
      <c r="F870" s="26" t="inlineStr"/>
      <c r="G870" s="27" t="n">
        <f>SUM(G869:G869)</f>
        <v>0.33</v>
      </c>
    </row>
    <row r="871" customHeight="1" ht="15">
      <c r="A871" s="2" t="inlineStr"/>
      <c r="B871" s="2" t="inlineStr"/>
      <c r="C871" s="2" t="inlineStr"/>
      <c r="D871" s="2" t="inlineStr"/>
      <c r="E871" s="28" t="inlineStr">
        <is>
          <r>
            <t xml:space="preserve">VALOR:</t>
          </r>
        </is>
      </c>
      <c r="F871" s="28" t="inlineStr"/>
      <c r="G871" s="29" t="n">
        <f>ROUND(SUM(G870),2)</f>
        <v>0.33</v>
      </c>
    </row>
    <row r="872" customHeight="1" ht="15">
      <c r="A872" s="2" t="inlineStr"/>
      <c r="B872" s="2" t="inlineStr"/>
      <c r="C872" s="2" t="inlineStr"/>
      <c r="D872" s="2" t="inlineStr"/>
      <c r="E872" s="28" t="inlineStr">
        <is>
          <r>
            <t xml:space="preserve">VALOR BDI (20.34%):</t>
          </r>
        </is>
      </c>
      <c r="F872" s="28" t="inlineStr"/>
      <c r="G872" s="29" t="n">
        <f>ROUND(G871*(20.34/100),2)</f>
        <v>0.07</v>
      </c>
    </row>
    <row r="873" customHeight="1" ht="15">
      <c r="A873" s="2" t="inlineStr"/>
      <c r="B873" s="2" t="inlineStr"/>
      <c r="C873" s="2" t="inlineStr"/>
      <c r="D873" s="2" t="inlineStr"/>
      <c r="E873" s="28" t="inlineStr">
        <is>
          <r>
            <t xml:space="preserve">VALOR COM BDI:</t>
          </r>
        </is>
      </c>
      <c r="F873" s="28" t="inlineStr"/>
      <c r="G873" s="29" t="n">
        <f>G872+G871</f>
        <v>0.4</v>
      </c>
    </row>
    <row r="874" customHeight="1" ht="10">
      <c r="A874" s="2" t="inlineStr"/>
      <c r="B874" s="2" t="inlineStr"/>
      <c r="C874" s="2" t="inlineStr"/>
      <c r="D874" s="2" t="inlineStr"/>
      <c r="E874" s="18" t="inlineStr"/>
      <c r="F874" s="18" t="inlineStr"/>
      <c r="G874" s="18" t="inlineStr"/>
    </row>
    <row r="875" customHeight="1" ht="20">
      <c r="A875" s="19" t="inlineStr">
        <is>
          <r>
            <t xml:space="preserve">​88827​ BETONEIRA CAPACIDADE NOMINAL DE 400 L, CAPACIDADE DE MISTURA 280 L, MOTOR ELÉTRICO TRIFÁSICO POTÊNCIA DE 2 CV, SEM CARREGADOR - JUROS. AF_05/2023​ (H)</t>
          </r>
        </is>
      </c>
      <c r="B875" s="19" t="inlineStr"/>
      <c r="C875" s="19" t="inlineStr"/>
      <c r="D875" s="19" t="inlineStr"/>
      <c r="E875" s="19" t="inlineStr"/>
      <c r="F875" s="19" t="inlineStr"/>
      <c r="G875" s="19" t="inlineStr"/>
    </row>
    <row r="876" customHeight="1" ht="15">
      <c r="A876" s="20" t="inlineStr">
        <is>
          <r>
            <t xml:space="preserve">Equipamento</t>
          </r>
        </is>
      </c>
      <c r="B876" s="20" t="inlineStr"/>
      <c r="C876" s="21" t="inlineStr">
        <is>
          <r>
            <t xml:space="preserve">FONTE</t>
          </r>
        </is>
      </c>
      <c r="D876" s="21" t="inlineStr">
        <is>
          <r>
            <t xml:space="preserve">UNID</t>
          </r>
        </is>
      </c>
      <c r="E876" s="21" t="inlineStr">
        <is>
          <r>
            <t xml:space="preserve">COEFICIENTE</t>
          </r>
        </is>
      </c>
      <c r="F876" s="21" t="inlineStr">
        <is>
          <r>
            <t xml:space="preserve">PREÇO UNITÁRIO</t>
          </r>
        </is>
      </c>
      <c r="G876" s="21" t="inlineStr">
        <is>
          <r>
            <t xml:space="preserve">TOTAL</t>
          </r>
        </is>
      </c>
    </row>
    <row r="877" customHeight="1" ht="29">
      <c r="A877" s="22" t="inlineStr">
        <is>
          <r>
            <t xml:space="preserve">00010535</t>
          </r>
        </is>
      </c>
      <c r="B877" s="23" t="inlineStr">
        <is>
          <r>
            <t xml:space="preserve">BETONEIRA, CAPACIDADE NOMINAL 400 L, CAPACIDADE DE MISTURA 280 L, MOTOR ELETRICO TRIFASICO 220/380 V, POTENCIA 2 CV, SEM CARREGADOR</t>
          </r>
        </is>
      </c>
      <c r="C877" s="22" t="inlineStr">
        <is>
          <r>
            <t xml:space="preserve">SINAPI</t>
          </r>
        </is>
      </c>
      <c r="D877" s="22" t="inlineStr">
        <is>
          <r>
            <t xml:space="preserve">UN</t>
          </r>
        </is>
      </c>
      <c r="E877" s="24" t="n">
        <v>1.48E-5</v>
      </c>
      <c r="F877" s="25" t="n">
        <v>5285.0</v>
      </c>
      <c r="G877" s="25" t="n">
        <f>TRUNC(TRUNC(E877,8)*F877,2)</f>
        <v>0.07</v>
      </c>
    </row>
    <row r="878" customHeight="1" ht="15">
      <c r="A878" s="2" t="inlineStr"/>
      <c r="B878" s="2" t="inlineStr"/>
      <c r="C878" s="2" t="inlineStr"/>
      <c r="D878" s="2" t="inlineStr"/>
      <c r="E878" s="26" t="inlineStr">
        <is>
          <r>
            <t xml:space="preserve">TOTAL Equipamento:</t>
          </r>
        </is>
      </c>
      <c r="F878" s="26" t="inlineStr"/>
      <c r="G878" s="27" t="n">
        <f>SUM(G877:G877)</f>
        <v>0.07</v>
      </c>
    </row>
    <row r="879" customHeight="1" ht="15">
      <c r="A879" s="2" t="inlineStr"/>
      <c r="B879" s="2" t="inlineStr"/>
      <c r="C879" s="2" t="inlineStr"/>
      <c r="D879" s="2" t="inlineStr"/>
      <c r="E879" s="28" t="inlineStr">
        <is>
          <r>
            <t xml:space="preserve">VALOR:</t>
          </r>
        </is>
      </c>
      <c r="F879" s="28" t="inlineStr"/>
      <c r="G879" s="29" t="n">
        <f>ROUND(SUM(G878),2)</f>
        <v>0.07</v>
      </c>
    </row>
    <row r="880" customHeight="1" ht="15">
      <c r="A880" s="2" t="inlineStr"/>
      <c r="B880" s="2" t="inlineStr"/>
      <c r="C880" s="2" t="inlineStr"/>
      <c r="D880" s="2" t="inlineStr"/>
      <c r="E880" s="28" t="inlineStr">
        <is>
          <r>
            <t xml:space="preserve">VALOR BDI (20.34%):</t>
          </r>
        </is>
      </c>
      <c r="F880" s="28" t="inlineStr"/>
      <c r="G880" s="29" t="n">
        <f>ROUND(G879*(20.34/100),2)</f>
        <v>0.01</v>
      </c>
    </row>
    <row r="881" customHeight="1" ht="15">
      <c r="A881" s="2" t="inlineStr"/>
      <c r="B881" s="2" t="inlineStr"/>
      <c r="C881" s="2" t="inlineStr"/>
      <c r="D881" s="2" t="inlineStr"/>
      <c r="E881" s="28" t="inlineStr">
        <is>
          <r>
            <t xml:space="preserve">VALOR COM BDI:</t>
          </r>
        </is>
      </c>
      <c r="F881" s="28" t="inlineStr"/>
      <c r="G881" s="29" t="n">
        <f>G880+G879</f>
        <v>0.08</v>
      </c>
    </row>
    <row r="882" customHeight="1" ht="10">
      <c r="A882" s="2" t="inlineStr"/>
      <c r="B882" s="2" t="inlineStr"/>
      <c r="C882" s="2" t="inlineStr"/>
      <c r="D882" s="2" t="inlineStr"/>
      <c r="E882" s="18" t="inlineStr"/>
      <c r="F882" s="18" t="inlineStr"/>
      <c r="G882" s="18" t="inlineStr"/>
    </row>
    <row r="883" customHeight="1" ht="20">
      <c r="A883" s="19" t="inlineStr">
        <is>
          <r>
            <t xml:space="preserve">​88828​ BETONEIRA CAPACIDADE NOMINAL DE 400 L, CAPACIDADE DE MISTURA 280 L, MOTOR ELÉTRICO TRIFÁSICO POTÊNCIA DE 2 CV, SEM CARREGADOR - MANUTENÇÃO. AF_05/2023​ (H)</t>
          </r>
        </is>
      </c>
      <c r="B883" s="19" t="inlineStr"/>
      <c r="C883" s="19" t="inlineStr"/>
      <c r="D883" s="19" t="inlineStr"/>
      <c r="E883" s="19" t="inlineStr"/>
      <c r="F883" s="19" t="inlineStr"/>
      <c r="G883" s="19" t="inlineStr"/>
    </row>
    <row r="884" customHeight="1" ht="15">
      <c r="A884" s="20" t="inlineStr">
        <is>
          <r>
            <t xml:space="preserve">Equipamento</t>
          </r>
        </is>
      </c>
      <c r="B884" s="20" t="inlineStr"/>
      <c r="C884" s="21" t="inlineStr">
        <is>
          <r>
            <t xml:space="preserve">FONTE</t>
          </r>
        </is>
      </c>
      <c r="D884" s="21" t="inlineStr">
        <is>
          <r>
            <t xml:space="preserve">UNID</t>
          </r>
        </is>
      </c>
      <c r="E884" s="21" t="inlineStr">
        <is>
          <r>
            <t xml:space="preserve">COEFICIENTE</t>
          </r>
        </is>
      </c>
      <c r="F884" s="21" t="inlineStr">
        <is>
          <r>
            <t xml:space="preserve">PREÇO UNITÁRIO</t>
          </r>
        </is>
      </c>
      <c r="G884" s="21" t="inlineStr">
        <is>
          <r>
            <t xml:space="preserve">TOTAL</t>
          </r>
        </is>
      </c>
    </row>
    <row r="885" customHeight="1" ht="29">
      <c r="A885" s="22" t="inlineStr">
        <is>
          <r>
            <t xml:space="preserve">00010535</t>
          </r>
        </is>
      </c>
      <c r="B885" s="23" t="inlineStr">
        <is>
          <r>
            <t xml:space="preserve">BETONEIRA, CAPACIDADE NOMINAL 400 L, CAPACIDADE DE MISTURA 280 L, MOTOR ELETRICO TRIFASICO 220/380 V, POTENCIA 2 CV, SEM CARREGADOR</t>
          </r>
        </is>
      </c>
      <c r="C885" s="22" t="inlineStr">
        <is>
          <r>
            <t xml:space="preserve">SINAPI</t>
          </r>
        </is>
      </c>
      <c r="D885" s="22" t="inlineStr">
        <is>
          <r>
            <t xml:space="preserve">UN</t>
          </r>
        </is>
      </c>
      <c r="E885" s="24" t="n">
        <v>7.0E-5</v>
      </c>
      <c r="F885" s="25" t="n">
        <v>5285.0</v>
      </c>
      <c r="G885" s="25" t="n">
        <f>TRUNC(TRUNC(E885,8)*F885,2)</f>
        <v>0.36</v>
      </c>
    </row>
    <row r="886" customHeight="1" ht="15">
      <c r="A886" s="2" t="inlineStr"/>
      <c r="B886" s="2" t="inlineStr"/>
      <c r="C886" s="2" t="inlineStr"/>
      <c r="D886" s="2" t="inlineStr"/>
      <c r="E886" s="26" t="inlineStr">
        <is>
          <r>
            <t xml:space="preserve">TOTAL Equipamento:</t>
          </r>
        </is>
      </c>
      <c r="F886" s="26" t="inlineStr"/>
      <c r="G886" s="27" t="n">
        <f>SUM(G885:G885)</f>
        <v>0.36</v>
      </c>
    </row>
    <row r="887" customHeight="1" ht="15">
      <c r="A887" s="2" t="inlineStr"/>
      <c r="B887" s="2" t="inlineStr"/>
      <c r="C887" s="2" t="inlineStr"/>
      <c r="D887" s="2" t="inlineStr"/>
      <c r="E887" s="28" t="inlineStr">
        <is>
          <r>
            <t xml:space="preserve">VALOR:</t>
          </r>
        </is>
      </c>
      <c r="F887" s="28" t="inlineStr"/>
      <c r="G887" s="29" t="n">
        <f>ROUND(SUM(G886),2)</f>
        <v>0.36</v>
      </c>
    </row>
    <row r="888" customHeight="1" ht="15">
      <c r="A888" s="2" t="inlineStr"/>
      <c r="B888" s="2" t="inlineStr"/>
      <c r="C888" s="2" t="inlineStr"/>
      <c r="D888" s="2" t="inlineStr"/>
      <c r="E888" s="28" t="inlineStr">
        <is>
          <r>
            <t xml:space="preserve">VALOR BDI (20.34%):</t>
          </r>
        </is>
      </c>
      <c r="F888" s="28" t="inlineStr"/>
      <c r="G888" s="29" t="n">
        <f>ROUND(G887*(20.34/100),2)</f>
        <v>0.07</v>
      </c>
    </row>
    <row r="889" customHeight="1" ht="15">
      <c r="A889" s="2" t="inlineStr"/>
      <c r="B889" s="2" t="inlineStr"/>
      <c r="C889" s="2" t="inlineStr"/>
      <c r="D889" s="2" t="inlineStr"/>
      <c r="E889" s="28" t="inlineStr">
        <is>
          <r>
            <t xml:space="preserve">VALOR COM BDI:</t>
          </r>
        </is>
      </c>
      <c r="F889" s="28" t="inlineStr"/>
      <c r="G889" s="29" t="n">
        <f>G888+G887</f>
        <v>0.43</v>
      </c>
    </row>
    <row r="890" customHeight="1" ht="10">
      <c r="A890" s="2" t="inlineStr"/>
      <c r="B890" s="2" t="inlineStr"/>
      <c r="C890" s="2" t="inlineStr"/>
      <c r="D890" s="2" t="inlineStr"/>
      <c r="E890" s="18" t="inlineStr"/>
      <c r="F890" s="18" t="inlineStr"/>
      <c r="G890" s="18" t="inlineStr"/>
    </row>
    <row r="891" customHeight="1" ht="20">
      <c r="A891" s="19" t="inlineStr">
        <is>
          <r>
            <t xml:space="preserve">​88829​ BETONEIRA CAPACIDADE NOMINAL DE 400 L, CAPACIDADE DE MISTURA 280 L, MOTOR ELÉTRICO TRIFÁSICO POTÊNCIA DE 2 CV, SEM CARREGADOR - MATERIAIS NA OPERAÇÃO. AF_05/2023​ (H)</t>
          </r>
        </is>
      </c>
      <c r="B891" s="19" t="inlineStr"/>
      <c r="C891" s="19" t="inlineStr"/>
      <c r="D891" s="19" t="inlineStr"/>
      <c r="E891" s="19" t="inlineStr"/>
      <c r="F891" s="19" t="inlineStr"/>
      <c r="G891" s="19" t="inlineStr"/>
    </row>
    <row r="892" customHeight="1" ht="15">
      <c r="A892" s="20" t="inlineStr">
        <is>
          <r>
            <t xml:space="preserve">Especiais</t>
          </r>
        </is>
      </c>
      <c r="B892" s="20" t="inlineStr"/>
      <c r="C892" s="21" t="inlineStr">
        <is>
          <r>
            <t xml:space="preserve">FONTE</t>
          </r>
        </is>
      </c>
      <c r="D892" s="21" t="inlineStr">
        <is>
          <r>
            <t xml:space="preserve">UNID</t>
          </r>
        </is>
      </c>
      <c r="E892" s="21" t="inlineStr">
        <is>
          <r>
            <t xml:space="preserve">COEFICIENTE</t>
          </r>
        </is>
      </c>
      <c r="F892" s="21" t="inlineStr">
        <is>
          <r>
            <t xml:space="preserve">PREÇO UNITÁRIO</t>
          </r>
        </is>
      </c>
      <c r="G892" s="21" t="inlineStr">
        <is>
          <r>
            <t xml:space="preserve">TOTAL</t>
          </r>
        </is>
      </c>
    </row>
    <row r="893" customHeight="1" ht="21">
      <c r="A893" s="22" t="inlineStr">
        <is>
          <r>
            <t xml:space="preserve">00002705</t>
          </r>
        </is>
      </c>
      <c r="B893" s="23" t="inlineStr">
        <is>
          <r>
            <t xml:space="preserve">ENERGIA ELETRICA ATE 2000 KWH INDUSTRIAL, SEM DEMANDA</t>
          </r>
        </is>
      </c>
      <c r="C893" s="22" t="inlineStr">
        <is>
          <r>
            <t xml:space="preserve">SINAPI</t>
          </r>
        </is>
      </c>
      <c r="D893" s="22" t="inlineStr">
        <is>
          <r>
            <t xml:space="preserve">KWH</t>
          </r>
        </is>
      </c>
      <c r="E893" s="24" t="n">
        <v>1.25</v>
      </c>
      <c r="F893" s="25" t="n">
        <v>1.01</v>
      </c>
      <c r="G893" s="25" t="n">
        <f>TRUNC(TRUNC(E893,8)*F893,2)</f>
        <v>1.26</v>
      </c>
    </row>
    <row r="894" customHeight="1" ht="15">
      <c r="A894" s="2" t="inlineStr"/>
      <c r="B894" s="2" t="inlineStr"/>
      <c r="C894" s="2" t="inlineStr"/>
      <c r="D894" s="2" t="inlineStr"/>
      <c r="E894" s="26" t="inlineStr">
        <is>
          <r>
            <t xml:space="preserve">TOTAL Especiais:</t>
          </r>
        </is>
      </c>
      <c r="F894" s="26" t="inlineStr"/>
      <c r="G894" s="27" t="n">
        <f>SUM(G893:G893)</f>
        <v>1.26</v>
      </c>
    </row>
    <row r="895" customHeight="1" ht="15">
      <c r="A895" s="2" t="inlineStr"/>
      <c r="B895" s="2" t="inlineStr"/>
      <c r="C895" s="2" t="inlineStr"/>
      <c r="D895" s="2" t="inlineStr"/>
      <c r="E895" s="28" t="inlineStr">
        <is>
          <r>
            <t xml:space="preserve">VALOR:</t>
          </r>
        </is>
      </c>
      <c r="F895" s="28" t="inlineStr"/>
      <c r="G895" s="29" t="n">
        <f>ROUND(SUM(G894),2)</f>
        <v>1.26</v>
      </c>
    </row>
    <row r="896" customHeight="1" ht="15">
      <c r="A896" s="2" t="inlineStr"/>
      <c r="B896" s="2" t="inlineStr"/>
      <c r="C896" s="2" t="inlineStr"/>
      <c r="D896" s="2" t="inlineStr"/>
      <c r="E896" s="28" t="inlineStr">
        <is>
          <r>
            <t xml:space="preserve">VALOR BDI (20.34%):</t>
          </r>
        </is>
      </c>
      <c r="F896" s="28" t="inlineStr"/>
      <c r="G896" s="29" t="n">
        <f>ROUND(G895*(20.34/100),2)</f>
        <v>0.26</v>
      </c>
    </row>
    <row r="897" customHeight="1" ht="15">
      <c r="A897" s="2" t="inlineStr"/>
      <c r="B897" s="2" t="inlineStr"/>
      <c r="C897" s="2" t="inlineStr"/>
      <c r="D897" s="2" t="inlineStr"/>
      <c r="E897" s="28" t="inlineStr">
        <is>
          <r>
            <t xml:space="preserve">VALOR COM BDI:</t>
          </r>
        </is>
      </c>
      <c r="F897" s="28" t="inlineStr"/>
      <c r="G897" s="29" t="n">
        <f>G896+G895</f>
        <v>1.52</v>
      </c>
    </row>
    <row r="898" customHeight="1" ht="10">
      <c r="A898" s="2" t="inlineStr"/>
      <c r="B898" s="2" t="inlineStr"/>
      <c r="C898" s="2" t="inlineStr"/>
      <c r="D898" s="2" t="inlineStr"/>
      <c r="E898" s="18" t="inlineStr"/>
      <c r="F898" s="18" t="inlineStr"/>
      <c r="G898" s="18" t="inlineStr"/>
    </row>
    <row r="899" customHeight="1" ht="20">
      <c r="A899" s="19" t="inlineStr">
        <is>
          <r>
            <t xml:space="preserve">​89226​ BETONEIRA CAPACIDADE NOMINAL DE 600 L, CAPACIDADE DE MISTURA 360 L, MOTOR ELÉTRICO TRIFÁSICO POTÊNCIA DE 4 CV, SEM CARREGADOR - CHI DIURNO. AF_05/2023​ (CHI)</t>
          </r>
        </is>
      </c>
      <c r="B899" s="19" t="inlineStr"/>
      <c r="C899" s="19" t="inlineStr"/>
      <c r="D899" s="19" t="inlineStr"/>
      <c r="E899" s="19" t="inlineStr"/>
      <c r="F899" s="19" t="inlineStr"/>
      <c r="G899" s="19" t="inlineStr"/>
    </row>
    <row r="900" customHeight="1" ht="15">
      <c r="A900" s="20" t="inlineStr">
        <is>
          <r>
            <t xml:space="preserve">Serviço</t>
          </r>
        </is>
      </c>
      <c r="B900" s="20" t="inlineStr"/>
      <c r="C900" s="21" t="inlineStr">
        <is>
          <r>
            <t xml:space="preserve">FONTE</t>
          </r>
        </is>
      </c>
      <c r="D900" s="21" t="inlineStr">
        <is>
          <r>
            <t xml:space="preserve">UNID</t>
          </r>
        </is>
      </c>
      <c r="E900" s="21" t="inlineStr">
        <is>
          <r>
            <t xml:space="preserve">COEFICIENTE</t>
          </r>
        </is>
      </c>
      <c r="F900" s="21" t="inlineStr">
        <is>
          <r>
            <t xml:space="preserve">PREÇO UNITÁRIO</t>
          </r>
        </is>
      </c>
      <c r="G900" s="21" t="inlineStr">
        <is>
          <r>
            <t xml:space="preserve">TOTAL</t>
          </r>
        </is>
      </c>
    </row>
    <row r="901" customHeight="1" ht="38">
      <c r="A901" s="22" t="inlineStr">
        <is>
          <r>
            <t xml:space="preserve">89221</t>
          </r>
        </is>
      </c>
      <c r="B901" s="23" t="inlineStr">
        <is>
          <r>
            <t xml:space="preserve">BETONEIRA CAPACIDADE NOMINAL DE 600 L, CAPACIDADE DE MISTURA 360 L, MOTOR ELÉTRICO TRIFÁSICO POTÊNCIA DE 4 CV, SEM CARREGADOR - DEPRECIAÇÃO. AF_05/2023</t>
          </r>
        </is>
      </c>
      <c r="C901" s="22" t="inlineStr">
        <is>
          <r>
            <t xml:space="preserve">SINAPI</t>
          </r>
        </is>
      </c>
      <c r="D901" s="22" t="inlineStr">
        <is>
          <r>
            <t xml:space="preserve">H</t>
          </r>
        </is>
      </c>
      <c r="E901" s="24" t="n">
        <v>1.0</v>
      </c>
      <c r="F901" s="25" t="n">
        <v>1.37</v>
      </c>
      <c r="G901" s="25" t="n">
        <f>TRUNC(TRUNC(E901,8)*F901,2)</f>
        <v>1.37</v>
      </c>
    </row>
    <row r="902" customHeight="1" ht="38">
      <c r="A902" s="22" t="inlineStr">
        <is>
          <r>
            <t xml:space="preserve">89222</t>
          </r>
        </is>
      </c>
      <c r="B902" s="23" t="inlineStr">
        <is>
          <r>
            <t xml:space="preserve">BETONEIRA CAPACIDADE NOMINAL DE 600 L, CAPACIDADE DE MISTURA 360 L, MOTOR ELÉTRICO TRIFÁSICO POTÊNCIA DE 4 CV, SEM CARREGADOR - JUROS. AF_05/2023</t>
          </r>
        </is>
      </c>
      <c r="C902" s="22" t="inlineStr">
        <is>
          <r>
            <t xml:space="preserve">SINAPI</t>
          </r>
        </is>
      </c>
      <c r="D902" s="22" t="inlineStr">
        <is>
          <r>
            <t xml:space="preserve">H</t>
          </r>
        </is>
      </c>
      <c r="E902" s="24" t="n">
        <v>1.0</v>
      </c>
      <c r="F902" s="25" t="n">
        <v>0.31</v>
      </c>
      <c r="G902" s="25" t="n">
        <f>TRUNC(TRUNC(E902,8)*F902,2)</f>
        <v>0.31</v>
      </c>
    </row>
    <row r="903" customHeight="1" ht="15">
      <c r="A903" s="2" t="inlineStr"/>
      <c r="B903" s="2" t="inlineStr"/>
      <c r="C903" s="2" t="inlineStr"/>
      <c r="D903" s="2" t="inlineStr"/>
      <c r="E903" s="26" t="inlineStr">
        <is>
          <r>
            <t xml:space="preserve">TOTAL Serviço:</t>
          </r>
        </is>
      </c>
      <c r="F903" s="26" t="inlineStr"/>
      <c r="G903" s="27" t="n">
        <f>SUM(G901:G902)</f>
        <v>1.68</v>
      </c>
    </row>
    <row r="904" customHeight="1" ht="15">
      <c r="A904" s="2" t="inlineStr"/>
      <c r="B904" s="2" t="inlineStr"/>
      <c r="C904" s="2" t="inlineStr"/>
      <c r="D904" s="2" t="inlineStr"/>
      <c r="E904" s="28" t="inlineStr">
        <is>
          <r>
            <t xml:space="preserve">VALOR:</t>
          </r>
        </is>
      </c>
      <c r="F904" s="28" t="inlineStr"/>
      <c r="G904" s="29" t="n">
        <f>ROUND(SUM(G903),2)</f>
        <v>1.68</v>
      </c>
    </row>
    <row r="905" customHeight="1" ht="15">
      <c r="A905" s="2" t="inlineStr"/>
      <c r="B905" s="2" t="inlineStr"/>
      <c r="C905" s="2" t="inlineStr"/>
      <c r="D905" s="2" t="inlineStr"/>
      <c r="E905" s="28" t="inlineStr">
        <is>
          <r>
            <t xml:space="preserve">VALOR BDI (20.34%):</t>
          </r>
        </is>
      </c>
      <c r="F905" s="28" t="inlineStr"/>
      <c r="G905" s="29" t="n">
        <f>ROUND(G904*(20.34/100),2)</f>
        <v>0.34</v>
      </c>
    </row>
    <row r="906" customHeight="1" ht="15">
      <c r="A906" s="2" t="inlineStr"/>
      <c r="B906" s="2" t="inlineStr"/>
      <c r="C906" s="2" t="inlineStr"/>
      <c r="D906" s="2" t="inlineStr"/>
      <c r="E906" s="28" t="inlineStr">
        <is>
          <r>
            <t xml:space="preserve">VALOR COM BDI:</t>
          </r>
        </is>
      </c>
      <c r="F906" s="28" t="inlineStr"/>
      <c r="G906" s="29" t="n">
        <f>G905+G904</f>
        <v>2.02</v>
      </c>
    </row>
    <row r="907" customHeight="1" ht="10">
      <c r="A907" s="2" t="inlineStr"/>
      <c r="B907" s="2" t="inlineStr"/>
      <c r="C907" s="2" t="inlineStr"/>
      <c r="D907" s="2" t="inlineStr"/>
      <c r="E907" s="18" t="inlineStr"/>
      <c r="F907" s="18" t="inlineStr"/>
      <c r="G907" s="18" t="inlineStr"/>
    </row>
    <row r="908" customHeight="1" ht="20">
      <c r="A908" s="19" t="inlineStr">
        <is>
          <r>
            <t xml:space="preserve">​89225​ BETONEIRA CAPACIDADE NOMINAL DE 600 L, CAPACIDADE DE MISTURA 360 L, MOTOR ELÉTRICO TRIFÁSICO POTÊNCIA DE 4 CV, SEM CARREGADOR - CHP DIURNO. AF_05/2023​ (CHP)</t>
          </r>
        </is>
      </c>
      <c r="B908" s="19" t="inlineStr"/>
      <c r="C908" s="19" t="inlineStr"/>
      <c r="D908" s="19" t="inlineStr"/>
      <c r="E908" s="19" t="inlineStr"/>
      <c r="F908" s="19" t="inlineStr"/>
      <c r="G908" s="19" t="inlineStr"/>
    </row>
    <row r="909" customHeight="1" ht="15">
      <c r="A909" s="20" t="inlineStr">
        <is>
          <r>
            <t xml:space="preserve">Serviço</t>
          </r>
        </is>
      </c>
      <c r="B909" s="20" t="inlineStr"/>
      <c r="C909" s="21" t="inlineStr">
        <is>
          <r>
            <t xml:space="preserve">FONTE</t>
          </r>
        </is>
      </c>
      <c r="D909" s="21" t="inlineStr">
        <is>
          <r>
            <t xml:space="preserve">UNID</t>
          </r>
        </is>
      </c>
      <c r="E909" s="21" t="inlineStr">
        <is>
          <r>
            <t xml:space="preserve">COEFICIENTE</t>
          </r>
        </is>
      </c>
      <c r="F909" s="21" t="inlineStr">
        <is>
          <r>
            <t xml:space="preserve">PREÇO UNITÁRIO</t>
          </r>
        </is>
      </c>
      <c r="G909" s="21" t="inlineStr">
        <is>
          <r>
            <t xml:space="preserve">TOTAL</t>
          </r>
        </is>
      </c>
    </row>
    <row r="910" customHeight="1" ht="38">
      <c r="A910" s="22" t="inlineStr">
        <is>
          <r>
            <t xml:space="preserve">89221</t>
          </r>
        </is>
      </c>
      <c r="B910" s="23" t="inlineStr">
        <is>
          <r>
            <t xml:space="preserve">BETONEIRA CAPACIDADE NOMINAL DE 600 L, CAPACIDADE DE MISTURA 360 L, MOTOR ELÉTRICO TRIFÁSICO POTÊNCIA DE 4 CV, SEM CARREGADOR - DEPRECIAÇÃO. AF_05/2023</t>
          </r>
        </is>
      </c>
      <c r="C910" s="22" t="inlineStr">
        <is>
          <r>
            <t xml:space="preserve">SINAPI</t>
          </r>
        </is>
      </c>
      <c r="D910" s="22" t="inlineStr">
        <is>
          <r>
            <t xml:space="preserve">H</t>
          </r>
        </is>
      </c>
      <c r="E910" s="24" t="n">
        <v>1.0</v>
      </c>
      <c r="F910" s="25" t="n">
        <v>1.37</v>
      </c>
      <c r="G910" s="25" t="n">
        <f>TRUNC(TRUNC(E910,8)*F910,2)</f>
        <v>1.37</v>
      </c>
    </row>
    <row r="911" customHeight="1" ht="38">
      <c r="A911" s="22" t="inlineStr">
        <is>
          <r>
            <t xml:space="preserve">89222</t>
          </r>
        </is>
      </c>
      <c r="B911" s="23" t="inlineStr">
        <is>
          <r>
            <t xml:space="preserve">BETONEIRA CAPACIDADE NOMINAL DE 600 L, CAPACIDADE DE MISTURA 360 L, MOTOR ELÉTRICO TRIFÁSICO POTÊNCIA DE 4 CV, SEM CARREGADOR - JUROS. AF_05/2023</t>
          </r>
        </is>
      </c>
      <c r="C911" s="22" t="inlineStr">
        <is>
          <r>
            <t xml:space="preserve">SINAPI</t>
          </r>
        </is>
      </c>
      <c r="D911" s="22" t="inlineStr">
        <is>
          <r>
            <t xml:space="preserve">H</t>
          </r>
        </is>
      </c>
      <c r="E911" s="24" t="n">
        <v>1.0</v>
      </c>
      <c r="F911" s="25" t="n">
        <v>0.31</v>
      </c>
      <c r="G911" s="25" t="n">
        <f>TRUNC(TRUNC(E911,8)*F911,2)</f>
        <v>0.31</v>
      </c>
    </row>
    <row r="912" customHeight="1" ht="38">
      <c r="A912" s="22" t="inlineStr">
        <is>
          <r>
            <t xml:space="preserve">89223</t>
          </r>
        </is>
      </c>
      <c r="B912" s="23" t="inlineStr">
        <is>
          <r>
            <t xml:space="preserve">BETONEIRA CAPACIDADE NOMINAL DE 600 L, CAPACIDADE DE MISTURA 360 L, MOTOR ELÉTRICO TRIFÁSICO POTÊNCIA DE 4 CV, SEM CARREGADOR - MANUTENÇÃO. AF_05/2023</t>
          </r>
        </is>
      </c>
      <c r="C912" s="22" t="inlineStr">
        <is>
          <r>
            <t xml:space="preserve">SINAPI</t>
          </r>
        </is>
      </c>
      <c r="D912" s="22" t="inlineStr">
        <is>
          <r>
            <t xml:space="preserve">H</t>
          </r>
        </is>
      </c>
      <c r="E912" s="24" t="n">
        <v>1.0</v>
      </c>
      <c r="F912" s="25" t="n">
        <v>1.5</v>
      </c>
      <c r="G912" s="25" t="n">
        <f>TRUNC(TRUNC(E912,8)*F912,2)</f>
        <v>1.5</v>
      </c>
    </row>
    <row r="913" customHeight="1" ht="38">
      <c r="A913" s="22" t="inlineStr">
        <is>
          <r>
            <t xml:space="preserve">89224</t>
          </r>
        </is>
      </c>
      <c r="B913" s="23" t="inlineStr">
        <is>
          <r>
            <t xml:space="preserve">BETONEIRA CAPACIDADE NOMINAL DE 600 L, CAPACIDADE DE MISTURA 360 L, MOTOR ELÉTRICO TRIFÁSICO POTÊNCIA DE 4 CV, SEM CARREGADOR - MATERIAIS NA OPERAÇÃO. AF_05/2023</t>
          </r>
        </is>
      </c>
      <c r="C913" s="22" t="inlineStr">
        <is>
          <r>
            <t xml:space="preserve">SINAPI</t>
          </r>
        </is>
      </c>
      <c r="D913" s="22" t="inlineStr">
        <is>
          <r>
            <t xml:space="preserve">H</t>
          </r>
        </is>
      </c>
      <c r="E913" s="24" t="n">
        <v>1.0</v>
      </c>
      <c r="F913" s="25" t="n">
        <v>2.52</v>
      </c>
      <c r="G913" s="25" t="n">
        <f>TRUNC(TRUNC(E913,8)*F913,2)</f>
        <v>2.52</v>
      </c>
    </row>
    <row r="914" customHeight="1" ht="15">
      <c r="A914" s="2" t="inlineStr"/>
      <c r="B914" s="2" t="inlineStr"/>
      <c r="C914" s="2" t="inlineStr"/>
      <c r="D914" s="2" t="inlineStr"/>
      <c r="E914" s="26" t="inlineStr">
        <is>
          <r>
            <t xml:space="preserve">TOTAL Serviço:</t>
          </r>
        </is>
      </c>
      <c r="F914" s="26" t="inlineStr"/>
      <c r="G914" s="27" t="n">
        <f>SUM(G910:G913)</f>
        <v>5.7</v>
      </c>
    </row>
    <row r="915" customHeight="1" ht="15">
      <c r="A915" s="2" t="inlineStr"/>
      <c r="B915" s="2" t="inlineStr"/>
      <c r="C915" s="2" t="inlineStr"/>
      <c r="D915" s="2" t="inlineStr"/>
      <c r="E915" s="28" t="inlineStr">
        <is>
          <r>
            <t xml:space="preserve">VALOR:</t>
          </r>
        </is>
      </c>
      <c r="F915" s="28" t="inlineStr"/>
      <c r="G915" s="29" t="n">
        <f>ROUND(SUM(G914),2)</f>
        <v>5.7</v>
      </c>
    </row>
    <row r="916" customHeight="1" ht="15">
      <c r="A916" s="2" t="inlineStr"/>
      <c r="B916" s="2" t="inlineStr"/>
      <c r="C916" s="2" t="inlineStr"/>
      <c r="D916" s="2" t="inlineStr"/>
      <c r="E916" s="28" t="inlineStr">
        <is>
          <r>
            <t xml:space="preserve">VALOR BDI (20.34%):</t>
          </r>
        </is>
      </c>
      <c r="F916" s="28" t="inlineStr"/>
      <c r="G916" s="29" t="n">
        <f>ROUND(G915*(20.34/100),2)</f>
        <v>1.16</v>
      </c>
    </row>
    <row r="917" customHeight="1" ht="15">
      <c r="A917" s="2" t="inlineStr"/>
      <c r="B917" s="2" t="inlineStr"/>
      <c r="C917" s="2" t="inlineStr"/>
      <c r="D917" s="2" t="inlineStr"/>
      <c r="E917" s="28" t="inlineStr">
        <is>
          <r>
            <t xml:space="preserve">VALOR COM BDI:</t>
          </r>
        </is>
      </c>
      <c r="F917" s="28" t="inlineStr"/>
      <c r="G917" s="29" t="n">
        <f>G916+G915</f>
        <v>6.86</v>
      </c>
    </row>
    <row r="918" customHeight="1" ht="10">
      <c r="A918" s="2" t="inlineStr"/>
      <c r="B918" s="2" t="inlineStr"/>
      <c r="C918" s="2" t="inlineStr"/>
      <c r="D918" s="2" t="inlineStr"/>
      <c r="E918" s="18" t="inlineStr"/>
      <c r="F918" s="18" t="inlineStr"/>
      <c r="G918" s="18" t="inlineStr"/>
    </row>
    <row r="919" customHeight="1" ht="20">
      <c r="A919" s="19" t="inlineStr">
        <is>
          <r>
            <t xml:space="preserve">​89221​ BETONEIRA CAPACIDADE NOMINAL DE 600 L, CAPACIDADE DE MISTURA 360 L, MOTOR ELÉTRICO TRIFÁSICO POTÊNCIA DE 4 CV, SEM CARREGADOR - DEPRECIAÇÃO. AF_05/2023​ (H)</t>
          </r>
        </is>
      </c>
      <c r="B919" s="19" t="inlineStr"/>
      <c r="C919" s="19" t="inlineStr"/>
      <c r="D919" s="19" t="inlineStr"/>
      <c r="E919" s="19" t="inlineStr"/>
      <c r="F919" s="19" t="inlineStr"/>
      <c r="G919" s="19" t="inlineStr"/>
    </row>
    <row r="920" customHeight="1" ht="15">
      <c r="A920" s="20" t="inlineStr">
        <is>
          <r>
            <t xml:space="preserve">Equipamento</t>
          </r>
        </is>
      </c>
      <c r="B920" s="20" t="inlineStr"/>
      <c r="C920" s="21" t="inlineStr">
        <is>
          <r>
            <t xml:space="preserve">FONTE</t>
          </r>
        </is>
      </c>
      <c r="D920" s="21" t="inlineStr">
        <is>
          <r>
            <t xml:space="preserve">UNID</t>
          </r>
        </is>
      </c>
      <c r="E920" s="21" t="inlineStr">
        <is>
          <r>
            <t xml:space="preserve">COEFICIENTE</t>
          </r>
        </is>
      </c>
      <c r="F920" s="21" t="inlineStr">
        <is>
          <r>
            <t xml:space="preserve">PREÇO UNITÁRIO</t>
          </r>
        </is>
      </c>
      <c r="G920" s="21" t="inlineStr">
        <is>
          <r>
            <t xml:space="preserve">TOTAL</t>
          </r>
        </is>
      </c>
    </row>
    <row r="921" customHeight="1" ht="29">
      <c r="A921" s="22" t="inlineStr">
        <is>
          <r>
            <t xml:space="preserve">00036397</t>
          </r>
        </is>
      </c>
      <c r="B921" s="23" t="inlineStr">
        <is>
          <r>
            <t xml:space="preserve">BETONEIRA, CAPACIDADE NOMINAL 600 L, CAPACIDADE DE MISTURA 360 L, MOTOR ELETRICO TRIFASICO 220/380V, POTENCIA 4CV, SEM CARREGADOR</t>
          </r>
        </is>
      </c>
      <c r="C921" s="22" t="inlineStr">
        <is>
          <r>
            <t xml:space="preserve">SINAPI</t>
          </r>
        </is>
      </c>
      <c r="D921" s="22" t="inlineStr">
        <is>
          <r>
            <t xml:space="preserve">UN</t>
          </r>
        </is>
      </c>
      <c r="E921" s="24" t="n">
        <v>6.4E-5</v>
      </c>
      <c r="F921" s="25" t="n">
        <v>21498.3</v>
      </c>
      <c r="G921" s="25" t="n">
        <f>TRUNC(TRUNC(E921,8)*F921,2)</f>
        <v>1.37</v>
      </c>
    </row>
    <row r="922" customHeight="1" ht="15">
      <c r="A922" s="2" t="inlineStr"/>
      <c r="B922" s="2" t="inlineStr"/>
      <c r="C922" s="2" t="inlineStr"/>
      <c r="D922" s="2" t="inlineStr"/>
      <c r="E922" s="26" t="inlineStr">
        <is>
          <r>
            <t xml:space="preserve">TOTAL Equipamento:</t>
          </r>
        </is>
      </c>
      <c r="F922" s="26" t="inlineStr"/>
      <c r="G922" s="27" t="n">
        <f>SUM(G921:G921)</f>
        <v>1.37</v>
      </c>
    </row>
    <row r="923" customHeight="1" ht="15">
      <c r="A923" s="2" t="inlineStr"/>
      <c r="B923" s="2" t="inlineStr"/>
      <c r="C923" s="2" t="inlineStr"/>
      <c r="D923" s="2" t="inlineStr"/>
      <c r="E923" s="28" t="inlineStr">
        <is>
          <r>
            <t xml:space="preserve">VALOR:</t>
          </r>
        </is>
      </c>
      <c r="F923" s="28" t="inlineStr"/>
      <c r="G923" s="29" t="n">
        <f>ROUND(SUM(G922),2)</f>
        <v>1.37</v>
      </c>
    </row>
    <row r="924" customHeight="1" ht="15">
      <c r="A924" s="2" t="inlineStr"/>
      <c r="B924" s="2" t="inlineStr"/>
      <c r="C924" s="2" t="inlineStr"/>
      <c r="D924" s="2" t="inlineStr"/>
      <c r="E924" s="28" t="inlineStr">
        <is>
          <r>
            <t xml:space="preserve">VALOR BDI (20.34%):</t>
          </r>
        </is>
      </c>
      <c r="F924" s="28" t="inlineStr"/>
      <c r="G924" s="29" t="n">
        <f>ROUND(G923*(20.34/100),2)</f>
        <v>0.28</v>
      </c>
    </row>
    <row r="925" customHeight="1" ht="15">
      <c r="A925" s="2" t="inlineStr"/>
      <c r="B925" s="2" t="inlineStr"/>
      <c r="C925" s="2" t="inlineStr"/>
      <c r="D925" s="2" t="inlineStr"/>
      <c r="E925" s="28" t="inlineStr">
        <is>
          <r>
            <t xml:space="preserve">VALOR COM BDI:</t>
          </r>
        </is>
      </c>
      <c r="F925" s="28" t="inlineStr"/>
      <c r="G925" s="29" t="n">
        <f>G924+G923</f>
        <v>1.65</v>
      </c>
    </row>
    <row r="926" customHeight="1" ht="10">
      <c r="A926" s="2" t="inlineStr"/>
      <c r="B926" s="2" t="inlineStr"/>
      <c r="C926" s="2" t="inlineStr"/>
      <c r="D926" s="2" t="inlineStr"/>
      <c r="E926" s="18" t="inlineStr"/>
      <c r="F926" s="18" t="inlineStr"/>
      <c r="G926" s="18" t="inlineStr"/>
    </row>
    <row r="927" customHeight="1" ht="20">
      <c r="A927" s="19" t="inlineStr">
        <is>
          <r>
            <t xml:space="preserve">​89222​ BETONEIRA CAPACIDADE NOMINAL DE 600 L, CAPACIDADE DE MISTURA 360 L, MOTOR ELÉTRICO TRIFÁSICO POTÊNCIA DE 4 CV, SEM CARREGADOR - JUROS. AF_05/2023​ (H)</t>
          </r>
        </is>
      </c>
      <c r="B927" s="19" t="inlineStr"/>
      <c r="C927" s="19" t="inlineStr"/>
      <c r="D927" s="19" t="inlineStr"/>
      <c r="E927" s="19" t="inlineStr"/>
      <c r="F927" s="19" t="inlineStr"/>
      <c r="G927" s="19" t="inlineStr"/>
    </row>
    <row r="928" customHeight="1" ht="15">
      <c r="A928" s="20" t="inlineStr">
        <is>
          <r>
            <t xml:space="preserve">Equipamento</t>
          </r>
        </is>
      </c>
      <c r="B928" s="20" t="inlineStr"/>
      <c r="C928" s="21" t="inlineStr">
        <is>
          <r>
            <t xml:space="preserve">FONTE</t>
          </r>
        </is>
      </c>
      <c r="D928" s="21" t="inlineStr">
        <is>
          <r>
            <t xml:space="preserve">UNID</t>
          </r>
        </is>
      </c>
      <c r="E928" s="21" t="inlineStr">
        <is>
          <r>
            <t xml:space="preserve">COEFICIENTE</t>
          </r>
        </is>
      </c>
      <c r="F928" s="21" t="inlineStr">
        <is>
          <r>
            <t xml:space="preserve">PREÇO UNITÁRIO</t>
          </r>
        </is>
      </c>
      <c r="G928" s="21" t="inlineStr">
        <is>
          <r>
            <t xml:space="preserve">TOTAL</t>
          </r>
        </is>
      </c>
    </row>
    <row r="929" customHeight="1" ht="29">
      <c r="A929" s="22" t="inlineStr">
        <is>
          <r>
            <t xml:space="preserve">00036397</t>
          </r>
        </is>
      </c>
      <c r="B929" s="23" t="inlineStr">
        <is>
          <r>
            <t xml:space="preserve">BETONEIRA, CAPACIDADE NOMINAL 600 L, CAPACIDADE DE MISTURA 360 L, MOTOR ELETRICO TRIFASICO 220/380V, POTENCIA 4CV, SEM CARREGADOR</t>
          </r>
        </is>
      </c>
      <c r="C929" s="22" t="inlineStr">
        <is>
          <r>
            <t xml:space="preserve">SINAPI</t>
          </r>
        </is>
      </c>
      <c r="D929" s="22" t="inlineStr">
        <is>
          <r>
            <t xml:space="preserve">UN</t>
          </r>
        </is>
      </c>
      <c r="E929" s="24" t="n">
        <v>1.48E-5</v>
      </c>
      <c r="F929" s="25" t="n">
        <v>21498.3</v>
      </c>
      <c r="G929" s="25" t="n">
        <f>TRUNC(TRUNC(E929,8)*F929,2)</f>
        <v>0.31</v>
      </c>
    </row>
    <row r="930" customHeight="1" ht="15">
      <c r="A930" s="2" t="inlineStr"/>
      <c r="B930" s="2" t="inlineStr"/>
      <c r="C930" s="2" t="inlineStr"/>
      <c r="D930" s="2" t="inlineStr"/>
      <c r="E930" s="26" t="inlineStr">
        <is>
          <r>
            <t xml:space="preserve">TOTAL Equipamento:</t>
          </r>
        </is>
      </c>
      <c r="F930" s="26" t="inlineStr"/>
      <c r="G930" s="27" t="n">
        <f>SUM(G929:G929)</f>
        <v>0.31</v>
      </c>
    </row>
    <row r="931" customHeight="1" ht="15">
      <c r="A931" s="2" t="inlineStr"/>
      <c r="B931" s="2" t="inlineStr"/>
      <c r="C931" s="2" t="inlineStr"/>
      <c r="D931" s="2" t="inlineStr"/>
      <c r="E931" s="28" t="inlineStr">
        <is>
          <r>
            <t xml:space="preserve">VALOR:</t>
          </r>
        </is>
      </c>
      <c r="F931" s="28" t="inlineStr"/>
      <c r="G931" s="29" t="n">
        <f>ROUND(SUM(G930),2)</f>
        <v>0.31</v>
      </c>
    </row>
    <row r="932" customHeight="1" ht="15">
      <c r="A932" s="2" t="inlineStr"/>
      <c r="B932" s="2" t="inlineStr"/>
      <c r="C932" s="2" t="inlineStr"/>
      <c r="D932" s="2" t="inlineStr"/>
      <c r="E932" s="28" t="inlineStr">
        <is>
          <r>
            <t xml:space="preserve">VALOR BDI (20.34%):</t>
          </r>
        </is>
      </c>
      <c r="F932" s="28" t="inlineStr"/>
      <c r="G932" s="29" t="n">
        <f>ROUND(G931*(20.34/100),2)</f>
        <v>0.06</v>
      </c>
    </row>
    <row r="933" customHeight="1" ht="15">
      <c r="A933" s="2" t="inlineStr"/>
      <c r="B933" s="2" t="inlineStr"/>
      <c r="C933" s="2" t="inlineStr"/>
      <c r="D933" s="2" t="inlineStr"/>
      <c r="E933" s="28" t="inlineStr">
        <is>
          <r>
            <t xml:space="preserve">VALOR COM BDI:</t>
          </r>
        </is>
      </c>
      <c r="F933" s="28" t="inlineStr"/>
      <c r="G933" s="29" t="n">
        <f>G932+G931</f>
        <v>0.37</v>
      </c>
    </row>
    <row r="934" customHeight="1" ht="10">
      <c r="A934" s="2" t="inlineStr"/>
      <c r="B934" s="2" t="inlineStr"/>
      <c r="C934" s="2" t="inlineStr"/>
      <c r="D934" s="2" t="inlineStr"/>
      <c r="E934" s="18" t="inlineStr"/>
      <c r="F934" s="18" t="inlineStr"/>
      <c r="G934" s="18" t="inlineStr"/>
    </row>
    <row r="935" customHeight="1" ht="20">
      <c r="A935" s="19" t="inlineStr">
        <is>
          <r>
            <t xml:space="preserve">​89223​ BETONEIRA CAPACIDADE NOMINAL DE 600 L, CAPACIDADE DE MISTURA 360 L, MOTOR ELÉTRICO TRIFÁSICO POTÊNCIA DE 4 CV, SEM CARREGADOR - MANUTENÇÃO. AF_05/2023​ (H)</t>
          </r>
        </is>
      </c>
      <c r="B935" s="19" t="inlineStr"/>
      <c r="C935" s="19" t="inlineStr"/>
      <c r="D935" s="19" t="inlineStr"/>
      <c r="E935" s="19" t="inlineStr"/>
      <c r="F935" s="19" t="inlineStr"/>
      <c r="G935" s="19" t="inlineStr"/>
    </row>
    <row r="936" customHeight="1" ht="15">
      <c r="A936" s="20" t="inlineStr">
        <is>
          <r>
            <t xml:space="preserve">Equipamento</t>
          </r>
        </is>
      </c>
      <c r="B936" s="20" t="inlineStr"/>
      <c r="C936" s="21" t="inlineStr">
        <is>
          <r>
            <t xml:space="preserve">FONTE</t>
          </r>
        </is>
      </c>
      <c r="D936" s="21" t="inlineStr">
        <is>
          <r>
            <t xml:space="preserve">UNID</t>
          </r>
        </is>
      </c>
      <c r="E936" s="21" t="inlineStr">
        <is>
          <r>
            <t xml:space="preserve">COEFICIENTE</t>
          </r>
        </is>
      </c>
      <c r="F936" s="21" t="inlineStr">
        <is>
          <r>
            <t xml:space="preserve">PREÇO UNITÁRIO</t>
          </r>
        </is>
      </c>
      <c r="G936" s="21" t="inlineStr">
        <is>
          <r>
            <t xml:space="preserve">TOTAL</t>
          </r>
        </is>
      </c>
    </row>
    <row r="937" customHeight="1" ht="29">
      <c r="A937" s="22" t="inlineStr">
        <is>
          <r>
            <t xml:space="preserve">00036397</t>
          </r>
        </is>
      </c>
      <c r="B937" s="23" t="inlineStr">
        <is>
          <r>
            <t xml:space="preserve">BETONEIRA, CAPACIDADE NOMINAL 600 L, CAPACIDADE DE MISTURA 360 L, MOTOR ELETRICO TRIFASICO 220/380V, POTENCIA 4CV, SEM CARREGADOR</t>
          </r>
        </is>
      </c>
      <c r="C937" s="22" t="inlineStr">
        <is>
          <r>
            <t xml:space="preserve">SINAPI</t>
          </r>
        </is>
      </c>
      <c r="D937" s="22" t="inlineStr">
        <is>
          <r>
            <t xml:space="preserve">UN</t>
          </r>
        </is>
      </c>
      <c r="E937" s="24" t="n">
        <v>7.0E-5</v>
      </c>
      <c r="F937" s="25" t="n">
        <v>21498.3</v>
      </c>
      <c r="G937" s="25" t="n">
        <f>TRUNC(TRUNC(E937,8)*F937,2)</f>
        <v>1.5</v>
      </c>
    </row>
    <row r="938" customHeight="1" ht="15">
      <c r="A938" s="2" t="inlineStr"/>
      <c r="B938" s="2" t="inlineStr"/>
      <c r="C938" s="2" t="inlineStr"/>
      <c r="D938" s="2" t="inlineStr"/>
      <c r="E938" s="26" t="inlineStr">
        <is>
          <r>
            <t xml:space="preserve">TOTAL Equipamento:</t>
          </r>
        </is>
      </c>
      <c r="F938" s="26" t="inlineStr"/>
      <c r="G938" s="27" t="n">
        <f>SUM(G937:G937)</f>
        <v>1.5</v>
      </c>
    </row>
    <row r="939" customHeight="1" ht="15">
      <c r="A939" s="2" t="inlineStr"/>
      <c r="B939" s="2" t="inlineStr"/>
      <c r="C939" s="2" t="inlineStr"/>
      <c r="D939" s="2" t="inlineStr"/>
      <c r="E939" s="28" t="inlineStr">
        <is>
          <r>
            <t xml:space="preserve">VALOR:</t>
          </r>
        </is>
      </c>
      <c r="F939" s="28" t="inlineStr"/>
      <c r="G939" s="29" t="n">
        <f>ROUND(SUM(G938),2)</f>
        <v>1.5</v>
      </c>
    </row>
    <row r="940" customHeight="1" ht="15">
      <c r="A940" s="2" t="inlineStr"/>
      <c r="B940" s="2" t="inlineStr"/>
      <c r="C940" s="2" t="inlineStr"/>
      <c r="D940" s="2" t="inlineStr"/>
      <c r="E940" s="28" t="inlineStr">
        <is>
          <r>
            <t xml:space="preserve">VALOR BDI (20.34%):</t>
          </r>
        </is>
      </c>
      <c r="F940" s="28" t="inlineStr"/>
      <c r="G940" s="29" t="n">
        <f>ROUND(G939*(20.34/100),2)</f>
        <v>0.31</v>
      </c>
    </row>
    <row r="941" customHeight="1" ht="15">
      <c r="A941" s="2" t="inlineStr"/>
      <c r="B941" s="2" t="inlineStr"/>
      <c r="C941" s="2" t="inlineStr"/>
      <c r="D941" s="2" t="inlineStr"/>
      <c r="E941" s="28" t="inlineStr">
        <is>
          <r>
            <t xml:space="preserve">VALOR COM BDI:</t>
          </r>
        </is>
      </c>
      <c r="F941" s="28" t="inlineStr"/>
      <c r="G941" s="29" t="n">
        <f>G940+G939</f>
        <v>1.81</v>
      </c>
    </row>
    <row r="942" customHeight="1" ht="10">
      <c r="A942" s="2" t="inlineStr"/>
      <c r="B942" s="2" t="inlineStr"/>
      <c r="C942" s="2" t="inlineStr"/>
      <c r="D942" s="2" t="inlineStr"/>
      <c r="E942" s="18" t="inlineStr"/>
      <c r="F942" s="18" t="inlineStr"/>
      <c r="G942" s="18" t="inlineStr"/>
    </row>
    <row r="943" customHeight="1" ht="20">
      <c r="A943" s="19" t="inlineStr">
        <is>
          <r>
            <t xml:space="preserve">​89224​ BETONEIRA CAPACIDADE NOMINAL DE 600 L, CAPACIDADE DE MISTURA 360 L, MOTOR ELÉTRICO TRIFÁSICO POTÊNCIA DE 4 CV, SEM CARREGADOR - MATERIAIS NA OPERAÇÃO. AF_05/2023​ (H)</t>
          </r>
        </is>
      </c>
      <c r="B943" s="19" t="inlineStr"/>
      <c r="C943" s="19" t="inlineStr"/>
      <c r="D943" s="19" t="inlineStr"/>
      <c r="E943" s="19" t="inlineStr"/>
      <c r="F943" s="19" t="inlineStr"/>
      <c r="G943" s="19" t="inlineStr"/>
    </row>
    <row r="944" customHeight="1" ht="15">
      <c r="A944" s="20" t="inlineStr">
        <is>
          <r>
            <t xml:space="preserve">Especiais</t>
          </r>
        </is>
      </c>
      <c r="B944" s="20" t="inlineStr"/>
      <c r="C944" s="21" t="inlineStr">
        <is>
          <r>
            <t xml:space="preserve">FONTE</t>
          </r>
        </is>
      </c>
      <c r="D944" s="21" t="inlineStr">
        <is>
          <r>
            <t xml:space="preserve">UNID</t>
          </r>
        </is>
      </c>
      <c r="E944" s="21" t="inlineStr">
        <is>
          <r>
            <t xml:space="preserve">COEFICIENTE</t>
          </r>
        </is>
      </c>
      <c r="F944" s="21" t="inlineStr">
        <is>
          <r>
            <t xml:space="preserve">PREÇO UNITÁRIO</t>
          </r>
        </is>
      </c>
      <c r="G944" s="21" t="inlineStr">
        <is>
          <r>
            <t xml:space="preserve">TOTAL</t>
          </r>
        </is>
      </c>
    </row>
    <row r="945" customHeight="1" ht="21">
      <c r="A945" s="22" t="inlineStr">
        <is>
          <r>
            <t xml:space="preserve">00002705</t>
          </r>
        </is>
      </c>
      <c r="B945" s="23" t="inlineStr">
        <is>
          <r>
            <t xml:space="preserve">ENERGIA ELETRICA ATE 2000 KWH INDUSTRIAL, SEM DEMANDA</t>
          </r>
        </is>
      </c>
      <c r="C945" s="22" t="inlineStr">
        <is>
          <r>
            <t xml:space="preserve">SINAPI</t>
          </r>
        </is>
      </c>
      <c r="D945" s="22" t="inlineStr">
        <is>
          <r>
            <t xml:space="preserve">KWH</t>
          </r>
        </is>
      </c>
      <c r="E945" s="24" t="n">
        <v>2.5</v>
      </c>
      <c r="F945" s="25" t="n">
        <v>1.01</v>
      </c>
      <c r="G945" s="25" t="n">
        <f>TRUNC(TRUNC(E945,8)*F945,2)</f>
        <v>2.52</v>
      </c>
    </row>
    <row r="946" customHeight="1" ht="15">
      <c r="A946" s="2" t="inlineStr"/>
      <c r="B946" s="2" t="inlineStr"/>
      <c r="C946" s="2" t="inlineStr"/>
      <c r="D946" s="2" t="inlineStr"/>
      <c r="E946" s="26" t="inlineStr">
        <is>
          <r>
            <t xml:space="preserve">TOTAL Especiais:</t>
          </r>
        </is>
      </c>
      <c r="F946" s="26" t="inlineStr"/>
      <c r="G946" s="27" t="n">
        <f>SUM(G945:G945)</f>
        <v>2.52</v>
      </c>
    </row>
    <row r="947" customHeight="1" ht="15">
      <c r="A947" s="2" t="inlineStr"/>
      <c r="B947" s="2" t="inlineStr"/>
      <c r="C947" s="2" t="inlineStr"/>
      <c r="D947" s="2" t="inlineStr"/>
      <c r="E947" s="28" t="inlineStr">
        <is>
          <r>
            <t xml:space="preserve">VALOR:</t>
          </r>
        </is>
      </c>
      <c r="F947" s="28" t="inlineStr"/>
      <c r="G947" s="29" t="n">
        <f>ROUND(SUM(G946),2)</f>
        <v>2.52</v>
      </c>
    </row>
    <row r="948" customHeight="1" ht="15">
      <c r="A948" s="2" t="inlineStr"/>
      <c r="B948" s="2" t="inlineStr"/>
      <c r="C948" s="2" t="inlineStr"/>
      <c r="D948" s="2" t="inlineStr"/>
      <c r="E948" s="28" t="inlineStr">
        <is>
          <r>
            <t xml:space="preserve">VALOR BDI (20.34%):</t>
          </r>
        </is>
      </c>
      <c r="F948" s="28" t="inlineStr"/>
      <c r="G948" s="29" t="n">
        <f>ROUND(G947*(20.34/100),2)</f>
        <v>0.51</v>
      </c>
    </row>
    <row r="949" customHeight="1" ht="15">
      <c r="A949" s="2" t="inlineStr"/>
      <c r="B949" s="2" t="inlineStr"/>
      <c r="C949" s="2" t="inlineStr"/>
      <c r="D949" s="2" t="inlineStr"/>
      <c r="E949" s="28" t="inlineStr">
        <is>
          <r>
            <t xml:space="preserve">VALOR COM BDI:</t>
          </r>
        </is>
      </c>
      <c r="F949" s="28" t="inlineStr"/>
      <c r="G949" s="29" t="n">
        <f>G948+G947</f>
        <v>3.03</v>
      </c>
    </row>
    <row r="950" customHeight="1" ht="10">
      <c r="A950" s="2" t="inlineStr"/>
      <c r="B950" s="2" t="inlineStr"/>
      <c r="C950" s="2" t="inlineStr"/>
      <c r="D950" s="2" t="inlineStr"/>
      <c r="E950" s="18" t="inlineStr"/>
      <c r="F950" s="18" t="inlineStr"/>
      <c r="G950" s="18" t="inlineStr"/>
    </row>
    <row r="951" customHeight="1" ht="20">
      <c r="A951" s="19" t="inlineStr">
        <is>
          <r>
            <t xml:space="preserve">​I0682​ BETONEIRA ELÉTRICA 580L (CHP)​ (H)</t>
          </r>
        </is>
      </c>
      <c r="B951" s="19" t="inlineStr"/>
      <c r="C951" s="19" t="inlineStr"/>
      <c r="D951" s="19" t="inlineStr"/>
      <c r="E951" s="19" t="inlineStr"/>
      <c r="F951" s="19" t="inlineStr"/>
      <c r="G951" s="19" t="inlineStr"/>
    </row>
    <row r="952" customHeight="1" ht="15">
      <c r="A952" s="20" t="inlineStr">
        <is>
          <r>
            <t xml:space="preserve">Geral</t>
          </r>
        </is>
      </c>
      <c r="B952" s="20" t="inlineStr"/>
      <c r="C952" s="21" t="inlineStr">
        <is>
          <r>
            <t xml:space="preserve">FONTE</t>
          </r>
        </is>
      </c>
      <c r="D952" s="21" t="inlineStr">
        <is>
          <r>
            <t xml:space="preserve">UNID</t>
          </r>
        </is>
      </c>
      <c r="E952" s="21" t="inlineStr">
        <is>
          <r>
            <t xml:space="preserve">COEFICIENTE</t>
          </r>
        </is>
      </c>
      <c r="F952" s="21" t="inlineStr">
        <is>
          <r>
            <t xml:space="preserve">PREÇO UNITÁRIO</t>
          </r>
        </is>
      </c>
      <c r="G952" s="21" t="inlineStr">
        <is>
          <r>
            <t xml:space="preserve">TOTAL</t>
          </r>
        </is>
      </c>
    </row>
    <row r="953" customHeight="1" ht="15">
      <c r="A953" s="22" t="inlineStr">
        <is>
          <r>
            <t xml:space="preserve">I2714</t>
          </r>
        </is>
      </c>
      <c r="B953" s="23" t="inlineStr">
        <is>
          <r>
            <t xml:space="preserve">MAO DE OBRA DE OPERAÇÃO BET.ELET.580L</t>
          </r>
        </is>
      </c>
      <c r="C953" s="22" t="inlineStr">
        <is>
          <r>
            <t xml:space="preserve">SEINFRA</t>
          </r>
        </is>
      </c>
      <c r="D953" s="22" t="inlineStr">
        <is>
          <r>
            <t xml:space="preserve">H</t>
          </r>
        </is>
      </c>
      <c r="E953" s="24" t="n">
        <v>1.0</v>
      </c>
      <c r="F953" s="30" t="n">
        <v>23.71</v>
      </c>
      <c r="G953" s="30" t="n">
        <f>ROUND(ROUND(E953,8)*F953,4)</f>
        <v>23.71</v>
      </c>
    </row>
    <row r="954" customHeight="1" ht="15">
      <c r="A954" s="22" t="inlineStr">
        <is>
          <r>
            <t xml:space="preserve">I2701</t>
          </r>
        </is>
      </c>
      <c r="B954" s="23" t="inlineStr">
        <is>
          <r>
            <t xml:space="preserve">DEPRECIAÇÃO</t>
          </r>
        </is>
      </c>
      <c r="C954" s="22" t="inlineStr">
        <is>
          <r>
            <t xml:space="preserve">SEINFRA</t>
          </r>
        </is>
      </c>
      <c r="D954" s="22" t="inlineStr">
        <is>
          <r>
            <t xml:space="preserve">H</t>
          </r>
        </is>
      </c>
      <c r="E954" s="24" t="n">
        <v>2.2654</v>
      </c>
      <c r="F954" s="30" t="n">
        <v>1.0</v>
      </c>
      <c r="G954" s="30" t="n">
        <f>ROUND(ROUND(E954,8)*F954,4)</f>
        <v>2.2654</v>
      </c>
    </row>
    <row r="955" customHeight="1" ht="15">
      <c r="A955" s="22" t="inlineStr">
        <is>
          <r>
            <t xml:space="preserve">I2702</t>
          </r>
        </is>
      </c>
      <c r="B955" s="23" t="inlineStr">
        <is>
          <r>
            <t xml:space="preserve">JUROS</t>
          </r>
        </is>
      </c>
      <c r="C955" s="22" t="inlineStr">
        <is>
          <r>
            <t xml:space="preserve">SEINFRA</t>
          </r>
        </is>
      </c>
      <c r="D955" s="22" t="inlineStr">
        <is>
          <r>
            <t xml:space="preserve">H</t>
          </r>
        </is>
      </c>
      <c r="E955" s="24" t="n">
        <v>0.4292</v>
      </c>
      <c r="F955" s="30" t="n">
        <v>1.0</v>
      </c>
      <c r="G955" s="30" t="n">
        <f>ROUND(ROUND(E955,8)*F955,4)</f>
        <v>0.4292</v>
      </c>
    </row>
    <row r="956" customHeight="1" ht="15">
      <c r="A956" s="22" t="inlineStr">
        <is>
          <r>
            <t xml:space="preserve">I2703</t>
          </r>
        </is>
      </c>
      <c r="B956" s="23" t="inlineStr">
        <is>
          <r>
            <t xml:space="preserve">MANUTENÇÃO</t>
          </r>
        </is>
      </c>
      <c r="C956" s="22" t="inlineStr">
        <is>
          <r>
            <t xml:space="preserve">SEINFRA</t>
          </r>
        </is>
      </c>
      <c r="D956" s="22" t="inlineStr">
        <is>
          <r>
            <t xml:space="preserve">H</t>
          </r>
        </is>
      </c>
      <c r="E956" s="24" t="n">
        <v>1.1923</v>
      </c>
      <c r="F956" s="30" t="n">
        <v>1.0</v>
      </c>
      <c r="G956" s="30" t="n">
        <f>ROUND(ROUND(E956,8)*F956,4)</f>
        <v>1.1923</v>
      </c>
    </row>
    <row r="957" customHeight="1" ht="15">
      <c r="A957" s="2" t="inlineStr"/>
      <c r="B957" s="2" t="inlineStr"/>
      <c r="C957" s="2" t="inlineStr"/>
      <c r="D957" s="2" t="inlineStr"/>
      <c r="E957" s="26" t="inlineStr">
        <is>
          <r>
            <t xml:space="preserve">TOTAL Geral:</t>
          </r>
        </is>
      </c>
      <c r="F957" s="26" t="inlineStr"/>
      <c r="G957" s="31" t="n">
        <f>SUM(G953:G956)</f>
        <v>27.5969</v>
      </c>
    </row>
    <row r="958" customHeight="1" ht="15">
      <c r="A958" s="2" t="inlineStr"/>
      <c r="B958" s="2" t="inlineStr"/>
      <c r="C958" s="2" t="inlineStr"/>
      <c r="D958" s="2" t="inlineStr"/>
      <c r="E958" s="28" t="inlineStr">
        <is>
          <r>
            <t xml:space="preserve">VALOR:</t>
          </r>
        </is>
      </c>
      <c r="F958" s="28" t="inlineStr"/>
      <c r="G958" s="29" t="n">
        <f>ROUND(SUM(G957),2)</f>
        <v>27.6</v>
      </c>
    </row>
    <row r="959" customHeight="1" ht="15">
      <c r="A959" s="2" t="inlineStr"/>
      <c r="B959" s="2" t="inlineStr"/>
      <c r="C959" s="2" t="inlineStr"/>
      <c r="D959" s="2" t="inlineStr"/>
      <c r="E959" s="28" t="inlineStr">
        <is>
          <r>
            <t xml:space="preserve">VALOR BDI (20.34%):</t>
          </r>
        </is>
      </c>
      <c r="F959" s="28" t="inlineStr"/>
      <c r="G959" s="29" t="n">
        <f>ROUND(G958*(20.34/100),2)</f>
        <v>5.61</v>
      </c>
    </row>
    <row r="960" customHeight="1" ht="15">
      <c r="A960" s="2" t="inlineStr"/>
      <c r="B960" s="2" t="inlineStr"/>
      <c r="C960" s="2" t="inlineStr"/>
      <c r="D960" s="2" t="inlineStr"/>
      <c r="E960" s="28" t="inlineStr">
        <is>
          <r>
            <t xml:space="preserve">VALOR COM BDI:</t>
          </r>
        </is>
      </c>
      <c r="F960" s="28" t="inlineStr"/>
      <c r="G960" s="29" t="n">
        <f>G959+G958</f>
        <v>33.21</v>
      </c>
    </row>
    <row r="961" customHeight="1" ht="10">
      <c r="A961" s="2" t="inlineStr"/>
      <c r="B961" s="2" t="inlineStr"/>
      <c r="C961" s="2" t="inlineStr"/>
      <c r="D961" s="2" t="inlineStr"/>
      <c r="E961" s="18" t="inlineStr"/>
      <c r="F961" s="18" t="inlineStr"/>
      <c r="G961" s="18" t="inlineStr"/>
    </row>
    <row r="962" customHeight="1" ht="20">
      <c r="A962" s="19" t="inlineStr">
        <is>
          <r>
            <t xml:space="preserve">​C0449​ BOMBA CENTRÍFUGA P/ PRESSURIZAÇÃO/HIDRANTE 15 CV​ (UN)</t>
          </r>
        </is>
      </c>
      <c r="B962" s="19" t="inlineStr"/>
      <c r="C962" s="19" t="inlineStr"/>
      <c r="D962" s="19" t="inlineStr"/>
      <c r="E962" s="19" t="inlineStr"/>
      <c r="F962" s="19" t="inlineStr"/>
      <c r="G962" s="19" t="inlineStr"/>
    </row>
    <row r="963" customHeight="1" ht="15">
      <c r="A963" s="20" t="inlineStr">
        <is>
          <r>
            <t xml:space="preserve">Material</t>
          </r>
        </is>
      </c>
      <c r="B963" s="20" t="inlineStr"/>
      <c r="C963" s="21" t="inlineStr">
        <is>
          <r>
            <t xml:space="preserve">FONTE</t>
          </r>
        </is>
      </c>
      <c r="D963" s="21" t="inlineStr">
        <is>
          <r>
            <t xml:space="preserve">UNID</t>
          </r>
        </is>
      </c>
      <c r="E963" s="21" t="inlineStr">
        <is>
          <r>
            <t xml:space="preserve">COEFICIENTE</t>
          </r>
        </is>
      </c>
      <c r="F963" s="21" t="inlineStr">
        <is>
          <r>
            <t xml:space="preserve">PREÇO UNITÁRIO</t>
          </r>
        </is>
      </c>
      <c r="G963" s="21" t="inlineStr">
        <is>
          <r>
            <t xml:space="preserve">TOTAL</t>
          </r>
        </is>
      </c>
    </row>
    <row r="964" customHeight="1" ht="15">
      <c r="A964" s="22" t="inlineStr">
        <is>
          <r>
            <t xml:space="preserve">I0247</t>
          </r>
        </is>
      </c>
      <c r="B964" s="23" t="inlineStr">
        <is>
          <r>
            <t xml:space="preserve">BOMBA CENTRIFUGA PRESSURISAÇÃO HIDRANTE P=15CV</t>
          </r>
        </is>
      </c>
      <c r="C964" s="22" t="inlineStr">
        <is>
          <r>
            <t xml:space="preserve">SEINFRA</t>
          </r>
        </is>
      </c>
      <c r="D964" s="22" t="inlineStr">
        <is>
          <r>
            <t xml:space="preserve">UN</t>
          </r>
        </is>
      </c>
      <c r="E964" s="24" t="n">
        <v>1.0</v>
      </c>
      <c r="F964" s="30" t="n">
        <v>3516.42</v>
      </c>
      <c r="G964" s="30" t="n">
        <f>ROUND(ROUND(E964,8)*F964,4)</f>
        <v>3516.42</v>
      </c>
    </row>
    <row r="965" customHeight="1" ht="15">
      <c r="A965" s="2" t="inlineStr"/>
      <c r="B965" s="2" t="inlineStr"/>
      <c r="C965" s="2" t="inlineStr"/>
      <c r="D965" s="2" t="inlineStr"/>
      <c r="E965" s="26" t="inlineStr">
        <is>
          <r>
            <t xml:space="preserve">TOTAL Material:</t>
          </r>
        </is>
      </c>
      <c r="F965" s="26" t="inlineStr"/>
      <c r="G965" s="31" t="n">
        <f>SUM(G964:G964)</f>
        <v>3516.42</v>
      </c>
    </row>
    <row r="966" customHeight="1" ht="15">
      <c r="A966" s="20" t="inlineStr">
        <is>
          <r>
            <t xml:space="preserve">Mão de Obra</t>
          </r>
        </is>
      </c>
      <c r="B966" s="20" t="inlineStr"/>
      <c r="C966" s="21" t="inlineStr">
        <is>
          <r>
            <t xml:space="preserve">FONTE</t>
          </r>
        </is>
      </c>
      <c r="D966" s="21" t="inlineStr">
        <is>
          <r>
            <t xml:space="preserve">UNID</t>
          </r>
        </is>
      </c>
      <c r="E966" s="21" t="inlineStr">
        <is>
          <r>
            <t xml:space="preserve">COEFICIENTE</t>
          </r>
        </is>
      </c>
      <c r="F966" s="21" t="inlineStr">
        <is>
          <r>
            <t xml:space="preserve">PREÇO UNITÁRIO</t>
          </r>
        </is>
      </c>
      <c r="G966" s="21" t="inlineStr">
        <is>
          <r>
            <t xml:space="preserve">TOTAL</t>
          </r>
        </is>
      </c>
    </row>
    <row r="967" customHeight="1" ht="15">
      <c r="A967" s="22" t="inlineStr">
        <is>
          <r>
            <t xml:space="preserve">I0043</t>
          </r>
        </is>
      </c>
      <c r="B967" s="23" t="inlineStr">
        <is>
          <r>
            <t xml:space="preserve">AJUDANTE DE ENCANADOR</t>
          </r>
        </is>
      </c>
      <c r="C967" s="22" t="inlineStr">
        <is>
          <r>
            <t xml:space="preserve">SEINFRA</t>
          </r>
        </is>
      </c>
      <c r="D967" s="22" t="inlineStr">
        <is>
          <r>
            <t xml:space="preserve">H</t>
          </r>
        </is>
      </c>
      <c r="E967" s="24" t="n">
        <v>8.0</v>
      </c>
      <c r="F967" s="30" t="n">
        <v>21.1</v>
      </c>
      <c r="G967" s="30" t="n">
        <f>ROUND(ROUND(E967,8)*F967,4)</f>
        <v>168.8</v>
      </c>
    </row>
    <row r="968" customHeight="1" ht="15">
      <c r="A968" s="22" t="inlineStr">
        <is>
          <r>
            <t xml:space="preserve">I1088</t>
          </r>
        </is>
      </c>
      <c r="B968" s="23" t="inlineStr">
        <is>
          <r>
            <t xml:space="preserve">ELETROTECNICO MONTADOR</t>
          </r>
        </is>
      </c>
      <c r="C968" s="22" t="inlineStr">
        <is>
          <r>
            <t xml:space="preserve">SEINFRA</t>
          </r>
        </is>
      </c>
      <c r="D968" s="22" t="inlineStr">
        <is>
          <r>
            <t xml:space="preserve">H</t>
          </r>
        </is>
      </c>
      <c r="E968" s="24" t="n">
        <v>2.0</v>
      </c>
      <c r="F968" s="30" t="n">
        <v>32.54</v>
      </c>
      <c r="G968" s="30" t="n">
        <f>ROUND(ROUND(E968,8)*F968,4)</f>
        <v>65.08</v>
      </c>
    </row>
    <row r="969" customHeight="1" ht="15">
      <c r="A969" s="22" t="inlineStr">
        <is>
          <r>
            <t xml:space="preserve">I2320</t>
          </r>
        </is>
      </c>
      <c r="B969" s="23" t="inlineStr">
        <is>
          <r>
            <t xml:space="preserve">ENCANADOR</t>
          </r>
        </is>
      </c>
      <c r="C969" s="22" t="inlineStr">
        <is>
          <r>
            <t xml:space="preserve">SEINFRA</t>
          </r>
        </is>
      </c>
      <c r="D969" s="22" t="inlineStr">
        <is>
          <r>
            <t xml:space="preserve">H</t>
          </r>
        </is>
      </c>
      <c r="E969" s="24" t="n">
        <v>8.0</v>
      </c>
      <c r="F969" s="30" t="n">
        <v>26.18</v>
      </c>
      <c r="G969" s="30" t="n">
        <f>ROUND(ROUND(E969,8)*F969,4)</f>
        <v>209.44</v>
      </c>
    </row>
    <row r="970" customHeight="1" ht="15">
      <c r="A970" s="2" t="inlineStr"/>
      <c r="B970" s="2" t="inlineStr"/>
      <c r="C970" s="2" t="inlineStr"/>
      <c r="D970" s="2" t="inlineStr"/>
      <c r="E970" s="26" t="inlineStr">
        <is>
          <r>
            <t xml:space="preserve">TOTAL Mão de Obra:</t>
          </r>
        </is>
      </c>
      <c r="F970" s="26" t="inlineStr"/>
      <c r="G970" s="31" t="n">
        <f>SUM(G967:G969)</f>
        <v>443.32</v>
      </c>
    </row>
    <row r="971" customHeight="1" ht="15">
      <c r="A971" s="2" t="inlineStr"/>
      <c r="B971" s="2" t="inlineStr"/>
      <c r="C971" s="2" t="inlineStr"/>
      <c r="D971" s="2" t="inlineStr"/>
      <c r="E971" s="28" t="inlineStr">
        <is>
          <r>
            <t xml:space="preserve">VALOR:</t>
          </r>
        </is>
      </c>
      <c r="F971" s="28" t="inlineStr"/>
      <c r="G971" s="29" t="n">
        <f>ROUND(SUM(G965,G970),2)</f>
        <v>3959.74</v>
      </c>
    </row>
    <row r="972" customHeight="1" ht="15">
      <c r="A972" s="2" t="inlineStr"/>
      <c r="B972" s="2" t="inlineStr"/>
      <c r="C972" s="2" t="inlineStr"/>
      <c r="D972" s="2" t="inlineStr"/>
      <c r="E972" s="28" t="inlineStr">
        <is>
          <r>
            <t xml:space="preserve">VALOR BDI (20.34%):</t>
          </r>
        </is>
      </c>
      <c r="F972" s="28" t="inlineStr"/>
      <c r="G972" s="29" t="n">
        <f>ROUND(G971*(20.34/100),2)</f>
        <v>805.41</v>
      </c>
    </row>
    <row r="973" customHeight="1" ht="15">
      <c r="A973" s="2" t="inlineStr"/>
      <c r="B973" s="2" t="inlineStr"/>
      <c r="C973" s="2" t="inlineStr"/>
      <c r="D973" s="2" t="inlineStr"/>
      <c r="E973" s="28" t="inlineStr">
        <is>
          <r>
            <t xml:space="preserve">VALOR COM BDI:</t>
          </r>
        </is>
      </c>
      <c r="F973" s="28" t="inlineStr"/>
      <c r="G973" s="29" t="n">
        <f>G972+G971</f>
        <v>4765.15</v>
      </c>
    </row>
    <row r="974" customHeight="1" ht="10">
      <c r="A974" s="2" t="inlineStr"/>
      <c r="B974" s="2" t="inlineStr"/>
      <c r="C974" s="2" t="inlineStr"/>
      <c r="D974" s="2" t="inlineStr"/>
      <c r="E974" s="18" t="inlineStr"/>
      <c r="F974" s="18" t="inlineStr"/>
      <c r="G974" s="18" t="inlineStr"/>
    </row>
    <row r="975" customHeight="1" ht="20">
      <c r="A975" s="19" t="inlineStr">
        <is>
          <r>
            <t xml:space="preserve">​102118​ BOMBA CENTRÍFUGA, TRIFÁSICA, 3 CV OU 2,96 HP, HM 34 A 40 M, Q 8,6 A 14,8 M3/H - FORNECIMENTO E INSTALAÇÃO. AF_12/2020​ (UN)</t>
          </r>
        </is>
      </c>
      <c r="B975" s="19" t="inlineStr"/>
      <c r="C975" s="19" t="inlineStr"/>
      <c r="D975" s="19" t="inlineStr"/>
      <c r="E975" s="19" t="inlineStr"/>
      <c r="F975" s="19" t="inlineStr"/>
      <c r="G975" s="19" t="inlineStr"/>
    </row>
    <row r="976" customHeight="1" ht="15">
      <c r="A976" s="20" t="inlineStr">
        <is>
          <r>
            <t xml:space="preserve">Equipamento</t>
          </r>
        </is>
      </c>
      <c r="B976" s="20" t="inlineStr"/>
      <c r="C976" s="21" t="inlineStr">
        <is>
          <r>
            <t xml:space="preserve">FONTE</t>
          </r>
        </is>
      </c>
      <c r="D976" s="21" t="inlineStr">
        <is>
          <r>
            <t xml:space="preserve">UNID</t>
          </r>
        </is>
      </c>
      <c r="E976" s="21" t="inlineStr">
        <is>
          <r>
            <t xml:space="preserve">COEFICIENTE</t>
          </r>
        </is>
      </c>
      <c r="F976" s="21" t="inlineStr">
        <is>
          <r>
            <t xml:space="preserve">PREÇO UNITÁRIO</t>
          </r>
        </is>
      </c>
      <c r="G976" s="21" t="inlineStr">
        <is>
          <r>
            <t xml:space="preserve">TOTAL</t>
          </r>
        </is>
      </c>
    </row>
    <row r="977" customHeight="1" ht="38">
      <c r="A977" s="22" t="inlineStr">
        <is>
          <r>
            <t xml:space="preserve">00000736</t>
          </r>
        </is>
      </c>
      <c r="B977" s="23" t="inlineStr">
        <is>
          <r>
            <t xml:space="preserve">BOMBA CENTRIFUGA MOTOR ELETRICO TRIFASICO 2,96HP, DIAMETRO DE SUCCAO X ELEVACAO 1 1/2" X 1 1/4", DIAMETRO DO ROTOR 148 MM, HM/Q: 34 M / 14,80 M3/H A 40 M / 8,60 M3/H</t>
          </r>
        </is>
      </c>
      <c r="C977" s="22" t="inlineStr">
        <is>
          <r>
            <t xml:space="preserve">SINAPI</t>
          </r>
        </is>
      </c>
      <c r="D977" s="22" t="inlineStr">
        <is>
          <r>
            <t xml:space="preserve">UN</t>
          </r>
        </is>
      </c>
      <c r="E977" s="24" t="n">
        <v>1.0</v>
      </c>
      <c r="F977" s="25" t="n">
        <v>2396.79</v>
      </c>
      <c r="G977" s="25" t="n">
        <f>TRUNC(TRUNC(E977,8)*F977,2)</f>
        <v>2396.79</v>
      </c>
    </row>
    <row r="978" customHeight="1" ht="15">
      <c r="A978" s="2" t="inlineStr"/>
      <c r="B978" s="2" t="inlineStr"/>
      <c r="C978" s="2" t="inlineStr"/>
      <c r="D978" s="2" t="inlineStr"/>
      <c r="E978" s="26" t="inlineStr">
        <is>
          <r>
            <t xml:space="preserve">TOTAL Equipamento:</t>
          </r>
        </is>
      </c>
      <c r="F978" s="26" t="inlineStr"/>
      <c r="G978" s="27" t="n">
        <f>SUM(G977:G977)</f>
        <v>2396.79</v>
      </c>
    </row>
    <row r="979" customHeight="1" ht="15">
      <c r="A979" s="20" t="inlineStr">
        <is>
          <r>
            <t xml:space="preserve">Material</t>
          </r>
        </is>
      </c>
      <c r="B979" s="20" t="inlineStr"/>
      <c r="C979" s="21" t="inlineStr">
        <is>
          <r>
            <t xml:space="preserve">FONTE</t>
          </r>
        </is>
      </c>
      <c r="D979" s="21" t="inlineStr">
        <is>
          <r>
            <t xml:space="preserve">UNID</t>
          </r>
        </is>
      </c>
      <c r="E979" s="21" t="inlineStr">
        <is>
          <r>
            <t xml:space="preserve">COEFICIENTE</t>
          </r>
        </is>
      </c>
      <c r="F979" s="21" t="inlineStr">
        <is>
          <r>
            <t xml:space="preserve">PREÇO UNITÁRIO</t>
          </r>
        </is>
      </c>
      <c r="G979" s="21" t="inlineStr">
        <is>
          <r>
            <t xml:space="preserve">TOTAL</t>
          </r>
        </is>
      </c>
    </row>
    <row r="980" customHeight="1" ht="29">
      <c r="A980" s="22" t="inlineStr">
        <is>
          <r>
            <t xml:space="preserve">00011267</t>
          </r>
        </is>
      </c>
      <c r="B980" s="23" t="inlineStr">
        <is>
          <r>
            <t xml:space="preserve">ARRUELA LISA, REDONDA, DE LATAO POLIDO, DIAMETRO NOMINAL 5/8", DIAMETRO EXTERNO = 34 MM, DIAMETRO DO FURO = 17 MM, ESPESSURA = *2,5* MM</t>
          </r>
        </is>
      </c>
      <c r="C980" s="22" t="inlineStr">
        <is>
          <r>
            <t xml:space="preserve">SINAPI</t>
          </r>
        </is>
      </c>
      <c r="D980" s="22" t="inlineStr">
        <is>
          <r>
            <t xml:space="preserve">UN</t>
          </r>
        </is>
      </c>
      <c r="E980" s="24" t="n">
        <v>4.0</v>
      </c>
      <c r="F980" s="25" t="n">
        <v>1.43</v>
      </c>
      <c r="G980" s="25" t="n">
        <f>TRUNC(TRUNC(E980,8)*F980,2)</f>
        <v>5.72</v>
      </c>
    </row>
    <row r="981" customHeight="1" ht="15">
      <c r="A981" s="22" t="inlineStr">
        <is>
          <r>
            <t xml:space="preserve">00039997</t>
          </r>
        </is>
      </c>
      <c r="B981" s="23" t="inlineStr">
        <is>
          <r>
            <t xml:space="preserve">PORCA ZINCADA, SEXTAVADA, DIAMETRO 1/4"</t>
          </r>
        </is>
      </c>
      <c r="C981" s="22" t="inlineStr">
        <is>
          <r>
            <t xml:space="preserve">SINAPI</t>
          </r>
        </is>
      </c>
      <c r="D981" s="22" t="inlineStr">
        <is>
          <r>
            <t xml:space="preserve">UN</t>
          </r>
        </is>
      </c>
      <c r="E981" s="24" t="n">
        <v>4.0</v>
      </c>
      <c r="F981" s="25" t="n">
        <v>0.42</v>
      </c>
      <c r="G981" s="25" t="n">
        <f>TRUNC(TRUNC(E981,8)*F981,2)</f>
        <v>1.68</v>
      </c>
    </row>
    <row r="982" customHeight="1" ht="15">
      <c r="A982" s="22" t="inlineStr">
        <is>
          <r>
            <t xml:space="preserve">00039996</t>
          </r>
        </is>
      </c>
      <c r="B982" s="23" t="inlineStr">
        <is>
          <r>
            <t xml:space="preserve">VERGALHAO ZINCADO ROSCA TOTAL, 1/4" (6,3 MM)</t>
          </r>
        </is>
      </c>
      <c r="C982" s="22" t="inlineStr">
        <is>
          <r>
            <t xml:space="preserve">SINAPI</t>
          </r>
        </is>
      </c>
      <c r="D982" s="22" t="inlineStr">
        <is>
          <r>
            <t xml:space="preserve">M</t>
          </r>
        </is>
      </c>
      <c r="E982" s="24" t="n">
        <v>0.2</v>
      </c>
      <c r="F982" s="25" t="n">
        <v>5.26</v>
      </c>
      <c r="G982" s="25" t="n">
        <f>TRUNC(TRUNC(E982,8)*F982,2)</f>
        <v>1.05</v>
      </c>
    </row>
    <row r="983" customHeight="1" ht="15">
      <c r="A983" s="2" t="inlineStr"/>
      <c r="B983" s="2" t="inlineStr"/>
      <c r="C983" s="2" t="inlineStr"/>
      <c r="D983" s="2" t="inlineStr"/>
      <c r="E983" s="26" t="inlineStr">
        <is>
          <r>
            <t xml:space="preserve">TOTAL Material:</t>
          </r>
        </is>
      </c>
      <c r="F983" s="26" t="inlineStr"/>
      <c r="G983" s="27" t="n">
        <f>SUM(G980:G982)</f>
        <v>8.45</v>
      </c>
    </row>
    <row r="984" customHeight="1" ht="15">
      <c r="A984" s="20" t="inlineStr">
        <is>
          <r>
            <t xml:space="preserve">Mão de Obra com Encargos Complementares</t>
          </r>
        </is>
      </c>
      <c r="B984" s="20" t="inlineStr"/>
      <c r="C984" s="21" t="inlineStr">
        <is>
          <r>
            <t xml:space="preserve">FONTE</t>
          </r>
        </is>
      </c>
      <c r="D984" s="21" t="inlineStr">
        <is>
          <r>
            <t xml:space="preserve">UNID</t>
          </r>
        </is>
      </c>
      <c r="E984" s="21" t="inlineStr">
        <is>
          <r>
            <t xml:space="preserve">COEFICIENTE</t>
          </r>
        </is>
      </c>
      <c r="F984" s="21" t="inlineStr">
        <is>
          <r>
            <t xml:space="preserve">PREÇO UNITÁRIO</t>
          </r>
        </is>
      </c>
      <c r="G984" s="21" t="inlineStr">
        <is>
          <r>
            <t xml:space="preserve">TOTAL</t>
          </r>
        </is>
      </c>
    </row>
    <row r="985" customHeight="1" ht="21">
      <c r="A985" s="22" t="inlineStr">
        <is>
          <r>
            <t xml:space="preserve">88247</t>
          </r>
        </is>
      </c>
      <c r="B985" s="23" t="inlineStr">
        <is>
          <r>
            <t xml:space="preserve">AUXILIAR DE ELETRICISTA COM ENCARGOS COMPLEMENTARES</t>
          </r>
        </is>
      </c>
      <c r="C985" s="22" t="inlineStr">
        <is>
          <r>
            <t xml:space="preserve">SINAPI</t>
          </r>
        </is>
      </c>
      <c r="D985" s="22" t="inlineStr">
        <is>
          <r>
            <t xml:space="preserve">H</t>
          </r>
        </is>
      </c>
      <c r="E985" s="24" t="n">
        <v>0.633</v>
      </c>
      <c r="F985" s="25" t="n">
        <v>25.22</v>
      </c>
      <c r="G985" s="25" t="n">
        <f>TRUNC(TRUNC(E985,8)*F985,2)</f>
        <v>15.96</v>
      </c>
    </row>
    <row r="986" customHeight="1" ht="21">
      <c r="A986" s="22" t="inlineStr">
        <is>
          <r>
            <t xml:space="preserve">88248</t>
          </r>
        </is>
      </c>
      <c r="B986" s="23" t="inlineStr">
        <is>
          <r>
            <t xml:space="preserve">AUXILIAR DE ENCANADOR OU BOMBEIRO HIDRÁULICO COM ENCARGOS COMPLEMENTARES</t>
          </r>
        </is>
      </c>
      <c r="C986" s="22" t="inlineStr">
        <is>
          <r>
            <t xml:space="preserve">SINAPI</t>
          </r>
        </is>
      </c>
      <c r="D986" s="22" t="inlineStr">
        <is>
          <r>
            <t xml:space="preserve">H</t>
          </r>
        </is>
      </c>
      <c r="E986" s="24" t="n">
        <v>2.2774</v>
      </c>
      <c r="F986" s="25" t="n">
        <v>24.23</v>
      </c>
      <c r="G986" s="25" t="n">
        <f>TRUNC(TRUNC(E986,8)*F986,2)</f>
        <v>55.18</v>
      </c>
    </row>
    <row r="987" customHeight="1" ht="15">
      <c r="A987" s="22" t="inlineStr">
        <is>
          <r>
            <t xml:space="preserve">88264</t>
          </r>
        </is>
      </c>
      <c r="B987" s="23" t="inlineStr">
        <is>
          <r>
            <t xml:space="preserve">ELETRICISTA COM ENCARGOS COMPLEMENTARES</t>
          </r>
        </is>
      </c>
      <c r="C987" s="22" t="inlineStr">
        <is>
          <r>
            <t xml:space="preserve">SINAPI</t>
          </r>
        </is>
      </c>
      <c r="D987" s="22" t="inlineStr">
        <is>
          <r>
            <t xml:space="preserve">H</t>
          </r>
        </is>
      </c>
      <c r="E987" s="24" t="n">
        <v>0.633</v>
      </c>
      <c r="F987" s="25" t="n">
        <v>30.96</v>
      </c>
      <c r="G987" s="25" t="n">
        <f>TRUNC(TRUNC(E987,8)*F987,2)</f>
        <v>19.59</v>
      </c>
    </row>
    <row r="988" customHeight="1" ht="21">
      <c r="A988" s="22" t="inlineStr">
        <is>
          <r>
            <t xml:space="preserve">88267</t>
          </r>
        </is>
      </c>
      <c r="B988" s="23" t="inlineStr">
        <is>
          <r>
            <t xml:space="preserve">ENCANADOR OU BOMBEIRO HIDRÁULICO COM ENCARGOS COMPLEMENTARES</t>
          </r>
        </is>
      </c>
      <c r="C988" s="22" t="inlineStr">
        <is>
          <r>
            <t xml:space="preserve">SINAPI</t>
          </r>
        </is>
      </c>
      <c r="D988" s="22" t="inlineStr">
        <is>
          <r>
            <t xml:space="preserve">H</t>
          </r>
        </is>
      </c>
      <c r="E988" s="24" t="n">
        <v>2.2774</v>
      </c>
      <c r="F988" s="25" t="n">
        <v>29.86</v>
      </c>
      <c r="G988" s="25" t="n">
        <f>TRUNC(TRUNC(E988,8)*F988,2)</f>
        <v>68.0</v>
      </c>
    </row>
    <row r="989" customHeight="1" ht="18">
      <c r="A989" s="2" t="inlineStr"/>
      <c r="B989" s="2" t="inlineStr"/>
      <c r="C989" s="2" t="inlineStr"/>
      <c r="D989" s="2" t="inlineStr"/>
      <c r="E989" s="26" t="inlineStr">
        <is>
          <r>
            <t xml:space="preserve">TOTAL Mão de Obra com Encargos Complementares:</t>
          </r>
        </is>
      </c>
      <c r="F989" s="26" t="inlineStr"/>
      <c r="G989" s="27" t="n">
        <f>SUM(G985:G988)</f>
        <v>158.73</v>
      </c>
    </row>
    <row r="990" customHeight="1" ht="15">
      <c r="A990" s="2" t="inlineStr"/>
      <c r="B990" s="2" t="inlineStr"/>
      <c r="C990" s="2" t="inlineStr"/>
      <c r="D990" s="2" t="inlineStr"/>
      <c r="E990" s="28" t="inlineStr">
        <is>
          <r>
            <t xml:space="preserve">VALOR:</t>
          </r>
        </is>
      </c>
      <c r="F990" s="28" t="inlineStr"/>
      <c r="G990" s="29" t="n">
        <f>ROUND(SUM(G978,G983,G989),2)</f>
        <v>2563.97</v>
      </c>
    </row>
    <row r="991" customHeight="1" ht="15">
      <c r="A991" s="2" t="inlineStr"/>
      <c r="B991" s="2" t="inlineStr"/>
      <c r="C991" s="2" t="inlineStr"/>
      <c r="D991" s="2" t="inlineStr"/>
      <c r="E991" s="28" t="inlineStr">
        <is>
          <r>
            <t xml:space="preserve">VALOR BDI (20.34%):</t>
          </r>
        </is>
      </c>
      <c r="F991" s="28" t="inlineStr"/>
      <c r="G991" s="29" t="n">
        <f>ROUND(G990*(20.34/100),2)</f>
        <v>521.51</v>
      </c>
    </row>
    <row r="992" customHeight="1" ht="15">
      <c r="A992" s="2" t="inlineStr"/>
      <c r="B992" s="2" t="inlineStr"/>
      <c r="C992" s="2" t="inlineStr"/>
      <c r="D992" s="2" t="inlineStr"/>
      <c r="E992" s="28" t="inlineStr">
        <is>
          <r>
            <t xml:space="preserve">VALOR COM BDI:</t>
          </r>
        </is>
      </c>
      <c r="F992" s="28" t="inlineStr"/>
      <c r="G992" s="29" t="n">
        <f>G991+G990</f>
        <v>3085.48</v>
      </c>
    </row>
    <row r="993" customHeight="1" ht="10">
      <c r="A993" s="2" t="inlineStr"/>
      <c r="B993" s="2" t="inlineStr"/>
      <c r="C993" s="2" t="inlineStr"/>
      <c r="D993" s="2" t="inlineStr"/>
      <c r="E993" s="18" t="inlineStr"/>
      <c r="F993" s="18" t="inlineStr"/>
      <c r="G993" s="18" t="inlineStr"/>
    </row>
    <row r="994" customHeight="1" ht="20">
      <c r="A994" s="19" t="inlineStr">
        <is>
          <r>
            <t xml:space="preserve">​S89226S​ Betoneira capacidade nominal de 600 l, capacidade de mistura 360 l, motor elétrico trifásico potência de 4 cv, sem carregador - chi diurno. af_05/2023​ (chi)</t>
          </r>
        </is>
      </c>
      <c r="B994" s="19" t="inlineStr"/>
      <c r="C994" s="19" t="inlineStr"/>
      <c r="D994" s="19" t="inlineStr"/>
      <c r="E994" s="19" t="inlineStr"/>
      <c r="F994" s="19" t="inlineStr"/>
      <c r="G994" s="19" t="inlineStr"/>
    </row>
    <row r="995" customHeight="1" ht="15">
      <c r="A995" s="20" t="inlineStr">
        <is>
          <r>
            <t xml:space="preserve">Serviço</t>
          </r>
        </is>
      </c>
      <c r="B995" s="20" t="inlineStr"/>
      <c r="C995" s="21" t="inlineStr">
        <is>
          <r>
            <t xml:space="preserve">FONTE</t>
          </r>
        </is>
      </c>
      <c r="D995" s="21" t="inlineStr">
        <is>
          <r>
            <t xml:space="preserve">UNID</t>
          </r>
        </is>
      </c>
      <c r="E995" s="21" t="inlineStr">
        <is>
          <r>
            <t xml:space="preserve">COEFICIENTE</t>
          </r>
        </is>
      </c>
      <c r="F995" s="21" t="inlineStr">
        <is>
          <r>
            <t xml:space="preserve">PREÇO UNITÁRIO</t>
          </r>
        </is>
      </c>
      <c r="G995" s="21" t="inlineStr">
        <is>
          <r>
            <t xml:space="preserve">TOTAL</t>
          </r>
        </is>
      </c>
    </row>
    <row r="996" customHeight="1" ht="29">
      <c r="A996" s="22" t="inlineStr">
        <is>
          <r>
            <t xml:space="preserve">S89221S</t>
          </r>
        </is>
      </c>
      <c r="B996" s="23" t="inlineStr">
        <is>
          <r>
            <t xml:space="preserve">Betoneira capacidade nominal de 600 l, capacidade de mistura 360 l, motor elétrico trifásico potência de 4 cv, sem carregador - depreciação. af_05/2023</t>
          </r>
        </is>
      </c>
      <c r="C996" s="22" t="inlineStr">
        <is>
          <r>
            <t xml:space="preserve">ORSE</t>
          </r>
        </is>
      </c>
      <c r="D996" s="22" t="inlineStr">
        <is>
          <r>
            <t xml:space="preserve">h</t>
          </r>
        </is>
      </c>
      <c r="E996" s="24" t="n">
        <v>1.0</v>
      </c>
      <c r="F996" s="25" t="n">
        <v>1.48</v>
      </c>
      <c r="G996" s="25" t="n">
        <f>TRUNC(TRUNC(E996,8)*F996,2)</f>
        <v>1.48</v>
      </c>
    </row>
    <row r="997" customHeight="1" ht="29">
      <c r="A997" s="22" t="inlineStr">
        <is>
          <r>
            <t xml:space="preserve">S89222S</t>
          </r>
        </is>
      </c>
      <c r="B997" s="23" t="inlineStr">
        <is>
          <r>
            <t xml:space="preserve">Betoneira capacidade nominal de 600 l, capacidade de mistura 360 l, motor elétrico trifásico potência de 4 cv, sem carregador - juros. af_05/2023</t>
          </r>
        </is>
      </c>
      <c r="C997" s="22" t="inlineStr">
        <is>
          <r>
            <t xml:space="preserve">ORSE</t>
          </r>
        </is>
      </c>
      <c r="D997" s="22" t="inlineStr">
        <is>
          <r>
            <t xml:space="preserve">h</t>
          </r>
        </is>
      </c>
      <c r="E997" s="24" t="n">
        <v>1.0</v>
      </c>
      <c r="F997" s="25" t="n">
        <v>0.34</v>
      </c>
      <c r="G997" s="25" t="n">
        <f>TRUNC(TRUNC(E997,8)*F997,2)</f>
        <v>0.34</v>
      </c>
    </row>
    <row r="998" customHeight="1" ht="15">
      <c r="A998" s="2" t="inlineStr"/>
      <c r="B998" s="2" t="inlineStr"/>
      <c r="C998" s="2" t="inlineStr"/>
      <c r="D998" s="2" t="inlineStr"/>
      <c r="E998" s="26" t="inlineStr">
        <is>
          <r>
            <t xml:space="preserve">TOTAL Serviço:</t>
          </r>
        </is>
      </c>
      <c r="F998" s="26" t="inlineStr"/>
      <c r="G998" s="27" t="n">
        <f>SUM(G996:G997)</f>
        <v>1.82</v>
      </c>
    </row>
    <row r="999" customHeight="1" ht="15">
      <c r="A999" s="2" t="inlineStr"/>
      <c r="B999" s="2" t="inlineStr"/>
      <c r="C999" s="2" t="inlineStr"/>
      <c r="D999" s="2" t="inlineStr"/>
      <c r="E999" s="28" t="inlineStr">
        <is>
          <r>
            <t xml:space="preserve">VALOR:</t>
          </r>
        </is>
      </c>
      <c r="F999" s="28" t="inlineStr"/>
      <c r="G999" s="29" t="n">
        <f>ROUND(SUM(G998),2)</f>
        <v>1.82</v>
      </c>
    </row>
    <row r="1000" customHeight="1" ht="15">
      <c r="A1000" s="2" t="inlineStr"/>
      <c r="B1000" s="2" t="inlineStr"/>
      <c r="C1000" s="2" t="inlineStr"/>
      <c r="D1000" s="2" t="inlineStr"/>
      <c r="E1000" s="28" t="inlineStr">
        <is>
          <r>
            <t xml:space="preserve">VALOR BDI (20.34%):</t>
          </r>
        </is>
      </c>
      <c r="F1000" s="28" t="inlineStr"/>
      <c r="G1000" s="29" t="n">
        <f>ROUND(G999*(20.34/100),2)</f>
        <v>0.37</v>
      </c>
    </row>
    <row r="1001" customHeight="1" ht="15">
      <c r="A1001" s="2" t="inlineStr"/>
      <c r="B1001" s="2" t="inlineStr"/>
      <c r="C1001" s="2" t="inlineStr"/>
      <c r="D1001" s="2" t="inlineStr"/>
      <c r="E1001" s="28" t="inlineStr">
        <is>
          <r>
            <t xml:space="preserve">VALOR COM BDI:</t>
          </r>
        </is>
      </c>
      <c r="F1001" s="28" t="inlineStr"/>
      <c r="G1001" s="29" t="n">
        <f>G1000+G999</f>
        <v>2.19</v>
      </c>
    </row>
    <row r="1002" customHeight="1" ht="10">
      <c r="A1002" s="2" t="inlineStr"/>
      <c r="B1002" s="2" t="inlineStr"/>
      <c r="C1002" s="2" t="inlineStr"/>
      <c r="D1002" s="2" t="inlineStr"/>
      <c r="E1002" s="18" t="inlineStr"/>
      <c r="F1002" s="18" t="inlineStr"/>
      <c r="G1002" s="18" t="inlineStr"/>
    </row>
    <row r="1003" customHeight="1" ht="20">
      <c r="A1003" s="19" t="inlineStr">
        <is>
          <r>
            <t xml:space="preserve">​S89225S​ Betoneira capacidade nominal de 600 l, capacidade de mistura 360 l, motor elétrico trifásico potência de 4 cv, sem carregador - chp diurno. af_05/2023​ (chp)</t>
          </r>
        </is>
      </c>
      <c r="B1003" s="19" t="inlineStr"/>
      <c r="C1003" s="19" t="inlineStr"/>
      <c r="D1003" s="19" t="inlineStr"/>
      <c r="E1003" s="19" t="inlineStr"/>
      <c r="F1003" s="19" t="inlineStr"/>
      <c r="G1003" s="19" t="inlineStr"/>
    </row>
    <row r="1004" customHeight="1" ht="15">
      <c r="A1004" s="20" t="inlineStr">
        <is>
          <r>
            <t xml:space="preserve">Serviço</t>
          </r>
        </is>
      </c>
      <c r="B1004" s="20" t="inlineStr"/>
      <c r="C1004" s="21" t="inlineStr">
        <is>
          <r>
            <t xml:space="preserve">FONTE</t>
          </r>
        </is>
      </c>
      <c r="D1004" s="21" t="inlineStr">
        <is>
          <r>
            <t xml:space="preserve">UNID</t>
          </r>
        </is>
      </c>
      <c r="E1004" s="21" t="inlineStr">
        <is>
          <r>
            <t xml:space="preserve">COEFICIENTE</t>
          </r>
        </is>
      </c>
      <c r="F1004" s="21" t="inlineStr">
        <is>
          <r>
            <t xml:space="preserve">PREÇO UNITÁRIO</t>
          </r>
        </is>
      </c>
      <c r="G1004" s="21" t="inlineStr">
        <is>
          <r>
            <t xml:space="preserve">TOTAL</t>
          </r>
        </is>
      </c>
    </row>
    <row r="1005" customHeight="1" ht="29">
      <c r="A1005" s="22" t="inlineStr">
        <is>
          <r>
            <t xml:space="preserve">S89221S</t>
          </r>
        </is>
      </c>
      <c r="B1005" s="23" t="inlineStr">
        <is>
          <r>
            <t xml:space="preserve">Betoneira capacidade nominal de 600 l, capacidade de mistura 360 l, motor elétrico trifásico potência de 4 cv, sem carregador - depreciação. af_05/2023</t>
          </r>
        </is>
      </c>
      <c r="C1005" s="22" t="inlineStr">
        <is>
          <r>
            <t xml:space="preserve">ORSE</t>
          </r>
        </is>
      </c>
      <c r="D1005" s="22" t="inlineStr">
        <is>
          <r>
            <t xml:space="preserve">h</t>
          </r>
        </is>
      </c>
      <c r="E1005" s="24" t="n">
        <v>1.0</v>
      </c>
      <c r="F1005" s="25" t="n">
        <v>1.48</v>
      </c>
      <c r="G1005" s="25" t="n">
        <f>TRUNC(TRUNC(E1005,8)*F1005,2)</f>
        <v>1.48</v>
      </c>
    </row>
    <row r="1006" customHeight="1" ht="29">
      <c r="A1006" s="22" t="inlineStr">
        <is>
          <r>
            <t xml:space="preserve">S89222S</t>
          </r>
        </is>
      </c>
      <c r="B1006" s="23" t="inlineStr">
        <is>
          <r>
            <t xml:space="preserve">Betoneira capacidade nominal de 600 l, capacidade de mistura 360 l, motor elétrico trifásico potência de 4 cv, sem carregador - juros. af_05/2023</t>
          </r>
        </is>
      </c>
      <c r="C1006" s="22" t="inlineStr">
        <is>
          <r>
            <t xml:space="preserve">ORSE</t>
          </r>
        </is>
      </c>
      <c r="D1006" s="22" t="inlineStr">
        <is>
          <r>
            <t xml:space="preserve">h</t>
          </r>
        </is>
      </c>
      <c r="E1006" s="24" t="n">
        <v>1.0</v>
      </c>
      <c r="F1006" s="25" t="n">
        <v>0.34</v>
      </c>
      <c r="G1006" s="25" t="n">
        <f>TRUNC(TRUNC(E1006,8)*F1006,2)</f>
        <v>0.34</v>
      </c>
    </row>
    <row r="1007" customHeight="1" ht="29">
      <c r="A1007" s="22" t="inlineStr">
        <is>
          <r>
            <t xml:space="preserve">S89223S</t>
          </r>
        </is>
      </c>
      <c r="B1007" s="23" t="inlineStr">
        <is>
          <r>
            <t xml:space="preserve">Betoneira capacidade nominal de 600 l, capacidade de mistura 360 l, motor elétrico trifásico potência de 4 cv, sem carregador - manutenção. af_05/2023</t>
          </r>
        </is>
      </c>
      <c r="C1007" s="22" t="inlineStr">
        <is>
          <r>
            <t xml:space="preserve">ORSE</t>
          </r>
        </is>
      </c>
      <c r="D1007" s="22" t="inlineStr">
        <is>
          <r>
            <t xml:space="preserve">h</t>
          </r>
        </is>
      </c>
      <c r="E1007" s="24" t="n">
        <v>1.0</v>
      </c>
      <c r="F1007" s="25" t="n">
        <v>1.62</v>
      </c>
      <c r="G1007" s="25" t="n">
        <f>TRUNC(TRUNC(E1007,8)*F1007,2)</f>
        <v>1.62</v>
      </c>
    </row>
    <row r="1008" customHeight="1" ht="29">
      <c r="A1008" s="22" t="inlineStr">
        <is>
          <r>
            <t xml:space="preserve">S89224S</t>
          </r>
        </is>
      </c>
      <c r="B1008" s="23" t="inlineStr">
        <is>
          <r>
            <t xml:space="preserve">Betoneira capacidade nominal de 600 l, capacidade de mistura 360 l, motor elétrico trifásico potência de 4 cv, sem carregador - materiais na operação. af_05/2023</t>
          </r>
        </is>
      </c>
      <c r="C1008" s="22" t="inlineStr">
        <is>
          <r>
            <t xml:space="preserve">ORSE</t>
          </r>
        </is>
      </c>
      <c r="D1008" s="22" t="inlineStr">
        <is>
          <r>
            <t xml:space="preserve">h</t>
          </r>
        </is>
      </c>
      <c r="E1008" s="24" t="n">
        <v>1.0</v>
      </c>
      <c r="F1008" s="25" t="n">
        <v>2.35</v>
      </c>
      <c r="G1008" s="25" t="n">
        <f>TRUNC(TRUNC(E1008,8)*F1008,2)</f>
        <v>2.35</v>
      </c>
    </row>
    <row r="1009" customHeight="1" ht="15">
      <c r="A1009" s="2" t="inlineStr"/>
      <c r="B1009" s="2" t="inlineStr"/>
      <c r="C1009" s="2" t="inlineStr"/>
      <c r="D1009" s="2" t="inlineStr"/>
      <c r="E1009" s="26" t="inlineStr">
        <is>
          <r>
            <t xml:space="preserve">TOTAL Serviço:</t>
          </r>
        </is>
      </c>
      <c r="F1009" s="26" t="inlineStr"/>
      <c r="G1009" s="27" t="n">
        <f>SUM(G1005:G1008)</f>
        <v>5.79</v>
      </c>
    </row>
    <row r="1010" customHeight="1" ht="15">
      <c r="A1010" s="2" t="inlineStr"/>
      <c r="B1010" s="2" t="inlineStr"/>
      <c r="C1010" s="2" t="inlineStr"/>
      <c r="D1010" s="2" t="inlineStr"/>
      <c r="E1010" s="28" t="inlineStr">
        <is>
          <r>
            <t xml:space="preserve">VALOR:</t>
          </r>
        </is>
      </c>
      <c r="F1010" s="28" t="inlineStr"/>
      <c r="G1010" s="29" t="n">
        <f>ROUND(SUM(G1009),2)</f>
        <v>5.79</v>
      </c>
    </row>
    <row r="1011" customHeight="1" ht="15">
      <c r="A1011" s="2" t="inlineStr"/>
      <c r="B1011" s="2" t="inlineStr"/>
      <c r="C1011" s="2" t="inlineStr"/>
      <c r="D1011" s="2" t="inlineStr"/>
      <c r="E1011" s="28" t="inlineStr">
        <is>
          <r>
            <t xml:space="preserve">VALOR BDI (20.34%):</t>
          </r>
        </is>
      </c>
      <c r="F1011" s="28" t="inlineStr"/>
      <c r="G1011" s="29" t="n">
        <f>ROUND(G1010*(20.34/100),2)</f>
        <v>1.18</v>
      </c>
    </row>
    <row r="1012" customHeight="1" ht="15">
      <c r="A1012" s="2" t="inlineStr"/>
      <c r="B1012" s="2" t="inlineStr"/>
      <c r="C1012" s="2" t="inlineStr"/>
      <c r="D1012" s="2" t="inlineStr"/>
      <c r="E1012" s="28" t="inlineStr">
        <is>
          <r>
            <t xml:space="preserve">VALOR COM BDI:</t>
          </r>
        </is>
      </c>
      <c r="F1012" s="28" t="inlineStr"/>
      <c r="G1012" s="29" t="n">
        <f>G1011+G1010</f>
        <v>6.97</v>
      </c>
    </row>
    <row r="1013" customHeight="1" ht="10">
      <c r="A1013" s="2" t="inlineStr"/>
      <c r="B1013" s="2" t="inlineStr"/>
      <c r="C1013" s="2" t="inlineStr"/>
      <c r="D1013" s="2" t="inlineStr"/>
      <c r="E1013" s="18" t="inlineStr"/>
      <c r="F1013" s="18" t="inlineStr"/>
      <c r="G1013" s="18" t="inlineStr"/>
    </row>
    <row r="1014" customHeight="1" ht="20">
      <c r="A1014" s="19" t="inlineStr">
        <is>
          <r>
            <t xml:space="preserve">​S89221S​ Betoneira capacidade nominal de 600 l, capacidade de mistura 360 l, motor elétrico trifásico potência de 4 cv, sem carregador - depreciação. af_05/2023​ (h)</t>
          </r>
        </is>
      </c>
      <c r="B1014" s="19" t="inlineStr"/>
      <c r="C1014" s="19" t="inlineStr"/>
      <c r="D1014" s="19" t="inlineStr"/>
      <c r="E1014" s="19" t="inlineStr"/>
      <c r="F1014" s="19" t="inlineStr"/>
      <c r="G1014" s="19" t="inlineStr"/>
    </row>
    <row r="1015" customHeight="1" ht="15">
      <c r="A1015" s="20" t="inlineStr">
        <is>
          <r>
            <t xml:space="preserve">Equipamento</t>
          </r>
        </is>
      </c>
      <c r="B1015" s="20" t="inlineStr"/>
      <c r="C1015" s="21" t="inlineStr">
        <is>
          <r>
            <t xml:space="preserve">FONTE</t>
          </r>
        </is>
      </c>
      <c r="D1015" s="21" t="inlineStr">
        <is>
          <r>
            <t xml:space="preserve">UNID</t>
          </r>
        </is>
      </c>
      <c r="E1015" s="21" t="inlineStr">
        <is>
          <r>
            <t xml:space="preserve">COEFICIENTE</t>
          </r>
        </is>
      </c>
      <c r="F1015" s="21" t="inlineStr">
        <is>
          <r>
            <t xml:space="preserve">PREÇO UNITÁRIO</t>
          </r>
        </is>
      </c>
      <c r="G1015" s="21" t="inlineStr">
        <is>
          <r>
            <t xml:space="preserve">TOTAL</t>
          </r>
        </is>
      </c>
    </row>
    <row r="1016" customHeight="1" ht="29">
      <c r="A1016" s="22" t="inlineStr">
        <is>
          <r>
            <t xml:space="preserve">I36397S</t>
          </r>
        </is>
      </c>
      <c r="B1016" s="23" t="inlineStr">
        <is>
          <r>
            <t xml:space="preserve">Betoneira, capacidade nominal 600 l, capacidade de mistura 360 l, motor eletrico trifasico 220/380v, potencia 4cv, sem carregador</t>
          </r>
        </is>
      </c>
      <c r="C1016" s="22" t="inlineStr">
        <is>
          <r>
            <t xml:space="preserve">ORSE</t>
          </r>
        </is>
      </c>
      <c r="D1016" s="22" t="inlineStr">
        <is>
          <r>
            <t xml:space="preserve">un</t>
          </r>
        </is>
      </c>
      <c r="E1016" s="24" t="n">
        <v>6.4E-5</v>
      </c>
      <c r="F1016" s="25" t="n">
        <v>23186.44</v>
      </c>
      <c r="G1016" s="25" t="n">
        <f>TRUNC(TRUNC(E1016,8)*F1016,2)</f>
        <v>1.48</v>
      </c>
    </row>
    <row r="1017" customHeight="1" ht="15">
      <c r="A1017" s="2" t="inlineStr"/>
      <c r="B1017" s="2" t="inlineStr"/>
      <c r="C1017" s="2" t="inlineStr"/>
      <c r="D1017" s="2" t="inlineStr"/>
      <c r="E1017" s="26" t="inlineStr">
        <is>
          <r>
            <t xml:space="preserve">TOTAL Equipamento:</t>
          </r>
        </is>
      </c>
      <c r="F1017" s="26" t="inlineStr"/>
      <c r="G1017" s="27" t="n">
        <f>SUM(G1016:G1016)</f>
        <v>1.48</v>
      </c>
    </row>
    <row r="1018" customHeight="1" ht="15">
      <c r="A1018" s="2" t="inlineStr"/>
      <c r="B1018" s="2" t="inlineStr"/>
      <c r="C1018" s="2" t="inlineStr"/>
      <c r="D1018" s="2" t="inlineStr"/>
      <c r="E1018" s="28" t="inlineStr">
        <is>
          <r>
            <t xml:space="preserve">VALOR:</t>
          </r>
        </is>
      </c>
      <c r="F1018" s="28" t="inlineStr"/>
      <c r="G1018" s="29" t="n">
        <f>ROUND(SUM(G1017),2)</f>
        <v>1.48</v>
      </c>
    </row>
    <row r="1019" customHeight="1" ht="15">
      <c r="A1019" s="2" t="inlineStr"/>
      <c r="B1019" s="2" t="inlineStr"/>
      <c r="C1019" s="2" t="inlineStr"/>
      <c r="D1019" s="2" t="inlineStr"/>
      <c r="E1019" s="28" t="inlineStr">
        <is>
          <r>
            <t xml:space="preserve">VALOR BDI (20.34%):</t>
          </r>
        </is>
      </c>
      <c r="F1019" s="28" t="inlineStr"/>
      <c r="G1019" s="29" t="n">
        <f>ROUND(G1018*(20.34/100),2)</f>
        <v>0.3</v>
      </c>
    </row>
    <row r="1020" customHeight="1" ht="15">
      <c r="A1020" s="2" t="inlineStr"/>
      <c r="B1020" s="2" t="inlineStr"/>
      <c r="C1020" s="2" t="inlineStr"/>
      <c r="D1020" s="2" t="inlineStr"/>
      <c r="E1020" s="28" t="inlineStr">
        <is>
          <r>
            <t xml:space="preserve">VALOR COM BDI:</t>
          </r>
        </is>
      </c>
      <c r="F1020" s="28" t="inlineStr"/>
      <c r="G1020" s="29" t="n">
        <f>G1019+G1018</f>
        <v>1.78</v>
      </c>
    </row>
    <row r="1021" customHeight="1" ht="10">
      <c r="A1021" s="2" t="inlineStr"/>
      <c r="B1021" s="2" t="inlineStr"/>
      <c r="C1021" s="2" t="inlineStr"/>
      <c r="D1021" s="2" t="inlineStr"/>
      <c r="E1021" s="18" t="inlineStr"/>
      <c r="F1021" s="18" t="inlineStr"/>
      <c r="G1021" s="18" t="inlineStr"/>
    </row>
    <row r="1022" customHeight="1" ht="20">
      <c r="A1022" s="19" t="inlineStr">
        <is>
          <r>
            <t xml:space="preserve">​S89222S​ Betoneira capacidade nominal de 600 l, capacidade de mistura 360 l, motor elétrico trifásico potência de 4 cv, sem carregador - juros. af_05/2023​ (h)</t>
          </r>
        </is>
      </c>
      <c r="B1022" s="19" t="inlineStr"/>
      <c r="C1022" s="19" t="inlineStr"/>
      <c r="D1022" s="19" t="inlineStr"/>
      <c r="E1022" s="19" t="inlineStr"/>
      <c r="F1022" s="19" t="inlineStr"/>
      <c r="G1022" s="19" t="inlineStr"/>
    </row>
    <row r="1023" customHeight="1" ht="15">
      <c r="A1023" s="20" t="inlineStr">
        <is>
          <r>
            <t xml:space="preserve">Equipamento</t>
          </r>
        </is>
      </c>
      <c r="B1023" s="20" t="inlineStr"/>
      <c r="C1023" s="21" t="inlineStr">
        <is>
          <r>
            <t xml:space="preserve">FONTE</t>
          </r>
        </is>
      </c>
      <c r="D1023" s="21" t="inlineStr">
        <is>
          <r>
            <t xml:space="preserve">UNID</t>
          </r>
        </is>
      </c>
      <c r="E1023" s="21" t="inlineStr">
        <is>
          <r>
            <t xml:space="preserve">COEFICIENTE</t>
          </r>
        </is>
      </c>
      <c r="F1023" s="21" t="inlineStr">
        <is>
          <r>
            <t xml:space="preserve">PREÇO UNITÁRIO</t>
          </r>
        </is>
      </c>
      <c r="G1023" s="21" t="inlineStr">
        <is>
          <r>
            <t xml:space="preserve">TOTAL</t>
          </r>
        </is>
      </c>
    </row>
    <row r="1024" customHeight="1" ht="29">
      <c r="A1024" s="22" t="inlineStr">
        <is>
          <r>
            <t xml:space="preserve">I36397S</t>
          </r>
        </is>
      </c>
      <c r="B1024" s="23" t="inlineStr">
        <is>
          <r>
            <t xml:space="preserve">Betoneira, capacidade nominal 600 l, capacidade de mistura 360 l, motor eletrico trifasico 220/380v, potencia 4cv, sem carregador</t>
          </r>
        </is>
      </c>
      <c r="C1024" s="22" t="inlineStr">
        <is>
          <r>
            <t xml:space="preserve">ORSE</t>
          </r>
        </is>
      </c>
      <c r="D1024" s="22" t="inlineStr">
        <is>
          <r>
            <t xml:space="preserve">un</t>
          </r>
        </is>
      </c>
      <c r="E1024" s="24" t="n">
        <v>1.48E-5</v>
      </c>
      <c r="F1024" s="25" t="n">
        <v>23186.44</v>
      </c>
      <c r="G1024" s="25" t="n">
        <f>TRUNC(TRUNC(E1024,8)*F1024,2)</f>
        <v>0.34</v>
      </c>
    </row>
    <row r="1025" customHeight="1" ht="15">
      <c r="A1025" s="2" t="inlineStr"/>
      <c r="B1025" s="2" t="inlineStr"/>
      <c r="C1025" s="2" t="inlineStr"/>
      <c r="D1025" s="2" t="inlineStr"/>
      <c r="E1025" s="26" t="inlineStr">
        <is>
          <r>
            <t xml:space="preserve">TOTAL Equipamento:</t>
          </r>
        </is>
      </c>
      <c r="F1025" s="26" t="inlineStr"/>
      <c r="G1025" s="27" t="n">
        <f>SUM(G1024:G1024)</f>
        <v>0.34</v>
      </c>
    </row>
    <row r="1026" customHeight="1" ht="15">
      <c r="A1026" s="2" t="inlineStr"/>
      <c r="B1026" s="2" t="inlineStr"/>
      <c r="C1026" s="2" t="inlineStr"/>
      <c r="D1026" s="2" t="inlineStr"/>
      <c r="E1026" s="28" t="inlineStr">
        <is>
          <r>
            <t xml:space="preserve">VALOR:</t>
          </r>
        </is>
      </c>
      <c r="F1026" s="28" t="inlineStr"/>
      <c r="G1026" s="29" t="n">
        <f>ROUND(SUM(G1025),2)</f>
        <v>0.34</v>
      </c>
    </row>
    <row r="1027" customHeight="1" ht="15">
      <c r="A1027" s="2" t="inlineStr"/>
      <c r="B1027" s="2" t="inlineStr"/>
      <c r="C1027" s="2" t="inlineStr"/>
      <c r="D1027" s="2" t="inlineStr"/>
      <c r="E1027" s="28" t="inlineStr">
        <is>
          <r>
            <t xml:space="preserve">VALOR BDI (20.34%):</t>
          </r>
        </is>
      </c>
      <c r="F1027" s="28" t="inlineStr"/>
      <c r="G1027" s="29" t="n">
        <f>ROUND(G1026*(20.34/100),2)</f>
        <v>0.07</v>
      </c>
    </row>
    <row r="1028" customHeight="1" ht="15">
      <c r="A1028" s="2" t="inlineStr"/>
      <c r="B1028" s="2" t="inlineStr"/>
      <c r="C1028" s="2" t="inlineStr"/>
      <c r="D1028" s="2" t="inlineStr"/>
      <c r="E1028" s="28" t="inlineStr">
        <is>
          <r>
            <t xml:space="preserve">VALOR COM BDI:</t>
          </r>
        </is>
      </c>
      <c r="F1028" s="28" t="inlineStr"/>
      <c r="G1028" s="29" t="n">
        <f>G1027+G1026</f>
        <v>0.41</v>
      </c>
    </row>
    <row r="1029" customHeight="1" ht="10">
      <c r="A1029" s="2" t="inlineStr"/>
      <c r="B1029" s="2" t="inlineStr"/>
      <c r="C1029" s="2" t="inlineStr"/>
      <c r="D1029" s="2" t="inlineStr"/>
      <c r="E1029" s="18" t="inlineStr"/>
      <c r="F1029" s="18" t="inlineStr"/>
      <c r="G1029" s="18" t="inlineStr"/>
    </row>
    <row r="1030" customHeight="1" ht="20">
      <c r="A1030" s="19" t="inlineStr">
        <is>
          <r>
            <t xml:space="preserve">​S89223S​ Betoneira capacidade nominal de 600 l, capacidade de mistura 360 l, motor elétrico trifásico potência de 4 cv, sem carregador - manutenção. af_05/2023​ (h)</t>
          </r>
        </is>
      </c>
      <c r="B1030" s="19" t="inlineStr"/>
      <c r="C1030" s="19" t="inlineStr"/>
      <c r="D1030" s="19" t="inlineStr"/>
      <c r="E1030" s="19" t="inlineStr"/>
      <c r="F1030" s="19" t="inlineStr"/>
      <c r="G1030" s="19" t="inlineStr"/>
    </row>
    <row r="1031" customHeight="1" ht="15">
      <c r="A1031" s="20" t="inlineStr">
        <is>
          <r>
            <t xml:space="preserve">Equipamento</t>
          </r>
        </is>
      </c>
      <c r="B1031" s="20" t="inlineStr"/>
      <c r="C1031" s="21" t="inlineStr">
        <is>
          <r>
            <t xml:space="preserve">FONTE</t>
          </r>
        </is>
      </c>
      <c r="D1031" s="21" t="inlineStr">
        <is>
          <r>
            <t xml:space="preserve">UNID</t>
          </r>
        </is>
      </c>
      <c r="E1031" s="21" t="inlineStr">
        <is>
          <r>
            <t xml:space="preserve">COEFICIENTE</t>
          </r>
        </is>
      </c>
      <c r="F1031" s="21" t="inlineStr">
        <is>
          <r>
            <t xml:space="preserve">PREÇO UNITÁRIO</t>
          </r>
        </is>
      </c>
      <c r="G1031" s="21" t="inlineStr">
        <is>
          <r>
            <t xml:space="preserve">TOTAL</t>
          </r>
        </is>
      </c>
    </row>
    <row r="1032" customHeight="1" ht="29">
      <c r="A1032" s="22" t="inlineStr">
        <is>
          <r>
            <t xml:space="preserve">I36397S</t>
          </r>
        </is>
      </c>
      <c r="B1032" s="23" t="inlineStr">
        <is>
          <r>
            <t xml:space="preserve">Betoneira, capacidade nominal 600 l, capacidade de mistura 360 l, motor eletrico trifasico 220/380v, potencia 4cv, sem carregador</t>
          </r>
        </is>
      </c>
      <c r="C1032" s="22" t="inlineStr">
        <is>
          <r>
            <t xml:space="preserve">ORSE</t>
          </r>
        </is>
      </c>
      <c r="D1032" s="22" t="inlineStr">
        <is>
          <r>
            <t xml:space="preserve">un</t>
          </r>
        </is>
      </c>
      <c r="E1032" s="24" t="n">
        <v>7.0E-5</v>
      </c>
      <c r="F1032" s="25" t="n">
        <v>23186.44</v>
      </c>
      <c r="G1032" s="25" t="n">
        <f>TRUNC(TRUNC(E1032,8)*F1032,2)</f>
        <v>1.62</v>
      </c>
    </row>
    <row r="1033" customHeight="1" ht="15">
      <c r="A1033" s="2" t="inlineStr"/>
      <c r="B1033" s="2" t="inlineStr"/>
      <c r="C1033" s="2" t="inlineStr"/>
      <c r="D1033" s="2" t="inlineStr"/>
      <c r="E1033" s="26" t="inlineStr">
        <is>
          <r>
            <t xml:space="preserve">TOTAL Equipamento:</t>
          </r>
        </is>
      </c>
      <c r="F1033" s="26" t="inlineStr"/>
      <c r="G1033" s="27" t="n">
        <f>SUM(G1032:G1032)</f>
        <v>1.62</v>
      </c>
    </row>
    <row r="1034" customHeight="1" ht="15">
      <c r="A1034" s="2" t="inlineStr"/>
      <c r="B1034" s="2" t="inlineStr"/>
      <c r="C1034" s="2" t="inlineStr"/>
      <c r="D1034" s="2" t="inlineStr"/>
      <c r="E1034" s="28" t="inlineStr">
        <is>
          <r>
            <t xml:space="preserve">VALOR:</t>
          </r>
        </is>
      </c>
      <c r="F1034" s="28" t="inlineStr"/>
      <c r="G1034" s="29" t="n">
        <f>ROUND(SUM(G1033),2)</f>
        <v>1.62</v>
      </c>
    </row>
    <row r="1035" customHeight="1" ht="15">
      <c r="A1035" s="2" t="inlineStr"/>
      <c r="B1035" s="2" t="inlineStr"/>
      <c r="C1035" s="2" t="inlineStr"/>
      <c r="D1035" s="2" t="inlineStr"/>
      <c r="E1035" s="28" t="inlineStr">
        <is>
          <r>
            <t xml:space="preserve">VALOR BDI (20.34%):</t>
          </r>
        </is>
      </c>
      <c r="F1035" s="28" t="inlineStr"/>
      <c r="G1035" s="29" t="n">
        <f>ROUND(G1034*(20.34/100),2)</f>
        <v>0.33</v>
      </c>
    </row>
    <row r="1036" customHeight="1" ht="15">
      <c r="A1036" s="2" t="inlineStr"/>
      <c r="B1036" s="2" t="inlineStr"/>
      <c r="C1036" s="2" t="inlineStr"/>
      <c r="D1036" s="2" t="inlineStr"/>
      <c r="E1036" s="28" t="inlineStr">
        <is>
          <r>
            <t xml:space="preserve">VALOR COM BDI:</t>
          </r>
        </is>
      </c>
      <c r="F1036" s="28" t="inlineStr"/>
      <c r="G1036" s="29" t="n">
        <f>G1035+G1034</f>
        <v>1.95</v>
      </c>
    </row>
    <row r="1037" customHeight="1" ht="10">
      <c r="A1037" s="2" t="inlineStr"/>
      <c r="B1037" s="2" t="inlineStr"/>
      <c r="C1037" s="2" t="inlineStr"/>
      <c r="D1037" s="2" t="inlineStr"/>
      <c r="E1037" s="18" t="inlineStr"/>
      <c r="F1037" s="18" t="inlineStr"/>
      <c r="G1037" s="18" t="inlineStr"/>
    </row>
    <row r="1038" customHeight="1" ht="20">
      <c r="A1038" s="19" t="inlineStr">
        <is>
          <r>
            <t xml:space="preserve">​S89224S​ Betoneira capacidade nominal de 600 l, capacidade de mistura 360 l, motor elétrico trifásico potência de 4 cv, sem carregador - materiais na operação. af_05/2023​ (h)</t>
          </r>
        </is>
      </c>
      <c r="B1038" s="19" t="inlineStr"/>
      <c r="C1038" s="19" t="inlineStr"/>
      <c r="D1038" s="19" t="inlineStr"/>
      <c r="E1038" s="19" t="inlineStr"/>
      <c r="F1038" s="19" t="inlineStr"/>
      <c r="G1038" s="19" t="inlineStr"/>
    </row>
    <row r="1039" customHeight="1" ht="15">
      <c r="A1039" s="20" t="inlineStr">
        <is>
          <r>
            <t xml:space="preserve">Serviço</t>
          </r>
        </is>
      </c>
      <c r="B1039" s="20" t="inlineStr"/>
      <c r="C1039" s="21" t="inlineStr">
        <is>
          <r>
            <t xml:space="preserve">FONTE</t>
          </r>
        </is>
      </c>
      <c r="D1039" s="21" t="inlineStr">
        <is>
          <r>
            <t xml:space="preserve">UNID</t>
          </r>
        </is>
      </c>
      <c r="E1039" s="21" t="inlineStr">
        <is>
          <r>
            <t xml:space="preserve">COEFICIENTE</t>
          </r>
        </is>
      </c>
      <c r="F1039" s="21" t="inlineStr">
        <is>
          <r>
            <t xml:space="preserve">PREÇO UNITÁRIO</t>
          </r>
        </is>
      </c>
      <c r="G1039" s="21" t="inlineStr">
        <is>
          <r>
            <t xml:space="preserve">TOTAL</t>
          </r>
        </is>
      </c>
    </row>
    <row r="1040" customHeight="1" ht="15">
      <c r="A1040" s="22" t="inlineStr">
        <is>
          <r>
            <t xml:space="preserve">I02705S</t>
          </r>
        </is>
      </c>
      <c r="B1040" s="23" t="inlineStr">
        <is>
          <r>
            <t xml:space="preserve">Energia eletrica ate 2000 kwh industrial, sem demanda</t>
          </r>
        </is>
      </c>
      <c r="C1040" s="22" t="inlineStr">
        <is>
          <r>
            <t xml:space="preserve">ORSE</t>
          </r>
        </is>
      </c>
      <c r="D1040" s="22" t="inlineStr">
        <is>
          <r>
            <t xml:space="preserve">kwh</t>
          </r>
        </is>
      </c>
      <c r="E1040" s="24" t="n">
        <v>2.5</v>
      </c>
      <c r="F1040" s="25" t="n">
        <v>0.94</v>
      </c>
      <c r="G1040" s="25" t="n">
        <f>TRUNC(TRUNC(E1040,8)*F1040,2)</f>
        <v>2.35</v>
      </c>
    </row>
    <row r="1041" customHeight="1" ht="15">
      <c r="A1041" s="2" t="inlineStr"/>
      <c r="B1041" s="2" t="inlineStr"/>
      <c r="C1041" s="2" t="inlineStr"/>
      <c r="D1041" s="2" t="inlineStr"/>
      <c r="E1041" s="26" t="inlineStr">
        <is>
          <r>
            <t xml:space="preserve">TOTAL Serviço:</t>
          </r>
        </is>
      </c>
      <c r="F1041" s="26" t="inlineStr"/>
      <c r="G1041" s="27" t="n">
        <f>SUM(G1040:G1040)</f>
        <v>2.35</v>
      </c>
    </row>
    <row r="1042" customHeight="1" ht="15">
      <c r="A1042" s="2" t="inlineStr"/>
      <c r="B1042" s="2" t="inlineStr"/>
      <c r="C1042" s="2" t="inlineStr"/>
      <c r="D1042" s="2" t="inlineStr"/>
      <c r="E1042" s="28" t="inlineStr">
        <is>
          <r>
            <t xml:space="preserve">VALOR:</t>
          </r>
        </is>
      </c>
      <c r="F1042" s="28" t="inlineStr"/>
      <c r="G1042" s="29" t="n">
        <f>ROUND(SUM(G1041),2)</f>
        <v>2.35</v>
      </c>
    </row>
    <row r="1043" customHeight="1" ht="15">
      <c r="A1043" s="2" t="inlineStr"/>
      <c r="B1043" s="2" t="inlineStr"/>
      <c r="C1043" s="2" t="inlineStr"/>
      <c r="D1043" s="2" t="inlineStr"/>
      <c r="E1043" s="28" t="inlineStr">
        <is>
          <r>
            <t xml:space="preserve">VALOR BDI (20.34%):</t>
          </r>
        </is>
      </c>
      <c r="F1043" s="28" t="inlineStr"/>
      <c r="G1043" s="29" t="n">
        <f>ROUND(G1042*(20.34/100),2)</f>
        <v>0.48</v>
      </c>
    </row>
    <row r="1044" customHeight="1" ht="15">
      <c r="A1044" s="2" t="inlineStr"/>
      <c r="B1044" s="2" t="inlineStr"/>
      <c r="C1044" s="2" t="inlineStr"/>
      <c r="D1044" s="2" t="inlineStr"/>
      <c r="E1044" s="28" t="inlineStr">
        <is>
          <r>
            <t xml:space="preserve">VALOR COM BDI:</t>
          </r>
        </is>
      </c>
      <c r="F1044" s="28" t="inlineStr"/>
      <c r="G1044" s="29" t="n">
        <f>G1043+G1042</f>
        <v>2.83</v>
      </c>
    </row>
    <row r="1045" customHeight="1" ht="10">
      <c r="A1045" s="2" t="inlineStr"/>
      <c r="B1045" s="2" t="inlineStr"/>
      <c r="C1045" s="2" t="inlineStr"/>
      <c r="D1045" s="2" t="inlineStr"/>
      <c r="E1045" s="18" t="inlineStr"/>
      <c r="F1045" s="18" t="inlineStr"/>
      <c r="G1045" s="18" t="inlineStr"/>
    </row>
    <row r="1046" customHeight="1" ht="20">
      <c r="A1046" s="19" t="inlineStr">
        <is>
          <r>
            <t xml:space="preserve">​C0520​ CABO COBRE NU 35MM2​ (M)</t>
          </r>
        </is>
      </c>
      <c r="B1046" s="19" t="inlineStr"/>
      <c r="C1046" s="19" t="inlineStr"/>
      <c r="D1046" s="19" t="inlineStr"/>
      <c r="E1046" s="19" t="inlineStr"/>
      <c r="F1046" s="19" t="inlineStr"/>
      <c r="G1046" s="19" t="inlineStr"/>
    </row>
    <row r="1047" customHeight="1" ht="15">
      <c r="A1047" s="20" t="inlineStr">
        <is>
          <r>
            <t xml:space="preserve">Material</t>
          </r>
        </is>
      </c>
      <c r="B1047" s="20" t="inlineStr"/>
      <c r="C1047" s="21" t="inlineStr">
        <is>
          <r>
            <t xml:space="preserve">FONTE</t>
          </r>
        </is>
      </c>
      <c r="D1047" s="21" t="inlineStr">
        <is>
          <r>
            <t xml:space="preserve">UNID</t>
          </r>
        </is>
      </c>
      <c r="E1047" s="21" t="inlineStr">
        <is>
          <r>
            <t xml:space="preserve">COEFICIENTE</t>
          </r>
        </is>
      </c>
      <c r="F1047" s="21" t="inlineStr">
        <is>
          <r>
            <t xml:space="preserve">PREÇO UNITÁRIO</t>
          </r>
        </is>
      </c>
      <c r="G1047" s="21" t="inlineStr">
        <is>
          <r>
            <t xml:space="preserve">TOTAL</t>
          </r>
        </is>
      </c>
    </row>
    <row r="1048" customHeight="1" ht="15">
      <c r="A1048" s="22" t="inlineStr">
        <is>
          <r>
            <t xml:space="preserve">I0339</t>
          </r>
        </is>
      </c>
      <c r="B1048" s="23" t="inlineStr">
        <is>
          <r>
            <t xml:space="preserve">CABO COBRE NU 35MM2</t>
          </r>
        </is>
      </c>
      <c r="C1048" s="22" t="inlineStr">
        <is>
          <r>
            <t xml:space="preserve">SEINFRA</t>
          </r>
        </is>
      </c>
      <c r="D1048" s="22" t="inlineStr">
        <is>
          <r>
            <t xml:space="preserve">M</t>
          </r>
        </is>
      </c>
      <c r="E1048" s="24" t="n">
        <v>1.02</v>
      </c>
      <c r="F1048" s="30" t="n">
        <v>34.91</v>
      </c>
      <c r="G1048" s="30" t="n">
        <f>ROUND(ROUND(E1048,8)*F1048,4)</f>
        <v>35.6082</v>
      </c>
    </row>
    <row r="1049" customHeight="1" ht="15">
      <c r="A1049" s="2" t="inlineStr"/>
      <c r="B1049" s="2" t="inlineStr"/>
      <c r="C1049" s="2" t="inlineStr"/>
      <c r="D1049" s="2" t="inlineStr"/>
      <c r="E1049" s="26" t="inlineStr">
        <is>
          <r>
            <t xml:space="preserve">TOTAL Material:</t>
          </r>
        </is>
      </c>
      <c r="F1049" s="26" t="inlineStr"/>
      <c r="G1049" s="31" t="n">
        <f>SUM(G1048:G1048)</f>
        <v>35.6082</v>
      </c>
    </row>
    <row r="1050" customHeight="1" ht="15">
      <c r="A1050" s="20" t="inlineStr">
        <is>
          <r>
            <t xml:space="preserve">Mão de Obra</t>
          </r>
        </is>
      </c>
      <c r="B1050" s="20" t="inlineStr"/>
      <c r="C1050" s="21" t="inlineStr">
        <is>
          <r>
            <t xml:space="preserve">FONTE</t>
          </r>
        </is>
      </c>
      <c r="D1050" s="21" t="inlineStr">
        <is>
          <r>
            <t xml:space="preserve">UNID</t>
          </r>
        </is>
      </c>
      <c r="E1050" s="21" t="inlineStr">
        <is>
          <r>
            <t xml:space="preserve">COEFICIENTE</t>
          </r>
        </is>
      </c>
      <c r="F1050" s="21" t="inlineStr">
        <is>
          <r>
            <t xml:space="preserve">PREÇO UNITÁRIO</t>
          </r>
        </is>
      </c>
      <c r="G1050" s="21" t="inlineStr">
        <is>
          <r>
            <t xml:space="preserve">TOTAL</t>
          </r>
        </is>
      </c>
    </row>
    <row r="1051" customHeight="1" ht="15">
      <c r="A1051" s="22" t="inlineStr">
        <is>
          <r>
            <t xml:space="preserve">I0042</t>
          </r>
        </is>
      </c>
      <c r="B1051" s="23" t="inlineStr">
        <is>
          <r>
            <t xml:space="preserve">AJUDANTE DE ELETRICISTA</t>
          </r>
        </is>
      </c>
      <c r="C1051" s="22" t="inlineStr">
        <is>
          <r>
            <t xml:space="preserve">SEINFRA</t>
          </r>
        </is>
      </c>
      <c r="D1051" s="22" t="inlineStr">
        <is>
          <r>
            <t xml:space="preserve">H</t>
          </r>
        </is>
      </c>
      <c r="E1051" s="24" t="n">
        <v>0.21</v>
      </c>
      <c r="F1051" s="30" t="n">
        <v>21.1</v>
      </c>
      <c r="G1051" s="30" t="n">
        <f>ROUND(ROUND(E1051,8)*F1051,4)</f>
        <v>4.431</v>
      </c>
    </row>
    <row r="1052" customHeight="1" ht="15">
      <c r="A1052" s="22" t="inlineStr">
        <is>
          <r>
            <t xml:space="preserve">I2312</t>
          </r>
        </is>
      </c>
      <c r="B1052" s="23" t="inlineStr">
        <is>
          <r>
            <t xml:space="preserve">ELETRICISTA</t>
          </r>
        </is>
      </c>
      <c r="C1052" s="22" t="inlineStr">
        <is>
          <r>
            <t xml:space="preserve">SEINFRA</t>
          </r>
        </is>
      </c>
      <c r="D1052" s="22" t="inlineStr">
        <is>
          <r>
            <t xml:space="preserve">H</t>
          </r>
        </is>
      </c>
      <c r="E1052" s="24" t="n">
        <v>0.21</v>
      </c>
      <c r="F1052" s="30" t="n">
        <v>26.85</v>
      </c>
      <c r="G1052" s="30" t="n">
        <f>ROUND(ROUND(E1052,8)*F1052,4)</f>
        <v>5.6385</v>
      </c>
    </row>
    <row r="1053" customHeight="1" ht="15">
      <c r="A1053" s="2" t="inlineStr"/>
      <c r="B1053" s="2" t="inlineStr"/>
      <c r="C1053" s="2" t="inlineStr"/>
      <c r="D1053" s="2" t="inlineStr"/>
      <c r="E1053" s="26" t="inlineStr">
        <is>
          <r>
            <t xml:space="preserve">TOTAL Mão de Obra:</t>
          </r>
        </is>
      </c>
      <c r="F1053" s="26" t="inlineStr"/>
      <c r="G1053" s="31" t="n">
        <f>SUM(G1051:G1052)</f>
        <v>10.0695</v>
      </c>
    </row>
    <row r="1054" customHeight="1" ht="15">
      <c r="A1054" s="2" t="inlineStr"/>
      <c r="B1054" s="2" t="inlineStr"/>
      <c r="C1054" s="2" t="inlineStr"/>
      <c r="D1054" s="2" t="inlineStr"/>
      <c r="E1054" s="28" t="inlineStr">
        <is>
          <r>
            <t xml:space="preserve">VALOR:</t>
          </r>
        </is>
      </c>
      <c r="F1054" s="28" t="inlineStr"/>
      <c r="G1054" s="29" t="n">
        <f>ROUND(SUM(G1049,G1053),2)</f>
        <v>45.68</v>
      </c>
    </row>
    <row r="1055" customHeight="1" ht="15">
      <c r="A1055" s="2" t="inlineStr"/>
      <c r="B1055" s="2" t="inlineStr"/>
      <c r="C1055" s="2" t="inlineStr"/>
      <c r="D1055" s="2" t="inlineStr"/>
      <c r="E1055" s="28" t="inlineStr">
        <is>
          <r>
            <t xml:space="preserve">VALOR BDI (20.34%):</t>
          </r>
        </is>
      </c>
      <c r="F1055" s="28" t="inlineStr"/>
      <c r="G1055" s="29" t="n">
        <f>ROUND(G1054*(20.34/100),2)</f>
        <v>9.29</v>
      </c>
    </row>
    <row r="1056" customHeight="1" ht="15">
      <c r="A1056" s="2" t="inlineStr"/>
      <c r="B1056" s="2" t="inlineStr"/>
      <c r="C1056" s="2" t="inlineStr"/>
      <c r="D1056" s="2" t="inlineStr"/>
      <c r="E1056" s="28" t="inlineStr">
        <is>
          <r>
            <t xml:space="preserve">VALOR COM BDI:</t>
          </r>
        </is>
      </c>
      <c r="F1056" s="28" t="inlineStr"/>
      <c r="G1056" s="29" t="n">
        <f>G1055+G1054</f>
        <v>54.97</v>
      </c>
    </row>
    <row r="1057" customHeight="1" ht="10">
      <c r="A1057" s="2" t="inlineStr"/>
      <c r="B1057" s="2" t="inlineStr"/>
      <c r="C1057" s="2" t="inlineStr"/>
      <c r="D1057" s="2" t="inlineStr"/>
      <c r="E1057" s="18" t="inlineStr"/>
      <c r="F1057" s="18" t="inlineStr"/>
      <c r="G1057" s="18" t="inlineStr"/>
    </row>
    <row r="1058" customHeight="1" ht="20">
      <c r="A1058" s="19" t="inlineStr">
        <is>
          <r>
            <t xml:space="preserve">​C0521​ CABO COBRE NU 50MM2​ (M)</t>
          </r>
        </is>
      </c>
      <c r="B1058" s="19" t="inlineStr"/>
      <c r="C1058" s="19" t="inlineStr"/>
      <c r="D1058" s="19" t="inlineStr"/>
      <c r="E1058" s="19" t="inlineStr"/>
      <c r="F1058" s="19" t="inlineStr"/>
      <c r="G1058" s="19" t="inlineStr"/>
    </row>
    <row r="1059" customHeight="1" ht="15">
      <c r="A1059" s="20" t="inlineStr">
        <is>
          <r>
            <t xml:space="preserve">Material</t>
          </r>
        </is>
      </c>
      <c r="B1059" s="20" t="inlineStr"/>
      <c r="C1059" s="21" t="inlineStr">
        <is>
          <r>
            <t xml:space="preserve">FONTE</t>
          </r>
        </is>
      </c>
      <c r="D1059" s="21" t="inlineStr">
        <is>
          <r>
            <t xml:space="preserve">UNID</t>
          </r>
        </is>
      </c>
      <c r="E1059" s="21" t="inlineStr">
        <is>
          <r>
            <t xml:space="preserve">COEFICIENTE</t>
          </r>
        </is>
      </c>
      <c r="F1059" s="21" t="inlineStr">
        <is>
          <r>
            <t xml:space="preserve">PREÇO UNITÁRIO</t>
          </r>
        </is>
      </c>
      <c r="G1059" s="21" t="inlineStr">
        <is>
          <r>
            <t xml:space="preserve">TOTAL</t>
          </r>
        </is>
      </c>
    </row>
    <row r="1060" customHeight="1" ht="15">
      <c r="A1060" s="22" t="inlineStr">
        <is>
          <r>
            <t xml:space="preserve">I0461</t>
          </r>
        </is>
      </c>
      <c r="B1060" s="23" t="inlineStr">
        <is>
          <r>
            <t xml:space="preserve">CABO COBRE NU 50MM2</t>
          </r>
        </is>
      </c>
      <c r="C1060" s="22" t="inlineStr">
        <is>
          <r>
            <t xml:space="preserve">SEINFRA</t>
          </r>
        </is>
      </c>
      <c r="D1060" s="22" t="inlineStr">
        <is>
          <r>
            <t xml:space="preserve">M</t>
          </r>
        </is>
      </c>
      <c r="E1060" s="24" t="n">
        <v>1.02</v>
      </c>
      <c r="F1060" s="30" t="n">
        <v>49.74</v>
      </c>
      <c r="G1060" s="30" t="n">
        <f>ROUND(ROUND(E1060,8)*F1060,4)</f>
        <v>50.7348</v>
      </c>
    </row>
    <row r="1061" customHeight="1" ht="15">
      <c r="A1061" s="2" t="inlineStr"/>
      <c r="B1061" s="2" t="inlineStr"/>
      <c r="C1061" s="2" t="inlineStr"/>
      <c r="D1061" s="2" t="inlineStr"/>
      <c r="E1061" s="26" t="inlineStr">
        <is>
          <r>
            <t xml:space="preserve">TOTAL Material:</t>
          </r>
        </is>
      </c>
      <c r="F1061" s="26" t="inlineStr"/>
      <c r="G1061" s="31" t="n">
        <f>SUM(G1060:G1060)</f>
        <v>50.7348</v>
      </c>
    </row>
    <row r="1062" customHeight="1" ht="15">
      <c r="A1062" s="20" t="inlineStr">
        <is>
          <r>
            <t xml:space="preserve">Mão de Obra</t>
          </r>
        </is>
      </c>
      <c r="B1062" s="20" t="inlineStr"/>
      <c r="C1062" s="21" t="inlineStr">
        <is>
          <r>
            <t xml:space="preserve">FONTE</t>
          </r>
        </is>
      </c>
      <c r="D1062" s="21" t="inlineStr">
        <is>
          <r>
            <t xml:space="preserve">UNID</t>
          </r>
        </is>
      </c>
      <c r="E1062" s="21" t="inlineStr">
        <is>
          <r>
            <t xml:space="preserve">COEFICIENTE</t>
          </r>
        </is>
      </c>
      <c r="F1062" s="21" t="inlineStr">
        <is>
          <r>
            <t xml:space="preserve">PREÇO UNITÁRIO</t>
          </r>
        </is>
      </c>
      <c r="G1062" s="21" t="inlineStr">
        <is>
          <r>
            <t xml:space="preserve">TOTAL</t>
          </r>
        </is>
      </c>
    </row>
    <row r="1063" customHeight="1" ht="15">
      <c r="A1063" s="22" t="inlineStr">
        <is>
          <r>
            <t xml:space="preserve">I0042</t>
          </r>
        </is>
      </c>
      <c r="B1063" s="23" t="inlineStr">
        <is>
          <r>
            <t xml:space="preserve">AJUDANTE DE ELETRICISTA</t>
          </r>
        </is>
      </c>
      <c r="C1063" s="22" t="inlineStr">
        <is>
          <r>
            <t xml:space="preserve">SEINFRA</t>
          </r>
        </is>
      </c>
      <c r="D1063" s="22" t="inlineStr">
        <is>
          <r>
            <t xml:space="preserve">H</t>
          </r>
        </is>
      </c>
      <c r="E1063" s="24" t="n">
        <v>0.31</v>
      </c>
      <c r="F1063" s="30" t="n">
        <v>21.1</v>
      </c>
      <c r="G1063" s="30" t="n">
        <f>ROUND(ROUND(E1063,8)*F1063,4)</f>
        <v>6.541</v>
      </c>
    </row>
    <row r="1064" customHeight="1" ht="15">
      <c r="A1064" s="22" t="inlineStr">
        <is>
          <r>
            <t xml:space="preserve">I2312</t>
          </r>
        </is>
      </c>
      <c r="B1064" s="23" t="inlineStr">
        <is>
          <r>
            <t xml:space="preserve">ELETRICISTA</t>
          </r>
        </is>
      </c>
      <c r="C1064" s="22" t="inlineStr">
        <is>
          <r>
            <t xml:space="preserve">SEINFRA</t>
          </r>
        </is>
      </c>
      <c r="D1064" s="22" t="inlineStr">
        <is>
          <r>
            <t xml:space="preserve">H</t>
          </r>
        </is>
      </c>
      <c r="E1064" s="24" t="n">
        <v>0.31</v>
      </c>
      <c r="F1064" s="30" t="n">
        <v>26.85</v>
      </c>
      <c r="G1064" s="30" t="n">
        <f>ROUND(ROUND(E1064,8)*F1064,4)</f>
        <v>8.3235</v>
      </c>
    </row>
    <row r="1065" customHeight="1" ht="15">
      <c r="A1065" s="2" t="inlineStr"/>
      <c r="B1065" s="2" t="inlineStr"/>
      <c r="C1065" s="2" t="inlineStr"/>
      <c r="D1065" s="2" t="inlineStr"/>
      <c r="E1065" s="26" t="inlineStr">
        <is>
          <r>
            <t xml:space="preserve">TOTAL Mão de Obra:</t>
          </r>
        </is>
      </c>
      <c r="F1065" s="26" t="inlineStr"/>
      <c r="G1065" s="31" t="n">
        <f>SUM(G1063:G1064)</f>
        <v>14.8645</v>
      </c>
    </row>
    <row r="1066" customHeight="1" ht="15">
      <c r="A1066" s="2" t="inlineStr"/>
      <c r="B1066" s="2" t="inlineStr"/>
      <c r="C1066" s="2" t="inlineStr"/>
      <c r="D1066" s="2" t="inlineStr"/>
      <c r="E1066" s="28" t="inlineStr">
        <is>
          <r>
            <t xml:space="preserve">VALOR:</t>
          </r>
        </is>
      </c>
      <c r="F1066" s="28" t="inlineStr"/>
      <c r="G1066" s="29" t="n">
        <f>ROUND(SUM(G1061,G1065),2)</f>
        <v>65.6</v>
      </c>
    </row>
    <row r="1067" customHeight="1" ht="15">
      <c r="A1067" s="2" t="inlineStr"/>
      <c r="B1067" s="2" t="inlineStr"/>
      <c r="C1067" s="2" t="inlineStr"/>
      <c r="D1067" s="2" t="inlineStr"/>
      <c r="E1067" s="28" t="inlineStr">
        <is>
          <r>
            <t xml:space="preserve">VALOR BDI (20.34%):</t>
          </r>
        </is>
      </c>
      <c r="F1067" s="28" t="inlineStr"/>
      <c r="G1067" s="29" t="n">
        <f>ROUND(G1066*(20.34/100),2)</f>
        <v>13.34</v>
      </c>
    </row>
    <row r="1068" customHeight="1" ht="15">
      <c r="A1068" s="2" t="inlineStr"/>
      <c r="B1068" s="2" t="inlineStr"/>
      <c r="C1068" s="2" t="inlineStr"/>
      <c r="D1068" s="2" t="inlineStr"/>
      <c r="E1068" s="28" t="inlineStr">
        <is>
          <r>
            <t xml:space="preserve">VALOR COM BDI:</t>
          </r>
        </is>
      </c>
      <c r="F1068" s="28" t="inlineStr"/>
      <c r="G1068" s="29" t="n">
        <f>G1067+G1066</f>
        <v>78.94</v>
      </c>
    </row>
    <row r="1069" customHeight="1" ht="10">
      <c r="A1069" s="2" t="inlineStr"/>
      <c r="B1069" s="2" t="inlineStr"/>
      <c r="C1069" s="2" t="inlineStr"/>
      <c r="D1069" s="2" t="inlineStr"/>
      <c r="E1069" s="18" t="inlineStr"/>
      <c r="F1069" s="18" t="inlineStr"/>
      <c r="G1069" s="18" t="inlineStr"/>
    </row>
    <row r="1070" customHeight="1" ht="20">
      <c r="A1070" s="19" t="inlineStr">
        <is>
          <r>
            <t xml:space="preserve">​91933​ CABO DE COBRE FLEXÍVEL ISOLADO, 10 MM², ANTI-CHAMA 0,6/1,0 KV, PARA CIRCUITOS TERMINAIS - FORNECIMENTO E INSTALAÇÃO. AF_03/2023​ (M)</t>
          </r>
        </is>
      </c>
      <c r="B1070" s="19" t="inlineStr"/>
      <c r="C1070" s="19" t="inlineStr"/>
      <c r="D1070" s="19" t="inlineStr"/>
      <c r="E1070" s="19" t="inlineStr"/>
      <c r="F1070" s="19" t="inlineStr"/>
      <c r="G1070" s="19" t="inlineStr"/>
    </row>
    <row r="1071" customHeight="1" ht="15">
      <c r="A1071" s="20" t="inlineStr">
        <is>
          <r>
            <t xml:space="preserve">Material</t>
          </r>
        </is>
      </c>
      <c r="B1071" s="20" t="inlineStr"/>
      <c r="C1071" s="21" t="inlineStr">
        <is>
          <r>
            <t xml:space="preserve">FONTE</t>
          </r>
        </is>
      </c>
      <c r="D1071" s="21" t="inlineStr">
        <is>
          <r>
            <t xml:space="preserve">UNID</t>
          </r>
        </is>
      </c>
      <c r="E1071" s="21" t="inlineStr">
        <is>
          <r>
            <t xml:space="preserve">COEFICIENTE</t>
          </r>
        </is>
      </c>
      <c r="F1071" s="21" t="inlineStr">
        <is>
          <r>
            <t xml:space="preserve">PREÇO UNITÁRIO</t>
          </r>
        </is>
      </c>
      <c r="G1071" s="21" t="inlineStr">
        <is>
          <r>
            <t xml:space="preserve">TOTAL</t>
          </r>
        </is>
      </c>
    </row>
    <row r="1072" customHeight="1" ht="38">
      <c r="A1072" s="22" t="inlineStr">
        <is>
          <r>
            <t xml:space="preserve">00001020</t>
          </r>
        </is>
      </c>
      <c r="B1072" s="23" t="inlineStr">
        <is>
          <r>
            <t xml:space="preserve">CABO DE COBRE, FLEXIVEL, CLASSE 4 OU 5, ISOLACAO EM PVC/A, ANTICHAMA BWF-B, COBERTURA PVC-ST1, ANTICHAMA BWF-B, 1 CONDUTOR, 0,6/1 KV, SECAO NOMINAL 10 MM2</t>
          </r>
        </is>
      </c>
      <c r="C1072" s="22" t="inlineStr">
        <is>
          <r>
            <t xml:space="preserve">SINAPI</t>
          </r>
        </is>
      </c>
      <c r="D1072" s="22" t="inlineStr">
        <is>
          <r>
            <t xml:space="preserve">M</t>
          </r>
        </is>
      </c>
      <c r="E1072" s="24" t="n">
        <v>1.2434</v>
      </c>
      <c r="F1072" s="25" t="n">
        <v>10.82</v>
      </c>
      <c r="G1072" s="25" t="n">
        <f>TRUNC(TRUNC(E1072,8)*F1072,2)</f>
        <v>13.45</v>
      </c>
    </row>
    <row r="1073" customHeight="1" ht="21">
      <c r="A1073" s="22" t="inlineStr">
        <is>
          <r>
            <t xml:space="preserve">00021127</t>
          </r>
        </is>
      </c>
      <c r="B1073" s="23" t="inlineStr">
        <is>
          <r>
            <t xml:space="preserve">FITA ISOLANTE ADESIVA ANTICHAMA, USO ATE 750 V, EM ROLO DE 19 MM X 5 M</t>
          </r>
        </is>
      </c>
      <c r="C1073" s="22" t="inlineStr">
        <is>
          <r>
            <t xml:space="preserve">SINAPI</t>
          </r>
        </is>
      </c>
      <c r="D1073" s="22" t="inlineStr">
        <is>
          <r>
            <t xml:space="preserve">UN</t>
          </r>
        </is>
      </c>
      <c r="E1073" s="24" t="n">
        <v>0.0094</v>
      </c>
      <c r="F1073" s="25" t="n">
        <v>3.78</v>
      </c>
      <c r="G1073" s="25" t="n">
        <f>TRUNC(TRUNC(E1073,8)*F1073,2)</f>
        <v>0.03</v>
      </c>
    </row>
    <row r="1074" customHeight="1" ht="15">
      <c r="A1074" s="2" t="inlineStr"/>
      <c r="B1074" s="2" t="inlineStr"/>
      <c r="C1074" s="2" t="inlineStr"/>
      <c r="D1074" s="2" t="inlineStr"/>
      <c r="E1074" s="26" t="inlineStr">
        <is>
          <r>
            <t xml:space="preserve">TOTAL Material:</t>
          </r>
        </is>
      </c>
      <c r="F1074" s="26" t="inlineStr"/>
      <c r="G1074" s="27" t="n">
        <f>SUM(G1072:G1073)</f>
        <v>13.48</v>
      </c>
    </row>
    <row r="1075" customHeight="1" ht="15">
      <c r="A1075" s="20" t="inlineStr">
        <is>
          <r>
            <t xml:space="preserve">Mão de Obra com Encargos Complementares</t>
          </r>
        </is>
      </c>
      <c r="B1075" s="20" t="inlineStr"/>
      <c r="C1075" s="21" t="inlineStr">
        <is>
          <r>
            <t xml:space="preserve">FONTE</t>
          </r>
        </is>
      </c>
      <c r="D1075" s="21" t="inlineStr">
        <is>
          <r>
            <t xml:space="preserve">UNID</t>
          </r>
        </is>
      </c>
      <c r="E1075" s="21" t="inlineStr">
        <is>
          <r>
            <t xml:space="preserve">COEFICIENTE</t>
          </r>
        </is>
      </c>
      <c r="F1075" s="21" t="inlineStr">
        <is>
          <r>
            <t xml:space="preserve">PREÇO UNITÁRIO</t>
          </r>
        </is>
      </c>
      <c r="G1075" s="21" t="inlineStr">
        <is>
          <r>
            <t xml:space="preserve">TOTAL</t>
          </r>
        </is>
      </c>
    </row>
    <row r="1076" customHeight="1" ht="21">
      <c r="A1076" s="22" t="inlineStr">
        <is>
          <r>
            <t xml:space="preserve">88247</t>
          </r>
        </is>
      </c>
      <c r="B1076" s="23" t="inlineStr">
        <is>
          <r>
            <t xml:space="preserve">AUXILIAR DE ELETRICISTA COM ENCARGOS COMPLEMENTARES</t>
          </r>
        </is>
      </c>
      <c r="C1076" s="22" t="inlineStr">
        <is>
          <r>
            <t xml:space="preserve">SINAPI</t>
          </r>
        </is>
      </c>
      <c r="D1076" s="22" t="inlineStr">
        <is>
          <r>
            <t xml:space="preserve">H</t>
          </r>
        </is>
      </c>
      <c r="E1076" s="24" t="n">
        <v>0.076</v>
      </c>
      <c r="F1076" s="25" t="n">
        <v>25.22</v>
      </c>
      <c r="G1076" s="25" t="n">
        <f>TRUNC(TRUNC(E1076,8)*F1076,2)</f>
        <v>1.91</v>
      </c>
    </row>
    <row r="1077" customHeight="1" ht="15">
      <c r="A1077" s="22" t="inlineStr">
        <is>
          <r>
            <t xml:space="preserve">88264</t>
          </r>
        </is>
      </c>
      <c r="B1077" s="23" t="inlineStr">
        <is>
          <r>
            <t xml:space="preserve">ELETRICISTA COM ENCARGOS COMPLEMENTARES</t>
          </r>
        </is>
      </c>
      <c r="C1077" s="22" t="inlineStr">
        <is>
          <r>
            <t xml:space="preserve">SINAPI</t>
          </r>
        </is>
      </c>
      <c r="D1077" s="22" t="inlineStr">
        <is>
          <r>
            <t xml:space="preserve">H</t>
          </r>
        </is>
      </c>
      <c r="E1077" s="24" t="n">
        <v>0.076</v>
      </c>
      <c r="F1077" s="25" t="n">
        <v>30.96</v>
      </c>
      <c r="G1077" s="25" t="n">
        <f>TRUNC(TRUNC(E1077,8)*F1077,2)</f>
        <v>2.35</v>
      </c>
    </row>
    <row r="1078" customHeight="1" ht="18">
      <c r="A1078" s="2" t="inlineStr"/>
      <c r="B1078" s="2" t="inlineStr"/>
      <c r="C1078" s="2" t="inlineStr"/>
      <c r="D1078" s="2" t="inlineStr"/>
      <c r="E1078" s="26" t="inlineStr">
        <is>
          <r>
            <t xml:space="preserve">TOTAL Mão de Obra com Encargos Complementares:</t>
          </r>
        </is>
      </c>
      <c r="F1078" s="26" t="inlineStr"/>
      <c r="G1078" s="27" t="n">
        <f>SUM(G1076:G1077)</f>
        <v>4.26</v>
      </c>
    </row>
    <row r="1079" customHeight="1" ht="15">
      <c r="A1079" s="2" t="inlineStr"/>
      <c r="B1079" s="2" t="inlineStr"/>
      <c r="C1079" s="2" t="inlineStr"/>
      <c r="D1079" s="2" t="inlineStr"/>
      <c r="E1079" s="28" t="inlineStr">
        <is>
          <r>
            <t xml:space="preserve">VALOR:</t>
          </r>
        </is>
      </c>
      <c r="F1079" s="28" t="inlineStr"/>
      <c r="G1079" s="29" t="n">
        <f>ROUND(SUM(G1074,G1078),2)</f>
        <v>17.74</v>
      </c>
    </row>
    <row r="1080" customHeight="1" ht="15">
      <c r="A1080" s="2" t="inlineStr"/>
      <c r="B1080" s="2" t="inlineStr"/>
      <c r="C1080" s="2" t="inlineStr"/>
      <c r="D1080" s="2" t="inlineStr"/>
      <c r="E1080" s="28" t="inlineStr">
        <is>
          <r>
            <t xml:space="preserve">VALOR BDI (20.34%):</t>
          </r>
        </is>
      </c>
      <c r="F1080" s="28" t="inlineStr"/>
      <c r="G1080" s="29" t="n">
        <f>ROUND(G1079*(20.34/100),2)</f>
        <v>3.61</v>
      </c>
    </row>
    <row r="1081" customHeight="1" ht="15">
      <c r="A1081" s="2" t="inlineStr"/>
      <c r="B1081" s="2" t="inlineStr"/>
      <c r="C1081" s="2" t="inlineStr"/>
      <c r="D1081" s="2" t="inlineStr"/>
      <c r="E1081" s="28" t="inlineStr">
        <is>
          <r>
            <t xml:space="preserve">VALOR COM BDI:</t>
          </r>
        </is>
      </c>
      <c r="F1081" s="28" t="inlineStr"/>
      <c r="G1081" s="29" t="n">
        <f>G1080+G1079</f>
        <v>21.35</v>
      </c>
    </row>
    <row r="1082" customHeight="1" ht="10">
      <c r="A1082" s="2" t="inlineStr"/>
      <c r="B1082" s="2" t="inlineStr"/>
      <c r="C1082" s="2" t="inlineStr"/>
      <c r="D1082" s="2" t="inlineStr"/>
      <c r="E1082" s="18" t="inlineStr"/>
      <c r="F1082" s="18" t="inlineStr"/>
      <c r="G1082" s="18" t="inlineStr"/>
    </row>
    <row r="1083" customHeight="1" ht="20">
      <c r="A1083" s="19" t="inlineStr">
        <is>
          <r>
            <t xml:space="preserve">​C0591​ CAIXA ALVENARIA/REBOCO C/TAMPA CONCRETO FUNDO BRITA 60x60x60cm​ (UN)</t>
          </r>
        </is>
      </c>
      <c r="B1083" s="19" t="inlineStr"/>
      <c r="C1083" s="19" t="inlineStr"/>
      <c r="D1083" s="19" t="inlineStr"/>
      <c r="E1083" s="19" t="inlineStr"/>
      <c r="F1083" s="19" t="inlineStr"/>
      <c r="G1083" s="19" t="inlineStr"/>
    </row>
    <row r="1084" customHeight="1" ht="15">
      <c r="A1084" s="20" t="inlineStr">
        <is>
          <r>
            <t xml:space="preserve">Serviço</t>
          </r>
        </is>
      </c>
      <c r="B1084" s="20" t="inlineStr"/>
      <c r="C1084" s="21" t="inlineStr">
        <is>
          <r>
            <t xml:space="preserve">FONTE</t>
          </r>
        </is>
      </c>
      <c r="D1084" s="21" t="inlineStr">
        <is>
          <r>
            <t xml:space="preserve">UNID</t>
          </r>
        </is>
      </c>
      <c r="E1084" s="21" t="inlineStr">
        <is>
          <r>
            <t xml:space="preserve">COEFICIENTE</t>
          </r>
        </is>
      </c>
      <c r="F1084" s="21" t="inlineStr">
        <is>
          <r>
            <t xml:space="preserve">PREÇO UNITÁRIO</t>
          </r>
        </is>
      </c>
      <c r="G1084" s="21" t="inlineStr">
        <is>
          <r>
            <t xml:space="preserve">TOTAL</t>
          </r>
        </is>
      </c>
    </row>
    <row r="1085" customHeight="1" ht="21">
      <c r="A1085" s="22" t="inlineStr">
        <is>
          <r>
            <t xml:space="preserve">C0076</t>
          </r>
        </is>
      </c>
      <c r="B1085" s="23" t="inlineStr">
        <is>
          <r>
            <t xml:space="preserve">ALVENARIA DE TIJOLO COMUM C/ARGAMASSA MISTA DE CAL HIDRATADA 1:2:8 ESP=10 cm</t>
          </r>
        </is>
      </c>
      <c r="C1085" s="22" t="inlineStr">
        <is>
          <r>
            <t xml:space="preserve">SEINFRA</t>
          </r>
        </is>
      </c>
      <c r="D1085" s="22" t="inlineStr">
        <is>
          <r>
            <t xml:space="preserve">M2</t>
          </r>
        </is>
      </c>
      <c r="E1085" s="24" t="n">
        <v>1.68</v>
      </c>
      <c r="F1085" s="30" t="n">
        <v>130.08</v>
      </c>
      <c r="G1085" s="30" t="n">
        <f>ROUND(ROUND(E1085,8)*F1085,4)</f>
        <v>218.5344</v>
      </c>
    </row>
    <row r="1086" customHeight="1" ht="15">
      <c r="A1086" s="22" t="inlineStr">
        <is>
          <r>
            <t xml:space="preserve">C0218</t>
          </r>
        </is>
      </c>
      <c r="B1086" s="23" t="inlineStr">
        <is>
          <r>
            <t xml:space="preserve">ARMADURA CA-60 MÉDIA D= 6,4 A 9,5mm</t>
          </r>
        </is>
      </c>
      <c r="C1086" s="22" t="inlineStr">
        <is>
          <r>
            <t xml:space="preserve">SEINFRA</t>
          </r>
        </is>
      </c>
      <c r="D1086" s="22" t="inlineStr">
        <is>
          <r>
            <t xml:space="preserve">KG</t>
          </r>
        </is>
      </c>
      <c r="E1086" s="24" t="n">
        <v>1.25</v>
      </c>
      <c r="F1086" s="30" t="n">
        <v>12.9</v>
      </c>
      <c r="G1086" s="30" t="n">
        <f>ROUND(ROUND(E1086,8)*F1086,4)</f>
        <v>16.125</v>
      </c>
    </row>
    <row r="1087" customHeight="1" ht="21">
      <c r="A1087" s="22" t="inlineStr">
        <is>
          <r>
            <t xml:space="preserve">C0840</t>
          </r>
        </is>
      </c>
      <c r="B1087" s="23" t="inlineStr">
        <is>
          <r>
            <t xml:space="preserve">CONCRETO P/VIBR., FCK 15 MPa COM AGREGADO ADQUIRIDO</t>
          </r>
        </is>
      </c>
      <c r="C1087" s="22" t="inlineStr">
        <is>
          <r>
            <t xml:space="preserve">SEINFRA</t>
          </r>
        </is>
      </c>
      <c r="D1087" s="22" t="inlineStr">
        <is>
          <r>
            <t xml:space="preserve">M3</t>
          </r>
        </is>
      </c>
      <c r="E1087" s="24" t="n">
        <v>0.0384</v>
      </c>
      <c r="F1087" s="30" t="n">
        <v>508.17</v>
      </c>
      <c r="G1087" s="30" t="n">
        <f>ROUND(ROUND(E1087,8)*F1087,4)</f>
        <v>19.5137</v>
      </c>
    </row>
    <row r="1088" customHeight="1" ht="15">
      <c r="A1088" s="22" t="inlineStr">
        <is>
          <r>
            <t xml:space="preserve">C2784</t>
          </r>
        </is>
      </c>
      <c r="B1088" s="23" t="inlineStr">
        <is>
          <r>
            <t xml:space="preserve">ESCAVAÇÃO MANUAL SOLO DE 1A.CAT. PROF. ATÉ 1.50m</t>
          </r>
        </is>
      </c>
      <c r="C1088" s="22" t="inlineStr">
        <is>
          <r>
            <t xml:space="preserve">SEINFRA</t>
          </r>
        </is>
      </c>
      <c r="D1088" s="22" t="inlineStr">
        <is>
          <r>
            <t xml:space="preserve">M3</t>
          </r>
        </is>
      </c>
      <c r="E1088" s="24" t="n">
        <v>0.216</v>
      </c>
      <c r="F1088" s="30" t="n">
        <v>53.69</v>
      </c>
      <c r="G1088" s="30" t="n">
        <f>ROUND(ROUND(E1088,8)*F1088,4)</f>
        <v>11.597</v>
      </c>
    </row>
    <row r="1089" customHeight="1" ht="15">
      <c r="A1089" s="22" t="inlineStr">
        <is>
          <r>
            <t xml:space="preserve">C1400</t>
          </r>
        </is>
      </c>
      <c r="B1089" s="23" t="inlineStr">
        <is>
          <r>
            <t xml:space="preserve">FORMA DE TÁBUAS DE 1" DE 3A. P/FUNDAÇÕES UTIL. 5 X</t>
          </r>
        </is>
      </c>
      <c r="C1089" s="22" t="inlineStr">
        <is>
          <r>
            <t xml:space="preserve">SEINFRA</t>
          </r>
        </is>
      </c>
      <c r="D1089" s="22" t="inlineStr">
        <is>
          <r>
            <t xml:space="preserve">M2</t>
          </r>
        </is>
      </c>
      <c r="E1089" s="24" t="n">
        <v>0.192</v>
      </c>
      <c r="F1089" s="30" t="n">
        <v>83.65</v>
      </c>
      <c r="G1089" s="30" t="n">
        <f>ROUND(ROUND(E1089,8)*F1089,4)</f>
        <v>16.0608</v>
      </c>
    </row>
    <row r="1090" customHeight="1" ht="15">
      <c r="A1090" s="22" t="inlineStr">
        <is>
          <r>
            <t xml:space="preserve">C2862</t>
          </r>
        </is>
      </c>
      <c r="B1090" s="23" t="inlineStr">
        <is>
          <r>
            <t xml:space="preserve">LASTRO DE BRITA</t>
          </r>
        </is>
      </c>
      <c r="C1090" s="22" t="inlineStr">
        <is>
          <r>
            <t xml:space="preserve">SEINFRA</t>
          </r>
        </is>
      </c>
      <c r="D1090" s="22" t="inlineStr">
        <is>
          <r>
            <t xml:space="preserve">M3</t>
          </r>
        </is>
      </c>
      <c r="E1090" s="24" t="n">
        <v>0.054</v>
      </c>
      <c r="F1090" s="30" t="n">
        <v>156.09</v>
      </c>
      <c r="G1090" s="30" t="n">
        <f>ROUND(ROUND(E1090,8)*F1090,4)</f>
        <v>8.4289</v>
      </c>
    </row>
    <row r="1091" customHeight="1" ht="21">
      <c r="A1091" s="22" t="inlineStr">
        <is>
          <r>
            <t xml:space="preserve">C2123</t>
          </r>
        </is>
      </c>
      <c r="B1091" s="23" t="inlineStr">
        <is>
          <r>
            <t xml:space="preserve">REBOCO C/ARGAMASSA DE CAL HIDRATADA E AREIA PENEIRADA TRAÇO 1:3 ESP=5 mm P/PAREDE</t>
          </r>
        </is>
      </c>
      <c r="C1091" s="22" t="inlineStr">
        <is>
          <r>
            <t xml:space="preserve">SEINFRA</t>
          </r>
        </is>
      </c>
      <c r="D1091" s="22" t="inlineStr">
        <is>
          <r>
            <t xml:space="preserve">M2</t>
          </r>
        </is>
      </c>
      <c r="E1091" s="24" t="n">
        <v>1.44</v>
      </c>
      <c r="F1091" s="30" t="n">
        <v>28.28</v>
      </c>
      <c r="G1091" s="30" t="n">
        <f>ROUND(ROUND(E1091,8)*F1091,4)</f>
        <v>40.7232</v>
      </c>
    </row>
    <row r="1092" customHeight="1" ht="15">
      <c r="A1092" s="2" t="inlineStr"/>
      <c r="B1092" s="2" t="inlineStr"/>
      <c r="C1092" s="2" t="inlineStr"/>
      <c r="D1092" s="2" t="inlineStr"/>
      <c r="E1092" s="26" t="inlineStr">
        <is>
          <r>
            <t xml:space="preserve">TOTAL Serviço:</t>
          </r>
        </is>
      </c>
      <c r="F1092" s="26" t="inlineStr"/>
      <c r="G1092" s="31" t="n">
        <f>SUM(G1085:G1091)</f>
        <v>330.983</v>
      </c>
    </row>
    <row r="1093" customHeight="1" ht="15">
      <c r="A1093" s="2" t="inlineStr"/>
      <c r="B1093" s="2" t="inlineStr"/>
      <c r="C1093" s="2" t="inlineStr"/>
      <c r="D1093" s="2" t="inlineStr"/>
      <c r="E1093" s="28" t="inlineStr">
        <is>
          <r>
            <t xml:space="preserve">VALOR:</t>
          </r>
        </is>
      </c>
      <c r="F1093" s="28" t="inlineStr"/>
      <c r="G1093" s="29" t="n">
        <f>ROUND(SUM(G1092),2)</f>
        <v>330.97</v>
      </c>
    </row>
    <row r="1094" customHeight="1" ht="15">
      <c r="A1094" s="2" t="inlineStr"/>
      <c r="B1094" s="2" t="inlineStr"/>
      <c r="C1094" s="2" t="inlineStr"/>
      <c r="D1094" s="2" t="inlineStr"/>
      <c r="E1094" s="28" t="inlineStr">
        <is>
          <r>
            <t xml:space="preserve">VALOR BDI (20.34%):</t>
          </r>
        </is>
      </c>
      <c r="F1094" s="28" t="inlineStr"/>
      <c r="G1094" s="29" t="n">
        <f>ROUND(G1093*(20.34/100),2)</f>
        <v>67.32</v>
      </c>
    </row>
    <row r="1095" customHeight="1" ht="15">
      <c r="A1095" s="2" t="inlineStr"/>
      <c r="B1095" s="2" t="inlineStr"/>
      <c r="C1095" s="2" t="inlineStr"/>
      <c r="D1095" s="2" t="inlineStr"/>
      <c r="E1095" s="28" t="inlineStr">
        <is>
          <r>
            <t xml:space="preserve">VALOR COM BDI:</t>
          </r>
        </is>
      </c>
      <c r="F1095" s="28" t="inlineStr"/>
      <c r="G1095" s="29" t="n">
        <f>G1094+G1093</f>
        <v>398.29</v>
      </c>
    </row>
    <row r="1096" customHeight="1" ht="10">
      <c r="A1096" s="2" t="inlineStr"/>
      <c r="B1096" s="2" t="inlineStr"/>
      <c r="C1096" s="2" t="inlineStr"/>
      <c r="D1096" s="2" t="inlineStr"/>
      <c r="E1096" s="18" t="inlineStr"/>
      <c r="F1096" s="18" t="inlineStr"/>
      <c r="G1096" s="18" t="inlineStr"/>
    </row>
    <row r="1097" customHeight="1" ht="20">
      <c r="A1097" s="19" t="inlineStr">
        <is>
          <r>
            <t xml:space="preserve">​102605​ CAIXA D´ÁGUA EM POLIETILENO, 500 LITROS - FORNECIMENTO E INSTALAÇÃO. AF_06/2021​ (UN)</t>
          </r>
        </is>
      </c>
      <c r="B1097" s="19" t="inlineStr"/>
      <c r="C1097" s="19" t="inlineStr"/>
      <c r="D1097" s="19" t="inlineStr"/>
      <c r="E1097" s="19" t="inlineStr"/>
      <c r="F1097" s="19" t="inlineStr"/>
      <c r="G1097" s="19" t="inlineStr"/>
    </row>
    <row r="1098" customHeight="1" ht="15">
      <c r="A1098" s="20" t="inlineStr">
        <is>
          <r>
            <t xml:space="preserve">Material</t>
          </r>
        </is>
      </c>
      <c r="B1098" s="20" t="inlineStr"/>
      <c r="C1098" s="21" t="inlineStr">
        <is>
          <r>
            <t xml:space="preserve">FONTE</t>
          </r>
        </is>
      </c>
      <c r="D1098" s="21" t="inlineStr">
        <is>
          <r>
            <t xml:space="preserve">UNID</t>
          </r>
        </is>
      </c>
      <c r="E1098" s="21" t="inlineStr">
        <is>
          <r>
            <t xml:space="preserve">COEFICIENTE</t>
          </r>
        </is>
      </c>
      <c r="F1098" s="21" t="inlineStr">
        <is>
          <r>
            <t xml:space="preserve">PREÇO UNITÁRIO</t>
          </r>
        </is>
      </c>
      <c r="G1098" s="21" t="inlineStr">
        <is>
          <r>
            <t xml:space="preserve">TOTAL</t>
          </r>
        </is>
      </c>
    </row>
    <row r="1099" customHeight="1" ht="21">
      <c r="A1099" s="22" t="inlineStr">
        <is>
          <r>
            <t xml:space="preserve">00034637</t>
          </r>
        </is>
      </c>
      <c r="B1099" s="23" t="inlineStr">
        <is>
          <r>
            <t xml:space="preserve">CAIXA D'AGUA / RESERVATORIO EM POLIETILENO, 500 LITROS, COM TAMPA</t>
          </r>
        </is>
      </c>
      <c r="C1099" s="22" t="inlineStr">
        <is>
          <r>
            <t xml:space="preserve">SINAPI</t>
          </r>
        </is>
      </c>
      <c r="D1099" s="22" t="inlineStr">
        <is>
          <r>
            <t xml:space="preserve">UN</t>
          </r>
        </is>
      </c>
      <c r="E1099" s="24" t="n">
        <v>1.0</v>
      </c>
      <c r="F1099" s="25" t="n">
        <v>301.16</v>
      </c>
      <c r="G1099" s="25" t="n">
        <f>TRUNC(TRUNC(E1099,8)*F1099,2)</f>
        <v>301.16</v>
      </c>
    </row>
    <row r="1100" customHeight="1" ht="15">
      <c r="A1100" s="2" t="inlineStr"/>
      <c r="B1100" s="2" t="inlineStr"/>
      <c r="C1100" s="2" t="inlineStr"/>
      <c r="D1100" s="2" t="inlineStr"/>
      <c r="E1100" s="26" t="inlineStr">
        <is>
          <r>
            <t xml:space="preserve">TOTAL Material:</t>
          </r>
        </is>
      </c>
      <c r="F1100" s="26" t="inlineStr"/>
      <c r="G1100" s="27" t="n">
        <f>SUM(G1099:G1099)</f>
        <v>301.16</v>
      </c>
    </row>
    <row r="1101" customHeight="1" ht="15">
      <c r="A1101" s="20" t="inlineStr">
        <is>
          <r>
            <t xml:space="preserve">Mão de Obra com Encargos Complementares</t>
          </r>
        </is>
      </c>
      <c r="B1101" s="20" t="inlineStr"/>
      <c r="C1101" s="21" t="inlineStr">
        <is>
          <r>
            <t xml:space="preserve">FONTE</t>
          </r>
        </is>
      </c>
      <c r="D1101" s="21" t="inlineStr">
        <is>
          <r>
            <t xml:space="preserve">UNID</t>
          </r>
        </is>
      </c>
      <c r="E1101" s="21" t="inlineStr">
        <is>
          <r>
            <t xml:space="preserve">COEFICIENTE</t>
          </r>
        </is>
      </c>
      <c r="F1101" s="21" t="inlineStr">
        <is>
          <r>
            <t xml:space="preserve">PREÇO UNITÁRIO</t>
          </r>
        </is>
      </c>
      <c r="G1101" s="21" t="inlineStr">
        <is>
          <r>
            <t xml:space="preserve">TOTAL</t>
          </r>
        </is>
      </c>
    </row>
    <row r="1102" customHeight="1" ht="21">
      <c r="A1102" s="22" t="inlineStr">
        <is>
          <r>
            <t xml:space="preserve">88248</t>
          </r>
        </is>
      </c>
      <c r="B1102" s="23" t="inlineStr">
        <is>
          <r>
            <t xml:space="preserve">AUXILIAR DE ENCANADOR OU BOMBEIRO HIDRÁULICO COM ENCARGOS COMPLEMENTARES</t>
          </r>
        </is>
      </c>
      <c r="C1102" s="22" t="inlineStr">
        <is>
          <r>
            <t xml:space="preserve">SINAPI</t>
          </r>
        </is>
      </c>
      <c r="D1102" s="22" t="inlineStr">
        <is>
          <r>
            <t xml:space="preserve">H</t>
          </r>
        </is>
      </c>
      <c r="E1102" s="24" t="n">
        <v>0.1052</v>
      </c>
      <c r="F1102" s="25" t="n">
        <v>24.23</v>
      </c>
      <c r="G1102" s="25" t="n">
        <f>TRUNC(TRUNC(E1102,8)*F1102,2)</f>
        <v>2.54</v>
      </c>
    </row>
    <row r="1103" customHeight="1" ht="21">
      <c r="A1103" s="22" t="inlineStr">
        <is>
          <r>
            <t xml:space="preserve">88267</t>
          </r>
        </is>
      </c>
      <c r="B1103" s="23" t="inlineStr">
        <is>
          <r>
            <t xml:space="preserve">ENCANADOR OU BOMBEIRO HIDRÁULICO COM ENCARGOS COMPLEMENTARES</t>
          </r>
        </is>
      </c>
      <c r="C1103" s="22" t="inlineStr">
        <is>
          <r>
            <t xml:space="preserve">SINAPI</t>
          </r>
        </is>
      </c>
      <c r="D1103" s="22" t="inlineStr">
        <is>
          <r>
            <t xml:space="preserve">H</t>
          </r>
        </is>
      </c>
      <c r="E1103" s="24" t="n">
        <v>0.1052</v>
      </c>
      <c r="F1103" s="25" t="n">
        <v>29.86</v>
      </c>
      <c r="G1103" s="25" t="n">
        <f>TRUNC(TRUNC(E1103,8)*F1103,2)</f>
        <v>3.14</v>
      </c>
    </row>
    <row r="1104" customHeight="1" ht="18">
      <c r="A1104" s="2" t="inlineStr"/>
      <c r="B1104" s="2" t="inlineStr"/>
      <c r="C1104" s="2" t="inlineStr"/>
      <c r="D1104" s="2" t="inlineStr"/>
      <c r="E1104" s="26" t="inlineStr">
        <is>
          <r>
            <t xml:space="preserve">TOTAL Mão de Obra com Encargos Complementares:</t>
          </r>
        </is>
      </c>
      <c r="F1104" s="26" t="inlineStr"/>
      <c r="G1104" s="27" t="n">
        <f>SUM(G1102:G1103)</f>
        <v>5.68</v>
      </c>
    </row>
    <row r="1105" customHeight="1" ht="15">
      <c r="A1105" s="2" t="inlineStr"/>
      <c r="B1105" s="2" t="inlineStr"/>
      <c r="C1105" s="2" t="inlineStr"/>
      <c r="D1105" s="2" t="inlineStr"/>
      <c r="E1105" s="28" t="inlineStr">
        <is>
          <r>
            <t xml:space="preserve">VALOR:</t>
          </r>
        </is>
      </c>
      <c r="F1105" s="28" t="inlineStr"/>
      <c r="G1105" s="29" t="n">
        <f>ROUND(SUM(G1100,G1104),2)</f>
        <v>306.84</v>
      </c>
    </row>
    <row r="1106" customHeight="1" ht="15">
      <c r="A1106" s="2" t="inlineStr"/>
      <c r="B1106" s="2" t="inlineStr"/>
      <c r="C1106" s="2" t="inlineStr"/>
      <c r="D1106" s="2" t="inlineStr"/>
      <c r="E1106" s="28" t="inlineStr">
        <is>
          <r>
            <t xml:space="preserve">VALOR BDI (20.34%):</t>
          </r>
        </is>
      </c>
      <c r="F1106" s="28" t="inlineStr"/>
      <c r="G1106" s="29" t="n">
        <f>ROUND(G1105*(20.34/100),2)</f>
        <v>62.41</v>
      </c>
    </row>
    <row r="1107" customHeight="1" ht="15">
      <c r="A1107" s="2" t="inlineStr"/>
      <c r="B1107" s="2" t="inlineStr"/>
      <c r="C1107" s="2" t="inlineStr"/>
      <c r="D1107" s="2" t="inlineStr"/>
      <c r="E1107" s="28" t="inlineStr">
        <is>
          <r>
            <t xml:space="preserve">VALOR COM BDI:</t>
          </r>
        </is>
      </c>
      <c r="F1107" s="28" t="inlineStr"/>
      <c r="G1107" s="29" t="n">
        <f>G1106+G1105</f>
        <v>369.25</v>
      </c>
    </row>
    <row r="1108" customHeight="1" ht="10">
      <c r="A1108" s="2" t="inlineStr"/>
      <c r="B1108" s="2" t="inlineStr"/>
      <c r="C1108" s="2" t="inlineStr"/>
      <c r="D1108" s="2" t="inlineStr"/>
      <c r="E1108" s="18" t="inlineStr"/>
      <c r="F1108" s="18" t="inlineStr"/>
      <c r="G1108" s="18" t="inlineStr"/>
    </row>
    <row r="1109" customHeight="1" ht="20">
      <c r="A1109" s="19" t="inlineStr">
        <is>
          <r>
            <t xml:space="preserve">​102619​ CAIXA D´ÁGUA EM POLIÉSTER REFORÇADO COM FIBRA DE VIDRO, 10000 LITROS - FORNECIMENTO E INSTALAÇÃO. AF_06/2021​ (UN)</t>
          </r>
        </is>
      </c>
      <c r="B1109" s="19" t="inlineStr"/>
      <c r="C1109" s="19" t="inlineStr"/>
      <c r="D1109" s="19" t="inlineStr"/>
      <c r="E1109" s="19" t="inlineStr"/>
      <c r="F1109" s="19" t="inlineStr"/>
      <c r="G1109" s="19" t="inlineStr"/>
    </row>
    <row r="1110" customHeight="1" ht="15">
      <c r="A1110" s="20" t="inlineStr">
        <is>
          <r>
            <t xml:space="preserve">Equipamento Custo Horário</t>
          </r>
        </is>
      </c>
      <c r="B1110" s="20" t="inlineStr"/>
      <c r="C1110" s="21" t="inlineStr">
        <is>
          <r>
            <t xml:space="preserve">FONTE</t>
          </r>
        </is>
      </c>
      <c r="D1110" s="21" t="inlineStr">
        <is>
          <r>
            <t xml:space="preserve">UNID</t>
          </r>
        </is>
      </c>
      <c r="E1110" s="21" t="inlineStr">
        <is>
          <r>
            <t xml:space="preserve">COEFICIENTE</t>
          </r>
        </is>
      </c>
      <c r="F1110" s="21" t="inlineStr">
        <is>
          <r>
            <t xml:space="preserve">PREÇO UNITÁRIO</t>
          </r>
        </is>
      </c>
      <c r="G1110" s="21" t="inlineStr">
        <is>
          <r>
            <t xml:space="preserve">TOTAL</t>
          </r>
        </is>
      </c>
    </row>
    <row r="1111" customHeight="1" ht="29">
      <c r="A1111" s="22" t="inlineStr">
        <is>
          <r>
            <t xml:space="preserve">93288</t>
          </r>
        </is>
      </c>
      <c r="B1111" s="23" t="inlineStr">
        <is>
          <r>
            <t xml:space="preserve">GUINDASTE HIDRÁULICO AUTOPROPELIDO, COM LANÇA TELESCÓPICA 40 M, CAPACIDADE MÁXIMA 60 T, POTÊNCIA 260 KW - CHI DIURNO. AF_03/2016</t>
          </r>
        </is>
      </c>
      <c r="C1111" s="22" t="inlineStr">
        <is>
          <r>
            <t xml:space="preserve">SINAPI</t>
          </r>
        </is>
      </c>
      <c r="D1111" s="22" t="inlineStr">
        <is>
          <r>
            <t xml:space="preserve">CHI</t>
          </r>
        </is>
      </c>
      <c r="E1111" s="24" t="n">
        <v>2.3611</v>
      </c>
      <c r="F1111" s="25" t="n">
        <v>197.08</v>
      </c>
      <c r="G1111" s="25" t="n">
        <f>TRUNC(TRUNC(E1111,8)*F1111,2)</f>
        <v>465.32</v>
      </c>
    </row>
    <row r="1112" customHeight="1" ht="29">
      <c r="A1112" s="22" t="inlineStr">
        <is>
          <r>
            <t xml:space="preserve">93287</t>
          </r>
        </is>
      </c>
      <c r="B1112" s="23" t="inlineStr">
        <is>
          <r>
            <t xml:space="preserve">GUINDASTE HIDRÁULICO AUTOPROPELIDO, COM LANÇA TELESCÓPICA 40 M, CAPACIDADE MÁXIMA 60 T, POTÊNCIA 260 KW - CHP DIURNO. AF_03/2016</t>
          </r>
        </is>
      </c>
      <c r="C1112" s="22" t="inlineStr">
        <is>
          <r>
            <t xml:space="preserve">SINAPI</t>
          </r>
        </is>
      </c>
      <c r="D1112" s="22" t="inlineStr">
        <is>
          <r>
            <t xml:space="preserve">CHP</t>
          </r>
        </is>
      </c>
      <c r="E1112" s="24" t="n">
        <v>0.2634</v>
      </c>
      <c r="F1112" s="25" t="n">
        <v>370.38</v>
      </c>
      <c r="G1112" s="25" t="n">
        <f>TRUNC(TRUNC(E1112,8)*F1112,2)</f>
        <v>97.55</v>
      </c>
    </row>
    <row r="1113" customHeight="1" ht="18">
      <c r="A1113" s="2" t="inlineStr"/>
      <c r="B1113" s="2" t="inlineStr"/>
      <c r="C1113" s="2" t="inlineStr"/>
      <c r="D1113" s="2" t="inlineStr"/>
      <c r="E1113" s="26" t="inlineStr">
        <is>
          <r>
            <t xml:space="preserve">TOTAL Equipamento Custo Horário:</t>
          </r>
        </is>
      </c>
      <c r="F1113" s="26" t="inlineStr"/>
      <c r="G1113" s="27" t="n">
        <f>SUM(G1111:G1112)</f>
        <v>562.87</v>
      </c>
    </row>
    <row r="1114" customHeight="1" ht="15">
      <c r="A1114" s="20" t="inlineStr">
        <is>
          <r>
            <t xml:space="preserve">Material</t>
          </r>
        </is>
      </c>
      <c r="B1114" s="20" t="inlineStr"/>
      <c r="C1114" s="21" t="inlineStr">
        <is>
          <r>
            <t xml:space="preserve">FONTE</t>
          </r>
        </is>
      </c>
      <c r="D1114" s="21" t="inlineStr">
        <is>
          <r>
            <t xml:space="preserve">UNID</t>
          </r>
        </is>
      </c>
      <c r="E1114" s="21" t="inlineStr">
        <is>
          <r>
            <t xml:space="preserve">COEFICIENTE</t>
          </r>
        </is>
      </c>
      <c r="F1114" s="21" t="inlineStr">
        <is>
          <r>
            <t xml:space="preserve">PREÇO UNITÁRIO</t>
          </r>
        </is>
      </c>
      <c r="G1114" s="21" t="inlineStr">
        <is>
          <r>
            <t xml:space="preserve">TOTAL</t>
          </r>
        </is>
      </c>
    </row>
    <row r="1115" customHeight="1" ht="29">
      <c r="A1115" s="22" t="inlineStr">
        <is>
          <r>
            <t xml:space="preserve">00037106</t>
          </r>
        </is>
      </c>
      <c r="B1115" s="23" t="inlineStr">
        <is>
          <r>
            <t xml:space="preserve">CAIXA D'AGUA / RESERVATORIO EM POLIESTER REFORCADO COM FIBRA DE VIDRO, 10000 LITROS, COM TAMPA</t>
          </r>
        </is>
      </c>
      <c r="C1115" s="22" t="inlineStr">
        <is>
          <r>
            <t xml:space="preserve">SINAPI</t>
          </r>
        </is>
      </c>
      <c r="D1115" s="22" t="inlineStr">
        <is>
          <r>
            <t xml:space="preserve">UN</t>
          </r>
        </is>
      </c>
      <c r="E1115" s="24" t="n">
        <v>1.0</v>
      </c>
      <c r="F1115" s="25" t="n">
        <v>5402.19</v>
      </c>
      <c r="G1115" s="25" t="n">
        <f>TRUNC(TRUNC(E1115,8)*F1115,2)</f>
        <v>5402.19</v>
      </c>
    </row>
    <row r="1116" customHeight="1" ht="15">
      <c r="A1116" s="2" t="inlineStr"/>
      <c r="B1116" s="2" t="inlineStr"/>
      <c r="C1116" s="2" t="inlineStr"/>
      <c r="D1116" s="2" t="inlineStr"/>
      <c r="E1116" s="26" t="inlineStr">
        <is>
          <r>
            <t xml:space="preserve">TOTAL Material:</t>
          </r>
        </is>
      </c>
      <c r="F1116" s="26" t="inlineStr"/>
      <c r="G1116" s="27" t="n">
        <f>SUM(G1115:G1115)</f>
        <v>5402.19</v>
      </c>
    </row>
    <row r="1117" customHeight="1" ht="15">
      <c r="A1117" s="20" t="inlineStr">
        <is>
          <r>
            <t xml:space="preserve">Mão de Obra com Encargos Complementares</t>
          </r>
        </is>
      </c>
      <c r="B1117" s="20" t="inlineStr"/>
      <c r="C1117" s="21" t="inlineStr">
        <is>
          <r>
            <t xml:space="preserve">FONTE</t>
          </r>
        </is>
      </c>
      <c r="D1117" s="21" t="inlineStr">
        <is>
          <r>
            <t xml:space="preserve">UNID</t>
          </r>
        </is>
      </c>
      <c r="E1117" s="21" t="inlineStr">
        <is>
          <r>
            <t xml:space="preserve">COEFICIENTE</t>
          </r>
        </is>
      </c>
      <c r="F1117" s="21" t="inlineStr">
        <is>
          <r>
            <t xml:space="preserve">PREÇO UNITÁRIO</t>
          </r>
        </is>
      </c>
      <c r="G1117" s="21" t="inlineStr">
        <is>
          <r>
            <t xml:space="preserve">TOTAL</t>
          </r>
        </is>
      </c>
    </row>
    <row r="1118" customHeight="1" ht="21">
      <c r="A1118" s="22" t="inlineStr">
        <is>
          <r>
            <t xml:space="preserve">88248</t>
          </r>
        </is>
      </c>
      <c r="B1118" s="23" t="inlineStr">
        <is>
          <r>
            <t xml:space="preserve">AUXILIAR DE ENCANADOR OU BOMBEIRO HIDRÁULICO COM ENCARGOS COMPLEMENTARES</t>
          </r>
        </is>
      </c>
      <c r="C1118" s="22" t="inlineStr">
        <is>
          <r>
            <t xml:space="preserve">SINAPI</t>
          </r>
        </is>
      </c>
      <c r="D1118" s="22" t="inlineStr">
        <is>
          <r>
            <t xml:space="preserve">H</t>
          </r>
        </is>
      </c>
      <c r="E1118" s="24" t="n">
        <v>1.4821</v>
      </c>
      <c r="F1118" s="25" t="n">
        <v>24.23</v>
      </c>
      <c r="G1118" s="25" t="n">
        <f>TRUNC(TRUNC(E1118,8)*F1118,2)</f>
        <v>35.91</v>
      </c>
    </row>
    <row r="1119" customHeight="1" ht="21">
      <c r="A1119" s="22" t="inlineStr">
        <is>
          <r>
            <t xml:space="preserve">88267</t>
          </r>
        </is>
      </c>
      <c r="B1119" s="23" t="inlineStr">
        <is>
          <r>
            <t xml:space="preserve">ENCANADOR OU BOMBEIRO HIDRÁULICO COM ENCARGOS COMPLEMENTARES</t>
          </r>
        </is>
      </c>
      <c r="C1119" s="22" t="inlineStr">
        <is>
          <r>
            <t xml:space="preserve">SINAPI</t>
          </r>
        </is>
      </c>
      <c r="D1119" s="22" t="inlineStr">
        <is>
          <r>
            <t xml:space="preserve">H</t>
          </r>
        </is>
      </c>
      <c r="E1119" s="24" t="n">
        <v>1.4821</v>
      </c>
      <c r="F1119" s="25" t="n">
        <v>29.86</v>
      </c>
      <c r="G1119" s="25" t="n">
        <f>TRUNC(TRUNC(E1119,8)*F1119,2)</f>
        <v>44.25</v>
      </c>
    </row>
    <row r="1120" customHeight="1" ht="18">
      <c r="A1120" s="2" t="inlineStr"/>
      <c r="B1120" s="2" t="inlineStr"/>
      <c r="C1120" s="2" t="inlineStr"/>
      <c r="D1120" s="2" t="inlineStr"/>
      <c r="E1120" s="26" t="inlineStr">
        <is>
          <r>
            <t xml:space="preserve">TOTAL Mão de Obra com Encargos Complementares:</t>
          </r>
        </is>
      </c>
      <c r="F1120" s="26" t="inlineStr"/>
      <c r="G1120" s="27" t="n">
        <f>SUM(G1118:G1119)</f>
        <v>80.16</v>
      </c>
    </row>
    <row r="1121" customHeight="1" ht="15">
      <c r="A1121" s="2" t="inlineStr"/>
      <c r="B1121" s="2" t="inlineStr"/>
      <c r="C1121" s="2" t="inlineStr"/>
      <c r="D1121" s="2" t="inlineStr"/>
      <c r="E1121" s="28" t="inlineStr">
        <is>
          <r>
            <t xml:space="preserve">VALOR:</t>
          </r>
        </is>
      </c>
      <c r="F1121" s="28" t="inlineStr"/>
      <c r="G1121" s="29" t="n">
        <f>ROUND(SUM(G1113,G1116,G1120),2)</f>
        <v>6045.22</v>
      </c>
    </row>
    <row r="1122" customHeight="1" ht="15">
      <c r="A1122" s="2" t="inlineStr"/>
      <c r="B1122" s="2" t="inlineStr"/>
      <c r="C1122" s="2" t="inlineStr"/>
      <c r="D1122" s="2" t="inlineStr"/>
      <c r="E1122" s="28" t="inlineStr">
        <is>
          <r>
            <t xml:space="preserve">VALOR BDI (20.34%):</t>
          </r>
        </is>
      </c>
      <c r="F1122" s="28" t="inlineStr"/>
      <c r="G1122" s="29" t="n">
        <f>ROUND(G1121*(20.34/100),2)</f>
        <v>1229.6</v>
      </c>
    </row>
    <row r="1123" customHeight="1" ht="15">
      <c r="A1123" s="2" t="inlineStr"/>
      <c r="B1123" s="2" t="inlineStr"/>
      <c r="C1123" s="2" t="inlineStr"/>
      <c r="D1123" s="2" t="inlineStr"/>
      <c r="E1123" s="28" t="inlineStr">
        <is>
          <r>
            <t xml:space="preserve">VALOR COM BDI:</t>
          </r>
        </is>
      </c>
      <c r="F1123" s="28" t="inlineStr"/>
      <c r="G1123" s="29" t="n">
        <f>G1122+G1121</f>
        <v>7274.82</v>
      </c>
    </row>
    <row r="1124" customHeight="1" ht="10">
      <c r="A1124" s="2" t="inlineStr"/>
      <c r="B1124" s="2" t="inlineStr"/>
      <c r="C1124" s="2" t="inlineStr"/>
      <c r="D1124" s="2" t="inlineStr"/>
      <c r="E1124" s="18" t="inlineStr"/>
      <c r="F1124" s="18" t="inlineStr"/>
      <c r="G1124" s="18" t="inlineStr"/>
    </row>
    <row r="1125" customHeight="1" ht="20">
      <c r="A1125" s="19" t="inlineStr">
        <is>
          <r>
            <t xml:space="preserve">​19.004.0004-E​ CAMINHAO COM CARROCERIA FIXA, NO TOCO, CAPACIDADE DE 7, 5T, INCLUSIVE MOTORISTA​ (H)</t>
          </r>
        </is>
      </c>
      <c r="B1125" s="19" t="inlineStr"/>
      <c r="C1125" s="19" t="inlineStr"/>
      <c r="D1125" s="19" t="inlineStr"/>
      <c r="E1125" s="19" t="inlineStr"/>
      <c r="F1125" s="19" t="inlineStr"/>
      <c r="G1125" s="19" t="inlineStr"/>
    </row>
    <row r="1126" customHeight="1" ht="15">
      <c r="A1126" s="20" t="inlineStr">
        <is>
          <r>
            <t xml:space="preserve">Material</t>
          </r>
        </is>
      </c>
      <c r="B1126" s="20" t="inlineStr"/>
      <c r="C1126" s="21" t="inlineStr">
        <is>
          <r>
            <t xml:space="preserve">FONTE</t>
          </r>
        </is>
      </c>
      <c r="D1126" s="21" t="inlineStr">
        <is>
          <r>
            <t xml:space="preserve">UNID</t>
          </r>
        </is>
      </c>
      <c r="E1126" s="21" t="inlineStr">
        <is>
          <r>
            <t xml:space="preserve">COEFICIENTE</t>
          </r>
        </is>
      </c>
      <c r="F1126" s="21" t="inlineStr">
        <is>
          <r>
            <t xml:space="preserve">PREÇO UNITÁRIO</t>
          </r>
        </is>
      </c>
      <c r="G1126" s="21" t="inlineStr">
        <is>
          <r>
            <t xml:space="preserve">TOTAL</t>
          </r>
        </is>
      </c>
    </row>
    <row r="1127" customHeight="1" ht="21">
      <c r="A1127" s="22" t="inlineStr">
        <is>
          <r>
            <t xml:space="preserve">01599</t>
          </r>
        </is>
      </c>
      <c r="B1127" s="23" t="inlineStr">
        <is>
          <r>
            <t xml:space="preserve">CAMINHAO COM CARROCERIA FIXA, NO TOCO, PRECO SEM PNEUS, CAPACIDADE DE 7,5T - Percentual=22,7600%</t>
          </r>
        </is>
      </c>
      <c r="C1127" s="22" t="inlineStr">
        <is>
          <r>
            <t xml:space="preserve">EMOP</t>
          </r>
        </is>
      </c>
      <c r="D1127" s="22" t="inlineStr">
        <is>
          <r>
            <t xml:space="preserve">UN</t>
          </r>
        </is>
      </c>
      <c r="E1127" s="34" t="n">
        <v>8.0E-5</v>
      </c>
      <c r="F1127" s="32" t="n">
        <v>394033.17</v>
      </c>
      <c r="G1127" s="30" t="n">
        <f>TRUNC(TRUNC(E1127,7)*F1127*(1+(22.76/100)),4)</f>
        <v>38.6972</v>
      </c>
    </row>
    <row r="1128" customHeight="1" ht="15">
      <c r="A1128" s="2" t="inlineStr"/>
      <c r="B1128" s="2" t="inlineStr"/>
      <c r="C1128" s="2" t="inlineStr"/>
      <c r="D1128" s="2" t="inlineStr"/>
      <c r="E1128" s="26" t="inlineStr">
        <is>
          <r>
            <t xml:space="preserve">TOTAL Material:</t>
          </r>
        </is>
      </c>
      <c r="F1128" s="26" t="inlineStr"/>
      <c r="G1128" s="31" t="n">
        <f>SUM(G1127:G1127)</f>
        <v>38.6972</v>
      </c>
    </row>
    <row r="1129" customHeight="1" ht="15">
      <c r="A1129" s="20" t="inlineStr">
        <is>
          <r>
            <t xml:space="preserve">Mão de Obra</t>
          </r>
        </is>
      </c>
      <c r="B1129" s="20" t="inlineStr"/>
      <c r="C1129" s="21" t="inlineStr">
        <is>
          <r>
            <t xml:space="preserve">FONTE</t>
          </r>
        </is>
      </c>
      <c r="D1129" s="21" t="inlineStr">
        <is>
          <r>
            <t xml:space="preserve">UNID</t>
          </r>
        </is>
      </c>
      <c r="E1129" s="21" t="inlineStr">
        <is>
          <r>
            <t xml:space="preserve">COEFICIENTE</t>
          </r>
        </is>
      </c>
      <c r="F1129" s="21" t="inlineStr">
        <is>
          <r>
            <t xml:space="preserve">PREÇO UNITÁRIO</t>
          </r>
        </is>
      </c>
      <c r="G1129" s="21" t="inlineStr">
        <is>
          <r>
            <t xml:space="preserve">TOTAL</t>
          </r>
        </is>
      </c>
    </row>
    <row r="1130" customHeight="1" ht="21">
      <c r="A1130" s="22" t="inlineStr">
        <is>
          <r>
            <t xml:space="preserve">20105</t>
          </r>
        </is>
      </c>
      <c r="B1130" s="23" t="inlineStr">
        <is>
          <r>
            <t xml:space="preserve">MAO-DE-OBRA DE MOTORISTA DE CAMINHAO E CARRETA, INCLUSIVE ENCARGOS SOCIAIS DESONERADOS</t>
          </r>
        </is>
      </c>
      <c r="C1130" s="22" t="inlineStr">
        <is>
          <r>
            <t xml:space="preserve">EMOP</t>
          </r>
        </is>
      </c>
      <c r="D1130" s="22" t="inlineStr">
        <is>
          <r>
            <t xml:space="preserve">H</t>
          </r>
        </is>
      </c>
      <c r="E1130" s="34" t="n">
        <v>1.0</v>
      </c>
      <c r="F1130" s="30" t="n">
        <v>26.52</v>
      </c>
      <c r="G1130" s="30" t="n">
        <f>TRUNC(TRUNC(E1130,7)*F1130,4)</f>
        <v>26.52</v>
      </c>
    </row>
    <row r="1131" customHeight="1" ht="15">
      <c r="A1131" s="2" t="inlineStr"/>
      <c r="B1131" s="2" t="inlineStr"/>
      <c r="C1131" s="2" t="inlineStr"/>
      <c r="D1131" s="2" t="inlineStr"/>
      <c r="E1131" s="26" t="inlineStr">
        <is>
          <r>
            <t xml:space="preserve">TOTAL Mão de Obra:</t>
          </r>
        </is>
      </c>
      <c r="F1131" s="26" t="inlineStr"/>
      <c r="G1131" s="31" t="n">
        <f>SUM(G1130:G1130)</f>
        <v>26.52</v>
      </c>
    </row>
    <row r="1132" customHeight="1" ht="15">
      <c r="A1132" s="2" t="inlineStr"/>
      <c r="B1132" s="2" t="inlineStr"/>
      <c r="C1132" s="2" t="inlineStr"/>
      <c r="D1132" s="2" t="inlineStr"/>
      <c r="E1132" s="28" t="inlineStr">
        <is>
          <r>
            <t xml:space="preserve">VALOR:</t>
          </r>
        </is>
      </c>
      <c r="F1132" s="28" t="inlineStr"/>
      <c r="G1132" s="29" t="n">
        <f>ROUND(SUM(G1128,G1131),2)</f>
        <v>65.22</v>
      </c>
    </row>
    <row r="1133" customHeight="1" ht="15">
      <c r="A1133" s="2" t="inlineStr"/>
      <c r="B1133" s="2" t="inlineStr"/>
      <c r="C1133" s="2" t="inlineStr"/>
      <c r="D1133" s="2" t="inlineStr"/>
      <c r="E1133" s="28" t="inlineStr">
        <is>
          <r>
            <t xml:space="preserve">VALOR BDI (20.34%):</t>
          </r>
        </is>
      </c>
      <c r="F1133" s="28" t="inlineStr"/>
      <c r="G1133" s="29" t="n">
        <f>ROUND(G1132*(20.34/100),2)</f>
        <v>13.27</v>
      </c>
    </row>
    <row r="1134" customHeight="1" ht="15">
      <c r="A1134" s="2" t="inlineStr"/>
      <c r="B1134" s="2" t="inlineStr"/>
      <c r="C1134" s="2" t="inlineStr"/>
      <c r="D1134" s="2" t="inlineStr"/>
      <c r="E1134" s="28" t="inlineStr">
        <is>
          <r>
            <t xml:space="preserve">VALOR COM BDI:</t>
          </r>
        </is>
      </c>
      <c r="F1134" s="28" t="inlineStr"/>
      <c r="G1134" s="29" t="n">
        <f>G1133+G1132</f>
        <v>78.49</v>
      </c>
    </row>
    <row r="1135" customHeight="1" ht="10">
      <c r="A1135" s="2" t="inlineStr"/>
      <c r="B1135" s="2" t="inlineStr"/>
      <c r="C1135" s="2" t="inlineStr"/>
      <c r="D1135" s="2" t="inlineStr"/>
      <c r="E1135" s="18" t="inlineStr"/>
      <c r="F1135" s="18" t="inlineStr"/>
      <c r="G1135" s="18" t="inlineStr"/>
    </row>
    <row r="1136" customHeight="1" ht="20">
      <c r="A1136" s="19" t="inlineStr">
        <is>
          <r>
            <t xml:space="preserve">​19.004.0004-D​ CAMINHAO COM CARROCERIA FIXA, NO TOCO, CAPACIDADE DE 7, 5T, INCLUSIVE MOTORISTA​ (H)</t>
          </r>
        </is>
      </c>
      <c r="B1136" s="19" t="inlineStr"/>
      <c r="C1136" s="19" t="inlineStr"/>
      <c r="D1136" s="19" t="inlineStr"/>
      <c r="E1136" s="19" t="inlineStr"/>
      <c r="F1136" s="19" t="inlineStr"/>
      <c r="G1136" s="19" t="inlineStr"/>
    </row>
    <row r="1137" customHeight="1" ht="15">
      <c r="A1137" s="20" t="inlineStr">
        <is>
          <r>
            <t xml:space="preserve">Material</t>
          </r>
        </is>
      </c>
      <c r="B1137" s="20" t="inlineStr"/>
      <c r="C1137" s="21" t="inlineStr">
        <is>
          <r>
            <t xml:space="preserve">FONTE</t>
          </r>
        </is>
      </c>
      <c r="D1137" s="21" t="inlineStr">
        <is>
          <r>
            <t xml:space="preserve">UNID</t>
          </r>
        </is>
      </c>
      <c r="E1137" s="21" t="inlineStr">
        <is>
          <r>
            <t xml:space="preserve">COEFICIENTE</t>
          </r>
        </is>
      </c>
      <c r="F1137" s="21" t="inlineStr">
        <is>
          <r>
            <t xml:space="preserve">PREÇO UNITÁRIO</t>
          </r>
        </is>
      </c>
      <c r="G1137" s="21" t="inlineStr">
        <is>
          <r>
            <t xml:space="preserve">TOTAL</t>
          </r>
        </is>
      </c>
    </row>
    <row r="1138" customHeight="1" ht="21">
      <c r="A1138" s="22" t="inlineStr">
        <is>
          <r>
            <t xml:space="preserve">01599</t>
          </r>
        </is>
      </c>
      <c r="B1138" s="23" t="inlineStr">
        <is>
          <r>
            <t xml:space="preserve">CAMINHAO COM CARROCERIA FIXA, NO TOCO, PRECO SEM PNEUS, CAPACIDADE DE 7,5T - Percentual=20,6200%</t>
          </r>
        </is>
      </c>
      <c r="C1138" s="22" t="inlineStr">
        <is>
          <r>
            <t xml:space="preserve">EMOP</t>
          </r>
        </is>
      </c>
      <c r="D1138" s="22" t="inlineStr">
        <is>
          <r>
            <t xml:space="preserve">UN</t>
          </r>
        </is>
      </c>
      <c r="E1138" s="34" t="n">
        <v>9.2E-5</v>
      </c>
      <c r="F1138" s="32" t="n">
        <v>394033.17</v>
      </c>
      <c r="G1138" s="30" t="n">
        <f>TRUNC(TRUNC(E1138,7)*F1138*(1+(20.62/100)),4)</f>
        <v>43.726</v>
      </c>
    </row>
    <row r="1139" customHeight="1" ht="21">
      <c r="A1139" s="22" t="inlineStr">
        <is>
          <r>
            <t xml:space="preserve">00222</t>
          </r>
        </is>
      </c>
      <c r="B1139" s="23" t="inlineStr">
        <is>
          <r>
            <t xml:space="preserve">GRAXA COMUM P/LUBRIFICACAO DE CHASSIS, EM TAMBORES DE 170KG</t>
          </r>
        </is>
      </c>
      <c r="C1139" s="22" t="inlineStr">
        <is>
          <r>
            <t xml:space="preserve">EMOP</t>
          </r>
        </is>
      </c>
      <c r="D1139" s="22" t="inlineStr">
        <is>
          <r>
            <t xml:space="preserve">KG</t>
          </r>
        </is>
      </c>
      <c r="E1139" s="34" t="n">
        <v>0.013</v>
      </c>
      <c r="F1139" s="30" t="n">
        <v>11.39</v>
      </c>
      <c r="G1139" s="30" t="n">
        <f>TRUNC(TRUNC(E1139,7)*F1139,4)</f>
        <v>0.148</v>
      </c>
    </row>
    <row r="1140" customHeight="1" ht="15">
      <c r="A1140" s="22" t="inlineStr">
        <is>
          <r>
            <t xml:space="preserve">00218</t>
          </r>
        </is>
      </c>
      <c r="B1140" s="23" t="inlineStr">
        <is>
          <r>
            <t xml:space="preserve">OLEO DIESEL COMBUSTIVEL COMUM, NA BOMBA</t>
          </r>
        </is>
      </c>
      <c r="C1140" s="22" t="inlineStr">
        <is>
          <r>
            <t xml:space="preserve">EMOP</t>
          </r>
        </is>
      </c>
      <c r="D1140" s="22" t="inlineStr">
        <is>
          <r>
            <t xml:space="preserve">L</t>
          </r>
        </is>
      </c>
      <c r="E1140" s="34" t="n">
        <v>1.55</v>
      </c>
      <c r="F1140" s="30" t="n">
        <v>5.92</v>
      </c>
      <c r="G1140" s="30" t="n">
        <f>TRUNC(TRUNC(E1140,7)*F1140,4)</f>
        <v>9.176</v>
      </c>
    </row>
    <row r="1141" customHeight="1" ht="29">
      <c r="A1141" s="22" t="inlineStr">
        <is>
          <r>
            <t xml:space="preserve">00220</t>
          </r>
        </is>
      </c>
      <c r="B1141" s="23" t="inlineStr">
        <is>
          <r>
            <t xml:space="preserve">OLEO LUBRIFICANTE MINERAL MULTIVISCOSO, CLASSIFICACAO API CG-4, GRAU SAE 20W-40 - Percentual=50,0000%</t>
          </r>
        </is>
      </c>
      <c r="C1141" s="22" t="inlineStr">
        <is>
          <r>
            <t xml:space="preserve">EMOP</t>
          </r>
        </is>
      </c>
      <c r="D1141" s="22" t="inlineStr">
        <is>
          <r>
            <t xml:space="preserve">L</t>
          </r>
        </is>
      </c>
      <c r="E1141" s="34" t="n">
        <v>0.026</v>
      </c>
      <c r="F1141" s="30" t="n">
        <v>27.98</v>
      </c>
      <c r="G1141" s="30" t="n">
        <f>TRUNC(TRUNC(E1141,7)*F1141*(1+(50/100)),4)</f>
        <v>1.0912</v>
      </c>
    </row>
    <row r="1142" customHeight="1" ht="15">
      <c r="A1142" s="2" t="inlineStr"/>
      <c r="B1142" s="2" t="inlineStr"/>
      <c r="C1142" s="2" t="inlineStr"/>
      <c r="D1142" s="2" t="inlineStr"/>
      <c r="E1142" s="26" t="inlineStr">
        <is>
          <r>
            <t xml:space="preserve">TOTAL Material:</t>
          </r>
        </is>
      </c>
      <c r="F1142" s="26" t="inlineStr"/>
      <c r="G1142" s="31" t="n">
        <f>SUM(G1138:G1141)</f>
        <v>54.1412</v>
      </c>
    </row>
    <row r="1143" customHeight="1" ht="15">
      <c r="A1143" s="20" t="inlineStr">
        <is>
          <r>
            <t xml:space="preserve">Mão de Obra</t>
          </r>
        </is>
      </c>
      <c r="B1143" s="20" t="inlineStr"/>
      <c r="C1143" s="21" t="inlineStr">
        <is>
          <r>
            <t xml:space="preserve">FONTE</t>
          </r>
        </is>
      </c>
      <c r="D1143" s="21" t="inlineStr">
        <is>
          <r>
            <t xml:space="preserve">UNID</t>
          </r>
        </is>
      </c>
      <c r="E1143" s="21" t="inlineStr">
        <is>
          <r>
            <t xml:space="preserve">COEFICIENTE</t>
          </r>
        </is>
      </c>
      <c r="F1143" s="21" t="inlineStr">
        <is>
          <r>
            <t xml:space="preserve">PREÇO UNITÁRIO</t>
          </r>
        </is>
      </c>
      <c r="G1143" s="21" t="inlineStr">
        <is>
          <r>
            <t xml:space="preserve">TOTAL</t>
          </r>
        </is>
      </c>
    </row>
    <row r="1144" customHeight="1" ht="21">
      <c r="A1144" s="22" t="inlineStr">
        <is>
          <r>
            <t xml:space="preserve">20105</t>
          </r>
        </is>
      </c>
      <c r="B1144" s="23" t="inlineStr">
        <is>
          <r>
            <t xml:space="preserve">MAO-DE-OBRA DE MOTORISTA DE CAMINHAO E CARRETA, INCLUSIVE ENCARGOS SOCIAIS DESONERADOS</t>
          </r>
        </is>
      </c>
      <c r="C1144" s="22" t="inlineStr">
        <is>
          <r>
            <t xml:space="preserve">EMOP</t>
          </r>
        </is>
      </c>
      <c r="D1144" s="22" t="inlineStr">
        <is>
          <r>
            <t xml:space="preserve">H</t>
          </r>
        </is>
      </c>
      <c r="E1144" s="34" t="n">
        <v>1.0</v>
      </c>
      <c r="F1144" s="30" t="n">
        <v>26.52</v>
      </c>
      <c r="G1144" s="30" t="n">
        <f>TRUNC(TRUNC(E1144,7)*F1144,4)</f>
        <v>26.52</v>
      </c>
    </row>
    <row r="1145" customHeight="1" ht="15">
      <c r="A1145" s="2" t="inlineStr"/>
      <c r="B1145" s="2" t="inlineStr"/>
      <c r="C1145" s="2" t="inlineStr"/>
      <c r="D1145" s="2" t="inlineStr"/>
      <c r="E1145" s="26" t="inlineStr">
        <is>
          <r>
            <t xml:space="preserve">TOTAL Mão de Obra:</t>
          </r>
        </is>
      </c>
      <c r="F1145" s="26" t="inlineStr"/>
      <c r="G1145" s="31" t="n">
        <f>SUM(G1144:G1144)</f>
        <v>26.52</v>
      </c>
    </row>
    <row r="1146" customHeight="1" ht="15">
      <c r="A1146" s="2" t="inlineStr"/>
      <c r="B1146" s="2" t="inlineStr"/>
      <c r="C1146" s="2" t="inlineStr"/>
      <c r="D1146" s="2" t="inlineStr"/>
      <c r="E1146" s="28" t="inlineStr">
        <is>
          <r>
            <t xml:space="preserve">VALOR:</t>
          </r>
        </is>
      </c>
      <c r="F1146" s="28" t="inlineStr"/>
      <c r="G1146" s="29" t="n">
        <f>ROUND(SUM(G1142,G1145),2)</f>
        <v>80.66</v>
      </c>
    </row>
    <row r="1147" customHeight="1" ht="15">
      <c r="A1147" s="2" t="inlineStr"/>
      <c r="B1147" s="2" t="inlineStr"/>
      <c r="C1147" s="2" t="inlineStr"/>
      <c r="D1147" s="2" t="inlineStr"/>
      <c r="E1147" s="28" t="inlineStr">
        <is>
          <r>
            <t xml:space="preserve">VALOR BDI (20.34%):</t>
          </r>
        </is>
      </c>
      <c r="F1147" s="28" t="inlineStr"/>
      <c r="G1147" s="29" t="n">
        <f>ROUND(G1146*(20.34/100),2)</f>
        <v>16.41</v>
      </c>
    </row>
    <row r="1148" customHeight="1" ht="15">
      <c r="A1148" s="2" t="inlineStr"/>
      <c r="B1148" s="2" t="inlineStr"/>
      <c r="C1148" s="2" t="inlineStr"/>
      <c r="D1148" s="2" t="inlineStr"/>
      <c r="E1148" s="28" t="inlineStr">
        <is>
          <r>
            <t xml:space="preserve">VALOR COM BDI:</t>
          </r>
        </is>
      </c>
      <c r="F1148" s="28" t="inlineStr"/>
      <c r="G1148" s="29" t="n">
        <f>G1147+G1146</f>
        <v>97.07</v>
      </c>
    </row>
    <row r="1149" customHeight="1" ht="10">
      <c r="A1149" s="2" t="inlineStr"/>
      <c r="B1149" s="2" t="inlineStr"/>
      <c r="C1149" s="2" t="inlineStr"/>
      <c r="D1149" s="2" t="inlineStr"/>
      <c r="E1149" s="18" t="inlineStr"/>
      <c r="F1149" s="18" t="inlineStr"/>
      <c r="G1149" s="18" t="inlineStr"/>
    </row>
    <row r="1150" customHeight="1" ht="20">
      <c r="A1150" s="19" t="inlineStr">
        <is>
          <r>
            <t xml:space="preserve">​91387​ CAMINHÃO BASCULANTE 10 M3, TRUCADO CABINE SIMPLES, PESO BRUTO TOTAL 23.000 KG, CARGA ÚTIL MÁXIMA 15.935 KG, DISTÂNCIA ENTRE EIXOS 4,80 M, POTÊNCIA 230 CV INCLUSIVE CAÇAMBA METÁLICA - CHI DIURNO. AF_06/2014​ (CHI)</t>
          </r>
        </is>
      </c>
      <c r="B1150" s="19" t="inlineStr"/>
      <c r="C1150" s="19" t="inlineStr"/>
      <c r="D1150" s="19" t="inlineStr"/>
      <c r="E1150" s="19" t="inlineStr"/>
      <c r="F1150" s="19" t="inlineStr"/>
      <c r="G1150" s="19" t="inlineStr"/>
    </row>
    <row r="1151" customHeight="1" ht="15">
      <c r="A1151" s="20" t="inlineStr">
        <is>
          <r>
            <t xml:space="preserve">Mão de Obra com Encargos Complementares</t>
          </r>
        </is>
      </c>
      <c r="B1151" s="20" t="inlineStr"/>
      <c r="C1151" s="21" t="inlineStr">
        <is>
          <r>
            <t xml:space="preserve">FONTE</t>
          </r>
        </is>
      </c>
      <c r="D1151" s="21" t="inlineStr">
        <is>
          <r>
            <t xml:space="preserve">UNID</t>
          </r>
        </is>
      </c>
      <c r="E1151" s="21" t="inlineStr">
        <is>
          <r>
            <t xml:space="preserve">COEFICIENTE</t>
          </r>
        </is>
      </c>
      <c r="F1151" s="21" t="inlineStr">
        <is>
          <r>
            <t xml:space="preserve">PREÇO UNITÁRIO</t>
          </r>
        </is>
      </c>
      <c r="G1151" s="21" t="inlineStr">
        <is>
          <r>
            <t xml:space="preserve">TOTAL</t>
          </r>
        </is>
      </c>
    </row>
    <row r="1152" customHeight="1" ht="21">
      <c r="A1152" s="22" t="inlineStr">
        <is>
          <r>
            <t xml:space="preserve">88281</t>
          </r>
        </is>
      </c>
      <c r="B1152" s="23" t="inlineStr">
        <is>
          <r>
            <t xml:space="preserve">MOTORISTA DE BASCULANTE COM ENCARGOS COMPLEMENTARES</t>
          </r>
        </is>
      </c>
      <c r="C1152" s="22" t="inlineStr">
        <is>
          <r>
            <t xml:space="preserve">SINAPI</t>
          </r>
        </is>
      </c>
      <c r="D1152" s="22" t="inlineStr">
        <is>
          <r>
            <t xml:space="preserve">H</t>
          </r>
        </is>
      </c>
      <c r="E1152" s="24" t="n">
        <v>1.0</v>
      </c>
      <c r="F1152" s="25" t="n">
        <v>35.52</v>
      </c>
      <c r="G1152" s="25" t="n">
        <f>TRUNC(TRUNC(E1152,8)*F1152,2)</f>
        <v>35.52</v>
      </c>
    </row>
    <row r="1153" customHeight="1" ht="18">
      <c r="A1153" s="2" t="inlineStr"/>
      <c r="B1153" s="2" t="inlineStr"/>
      <c r="C1153" s="2" t="inlineStr"/>
      <c r="D1153" s="2" t="inlineStr"/>
      <c r="E1153" s="26" t="inlineStr">
        <is>
          <r>
            <t xml:space="preserve">TOTAL Mão de Obra com Encargos Complementares:</t>
          </r>
        </is>
      </c>
      <c r="F1153" s="26" t="inlineStr"/>
      <c r="G1153" s="27" t="n">
        <f>SUM(G1152:G1152)</f>
        <v>35.52</v>
      </c>
    </row>
    <row r="1154" customHeight="1" ht="15">
      <c r="A1154" s="20" t="inlineStr">
        <is>
          <r>
            <t xml:space="preserve">Serviço</t>
          </r>
        </is>
      </c>
      <c r="B1154" s="20" t="inlineStr"/>
      <c r="C1154" s="21" t="inlineStr">
        <is>
          <r>
            <t xml:space="preserve">FONTE</t>
          </r>
        </is>
      </c>
      <c r="D1154" s="21" t="inlineStr">
        <is>
          <r>
            <t xml:space="preserve">UNID</t>
          </r>
        </is>
      </c>
      <c r="E1154" s="21" t="inlineStr">
        <is>
          <r>
            <t xml:space="preserve">COEFICIENTE</t>
          </r>
        </is>
      </c>
      <c r="F1154" s="21" t="inlineStr">
        <is>
          <r>
            <t xml:space="preserve">PREÇO UNITÁRIO</t>
          </r>
        </is>
      </c>
      <c r="G1154" s="21" t="inlineStr">
        <is>
          <r>
            <t xml:space="preserve">TOTAL</t>
          </r>
        </is>
      </c>
    </row>
    <row r="1155" customHeight="1" ht="46">
      <c r="A1155" s="22" t="inlineStr">
        <is>
          <r>
            <t xml:space="preserve">91380</t>
          </r>
        </is>
      </c>
      <c r="B1155" s="23" t="inlineStr">
        <is>
          <r>
            <t xml:space="preserve">CAMINHÃO BASCULANTE 10 M3, TRUCADO CABINE SIMPLES, PESO BRUTO TOTAL 23.000 KG, CARGA ÚTIL MÁXIMA 15.935 KG, DISTÂNCIA ENTRE EIXOS 4,80 M, POTÊNCIA 230 CV INCLUSIVE CAÇAMBA METÁLICA - DEPRECIAÇÃO. AF_06/2014</t>
          </r>
        </is>
      </c>
      <c r="C1155" s="22" t="inlineStr">
        <is>
          <r>
            <t xml:space="preserve">SINAPI</t>
          </r>
        </is>
      </c>
      <c r="D1155" s="22" t="inlineStr">
        <is>
          <r>
            <t xml:space="preserve">H</t>
          </r>
        </is>
      </c>
      <c r="E1155" s="24" t="n">
        <v>1.0</v>
      </c>
      <c r="F1155" s="25" t="n">
        <v>29.55</v>
      </c>
      <c r="G1155" s="25" t="n">
        <f>TRUNC(TRUNC(E1155,8)*F1155,2)</f>
        <v>29.55</v>
      </c>
    </row>
    <row r="1156" customHeight="1" ht="46">
      <c r="A1156" s="22" t="inlineStr">
        <is>
          <r>
            <t xml:space="preserve">91382</t>
          </r>
        </is>
      </c>
      <c r="B1156" s="23" t="inlineStr">
        <is>
          <r>
            <t xml:space="preserve">CAMINHÃO BASCULANTE 10 M3, TRUCADO CABINE SIMPLES, PESO BRUTO TOTAL 23.000 KG, CARGA ÚTIL MÁXIMA 15.935 KG, DISTÂNCIA ENTRE EIXOS 4,80 M, POTÊNCIA 230 CV INCLUSIVE CAÇAMBA METÁLICA - IMPOSTOS E SEGUROS. AF_06/2014</t>
          </r>
        </is>
      </c>
      <c r="C1156" s="22" t="inlineStr">
        <is>
          <r>
            <t xml:space="preserve">SINAPI</t>
          </r>
        </is>
      </c>
      <c r="D1156" s="22" t="inlineStr">
        <is>
          <r>
            <t xml:space="preserve">H</t>
          </r>
        </is>
      </c>
      <c r="E1156" s="24" t="n">
        <v>1.0</v>
      </c>
      <c r="F1156" s="25" t="n">
        <v>4.58</v>
      </c>
      <c r="G1156" s="25" t="n">
        <f>TRUNC(TRUNC(E1156,8)*F1156,2)</f>
        <v>4.58</v>
      </c>
    </row>
    <row r="1157" customHeight="1" ht="46">
      <c r="A1157" s="22" t="inlineStr">
        <is>
          <r>
            <t xml:space="preserve">91381</t>
          </r>
        </is>
      </c>
      <c r="B1157" s="23" t="inlineStr">
        <is>
          <r>
            <t xml:space="preserve">CAMINHÃO BASCULANTE 10 M3, TRUCADO CABINE SIMPLES, PESO BRUTO TOTAL 23.000 KG, CARGA ÚTIL MÁXIMA 15.935 KG, DISTÂNCIA ENTRE EIXOS 4,80 M, POTÊNCIA 230 CV INCLUSIVE CAÇAMBA METÁLICA - JUROS. AF_06/2014</t>
          </r>
        </is>
      </c>
      <c r="C1157" s="22" t="inlineStr">
        <is>
          <r>
            <t xml:space="preserve">SINAPI</t>
          </r>
        </is>
      </c>
      <c r="D1157" s="22" t="inlineStr">
        <is>
          <r>
            <t xml:space="preserve">H</t>
          </r>
        </is>
      </c>
      <c r="E1157" s="24" t="n">
        <v>1.0</v>
      </c>
      <c r="F1157" s="25" t="n">
        <v>11.34</v>
      </c>
      <c r="G1157" s="25" t="n">
        <f>TRUNC(TRUNC(E1157,8)*F1157,2)</f>
        <v>11.34</v>
      </c>
    </row>
    <row r="1158" customHeight="1" ht="15">
      <c r="A1158" s="2" t="inlineStr"/>
      <c r="B1158" s="2" t="inlineStr"/>
      <c r="C1158" s="2" t="inlineStr"/>
      <c r="D1158" s="2" t="inlineStr"/>
      <c r="E1158" s="26" t="inlineStr">
        <is>
          <r>
            <t xml:space="preserve">TOTAL Serviço:</t>
          </r>
        </is>
      </c>
      <c r="F1158" s="26" t="inlineStr"/>
      <c r="G1158" s="27" t="n">
        <f>SUM(G1155:G1157)</f>
        <v>45.47</v>
      </c>
    </row>
    <row r="1159" customHeight="1" ht="15">
      <c r="A1159" s="2" t="inlineStr"/>
      <c r="B1159" s="2" t="inlineStr"/>
      <c r="C1159" s="2" t="inlineStr"/>
      <c r="D1159" s="2" t="inlineStr"/>
      <c r="E1159" s="28" t="inlineStr">
        <is>
          <r>
            <t xml:space="preserve">VALOR:</t>
          </r>
        </is>
      </c>
      <c r="F1159" s="28" t="inlineStr"/>
      <c r="G1159" s="29" t="n">
        <f>ROUND(SUM(G1153,G1158),2)</f>
        <v>80.99</v>
      </c>
    </row>
    <row r="1160" customHeight="1" ht="15">
      <c r="A1160" s="2" t="inlineStr"/>
      <c r="B1160" s="2" t="inlineStr"/>
      <c r="C1160" s="2" t="inlineStr"/>
      <c r="D1160" s="2" t="inlineStr"/>
      <c r="E1160" s="28" t="inlineStr">
        <is>
          <r>
            <t xml:space="preserve">VALOR BDI (20.34%):</t>
          </r>
        </is>
      </c>
      <c r="F1160" s="28" t="inlineStr"/>
      <c r="G1160" s="29" t="n">
        <f>ROUND(G1159*(20.34/100),2)</f>
        <v>16.47</v>
      </c>
    </row>
    <row r="1161" customHeight="1" ht="15">
      <c r="A1161" s="2" t="inlineStr"/>
      <c r="B1161" s="2" t="inlineStr"/>
      <c r="C1161" s="2" t="inlineStr"/>
      <c r="D1161" s="2" t="inlineStr"/>
      <c r="E1161" s="28" t="inlineStr">
        <is>
          <r>
            <t xml:space="preserve">VALOR COM BDI:</t>
          </r>
        </is>
      </c>
      <c r="F1161" s="28" t="inlineStr"/>
      <c r="G1161" s="29" t="n">
        <f>G1160+G1159</f>
        <v>97.46</v>
      </c>
    </row>
    <row r="1162" customHeight="1" ht="10">
      <c r="A1162" s="2" t="inlineStr"/>
      <c r="B1162" s="2" t="inlineStr"/>
      <c r="C1162" s="2" t="inlineStr"/>
      <c r="D1162" s="2" t="inlineStr"/>
      <c r="E1162" s="18" t="inlineStr"/>
      <c r="F1162" s="18" t="inlineStr"/>
      <c r="G1162" s="18" t="inlineStr"/>
    </row>
    <row r="1163" customHeight="1" ht="20">
      <c r="A1163" s="19" t="inlineStr">
        <is>
          <r>
            <t xml:space="preserve">​91386​ CAMINHÃO BASCULANTE 10 M3, TRUCADO CABINE SIMPLES, PESO BRUTO TOTAL 23.000 KG, CARGA ÚTIL MÁXIMA 15.935 KG, DISTÂNCIA ENTRE EIXOS 4,80 M, POTÊNCIA 230 CV INCLUSIVE CAÇAMBA METÁLICA - CHP DIURNO. AF_06/2014​ (CHP)</t>
          </r>
        </is>
      </c>
      <c r="B1163" s="19" t="inlineStr"/>
      <c r="C1163" s="19" t="inlineStr"/>
      <c r="D1163" s="19" t="inlineStr"/>
      <c r="E1163" s="19" t="inlineStr"/>
      <c r="F1163" s="19" t="inlineStr"/>
      <c r="G1163" s="19" t="inlineStr"/>
    </row>
    <row r="1164" customHeight="1" ht="15">
      <c r="A1164" s="20" t="inlineStr">
        <is>
          <r>
            <t xml:space="preserve">Mão de Obra com Encargos Complementares</t>
          </r>
        </is>
      </c>
      <c r="B1164" s="20" t="inlineStr"/>
      <c r="C1164" s="21" t="inlineStr">
        <is>
          <r>
            <t xml:space="preserve">FONTE</t>
          </r>
        </is>
      </c>
      <c r="D1164" s="21" t="inlineStr">
        <is>
          <r>
            <t xml:space="preserve">UNID</t>
          </r>
        </is>
      </c>
      <c r="E1164" s="21" t="inlineStr">
        <is>
          <r>
            <t xml:space="preserve">COEFICIENTE</t>
          </r>
        </is>
      </c>
      <c r="F1164" s="21" t="inlineStr">
        <is>
          <r>
            <t xml:space="preserve">PREÇO UNITÁRIO</t>
          </r>
        </is>
      </c>
      <c r="G1164" s="21" t="inlineStr">
        <is>
          <r>
            <t xml:space="preserve">TOTAL</t>
          </r>
        </is>
      </c>
    </row>
    <row r="1165" customHeight="1" ht="21">
      <c r="A1165" s="22" t="inlineStr">
        <is>
          <r>
            <t xml:space="preserve">88281</t>
          </r>
        </is>
      </c>
      <c r="B1165" s="23" t="inlineStr">
        <is>
          <r>
            <t xml:space="preserve">MOTORISTA DE BASCULANTE COM ENCARGOS COMPLEMENTARES</t>
          </r>
        </is>
      </c>
      <c r="C1165" s="22" t="inlineStr">
        <is>
          <r>
            <t xml:space="preserve">SINAPI</t>
          </r>
        </is>
      </c>
      <c r="D1165" s="22" t="inlineStr">
        <is>
          <r>
            <t xml:space="preserve">H</t>
          </r>
        </is>
      </c>
      <c r="E1165" s="24" t="n">
        <v>1.0</v>
      </c>
      <c r="F1165" s="25" t="n">
        <v>35.52</v>
      </c>
      <c r="G1165" s="25" t="n">
        <f>TRUNC(TRUNC(E1165,8)*F1165,2)</f>
        <v>35.52</v>
      </c>
    </row>
    <row r="1166" customHeight="1" ht="18">
      <c r="A1166" s="2" t="inlineStr"/>
      <c r="B1166" s="2" t="inlineStr"/>
      <c r="C1166" s="2" t="inlineStr"/>
      <c r="D1166" s="2" t="inlineStr"/>
      <c r="E1166" s="26" t="inlineStr">
        <is>
          <r>
            <t xml:space="preserve">TOTAL Mão de Obra com Encargos Complementares:</t>
          </r>
        </is>
      </c>
      <c r="F1166" s="26" t="inlineStr"/>
      <c r="G1166" s="27" t="n">
        <f>SUM(G1165:G1165)</f>
        <v>35.52</v>
      </c>
    </row>
    <row r="1167" customHeight="1" ht="15">
      <c r="A1167" s="20" t="inlineStr">
        <is>
          <r>
            <t xml:space="preserve">Serviço</t>
          </r>
        </is>
      </c>
      <c r="B1167" s="20" t="inlineStr"/>
      <c r="C1167" s="21" t="inlineStr">
        <is>
          <r>
            <t xml:space="preserve">FONTE</t>
          </r>
        </is>
      </c>
      <c r="D1167" s="21" t="inlineStr">
        <is>
          <r>
            <t xml:space="preserve">UNID</t>
          </r>
        </is>
      </c>
      <c r="E1167" s="21" t="inlineStr">
        <is>
          <r>
            <t xml:space="preserve">COEFICIENTE</t>
          </r>
        </is>
      </c>
      <c r="F1167" s="21" t="inlineStr">
        <is>
          <r>
            <t xml:space="preserve">PREÇO UNITÁRIO</t>
          </r>
        </is>
      </c>
      <c r="G1167" s="21" t="inlineStr">
        <is>
          <r>
            <t xml:space="preserve">TOTAL</t>
          </r>
        </is>
      </c>
    </row>
    <row r="1168" customHeight="1" ht="46">
      <c r="A1168" s="22" t="inlineStr">
        <is>
          <r>
            <t xml:space="preserve">91380</t>
          </r>
        </is>
      </c>
      <c r="B1168" s="23" t="inlineStr">
        <is>
          <r>
            <t xml:space="preserve">CAMINHÃO BASCULANTE 10 M3, TRUCADO CABINE SIMPLES, PESO BRUTO TOTAL 23.000 KG, CARGA ÚTIL MÁXIMA 15.935 KG, DISTÂNCIA ENTRE EIXOS 4,80 M, POTÊNCIA 230 CV INCLUSIVE CAÇAMBA METÁLICA - DEPRECIAÇÃO. AF_06/2014</t>
          </r>
        </is>
      </c>
      <c r="C1168" s="22" t="inlineStr">
        <is>
          <r>
            <t xml:space="preserve">SINAPI</t>
          </r>
        </is>
      </c>
      <c r="D1168" s="22" t="inlineStr">
        <is>
          <r>
            <t xml:space="preserve">H</t>
          </r>
        </is>
      </c>
      <c r="E1168" s="24" t="n">
        <v>1.0</v>
      </c>
      <c r="F1168" s="25" t="n">
        <v>29.55</v>
      </c>
      <c r="G1168" s="25" t="n">
        <f>TRUNC(TRUNC(E1168,8)*F1168,2)</f>
        <v>29.55</v>
      </c>
    </row>
    <row r="1169" customHeight="1" ht="46">
      <c r="A1169" s="22" t="inlineStr">
        <is>
          <r>
            <t xml:space="preserve">91382</t>
          </r>
        </is>
      </c>
      <c r="B1169" s="23" t="inlineStr">
        <is>
          <r>
            <t xml:space="preserve">CAMINHÃO BASCULANTE 10 M3, TRUCADO CABINE SIMPLES, PESO BRUTO TOTAL 23.000 KG, CARGA ÚTIL MÁXIMA 15.935 KG, DISTÂNCIA ENTRE EIXOS 4,80 M, POTÊNCIA 230 CV INCLUSIVE CAÇAMBA METÁLICA - IMPOSTOS E SEGUROS. AF_06/2014</t>
          </r>
        </is>
      </c>
      <c r="C1169" s="22" t="inlineStr">
        <is>
          <r>
            <t xml:space="preserve">SINAPI</t>
          </r>
        </is>
      </c>
      <c r="D1169" s="22" t="inlineStr">
        <is>
          <r>
            <t xml:space="preserve">H</t>
          </r>
        </is>
      </c>
      <c r="E1169" s="24" t="n">
        <v>1.0</v>
      </c>
      <c r="F1169" s="25" t="n">
        <v>4.58</v>
      </c>
      <c r="G1169" s="25" t="n">
        <f>TRUNC(TRUNC(E1169,8)*F1169,2)</f>
        <v>4.58</v>
      </c>
    </row>
    <row r="1170" customHeight="1" ht="46">
      <c r="A1170" s="22" t="inlineStr">
        <is>
          <r>
            <t xml:space="preserve">91381</t>
          </r>
        </is>
      </c>
      <c r="B1170" s="23" t="inlineStr">
        <is>
          <r>
            <t xml:space="preserve">CAMINHÃO BASCULANTE 10 M3, TRUCADO CABINE SIMPLES, PESO BRUTO TOTAL 23.000 KG, CARGA ÚTIL MÁXIMA 15.935 KG, DISTÂNCIA ENTRE EIXOS 4,80 M, POTÊNCIA 230 CV INCLUSIVE CAÇAMBA METÁLICA - JUROS. AF_06/2014</t>
          </r>
        </is>
      </c>
      <c r="C1170" s="22" t="inlineStr">
        <is>
          <r>
            <t xml:space="preserve">SINAPI</t>
          </r>
        </is>
      </c>
      <c r="D1170" s="22" t="inlineStr">
        <is>
          <r>
            <t xml:space="preserve">H</t>
          </r>
        </is>
      </c>
      <c r="E1170" s="24" t="n">
        <v>1.0</v>
      </c>
      <c r="F1170" s="25" t="n">
        <v>11.34</v>
      </c>
      <c r="G1170" s="25" t="n">
        <f>TRUNC(TRUNC(E1170,8)*F1170,2)</f>
        <v>11.34</v>
      </c>
    </row>
    <row r="1171" customHeight="1" ht="46">
      <c r="A1171" s="22" t="inlineStr">
        <is>
          <r>
            <t xml:space="preserve">91383</t>
          </r>
        </is>
      </c>
      <c r="B1171" s="23" t="inlineStr">
        <is>
          <r>
            <t xml:space="preserve">CAMINHÃO BASCULANTE 10 M3, TRUCADO CABINE SIMPLES, PESO BRUTO TOTAL 23.000 KG, CARGA ÚTIL MÁXIMA 15.935 KG, DISTÂNCIA ENTRE EIXOS 4,80 M, POTÊNCIA 230 CV INCLUSIVE CAÇAMBA METÁLICA - MANUTENÇÃO. AF_06/2014</t>
          </r>
        </is>
      </c>
      <c r="C1171" s="22" t="inlineStr">
        <is>
          <r>
            <t xml:space="preserve">SINAPI</t>
          </r>
        </is>
      </c>
      <c r="D1171" s="22" t="inlineStr">
        <is>
          <r>
            <t xml:space="preserve">H</t>
          </r>
        </is>
      </c>
      <c r="E1171" s="24" t="n">
        <v>1.0</v>
      </c>
      <c r="F1171" s="25" t="n">
        <v>53.17</v>
      </c>
      <c r="G1171" s="25" t="n">
        <f>TRUNC(TRUNC(E1171,8)*F1171,2)</f>
        <v>53.17</v>
      </c>
    </row>
    <row r="1172" customHeight="1" ht="46">
      <c r="A1172" s="22" t="inlineStr">
        <is>
          <r>
            <t xml:space="preserve">91384</t>
          </r>
        </is>
      </c>
      <c r="B1172" s="23" t="inlineStr">
        <is>
          <r>
            <t xml:space="preserve">CAMINHÃO BASCULANTE 10 M3, TRUCADO CABINE SIMPLES, PESO BRUTO TOTAL 23.000 KG, CARGA ÚTIL MÁXIMA 15.935 KG, DISTÂNCIA ENTRE EIXOS 4,80 M, POTÊNCIA 230 CV INCLUSIVE CAÇAMBA METÁLICA - MATERIAIS NA OPERAÇÃO. AF_06/2014</t>
          </r>
        </is>
      </c>
      <c r="C1172" s="22" t="inlineStr">
        <is>
          <r>
            <t xml:space="preserve">SINAPI</t>
          </r>
        </is>
      </c>
      <c r="D1172" s="22" t="inlineStr">
        <is>
          <r>
            <t xml:space="preserve">H</t>
          </r>
        </is>
      </c>
      <c r="E1172" s="24" t="n">
        <v>1.0</v>
      </c>
      <c r="F1172" s="25" t="n">
        <v>142.2</v>
      </c>
      <c r="G1172" s="25" t="n">
        <f>TRUNC(TRUNC(E1172,8)*F1172,2)</f>
        <v>142.2</v>
      </c>
    </row>
    <row r="1173" customHeight="1" ht="15">
      <c r="A1173" s="2" t="inlineStr"/>
      <c r="B1173" s="2" t="inlineStr"/>
      <c r="C1173" s="2" t="inlineStr"/>
      <c r="D1173" s="2" t="inlineStr"/>
      <c r="E1173" s="26" t="inlineStr">
        <is>
          <r>
            <t xml:space="preserve">TOTAL Serviço:</t>
          </r>
        </is>
      </c>
      <c r="F1173" s="26" t="inlineStr"/>
      <c r="G1173" s="27" t="n">
        <f>SUM(G1168:G1172)</f>
        <v>240.84</v>
      </c>
    </row>
    <row r="1174" customHeight="1" ht="15">
      <c r="A1174" s="2" t="inlineStr"/>
      <c r="B1174" s="2" t="inlineStr"/>
      <c r="C1174" s="2" t="inlineStr"/>
      <c r="D1174" s="2" t="inlineStr"/>
      <c r="E1174" s="28" t="inlineStr">
        <is>
          <r>
            <t xml:space="preserve">VALOR:</t>
          </r>
        </is>
      </c>
      <c r="F1174" s="28" t="inlineStr"/>
      <c r="G1174" s="29" t="n">
        <f>ROUND(SUM(G1166,G1173),2)</f>
        <v>276.36</v>
      </c>
    </row>
    <row r="1175" customHeight="1" ht="15">
      <c r="A1175" s="2" t="inlineStr"/>
      <c r="B1175" s="2" t="inlineStr"/>
      <c r="C1175" s="2" t="inlineStr"/>
      <c r="D1175" s="2" t="inlineStr"/>
      <c r="E1175" s="28" t="inlineStr">
        <is>
          <r>
            <t xml:space="preserve">VALOR BDI (20.34%):</t>
          </r>
        </is>
      </c>
      <c r="F1175" s="28" t="inlineStr"/>
      <c r="G1175" s="29" t="n">
        <f>ROUND(G1174*(20.34/100),2)</f>
        <v>56.21</v>
      </c>
    </row>
    <row r="1176" customHeight="1" ht="15">
      <c r="A1176" s="2" t="inlineStr"/>
      <c r="B1176" s="2" t="inlineStr"/>
      <c r="C1176" s="2" t="inlineStr"/>
      <c r="D1176" s="2" t="inlineStr"/>
      <c r="E1176" s="28" t="inlineStr">
        <is>
          <r>
            <t xml:space="preserve">VALOR COM BDI:</t>
          </r>
        </is>
      </c>
      <c r="F1176" s="28" t="inlineStr"/>
      <c r="G1176" s="29" t="n">
        <f>G1175+G1174</f>
        <v>332.57</v>
      </c>
    </row>
    <row r="1177" customHeight="1" ht="10">
      <c r="A1177" s="2" t="inlineStr"/>
      <c r="B1177" s="2" t="inlineStr"/>
      <c r="C1177" s="2" t="inlineStr"/>
      <c r="D1177" s="2" t="inlineStr"/>
      <c r="E1177" s="18" t="inlineStr"/>
      <c r="F1177" s="18" t="inlineStr"/>
      <c r="G1177" s="18" t="inlineStr"/>
    </row>
    <row r="1178" customHeight="1" ht="20">
      <c r="A1178" s="19" t="inlineStr">
        <is>
          <r>
            <t xml:space="preserve">​91380​ CAMINHÃO BASCULANTE 10 M3, TRUCADO CABINE SIMPLES, PESO BRUTO TOTAL 23.000 KG, CARGA ÚTIL MÁXIMA 15.935 KG, DISTÂNCIA ENTRE EIXOS 4,80 M, POTÊNCIA 230 CV INCLUSIVE CAÇAMBA METÁLICA - DEPRECIAÇÃO. AF_06/2014​ (H)</t>
          </r>
        </is>
      </c>
      <c r="B1178" s="19" t="inlineStr"/>
      <c r="C1178" s="19" t="inlineStr"/>
      <c r="D1178" s="19" t="inlineStr"/>
      <c r="E1178" s="19" t="inlineStr"/>
      <c r="F1178" s="19" t="inlineStr"/>
      <c r="G1178" s="19" t="inlineStr"/>
    </row>
    <row r="1179" customHeight="1" ht="15">
      <c r="A1179" s="20" t="inlineStr">
        <is>
          <r>
            <t xml:space="preserve">Equipamento</t>
          </r>
        </is>
      </c>
      <c r="B1179" s="20" t="inlineStr"/>
      <c r="C1179" s="21" t="inlineStr">
        <is>
          <r>
            <t xml:space="preserve">FONTE</t>
          </r>
        </is>
      </c>
      <c r="D1179" s="21" t="inlineStr">
        <is>
          <r>
            <t xml:space="preserve">UNID</t>
          </r>
        </is>
      </c>
      <c r="E1179" s="21" t="inlineStr">
        <is>
          <r>
            <t xml:space="preserve">COEFICIENTE</t>
          </r>
        </is>
      </c>
      <c r="F1179" s="21" t="inlineStr">
        <is>
          <r>
            <t xml:space="preserve">PREÇO UNITÁRIO</t>
          </r>
        </is>
      </c>
      <c r="G1179" s="21" t="inlineStr">
        <is>
          <r>
            <t xml:space="preserve">TOTAL</t>
          </r>
        </is>
      </c>
    </row>
    <row r="1180" customHeight="1" ht="21">
      <c r="A1180" s="22" t="inlineStr">
        <is>
          <r>
            <t xml:space="preserve">00037734</t>
          </r>
        </is>
      </c>
      <c r="B1180" s="23" t="inlineStr">
        <is>
          <r>
            <t xml:space="preserve">CACAMBA METALICA BASCULANTE COM CAPACIDADE DE 10 M3 (INCLUI MONTAGEM, NAO INCLUI CAMINHAO)</t>
          </r>
        </is>
      </c>
      <c r="C1180" s="22" t="inlineStr">
        <is>
          <r>
            <t xml:space="preserve">SINAPI</t>
          </r>
        </is>
      </c>
      <c r="D1180" s="22" t="inlineStr">
        <is>
          <r>
            <t xml:space="preserve">UN</t>
          </r>
        </is>
      </c>
      <c r="E1180" s="24" t="n">
        <v>6.03E-5</v>
      </c>
      <c r="F1180" s="25" t="n">
        <v>81699.7</v>
      </c>
      <c r="G1180" s="25" t="n">
        <f>TRUNC(TRUNC(E1180,8)*F1180,2)</f>
        <v>4.92</v>
      </c>
    </row>
    <row r="1181" customHeight="1" ht="38">
      <c r="A1181" s="22" t="inlineStr">
        <is>
          <r>
            <t xml:space="preserve">00037758</t>
          </r>
        </is>
      </c>
      <c r="B1181" s="23" t="inlineStr">
        <is>
          <r>
            <t xml:space="preserve">CAMINHAO TRUCADO, PESO BRUTO TOTAL 23000 KG, CARGA UTIL MAXIMA 15285 KG, DISTANCIA ENTRE EIXOS 4,80 M, POTENCIA 326 CV (INCLUI CABINE E CHASSI, NAO INCLUI CARROCERIA)</t>
          </r>
        </is>
      </c>
      <c r="C1181" s="22" t="inlineStr">
        <is>
          <r>
            <t xml:space="preserve">SINAPI</t>
          </r>
        </is>
      </c>
      <c r="D1181" s="22" t="inlineStr">
        <is>
          <r>
            <t xml:space="preserve">UN</t>
          </r>
        </is>
      </c>
      <c r="E1181" s="24" t="n">
        <v>3.42E-5</v>
      </c>
      <c r="F1181" s="25" t="n">
        <v>720250.97</v>
      </c>
      <c r="G1181" s="25" t="n">
        <f>TRUNC(TRUNC(E1181,8)*F1181,2)</f>
        <v>24.63</v>
      </c>
    </row>
    <row r="1182" customHeight="1" ht="15">
      <c r="A1182" s="2" t="inlineStr"/>
      <c r="B1182" s="2" t="inlineStr"/>
      <c r="C1182" s="2" t="inlineStr"/>
      <c r="D1182" s="2" t="inlineStr"/>
      <c r="E1182" s="26" t="inlineStr">
        <is>
          <r>
            <t xml:space="preserve">TOTAL Equipamento:</t>
          </r>
        </is>
      </c>
      <c r="F1182" s="26" t="inlineStr"/>
      <c r="G1182" s="27" t="n">
        <f>SUM(G1180:G1181)</f>
        <v>29.55</v>
      </c>
    </row>
    <row r="1183" customHeight="1" ht="15">
      <c r="A1183" s="2" t="inlineStr"/>
      <c r="B1183" s="2" t="inlineStr"/>
      <c r="C1183" s="2" t="inlineStr"/>
      <c r="D1183" s="2" t="inlineStr"/>
      <c r="E1183" s="28" t="inlineStr">
        <is>
          <r>
            <t xml:space="preserve">VALOR:</t>
          </r>
        </is>
      </c>
      <c r="F1183" s="28" t="inlineStr"/>
      <c r="G1183" s="29" t="n">
        <f>ROUND(SUM(G1182),2)</f>
        <v>29.55</v>
      </c>
    </row>
    <row r="1184" customHeight="1" ht="15">
      <c r="A1184" s="2" t="inlineStr"/>
      <c r="B1184" s="2" t="inlineStr"/>
      <c r="C1184" s="2" t="inlineStr"/>
      <c r="D1184" s="2" t="inlineStr"/>
      <c r="E1184" s="28" t="inlineStr">
        <is>
          <r>
            <t xml:space="preserve">VALOR BDI (20.34%):</t>
          </r>
        </is>
      </c>
      <c r="F1184" s="28" t="inlineStr"/>
      <c r="G1184" s="29" t="n">
        <f>ROUND(G1183*(20.34/100),2)</f>
        <v>6.01</v>
      </c>
    </row>
    <row r="1185" customHeight="1" ht="15">
      <c r="A1185" s="2" t="inlineStr"/>
      <c r="B1185" s="2" t="inlineStr"/>
      <c r="C1185" s="2" t="inlineStr"/>
      <c r="D1185" s="2" t="inlineStr"/>
      <c r="E1185" s="28" t="inlineStr">
        <is>
          <r>
            <t xml:space="preserve">VALOR COM BDI:</t>
          </r>
        </is>
      </c>
      <c r="F1185" s="28" t="inlineStr"/>
      <c r="G1185" s="29" t="n">
        <f>G1184+G1183</f>
        <v>35.56</v>
      </c>
    </row>
    <row r="1186" customHeight="1" ht="10">
      <c r="A1186" s="2" t="inlineStr"/>
      <c r="B1186" s="2" t="inlineStr"/>
      <c r="C1186" s="2" t="inlineStr"/>
      <c r="D1186" s="2" t="inlineStr"/>
      <c r="E1186" s="18" t="inlineStr"/>
      <c r="F1186" s="18" t="inlineStr"/>
      <c r="G1186" s="18" t="inlineStr"/>
    </row>
    <row r="1187" customHeight="1" ht="20">
      <c r="A1187" s="19" t="inlineStr">
        <is>
          <r>
            <t xml:space="preserve">​91382​ CAMINHÃO BASCULANTE 10 M3, TRUCADO CABINE SIMPLES, PESO BRUTO TOTAL 23.000 KG, CARGA ÚTIL MÁXIMA 15.935 KG, DISTÂNCIA ENTRE EIXOS 4,80 M, POTÊNCIA 230 CV INCLUSIVE CAÇAMBA METÁLICA - IMPOSTOS E SEGUROS. AF_06/2014​ (H)</t>
          </r>
        </is>
      </c>
      <c r="B1187" s="19" t="inlineStr"/>
      <c r="C1187" s="19" t="inlineStr"/>
      <c r="D1187" s="19" t="inlineStr"/>
      <c r="E1187" s="19" t="inlineStr"/>
      <c r="F1187" s="19" t="inlineStr"/>
      <c r="G1187" s="19" t="inlineStr"/>
    </row>
    <row r="1188" customHeight="1" ht="15">
      <c r="A1188" s="20" t="inlineStr">
        <is>
          <r>
            <t xml:space="preserve">Equipamento</t>
          </r>
        </is>
      </c>
      <c r="B1188" s="20" t="inlineStr"/>
      <c r="C1188" s="21" t="inlineStr">
        <is>
          <r>
            <t xml:space="preserve">FONTE</t>
          </r>
        </is>
      </c>
      <c r="D1188" s="21" t="inlineStr">
        <is>
          <r>
            <t xml:space="preserve">UNID</t>
          </r>
        </is>
      </c>
      <c r="E1188" s="21" t="inlineStr">
        <is>
          <r>
            <t xml:space="preserve">COEFICIENTE</t>
          </r>
        </is>
      </c>
      <c r="F1188" s="21" t="inlineStr">
        <is>
          <r>
            <t xml:space="preserve">PREÇO UNITÁRIO</t>
          </r>
        </is>
      </c>
      <c r="G1188" s="21" t="inlineStr">
        <is>
          <r>
            <t xml:space="preserve">TOTAL</t>
          </r>
        </is>
      </c>
    </row>
    <row r="1189" customHeight="1" ht="21">
      <c r="A1189" s="22" t="inlineStr">
        <is>
          <r>
            <t xml:space="preserve">00037734</t>
          </r>
        </is>
      </c>
      <c r="B1189" s="23" t="inlineStr">
        <is>
          <r>
            <t xml:space="preserve">CACAMBA METALICA BASCULANTE COM CAPACIDADE DE 10 M3 (INCLUI MONTAGEM, NAO INCLUI CAMINHAO)</t>
          </r>
        </is>
      </c>
      <c r="C1189" s="22" t="inlineStr">
        <is>
          <r>
            <t xml:space="preserve">SINAPI</t>
          </r>
        </is>
      </c>
      <c r="D1189" s="22" t="inlineStr">
        <is>
          <r>
            <t xml:space="preserve">UN</t>
          </r>
        </is>
      </c>
      <c r="E1189" s="24" t="n">
        <v>5.9E-6</v>
      </c>
      <c r="F1189" s="25" t="n">
        <v>81699.7</v>
      </c>
      <c r="G1189" s="25" t="n">
        <f>TRUNC(TRUNC(E1189,8)*F1189,2)</f>
        <v>0.48</v>
      </c>
    </row>
    <row r="1190" customHeight="1" ht="38">
      <c r="A1190" s="22" t="inlineStr">
        <is>
          <r>
            <t xml:space="preserve">00037758</t>
          </r>
        </is>
      </c>
      <c r="B1190" s="23" t="inlineStr">
        <is>
          <r>
            <t xml:space="preserve">CAMINHAO TRUCADO, PESO BRUTO TOTAL 23000 KG, CARGA UTIL MAXIMA 15285 KG, DISTANCIA ENTRE EIXOS 4,80 M, POTENCIA 326 CV (INCLUI CABINE E CHASSI, NAO INCLUI CARROCERIA)</t>
          </r>
        </is>
      </c>
      <c r="C1190" s="22" t="inlineStr">
        <is>
          <r>
            <t xml:space="preserve">SINAPI</t>
          </r>
        </is>
      </c>
      <c r="D1190" s="22" t="inlineStr">
        <is>
          <r>
            <t xml:space="preserve">UN</t>
          </r>
        </is>
      </c>
      <c r="E1190" s="24" t="n">
        <v>5.7E-6</v>
      </c>
      <c r="F1190" s="25" t="n">
        <v>720250.97</v>
      </c>
      <c r="G1190" s="25" t="n">
        <f>TRUNC(TRUNC(E1190,8)*F1190,2)</f>
        <v>4.1</v>
      </c>
    </row>
    <row r="1191" customHeight="1" ht="15">
      <c r="A1191" s="2" t="inlineStr"/>
      <c r="B1191" s="2" t="inlineStr"/>
      <c r="C1191" s="2" t="inlineStr"/>
      <c r="D1191" s="2" t="inlineStr"/>
      <c r="E1191" s="26" t="inlineStr">
        <is>
          <r>
            <t xml:space="preserve">TOTAL Equipamento:</t>
          </r>
        </is>
      </c>
      <c r="F1191" s="26" t="inlineStr"/>
      <c r="G1191" s="27" t="n">
        <f>SUM(G1189:G1190)</f>
        <v>4.58</v>
      </c>
    </row>
    <row r="1192" customHeight="1" ht="15">
      <c r="A1192" s="2" t="inlineStr"/>
      <c r="B1192" s="2" t="inlineStr"/>
      <c r="C1192" s="2" t="inlineStr"/>
      <c r="D1192" s="2" t="inlineStr"/>
      <c r="E1192" s="28" t="inlineStr">
        <is>
          <r>
            <t xml:space="preserve">VALOR:</t>
          </r>
        </is>
      </c>
      <c r="F1192" s="28" t="inlineStr"/>
      <c r="G1192" s="29" t="n">
        <f>ROUND(SUM(G1191),2)</f>
        <v>4.58</v>
      </c>
    </row>
    <row r="1193" customHeight="1" ht="15">
      <c r="A1193" s="2" t="inlineStr"/>
      <c r="B1193" s="2" t="inlineStr"/>
      <c r="C1193" s="2" t="inlineStr"/>
      <c r="D1193" s="2" t="inlineStr"/>
      <c r="E1193" s="28" t="inlineStr">
        <is>
          <r>
            <t xml:space="preserve">VALOR BDI (20.34%):</t>
          </r>
        </is>
      </c>
      <c r="F1193" s="28" t="inlineStr"/>
      <c r="G1193" s="29" t="n">
        <f>ROUND(G1192*(20.34/100),2)</f>
        <v>0.93</v>
      </c>
    </row>
    <row r="1194" customHeight="1" ht="15">
      <c r="A1194" s="2" t="inlineStr"/>
      <c r="B1194" s="2" t="inlineStr"/>
      <c r="C1194" s="2" t="inlineStr"/>
      <c r="D1194" s="2" t="inlineStr"/>
      <c r="E1194" s="28" t="inlineStr">
        <is>
          <r>
            <t xml:space="preserve">VALOR COM BDI:</t>
          </r>
        </is>
      </c>
      <c r="F1194" s="28" t="inlineStr"/>
      <c r="G1194" s="29" t="n">
        <f>G1193+G1192</f>
        <v>5.51</v>
      </c>
    </row>
    <row r="1195" customHeight="1" ht="10">
      <c r="A1195" s="2" t="inlineStr"/>
      <c r="B1195" s="2" t="inlineStr"/>
      <c r="C1195" s="2" t="inlineStr"/>
      <c r="D1195" s="2" t="inlineStr"/>
      <c r="E1195" s="18" t="inlineStr"/>
      <c r="F1195" s="18" t="inlineStr"/>
      <c r="G1195" s="18" t="inlineStr"/>
    </row>
    <row r="1196" customHeight="1" ht="20">
      <c r="A1196" s="19" t="inlineStr">
        <is>
          <r>
            <t xml:space="preserve">​91381​ CAMINHÃO BASCULANTE 10 M3, TRUCADO CABINE SIMPLES, PESO BRUTO TOTAL 23.000 KG, CARGA ÚTIL MÁXIMA 15.935 KG, DISTÂNCIA ENTRE EIXOS 4,80 M, POTÊNCIA 230 CV INCLUSIVE CAÇAMBA METÁLICA - JUROS. AF_06/2014​ (H)</t>
          </r>
        </is>
      </c>
      <c r="B1196" s="19" t="inlineStr"/>
      <c r="C1196" s="19" t="inlineStr"/>
      <c r="D1196" s="19" t="inlineStr"/>
      <c r="E1196" s="19" t="inlineStr"/>
      <c r="F1196" s="19" t="inlineStr"/>
      <c r="G1196" s="19" t="inlineStr"/>
    </row>
    <row r="1197" customHeight="1" ht="15">
      <c r="A1197" s="20" t="inlineStr">
        <is>
          <r>
            <t xml:space="preserve">Equipamento</t>
          </r>
        </is>
      </c>
      <c r="B1197" s="20" t="inlineStr"/>
      <c r="C1197" s="21" t="inlineStr">
        <is>
          <r>
            <t xml:space="preserve">FONTE</t>
          </r>
        </is>
      </c>
      <c r="D1197" s="21" t="inlineStr">
        <is>
          <r>
            <t xml:space="preserve">UNID</t>
          </r>
        </is>
      </c>
      <c r="E1197" s="21" t="inlineStr">
        <is>
          <r>
            <t xml:space="preserve">COEFICIENTE</t>
          </r>
        </is>
      </c>
      <c r="F1197" s="21" t="inlineStr">
        <is>
          <r>
            <t xml:space="preserve">PREÇO UNITÁRIO</t>
          </r>
        </is>
      </c>
      <c r="G1197" s="21" t="inlineStr">
        <is>
          <r>
            <t xml:space="preserve">TOTAL</t>
          </r>
        </is>
      </c>
    </row>
    <row r="1198" customHeight="1" ht="21">
      <c r="A1198" s="22" t="inlineStr">
        <is>
          <r>
            <t xml:space="preserve">00037734</t>
          </r>
        </is>
      </c>
      <c r="B1198" s="23" t="inlineStr">
        <is>
          <r>
            <t xml:space="preserve">CACAMBA METALICA BASCULANTE COM CAPACIDADE DE 10 M3 (INCLUI MONTAGEM, NAO INCLUI CAMINHAO)</t>
          </r>
        </is>
      </c>
      <c r="C1198" s="22" t="inlineStr">
        <is>
          <r>
            <t xml:space="preserve">SINAPI</t>
          </r>
        </is>
      </c>
      <c r="D1198" s="22" t="inlineStr">
        <is>
          <r>
            <t xml:space="preserve">UN</t>
          </r>
        </is>
      </c>
      <c r="E1198" s="24" t="n">
        <v>1.46E-5</v>
      </c>
      <c r="F1198" s="25" t="n">
        <v>81699.7</v>
      </c>
      <c r="G1198" s="25" t="n">
        <f>TRUNC(TRUNC(E1198,8)*F1198,2)</f>
        <v>1.19</v>
      </c>
    </row>
    <row r="1199" customHeight="1" ht="38">
      <c r="A1199" s="22" t="inlineStr">
        <is>
          <r>
            <t xml:space="preserve">00037758</t>
          </r>
        </is>
      </c>
      <c r="B1199" s="23" t="inlineStr">
        <is>
          <r>
            <t xml:space="preserve">CAMINHAO TRUCADO, PESO BRUTO TOTAL 23000 KG, CARGA UTIL MAXIMA 15285 KG, DISTANCIA ENTRE EIXOS 4,80 M, POTENCIA 326 CV (INCLUI CABINE E CHASSI, NAO INCLUI CARROCERIA)</t>
          </r>
        </is>
      </c>
      <c r="C1199" s="22" t="inlineStr">
        <is>
          <r>
            <t xml:space="preserve">SINAPI</t>
          </r>
        </is>
      </c>
      <c r="D1199" s="22" t="inlineStr">
        <is>
          <r>
            <t xml:space="preserve">UN</t>
          </r>
        </is>
      </c>
      <c r="E1199" s="24" t="n">
        <v>1.41E-5</v>
      </c>
      <c r="F1199" s="25" t="n">
        <v>720250.97</v>
      </c>
      <c r="G1199" s="25" t="n">
        <f>TRUNC(TRUNC(E1199,8)*F1199,2)</f>
        <v>10.15</v>
      </c>
    </row>
    <row r="1200" customHeight="1" ht="15">
      <c r="A1200" s="2" t="inlineStr"/>
      <c r="B1200" s="2" t="inlineStr"/>
      <c r="C1200" s="2" t="inlineStr"/>
      <c r="D1200" s="2" t="inlineStr"/>
      <c r="E1200" s="26" t="inlineStr">
        <is>
          <r>
            <t xml:space="preserve">TOTAL Equipamento:</t>
          </r>
        </is>
      </c>
      <c r="F1200" s="26" t="inlineStr"/>
      <c r="G1200" s="27" t="n">
        <f>SUM(G1198:G1199)</f>
        <v>11.34</v>
      </c>
    </row>
    <row r="1201" customHeight="1" ht="15">
      <c r="A1201" s="2" t="inlineStr"/>
      <c r="B1201" s="2" t="inlineStr"/>
      <c r="C1201" s="2" t="inlineStr"/>
      <c r="D1201" s="2" t="inlineStr"/>
      <c r="E1201" s="28" t="inlineStr">
        <is>
          <r>
            <t xml:space="preserve">VALOR:</t>
          </r>
        </is>
      </c>
      <c r="F1201" s="28" t="inlineStr"/>
      <c r="G1201" s="29" t="n">
        <f>ROUND(SUM(G1200),2)</f>
        <v>11.34</v>
      </c>
    </row>
    <row r="1202" customHeight="1" ht="15">
      <c r="A1202" s="2" t="inlineStr"/>
      <c r="B1202" s="2" t="inlineStr"/>
      <c r="C1202" s="2" t="inlineStr"/>
      <c r="D1202" s="2" t="inlineStr"/>
      <c r="E1202" s="28" t="inlineStr">
        <is>
          <r>
            <t xml:space="preserve">VALOR BDI (20.34%):</t>
          </r>
        </is>
      </c>
      <c r="F1202" s="28" t="inlineStr"/>
      <c r="G1202" s="29" t="n">
        <f>ROUND(G1201*(20.34/100),2)</f>
        <v>2.31</v>
      </c>
    </row>
    <row r="1203" customHeight="1" ht="15">
      <c r="A1203" s="2" t="inlineStr"/>
      <c r="B1203" s="2" t="inlineStr"/>
      <c r="C1203" s="2" t="inlineStr"/>
      <c r="D1203" s="2" t="inlineStr"/>
      <c r="E1203" s="28" t="inlineStr">
        <is>
          <r>
            <t xml:space="preserve">VALOR COM BDI:</t>
          </r>
        </is>
      </c>
      <c r="F1203" s="28" t="inlineStr"/>
      <c r="G1203" s="29" t="n">
        <f>G1202+G1201</f>
        <v>13.65</v>
      </c>
    </row>
    <row r="1204" customHeight="1" ht="10">
      <c r="A1204" s="2" t="inlineStr"/>
      <c r="B1204" s="2" t="inlineStr"/>
      <c r="C1204" s="2" t="inlineStr"/>
      <c r="D1204" s="2" t="inlineStr"/>
      <c r="E1204" s="18" t="inlineStr"/>
      <c r="F1204" s="18" t="inlineStr"/>
      <c r="G1204" s="18" t="inlineStr"/>
    </row>
    <row r="1205" customHeight="1" ht="20">
      <c r="A1205" s="19" t="inlineStr">
        <is>
          <r>
            <t xml:space="preserve">​91383​ CAMINHÃO BASCULANTE 10 M3, TRUCADO CABINE SIMPLES, PESO BRUTO TOTAL 23.000 KG, CARGA ÚTIL MÁXIMA 15.935 KG, DISTÂNCIA ENTRE EIXOS 4,80 M, POTÊNCIA 230 CV INCLUSIVE CAÇAMBA METÁLICA - MANUTENÇÃO. AF_06/2014​ (H)</t>
          </r>
        </is>
      </c>
      <c r="B1205" s="19" t="inlineStr"/>
      <c r="C1205" s="19" t="inlineStr"/>
      <c r="D1205" s="19" t="inlineStr"/>
      <c r="E1205" s="19" t="inlineStr"/>
      <c r="F1205" s="19" t="inlineStr"/>
      <c r="G1205" s="19" t="inlineStr"/>
    </row>
    <row r="1206" customHeight="1" ht="15">
      <c r="A1206" s="20" t="inlineStr">
        <is>
          <r>
            <t xml:space="preserve">Equipamento</t>
          </r>
        </is>
      </c>
      <c r="B1206" s="20" t="inlineStr"/>
      <c r="C1206" s="21" t="inlineStr">
        <is>
          <r>
            <t xml:space="preserve">FONTE</t>
          </r>
        </is>
      </c>
      <c r="D1206" s="21" t="inlineStr">
        <is>
          <r>
            <t xml:space="preserve">UNID</t>
          </r>
        </is>
      </c>
      <c r="E1206" s="21" t="inlineStr">
        <is>
          <r>
            <t xml:space="preserve">COEFICIENTE</t>
          </r>
        </is>
      </c>
      <c r="F1206" s="21" t="inlineStr">
        <is>
          <r>
            <t xml:space="preserve">PREÇO UNITÁRIO</t>
          </r>
        </is>
      </c>
      <c r="G1206" s="21" t="inlineStr">
        <is>
          <r>
            <t xml:space="preserve">TOTAL</t>
          </r>
        </is>
      </c>
    </row>
    <row r="1207" customHeight="1" ht="21">
      <c r="A1207" s="22" t="inlineStr">
        <is>
          <r>
            <t xml:space="preserve">00037734</t>
          </r>
        </is>
      </c>
      <c r="B1207" s="23" t="inlineStr">
        <is>
          <r>
            <t xml:space="preserve">CACAMBA METALICA BASCULANTE COM CAPACIDADE DE 10 M3 (INCLUI MONTAGEM, NAO INCLUI CAMINHAO)</t>
          </r>
        </is>
      </c>
      <c r="C1207" s="22" t="inlineStr">
        <is>
          <r>
            <t xml:space="preserve">SINAPI</t>
          </r>
        </is>
      </c>
      <c r="D1207" s="22" t="inlineStr">
        <is>
          <r>
            <t xml:space="preserve">UN</t>
          </r>
        </is>
      </c>
      <c r="E1207" s="24" t="n">
        <v>8.49E-5</v>
      </c>
      <c r="F1207" s="25" t="n">
        <v>81699.7</v>
      </c>
      <c r="G1207" s="25" t="n">
        <f>TRUNC(TRUNC(E1207,8)*F1207,2)</f>
        <v>6.93</v>
      </c>
    </row>
    <row r="1208" customHeight="1" ht="38">
      <c r="A1208" s="22" t="inlineStr">
        <is>
          <r>
            <t xml:space="preserve">00037758</t>
          </r>
        </is>
      </c>
      <c r="B1208" s="23" t="inlineStr">
        <is>
          <r>
            <t xml:space="preserve">CAMINHAO TRUCADO, PESO BRUTO TOTAL 23000 KG, CARGA UTIL MAXIMA 15285 KG, DISTANCIA ENTRE EIXOS 4,80 M, POTENCIA 326 CV (INCLUI CABINE E CHASSI, NAO INCLUI CARROCERIA)</t>
          </r>
        </is>
      </c>
      <c r="C1208" s="22" t="inlineStr">
        <is>
          <r>
            <t xml:space="preserve">SINAPI</t>
          </r>
        </is>
      </c>
      <c r="D1208" s="22" t="inlineStr">
        <is>
          <r>
            <t xml:space="preserve">UN</t>
          </r>
        </is>
      </c>
      <c r="E1208" s="24" t="n">
        <v>6.42E-5</v>
      </c>
      <c r="F1208" s="25" t="n">
        <v>720250.97</v>
      </c>
      <c r="G1208" s="25" t="n">
        <f>TRUNC(TRUNC(E1208,8)*F1208,2)</f>
        <v>46.24</v>
      </c>
    </row>
    <row r="1209" customHeight="1" ht="15">
      <c r="A1209" s="2" t="inlineStr"/>
      <c r="B1209" s="2" t="inlineStr"/>
      <c r="C1209" s="2" t="inlineStr"/>
      <c r="D1209" s="2" t="inlineStr"/>
      <c r="E1209" s="26" t="inlineStr">
        <is>
          <r>
            <t xml:space="preserve">TOTAL Equipamento:</t>
          </r>
        </is>
      </c>
      <c r="F1209" s="26" t="inlineStr"/>
      <c r="G1209" s="27" t="n">
        <f>SUM(G1207:G1208)</f>
        <v>53.17</v>
      </c>
    </row>
    <row r="1210" customHeight="1" ht="15">
      <c r="A1210" s="2" t="inlineStr"/>
      <c r="B1210" s="2" t="inlineStr"/>
      <c r="C1210" s="2" t="inlineStr"/>
      <c r="D1210" s="2" t="inlineStr"/>
      <c r="E1210" s="28" t="inlineStr">
        <is>
          <r>
            <t xml:space="preserve">VALOR:</t>
          </r>
        </is>
      </c>
      <c r="F1210" s="28" t="inlineStr"/>
      <c r="G1210" s="29" t="n">
        <f>ROUND(SUM(G1209),2)</f>
        <v>53.17</v>
      </c>
    </row>
    <row r="1211" customHeight="1" ht="15">
      <c r="A1211" s="2" t="inlineStr"/>
      <c r="B1211" s="2" t="inlineStr"/>
      <c r="C1211" s="2" t="inlineStr"/>
      <c r="D1211" s="2" t="inlineStr"/>
      <c r="E1211" s="28" t="inlineStr">
        <is>
          <r>
            <t xml:space="preserve">VALOR BDI (20.34%):</t>
          </r>
        </is>
      </c>
      <c r="F1211" s="28" t="inlineStr"/>
      <c r="G1211" s="29" t="n">
        <f>ROUND(G1210*(20.34/100),2)</f>
        <v>10.81</v>
      </c>
    </row>
    <row r="1212" customHeight="1" ht="15">
      <c r="A1212" s="2" t="inlineStr"/>
      <c r="B1212" s="2" t="inlineStr"/>
      <c r="C1212" s="2" t="inlineStr"/>
      <c r="D1212" s="2" t="inlineStr"/>
      <c r="E1212" s="28" t="inlineStr">
        <is>
          <r>
            <t xml:space="preserve">VALOR COM BDI:</t>
          </r>
        </is>
      </c>
      <c r="F1212" s="28" t="inlineStr"/>
      <c r="G1212" s="29" t="n">
        <f>G1211+G1210</f>
        <v>63.98</v>
      </c>
    </row>
    <row r="1213" customHeight="1" ht="10">
      <c r="A1213" s="2" t="inlineStr"/>
      <c r="B1213" s="2" t="inlineStr"/>
      <c r="C1213" s="2" t="inlineStr"/>
      <c r="D1213" s="2" t="inlineStr"/>
      <c r="E1213" s="18" t="inlineStr"/>
      <c r="F1213" s="18" t="inlineStr"/>
      <c r="G1213" s="18" t="inlineStr"/>
    </row>
    <row r="1214" customHeight="1" ht="20">
      <c r="A1214" s="19" t="inlineStr">
        <is>
          <r>
            <t xml:space="preserve">​91384​ CAMINHÃO BASCULANTE 10 M3, TRUCADO CABINE SIMPLES, PESO BRUTO TOTAL 23.000 KG, CARGA ÚTIL MÁXIMA 15.935 KG, DISTÂNCIA ENTRE EIXOS 4,80 M, POTÊNCIA 230 CV INCLUSIVE CAÇAMBA METÁLICA - MATERIAIS NA OPERAÇÃO. AF_06/2014​ (H)</t>
          </r>
        </is>
      </c>
      <c r="B1214" s="19" t="inlineStr"/>
      <c r="C1214" s="19" t="inlineStr"/>
      <c r="D1214" s="19" t="inlineStr"/>
      <c r="E1214" s="19" t="inlineStr"/>
      <c r="F1214" s="19" t="inlineStr"/>
      <c r="G1214" s="19" t="inlineStr"/>
    </row>
    <row r="1215" customHeight="1" ht="15">
      <c r="A1215" s="20" t="inlineStr">
        <is>
          <r>
            <t xml:space="preserve">Material</t>
          </r>
        </is>
      </c>
      <c r="B1215" s="20" t="inlineStr"/>
      <c r="C1215" s="21" t="inlineStr">
        <is>
          <r>
            <t xml:space="preserve">FONTE</t>
          </r>
        </is>
      </c>
      <c r="D1215" s="21" t="inlineStr">
        <is>
          <r>
            <t xml:space="preserve">UNID</t>
          </r>
        </is>
      </c>
      <c r="E1215" s="21" t="inlineStr">
        <is>
          <r>
            <t xml:space="preserve">COEFICIENTE</t>
          </r>
        </is>
      </c>
      <c r="F1215" s="21" t="inlineStr">
        <is>
          <r>
            <t xml:space="preserve">PREÇO UNITÁRIO</t>
          </r>
        </is>
      </c>
      <c r="G1215" s="21" t="inlineStr">
        <is>
          <r>
            <t xml:space="preserve">TOTAL</t>
          </r>
        </is>
      </c>
    </row>
    <row r="1216" customHeight="1" ht="21">
      <c r="A1216" s="22" t="inlineStr">
        <is>
          <r>
            <t xml:space="preserve">00004221</t>
          </r>
        </is>
      </c>
      <c r="B1216" s="23" t="inlineStr">
        <is>
          <r>
            <t xml:space="preserve">OLEO DIESEL COMBUSTIVEL COMUM METROPOLITANO S-10 OU S-500</t>
          </r>
        </is>
      </c>
      <c r="C1216" s="22" t="inlineStr">
        <is>
          <r>
            <t xml:space="preserve">SINAPI</t>
          </r>
        </is>
      </c>
      <c r="D1216" s="22" t="inlineStr">
        <is>
          <r>
            <t xml:space="preserve">L</t>
          </r>
        </is>
      </c>
      <c r="E1216" s="24" t="n">
        <v>23.7</v>
      </c>
      <c r="F1216" s="25" t="n">
        <v>6.0</v>
      </c>
      <c r="G1216" s="25" t="n">
        <f>TRUNC(TRUNC(E1216,8)*F1216,2)</f>
        <v>142.2</v>
      </c>
    </row>
    <row r="1217" customHeight="1" ht="15">
      <c r="A1217" s="2" t="inlineStr"/>
      <c r="B1217" s="2" t="inlineStr"/>
      <c r="C1217" s="2" t="inlineStr"/>
      <c r="D1217" s="2" t="inlineStr"/>
      <c r="E1217" s="26" t="inlineStr">
        <is>
          <r>
            <t xml:space="preserve">TOTAL Material:</t>
          </r>
        </is>
      </c>
      <c r="F1217" s="26" t="inlineStr"/>
      <c r="G1217" s="27" t="n">
        <f>SUM(G1216:G1216)</f>
        <v>142.2</v>
      </c>
    </row>
    <row r="1218" customHeight="1" ht="15">
      <c r="A1218" s="2" t="inlineStr"/>
      <c r="B1218" s="2" t="inlineStr"/>
      <c r="C1218" s="2" t="inlineStr"/>
      <c r="D1218" s="2" t="inlineStr"/>
      <c r="E1218" s="28" t="inlineStr">
        <is>
          <r>
            <t xml:space="preserve">VALOR:</t>
          </r>
        </is>
      </c>
      <c r="F1218" s="28" t="inlineStr"/>
      <c r="G1218" s="29" t="n">
        <f>ROUND(SUM(G1217),2)</f>
        <v>142.2</v>
      </c>
    </row>
    <row r="1219" customHeight="1" ht="15">
      <c r="A1219" s="2" t="inlineStr"/>
      <c r="B1219" s="2" t="inlineStr"/>
      <c r="C1219" s="2" t="inlineStr"/>
      <c r="D1219" s="2" t="inlineStr"/>
      <c r="E1219" s="28" t="inlineStr">
        <is>
          <r>
            <t xml:space="preserve">VALOR BDI (20.34%):</t>
          </r>
        </is>
      </c>
      <c r="F1219" s="28" t="inlineStr"/>
      <c r="G1219" s="29" t="n">
        <f>ROUND(G1218*(20.34/100),2)</f>
        <v>28.92</v>
      </c>
    </row>
    <row r="1220" customHeight="1" ht="15">
      <c r="A1220" s="2" t="inlineStr"/>
      <c r="B1220" s="2" t="inlineStr"/>
      <c r="C1220" s="2" t="inlineStr"/>
      <c r="D1220" s="2" t="inlineStr"/>
      <c r="E1220" s="28" t="inlineStr">
        <is>
          <r>
            <t xml:space="preserve">VALOR COM BDI:</t>
          </r>
        </is>
      </c>
      <c r="F1220" s="28" t="inlineStr"/>
      <c r="G1220" s="29" t="n">
        <f>G1219+G1218</f>
        <v>171.12</v>
      </c>
    </row>
    <row r="1221" customHeight="1" ht="10">
      <c r="A1221" s="2" t="inlineStr"/>
      <c r="B1221" s="2" t="inlineStr"/>
      <c r="C1221" s="2" t="inlineStr"/>
      <c r="D1221" s="2" t="inlineStr"/>
      <c r="E1221" s="18" t="inlineStr"/>
      <c r="F1221" s="18" t="inlineStr"/>
      <c r="G1221" s="18" t="inlineStr"/>
    </row>
    <row r="1222" customHeight="1" ht="20">
      <c r="A1222" s="19" t="inlineStr">
        <is>
          <r>
            <t xml:space="preserve">​I0690​ CAMINHÃO BASCULANTE 6 M3 (CHP)​ (H)</t>
          </r>
        </is>
      </c>
      <c r="B1222" s="19" t="inlineStr"/>
      <c r="C1222" s="19" t="inlineStr"/>
      <c r="D1222" s="19" t="inlineStr"/>
      <c r="E1222" s="19" t="inlineStr"/>
      <c r="F1222" s="19" t="inlineStr"/>
      <c r="G1222" s="19" t="inlineStr"/>
    </row>
    <row r="1223" customHeight="1" ht="15">
      <c r="A1223" s="20" t="inlineStr">
        <is>
          <r>
            <t xml:space="preserve">Geral</t>
          </r>
        </is>
      </c>
      <c r="B1223" s="20" t="inlineStr"/>
      <c r="C1223" s="21" t="inlineStr">
        <is>
          <r>
            <t xml:space="preserve">FONTE</t>
          </r>
        </is>
      </c>
      <c r="D1223" s="21" t="inlineStr">
        <is>
          <r>
            <t xml:space="preserve">UNID</t>
          </r>
        </is>
      </c>
      <c r="E1223" s="21" t="inlineStr">
        <is>
          <r>
            <t xml:space="preserve">COEFICIENTE</t>
          </r>
        </is>
      </c>
      <c r="F1223" s="21" t="inlineStr">
        <is>
          <r>
            <t xml:space="preserve">PREÇO UNITÁRIO</t>
          </r>
        </is>
      </c>
      <c r="G1223" s="21" t="inlineStr">
        <is>
          <r>
            <t xml:space="preserve">TOTAL</t>
          </r>
        </is>
      </c>
    </row>
    <row r="1224" customHeight="1" ht="21">
      <c r="A1224" s="22" t="inlineStr">
        <is>
          <r>
            <t xml:space="preserve">I2722</t>
          </r>
        </is>
      </c>
      <c r="B1224" s="23" t="inlineStr">
        <is>
          <r>
            <t xml:space="preserve">MÃO DE OBRA DE OPERAÇÃO DO CAMINHÃO BASCULANTE 6M3</t>
          </r>
        </is>
      </c>
      <c r="C1224" s="22" t="inlineStr">
        <is>
          <r>
            <t xml:space="preserve">SEINFRA</t>
          </r>
        </is>
      </c>
      <c r="D1224" s="22" t="inlineStr">
        <is>
          <r>
            <t xml:space="preserve">H</t>
          </r>
        </is>
      </c>
      <c r="E1224" s="24" t="n">
        <v>1.0</v>
      </c>
      <c r="F1224" s="30" t="n">
        <v>27.46</v>
      </c>
      <c r="G1224" s="30" t="n">
        <f>ROUND(ROUND(E1224,8)*F1224,4)</f>
        <v>27.46</v>
      </c>
    </row>
    <row r="1225" customHeight="1" ht="15">
      <c r="A1225" s="22" t="inlineStr">
        <is>
          <r>
            <t xml:space="preserve">I2721</t>
          </r>
        </is>
      </c>
      <c r="B1225" s="23" t="inlineStr">
        <is>
          <r>
            <t xml:space="preserve">MATERIAL DE OPERAÇÃO DO CAMINHÃO BASCULANTE 6M3</t>
          </r>
        </is>
      </c>
      <c r="C1225" s="22" t="inlineStr">
        <is>
          <r>
            <t xml:space="preserve">SEINFRA</t>
          </r>
        </is>
      </c>
      <c r="D1225" s="22" t="inlineStr">
        <is>
          <r>
            <t xml:space="preserve">H</t>
          </r>
        </is>
      </c>
      <c r="E1225" s="24" t="n">
        <v>1.0</v>
      </c>
      <c r="F1225" s="30" t="n">
        <v>67.864</v>
      </c>
      <c r="G1225" s="30" t="n">
        <f>ROUND(ROUND(E1225,8)*F1225,4)</f>
        <v>67.864</v>
      </c>
    </row>
    <row r="1226" customHeight="1" ht="15">
      <c r="A1226" s="22" t="inlineStr">
        <is>
          <r>
            <t xml:space="preserve">I2701</t>
          </r>
        </is>
      </c>
      <c r="B1226" s="23" t="inlineStr">
        <is>
          <r>
            <t xml:space="preserve">DEPRECIAÇÃO</t>
          </r>
        </is>
      </c>
      <c r="C1226" s="22" t="inlineStr">
        <is>
          <r>
            <t xml:space="preserve">SEINFRA</t>
          </r>
        </is>
      </c>
      <c r="D1226" s="22" t="inlineStr">
        <is>
          <r>
            <t xml:space="preserve">H</t>
          </r>
        </is>
      </c>
      <c r="E1226" s="24" t="n">
        <v>28.6648</v>
      </c>
      <c r="F1226" s="30" t="n">
        <v>1.0</v>
      </c>
      <c r="G1226" s="30" t="n">
        <f>ROUND(ROUND(E1226,8)*F1226,4)</f>
        <v>28.6648</v>
      </c>
    </row>
    <row r="1227" customHeight="1" ht="15">
      <c r="A1227" s="22" t="inlineStr">
        <is>
          <r>
            <t xml:space="preserve">I2702</t>
          </r>
        </is>
      </c>
      <c r="B1227" s="23" t="inlineStr">
        <is>
          <r>
            <t xml:space="preserve">JUROS</t>
          </r>
        </is>
      </c>
      <c r="C1227" s="22" t="inlineStr">
        <is>
          <r>
            <t xml:space="preserve">SEINFRA</t>
          </r>
        </is>
      </c>
      <c r="D1227" s="22" t="inlineStr">
        <is>
          <r>
            <t xml:space="preserve">H</t>
          </r>
        </is>
      </c>
      <c r="E1227" s="24" t="n">
        <v>9.6744</v>
      </c>
      <c r="F1227" s="30" t="n">
        <v>1.0</v>
      </c>
      <c r="G1227" s="30" t="n">
        <f>ROUND(ROUND(E1227,8)*F1227,4)</f>
        <v>9.6744</v>
      </c>
    </row>
    <row r="1228" customHeight="1" ht="15">
      <c r="A1228" s="22" t="inlineStr">
        <is>
          <r>
            <t xml:space="preserve">I2703</t>
          </r>
        </is>
      </c>
      <c r="B1228" s="23" t="inlineStr">
        <is>
          <r>
            <t xml:space="preserve">MANUTENÇÃO</t>
          </r>
        </is>
      </c>
      <c r="C1228" s="22" t="inlineStr">
        <is>
          <r>
            <t xml:space="preserve">SEINFRA</t>
          </r>
        </is>
      </c>
      <c r="D1228" s="22" t="inlineStr">
        <is>
          <r>
            <t xml:space="preserve">H</t>
          </r>
        </is>
      </c>
      <c r="E1228" s="24" t="n">
        <v>42.9971</v>
      </c>
      <c r="F1228" s="30" t="n">
        <v>1.0</v>
      </c>
      <c r="G1228" s="30" t="n">
        <f>ROUND(ROUND(E1228,8)*F1228,4)</f>
        <v>42.9971</v>
      </c>
    </row>
    <row r="1229" customHeight="1" ht="15">
      <c r="A1229" s="2" t="inlineStr"/>
      <c r="B1229" s="2" t="inlineStr"/>
      <c r="C1229" s="2" t="inlineStr"/>
      <c r="D1229" s="2" t="inlineStr"/>
      <c r="E1229" s="26" t="inlineStr">
        <is>
          <r>
            <t xml:space="preserve">TOTAL Geral:</t>
          </r>
        </is>
      </c>
      <c r="F1229" s="26" t="inlineStr"/>
      <c r="G1229" s="31" t="n">
        <f>SUM(G1224:G1228)</f>
        <v>176.6603</v>
      </c>
    </row>
    <row r="1230" customHeight="1" ht="15">
      <c r="A1230" s="2" t="inlineStr"/>
      <c r="B1230" s="2" t="inlineStr"/>
      <c r="C1230" s="2" t="inlineStr"/>
      <c r="D1230" s="2" t="inlineStr"/>
      <c r="E1230" s="28" t="inlineStr">
        <is>
          <r>
            <t xml:space="preserve">VALOR:</t>
          </r>
        </is>
      </c>
      <c r="F1230" s="28" t="inlineStr"/>
      <c r="G1230" s="29" t="n">
        <f>ROUND(SUM(G1229),2)</f>
        <v>176.66</v>
      </c>
    </row>
    <row r="1231" customHeight="1" ht="15">
      <c r="A1231" s="2" t="inlineStr"/>
      <c r="B1231" s="2" t="inlineStr"/>
      <c r="C1231" s="2" t="inlineStr"/>
      <c r="D1231" s="2" t="inlineStr"/>
      <c r="E1231" s="28" t="inlineStr">
        <is>
          <r>
            <t xml:space="preserve">VALOR BDI (20.34%):</t>
          </r>
        </is>
      </c>
      <c r="F1231" s="28" t="inlineStr"/>
      <c r="G1231" s="29" t="n">
        <f>ROUND(G1230*(20.34/100),2)</f>
        <v>35.93</v>
      </c>
    </row>
    <row r="1232" customHeight="1" ht="15">
      <c r="A1232" s="2" t="inlineStr"/>
      <c r="B1232" s="2" t="inlineStr"/>
      <c r="C1232" s="2" t="inlineStr"/>
      <c r="D1232" s="2" t="inlineStr"/>
      <c r="E1232" s="28" t="inlineStr">
        <is>
          <r>
            <t xml:space="preserve">VALOR COM BDI:</t>
          </r>
        </is>
      </c>
      <c r="F1232" s="28" t="inlineStr"/>
      <c r="G1232" s="29" t="n">
        <f>G1231+G1230</f>
        <v>212.59</v>
      </c>
    </row>
    <row r="1233" customHeight="1" ht="10">
      <c r="A1233" s="2" t="inlineStr"/>
      <c r="B1233" s="2" t="inlineStr"/>
      <c r="C1233" s="2" t="inlineStr"/>
      <c r="D1233" s="2" t="inlineStr"/>
      <c r="E1233" s="18" t="inlineStr"/>
      <c r="F1233" s="18" t="inlineStr"/>
      <c r="G1233" s="18" t="inlineStr"/>
    </row>
    <row r="1234" customHeight="1" ht="20">
      <c r="A1234" s="19" t="inlineStr">
        <is>
          <r>
            <t xml:space="preserve">​67827​ CAMINHÃO BASCULANTE 6 M3 TOCO, PESO BRUTO TOTAL 16.000 KG, CARGA ÚTIL MÁXIMA 11.130 KG, DISTÂNCIA ENTRE EIXOS 5,36 M, POTÊNCIA 185 CV, INCLUSIVE CAÇAMBA METÁLICA - CHI DIURNO. AF_06/2014​ (CHI)</t>
          </r>
        </is>
      </c>
      <c r="B1234" s="19" t="inlineStr"/>
      <c r="C1234" s="19" t="inlineStr"/>
      <c r="D1234" s="19" t="inlineStr"/>
      <c r="E1234" s="19" t="inlineStr"/>
      <c r="F1234" s="19" t="inlineStr"/>
      <c r="G1234" s="19" t="inlineStr"/>
    </row>
    <row r="1235" customHeight="1" ht="15">
      <c r="A1235" s="20" t="inlineStr">
        <is>
          <r>
            <t xml:space="preserve">Mão de Obra com Encargos Complementares</t>
          </r>
        </is>
      </c>
      <c r="B1235" s="20" t="inlineStr"/>
      <c r="C1235" s="21" t="inlineStr">
        <is>
          <r>
            <t xml:space="preserve">FONTE</t>
          </r>
        </is>
      </c>
      <c r="D1235" s="21" t="inlineStr">
        <is>
          <r>
            <t xml:space="preserve">UNID</t>
          </r>
        </is>
      </c>
      <c r="E1235" s="21" t="inlineStr">
        <is>
          <r>
            <t xml:space="preserve">COEFICIENTE</t>
          </r>
        </is>
      </c>
      <c r="F1235" s="21" t="inlineStr">
        <is>
          <r>
            <t xml:space="preserve">PREÇO UNITÁRIO</t>
          </r>
        </is>
      </c>
      <c r="G1235" s="21" t="inlineStr">
        <is>
          <r>
            <t xml:space="preserve">TOTAL</t>
          </r>
        </is>
      </c>
    </row>
    <row r="1236" customHeight="1" ht="21">
      <c r="A1236" s="22" t="inlineStr">
        <is>
          <r>
            <t xml:space="preserve">88281</t>
          </r>
        </is>
      </c>
      <c r="B1236" s="23" t="inlineStr">
        <is>
          <r>
            <t xml:space="preserve">MOTORISTA DE BASCULANTE COM ENCARGOS COMPLEMENTARES</t>
          </r>
        </is>
      </c>
      <c r="C1236" s="22" t="inlineStr">
        <is>
          <r>
            <t xml:space="preserve">SINAPI</t>
          </r>
        </is>
      </c>
      <c r="D1236" s="22" t="inlineStr">
        <is>
          <r>
            <t xml:space="preserve">H</t>
          </r>
        </is>
      </c>
      <c r="E1236" s="24" t="n">
        <v>1.0</v>
      </c>
      <c r="F1236" s="25" t="n">
        <v>35.52</v>
      </c>
      <c r="G1236" s="25" t="n">
        <f>TRUNC(TRUNC(E1236,8)*F1236,2)</f>
        <v>35.52</v>
      </c>
    </row>
    <row r="1237" customHeight="1" ht="18">
      <c r="A1237" s="2" t="inlineStr"/>
      <c r="B1237" s="2" t="inlineStr"/>
      <c r="C1237" s="2" t="inlineStr"/>
      <c r="D1237" s="2" t="inlineStr"/>
      <c r="E1237" s="26" t="inlineStr">
        <is>
          <r>
            <t xml:space="preserve">TOTAL Mão de Obra com Encargos Complementares:</t>
          </r>
        </is>
      </c>
      <c r="F1237" s="26" t="inlineStr"/>
      <c r="G1237" s="27" t="n">
        <f>SUM(G1236:G1236)</f>
        <v>35.52</v>
      </c>
    </row>
    <row r="1238" customHeight="1" ht="15">
      <c r="A1238" s="20" t="inlineStr">
        <is>
          <r>
            <t xml:space="preserve">Serviço</t>
          </r>
        </is>
      </c>
      <c r="B1238" s="20" t="inlineStr"/>
      <c r="C1238" s="21" t="inlineStr">
        <is>
          <r>
            <t xml:space="preserve">FONTE</t>
          </r>
        </is>
      </c>
      <c r="D1238" s="21" t="inlineStr">
        <is>
          <r>
            <t xml:space="preserve">UNID</t>
          </r>
        </is>
      </c>
      <c r="E1238" s="21" t="inlineStr">
        <is>
          <r>
            <t xml:space="preserve">COEFICIENTE</t>
          </r>
        </is>
      </c>
      <c r="F1238" s="21" t="inlineStr">
        <is>
          <r>
            <t xml:space="preserve">PREÇO UNITÁRIO</t>
          </r>
        </is>
      </c>
      <c r="G1238" s="21" t="inlineStr">
        <is>
          <r>
            <t xml:space="preserve">TOTAL</t>
          </r>
        </is>
      </c>
    </row>
    <row r="1239" customHeight="1" ht="38">
      <c r="A1239" s="22" t="inlineStr">
        <is>
          <r>
            <t xml:space="preserve">7058</t>
          </r>
        </is>
      </c>
      <c r="B1239" s="23" t="inlineStr">
        <is>
          <r>
            <t xml:space="preserve">CAMINHÃO BASCULANTE 6 M3 TOCO, PESO BRUTO TOTAL 16.000 KG, CARGA ÚTIL MÁXIMA 11.130 KG, DISTÂNCIA ENTRE EIXOS 5,36 M, POTÊNCIA 185 CV, INCLUSIVE CAÇAMBA METÁLICA - DEPRECIAÇÃO. AF_06/2014</t>
          </r>
        </is>
      </c>
      <c r="C1239" s="22" t="inlineStr">
        <is>
          <r>
            <t xml:space="preserve">SINAPI</t>
          </r>
        </is>
      </c>
      <c r="D1239" s="22" t="inlineStr">
        <is>
          <r>
            <t xml:space="preserve">H</t>
          </r>
        </is>
      </c>
      <c r="E1239" s="24" t="n">
        <v>1.0</v>
      </c>
      <c r="F1239" s="25" t="n">
        <v>23.23</v>
      </c>
      <c r="G1239" s="25" t="n">
        <f>TRUNC(TRUNC(E1239,8)*F1239,2)</f>
        <v>23.23</v>
      </c>
    </row>
    <row r="1240" customHeight="1" ht="38">
      <c r="A1240" s="22" t="inlineStr">
        <is>
          <r>
            <t xml:space="preserve">91402</t>
          </r>
        </is>
      </c>
      <c r="B1240" s="23" t="inlineStr">
        <is>
          <r>
            <t xml:space="preserve">CAMINHÃO BASCULANTE 6 M3 TOCO, PESO BRUTO TOTAL 16.000 KG, CARGA ÚTIL MÁXIMA 11.130 KG, DISTÂNCIA ENTRE EIXOS 5,36 M, POTÊNCIA 185 CV, INCLUSIVE CAÇAMBA METÁLICA - IMPOSTOS E SEGUROS. AF_06/2014</t>
          </r>
        </is>
      </c>
      <c r="C1240" s="22" t="inlineStr">
        <is>
          <r>
            <t xml:space="preserve">SINAPI</t>
          </r>
        </is>
      </c>
      <c r="D1240" s="22" t="inlineStr">
        <is>
          <r>
            <t xml:space="preserve">H</t>
          </r>
        </is>
      </c>
      <c r="E1240" s="24" t="n">
        <v>1.0</v>
      </c>
      <c r="F1240" s="25" t="n">
        <v>3.61</v>
      </c>
      <c r="G1240" s="25" t="n">
        <f>TRUNC(TRUNC(E1240,8)*F1240,2)</f>
        <v>3.61</v>
      </c>
    </row>
    <row r="1241" customHeight="1" ht="38">
      <c r="A1241" s="22" t="inlineStr">
        <is>
          <r>
            <t xml:space="preserve">7059</t>
          </r>
        </is>
      </c>
      <c r="B1241" s="23" t="inlineStr">
        <is>
          <r>
            <t xml:space="preserve">CAMINHÃO BASCULANTE 6 M3 TOCO, PESO BRUTO TOTAL 16.000 KG, CARGA ÚTIL MÁXIMA 11.130 KG, DISTÂNCIA ENTRE EIXOS 5,36 M, POTÊNCIA 185 CV, INCLUSIVE CAÇAMBA METÁLICA - JUROS. AF_06/2014</t>
          </r>
        </is>
      </c>
      <c r="C1241" s="22" t="inlineStr">
        <is>
          <r>
            <t xml:space="preserve">SINAPI</t>
          </r>
        </is>
      </c>
      <c r="D1241" s="22" t="inlineStr">
        <is>
          <r>
            <t xml:space="preserve">H</t>
          </r>
        </is>
      </c>
      <c r="E1241" s="24" t="n">
        <v>1.0</v>
      </c>
      <c r="F1241" s="25" t="n">
        <v>8.94</v>
      </c>
      <c r="G1241" s="25" t="n">
        <f>TRUNC(TRUNC(E1241,8)*F1241,2)</f>
        <v>8.94</v>
      </c>
    </row>
    <row r="1242" customHeight="1" ht="15">
      <c r="A1242" s="2" t="inlineStr"/>
      <c r="B1242" s="2" t="inlineStr"/>
      <c r="C1242" s="2" t="inlineStr"/>
      <c r="D1242" s="2" t="inlineStr"/>
      <c r="E1242" s="26" t="inlineStr">
        <is>
          <r>
            <t xml:space="preserve">TOTAL Serviço:</t>
          </r>
        </is>
      </c>
      <c r="F1242" s="26" t="inlineStr"/>
      <c r="G1242" s="27" t="n">
        <f>SUM(G1239:G1241)</f>
        <v>35.78</v>
      </c>
    </row>
    <row r="1243" customHeight="1" ht="15">
      <c r="A1243" s="2" t="inlineStr"/>
      <c r="B1243" s="2" t="inlineStr"/>
      <c r="C1243" s="2" t="inlineStr"/>
      <c r="D1243" s="2" t="inlineStr"/>
      <c r="E1243" s="28" t="inlineStr">
        <is>
          <r>
            <t xml:space="preserve">VALOR:</t>
          </r>
        </is>
      </c>
      <c r="F1243" s="28" t="inlineStr"/>
      <c r="G1243" s="29" t="n">
        <f>ROUND(SUM(G1237,G1242),2)</f>
        <v>71.3</v>
      </c>
    </row>
    <row r="1244" customHeight="1" ht="15">
      <c r="A1244" s="2" t="inlineStr"/>
      <c r="B1244" s="2" t="inlineStr"/>
      <c r="C1244" s="2" t="inlineStr"/>
      <c r="D1244" s="2" t="inlineStr"/>
      <c r="E1244" s="28" t="inlineStr">
        <is>
          <r>
            <t xml:space="preserve">VALOR BDI (20.34%):</t>
          </r>
        </is>
      </c>
      <c r="F1244" s="28" t="inlineStr"/>
      <c r="G1244" s="29" t="n">
        <f>ROUND(G1243*(20.34/100),2)</f>
        <v>14.5</v>
      </c>
    </row>
    <row r="1245" customHeight="1" ht="15">
      <c r="A1245" s="2" t="inlineStr"/>
      <c r="B1245" s="2" t="inlineStr"/>
      <c r="C1245" s="2" t="inlineStr"/>
      <c r="D1245" s="2" t="inlineStr"/>
      <c r="E1245" s="28" t="inlineStr">
        <is>
          <r>
            <t xml:space="preserve">VALOR COM BDI:</t>
          </r>
        </is>
      </c>
      <c r="F1245" s="28" t="inlineStr"/>
      <c r="G1245" s="29" t="n">
        <f>G1244+G1243</f>
        <v>85.8</v>
      </c>
    </row>
    <row r="1246" customHeight="1" ht="10">
      <c r="A1246" s="2" t="inlineStr"/>
      <c r="B1246" s="2" t="inlineStr"/>
      <c r="C1246" s="2" t="inlineStr"/>
      <c r="D1246" s="2" t="inlineStr"/>
      <c r="E1246" s="18" t="inlineStr"/>
      <c r="F1246" s="18" t="inlineStr"/>
      <c r="G1246" s="18" t="inlineStr"/>
    </row>
    <row r="1247" customHeight="1" ht="20">
      <c r="A1247" s="19" t="inlineStr">
        <is>
          <r>
            <t xml:space="preserve">​67826​ CAMINHÃO BASCULANTE 6 M3 TOCO, PESO BRUTO TOTAL 16.000 KG, CARGA ÚTIL MÁXIMA 11.130 KG, DISTÂNCIA ENTRE EIXOS 5,36 M, POTÊNCIA 185 CV, INCLUSIVE CAÇAMBA METÁLICA - CHP DIURNO. AF_06/2014​ (CHP)</t>
          </r>
        </is>
      </c>
      <c r="B1247" s="19" t="inlineStr"/>
      <c r="C1247" s="19" t="inlineStr"/>
      <c r="D1247" s="19" t="inlineStr"/>
      <c r="E1247" s="19" t="inlineStr"/>
      <c r="F1247" s="19" t="inlineStr"/>
      <c r="G1247" s="19" t="inlineStr"/>
    </row>
    <row r="1248" customHeight="1" ht="15">
      <c r="A1248" s="20" t="inlineStr">
        <is>
          <r>
            <t xml:space="preserve">Mão de Obra com Encargos Complementares</t>
          </r>
        </is>
      </c>
      <c r="B1248" s="20" t="inlineStr"/>
      <c r="C1248" s="21" t="inlineStr">
        <is>
          <r>
            <t xml:space="preserve">FONTE</t>
          </r>
        </is>
      </c>
      <c r="D1248" s="21" t="inlineStr">
        <is>
          <r>
            <t xml:space="preserve">UNID</t>
          </r>
        </is>
      </c>
      <c r="E1248" s="21" t="inlineStr">
        <is>
          <r>
            <t xml:space="preserve">COEFICIENTE</t>
          </r>
        </is>
      </c>
      <c r="F1248" s="21" t="inlineStr">
        <is>
          <r>
            <t xml:space="preserve">PREÇO UNITÁRIO</t>
          </r>
        </is>
      </c>
      <c r="G1248" s="21" t="inlineStr">
        <is>
          <r>
            <t xml:space="preserve">TOTAL</t>
          </r>
        </is>
      </c>
    </row>
    <row r="1249" customHeight="1" ht="21">
      <c r="A1249" s="22" t="inlineStr">
        <is>
          <r>
            <t xml:space="preserve">88281</t>
          </r>
        </is>
      </c>
      <c r="B1249" s="23" t="inlineStr">
        <is>
          <r>
            <t xml:space="preserve">MOTORISTA DE BASCULANTE COM ENCARGOS COMPLEMENTARES</t>
          </r>
        </is>
      </c>
      <c r="C1249" s="22" t="inlineStr">
        <is>
          <r>
            <t xml:space="preserve">SINAPI</t>
          </r>
        </is>
      </c>
      <c r="D1249" s="22" t="inlineStr">
        <is>
          <r>
            <t xml:space="preserve">H</t>
          </r>
        </is>
      </c>
      <c r="E1249" s="24" t="n">
        <v>1.0</v>
      </c>
      <c r="F1249" s="25" t="n">
        <v>35.52</v>
      </c>
      <c r="G1249" s="25" t="n">
        <f>TRUNC(TRUNC(E1249,8)*F1249,2)</f>
        <v>35.52</v>
      </c>
    </row>
    <row r="1250" customHeight="1" ht="18">
      <c r="A1250" s="2" t="inlineStr"/>
      <c r="B1250" s="2" t="inlineStr"/>
      <c r="C1250" s="2" t="inlineStr"/>
      <c r="D1250" s="2" t="inlineStr"/>
      <c r="E1250" s="26" t="inlineStr">
        <is>
          <r>
            <t xml:space="preserve">TOTAL Mão de Obra com Encargos Complementares:</t>
          </r>
        </is>
      </c>
      <c r="F1250" s="26" t="inlineStr"/>
      <c r="G1250" s="27" t="n">
        <f>SUM(G1249:G1249)</f>
        <v>35.52</v>
      </c>
    </row>
    <row r="1251" customHeight="1" ht="15">
      <c r="A1251" s="20" t="inlineStr">
        <is>
          <r>
            <t xml:space="preserve">Serviço</t>
          </r>
        </is>
      </c>
      <c r="B1251" s="20" t="inlineStr"/>
      <c r="C1251" s="21" t="inlineStr">
        <is>
          <r>
            <t xml:space="preserve">FONTE</t>
          </r>
        </is>
      </c>
      <c r="D1251" s="21" t="inlineStr">
        <is>
          <r>
            <t xml:space="preserve">UNID</t>
          </r>
        </is>
      </c>
      <c r="E1251" s="21" t="inlineStr">
        <is>
          <r>
            <t xml:space="preserve">COEFICIENTE</t>
          </r>
        </is>
      </c>
      <c r="F1251" s="21" t="inlineStr">
        <is>
          <r>
            <t xml:space="preserve">PREÇO UNITÁRIO</t>
          </r>
        </is>
      </c>
      <c r="G1251" s="21" t="inlineStr">
        <is>
          <r>
            <t xml:space="preserve">TOTAL</t>
          </r>
        </is>
      </c>
    </row>
    <row r="1252" customHeight="1" ht="38">
      <c r="A1252" s="22" t="inlineStr">
        <is>
          <r>
            <t xml:space="preserve">7058</t>
          </r>
        </is>
      </c>
      <c r="B1252" s="23" t="inlineStr">
        <is>
          <r>
            <t xml:space="preserve">CAMINHÃO BASCULANTE 6 M3 TOCO, PESO BRUTO TOTAL 16.000 KG, CARGA ÚTIL MÁXIMA 11.130 KG, DISTÂNCIA ENTRE EIXOS 5,36 M, POTÊNCIA 185 CV, INCLUSIVE CAÇAMBA METÁLICA - DEPRECIAÇÃO. AF_06/2014</t>
          </r>
        </is>
      </c>
      <c r="C1252" s="22" t="inlineStr">
        <is>
          <r>
            <t xml:space="preserve">SINAPI</t>
          </r>
        </is>
      </c>
      <c r="D1252" s="22" t="inlineStr">
        <is>
          <r>
            <t xml:space="preserve">H</t>
          </r>
        </is>
      </c>
      <c r="E1252" s="24" t="n">
        <v>1.0</v>
      </c>
      <c r="F1252" s="25" t="n">
        <v>23.23</v>
      </c>
      <c r="G1252" s="25" t="n">
        <f>TRUNC(TRUNC(E1252,8)*F1252,2)</f>
        <v>23.23</v>
      </c>
    </row>
    <row r="1253" customHeight="1" ht="38">
      <c r="A1253" s="22" t="inlineStr">
        <is>
          <r>
            <t xml:space="preserve">91402</t>
          </r>
        </is>
      </c>
      <c r="B1253" s="23" t="inlineStr">
        <is>
          <r>
            <t xml:space="preserve">CAMINHÃO BASCULANTE 6 M3 TOCO, PESO BRUTO TOTAL 16.000 KG, CARGA ÚTIL MÁXIMA 11.130 KG, DISTÂNCIA ENTRE EIXOS 5,36 M, POTÊNCIA 185 CV, INCLUSIVE CAÇAMBA METÁLICA - IMPOSTOS E SEGUROS. AF_06/2014</t>
          </r>
        </is>
      </c>
      <c r="C1253" s="22" t="inlineStr">
        <is>
          <r>
            <t xml:space="preserve">SINAPI</t>
          </r>
        </is>
      </c>
      <c r="D1253" s="22" t="inlineStr">
        <is>
          <r>
            <t xml:space="preserve">H</t>
          </r>
        </is>
      </c>
      <c r="E1253" s="24" t="n">
        <v>1.0</v>
      </c>
      <c r="F1253" s="25" t="n">
        <v>3.61</v>
      </c>
      <c r="G1253" s="25" t="n">
        <f>TRUNC(TRUNC(E1253,8)*F1253,2)</f>
        <v>3.61</v>
      </c>
    </row>
    <row r="1254" customHeight="1" ht="38">
      <c r="A1254" s="22" t="inlineStr">
        <is>
          <r>
            <t xml:space="preserve">7059</t>
          </r>
        </is>
      </c>
      <c r="B1254" s="23" t="inlineStr">
        <is>
          <r>
            <t xml:space="preserve">CAMINHÃO BASCULANTE 6 M3 TOCO, PESO BRUTO TOTAL 16.000 KG, CARGA ÚTIL MÁXIMA 11.130 KG, DISTÂNCIA ENTRE EIXOS 5,36 M, POTÊNCIA 185 CV, INCLUSIVE CAÇAMBA METÁLICA - JUROS. AF_06/2014</t>
          </r>
        </is>
      </c>
      <c r="C1254" s="22" t="inlineStr">
        <is>
          <r>
            <t xml:space="preserve">SINAPI</t>
          </r>
        </is>
      </c>
      <c r="D1254" s="22" t="inlineStr">
        <is>
          <r>
            <t xml:space="preserve">H</t>
          </r>
        </is>
      </c>
      <c r="E1254" s="24" t="n">
        <v>1.0</v>
      </c>
      <c r="F1254" s="25" t="n">
        <v>8.94</v>
      </c>
      <c r="G1254" s="25" t="n">
        <f>TRUNC(TRUNC(E1254,8)*F1254,2)</f>
        <v>8.94</v>
      </c>
    </row>
    <row r="1255" customHeight="1" ht="38">
      <c r="A1255" s="22" t="inlineStr">
        <is>
          <r>
            <t xml:space="preserve">7060</t>
          </r>
        </is>
      </c>
      <c r="B1255" s="23" t="inlineStr">
        <is>
          <r>
            <t xml:space="preserve">CAMINHÃO BASCULANTE 6 M3 TOCO, PESO BRUTO TOTAL 16.000 KG, CARGA ÚTIL MÁXIMA 11.130 KG, DISTÂNCIA ENTRE EIXOS 5,36 M, POTÊNCIA 185 CV, INCLUSIVE CAÇAMBA METÁLICA - MANUTENÇÃO. AF_06/2014</t>
          </r>
        </is>
      </c>
      <c r="C1255" s="22" t="inlineStr">
        <is>
          <r>
            <t xml:space="preserve">SINAPI</t>
          </r>
        </is>
      </c>
      <c r="D1255" s="22" t="inlineStr">
        <is>
          <r>
            <t xml:space="preserve">H</t>
          </r>
        </is>
      </c>
      <c r="E1255" s="24" t="n">
        <v>1.0</v>
      </c>
      <c r="F1255" s="25" t="n">
        <v>41.88</v>
      </c>
      <c r="G1255" s="25" t="n">
        <f>TRUNC(TRUNC(E1255,8)*F1255,2)</f>
        <v>41.88</v>
      </c>
    </row>
    <row r="1256" customHeight="1" ht="46">
      <c r="A1256" s="22" t="inlineStr">
        <is>
          <r>
            <t xml:space="preserve">7061</t>
          </r>
        </is>
      </c>
      <c r="B1256" s="23" t="inlineStr">
        <is>
          <r>
            <t xml:space="preserve">CAMINHÃO BASCULANTE 6 M3 TOCO, PESO BRUTO TOTAL 16.000 KG, CARGA ÚTIL MÁXIMA 11.130 KG, DISTÂNCIA ENTRE EIXOS 5,36 M, POTÊNCIA 185 CV, INCLUSIVE CAÇAMBA METÁLICA - MATERIAIS NA OPERAÇÃO. AF_06/2014</t>
          </r>
        </is>
      </c>
      <c r="C1256" s="22" t="inlineStr">
        <is>
          <r>
            <t xml:space="preserve">SINAPI</t>
          </r>
        </is>
      </c>
      <c r="D1256" s="22" t="inlineStr">
        <is>
          <r>
            <t xml:space="preserve">H</t>
          </r>
        </is>
      </c>
      <c r="E1256" s="24" t="n">
        <v>1.0</v>
      </c>
      <c r="F1256" s="25" t="n">
        <v>81.72</v>
      </c>
      <c r="G1256" s="25" t="n">
        <f>TRUNC(TRUNC(E1256,8)*F1256,2)</f>
        <v>81.72</v>
      </c>
    </row>
    <row r="1257" customHeight="1" ht="15">
      <c r="A1257" s="2" t="inlineStr"/>
      <c r="B1257" s="2" t="inlineStr"/>
      <c r="C1257" s="2" t="inlineStr"/>
      <c r="D1257" s="2" t="inlineStr"/>
      <c r="E1257" s="26" t="inlineStr">
        <is>
          <r>
            <t xml:space="preserve">TOTAL Serviço:</t>
          </r>
        </is>
      </c>
      <c r="F1257" s="26" t="inlineStr"/>
      <c r="G1257" s="27" t="n">
        <f>SUM(G1252:G1256)</f>
        <v>159.38</v>
      </c>
    </row>
    <row r="1258" customHeight="1" ht="15">
      <c r="A1258" s="2" t="inlineStr"/>
      <c r="B1258" s="2" t="inlineStr"/>
      <c r="C1258" s="2" t="inlineStr"/>
      <c r="D1258" s="2" t="inlineStr"/>
      <c r="E1258" s="28" t="inlineStr">
        <is>
          <r>
            <t xml:space="preserve">VALOR:</t>
          </r>
        </is>
      </c>
      <c r="F1258" s="28" t="inlineStr"/>
      <c r="G1258" s="29" t="n">
        <f>ROUND(SUM(G1250,G1257),2)</f>
        <v>194.9</v>
      </c>
    </row>
    <row r="1259" customHeight="1" ht="15">
      <c r="A1259" s="2" t="inlineStr"/>
      <c r="B1259" s="2" t="inlineStr"/>
      <c r="C1259" s="2" t="inlineStr"/>
      <c r="D1259" s="2" t="inlineStr"/>
      <c r="E1259" s="28" t="inlineStr">
        <is>
          <r>
            <t xml:space="preserve">VALOR BDI (20.34%):</t>
          </r>
        </is>
      </c>
      <c r="F1259" s="28" t="inlineStr"/>
      <c r="G1259" s="29" t="n">
        <f>ROUND(G1258*(20.34/100),2)</f>
        <v>39.64</v>
      </c>
    </row>
    <row r="1260" customHeight="1" ht="15">
      <c r="A1260" s="2" t="inlineStr"/>
      <c r="B1260" s="2" t="inlineStr"/>
      <c r="C1260" s="2" t="inlineStr"/>
      <c r="D1260" s="2" t="inlineStr"/>
      <c r="E1260" s="28" t="inlineStr">
        <is>
          <r>
            <t xml:space="preserve">VALOR COM BDI:</t>
          </r>
        </is>
      </c>
      <c r="F1260" s="28" t="inlineStr"/>
      <c r="G1260" s="29" t="n">
        <f>G1259+G1258</f>
        <v>234.54</v>
      </c>
    </row>
    <row r="1261" customHeight="1" ht="10">
      <c r="A1261" s="2" t="inlineStr"/>
      <c r="B1261" s="2" t="inlineStr"/>
      <c r="C1261" s="2" t="inlineStr"/>
      <c r="D1261" s="2" t="inlineStr"/>
      <c r="E1261" s="18" t="inlineStr"/>
      <c r="F1261" s="18" t="inlineStr"/>
      <c r="G1261" s="18" t="inlineStr"/>
    </row>
    <row r="1262" customHeight="1" ht="20">
      <c r="A1262" s="19" t="inlineStr">
        <is>
          <r>
            <t xml:space="preserve">​7058​ CAMINHÃO BASCULANTE 6 M3 TOCO, PESO BRUTO TOTAL 16.000 KG, CARGA ÚTIL MÁXIMA 11.130 KG, DISTÂNCIA ENTRE EIXOS 5,36 M, POTÊNCIA 185 CV, INCLUSIVE CAÇAMBA METÁLICA - DEPRECIAÇÃO. AF_06/2014​ (H)</t>
          </r>
        </is>
      </c>
      <c r="B1262" s="19" t="inlineStr"/>
      <c r="C1262" s="19" t="inlineStr"/>
      <c r="D1262" s="19" t="inlineStr"/>
      <c r="E1262" s="19" t="inlineStr"/>
      <c r="F1262" s="19" t="inlineStr"/>
      <c r="G1262" s="19" t="inlineStr"/>
    </row>
    <row r="1263" customHeight="1" ht="15">
      <c r="A1263" s="20" t="inlineStr">
        <is>
          <r>
            <t xml:space="preserve">Equipamento</t>
          </r>
        </is>
      </c>
      <c r="B1263" s="20" t="inlineStr"/>
      <c r="C1263" s="21" t="inlineStr">
        <is>
          <r>
            <t xml:space="preserve">FONTE</t>
          </r>
        </is>
      </c>
      <c r="D1263" s="21" t="inlineStr">
        <is>
          <r>
            <t xml:space="preserve">UNID</t>
          </r>
        </is>
      </c>
      <c r="E1263" s="21" t="inlineStr">
        <is>
          <r>
            <t xml:space="preserve">COEFICIENTE</t>
          </r>
        </is>
      </c>
      <c r="F1263" s="21" t="inlineStr">
        <is>
          <r>
            <t xml:space="preserve">PREÇO UNITÁRIO</t>
          </r>
        </is>
      </c>
      <c r="G1263" s="21" t="inlineStr">
        <is>
          <r>
            <t xml:space="preserve">TOTAL</t>
          </r>
        </is>
      </c>
    </row>
    <row r="1264" customHeight="1" ht="21">
      <c r="A1264" s="22" t="inlineStr">
        <is>
          <r>
            <t xml:space="preserve">00037733</t>
          </r>
        </is>
      </c>
      <c r="B1264" s="23" t="inlineStr">
        <is>
          <r>
            <t xml:space="preserve">CACAMBA METALICA BASCULANTE COM CAPACIDADE DE 6 M3 (INCLUI MONTAGEM, NAO INCLUI CAMINHAO)</t>
          </r>
        </is>
      </c>
      <c r="C1264" s="22" t="inlineStr">
        <is>
          <r>
            <t xml:space="preserve">SINAPI</t>
          </r>
        </is>
      </c>
      <c r="D1264" s="22" t="inlineStr">
        <is>
          <r>
            <t xml:space="preserve">UN</t>
          </r>
        </is>
      </c>
      <c r="E1264" s="24" t="n">
        <v>6.03E-5</v>
      </c>
      <c r="F1264" s="25" t="n">
        <v>61258.13</v>
      </c>
      <c r="G1264" s="25" t="n">
        <f>TRUNC(TRUNC(E1264,8)*F1264,2)</f>
        <v>3.69</v>
      </c>
    </row>
    <row r="1265" customHeight="1" ht="38">
      <c r="A1265" s="22" t="inlineStr">
        <is>
          <r>
            <t xml:space="preserve">00037752</t>
          </r>
        </is>
      </c>
      <c r="B1265" s="23" t="inlineStr">
        <is>
          <r>
            <t xml:space="preserve">CAMINHAO TOCO, PESO BRUTO TOTAL 16000 KG, CARGA UTIL MAXIMA 11030 KG, DISTANCIA ENTRE EIXOS 5,41 M, POTENCIA 185 CV (INCLUI CABINE E CHASSI, NAO INCLUI CARROCERIA)</t>
          </r>
        </is>
      </c>
      <c r="C1265" s="22" t="inlineStr">
        <is>
          <r>
            <t xml:space="preserve">SINAPI</t>
          </r>
        </is>
      </c>
      <c r="D1265" s="22" t="inlineStr">
        <is>
          <r>
            <t xml:space="preserve">UN</t>
          </r>
        </is>
      </c>
      <c r="E1265" s="24" t="n">
        <v>3.42E-5</v>
      </c>
      <c r="F1265" s="25" t="n">
        <v>571483.76</v>
      </c>
      <c r="G1265" s="25" t="n">
        <f>TRUNC(TRUNC(E1265,8)*F1265,2)</f>
        <v>19.54</v>
      </c>
    </row>
    <row r="1266" customHeight="1" ht="15">
      <c r="A1266" s="2" t="inlineStr"/>
      <c r="B1266" s="2" t="inlineStr"/>
      <c r="C1266" s="2" t="inlineStr"/>
      <c r="D1266" s="2" t="inlineStr"/>
      <c r="E1266" s="26" t="inlineStr">
        <is>
          <r>
            <t xml:space="preserve">TOTAL Equipamento:</t>
          </r>
        </is>
      </c>
      <c r="F1266" s="26" t="inlineStr"/>
      <c r="G1266" s="27" t="n">
        <f>SUM(G1264:G1265)</f>
        <v>23.23</v>
      </c>
    </row>
    <row r="1267" customHeight="1" ht="15">
      <c r="A1267" s="2" t="inlineStr"/>
      <c r="B1267" s="2" t="inlineStr"/>
      <c r="C1267" s="2" t="inlineStr"/>
      <c r="D1267" s="2" t="inlineStr"/>
      <c r="E1267" s="28" t="inlineStr">
        <is>
          <r>
            <t xml:space="preserve">VALOR:</t>
          </r>
        </is>
      </c>
      <c r="F1267" s="28" t="inlineStr"/>
      <c r="G1267" s="29" t="n">
        <f>ROUND(SUM(G1266),2)</f>
        <v>23.23</v>
      </c>
    </row>
    <row r="1268" customHeight="1" ht="15">
      <c r="A1268" s="2" t="inlineStr"/>
      <c r="B1268" s="2" t="inlineStr"/>
      <c r="C1268" s="2" t="inlineStr"/>
      <c r="D1268" s="2" t="inlineStr"/>
      <c r="E1268" s="28" t="inlineStr">
        <is>
          <r>
            <t xml:space="preserve">VALOR BDI (20.34%):</t>
          </r>
        </is>
      </c>
      <c r="F1268" s="28" t="inlineStr"/>
      <c r="G1268" s="29" t="n">
        <f>ROUND(G1267*(20.34/100),2)</f>
        <v>4.72</v>
      </c>
    </row>
    <row r="1269" customHeight="1" ht="15">
      <c r="A1269" s="2" t="inlineStr"/>
      <c r="B1269" s="2" t="inlineStr"/>
      <c r="C1269" s="2" t="inlineStr"/>
      <c r="D1269" s="2" t="inlineStr"/>
      <c r="E1269" s="28" t="inlineStr">
        <is>
          <r>
            <t xml:space="preserve">VALOR COM BDI:</t>
          </r>
        </is>
      </c>
      <c r="F1269" s="28" t="inlineStr"/>
      <c r="G1269" s="29" t="n">
        <f>G1268+G1267</f>
        <v>27.95</v>
      </c>
    </row>
    <row r="1270" customHeight="1" ht="10">
      <c r="A1270" s="2" t="inlineStr"/>
      <c r="B1270" s="2" t="inlineStr"/>
      <c r="C1270" s="2" t="inlineStr"/>
      <c r="D1270" s="2" t="inlineStr"/>
      <c r="E1270" s="18" t="inlineStr"/>
      <c r="F1270" s="18" t="inlineStr"/>
      <c r="G1270" s="18" t="inlineStr"/>
    </row>
    <row r="1271" customHeight="1" ht="20">
      <c r="A1271" s="19" t="inlineStr">
        <is>
          <r>
            <t xml:space="preserve">​91402​ CAMINHÃO BASCULANTE 6 M3 TOCO, PESO BRUTO TOTAL 16.000 KG, CARGA ÚTIL MÁXIMA 11.130 KG, DISTÂNCIA ENTRE EIXOS 5,36 M, POTÊNCIA 185 CV, INCLUSIVE CAÇAMBA METÁLICA - IMPOSTOS E SEGUROS. AF_06/2014​ (H)</t>
          </r>
        </is>
      </c>
      <c r="B1271" s="19" t="inlineStr"/>
      <c r="C1271" s="19" t="inlineStr"/>
      <c r="D1271" s="19" t="inlineStr"/>
      <c r="E1271" s="19" t="inlineStr"/>
      <c r="F1271" s="19" t="inlineStr"/>
      <c r="G1271" s="19" t="inlineStr"/>
    </row>
    <row r="1272" customHeight="1" ht="15">
      <c r="A1272" s="20" t="inlineStr">
        <is>
          <r>
            <t xml:space="preserve">Equipamento</t>
          </r>
        </is>
      </c>
      <c r="B1272" s="20" t="inlineStr"/>
      <c r="C1272" s="21" t="inlineStr">
        <is>
          <r>
            <t xml:space="preserve">FONTE</t>
          </r>
        </is>
      </c>
      <c r="D1272" s="21" t="inlineStr">
        <is>
          <r>
            <t xml:space="preserve">UNID</t>
          </r>
        </is>
      </c>
      <c r="E1272" s="21" t="inlineStr">
        <is>
          <r>
            <t xml:space="preserve">COEFICIENTE</t>
          </r>
        </is>
      </c>
      <c r="F1272" s="21" t="inlineStr">
        <is>
          <r>
            <t xml:space="preserve">PREÇO UNITÁRIO</t>
          </r>
        </is>
      </c>
      <c r="G1272" s="21" t="inlineStr">
        <is>
          <r>
            <t xml:space="preserve">TOTAL</t>
          </r>
        </is>
      </c>
    </row>
    <row r="1273" customHeight="1" ht="21">
      <c r="A1273" s="22" t="inlineStr">
        <is>
          <r>
            <t xml:space="preserve">00037733</t>
          </r>
        </is>
      </c>
      <c r="B1273" s="23" t="inlineStr">
        <is>
          <r>
            <t xml:space="preserve">CACAMBA METALICA BASCULANTE COM CAPACIDADE DE 6 M3 (INCLUI MONTAGEM, NAO INCLUI CAMINHAO)</t>
          </r>
        </is>
      </c>
      <c r="C1273" s="22" t="inlineStr">
        <is>
          <r>
            <t xml:space="preserve">SINAPI</t>
          </r>
        </is>
      </c>
      <c r="D1273" s="22" t="inlineStr">
        <is>
          <r>
            <t xml:space="preserve">UN</t>
          </r>
        </is>
      </c>
      <c r="E1273" s="24" t="n">
        <v>5.9E-6</v>
      </c>
      <c r="F1273" s="25" t="n">
        <v>61258.13</v>
      </c>
      <c r="G1273" s="25" t="n">
        <f>TRUNC(TRUNC(E1273,8)*F1273,2)</f>
        <v>0.36</v>
      </c>
    </row>
    <row r="1274" customHeight="1" ht="38">
      <c r="A1274" s="22" t="inlineStr">
        <is>
          <r>
            <t xml:space="preserve">00037752</t>
          </r>
        </is>
      </c>
      <c r="B1274" s="23" t="inlineStr">
        <is>
          <r>
            <t xml:space="preserve">CAMINHAO TOCO, PESO BRUTO TOTAL 16000 KG, CARGA UTIL MAXIMA 11030 KG, DISTANCIA ENTRE EIXOS 5,41 M, POTENCIA 185 CV (INCLUI CABINE E CHASSI, NAO INCLUI CARROCERIA)</t>
          </r>
        </is>
      </c>
      <c r="C1274" s="22" t="inlineStr">
        <is>
          <r>
            <t xml:space="preserve">SINAPI</t>
          </r>
        </is>
      </c>
      <c r="D1274" s="22" t="inlineStr">
        <is>
          <r>
            <t xml:space="preserve">UN</t>
          </r>
        </is>
      </c>
      <c r="E1274" s="24" t="n">
        <v>5.7E-6</v>
      </c>
      <c r="F1274" s="25" t="n">
        <v>571483.76</v>
      </c>
      <c r="G1274" s="25" t="n">
        <f>TRUNC(TRUNC(E1274,8)*F1274,2)</f>
        <v>3.25</v>
      </c>
    </row>
    <row r="1275" customHeight="1" ht="15">
      <c r="A1275" s="2" t="inlineStr"/>
      <c r="B1275" s="2" t="inlineStr"/>
      <c r="C1275" s="2" t="inlineStr"/>
      <c r="D1275" s="2" t="inlineStr"/>
      <c r="E1275" s="26" t="inlineStr">
        <is>
          <r>
            <t xml:space="preserve">TOTAL Equipamento:</t>
          </r>
        </is>
      </c>
      <c r="F1275" s="26" t="inlineStr"/>
      <c r="G1275" s="27" t="n">
        <f>SUM(G1273:G1274)</f>
        <v>3.61</v>
      </c>
    </row>
    <row r="1276" customHeight="1" ht="15">
      <c r="A1276" s="2" t="inlineStr"/>
      <c r="B1276" s="2" t="inlineStr"/>
      <c r="C1276" s="2" t="inlineStr"/>
      <c r="D1276" s="2" t="inlineStr"/>
      <c r="E1276" s="28" t="inlineStr">
        <is>
          <r>
            <t xml:space="preserve">VALOR:</t>
          </r>
        </is>
      </c>
      <c r="F1276" s="28" t="inlineStr"/>
      <c r="G1276" s="29" t="n">
        <f>ROUND(SUM(G1275),2)</f>
        <v>3.61</v>
      </c>
    </row>
    <row r="1277" customHeight="1" ht="15">
      <c r="A1277" s="2" t="inlineStr"/>
      <c r="B1277" s="2" t="inlineStr"/>
      <c r="C1277" s="2" t="inlineStr"/>
      <c r="D1277" s="2" t="inlineStr"/>
      <c r="E1277" s="28" t="inlineStr">
        <is>
          <r>
            <t xml:space="preserve">VALOR BDI (20.34%):</t>
          </r>
        </is>
      </c>
      <c r="F1277" s="28" t="inlineStr"/>
      <c r="G1277" s="29" t="n">
        <f>ROUND(G1276*(20.34/100),2)</f>
        <v>0.73</v>
      </c>
    </row>
    <row r="1278" customHeight="1" ht="15">
      <c r="A1278" s="2" t="inlineStr"/>
      <c r="B1278" s="2" t="inlineStr"/>
      <c r="C1278" s="2" t="inlineStr"/>
      <c r="D1278" s="2" t="inlineStr"/>
      <c r="E1278" s="28" t="inlineStr">
        <is>
          <r>
            <t xml:space="preserve">VALOR COM BDI:</t>
          </r>
        </is>
      </c>
      <c r="F1278" s="28" t="inlineStr"/>
      <c r="G1278" s="29" t="n">
        <f>G1277+G1276</f>
        <v>4.34</v>
      </c>
    </row>
    <row r="1279" customHeight="1" ht="10">
      <c r="A1279" s="2" t="inlineStr"/>
      <c r="B1279" s="2" t="inlineStr"/>
      <c r="C1279" s="2" t="inlineStr"/>
      <c r="D1279" s="2" t="inlineStr"/>
      <c r="E1279" s="18" t="inlineStr"/>
      <c r="F1279" s="18" t="inlineStr"/>
      <c r="G1279" s="18" t="inlineStr"/>
    </row>
    <row r="1280" customHeight="1" ht="20">
      <c r="A1280" s="19" t="inlineStr">
        <is>
          <r>
            <t xml:space="preserve">​7059​ CAMINHÃO BASCULANTE 6 M3 TOCO, PESO BRUTO TOTAL 16.000 KG, CARGA ÚTIL MÁXIMA 11.130 KG, DISTÂNCIA ENTRE EIXOS 5,36 M, POTÊNCIA 185 CV, INCLUSIVE CAÇAMBA METÁLICA - JUROS. AF_06/2014​ (H)</t>
          </r>
        </is>
      </c>
      <c r="B1280" s="19" t="inlineStr"/>
      <c r="C1280" s="19" t="inlineStr"/>
      <c r="D1280" s="19" t="inlineStr"/>
      <c r="E1280" s="19" t="inlineStr"/>
      <c r="F1280" s="19" t="inlineStr"/>
      <c r="G1280" s="19" t="inlineStr"/>
    </row>
    <row r="1281" customHeight="1" ht="15">
      <c r="A1281" s="20" t="inlineStr">
        <is>
          <r>
            <t xml:space="preserve">Equipamento</t>
          </r>
        </is>
      </c>
      <c r="B1281" s="20" t="inlineStr"/>
      <c r="C1281" s="21" t="inlineStr">
        <is>
          <r>
            <t xml:space="preserve">FONTE</t>
          </r>
        </is>
      </c>
      <c r="D1281" s="21" t="inlineStr">
        <is>
          <r>
            <t xml:space="preserve">UNID</t>
          </r>
        </is>
      </c>
      <c r="E1281" s="21" t="inlineStr">
        <is>
          <r>
            <t xml:space="preserve">COEFICIENTE</t>
          </r>
        </is>
      </c>
      <c r="F1281" s="21" t="inlineStr">
        <is>
          <r>
            <t xml:space="preserve">PREÇO UNITÁRIO</t>
          </r>
        </is>
      </c>
      <c r="G1281" s="21" t="inlineStr">
        <is>
          <r>
            <t xml:space="preserve">TOTAL</t>
          </r>
        </is>
      </c>
    </row>
    <row r="1282" customHeight="1" ht="21">
      <c r="A1282" s="22" t="inlineStr">
        <is>
          <r>
            <t xml:space="preserve">00037733</t>
          </r>
        </is>
      </c>
      <c r="B1282" s="23" t="inlineStr">
        <is>
          <r>
            <t xml:space="preserve">CACAMBA METALICA BASCULANTE COM CAPACIDADE DE 6 M3 (INCLUI MONTAGEM, NAO INCLUI CAMINHAO)</t>
          </r>
        </is>
      </c>
      <c r="C1282" s="22" t="inlineStr">
        <is>
          <r>
            <t xml:space="preserve">SINAPI</t>
          </r>
        </is>
      </c>
      <c r="D1282" s="22" t="inlineStr">
        <is>
          <r>
            <t xml:space="preserve">UN</t>
          </r>
        </is>
      </c>
      <c r="E1282" s="24" t="n">
        <v>1.46E-5</v>
      </c>
      <c r="F1282" s="25" t="n">
        <v>61258.13</v>
      </c>
      <c r="G1282" s="25" t="n">
        <f>TRUNC(TRUNC(E1282,8)*F1282,2)</f>
        <v>0.89</v>
      </c>
    </row>
    <row r="1283" customHeight="1" ht="38">
      <c r="A1283" s="22" t="inlineStr">
        <is>
          <r>
            <t xml:space="preserve">00037752</t>
          </r>
        </is>
      </c>
      <c r="B1283" s="23" t="inlineStr">
        <is>
          <r>
            <t xml:space="preserve">CAMINHAO TOCO, PESO BRUTO TOTAL 16000 KG, CARGA UTIL MAXIMA 11030 KG, DISTANCIA ENTRE EIXOS 5,41 M, POTENCIA 185 CV (INCLUI CABINE E CHASSI, NAO INCLUI CARROCERIA)</t>
          </r>
        </is>
      </c>
      <c r="C1283" s="22" t="inlineStr">
        <is>
          <r>
            <t xml:space="preserve">SINAPI</t>
          </r>
        </is>
      </c>
      <c r="D1283" s="22" t="inlineStr">
        <is>
          <r>
            <t xml:space="preserve">UN</t>
          </r>
        </is>
      </c>
      <c r="E1283" s="24" t="n">
        <v>1.41E-5</v>
      </c>
      <c r="F1283" s="25" t="n">
        <v>571483.76</v>
      </c>
      <c r="G1283" s="25" t="n">
        <f>TRUNC(TRUNC(E1283,8)*F1283,2)</f>
        <v>8.05</v>
      </c>
    </row>
    <row r="1284" customHeight="1" ht="15">
      <c r="A1284" s="2" t="inlineStr"/>
      <c r="B1284" s="2" t="inlineStr"/>
      <c r="C1284" s="2" t="inlineStr"/>
      <c r="D1284" s="2" t="inlineStr"/>
      <c r="E1284" s="26" t="inlineStr">
        <is>
          <r>
            <t xml:space="preserve">TOTAL Equipamento:</t>
          </r>
        </is>
      </c>
      <c r="F1284" s="26" t="inlineStr"/>
      <c r="G1284" s="27" t="n">
        <f>SUM(G1282:G1283)</f>
        <v>8.94</v>
      </c>
    </row>
    <row r="1285" customHeight="1" ht="15">
      <c r="A1285" s="2" t="inlineStr"/>
      <c r="B1285" s="2" t="inlineStr"/>
      <c r="C1285" s="2" t="inlineStr"/>
      <c r="D1285" s="2" t="inlineStr"/>
      <c r="E1285" s="28" t="inlineStr">
        <is>
          <r>
            <t xml:space="preserve">VALOR:</t>
          </r>
        </is>
      </c>
      <c r="F1285" s="28" t="inlineStr"/>
      <c r="G1285" s="29" t="n">
        <f>ROUND(SUM(G1284),2)</f>
        <v>8.94</v>
      </c>
    </row>
    <row r="1286" customHeight="1" ht="15">
      <c r="A1286" s="2" t="inlineStr"/>
      <c r="B1286" s="2" t="inlineStr"/>
      <c r="C1286" s="2" t="inlineStr"/>
      <c r="D1286" s="2" t="inlineStr"/>
      <c r="E1286" s="28" t="inlineStr">
        <is>
          <r>
            <t xml:space="preserve">VALOR BDI (20.34%):</t>
          </r>
        </is>
      </c>
      <c r="F1286" s="28" t="inlineStr"/>
      <c r="G1286" s="29" t="n">
        <f>ROUND(G1285*(20.34/100),2)</f>
        <v>1.82</v>
      </c>
    </row>
    <row r="1287" customHeight="1" ht="15">
      <c r="A1287" s="2" t="inlineStr"/>
      <c r="B1287" s="2" t="inlineStr"/>
      <c r="C1287" s="2" t="inlineStr"/>
      <c r="D1287" s="2" t="inlineStr"/>
      <c r="E1287" s="28" t="inlineStr">
        <is>
          <r>
            <t xml:space="preserve">VALOR COM BDI:</t>
          </r>
        </is>
      </c>
      <c r="F1287" s="28" t="inlineStr"/>
      <c r="G1287" s="29" t="n">
        <f>G1286+G1285</f>
        <v>10.76</v>
      </c>
    </row>
    <row r="1288" customHeight="1" ht="10">
      <c r="A1288" s="2" t="inlineStr"/>
      <c r="B1288" s="2" t="inlineStr"/>
      <c r="C1288" s="2" t="inlineStr"/>
      <c r="D1288" s="2" t="inlineStr"/>
      <c r="E1288" s="18" t="inlineStr"/>
      <c r="F1288" s="18" t="inlineStr"/>
      <c r="G1288" s="18" t="inlineStr"/>
    </row>
    <row r="1289" customHeight="1" ht="20">
      <c r="A1289" s="19" t="inlineStr">
        <is>
          <r>
            <t xml:space="preserve">​7060​ CAMINHÃO BASCULANTE 6 M3 TOCO, PESO BRUTO TOTAL 16.000 KG, CARGA ÚTIL MÁXIMA 11.130 KG, DISTÂNCIA ENTRE EIXOS 5,36 M, POTÊNCIA 185 CV, INCLUSIVE CAÇAMBA METÁLICA - MANUTENÇÃO. AF_06/2014​ (H)</t>
          </r>
        </is>
      </c>
      <c r="B1289" s="19" t="inlineStr"/>
      <c r="C1289" s="19" t="inlineStr"/>
      <c r="D1289" s="19" t="inlineStr"/>
      <c r="E1289" s="19" t="inlineStr"/>
      <c r="F1289" s="19" t="inlineStr"/>
      <c r="G1289" s="19" t="inlineStr"/>
    </row>
    <row r="1290" customHeight="1" ht="15">
      <c r="A1290" s="20" t="inlineStr">
        <is>
          <r>
            <t xml:space="preserve">Equipamento</t>
          </r>
        </is>
      </c>
      <c r="B1290" s="20" t="inlineStr"/>
      <c r="C1290" s="21" t="inlineStr">
        <is>
          <r>
            <t xml:space="preserve">FONTE</t>
          </r>
        </is>
      </c>
      <c r="D1290" s="21" t="inlineStr">
        <is>
          <r>
            <t xml:space="preserve">UNID</t>
          </r>
        </is>
      </c>
      <c r="E1290" s="21" t="inlineStr">
        <is>
          <r>
            <t xml:space="preserve">COEFICIENTE</t>
          </r>
        </is>
      </c>
      <c r="F1290" s="21" t="inlineStr">
        <is>
          <r>
            <t xml:space="preserve">PREÇO UNITÁRIO</t>
          </r>
        </is>
      </c>
      <c r="G1290" s="21" t="inlineStr">
        <is>
          <r>
            <t xml:space="preserve">TOTAL</t>
          </r>
        </is>
      </c>
    </row>
    <row r="1291" customHeight="1" ht="21">
      <c r="A1291" s="22" t="inlineStr">
        <is>
          <r>
            <t xml:space="preserve">00037733</t>
          </r>
        </is>
      </c>
      <c r="B1291" s="23" t="inlineStr">
        <is>
          <r>
            <t xml:space="preserve">CACAMBA METALICA BASCULANTE COM CAPACIDADE DE 6 M3 (INCLUI MONTAGEM, NAO INCLUI CAMINHAO)</t>
          </r>
        </is>
      </c>
      <c r="C1291" s="22" t="inlineStr">
        <is>
          <r>
            <t xml:space="preserve">SINAPI</t>
          </r>
        </is>
      </c>
      <c r="D1291" s="22" t="inlineStr">
        <is>
          <r>
            <t xml:space="preserve">UN</t>
          </r>
        </is>
      </c>
      <c r="E1291" s="24" t="n">
        <v>8.49E-5</v>
      </c>
      <c r="F1291" s="25" t="n">
        <v>61258.13</v>
      </c>
      <c r="G1291" s="25" t="n">
        <f>TRUNC(TRUNC(E1291,8)*F1291,2)</f>
        <v>5.2</v>
      </c>
    </row>
    <row r="1292" customHeight="1" ht="38">
      <c r="A1292" s="22" t="inlineStr">
        <is>
          <r>
            <t xml:space="preserve">00037752</t>
          </r>
        </is>
      </c>
      <c r="B1292" s="23" t="inlineStr">
        <is>
          <r>
            <t xml:space="preserve">CAMINHAO TOCO, PESO BRUTO TOTAL 16000 KG, CARGA UTIL MAXIMA 11030 KG, DISTANCIA ENTRE EIXOS 5,41 M, POTENCIA 185 CV (INCLUI CABINE E CHASSI, NAO INCLUI CARROCERIA)</t>
          </r>
        </is>
      </c>
      <c r="C1292" s="22" t="inlineStr">
        <is>
          <r>
            <t xml:space="preserve">SINAPI</t>
          </r>
        </is>
      </c>
      <c r="D1292" s="22" t="inlineStr">
        <is>
          <r>
            <t xml:space="preserve">UN</t>
          </r>
        </is>
      </c>
      <c r="E1292" s="24" t="n">
        <v>6.42E-5</v>
      </c>
      <c r="F1292" s="25" t="n">
        <v>571483.76</v>
      </c>
      <c r="G1292" s="25" t="n">
        <f>TRUNC(TRUNC(E1292,8)*F1292,2)</f>
        <v>36.68</v>
      </c>
    </row>
    <row r="1293" customHeight="1" ht="15">
      <c r="A1293" s="2" t="inlineStr"/>
      <c r="B1293" s="2" t="inlineStr"/>
      <c r="C1293" s="2" t="inlineStr"/>
      <c r="D1293" s="2" t="inlineStr"/>
      <c r="E1293" s="26" t="inlineStr">
        <is>
          <r>
            <t xml:space="preserve">TOTAL Equipamento:</t>
          </r>
        </is>
      </c>
      <c r="F1293" s="26" t="inlineStr"/>
      <c r="G1293" s="27" t="n">
        <f>SUM(G1291:G1292)</f>
        <v>41.88</v>
      </c>
    </row>
    <row r="1294" customHeight="1" ht="15">
      <c r="A1294" s="2" t="inlineStr"/>
      <c r="B1294" s="2" t="inlineStr"/>
      <c r="C1294" s="2" t="inlineStr"/>
      <c r="D1294" s="2" t="inlineStr"/>
      <c r="E1294" s="28" t="inlineStr">
        <is>
          <r>
            <t xml:space="preserve">VALOR:</t>
          </r>
        </is>
      </c>
      <c r="F1294" s="28" t="inlineStr"/>
      <c r="G1294" s="29" t="n">
        <f>ROUND(SUM(G1293),2)</f>
        <v>41.88</v>
      </c>
    </row>
    <row r="1295" customHeight="1" ht="15">
      <c r="A1295" s="2" t="inlineStr"/>
      <c r="B1295" s="2" t="inlineStr"/>
      <c r="C1295" s="2" t="inlineStr"/>
      <c r="D1295" s="2" t="inlineStr"/>
      <c r="E1295" s="28" t="inlineStr">
        <is>
          <r>
            <t xml:space="preserve">VALOR BDI (20.34%):</t>
          </r>
        </is>
      </c>
      <c r="F1295" s="28" t="inlineStr"/>
      <c r="G1295" s="29" t="n">
        <f>ROUND(G1294*(20.34/100),2)</f>
        <v>8.52</v>
      </c>
    </row>
    <row r="1296" customHeight="1" ht="15">
      <c r="A1296" s="2" t="inlineStr"/>
      <c r="B1296" s="2" t="inlineStr"/>
      <c r="C1296" s="2" t="inlineStr"/>
      <c r="D1296" s="2" t="inlineStr"/>
      <c r="E1296" s="28" t="inlineStr">
        <is>
          <r>
            <t xml:space="preserve">VALOR COM BDI:</t>
          </r>
        </is>
      </c>
      <c r="F1296" s="28" t="inlineStr"/>
      <c r="G1296" s="29" t="n">
        <f>G1295+G1294</f>
        <v>50.4</v>
      </c>
    </row>
    <row r="1297" customHeight="1" ht="10">
      <c r="A1297" s="2" t="inlineStr"/>
      <c r="B1297" s="2" t="inlineStr"/>
      <c r="C1297" s="2" t="inlineStr"/>
      <c r="D1297" s="2" t="inlineStr"/>
      <c r="E1297" s="18" t="inlineStr"/>
      <c r="F1297" s="18" t="inlineStr"/>
      <c r="G1297" s="18" t="inlineStr"/>
    </row>
    <row r="1298" customHeight="1" ht="20">
      <c r="A1298" s="19" t="inlineStr">
        <is>
          <r>
            <t xml:space="preserve">​7061​ CAMINHÃO BASCULANTE 6 M3 TOCO, PESO BRUTO TOTAL 16.000 KG, CARGA ÚTIL MÁXIMA 11.130 KG, DISTÂNCIA ENTRE EIXOS 5,36 M, POTÊNCIA 185 CV, INCLUSIVE CAÇAMBA METÁLICA - MATERIAIS NA OPERAÇÃO. AF_06/2014​ (H)</t>
          </r>
        </is>
      </c>
      <c r="B1298" s="19" t="inlineStr"/>
      <c r="C1298" s="19" t="inlineStr"/>
      <c r="D1298" s="19" t="inlineStr"/>
      <c r="E1298" s="19" t="inlineStr"/>
      <c r="F1298" s="19" t="inlineStr"/>
      <c r="G1298" s="19" t="inlineStr"/>
    </row>
    <row r="1299" customHeight="1" ht="15">
      <c r="A1299" s="20" t="inlineStr">
        <is>
          <r>
            <t xml:space="preserve">Material</t>
          </r>
        </is>
      </c>
      <c r="B1299" s="20" t="inlineStr"/>
      <c r="C1299" s="21" t="inlineStr">
        <is>
          <r>
            <t xml:space="preserve">FONTE</t>
          </r>
        </is>
      </c>
      <c r="D1299" s="21" t="inlineStr">
        <is>
          <r>
            <t xml:space="preserve">UNID</t>
          </r>
        </is>
      </c>
      <c r="E1299" s="21" t="inlineStr">
        <is>
          <r>
            <t xml:space="preserve">COEFICIENTE</t>
          </r>
        </is>
      </c>
      <c r="F1299" s="21" t="inlineStr">
        <is>
          <r>
            <t xml:space="preserve">PREÇO UNITÁRIO</t>
          </r>
        </is>
      </c>
      <c r="G1299" s="21" t="inlineStr">
        <is>
          <r>
            <t xml:space="preserve">TOTAL</t>
          </r>
        </is>
      </c>
    </row>
    <row r="1300" customHeight="1" ht="21">
      <c r="A1300" s="22" t="inlineStr">
        <is>
          <r>
            <t xml:space="preserve">00004221</t>
          </r>
        </is>
      </c>
      <c r="B1300" s="23" t="inlineStr">
        <is>
          <r>
            <t xml:space="preserve">OLEO DIESEL COMBUSTIVEL COMUM METROPOLITANO S-10 OU S-500</t>
          </r>
        </is>
      </c>
      <c r="C1300" s="22" t="inlineStr">
        <is>
          <r>
            <t xml:space="preserve">SINAPI</t>
          </r>
        </is>
      </c>
      <c r="D1300" s="22" t="inlineStr">
        <is>
          <r>
            <t xml:space="preserve">L</t>
          </r>
        </is>
      </c>
      <c r="E1300" s="24" t="n">
        <v>13.62</v>
      </c>
      <c r="F1300" s="25" t="n">
        <v>6.0</v>
      </c>
      <c r="G1300" s="25" t="n">
        <f>TRUNC(TRUNC(E1300,8)*F1300,2)</f>
        <v>81.72</v>
      </c>
    </row>
    <row r="1301" customHeight="1" ht="15">
      <c r="A1301" s="2" t="inlineStr"/>
      <c r="B1301" s="2" t="inlineStr"/>
      <c r="C1301" s="2" t="inlineStr"/>
      <c r="D1301" s="2" t="inlineStr"/>
      <c r="E1301" s="26" t="inlineStr">
        <is>
          <r>
            <t xml:space="preserve">TOTAL Material:</t>
          </r>
        </is>
      </c>
      <c r="F1301" s="26" t="inlineStr"/>
      <c r="G1301" s="27" t="n">
        <f>SUM(G1300:G1300)</f>
        <v>81.72</v>
      </c>
    </row>
    <row r="1302" customHeight="1" ht="15">
      <c r="A1302" s="2" t="inlineStr"/>
      <c r="B1302" s="2" t="inlineStr"/>
      <c r="C1302" s="2" t="inlineStr"/>
      <c r="D1302" s="2" t="inlineStr"/>
      <c r="E1302" s="28" t="inlineStr">
        <is>
          <r>
            <t xml:space="preserve">VALOR:</t>
          </r>
        </is>
      </c>
      <c r="F1302" s="28" t="inlineStr"/>
      <c r="G1302" s="29" t="n">
        <f>ROUND(SUM(G1301),2)</f>
        <v>81.72</v>
      </c>
    </row>
    <row r="1303" customHeight="1" ht="15">
      <c r="A1303" s="2" t="inlineStr"/>
      <c r="B1303" s="2" t="inlineStr"/>
      <c r="C1303" s="2" t="inlineStr"/>
      <c r="D1303" s="2" t="inlineStr"/>
      <c r="E1303" s="28" t="inlineStr">
        <is>
          <r>
            <t xml:space="preserve">VALOR BDI (20.34%):</t>
          </r>
        </is>
      </c>
      <c r="F1303" s="28" t="inlineStr"/>
      <c r="G1303" s="29" t="n">
        <f>ROUND(G1302*(20.34/100),2)</f>
        <v>16.62</v>
      </c>
    </row>
    <row r="1304" customHeight="1" ht="15">
      <c r="A1304" s="2" t="inlineStr"/>
      <c r="B1304" s="2" t="inlineStr"/>
      <c r="C1304" s="2" t="inlineStr"/>
      <c r="D1304" s="2" t="inlineStr"/>
      <c r="E1304" s="28" t="inlineStr">
        <is>
          <r>
            <t xml:space="preserve">VALOR COM BDI:</t>
          </r>
        </is>
      </c>
      <c r="F1304" s="28" t="inlineStr"/>
      <c r="G1304" s="29" t="n">
        <f>G1303+G1302</f>
        <v>98.34</v>
      </c>
    </row>
    <row r="1305" customHeight="1" ht="10">
      <c r="A1305" s="2" t="inlineStr"/>
      <c r="B1305" s="2" t="inlineStr"/>
      <c r="C1305" s="2" t="inlineStr"/>
      <c r="D1305" s="2" t="inlineStr"/>
      <c r="E1305" s="18" t="inlineStr"/>
      <c r="F1305" s="18" t="inlineStr"/>
      <c r="G1305" s="18" t="inlineStr"/>
    </row>
    <row r="1306" customHeight="1" ht="20">
      <c r="A1306" s="19" t="inlineStr">
        <is>
          <r>
            <t xml:space="preserve">​I0584​ CAMINHÃO COMERC. EQUIP. C/GUINDASTE (CHI)​ (H)</t>
          </r>
        </is>
      </c>
      <c r="B1306" s="19" t="inlineStr"/>
      <c r="C1306" s="19" t="inlineStr"/>
      <c r="D1306" s="19" t="inlineStr"/>
      <c r="E1306" s="19" t="inlineStr"/>
      <c r="F1306" s="19" t="inlineStr"/>
      <c r="G1306" s="19" t="inlineStr"/>
    </row>
    <row r="1307" customHeight="1" ht="15">
      <c r="A1307" s="20" t="inlineStr">
        <is>
          <r>
            <t xml:space="preserve">Geral</t>
          </r>
        </is>
      </c>
      <c r="B1307" s="20" t="inlineStr"/>
      <c r="C1307" s="21" t="inlineStr">
        <is>
          <r>
            <t xml:space="preserve">FONTE</t>
          </r>
        </is>
      </c>
      <c r="D1307" s="21" t="inlineStr">
        <is>
          <r>
            <t xml:space="preserve">UNID</t>
          </r>
        </is>
      </c>
      <c r="E1307" s="21" t="inlineStr">
        <is>
          <r>
            <t xml:space="preserve">COEFICIENTE</t>
          </r>
        </is>
      </c>
      <c r="F1307" s="21" t="inlineStr">
        <is>
          <r>
            <t xml:space="preserve">PREÇO UNITÁRIO</t>
          </r>
        </is>
      </c>
      <c r="G1307" s="21" t="inlineStr">
        <is>
          <r>
            <t xml:space="preserve">TOTAL</t>
          </r>
        </is>
      </c>
    </row>
    <row r="1308" customHeight="1" ht="21">
      <c r="A1308" s="22" t="inlineStr">
        <is>
          <r>
            <t xml:space="preserve">I2734</t>
          </r>
        </is>
      </c>
      <c r="B1308" s="23" t="inlineStr">
        <is>
          <r>
            <t xml:space="preserve">MÃO DE OBRA DE OPERAÇÃO DO CAMINHÃO COMERC. EQUIP. C/ GUINDAUTO</t>
          </r>
        </is>
      </c>
      <c r="C1308" s="22" t="inlineStr">
        <is>
          <r>
            <t xml:space="preserve">SEINFRA</t>
          </r>
        </is>
      </c>
      <c r="D1308" s="22" t="inlineStr">
        <is>
          <r>
            <t xml:space="preserve">H</t>
          </r>
        </is>
      </c>
      <c r="E1308" s="24" t="n">
        <v>1.0</v>
      </c>
      <c r="F1308" s="30" t="n">
        <v>27.46</v>
      </c>
      <c r="G1308" s="30" t="n">
        <f>ROUND(ROUND(E1308,8)*F1308,4)</f>
        <v>27.46</v>
      </c>
    </row>
    <row r="1309" customHeight="1" ht="15">
      <c r="A1309" s="22" t="inlineStr">
        <is>
          <r>
            <t xml:space="preserve">I2701</t>
          </r>
        </is>
      </c>
      <c r="B1309" s="23" t="inlineStr">
        <is>
          <r>
            <t xml:space="preserve">DEPRECIAÇÃO</t>
          </r>
        </is>
      </c>
      <c r="C1309" s="22" t="inlineStr">
        <is>
          <r>
            <t xml:space="preserve">SEINFRA</t>
          </r>
        </is>
      </c>
      <c r="D1309" s="22" t="inlineStr">
        <is>
          <r>
            <t xml:space="preserve">H</t>
          </r>
        </is>
      </c>
      <c r="E1309" s="24" t="n">
        <v>26.5707</v>
      </c>
      <c r="F1309" s="30" t="n">
        <v>1.0</v>
      </c>
      <c r="G1309" s="30" t="n">
        <f>ROUND(ROUND(E1309,8)*F1309,4)</f>
        <v>26.5707</v>
      </c>
    </row>
    <row r="1310" customHeight="1" ht="15">
      <c r="A1310" s="22" t="inlineStr">
        <is>
          <r>
            <t xml:space="preserve">I2702</t>
          </r>
        </is>
      </c>
      <c r="B1310" s="23" t="inlineStr">
        <is>
          <r>
            <t xml:space="preserve">JUROS</t>
          </r>
        </is>
      </c>
      <c r="C1310" s="22" t="inlineStr">
        <is>
          <r>
            <t xml:space="preserve">SEINFRA</t>
          </r>
        </is>
      </c>
      <c r="D1310" s="22" t="inlineStr">
        <is>
          <r>
            <t xml:space="preserve">H</t>
          </r>
        </is>
      </c>
      <c r="E1310" s="24" t="n">
        <v>10.9604</v>
      </c>
      <c r="F1310" s="30" t="n">
        <v>1.0</v>
      </c>
      <c r="G1310" s="30" t="n">
        <f>ROUND(ROUND(E1310,8)*F1310,4)</f>
        <v>10.9604</v>
      </c>
    </row>
    <row r="1311" customHeight="1" ht="15">
      <c r="A1311" s="2" t="inlineStr"/>
      <c r="B1311" s="2" t="inlineStr"/>
      <c r="C1311" s="2" t="inlineStr"/>
      <c r="D1311" s="2" t="inlineStr"/>
      <c r="E1311" s="26" t="inlineStr">
        <is>
          <r>
            <t xml:space="preserve">TOTAL Geral:</t>
          </r>
        </is>
      </c>
      <c r="F1311" s="26" t="inlineStr"/>
      <c r="G1311" s="31" t="n">
        <f>SUM(G1308:G1310)</f>
        <v>64.9911</v>
      </c>
    </row>
    <row r="1312" customHeight="1" ht="15">
      <c r="A1312" s="2" t="inlineStr"/>
      <c r="B1312" s="2" t="inlineStr"/>
      <c r="C1312" s="2" t="inlineStr"/>
      <c r="D1312" s="2" t="inlineStr"/>
      <c r="E1312" s="28" t="inlineStr">
        <is>
          <r>
            <t xml:space="preserve">VALOR:</t>
          </r>
        </is>
      </c>
      <c r="F1312" s="28" t="inlineStr"/>
      <c r="G1312" s="29" t="n">
        <f>ROUND(SUM(G1311),2)</f>
        <v>64.99</v>
      </c>
    </row>
    <row r="1313" customHeight="1" ht="15">
      <c r="A1313" s="2" t="inlineStr"/>
      <c r="B1313" s="2" t="inlineStr"/>
      <c r="C1313" s="2" t="inlineStr"/>
      <c r="D1313" s="2" t="inlineStr"/>
      <c r="E1313" s="28" t="inlineStr">
        <is>
          <r>
            <t xml:space="preserve">VALOR BDI (20.34%):</t>
          </r>
        </is>
      </c>
      <c r="F1313" s="28" t="inlineStr"/>
      <c r="G1313" s="29" t="n">
        <f>ROUND(G1312*(20.34/100),2)</f>
        <v>13.22</v>
      </c>
    </row>
    <row r="1314" customHeight="1" ht="15">
      <c r="A1314" s="2" t="inlineStr"/>
      <c r="B1314" s="2" t="inlineStr"/>
      <c r="C1314" s="2" t="inlineStr"/>
      <c r="D1314" s="2" t="inlineStr"/>
      <c r="E1314" s="28" t="inlineStr">
        <is>
          <r>
            <t xml:space="preserve">VALOR COM BDI:</t>
          </r>
        </is>
      </c>
      <c r="F1314" s="28" t="inlineStr"/>
      <c r="G1314" s="29" t="n">
        <f>G1313+G1312</f>
        <v>78.21</v>
      </c>
    </row>
    <row r="1315" customHeight="1" ht="10">
      <c r="A1315" s="2" t="inlineStr"/>
      <c r="B1315" s="2" t="inlineStr"/>
      <c r="C1315" s="2" t="inlineStr"/>
      <c r="D1315" s="2" t="inlineStr"/>
      <c r="E1315" s="18" t="inlineStr"/>
      <c r="F1315" s="18" t="inlineStr"/>
      <c r="G1315" s="18" t="inlineStr"/>
    </row>
    <row r="1316" customHeight="1" ht="20">
      <c r="A1316" s="19" t="inlineStr">
        <is>
          <r>
            <t xml:space="preserve">​I0705​ CAMINHÃO COMERC. EQUIP. C/GUINDASTE (CHP)​ (H)</t>
          </r>
        </is>
      </c>
      <c r="B1316" s="19" t="inlineStr"/>
      <c r="C1316" s="19" t="inlineStr"/>
      <c r="D1316" s="19" t="inlineStr"/>
      <c r="E1316" s="19" t="inlineStr"/>
      <c r="F1316" s="19" t="inlineStr"/>
      <c r="G1316" s="19" t="inlineStr"/>
    </row>
    <row r="1317" customHeight="1" ht="15">
      <c r="A1317" s="20" t="inlineStr">
        <is>
          <r>
            <t xml:space="preserve">Geral</t>
          </r>
        </is>
      </c>
      <c r="B1317" s="20" t="inlineStr"/>
      <c r="C1317" s="21" t="inlineStr">
        <is>
          <r>
            <t xml:space="preserve">FONTE</t>
          </r>
        </is>
      </c>
      <c r="D1317" s="21" t="inlineStr">
        <is>
          <r>
            <t xml:space="preserve">UNID</t>
          </r>
        </is>
      </c>
      <c r="E1317" s="21" t="inlineStr">
        <is>
          <r>
            <t xml:space="preserve">COEFICIENTE</t>
          </r>
        </is>
      </c>
      <c r="F1317" s="21" t="inlineStr">
        <is>
          <r>
            <t xml:space="preserve">PREÇO UNITÁRIO</t>
          </r>
        </is>
      </c>
      <c r="G1317" s="21" t="inlineStr">
        <is>
          <r>
            <t xml:space="preserve">TOTAL</t>
          </r>
        </is>
      </c>
    </row>
    <row r="1318" customHeight="1" ht="21">
      <c r="A1318" s="22" t="inlineStr">
        <is>
          <r>
            <t xml:space="preserve">I2734</t>
          </r>
        </is>
      </c>
      <c r="B1318" s="23" t="inlineStr">
        <is>
          <r>
            <t xml:space="preserve">MÃO DE OBRA DE OPERAÇÃO DO CAMINHÃO COMERC. EQUIP. C/ GUINDAUTO</t>
          </r>
        </is>
      </c>
      <c r="C1318" s="22" t="inlineStr">
        <is>
          <r>
            <t xml:space="preserve">SEINFRA</t>
          </r>
        </is>
      </c>
      <c r="D1318" s="22" t="inlineStr">
        <is>
          <r>
            <t xml:space="preserve">H</t>
          </r>
        </is>
      </c>
      <c r="E1318" s="24" t="n">
        <v>1.0</v>
      </c>
      <c r="F1318" s="30" t="n">
        <v>27.46</v>
      </c>
      <c r="G1318" s="30" t="n">
        <f>ROUND(ROUND(E1318,8)*F1318,4)</f>
        <v>27.46</v>
      </c>
    </row>
    <row r="1319" customHeight="1" ht="21">
      <c r="A1319" s="22" t="inlineStr">
        <is>
          <r>
            <t xml:space="preserve">I2733</t>
          </r>
        </is>
      </c>
      <c r="B1319" s="23" t="inlineStr">
        <is>
          <r>
            <t xml:space="preserve">MATERIAL DE OPERAÇÃO DO CAMINHÃO COMERC. EQUIP. C/ GUINDAUTO</t>
          </r>
        </is>
      </c>
      <c r="C1319" s="22" t="inlineStr">
        <is>
          <r>
            <t xml:space="preserve">SEINFRA</t>
          </r>
        </is>
      </c>
      <c r="D1319" s="22" t="inlineStr">
        <is>
          <r>
            <t xml:space="preserve">H</t>
          </r>
        </is>
      </c>
      <c r="E1319" s="24" t="n">
        <v>1.0</v>
      </c>
      <c r="F1319" s="30" t="n">
        <v>67.864</v>
      </c>
      <c r="G1319" s="30" t="n">
        <f>ROUND(ROUND(E1319,8)*F1319,4)</f>
        <v>67.864</v>
      </c>
    </row>
    <row r="1320" customHeight="1" ht="15">
      <c r="A1320" s="22" t="inlineStr">
        <is>
          <r>
            <t xml:space="preserve">I2701</t>
          </r>
        </is>
      </c>
      <c r="B1320" s="23" t="inlineStr">
        <is>
          <r>
            <t xml:space="preserve">DEPRECIAÇÃO</t>
          </r>
        </is>
      </c>
      <c r="C1320" s="22" t="inlineStr">
        <is>
          <r>
            <t xml:space="preserve">SEINFRA</t>
          </r>
        </is>
      </c>
      <c r="D1320" s="22" t="inlineStr">
        <is>
          <r>
            <t xml:space="preserve">H</t>
          </r>
        </is>
      </c>
      <c r="E1320" s="24" t="n">
        <v>26.5707</v>
      </c>
      <c r="F1320" s="30" t="n">
        <v>1.0</v>
      </c>
      <c r="G1320" s="30" t="n">
        <f>ROUND(ROUND(E1320,8)*F1320,4)</f>
        <v>26.5707</v>
      </c>
    </row>
    <row r="1321" customHeight="1" ht="15">
      <c r="A1321" s="22" t="inlineStr">
        <is>
          <r>
            <t xml:space="preserve">I2702</t>
          </r>
        </is>
      </c>
      <c r="B1321" s="23" t="inlineStr">
        <is>
          <r>
            <t xml:space="preserve">JUROS</t>
          </r>
        </is>
      </c>
      <c r="C1321" s="22" t="inlineStr">
        <is>
          <r>
            <t xml:space="preserve">SEINFRA</t>
          </r>
        </is>
      </c>
      <c r="D1321" s="22" t="inlineStr">
        <is>
          <r>
            <t xml:space="preserve">H</t>
          </r>
        </is>
      </c>
      <c r="E1321" s="24" t="n">
        <v>10.9604</v>
      </c>
      <c r="F1321" s="30" t="n">
        <v>1.0</v>
      </c>
      <c r="G1321" s="30" t="n">
        <f>ROUND(ROUND(E1321,8)*F1321,4)</f>
        <v>10.9604</v>
      </c>
    </row>
    <row r="1322" customHeight="1" ht="15">
      <c r="A1322" s="22" t="inlineStr">
        <is>
          <r>
            <t xml:space="preserve">I2703</t>
          </r>
        </is>
      </c>
      <c r="B1322" s="23" t="inlineStr">
        <is>
          <r>
            <t xml:space="preserve">MANUTENÇÃO</t>
          </r>
        </is>
      </c>
      <c r="C1322" s="22" t="inlineStr">
        <is>
          <r>
            <t xml:space="preserve">SEINFRA</t>
          </r>
        </is>
      </c>
      <c r="D1322" s="22" t="inlineStr">
        <is>
          <r>
            <t xml:space="preserve">H</t>
          </r>
        </is>
      </c>
      <c r="E1322" s="24" t="n">
        <v>39.8561</v>
      </c>
      <c r="F1322" s="30" t="n">
        <v>1.0</v>
      </c>
      <c r="G1322" s="30" t="n">
        <f>ROUND(ROUND(E1322,8)*F1322,4)</f>
        <v>39.8561</v>
      </c>
    </row>
    <row r="1323" customHeight="1" ht="15">
      <c r="A1323" s="2" t="inlineStr"/>
      <c r="B1323" s="2" t="inlineStr"/>
      <c r="C1323" s="2" t="inlineStr"/>
      <c r="D1323" s="2" t="inlineStr"/>
      <c r="E1323" s="26" t="inlineStr">
        <is>
          <r>
            <t xml:space="preserve">TOTAL Geral:</t>
          </r>
        </is>
      </c>
      <c r="F1323" s="26" t="inlineStr"/>
      <c r="G1323" s="31" t="n">
        <f>SUM(G1318:G1322)</f>
        <v>172.7112</v>
      </c>
    </row>
    <row r="1324" customHeight="1" ht="15">
      <c r="A1324" s="2" t="inlineStr"/>
      <c r="B1324" s="2" t="inlineStr"/>
      <c r="C1324" s="2" t="inlineStr"/>
      <c r="D1324" s="2" t="inlineStr"/>
      <c r="E1324" s="28" t="inlineStr">
        <is>
          <r>
            <t xml:space="preserve">VALOR:</t>
          </r>
        </is>
      </c>
      <c r="F1324" s="28" t="inlineStr"/>
      <c r="G1324" s="29" t="n">
        <f>ROUND(SUM(G1323),2)</f>
        <v>172.71</v>
      </c>
    </row>
    <row r="1325" customHeight="1" ht="15">
      <c r="A1325" s="2" t="inlineStr"/>
      <c r="B1325" s="2" t="inlineStr"/>
      <c r="C1325" s="2" t="inlineStr"/>
      <c r="D1325" s="2" t="inlineStr"/>
      <c r="E1325" s="28" t="inlineStr">
        <is>
          <r>
            <t xml:space="preserve">VALOR BDI (20.34%):</t>
          </r>
        </is>
      </c>
      <c r="F1325" s="28" t="inlineStr"/>
      <c r="G1325" s="29" t="n">
        <f>ROUND(G1324*(20.34/100),2)</f>
        <v>35.13</v>
      </c>
    </row>
    <row r="1326" customHeight="1" ht="15">
      <c r="A1326" s="2" t="inlineStr"/>
      <c r="B1326" s="2" t="inlineStr"/>
      <c r="C1326" s="2" t="inlineStr"/>
      <c r="D1326" s="2" t="inlineStr"/>
      <c r="E1326" s="28" t="inlineStr">
        <is>
          <r>
            <t xml:space="preserve">VALOR COM BDI:</t>
          </r>
        </is>
      </c>
      <c r="F1326" s="28" t="inlineStr"/>
      <c r="G1326" s="29" t="n">
        <f>G1325+G1324</f>
        <v>207.84</v>
      </c>
    </row>
    <row r="1327" customHeight="1" ht="10">
      <c r="A1327" s="2" t="inlineStr"/>
      <c r="B1327" s="2" t="inlineStr"/>
      <c r="C1327" s="2" t="inlineStr"/>
      <c r="D1327" s="2" t="inlineStr"/>
      <c r="E1327" s="18" t="inlineStr"/>
      <c r="F1327" s="18" t="inlineStr"/>
      <c r="G1327" s="18" t="inlineStr"/>
    </row>
    <row r="1328" customHeight="1" ht="20">
      <c r="A1328" s="19" t="inlineStr">
        <is>
          <r>
            <t xml:space="preserve">​5903​ CAMINHÃO PIPA 10.000 L TRUCADO, PESO BRUTO TOTAL 23.000 KG, CARGA ÚTIL MÁXIMA 15.935 KG, DISTÂNCIA ENTRE EIXOS 4,8 M, POTÊNCIA 230 CV, INCLUSIVE TANQUE DE AÇO PARA TRANSPORTE DE ÁGUA - CHI DIURNO. AF_06/2014​ (CHI)</t>
          </r>
        </is>
      </c>
      <c r="B1328" s="19" t="inlineStr"/>
      <c r="C1328" s="19" t="inlineStr"/>
      <c r="D1328" s="19" t="inlineStr"/>
      <c r="E1328" s="19" t="inlineStr"/>
      <c r="F1328" s="19" t="inlineStr"/>
      <c r="G1328" s="19" t="inlineStr"/>
    </row>
    <row r="1329" customHeight="1" ht="15">
      <c r="A1329" s="20" t="inlineStr">
        <is>
          <r>
            <t xml:space="preserve">Mão de Obra com Encargos Complementares</t>
          </r>
        </is>
      </c>
      <c r="B1329" s="20" t="inlineStr"/>
      <c r="C1329" s="21" t="inlineStr">
        <is>
          <r>
            <t xml:space="preserve">FONTE</t>
          </r>
        </is>
      </c>
      <c r="D1329" s="21" t="inlineStr">
        <is>
          <r>
            <t xml:space="preserve">UNID</t>
          </r>
        </is>
      </c>
      <c r="E1329" s="21" t="inlineStr">
        <is>
          <r>
            <t xml:space="preserve">COEFICIENTE</t>
          </r>
        </is>
      </c>
      <c r="F1329" s="21" t="inlineStr">
        <is>
          <r>
            <t xml:space="preserve">PREÇO UNITÁRIO</t>
          </r>
        </is>
      </c>
      <c r="G1329" s="21" t="inlineStr">
        <is>
          <r>
            <t xml:space="preserve">TOTAL</t>
          </r>
        </is>
      </c>
    </row>
    <row r="1330" customHeight="1" ht="21">
      <c r="A1330" s="22" t="inlineStr">
        <is>
          <r>
            <t xml:space="preserve">88282</t>
          </r>
        </is>
      </c>
      <c r="B1330" s="23" t="inlineStr">
        <is>
          <r>
            <t xml:space="preserve">MOTORISTA DE CAMINHÃO COM ENCARGOS COMPLEMENTARES</t>
          </r>
        </is>
      </c>
      <c r="C1330" s="22" t="inlineStr">
        <is>
          <r>
            <t xml:space="preserve">SINAPI</t>
          </r>
        </is>
      </c>
      <c r="D1330" s="22" t="inlineStr">
        <is>
          <r>
            <t xml:space="preserve">H</t>
          </r>
        </is>
      </c>
      <c r="E1330" s="24" t="n">
        <v>1.0</v>
      </c>
      <c r="F1330" s="25" t="n">
        <v>34.46</v>
      </c>
      <c r="G1330" s="25" t="n">
        <f>TRUNC(TRUNC(E1330,8)*F1330,2)</f>
        <v>34.46</v>
      </c>
    </row>
    <row r="1331" customHeight="1" ht="18">
      <c r="A1331" s="2" t="inlineStr"/>
      <c r="B1331" s="2" t="inlineStr"/>
      <c r="C1331" s="2" t="inlineStr"/>
      <c r="D1331" s="2" t="inlineStr"/>
      <c r="E1331" s="26" t="inlineStr">
        <is>
          <r>
            <t xml:space="preserve">TOTAL Mão de Obra com Encargos Complementares:</t>
          </r>
        </is>
      </c>
      <c r="F1331" s="26" t="inlineStr"/>
      <c r="G1331" s="27" t="n">
        <f>SUM(G1330:G1330)</f>
        <v>34.46</v>
      </c>
    </row>
    <row r="1332" customHeight="1" ht="15">
      <c r="A1332" s="20" t="inlineStr">
        <is>
          <r>
            <t xml:space="preserve">Serviço</t>
          </r>
        </is>
      </c>
      <c r="B1332" s="20" t="inlineStr"/>
      <c r="C1332" s="21" t="inlineStr">
        <is>
          <r>
            <t xml:space="preserve">FONTE</t>
          </r>
        </is>
      </c>
      <c r="D1332" s="21" t="inlineStr">
        <is>
          <r>
            <t xml:space="preserve">UNID</t>
          </r>
        </is>
      </c>
      <c r="E1332" s="21" t="inlineStr">
        <is>
          <r>
            <t xml:space="preserve">COEFICIENTE</t>
          </r>
        </is>
      </c>
      <c r="F1332" s="21" t="inlineStr">
        <is>
          <r>
            <t xml:space="preserve">PREÇO UNITÁRIO</t>
          </r>
        </is>
      </c>
      <c r="G1332" s="21" t="inlineStr">
        <is>
          <r>
            <t xml:space="preserve">TOTAL</t>
          </r>
        </is>
      </c>
    </row>
    <row r="1333" customHeight="1" ht="46">
      <c r="A1333" s="22" t="inlineStr">
        <is>
          <r>
            <t xml:space="preserve">91396</t>
          </r>
        </is>
      </c>
      <c r="B1333" s="23" t="inlineStr">
        <is>
          <r>
            <t xml:space="preserve">CAMINHÃO PIPA 10.000 L TRUCADO, PESO BRUTO TOTAL 23.000 KG, CARGA ÚTIL MÁXIMA 15.935 KG, DISTÂNCIA ENTRE EIXOS 4,8 M, POTÊNCIA 230 CV, INCLUSIVE TANQUE DE AÇO PARA TRANSPORTE DE ÁGUA - DEPRECIAÇÃO. AF_06/2014</t>
          </r>
        </is>
      </c>
      <c r="C1333" s="22" t="inlineStr">
        <is>
          <r>
            <t xml:space="preserve">SINAPI</t>
          </r>
        </is>
      </c>
      <c r="D1333" s="22" t="inlineStr">
        <is>
          <r>
            <t xml:space="preserve">H</t>
          </r>
        </is>
      </c>
      <c r="E1333" s="24" t="n">
        <v>1.0</v>
      </c>
      <c r="F1333" s="25" t="n">
        <v>29.43</v>
      </c>
      <c r="G1333" s="25" t="n">
        <f>TRUNC(TRUNC(E1333,8)*F1333,2)</f>
        <v>29.43</v>
      </c>
    </row>
    <row r="1334" customHeight="1" ht="46">
      <c r="A1334" s="22" t="inlineStr">
        <is>
          <r>
            <t xml:space="preserve">91398</t>
          </r>
        </is>
      </c>
      <c r="B1334" s="23" t="inlineStr">
        <is>
          <r>
            <t xml:space="preserve">CAMINHÃO PIPA 10.000 L TRUCADO, PESO BRUTO TOTAL 23.000 KG, CARGA ÚTIL MÁXIMA 15.935 KG, DISTÂNCIA ENTRE EIXOS 4,8 M, POTÊNCIA 230 CV, INCLUSIVE TANQUE DE AÇO PARA TRANSPORTE DE ÁGUA - IMPOSTOS E SEGUROS. AF_06/2014</t>
          </r>
        </is>
      </c>
      <c r="C1334" s="22" t="inlineStr">
        <is>
          <r>
            <t xml:space="preserve">SINAPI</t>
          </r>
        </is>
      </c>
      <c r="D1334" s="22" t="inlineStr">
        <is>
          <r>
            <t xml:space="preserve">H</t>
          </r>
        </is>
      </c>
      <c r="E1334" s="24" t="n">
        <v>1.0</v>
      </c>
      <c r="F1334" s="25" t="n">
        <v>4.59</v>
      </c>
      <c r="G1334" s="25" t="n">
        <f>TRUNC(TRUNC(E1334,8)*F1334,2)</f>
        <v>4.59</v>
      </c>
    </row>
    <row r="1335" customHeight="1" ht="38">
      <c r="A1335" s="22" t="inlineStr">
        <is>
          <r>
            <t xml:space="preserve">91397</t>
          </r>
        </is>
      </c>
      <c r="B1335" s="23" t="inlineStr">
        <is>
          <r>
            <t xml:space="preserve">CAMINHÃO PIPA 10.000 L TRUCADO, PESO BRUTO TOTAL 23.000 KG, CARGA ÚTIL MÁXIMA 15.935 KG, DISTÂNCIA ENTRE EIXOS 4,8 M, POTÊNCIA 230 CV, INCLUSIVE TANQUE DE AÇO PARA TRANSPORTE DE ÁGUA - JUROS. AF_06/2014</t>
          </r>
        </is>
      </c>
      <c r="C1335" s="22" t="inlineStr">
        <is>
          <r>
            <t xml:space="preserve">SINAPI</t>
          </r>
        </is>
      </c>
      <c r="D1335" s="22" t="inlineStr">
        <is>
          <r>
            <t xml:space="preserve">H</t>
          </r>
        </is>
      </c>
      <c r="E1335" s="24" t="n">
        <v>1.0</v>
      </c>
      <c r="F1335" s="25" t="n">
        <v>11.38</v>
      </c>
      <c r="G1335" s="25" t="n">
        <f>TRUNC(TRUNC(E1335,8)*F1335,2)</f>
        <v>11.38</v>
      </c>
    </row>
    <row r="1336" customHeight="1" ht="15">
      <c r="A1336" s="2" t="inlineStr"/>
      <c r="B1336" s="2" t="inlineStr"/>
      <c r="C1336" s="2" t="inlineStr"/>
      <c r="D1336" s="2" t="inlineStr"/>
      <c r="E1336" s="26" t="inlineStr">
        <is>
          <r>
            <t xml:space="preserve">TOTAL Serviço:</t>
          </r>
        </is>
      </c>
      <c r="F1336" s="26" t="inlineStr"/>
      <c r="G1336" s="27" t="n">
        <f>SUM(G1333:G1335)</f>
        <v>45.4</v>
      </c>
    </row>
    <row r="1337" customHeight="1" ht="15">
      <c r="A1337" s="2" t="inlineStr"/>
      <c r="B1337" s="2" t="inlineStr"/>
      <c r="C1337" s="2" t="inlineStr"/>
      <c r="D1337" s="2" t="inlineStr"/>
      <c r="E1337" s="28" t="inlineStr">
        <is>
          <r>
            <t xml:space="preserve">VALOR:</t>
          </r>
        </is>
      </c>
      <c r="F1337" s="28" t="inlineStr"/>
      <c r="G1337" s="29" t="n">
        <f>ROUND(SUM(G1331,G1336),2)</f>
        <v>79.86</v>
      </c>
    </row>
    <row r="1338" customHeight="1" ht="15">
      <c r="A1338" s="2" t="inlineStr"/>
      <c r="B1338" s="2" t="inlineStr"/>
      <c r="C1338" s="2" t="inlineStr"/>
      <c r="D1338" s="2" t="inlineStr"/>
      <c r="E1338" s="28" t="inlineStr">
        <is>
          <r>
            <t xml:space="preserve">VALOR BDI (20.34%):</t>
          </r>
        </is>
      </c>
      <c r="F1338" s="28" t="inlineStr"/>
      <c r="G1338" s="29" t="n">
        <f>ROUND(G1337*(20.34/100),2)</f>
        <v>16.24</v>
      </c>
    </row>
    <row r="1339" customHeight="1" ht="15">
      <c r="A1339" s="2" t="inlineStr"/>
      <c r="B1339" s="2" t="inlineStr"/>
      <c r="C1339" s="2" t="inlineStr"/>
      <c r="D1339" s="2" t="inlineStr"/>
      <c r="E1339" s="28" t="inlineStr">
        <is>
          <r>
            <t xml:space="preserve">VALOR COM BDI:</t>
          </r>
        </is>
      </c>
      <c r="F1339" s="28" t="inlineStr"/>
      <c r="G1339" s="29" t="n">
        <f>G1338+G1337</f>
        <v>96.1</v>
      </c>
    </row>
    <row r="1340" customHeight="1" ht="10">
      <c r="A1340" s="2" t="inlineStr"/>
      <c r="B1340" s="2" t="inlineStr"/>
      <c r="C1340" s="2" t="inlineStr"/>
      <c r="D1340" s="2" t="inlineStr"/>
      <c r="E1340" s="18" t="inlineStr"/>
      <c r="F1340" s="18" t="inlineStr"/>
      <c r="G1340" s="18" t="inlineStr"/>
    </row>
    <row r="1341" customHeight="1" ht="20">
      <c r="A1341" s="19" t="inlineStr">
        <is>
          <r>
            <t xml:space="preserve">​5901​ CAMINHÃO PIPA 10.000 L TRUCADO, PESO BRUTO TOTAL 23.000 KG, CARGA ÚTIL MÁXIMA 15.935 KG, DISTÂNCIA ENTRE EIXOS 4,8 M, POTÊNCIA 230 CV, INCLUSIVE TANQUE DE AÇO PARA TRANSPORTE DE ÁGUA - CHP DIURNO. AF_06/2014​ (CHP)</t>
          </r>
        </is>
      </c>
      <c r="B1341" s="19" t="inlineStr"/>
      <c r="C1341" s="19" t="inlineStr"/>
      <c r="D1341" s="19" t="inlineStr"/>
      <c r="E1341" s="19" t="inlineStr"/>
      <c r="F1341" s="19" t="inlineStr"/>
      <c r="G1341" s="19" t="inlineStr"/>
    </row>
    <row r="1342" customHeight="1" ht="15">
      <c r="A1342" s="20" t="inlineStr">
        <is>
          <r>
            <t xml:space="preserve">Mão de Obra com Encargos Complementares</t>
          </r>
        </is>
      </c>
      <c r="B1342" s="20" t="inlineStr"/>
      <c r="C1342" s="21" t="inlineStr">
        <is>
          <r>
            <t xml:space="preserve">FONTE</t>
          </r>
        </is>
      </c>
      <c r="D1342" s="21" t="inlineStr">
        <is>
          <r>
            <t xml:space="preserve">UNID</t>
          </r>
        </is>
      </c>
      <c r="E1342" s="21" t="inlineStr">
        <is>
          <r>
            <t xml:space="preserve">COEFICIENTE</t>
          </r>
        </is>
      </c>
      <c r="F1342" s="21" t="inlineStr">
        <is>
          <r>
            <t xml:space="preserve">PREÇO UNITÁRIO</t>
          </r>
        </is>
      </c>
      <c r="G1342" s="21" t="inlineStr">
        <is>
          <r>
            <t xml:space="preserve">TOTAL</t>
          </r>
        </is>
      </c>
    </row>
    <row r="1343" customHeight="1" ht="21">
      <c r="A1343" s="22" t="inlineStr">
        <is>
          <r>
            <t xml:space="preserve">88282</t>
          </r>
        </is>
      </c>
      <c r="B1343" s="23" t="inlineStr">
        <is>
          <r>
            <t xml:space="preserve">MOTORISTA DE CAMINHÃO COM ENCARGOS COMPLEMENTARES</t>
          </r>
        </is>
      </c>
      <c r="C1343" s="22" t="inlineStr">
        <is>
          <r>
            <t xml:space="preserve">SINAPI</t>
          </r>
        </is>
      </c>
      <c r="D1343" s="22" t="inlineStr">
        <is>
          <r>
            <t xml:space="preserve">H</t>
          </r>
        </is>
      </c>
      <c r="E1343" s="24" t="n">
        <v>1.0</v>
      </c>
      <c r="F1343" s="25" t="n">
        <v>34.46</v>
      </c>
      <c r="G1343" s="25" t="n">
        <f>TRUNC(TRUNC(E1343,8)*F1343,2)</f>
        <v>34.46</v>
      </c>
    </row>
    <row r="1344" customHeight="1" ht="18">
      <c r="A1344" s="2" t="inlineStr"/>
      <c r="B1344" s="2" t="inlineStr"/>
      <c r="C1344" s="2" t="inlineStr"/>
      <c r="D1344" s="2" t="inlineStr"/>
      <c r="E1344" s="26" t="inlineStr">
        <is>
          <r>
            <t xml:space="preserve">TOTAL Mão de Obra com Encargos Complementares:</t>
          </r>
        </is>
      </c>
      <c r="F1344" s="26" t="inlineStr"/>
      <c r="G1344" s="27" t="n">
        <f>SUM(G1343:G1343)</f>
        <v>34.46</v>
      </c>
    </row>
    <row r="1345" customHeight="1" ht="15">
      <c r="A1345" s="20" t="inlineStr">
        <is>
          <r>
            <t xml:space="preserve">Serviço</t>
          </r>
        </is>
      </c>
      <c r="B1345" s="20" t="inlineStr"/>
      <c r="C1345" s="21" t="inlineStr">
        <is>
          <r>
            <t xml:space="preserve">FONTE</t>
          </r>
        </is>
      </c>
      <c r="D1345" s="21" t="inlineStr">
        <is>
          <r>
            <t xml:space="preserve">UNID</t>
          </r>
        </is>
      </c>
      <c r="E1345" s="21" t="inlineStr">
        <is>
          <r>
            <t xml:space="preserve">COEFICIENTE</t>
          </r>
        </is>
      </c>
      <c r="F1345" s="21" t="inlineStr">
        <is>
          <r>
            <t xml:space="preserve">PREÇO UNITÁRIO</t>
          </r>
        </is>
      </c>
      <c r="G1345" s="21" t="inlineStr">
        <is>
          <r>
            <t xml:space="preserve">TOTAL</t>
          </r>
        </is>
      </c>
    </row>
    <row r="1346" customHeight="1" ht="46">
      <c r="A1346" s="22" t="inlineStr">
        <is>
          <r>
            <t xml:space="preserve">91396</t>
          </r>
        </is>
      </c>
      <c r="B1346" s="23" t="inlineStr">
        <is>
          <r>
            <t xml:space="preserve">CAMINHÃO PIPA 10.000 L TRUCADO, PESO BRUTO TOTAL 23.000 KG, CARGA ÚTIL MÁXIMA 15.935 KG, DISTÂNCIA ENTRE EIXOS 4,8 M, POTÊNCIA 230 CV, INCLUSIVE TANQUE DE AÇO PARA TRANSPORTE DE ÁGUA - DEPRECIAÇÃO. AF_06/2014</t>
          </r>
        </is>
      </c>
      <c r="C1346" s="22" t="inlineStr">
        <is>
          <r>
            <t xml:space="preserve">SINAPI</t>
          </r>
        </is>
      </c>
      <c r="D1346" s="22" t="inlineStr">
        <is>
          <r>
            <t xml:space="preserve">H</t>
          </r>
        </is>
      </c>
      <c r="E1346" s="24" t="n">
        <v>1.0</v>
      </c>
      <c r="F1346" s="25" t="n">
        <v>29.43</v>
      </c>
      <c r="G1346" s="25" t="n">
        <f>TRUNC(TRUNC(E1346,8)*F1346,2)</f>
        <v>29.43</v>
      </c>
    </row>
    <row r="1347" customHeight="1" ht="46">
      <c r="A1347" s="22" t="inlineStr">
        <is>
          <r>
            <t xml:space="preserve">91398</t>
          </r>
        </is>
      </c>
      <c r="B1347" s="23" t="inlineStr">
        <is>
          <r>
            <t xml:space="preserve">CAMINHÃO PIPA 10.000 L TRUCADO, PESO BRUTO TOTAL 23.000 KG, CARGA ÚTIL MÁXIMA 15.935 KG, DISTÂNCIA ENTRE EIXOS 4,8 M, POTÊNCIA 230 CV, INCLUSIVE TANQUE DE AÇO PARA TRANSPORTE DE ÁGUA - IMPOSTOS E SEGUROS. AF_06/2014</t>
          </r>
        </is>
      </c>
      <c r="C1347" s="22" t="inlineStr">
        <is>
          <r>
            <t xml:space="preserve">SINAPI</t>
          </r>
        </is>
      </c>
      <c r="D1347" s="22" t="inlineStr">
        <is>
          <r>
            <t xml:space="preserve">H</t>
          </r>
        </is>
      </c>
      <c r="E1347" s="24" t="n">
        <v>1.0</v>
      </c>
      <c r="F1347" s="25" t="n">
        <v>4.59</v>
      </c>
      <c r="G1347" s="25" t="n">
        <f>TRUNC(TRUNC(E1347,8)*F1347,2)</f>
        <v>4.59</v>
      </c>
    </row>
    <row r="1348" customHeight="1" ht="38">
      <c r="A1348" s="22" t="inlineStr">
        <is>
          <r>
            <t xml:space="preserve">91397</t>
          </r>
        </is>
      </c>
      <c r="B1348" s="23" t="inlineStr">
        <is>
          <r>
            <t xml:space="preserve">CAMINHÃO PIPA 10.000 L TRUCADO, PESO BRUTO TOTAL 23.000 KG, CARGA ÚTIL MÁXIMA 15.935 KG, DISTÂNCIA ENTRE EIXOS 4,8 M, POTÊNCIA 230 CV, INCLUSIVE TANQUE DE AÇO PARA TRANSPORTE DE ÁGUA - JUROS. AF_06/2014</t>
          </r>
        </is>
      </c>
      <c r="C1348" s="22" t="inlineStr">
        <is>
          <r>
            <t xml:space="preserve">SINAPI</t>
          </r>
        </is>
      </c>
      <c r="D1348" s="22" t="inlineStr">
        <is>
          <r>
            <t xml:space="preserve">H</t>
          </r>
        </is>
      </c>
      <c r="E1348" s="24" t="n">
        <v>1.0</v>
      </c>
      <c r="F1348" s="25" t="n">
        <v>11.38</v>
      </c>
      <c r="G1348" s="25" t="n">
        <f>TRUNC(TRUNC(E1348,8)*F1348,2)</f>
        <v>11.38</v>
      </c>
    </row>
    <row r="1349" customHeight="1" ht="46">
      <c r="A1349" s="22" t="inlineStr">
        <is>
          <r>
            <t xml:space="preserve">5763</t>
          </r>
        </is>
      </c>
      <c r="B1349" s="23" t="inlineStr">
        <is>
          <r>
            <t xml:space="preserve">CAMINHÃO PIPA 10.000 L TRUCADO, PESO BRUTO TOTAL 23.000 KG, CARGA ÚTIL MÁXIMA 15.935 KG, DISTÂNCIA ENTRE EIXOS 4,8 M, POTÊNCIA 230 CV, INCLUSIVE TANQUE DE AÇO PARA TRANSPORTE DE ÁGUA - MANUTENÇÃO. AF_06/2014</t>
          </r>
        </is>
      </c>
      <c r="C1349" s="22" t="inlineStr">
        <is>
          <r>
            <t xml:space="preserve">SINAPI</t>
          </r>
        </is>
      </c>
      <c r="D1349" s="22" t="inlineStr">
        <is>
          <r>
            <t xml:space="preserve">H</t>
          </r>
        </is>
      </c>
      <c r="E1349" s="24" t="n">
        <v>1.0</v>
      </c>
      <c r="F1349" s="25" t="n">
        <v>52.23</v>
      </c>
      <c r="G1349" s="25" t="n">
        <f>TRUNC(TRUNC(E1349,8)*F1349,2)</f>
        <v>52.23</v>
      </c>
    </row>
    <row r="1350" customHeight="1" ht="46">
      <c r="A1350" s="22" t="inlineStr">
        <is>
          <r>
            <t xml:space="preserve">53831</t>
          </r>
        </is>
      </c>
      <c r="B1350" s="23" t="inlineStr">
        <is>
          <r>
            <t xml:space="preserve">CAMINHÃO PIPA 10.000 L TRUCADO, PESO BRUTO TOTAL 23.000 KG, CARGA ÚTIL MÁXIMA 15.935 KG, DISTÂNCIA ENTRE EIXOS 4,8 M, POTÊNCIA 230 CV, INCLUSIVE TANQUE DE AÇO PARA TRANSPORTE DE ÁGUA - MATERIAIS NA OPERAÇÃO. AF_06/2014</t>
          </r>
        </is>
      </c>
      <c r="C1350" s="22" t="inlineStr">
        <is>
          <r>
            <t xml:space="preserve">SINAPI</t>
          </r>
        </is>
      </c>
      <c r="D1350" s="22" t="inlineStr">
        <is>
          <r>
            <t xml:space="preserve">H</t>
          </r>
        </is>
      </c>
      <c r="E1350" s="24" t="n">
        <v>1.0</v>
      </c>
      <c r="F1350" s="25" t="n">
        <v>192.96</v>
      </c>
      <c r="G1350" s="25" t="n">
        <f>TRUNC(TRUNC(E1350,8)*F1350,2)</f>
        <v>192.96</v>
      </c>
    </row>
    <row r="1351" customHeight="1" ht="15">
      <c r="A1351" s="2" t="inlineStr"/>
      <c r="B1351" s="2" t="inlineStr"/>
      <c r="C1351" s="2" t="inlineStr"/>
      <c r="D1351" s="2" t="inlineStr"/>
      <c r="E1351" s="26" t="inlineStr">
        <is>
          <r>
            <t xml:space="preserve">TOTAL Serviço:</t>
          </r>
        </is>
      </c>
      <c r="F1351" s="26" t="inlineStr"/>
      <c r="G1351" s="27" t="n">
        <f>SUM(G1346:G1350)</f>
        <v>290.59</v>
      </c>
    </row>
    <row r="1352" customHeight="1" ht="15">
      <c r="A1352" s="2" t="inlineStr"/>
      <c r="B1352" s="2" t="inlineStr"/>
      <c r="C1352" s="2" t="inlineStr"/>
      <c r="D1352" s="2" t="inlineStr"/>
      <c r="E1352" s="28" t="inlineStr">
        <is>
          <r>
            <t xml:space="preserve">VALOR:</t>
          </r>
        </is>
      </c>
      <c r="F1352" s="28" t="inlineStr"/>
      <c r="G1352" s="29" t="n">
        <f>ROUND(SUM(G1344,G1351),2)</f>
        <v>325.05</v>
      </c>
    </row>
    <row r="1353" customHeight="1" ht="15">
      <c r="A1353" s="2" t="inlineStr"/>
      <c r="B1353" s="2" t="inlineStr"/>
      <c r="C1353" s="2" t="inlineStr"/>
      <c r="D1353" s="2" t="inlineStr"/>
      <c r="E1353" s="28" t="inlineStr">
        <is>
          <r>
            <t xml:space="preserve">VALOR BDI (20.34%):</t>
          </r>
        </is>
      </c>
      <c r="F1353" s="28" t="inlineStr"/>
      <c r="G1353" s="29" t="n">
        <f>ROUND(G1352*(20.34/100),2)</f>
        <v>66.12</v>
      </c>
    </row>
    <row r="1354" customHeight="1" ht="15">
      <c r="A1354" s="2" t="inlineStr"/>
      <c r="B1354" s="2" t="inlineStr"/>
      <c r="C1354" s="2" t="inlineStr"/>
      <c r="D1354" s="2" t="inlineStr"/>
      <c r="E1354" s="28" t="inlineStr">
        <is>
          <r>
            <t xml:space="preserve">VALOR COM BDI:</t>
          </r>
        </is>
      </c>
      <c r="F1354" s="28" t="inlineStr"/>
      <c r="G1354" s="29" t="n">
        <f>G1353+G1352</f>
        <v>391.17</v>
      </c>
    </row>
    <row r="1355" customHeight="1" ht="10">
      <c r="A1355" s="2" t="inlineStr"/>
      <c r="B1355" s="2" t="inlineStr"/>
      <c r="C1355" s="2" t="inlineStr"/>
      <c r="D1355" s="2" t="inlineStr"/>
      <c r="E1355" s="18" t="inlineStr"/>
      <c r="F1355" s="18" t="inlineStr"/>
      <c r="G1355" s="18" t="inlineStr"/>
    </row>
    <row r="1356" customHeight="1" ht="20">
      <c r="A1356" s="19" t="inlineStr">
        <is>
          <r>
            <t xml:space="preserve">​91396​ CAMINHÃO PIPA 10.000 L TRUCADO, PESO BRUTO TOTAL 23.000 KG, CARGA ÚTIL MÁXIMA 15.935 KG, DISTÂNCIA ENTRE EIXOS 4,8 M, POTÊNCIA 230 CV, INCLUSIVE TANQUE DE AÇO PARA TRANSPORTE DE ÁGUA - DEPRECIAÇÃO. AF_06/2014​ (H)</t>
          </r>
        </is>
      </c>
      <c r="B1356" s="19" t="inlineStr"/>
      <c r="C1356" s="19" t="inlineStr"/>
      <c r="D1356" s="19" t="inlineStr"/>
      <c r="E1356" s="19" t="inlineStr"/>
      <c r="F1356" s="19" t="inlineStr"/>
      <c r="G1356" s="19" t="inlineStr"/>
    </row>
    <row r="1357" customHeight="1" ht="15">
      <c r="A1357" s="20" t="inlineStr">
        <is>
          <r>
            <t xml:space="preserve">Equipamento</t>
          </r>
        </is>
      </c>
      <c r="B1357" s="20" t="inlineStr"/>
      <c r="C1357" s="21" t="inlineStr">
        <is>
          <r>
            <t xml:space="preserve">FONTE</t>
          </r>
        </is>
      </c>
      <c r="D1357" s="21" t="inlineStr">
        <is>
          <r>
            <t xml:space="preserve">UNID</t>
          </r>
        </is>
      </c>
      <c r="E1357" s="21" t="inlineStr">
        <is>
          <r>
            <t xml:space="preserve">COEFICIENTE</t>
          </r>
        </is>
      </c>
      <c r="F1357" s="21" t="inlineStr">
        <is>
          <r>
            <t xml:space="preserve">PREÇO UNITÁRIO</t>
          </r>
        </is>
      </c>
      <c r="G1357" s="21" t="inlineStr">
        <is>
          <r>
            <t xml:space="preserve">TOTAL</t>
          </r>
        </is>
      </c>
    </row>
    <row r="1358" customHeight="1" ht="38">
      <c r="A1358" s="22" t="inlineStr">
        <is>
          <r>
            <t xml:space="preserve">00037758</t>
          </r>
        </is>
      </c>
      <c r="B1358" s="23" t="inlineStr">
        <is>
          <r>
            <t xml:space="preserve">CAMINHAO TRUCADO, PESO BRUTO TOTAL 23000 KG, CARGA UTIL MAXIMA 15285 KG, DISTANCIA ENTRE EIXOS 4,80 M, POTENCIA 326 CV (INCLUI CABINE E CHASSI, NAO INCLUI CARROCERIA)</t>
          </r>
        </is>
      </c>
      <c r="C1358" s="22" t="inlineStr">
        <is>
          <r>
            <t xml:space="preserve">SINAPI</t>
          </r>
        </is>
      </c>
      <c r="D1358" s="22" t="inlineStr">
        <is>
          <r>
            <t xml:space="preserve">UN</t>
          </r>
        </is>
      </c>
      <c r="E1358" s="24" t="n">
        <v>3.43E-5</v>
      </c>
      <c r="F1358" s="25" t="n">
        <v>720250.97</v>
      </c>
      <c r="G1358" s="25" t="n">
        <f>TRUNC(TRUNC(E1358,8)*F1358,2)</f>
        <v>24.7</v>
      </c>
    </row>
    <row r="1359" customHeight="1" ht="46">
      <c r="A1359" s="22" t="inlineStr">
        <is>
          <r>
            <t xml:space="preserve">00037736</t>
          </r>
        </is>
      </c>
      <c r="B1359" s="23" t="inlineStr">
        <is>
          <r>
            <t xml:space="preserve">TANQUE DE ACO CARBONO NAO REVESTIDO, PARA TRANSPORTE DE AGUA COM CAPACIDADE DE 10 M3, COM BOMBA CENTRIFUGA POR TOMADA DE FORCA, VAZAO MAXIMA *75* M3/H (INCLUI MONTAGEM, NAO INCLUI CAMINHAO)</t>
          </r>
        </is>
      </c>
      <c r="C1359" s="22" t="inlineStr">
        <is>
          <r>
            <t xml:space="preserve">SINAPI</t>
          </r>
        </is>
      </c>
      <c r="D1359" s="22" t="inlineStr">
        <is>
          <r>
            <t xml:space="preserve">UN</t>
          </r>
        </is>
      </c>
      <c r="E1359" s="24" t="n">
        <v>5.51E-5</v>
      </c>
      <c r="F1359" s="25" t="n">
        <v>85950.0</v>
      </c>
      <c r="G1359" s="25" t="n">
        <f>TRUNC(TRUNC(E1359,8)*F1359,2)</f>
        <v>4.73</v>
      </c>
    </row>
    <row r="1360" customHeight="1" ht="15">
      <c r="A1360" s="2" t="inlineStr"/>
      <c r="B1360" s="2" t="inlineStr"/>
      <c r="C1360" s="2" t="inlineStr"/>
      <c r="D1360" s="2" t="inlineStr"/>
      <c r="E1360" s="26" t="inlineStr">
        <is>
          <r>
            <t xml:space="preserve">TOTAL Equipamento:</t>
          </r>
        </is>
      </c>
      <c r="F1360" s="26" t="inlineStr"/>
      <c r="G1360" s="27" t="n">
        <f>SUM(G1358:G1359)</f>
        <v>29.43</v>
      </c>
    </row>
    <row r="1361" customHeight="1" ht="15">
      <c r="A1361" s="2" t="inlineStr"/>
      <c r="B1361" s="2" t="inlineStr"/>
      <c r="C1361" s="2" t="inlineStr"/>
      <c r="D1361" s="2" t="inlineStr"/>
      <c r="E1361" s="28" t="inlineStr">
        <is>
          <r>
            <t xml:space="preserve">VALOR:</t>
          </r>
        </is>
      </c>
      <c r="F1361" s="28" t="inlineStr"/>
      <c r="G1361" s="29" t="n">
        <f>ROUND(SUM(G1360),2)</f>
        <v>29.43</v>
      </c>
    </row>
    <row r="1362" customHeight="1" ht="15">
      <c r="A1362" s="2" t="inlineStr"/>
      <c r="B1362" s="2" t="inlineStr"/>
      <c r="C1362" s="2" t="inlineStr"/>
      <c r="D1362" s="2" t="inlineStr"/>
      <c r="E1362" s="28" t="inlineStr">
        <is>
          <r>
            <t xml:space="preserve">VALOR BDI (20.34%):</t>
          </r>
        </is>
      </c>
      <c r="F1362" s="28" t="inlineStr"/>
      <c r="G1362" s="29" t="n">
        <f>ROUND(G1361*(20.34/100),2)</f>
        <v>5.99</v>
      </c>
    </row>
    <row r="1363" customHeight="1" ht="15">
      <c r="A1363" s="2" t="inlineStr"/>
      <c r="B1363" s="2" t="inlineStr"/>
      <c r="C1363" s="2" t="inlineStr"/>
      <c r="D1363" s="2" t="inlineStr"/>
      <c r="E1363" s="28" t="inlineStr">
        <is>
          <r>
            <t xml:space="preserve">VALOR COM BDI:</t>
          </r>
        </is>
      </c>
      <c r="F1363" s="28" t="inlineStr"/>
      <c r="G1363" s="29" t="n">
        <f>G1362+G1361</f>
        <v>35.42</v>
      </c>
    </row>
    <row r="1364" customHeight="1" ht="10">
      <c r="A1364" s="2" t="inlineStr"/>
      <c r="B1364" s="2" t="inlineStr"/>
      <c r="C1364" s="2" t="inlineStr"/>
      <c r="D1364" s="2" t="inlineStr"/>
      <c r="E1364" s="18" t="inlineStr"/>
      <c r="F1364" s="18" t="inlineStr"/>
      <c r="G1364" s="18" t="inlineStr"/>
    </row>
    <row r="1365" customHeight="1" ht="20">
      <c r="A1365" s="19" t="inlineStr">
        <is>
          <r>
            <t xml:space="preserve">​91398​ CAMINHÃO PIPA 10.000 L TRUCADO, PESO BRUTO TOTAL 23.000 KG, CARGA ÚTIL MÁXIMA 15.935 KG, DISTÂNCIA ENTRE EIXOS 4,8 M, POTÊNCIA 230 CV, INCLUSIVE TANQUE DE AÇO PARA TRANSPORTE DE ÁGUA - IMPOSTOS E SEGUROS. AF_06/2014​ (H)</t>
          </r>
        </is>
      </c>
      <c r="B1365" s="19" t="inlineStr"/>
      <c r="C1365" s="19" t="inlineStr"/>
      <c r="D1365" s="19" t="inlineStr"/>
      <c r="E1365" s="19" t="inlineStr"/>
      <c r="F1365" s="19" t="inlineStr"/>
      <c r="G1365" s="19" t="inlineStr"/>
    </row>
    <row r="1366" customHeight="1" ht="15">
      <c r="A1366" s="20" t="inlineStr">
        <is>
          <r>
            <t xml:space="preserve">Equipamento</t>
          </r>
        </is>
      </c>
      <c r="B1366" s="20" t="inlineStr"/>
      <c r="C1366" s="21" t="inlineStr">
        <is>
          <r>
            <t xml:space="preserve">FONTE</t>
          </r>
        </is>
      </c>
      <c r="D1366" s="21" t="inlineStr">
        <is>
          <r>
            <t xml:space="preserve">UNID</t>
          </r>
        </is>
      </c>
      <c r="E1366" s="21" t="inlineStr">
        <is>
          <r>
            <t xml:space="preserve">COEFICIENTE</t>
          </r>
        </is>
      </c>
      <c r="F1366" s="21" t="inlineStr">
        <is>
          <r>
            <t xml:space="preserve">PREÇO UNITÁRIO</t>
          </r>
        </is>
      </c>
      <c r="G1366" s="21" t="inlineStr">
        <is>
          <r>
            <t xml:space="preserve">TOTAL</t>
          </r>
        </is>
      </c>
    </row>
    <row r="1367" customHeight="1" ht="38">
      <c r="A1367" s="22" t="inlineStr">
        <is>
          <r>
            <t xml:space="preserve">00037758</t>
          </r>
        </is>
      </c>
      <c r="B1367" s="23" t="inlineStr">
        <is>
          <r>
            <t xml:space="preserve">CAMINHAO TRUCADO, PESO BRUTO TOTAL 23000 KG, CARGA UTIL MAXIMA 15285 KG, DISTANCIA ENTRE EIXOS 4,80 M, POTENCIA 326 CV (INCLUI CABINE E CHASSI, NAO INCLUI CARROCERIA)</t>
          </r>
        </is>
      </c>
      <c r="C1367" s="22" t="inlineStr">
        <is>
          <r>
            <t xml:space="preserve">SINAPI</t>
          </r>
        </is>
      </c>
      <c r="D1367" s="22" t="inlineStr">
        <is>
          <r>
            <t xml:space="preserve">UN</t>
          </r>
        </is>
      </c>
      <c r="E1367" s="24" t="n">
        <v>5.7E-6</v>
      </c>
      <c r="F1367" s="25" t="n">
        <v>720250.97</v>
      </c>
      <c r="G1367" s="25" t="n">
        <f>TRUNC(TRUNC(E1367,8)*F1367,2)</f>
        <v>4.1</v>
      </c>
    </row>
    <row r="1368" customHeight="1" ht="46">
      <c r="A1368" s="22" t="inlineStr">
        <is>
          <r>
            <t xml:space="preserve">00037736</t>
          </r>
        </is>
      </c>
      <c r="B1368" s="23" t="inlineStr">
        <is>
          <r>
            <t xml:space="preserve">TANQUE DE ACO CARBONO NAO REVESTIDO, PARA TRANSPORTE DE AGUA COM CAPACIDADE DE 10 M3, COM BOMBA CENTRIFUGA POR TOMADA DE FORCA, VAZAO MAXIMA *75* M3/H (INCLUI MONTAGEM, NAO INCLUI CAMINHAO)</t>
          </r>
        </is>
      </c>
      <c r="C1368" s="22" t="inlineStr">
        <is>
          <r>
            <t xml:space="preserve">SINAPI</t>
          </r>
        </is>
      </c>
      <c r="D1368" s="22" t="inlineStr">
        <is>
          <r>
            <t xml:space="preserve">UN</t>
          </r>
        </is>
      </c>
      <c r="E1368" s="24" t="n">
        <v>5.8E-6</v>
      </c>
      <c r="F1368" s="25" t="n">
        <v>85950.0</v>
      </c>
      <c r="G1368" s="25" t="n">
        <f>TRUNC(TRUNC(E1368,8)*F1368,2)</f>
        <v>0.49</v>
      </c>
    </row>
    <row r="1369" customHeight="1" ht="15">
      <c r="A1369" s="2" t="inlineStr"/>
      <c r="B1369" s="2" t="inlineStr"/>
      <c r="C1369" s="2" t="inlineStr"/>
      <c r="D1369" s="2" t="inlineStr"/>
      <c r="E1369" s="26" t="inlineStr">
        <is>
          <r>
            <t xml:space="preserve">TOTAL Equipamento:</t>
          </r>
        </is>
      </c>
      <c r="F1369" s="26" t="inlineStr"/>
      <c r="G1369" s="27" t="n">
        <f>SUM(G1367:G1368)</f>
        <v>4.59</v>
      </c>
    </row>
    <row r="1370" customHeight="1" ht="15">
      <c r="A1370" s="2" t="inlineStr"/>
      <c r="B1370" s="2" t="inlineStr"/>
      <c r="C1370" s="2" t="inlineStr"/>
      <c r="D1370" s="2" t="inlineStr"/>
      <c r="E1370" s="28" t="inlineStr">
        <is>
          <r>
            <t xml:space="preserve">VALOR:</t>
          </r>
        </is>
      </c>
      <c r="F1370" s="28" t="inlineStr"/>
      <c r="G1370" s="29" t="n">
        <f>ROUND(SUM(G1369),2)</f>
        <v>4.59</v>
      </c>
    </row>
    <row r="1371" customHeight="1" ht="15">
      <c r="A1371" s="2" t="inlineStr"/>
      <c r="B1371" s="2" t="inlineStr"/>
      <c r="C1371" s="2" t="inlineStr"/>
      <c r="D1371" s="2" t="inlineStr"/>
      <c r="E1371" s="28" t="inlineStr">
        <is>
          <r>
            <t xml:space="preserve">VALOR BDI (20.34%):</t>
          </r>
        </is>
      </c>
      <c r="F1371" s="28" t="inlineStr"/>
      <c r="G1371" s="29" t="n">
        <f>ROUND(G1370*(20.34/100),2)</f>
        <v>0.93</v>
      </c>
    </row>
    <row r="1372" customHeight="1" ht="15">
      <c r="A1372" s="2" t="inlineStr"/>
      <c r="B1372" s="2" t="inlineStr"/>
      <c r="C1372" s="2" t="inlineStr"/>
      <c r="D1372" s="2" t="inlineStr"/>
      <c r="E1372" s="28" t="inlineStr">
        <is>
          <r>
            <t xml:space="preserve">VALOR COM BDI:</t>
          </r>
        </is>
      </c>
      <c r="F1372" s="28" t="inlineStr"/>
      <c r="G1372" s="29" t="n">
        <f>G1371+G1370</f>
        <v>5.52</v>
      </c>
    </row>
    <row r="1373" customHeight="1" ht="10">
      <c r="A1373" s="2" t="inlineStr"/>
      <c r="B1373" s="2" t="inlineStr"/>
      <c r="C1373" s="2" t="inlineStr"/>
      <c r="D1373" s="2" t="inlineStr"/>
      <c r="E1373" s="18" t="inlineStr"/>
      <c r="F1373" s="18" t="inlineStr"/>
      <c r="G1373" s="18" t="inlineStr"/>
    </row>
    <row r="1374" customHeight="1" ht="20">
      <c r="A1374" s="19" t="inlineStr">
        <is>
          <r>
            <t xml:space="preserve">​91397​ CAMINHÃO PIPA 10.000 L TRUCADO, PESO BRUTO TOTAL 23.000 KG, CARGA ÚTIL MÁXIMA 15.935 KG, DISTÂNCIA ENTRE EIXOS 4,8 M, POTÊNCIA 230 CV, INCLUSIVE TANQUE DE AÇO PARA TRANSPORTE DE ÁGUA - JUROS. AF_06/2014​ (H)</t>
          </r>
        </is>
      </c>
      <c r="B1374" s="19" t="inlineStr"/>
      <c r="C1374" s="19" t="inlineStr"/>
      <c r="D1374" s="19" t="inlineStr"/>
      <c r="E1374" s="19" t="inlineStr"/>
      <c r="F1374" s="19" t="inlineStr"/>
      <c r="G1374" s="19" t="inlineStr"/>
    </row>
    <row r="1375" customHeight="1" ht="15">
      <c r="A1375" s="20" t="inlineStr">
        <is>
          <r>
            <t xml:space="preserve">Equipamento</t>
          </r>
        </is>
      </c>
      <c r="B1375" s="20" t="inlineStr"/>
      <c r="C1375" s="21" t="inlineStr">
        <is>
          <r>
            <t xml:space="preserve">FONTE</t>
          </r>
        </is>
      </c>
      <c r="D1375" s="21" t="inlineStr">
        <is>
          <r>
            <t xml:space="preserve">UNID</t>
          </r>
        </is>
      </c>
      <c r="E1375" s="21" t="inlineStr">
        <is>
          <r>
            <t xml:space="preserve">COEFICIENTE</t>
          </r>
        </is>
      </c>
      <c r="F1375" s="21" t="inlineStr">
        <is>
          <r>
            <t xml:space="preserve">PREÇO UNITÁRIO</t>
          </r>
        </is>
      </c>
      <c r="G1375" s="21" t="inlineStr">
        <is>
          <r>
            <t xml:space="preserve">TOTAL</t>
          </r>
        </is>
      </c>
    </row>
    <row r="1376" customHeight="1" ht="38">
      <c r="A1376" s="22" t="inlineStr">
        <is>
          <r>
            <t xml:space="preserve">00037758</t>
          </r>
        </is>
      </c>
      <c r="B1376" s="23" t="inlineStr">
        <is>
          <r>
            <t xml:space="preserve">CAMINHAO TRUCADO, PESO BRUTO TOTAL 23000 KG, CARGA UTIL MAXIMA 15285 KG, DISTANCIA ENTRE EIXOS 4,80 M, POTENCIA 326 CV (INCLUI CABINE E CHASSI, NAO INCLUI CARROCERIA)</t>
          </r>
        </is>
      </c>
      <c r="C1376" s="22" t="inlineStr">
        <is>
          <r>
            <t xml:space="preserve">SINAPI</t>
          </r>
        </is>
      </c>
      <c r="D1376" s="22" t="inlineStr">
        <is>
          <r>
            <t xml:space="preserve">UN</t>
          </r>
        </is>
      </c>
      <c r="E1376" s="24" t="n">
        <v>1.41E-5</v>
      </c>
      <c r="F1376" s="25" t="n">
        <v>720250.97</v>
      </c>
      <c r="G1376" s="25" t="n">
        <f>TRUNC(TRUNC(E1376,8)*F1376,2)</f>
        <v>10.15</v>
      </c>
    </row>
    <row r="1377" customHeight="1" ht="46">
      <c r="A1377" s="22" t="inlineStr">
        <is>
          <r>
            <t xml:space="preserve">00037736</t>
          </r>
        </is>
      </c>
      <c r="B1377" s="23" t="inlineStr">
        <is>
          <r>
            <t xml:space="preserve">TANQUE DE ACO CARBONO NAO REVESTIDO, PARA TRANSPORTE DE AGUA COM CAPACIDADE DE 10 M3, COM BOMBA CENTRIFUGA POR TOMADA DE FORCA, VAZAO MAXIMA *75* M3/H (INCLUI MONTAGEM, NAO INCLUI CAMINHAO)</t>
          </r>
        </is>
      </c>
      <c r="C1377" s="22" t="inlineStr">
        <is>
          <r>
            <t xml:space="preserve">SINAPI</t>
          </r>
        </is>
      </c>
      <c r="D1377" s="22" t="inlineStr">
        <is>
          <r>
            <t xml:space="preserve">UN</t>
          </r>
        </is>
      </c>
      <c r="E1377" s="24" t="n">
        <v>1.44E-5</v>
      </c>
      <c r="F1377" s="25" t="n">
        <v>85950.0</v>
      </c>
      <c r="G1377" s="25" t="n">
        <f>TRUNC(TRUNC(E1377,8)*F1377,2)</f>
        <v>1.23</v>
      </c>
    </row>
    <row r="1378" customHeight="1" ht="15">
      <c r="A1378" s="2" t="inlineStr"/>
      <c r="B1378" s="2" t="inlineStr"/>
      <c r="C1378" s="2" t="inlineStr"/>
      <c r="D1378" s="2" t="inlineStr"/>
      <c r="E1378" s="26" t="inlineStr">
        <is>
          <r>
            <t xml:space="preserve">TOTAL Equipamento:</t>
          </r>
        </is>
      </c>
      <c r="F1378" s="26" t="inlineStr"/>
      <c r="G1378" s="27" t="n">
        <f>SUM(G1376:G1377)</f>
        <v>11.38</v>
      </c>
    </row>
    <row r="1379" customHeight="1" ht="15">
      <c r="A1379" s="2" t="inlineStr"/>
      <c r="B1379" s="2" t="inlineStr"/>
      <c r="C1379" s="2" t="inlineStr"/>
      <c r="D1379" s="2" t="inlineStr"/>
      <c r="E1379" s="28" t="inlineStr">
        <is>
          <r>
            <t xml:space="preserve">VALOR:</t>
          </r>
        </is>
      </c>
      <c r="F1379" s="28" t="inlineStr"/>
      <c r="G1379" s="29" t="n">
        <f>ROUND(SUM(G1378),2)</f>
        <v>11.38</v>
      </c>
    </row>
    <row r="1380" customHeight="1" ht="15">
      <c r="A1380" s="2" t="inlineStr"/>
      <c r="B1380" s="2" t="inlineStr"/>
      <c r="C1380" s="2" t="inlineStr"/>
      <c r="D1380" s="2" t="inlineStr"/>
      <c r="E1380" s="28" t="inlineStr">
        <is>
          <r>
            <t xml:space="preserve">VALOR BDI (20.34%):</t>
          </r>
        </is>
      </c>
      <c r="F1380" s="28" t="inlineStr"/>
      <c r="G1380" s="29" t="n">
        <f>ROUND(G1379*(20.34/100),2)</f>
        <v>2.31</v>
      </c>
    </row>
    <row r="1381" customHeight="1" ht="15">
      <c r="A1381" s="2" t="inlineStr"/>
      <c r="B1381" s="2" t="inlineStr"/>
      <c r="C1381" s="2" t="inlineStr"/>
      <c r="D1381" s="2" t="inlineStr"/>
      <c r="E1381" s="28" t="inlineStr">
        <is>
          <r>
            <t xml:space="preserve">VALOR COM BDI:</t>
          </r>
        </is>
      </c>
      <c r="F1381" s="28" t="inlineStr"/>
      <c r="G1381" s="29" t="n">
        <f>G1380+G1379</f>
        <v>13.69</v>
      </c>
    </row>
    <row r="1382" customHeight="1" ht="10">
      <c r="A1382" s="2" t="inlineStr"/>
      <c r="B1382" s="2" t="inlineStr"/>
      <c r="C1382" s="2" t="inlineStr"/>
      <c r="D1382" s="2" t="inlineStr"/>
      <c r="E1382" s="18" t="inlineStr"/>
      <c r="F1382" s="18" t="inlineStr"/>
      <c r="G1382" s="18" t="inlineStr"/>
    </row>
    <row r="1383" customHeight="1" ht="20">
      <c r="A1383" s="19" t="inlineStr">
        <is>
          <r>
            <t xml:space="preserve">​5763​ CAMINHÃO PIPA 10.000 L TRUCADO, PESO BRUTO TOTAL 23.000 KG, CARGA ÚTIL MÁXIMA 15.935 KG, DISTÂNCIA ENTRE EIXOS 4,8 M, POTÊNCIA 230 CV, INCLUSIVE TANQUE DE AÇO PARA TRANSPORTE DE ÁGUA - MANUTENÇÃO. AF_06/2014​ (H)</t>
          </r>
        </is>
      </c>
      <c r="B1383" s="19" t="inlineStr"/>
      <c r="C1383" s="19" t="inlineStr"/>
      <c r="D1383" s="19" t="inlineStr"/>
      <c r="E1383" s="19" t="inlineStr"/>
      <c r="F1383" s="19" t="inlineStr"/>
      <c r="G1383" s="19" t="inlineStr"/>
    </row>
    <row r="1384" customHeight="1" ht="15">
      <c r="A1384" s="20" t="inlineStr">
        <is>
          <r>
            <t xml:space="preserve">Equipamento</t>
          </r>
        </is>
      </c>
      <c r="B1384" s="20" t="inlineStr"/>
      <c r="C1384" s="21" t="inlineStr">
        <is>
          <r>
            <t xml:space="preserve">FONTE</t>
          </r>
        </is>
      </c>
      <c r="D1384" s="21" t="inlineStr">
        <is>
          <r>
            <t xml:space="preserve">UNID</t>
          </r>
        </is>
      </c>
      <c r="E1384" s="21" t="inlineStr">
        <is>
          <r>
            <t xml:space="preserve">COEFICIENTE</t>
          </r>
        </is>
      </c>
      <c r="F1384" s="21" t="inlineStr">
        <is>
          <r>
            <t xml:space="preserve">PREÇO UNITÁRIO</t>
          </r>
        </is>
      </c>
      <c r="G1384" s="21" t="inlineStr">
        <is>
          <r>
            <t xml:space="preserve">TOTAL</t>
          </r>
        </is>
      </c>
    </row>
    <row r="1385" customHeight="1" ht="38">
      <c r="A1385" s="22" t="inlineStr">
        <is>
          <r>
            <t xml:space="preserve">00037758</t>
          </r>
        </is>
      </c>
      <c r="B1385" s="23" t="inlineStr">
        <is>
          <r>
            <t xml:space="preserve">CAMINHAO TRUCADO, PESO BRUTO TOTAL 23000 KG, CARGA UTIL MAXIMA 15285 KG, DISTANCIA ENTRE EIXOS 4,80 M, POTENCIA 326 CV (INCLUI CABINE E CHASSI, NAO INCLUI CARROCERIA)</t>
          </r>
        </is>
      </c>
      <c r="C1385" s="22" t="inlineStr">
        <is>
          <r>
            <t xml:space="preserve">SINAPI</t>
          </r>
        </is>
      </c>
      <c r="D1385" s="22" t="inlineStr">
        <is>
          <r>
            <t xml:space="preserve">UN</t>
          </r>
        </is>
      </c>
      <c r="E1385" s="24" t="n">
        <v>6.43E-5</v>
      </c>
      <c r="F1385" s="25" t="n">
        <v>720250.97</v>
      </c>
      <c r="G1385" s="25" t="n">
        <f>TRUNC(TRUNC(E1385,8)*F1385,2)</f>
        <v>46.31</v>
      </c>
    </row>
    <row r="1386" customHeight="1" ht="46">
      <c r="A1386" s="22" t="inlineStr">
        <is>
          <r>
            <t xml:space="preserve">00037736</t>
          </r>
        </is>
      </c>
      <c r="B1386" s="23" t="inlineStr">
        <is>
          <r>
            <t xml:space="preserve">TANQUE DE ACO CARBONO NAO REVESTIDO, PARA TRANSPORTE DE AGUA COM CAPACIDADE DE 10 M3, COM BOMBA CENTRIFUGA POR TOMADA DE FORCA, VAZAO MAXIMA *75* M3/H (INCLUI MONTAGEM, NAO INCLUI CAMINHAO)</t>
          </r>
        </is>
      </c>
      <c r="C1386" s="22" t="inlineStr">
        <is>
          <r>
            <t xml:space="preserve">SINAPI</t>
          </r>
        </is>
      </c>
      <c r="D1386" s="22" t="inlineStr">
        <is>
          <r>
            <t xml:space="preserve">UN</t>
          </r>
        </is>
      </c>
      <c r="E1386" s="24" t="n">
        <v>6.89E-5</v>
      </c>
      <c r="F1386" s="25" t="n">
        <v>85950.0</v>
      </c>
      <c r="G1386" s="25" t="n">
        <f>TRUNC(TRUNC(E1386,8)*F1386,2)</f>
        <v>5.92</v>
      </c>
    </row>
    <row r="1387" customHeight="1" ht="15">
      <c r="A1387" s="2" t="inlineStr"/>
      <c r="B1387" s="2" t="inlineStr"/>
      <c r="C1387" s="2" t="inlineStr"/>
      <c r="D1387" s="2" t="inlineStr"/>
      <c r="E1387" s="26" t="inlineStr">
        <is>
          <r>
            <t xml:space="preserve">TOTAL Equipamento:</t>
          </r>
        </is>
      </c>
      <c r="F1387" s="26" t="inlineStr"/>
      <c r="G1387" s="27" t="n">
        <f>SUM(G1385:G1386)</f>
        <v>52.23</v>
      </c>
    </row>
    <row r="1388" customHeight="1" ht="15">
      <c r="A1388" s="2" t="inlineStr"/>
      <c r="B1388" s="2" t="inlineStr"/>
      <c r="C1388" s="2" t="inlineStr"/>
      <c r="D1388" s="2" t="inlineStr"/>
      <c r="E1388" s="28" t="inlineStr">
        <is>
          <r>
            <t xml:space="preserve">VALOR:</t>
          </r>
        </is>
      </c>
      <c r="F1388" s="28" t="inlineStr"/>
      <c r="G1388" s="29" t="n">
        <f>ROUND(SUM(G1387),2)</f>
        <v>52.23</v>
      </c>
    </row>
    <row r="1389" customHeight="1" ht="15">
      <c r="A1389" s="2" t="inlineStr"/>
      <c r="B1389" s="2" t="inlineStr"/>
      <c r="C1389" s="2" t="inlineStr"/>
      <c r="D1389" s="2" t="inlineStr"/>
      <c r="E1389" s="28" t="inlineStr">
        <is>
          <r>
            <t xml:space="preserve">VALOR BDI (20.34%):</t>
          </r>
        </is>
      </c>
      <c r="F1389" s="28" t="inlineStr"/>
      <c r="G1389" s="29" t="n">
        <f>ROUND(G1388*(20.34/100),2)</f>
        <v>10.62</v>
      </c>
    </row>
    <row r="1390" customHeight="1" ht="15">
      <c r="A1390" s="2" t="inlineStr"/>
      <c r="B1390" s="2" t="inlineStr"/>
      <c r="C1390" s="2" t="inlineStr"/>
      <c r="D1390" s="2" t="inlineStr"/>
      <c r="E1390" s="28" t="inlineStr">
        <is>
          <r>
            <t xml:space="preserve">VALOR COM BDI:</t>
          </r>
        </is>
      </c>
      <c r="F1390" s="28" t="inlineStr"/>
      <c r="G1390" s="29" t="n">
        <f>G1389+G1388</f>
        <v>62.85</v>
      </c>
    </row>
    <row r="1391" customHeight="1" ht="10">
      <c r="A1391" s="2" t="inlineStr"/>
      <c r="B1391" s="2" t="inlineStr"/>
      <c r="C1391" s="2" t="inlineStr"/>
      <c r="D1391" s="2" t="inlineStr"/>
      <c r="E1391" s="18" t="inlineStr"/>
      <c r="F1391" s="18" t="inlineStr"/>
      <c r="G1391" s="18" t="inlineStr"/>
    </row>
    <row r="1392" customHeight="1" ht="20">
      <c r="A1392" s="19" t="inlineStr">
        <is>
          <r>
            <t xml:space="preserve">​53831​ CAMINHÃO PIPA 10.000 L TRUCADO, PESO BRUTO TOTAL 23.000 KG, CARGA ÚTIL MÁXIMA 15.935 KG, DISTÂNCIA ENTRE EIXOS 4,8 M, POTÊNCIA 230 CV, INCLUSIVE TANQUE DE AÇO PARA TRANSPORTE DE ÁGUA - MATERIAIS NA OPERAÇÃO. AF_06/2014​ (H)</t>
          </r>
        </is>
      </c>
      <c r="B1392" s="19" t="inlineStr"/>
      <c r="C1392" s="19" t="inlineStr"/>
      <c r="D1392" s="19" t="inlineStr"/>
      <c r="E1392" s="19" t="inlineStr"/>
      <c r="F1392" s="19" t="inlineStr"/>
      <c r="G1392" s="19" t="inlineStr"/>
    </row>
    <row r="1393" customHeight="1" ht="15">
      <c r="A1393" s="20" t="inlineStr">
        <is>
          <r>
            <t xml:space="preserve">Material</t>
          </r>
        </is>
      </c>
      <c r="B1393" s="20" t="inlineStr"/>
      <c r="C1393" s="21" t="inlineStr">
        <is>
          <r>
            <t xml:space="preserve">FONTE</t>
          </r>
        </is>
      </c>
      <c r="D1393" s="21" t="inlineStr">
        <is>
          <r>
            <t xml:space="preserve">UNID</t>
          </r>
        </is>
      </c>
      <c r="E1393" s="21" t="inlineStr">
        <is>
          <r>
            <t xml:space="preserve">COEFICIENTE</t>
          </r>
        </is>
      </c>
      <c r="F1393" s="21" t="inlineStr">
        <is>
          <r>
            <t xml:space="preserve">PREÇO UNITÁRIO</t>
          </r>
        </is>
      </c>
      <c r="G1393" s="21" t="inlineStr">
        <is>
          <r>
            <t xml:space="preserve">TOTAL</t>
          </r>
        </is>
      </c>
    </row>
    <row r="1394" customHeight="1" ht="21">
      <c r="A1394" s="22" t="inlineStr">
        <is>
          <r>
            <t xml:space="preserve">00004221</t>
          </r>
        </is>
      </c>
      <c r="B1394" s="23" t="inlineStr">
        <is>
          <r>
            <t xml:space="preserve">OLEO DIESEL COMBUSTIVEL COMUM METROPOLITANO S-10 OU S-500</t>
          </r>
        </is>
      </c>
      <c r="C1394" s="22" t="inlineStr">
        <is>
          <r>
            <t xml:space="preserve">SINAPI</t>
          </r>
        </is>
      </c>
      <c r="D1394" s="22" t="inlineStr">
        <is>
          <r>
            <t xml:space="preserve">L</t>
          </r>
        </is>
      </c>
      <c r="E1394" s="24" t="n">
        <v>32.16</v>
      </c>
      <c r="F1394" s="25" t="n">
        <v>6.0</v>
      </c>
      <c r="G1394" s="25" t="n">
        <f>TRUNC(TRUNC(E1394,8)*F1394,2)</f>
        <v>192.96</v>
      </c>
    </row>
    <row r="1395" customHeight="1" ht="15">
      <c r="A1395" s="2" t="inlineStr"/>
      <c r="B1395" s="2" t="inlineStr"/>
      <c r="C1395" s="2" t="inlineStr"/>
      <c r="D1395" s="2" t="inlineStr"/>
      <c r="E1395" s="26" t="inlineStr">
        <is>
          <r>
            <t xml:space="preserve">TOTAL Material:</t>
          </r>
        </is>
      </c>
      <c r="F1395" s="26" t="inlineStr"/>
      <c r="G1395" s="27" t="n">
        <f>SUM(G1394:G1394)</f>
        <v>192.96</v>
      </c>
    </row>
    <row r="1396" customHeight="1" ht="15">
      <c r="A1396" s="2" t="inlineStr"/>
      <c r="B1396" s="2" t="inlineStr"/>
      <c r="C1396" s="2" t="inlineStr"/>
      <c r="D1396" s="2" t="inlineStr"/>
      <c r="E1396" s="28" t="inlineStr">
        <is>
          <r>
            <t xml:space="preserve">VALOR:</t>
          </r>
        </is>
      </c>
      <c r="F1396" s="28" t="inlineStr"/>
      <c r="G1396" s="29" t="n">
        <f>ROUND(SUM(G1395),2)</f>
        <v>192.96</v>
      </c>
    </row>
    <row r="1397" customHeight="1" ht="15">
      <c r="A1397" s="2" t="inlineStr"/>
      <c r="B1397" s="2" t="inlineStr"/>
      <c r="C1397" s="2" t="inlineStr"/>
      <c r="D1397" s="2" t="inlineStr"/>
      <c r="E1397" s="28" t="inlineStr">
        <is>
          <r>
            <t xml:space="preserve">VALOR BDI (20.34%):</t>
          </r>
        </is>
      </c>
      <c r="F1397" s="28" t="inlineStr"/>
      <c r="G1397" s="29" t="n">
        <f>ROUND(G1396*(20.34/100),2)</f>
        <v>39.25</v>
      </c>
    </row>
    <row r="1398" customHeight="1" ht="15">
      <c r="A1398" s="2" t="inlineStr"/>
      <c r="B1398" s="2" t="inlineStr"/>
      <c r="C1398" s="2" t="inlineStr"/>
      <c r="D1398" s="2" t="inlineStr"/>
      <c r="E1398" s="28" t="inlineStr">
        <is>
          <r>
            <t xml:space="preserve">VALOR COM BDI:</t>
          </r>
        </is>
      </c>
      <c r="F1398" s="28" t="inlineStr"/>
      <c r="G1398" s="29" t="n">
        <f>G1397+G1396</f>
        <v>232.21</v>
      </c>
    </row>
    <row r="1399" customHeight="1" ht="10">
      <c r="A1399" s="2" t="inlineStr"/>
      <c r="B1399" s="2" t="inlineStr"/>
      <c r="C1399" s="2" t="inlineStr"/>
      <c r="D1399" s="2" t="inlineStr"/>
      <c r="E1399" s="18" t="inlineStr"/>
      <c r="F1399" s="18" t="inlineStr"/>
      <c r="G1399" s="18" t="inlineStr"/>
    </row>
    <row r="1400" customHeight="1" ht="20">
      <c r="A1400" s="19" t="inlineStr">
        <is>
          <r>
            <t xml:space="preserve">​100981​ CARGA, MANOBRA E DESCARGA DE ENTULHO EM CAMINHÃO BASCULANTE 6 M³ - CARGA COM ESCAVADEIRA HIDRÁULICA (CAÇAMBA DE 0,80 M³ / 111 HP) E DESCARGA LIVRE (UNIDADE: M3). AF_07/2020​ (M3)</t>
          </r>
        </is>
      </c>
      <c r="B1400" s="19" t="inlineStr"/>
      <c r="C1400" s="19" t="inlineStr"/>
      <c r="D1400" s="19" t="inlineStr"/>
      <c r="E1400" s="19" t="inlineStr"/>
      <c r="F1400" s="19" t="inlineStr"/>
      <c r="G1400" s="19" t="inlineStr"/>
    </row>
    <row r="1401" customHeight="1" ht="15">
      <c r="A1401" s="20" t="inlineStr">
        <is>
          <r>
            <t xml:space="preserve">Equipamento Custo Horário</t>
          </r>
        </is>
      </c>
      <c r="B1401" s="20" t="inlineStr"/>
      <c r="C1401" s="21" t="inlineStr">
        <is>
          <r>
            <t xml:space="preserve">FONTE</t>
          </r>
        </is>
      </c>
      <c r="D1401" s="21" t="inlineStr">
        <is>
          <r>
            <t xml:space="preserve">UNID</t>
          </r>
        </is>
      </c>
      <c r="E1401" s="21" t="inlineStr">
        <is>
          <r>
            <t xml:space="preserve">COEFICIENTE</t>
          </r>
        </is>
      </c>
      <c r="F1401" s="21" t="inlineStr">
        <is>
          <r>
            <t xml:space="preserve">PREÇO UNITÁRIO</t>
          </r>
        </is>
      </c>
      <c r="G1401" s="21" t="inlineStr">
        <is>
          <r>
            <t xml:space="preserve">TOTAL</t>
          </r>
        </is>
      </c>
    </row>
    <row r="1402" customHeight="1" ht="38">
      <c r="A1402" s="22" t="inlineStr">
        <is>
          <r>
            <t xml:space="preserve">67827</t>
          </r>
        </is>
      </c>
      <c r="B1402" s="23" t="inlineStr">
        <is>
          <r>
            <t xml:space="preserve">CAMINHÃO BASCULANTE 6 M3 TOCO, PESO BRUTO TOTAL 16.000 KG, CARGA ÚTIL MÁXIMA 11.130 KG, DISTÂNCIA ENTRE EIXOS 5,36 M, POTÊNCIA 185 CV, INCLUSIVE CAÇAMBA METÁLICA - CHI DIURNO. AF_06/2014</t>
          </r>
        </is>
      </c>
      <c r="C1402" s="22" t="inlineStr">
        <is>
          <r>
            <t xml:space="preserve">SINAPI</t>
          </r>
        </is>
      </c>
      <c r="D1402" s="22" t="inlineStr">
        <is>
          <r>
            <t xml:space="preserve">CHI</t>
          </r>
        </is>
      </c>
      <c r="E1402" s="24" t="n">
        <v>0.0203</v>
      </c>
      <c r="F1402" s="25" t="n">
        <v>71.3</v>
      </c>
      <c r="G1402" s="25" t="n">
        <f>TRUNC(TRUNC(E1402,8)*F1402,2)</f>
        <v>1.44</v>
      </c>
    </row>
    <row r="1403" customHeight="1" ht="38">
      <c r="A1403" s="22" t="inlineStr">
        <is>
          <r>
            <t xml:space="preserve">67826</t>
          </r>
        </is>
      </c>
      <c r="B1403" s="23" t="inlineStr">
        <is>
          <r>
            <t xml:space="preserve">CAMINHÃO BASCULANTE 6 M3 TOCO, PESO BRUTO TOTAL 16.000 KG, CARGA ÚTIL MÁXIMA 11.130 KG, DISTÂNCIA ENTRE EIXOS 5,36 M, POTÊNCIA 185 CV, INCLUSIVE CAÇAMBA METÁLICA - CHP DIURNO. AF_06/2014</t>
          </r>
        </is>
      </c>
      <c r="C1403" s="22" t="inlineStr">
        <is>
          <r>
            <t xml:space="preserve">SINAPI</t>
          </r>
        </is>
      </c>
      <c r="D1403" s="22" t="inlineStr">
        <is>
          <r>
            <t xml:space="preserve">CHP</t>
          </r>
        </is>
      </c>
      <c r="E1403" s="24" t="n">
        <v>0.0267</v>
      </c>
      <c r="F1403" s="25" t="n">
        <v>194.9</v>
      </c>
      <c r="G1403" s="25" t="n">
        <f>TRUNC(TRUNC(E1403,8)*F1403,2)</f>
        <v>5.2</v>
      </c>
    </row>
    <row r="1404" customHeight="1" ht="29">
      <c r="A1404" s="22" t="inlineStr">
        <is>
          <r>
            <t xml:space="preserve">5632</t>
          </r>
        </is>
      </c>
      <c r="B1404" s="23" t="inlineStr">
        <is>
          <r>
            <t xml:space="preserve">ESCAVADEIRA HIDRÁULICA SOBRE ESTEIRAS, CAÇAMBA 0,80 M3, PESO OPERACIONAL 17 T, POTENCIA BRUTA 111 HP - CHI DIURNO. AF_06/2014</t>
          </r>
        </is>
      </c>
      <c r="C1404" s="22" t="inlineStr">
        <is>
          <r>
            <t xml:space="preserve">SINAPI</t>
          </r>
        </is>
      </c>
      <c r="D1404" s="22" t="inlineStr">
        <is>
          <r>
            <t xml:space="preserve">CHI</t>
          </r>
        </is>
      </c>
      <c r="E1404" s="24" t="n">
        <v>0.0151</v>
      </c>
      <c r="F1404" s="25" t="n">
        <v>96.72</v>
      </c>
      <c r="G1404" s="25" t="n">
        <f>TRUNC(TRUNC(E1404,8)*F1404,2)</f>
        <v>1.46</v>
      </c>
    </row>
    <row r="1405" customHeight="1" ht="29">
      <c r="A1405" s="22" t="inlineStr">
        <is>
          <r>
            <t xml:space="preserve">5631</t>
          </r>
        </is>
      </c>
      <c r="B1405" s="23" t="inlineStr">
        <is>
          <r>
            <t xml:space="preserve">ESCAVADEIRA HIDRÁULICA SOBRE ESTEIRAS, CAÇAMBA 0,80 M3, PESO OPERACIONAL 17 T, POTENCIA BRUTA 111 HP - CHP DIURNO. AF_06/2014</t>
          </r>
        </is>
      </c>
      <c r="C1405" s="22" t="inlineStr">
        <is>
          <r>
            <t xml:space="preserve">SINAPI</t>
          </r>
        </is>
      </c>
      <c r="D1405" s="22" t="inlineStr">
        <is>
          <r>
            <t xml:space="preserve">CHP</t>
          </r>
        </is>
      </c>
      <c r="E1405" s="24" t="n">
        <v>0.0083</v>
      </c>
      <c r="F1405" s="25" t="n">
        <v>221.24</v>
      </c>
      <c r="G1405" s="25" t="n">
        <f>TRUNC(TRUNC(E1405,8)*F1405,2)</f>
        <v>1.83</v>
      </c>
    </row>
    <row r="1406" customHeight="1" ht="18">
      <c r="A1406" s="2" t="inlineStr"/>
      <c r="B1406" s="2" t="inlineStr"/>
      <c r="C1406" s="2" t="inlineStr"/>
      <c r="D1406" s="2" t="inlineStr"/>
      <c r="E1406" s="26" t="inlineStr">
        <is>
          <r>
            <t xml:space="preserve">TOTAL Equipamento Custo Horário:</t>
          </r>
        </is>
      </c>
      <c r="F1406" s="26" t="inlineStr"/>
      <c r="G1406" s="27" t="n">
        <f>SUM(G1402:G1405)</f>
        <v>9.93</v>
      </c>
    </row>
    <row r="1407" customHeight="1" ht="15">
      <c r="A1407" s="2" t="inlineStr"/>
      <c r="B1407" s="2" t="inlineStr"/>
      <c r="C1407" s="2" t="inlineStr"/>
      <c r="D1407" s="2" t="inlineStr"/>
      <c r="E1407" s="28" t="inlineStr">
        <is>
          <r>
            <t xml:space="preserve">VALOR:</t>
          </r>
        </is>
      </c>
      <c r="F1407" s="28" t="inlineStr"/>
      <c r="G1407" s="29" t="n">
        <f>ROUND(SUM(G1406),2)</f>
        <v>9.93</v>
      </c>
    </row>
    <row r="1408" customHeight="1" ht="15">
      <c r="A1408" s="2" t="inlineStr"/>
      <c r="B1408" s="2" t="inlineStr"/>
      <c r="C1408" s="2" t="inlineStr"/>
      <c r="D1408" s="2" t="inlineStr"/>
      <c r="E1408" s="28" t="inlineStr">
        <is>
          <r>
            <t xml:space="preserve">VALOR BDI (20.34%):</t>
          </r>
        </is>
      </c>
      <c r="F1408" s="28" t="inlineStr"/>
      <c r="G1408" s="29" t="n">
        <f>ROUND(G1407*(20.34/100),2)</f>
        <v>2.02</v>
      </c>
    </row>
    <row r="1409" customHeight="1" ht="15">
      <c r="A1409" s="2" t="inlineStr"/>
      <c r="B1409" s="2" t="inlineStr"/>
      <c r="C1409" s="2" t="inlineStr"/>
      <c r="D1409" s="2" t="inlineStr"/>
      <c r="E1409" s="28" t="inlineStr">
        <is>
          <r>
            <t xml:space="preserve">VALOR COM BDI:</t>
          </r>
        </is>
      </c>
      <c r="F1409" s="28" t="inlineStr"/>
      <c r="G1409" s="29" t="n">
        <f>G1408+G1407</f>
        <v>11.95</v>
      </c>
    </row>
    <row r="1410" customHeight="1" ht="10">
      <c r="A1410" s="2" t="inlineStr"/>
      <c r="B1410" s="2" t="inlineStr"/>
      <c r="C1410" s="2" t="inlineStr"/>
      <c r="D1410" s="2" t="inlineStr"/>
      <c r="E1410" s="18" t="inlineStr"/>
      <c r="F1410" s="18" t="inlineStr"/>
      <c r="G1410" s="18" t="inlineStr"/>
    </row>
    <row r="1411" customHeight="1" ht="20">
      <c r="A1411" s="19" t="inlineStr">
        <is>
          <r>
            <t xml:space="preserve">​88261​ CARPINTEIRO DE ESQUADRIAS COM ENCARGOS COMPLEMENTARES​ (H)</t>
          </r>
        </is>
      </c>
      <c r="B1411" s="19" t="inlineStr"/>
      <c r="C1411" s="19" t="inlineStr"/>
      <c r="D1411" s="19" t="inlineStr"/>
      <c r="E1411" s="19" t="inlineStr"/>
      <c r="F1411" s="19" t="inlineStr"/>
      <c r="G1411" s="19" t="inlineStr"/>
    </row>
    <row r="1412" customHeight="1" ht="15">
      <c r="A1412" s="20" t="inlineStr">
        <is>
          <r>
            <t xml:space="preserve">Encargos Complementares</t>
          </r>
        </is>
      </c>
      <c r="B1412" s="20" t="inlineStr"/>
      <c r="C1412" s="21" t="inlineStr">
        <is>
          <r>
            <t xml:space="preserve">FONTE</t>
          </r>
        </is>
      </c>
      <c r="D1412" s="21" t="inlineStr">
        <is>
          <r>
            <t xml:space="preserve">UNID</t>
          </r>
        </is>
      </c>
      <c r="E1412" s="21" t="inlineStr">
        <is>
          <r>
            <t xml:space="preserve">COEFICIENTE</t>
          </r>
        </is>
      </c>
      <c r="F1412" s="21" t="inlineStr">
        <is>
          <r>
            <t xml:space="preserve">PREÇO UNITÁRIO</t>
          </r>
        </is>
      </c>
      <c r="G1412" s="21" t="inlineStr">
        <is>
          <r>
            <t xml:space="preserve">TOTAL</t>
          </r>
        </is>
      </c>
    </row>
    <row r="1413" customHeight="1" ht="21">
      <c r="A1413" s="22" t="inlineStr">
        <is>
          <r>
            <t xml:space="preserve">00037370</t>
          </r>
        </is>
      </c>
      <c r="B1413" s="23" t="inlineStr">
        <is>
          <r>
            <t xml:space="preserve">ALIMENTACAO - HORISTA (COLETADO CAIXA - ENCARGOS COMPLEMENTARES)</t>
          </r>
        </is>
      </c>
      <c r="C1413" s="22" t="inlineStr">
        <is>
          <r>
            <t xml:space="preserve">SINAPI</t>
          </r>
        </is>
      </c>
      <c r="D1413" s="22" t="inlineStr">
        <is>
          <r>
            <t xml:space="preserve">H</t>
          </r>
        </is>
      </c>
      <c r="E1413" s="24" t="n">
        <v>1.0</v>
      </c>
      <c r="F1413" s="25" t="n">
        <v>3.62</v>
      </c>
      <c r="G1413" s="25" t="n">
        <f>TRUNC(TRUNC(E1413,8)*F1413,2)</f>
        <v>3.62</v>
      </c>
    </row>
    <row r="1414" customHeight="1" ht="21">
      <c r="A1414" s="22" t="inlineStr">
        <is>
          <r>
            <t xml:space="preserve">00043483</t>
          </r>
        </is>
      </c>
      <c r="B1414" s="23" t="inlineStr">
        <is>
          <r>
            <t xml:space="preserve">EPI - FAMILIA CARPINTEIRO DE FORMAS - HORISTA (ENCARGOS COMPLEMENTARES - COLETADO CAIXA)</t>
          </r>
        </is>
      </c>
      <c r="C1414" s="22" t="inlineStr">
        <is>
          <r>
            <t xml:space="preserve">SINAPI</t>
          </r>
        </is>
      </c>
      <c r="D1414" s="22" t="inlineStr">
        <is>
          <r>
            <t xml:space="preserve">H</t>
          </r>
        </is>
      </c>
      <c r="E1414" s="24" t="n">
        <v>1.0</v>
      </c>
      <c r="F1414" s="25" t="n">
        <v>1.43</v>
      </c>
      <c r="G1414" s="25" t="n">
        <f>TRUNC(TRUNC(E1414,8)*F1414,2)</f>
        <v>1.43</v>
      </c>
    </row>
    <row r="1415" customHeight="1" ht="21">
      <c r="A1415" s="22" t="inlineStr">
        <is>
          <r>
            <t xml:space="preserve">00037372</t>
          </r>
        </is>
      </c>
      <c r="B1415" s="23" t="inlineStr">
        <is>
          <r>
            <t xml:space="preserve">EXAMES - HORISTA (COLETADO CAIXA - ENCARGOS COMPLEMENTARES)</t>
          </r>
        </is>
      </c>
      <c r="C1415" s="22" t="inlineStr">
        <is>
          <r>
            <t xml:space="preserve">SINAPI</t>
          </r>
        </is>
      </c>
      <c r="D1415" s="22" t="inlineStr">
        <is>
          <r>
            <t xml:space="preserve">H</t>
          </r>
        </is>
      </c>
      <c r="E1415" s="24" t="n">
        <v>1.0</v>
      </c>
      <c r="F1415" s="25" t="n">
        <v>1.43</v>
      </c>
      <c r="G1415" s="25" t="n">
        <f>TRUNC(TRUNC(E1415,8)*F1415,2)</f>
        <v>1.43</v>
      </c>
    </row>
    <row r="1416" customHeight="1" ht="29">
      <c r="A1416" s="22" t="inlineStr">
        <is>
          <r>
            <t xml:space="preserve">00043459</t>
          </r>
        </is>
      </c>
      <c r="B1416" s="23" t="inlineStr">
        <is>
          <r>
            <t xml:space="preserve">FERRAMENTAS - FAMILIA CARPINTEIRO DE FORMAS - HORISTA (ENCARGOS COMPLEMENTARES - COLETADO CAIXA)</t>
          </r>
        </is>
      </c>
      <c r="C1416" s="22" t="inlineStr">
        <is>
          <r>
            <t xml:space="preserve">SINAPI</t>
          </r>
        </is>
      </c>
      <c r="D1416" s="22" t="inlineStr">
        <is>
          <r>
            <t xml:space="preserve">H</t>
          </r>
        </is>
      </c>
      <c r="E1416" s="24" t="n">
        <v>1.0</v>
      </c>
      <c r="F1416" s="25" t="n">
        <v>0.44</v>
      </c>
      <c r="G1416" s="25" t="n">
        <f>TRUNC(TRUNC(E1416,8)*F1416,2)</f>
        <v>0.44</v>
      </c>
    </row>
    <row r="1417" customHeight="1" ht="21">
      <c r="A1417" s="22" t="inlineStr">
        <is>
          <r>
            <t xml:space="preserve">00037373</t>
          </r>
        </is>
      </c>
      <c r="B1417" s="23" t="inlineStr">
        <is>
          <r>
            <t xml:space="preserve">SEGURO - HORISTA (COLETADO CAIXA - ENCARGOS COMPLEMENTARES)</t>
          </r>
        </is>
      </c>
      <c r="C1417" s="22" t="inlineStr">
        <is>
          <r>
            <t xml:space="preserve">SINAPI</t>
          </r>
        </is>
      </c>
      <c r="D1417" s="22" t="inlineStr">
        <is>
          <r>
            <t xml:space="preserve">H</t>
          </r>
        </is>
      </c>
      <c r="E1417" s="24" t="n">
        <v>1.0</v>
      </c>
      <c r="F1417" s="25" t="n">
        <v>0.08</v>
      </c>
      <c r="G1417" s="25" t="n">
        <f>TRUNC(TRUNC(E1417,8)*F1417,2)</f>
        <v>0.08</v>
      </c>
    </row>
    <row r="1418" customHeight="1" ht="21">
      <c r="A1418" s="22" t="inlineStr">
        <is>
          <r>
            <t xml:space="preserve">00037371</t>
          </r>
        </is>
      </c>
      <c r="B1418" s="23" t="inlineStr">
        <is>
          <r>
            <t xml:space="preserve">TRANSPORTE - HORISTA (COLETADO CAIXA - ENCARGOS COMPLEMENTARES)</t>
          </r>
        </is>
      </c>
      <c r="C1418" s="22" t="inlineStr">
        <is>
          <r>
            <t xml:space="preserve">SINAPI</t>
          </r>
        </is>
      </c>
      <c r="D1418" s="22" t="inlineStr">
        <is>
          <r>
            <t xml:space="preserve">H</t>
          </r>
        </is>
      </c>
      <c r="E1418" s="24" t="n">
        <v>1.0</v>
      </c>
      <c r="F1418" s="25" t="n">
        <v>1.09</v>
      </c>
      <c r="G1418" s="25" t="n">
        <f>TRUNC(TRUNC(E1418,8)*F1418,2)</f>
        <v>1.09</v>
      </c>
    </row>
    <row r="1419" customHeight="1" ht="15">
      <c r="A1419" s="2" t="inlineStr"/>
      <c r="B1419" s="2" t="inlineStr"/>
      <c r="C1419" s="2" t="inlineStr"/>
      <c r="D1419" s="2" t="inlineStr"/>
      <c r="E1419" s="26" t="inlineStr">
        <is>
          <r>
            <t xml:space="preserve">TOTAL Encargos Complementares:</t>
          </r>
        </is>
      </c>
      <c r="F1419" s="26" t="inlineStr"/>
      <c r="G1419" s="27" t="n">
        <f>SUM(G1413:G1418)</f>
        <v>8.09</v>
      </c>
    </row>
    <row r="1420" customHeight="1" ht="15">
      <c r="A1420" s="20" t="inlineStr">
        <is>
          <r>
            <t xml:space="preserve">Mão de Obra</t>
          </r>
        </is>
      </c>
      <c r="B1420" s="20" t="inlineStr"/>
      <c r="C1420" s="21" t="inlineStr">
        <is>
          <r>
            <t xml:space="preserve">FONTE</t>
          </r>
        </is>
      </c>
      <c r="D1420" s="21" t="inlineStr">
        <is>
          <r>
            <t xml:space="preserve">UNID</t>
          </r>
        </is>
      </c>
      <c r="E1420" s="21" t="inlineStr">
        <is>
          <r>
            <t xml:space="preserve">COEFICIENTE</t>
          </r>
        </is>
      </c>
      <c r="F1420" s="21" t="inlineStr">
        <is>
          <r>
            <t xml:space="preserve">PREÇO UNITÁRIO</t>
          </r>
        </is>
      </c>
      <c r="G1420" s="21" t="inlineStr">
        <is>
          <r>
            <t xml:space="preserve">TOTAL</t>
          </r>
        </is>
      </c>
    </row>
    <row r="1421" customHeight="1" ht="15">
      <c r="A1421" s="22" t="inlineStr">
        <is>
          <r>
            <t xml:space="preserve">00001214</t>
          </r>
        </is>
      </c>
      <c r="B1421" s="23" t="inlineStr">
        <is>
          <r>
            <t xml:space="preserve">CARPINTEIRO DE ESQUADRIAS (HORISTA)</t>
          </r>
        </is>
      </c>
      <c r="C1421" s="22" t="inlineStr">
        <is>
          <r>
            <t xml:space="preserve">SINAPI</t>
          </r>
        </is>
      </c>
      <c r="D1421" s="22" t="inlineStr">
        <is>
          <r>
            <t xml:space="preserve">H</t>
          </r>
        </is>
      </c>
      <c r="E1421" s="24" t="n">
        <v>1.0</v>
      </c>
      <c r="F1421" s="25" t="n">
        <v>20.77</v>
      </c>
      <c r="G1421" s="25" t="n">
        <f>TRUNC(TRUNC(E1421,8)*F1421,2)</f>
        <v>20.77</v>
      </c>
    </row>
    <row r="1422" customHeight="1" ht="15">
      <c r="A1422" s="2" t="inlineStr"/>
      <c r="B1422" s="2" t="inlineStr"/>
      <c r="C1422" s="2" t="inlineStr"/>
      <c r="D1422" s="2" t="inlineStr"/>
      <c r="E1422" s="26" t="inlineStr">
        <is>
          <r>
            <t xml:space="preserve">TOTAL Mão de Obra:</t>
          </r>
        </is>
      </c>
      <c r="F1422" s="26" t="inlineStr"/>
      <c r="G1422" s="27" t="n">
        <f>SUM(G1421:G1421)</f>
        <v>20.77</v>
      </c>
    </row>
    <row r="1423" customHeight="1" ht="15">
      <c r="A1423" s="20" t="inlineStr">
        <is>
          <r>
            <t xml:space="preserve">Serviço</t>
          </r>
        </is>
      </c>
      <c r="B1423" s="20" t="inlineStr"/>
      <c r="C1423" s="21" t="inlineStr">
        <is>
          <r>
            <t xml:space="preserve">FONTE</t>
          </r>
        </is>
      </c>
      <c r="D1423" s="21" t="inlineStr">
        <is>
          <r>
            <t xml:space="preserve">UNID</t>
          </r>
        </is>
      </c>
      <c r="E1423" s="21" t="inlineStr">
        <is>
          <r>
            <t xml:space="preserve">COEFICIENTE</t>
          </r>
        </is>
      </c>
      <c r="F1423" s="21" t="inlineStr">
        <is>
          <r>
            <t xml:space="preserve">PREÇO UNITÁRIO</t>
          </r>
        </is>
      </c>
      <c r="G1423" s="21" t="inlineStr">
        <is>
          <r>
            <t xml:space="preserve">TOTAL</t>
          </r>
        </is>
      </c>
    </row>
    <row r="1424" customHeight="1" ht="21">
      <c r="A1424" s="22" t="inlineStr">
        <is>
          <r>
            <t xml:space="preserve">95329</t>
          </r>
        </is>
      </c>
      <c r="B1424" s="23" t="inlineStr">
        <is>
          <r>
            <t xml:space="preserve">CURSO DE CAPACITAÇÃO PARA CARPINTEIRO DE ESQUADRIA (ENCARGOS COMPLEMENTARES) - HORISTA</t>
          </r>
        </is>
      </c>
      <c r="C1424" s="22" t="inlineStr">
        <is>
          <r>
            <t xml:space="preserve">SINAPI</t>
          </r>
        </is>
      </c>
      <c r="D1424" s="22" t="inlineStr">
        <is>
          <r>
            <t xml:space="preserve">H</t>
          </r>
        </is>
      </c>
      <c r="E1424" s="24" t="n">
        <v>1.0</v>
      </c>
      <c r="F1424" s="25" t="n">
        <v>0.3</v>
      </c>
      <c r="G1424" s="25" t="n">
        <f>TRUNC(TRUNC(E1424,8)*F1424,2)</f>
        <v>0.3</v>
      </c>
    </row>
    <row r="1425" customHeight="1" ht="15">
      <c r="A1425" s="2" t="inlineStr"/>
      <c r="B1425" s="2" t="inlineStr"/>
      <c r="C1425" s="2" t="inlineStr"/>
      <c r="D1425" s="2" t="inlineStr"/>
      <c r="E1425" s="26" t="inlineStr">
        <is>
          <r>
            <t xml:space="preserve">TOTAL Serviço:</t>
          </r>
        </is>
      </c>
      <c r="F1425" s="26" t="inlineStr"/>
      <c r="G1425" s="27" t="n">
        <f>SUM(G1424:G1424)</f>
        <v>0.3</v>
      </c>
    </row>
    <row r="1426" customHeight="1" ht="15">
      <c r="A1426" s="2" t="inlineStr"/>
      <c r="B1426" s="2" t="inlineStr"/>
      <c r="C1426" s="2" t="inlineStr"/>
      <c r="D1426" s="2" t="inlineStr"/>
      <c r="E1426" s="28" t="inlineStr">
        <is>
          <r>
            <t xml:space="preserve">VALOR:</t>
          </r>
        </is>
      </c>
      <c r="F1426" s="28" t="inlineStr"/>
      <c r="G1426" s="29" t="n">
        <f>ROUND(SUM(G1419,G1422,G1425),2)</f>
        <v>29.16</v>
      </c>
    </row>
    <row r="1427" customHeight="1" ht="15">
      <c r="A1427" s="2" t="inlineStr"/>
      <c r="B1427" s="2" t="inlineStr"/>
      <c r="C1427" s="2" t="inlineStr"/>
      <c r="D1427" s="2" t="inlineStr"/>
      <c r="E1427" s="28" t="inlineStr">
        <is>
          <r>
            <t xml:space="preserve">VALOR BDI (20.34%):</t>
          </r>
        </is>
      </c>
      <c r="F1427" s="28" t="inlineStr"/>
      <c r="G1427" s="29" t="n">
        <f>ROUND(G1426*(20.34/100),2)</f>
        <v>5.93</v>
      </c>
    </row>
    <row r="1428" customHeight="1" ht="15">
      <c r="A1428" s="2" t="inlineStr"/>
      <c r="B1428" s="2" t="inlineStr"/>
      <c r="C1428" s="2" t="inlineStr"/>
      <c r="D1428" s="2" t="inlineStr"/>
      <c r="E1428" s="28" t="inlineStr">
        <is>
          <r>
            <t xml:space="preserve">VALOR COM BDI:</t>
          </r>
        </is>
      </c>
      <c r="F1428" s="28" t="inlineStr"/>
      <c r="G1428" s="29" t="n">
        <f>G1427+G1426</f>
        <v>35.09</v>
      </c>
    </row>
    <row r="1429" customHeight="1" ht="10">
      <c r="A1429" s="2" t="inlineStr"/>
      <c r="B1429" s="2" t="inlineStr"/>
      <c r="C1429" s="2" t="inlineStr"/>
      <c r="D1429" s="2" t="inlineStr"/>
      <c r="E1429" s="18" t="inlineStr"/>
      <c r="F1429" s="18" t="inlineStr"/>
      <c r="G1429" s="18" t="inlineStr"/>
    </row>
    <row r="1430" customHeight="1" ht="20">
      <c r="A1430" s="19" t="inlineStr">
        <is>
          <r>
            <t xml:space="preserve">​88262​ CARPINTEIRO DE FORMAS COM ENCARGOS COMPLEMENTARES​ (H)</t>
          </r>
        </is>
      </c>
      <c r="B1430" s="19" t="inlineStr"/>
      <c r="C1430" s="19" t="inlineStr"/>
      <c r="D1430" s="19" t="inlineStr"/>
      <c r="E1430" s="19" t="inlineStr"/>
      <c r="F1430" s="19" t="inlineStr"/>
      <c r="G1430" s="19" t="inlineStr"/>
    </row>
    <row r="1431" customHeight="1" ht="15">
      <c r="A1431" s="20" t="inlineStr">
        <is>
          <r>
            <t xml:space="preserve">Encargos Complementares</t>
          </r>
        </is>
      </c>
      <c r="B1431" s="20" t="inlineStr"/>
      <c r="C1431" s="21" t="inlineStr">
        <is>
          <r>
            <t xml:space="preserve">FONTE</t>
          </r>
        </is>
      </c>
      <c r="D1431" s="21" t="inlineStr">
        <is>
          <r>
            <t xml:space="preserve">UNID</t>
          </r>
        </is>
      </c>
      <c r="E1431" s="21" t="inlineStr">
        <is>
          <r>
            <t xml:space="preserve">COEFICIENTE</t>
          </r>
        </is>
      </c>
      <c r="F1431" s="21" t="inlineStr">
        <is>
          <r>
            <t xml:space="preserve">PREÇO UNITÁRIO</t>
          </r>
        </is>
      </c>
      <c r="G1431" s="21" t="inlineStr">
        <is>
          <r>
            <t xml:space="preserve">TOTAL</t>
          </r>
        </is>
      </c>
    </row>
    <row r="1432" customHeight="1" ht="21">
      <c r="A1432" s="22" t="inlineStr">
        <is>
          <r>
            <t xml:space="preserve">00037370</t>
          </r>
        </is>
      </c>
      <c r="B1432" s="23" t="inlineStr">
        <is>
          <r>
            <t xml:space="preserve">ALIMENTACAO - HORISTA (COLETADO CAIXA - ENCARGOS COMPLEMENTARES)</t>
          </r>
        </is>
      </c>
      <c r="C1432" s="22" t="inlineStr">
        <is>
          <r>
            <t xml:space="preserve">SINAPI</t>
          </r>
        </is>
      </c>
      <c r="D1432" s="22" t="inlineStr">
        <is>
          <r>
            <t xml:space="preserve">H</t>
          </r>
        </is>
      </c>
      <c r="E1432" s="24" t="n">
        <v>1.0</v>
      </c>
      <c r="F1432" s="25" t="n">
        <v>3.62</v>
      </c>
      <c r="G1432" s="25" t="n">
        <f>TRUNC(TRUNC(E1432,8)*F1432,2)</f>
        <v>3.62</v>
      </c>
    </row>
    <row r="1433" customHeight="1" ht="21">
      <c r="A1433" s="22" t="inlineStr">
        <is>
          <r>
            <t xml:space="preserve">00043483</t>
          </r>
        </is>
      </c>
      <c r="B1433" s="23" t="inlineStr">
        <is>
          <r>
            <t xml:space="preserve">EPI - FAMILIA CARPINTEIRO DE FORMAS - HORISTA (ENCARGOS COMPLEMENTARES - COLETADO CAIXA)</t>
          </r>
        </is>
      </c>
      <c r="C1433" s="22" t="inlineStr">
        <is>
          <r>
            <t xml:space="preserve">SINAPI</t>
          </r>
        </is>
      </c>
      <c r="D1433" s="22" t="inlineStr">
        <is>
          <r>
            <t xml:space="preserve">H</t>
          </r>
        </is>
      </c>
      <c r="E1433" s="24" t="n">
        <v>1.0</v>
      </c>
      <c r="F1433" s="25" t="n">
        <v>1.43</v>
      </c>
      <c r="G1433" s="25" t="n">
        <f>TRUNC(TRUNC(E1433,8)*F1433,2)</f>
        <v>1.43</v>
      </c>
    </row>
    <row r="1434" customHeight="1" ht="21">
      <c r="A1434" s="22" t="inlineStr">
        <is>
          <r>
            <t xml:space="preserve">00037372</t>
          </r>
        </is>
      </c>
      <c r="B1434" s="23" t="inlineStr">
        <is>
          <r>
            <t xml:space="preserve">EXAMES - HORISTA (COLETADO CAIXA - ENCARGOS COMPLEMENTARES)</t>
          </r>
        </is>
      </c>
      <c r="C1434" s="22" t="inlineStr">
        <is>
          <r>
            <t xml:space="preserve">SINAPI</t>
          </r>
        </is>
      </c>
      <c r="D1434" s="22" t="inlineStr">
        <is>
          <r>
            <t xml:space="preserve">H</t>
          </r>
        </is>
      </c>
      <c r="E1434" s="24" t="n">
        <v>1.0</v>
      </c>
      <c r="F1434" s="25" t="n">
        <v>1.43</v>
      </c>
      <c r="G1434" s="25" t="n">
        <f>TRUNC(TRUNC(E1434,8)*F1434,2)</f>
        <v>1.43</v>
      </c>
    </row>
    <row r="1435" customHeight="1" ht="29">
      <c r="A1435" s="22" t="inlineStr">
        <is>
          <r>
            <t xml:space="preserve">00043459</t>
          </r>
        </is>
      </c>
      <c r="B1435" s="23" t="inlineStr">
        <is>
          <r>
            <t xml:space="preserve">FERRAMENTAS - FAMILIA CARPINTEIRO DE FORMAS - HORISTA (ENCARGOS COMPLEMENTARES - COLETADO CAIXA)</t>
          </r>
        </is>
      </c>
      <c r="C1435" s="22" t="inlineStr">
        <is>
          <r>
            <t xml:space="preserve">SINAPI</t>
          </r>
        </is>
      </c>
      <c r="D1435" s="22" t="inlineStr">
        <is>
          <r>
            <t xml:space="preserve">H</t>
          </r>
        </is>
      </c>
      <c r="E1435" s="24" t="n">
        <v>1.0</v>
      </c>
      <c r="F1435" s="25" t="n">
        <v>0.44</v>
      </c>
      <c r="G1435" s="25" t="n">
        <f>TRUNC(TRUNC(E1435,8)*F1435,2)</f>
        <v>0.44</v>
      </c>
    </row>
    <row r="1436" customHeight="1" ht="21">
      <c r="A1436" s="22" t="inlineStr">
        <is>
          <r>
            <t xml:space="preserve">00037373</t>
          </r>
        </is>
      </c>
      <c r="B1436" s="23" t="inlineStr">
        <is>
          <r>
            <t xml:space="preserve">SEGURO - HORISTA (COLETADO CAIXA - ENCARGOS COMPLEMENTARES)</t>
          </r>
        </is>
      </c>
      <c r="C1436" s="22" t="inlineStr">
        <is>
          <r>
            <t xml:space="preserve">SINAPI</t>
          </r>
        </is>
      </c>
      <c r="D1436" s="22" t="inlineStr">
        <is>
          <r>
            <t xml:space="preserve">H</t>
          </r>
        </is>
      </c>
      <c r="E1436" s="24" t="n">
        <v>1.0</v>
      </c>
      <c r="F1436" s="25" t="n">
        <v>0.08</v>
      </c>
      <c r="G1436" s="25" t="n">
        <f>TRUNC(TRUNC(E1436,8)*F1436,2)</f>
        <v>0.08</v>
      </c>
    </row>
    <row r="1437" customHeight="1" ht="21">
      <c r="A1437" s="22" t="inlineStr">
        <is>
          <r>
            <t xml:space="preserve">00037371</t>
          </r>
        </is>
      </c>
      <c r="B1437" s="23" t="inlineStr">
        <is>
          <r>
            <t xml:space="preserve">TRANSPORTE - HORISTA (COLETADO CAIXA - ENCARGOS COMPLEMENTARES)</t>
          </r>
        </is>
      </c>
      <c r="C1437" s="22" t="inlineStr">
        <is>
          <r>
            <t xml:space="preserve">SINAPI</t>
          </r>
        </is>
      </c>
      <c r="D1437" s="22" t="inlineStr">
        <is>
          <r>
            <t xml:space="preserve">H</t>
          </r>
        </is>
      </c>
      <c r="E1437" s="24" t="n">
        <v>1.0</v>
      </c>
      <c r="F1437" s="25" t="n">
        <v>1.09</v>
      </c>
      <c r="G1437" s="25" t="n">
        <f>TRUNC(TRUNC(E1437,8)*F1437,2)</f>
        <v>1.09</v>
      </c>
    </row>
    <row r="1438" customHeight="1" ht="15">
      <c r="A1438" s="2" t="inlineStr"/>
      <c r="B1438" s="2" t="inlineStr"/>
      <c r="C1438" s="2" t="inlineStr"/>
      <c r="D1438" s="2" t="inlineStr"/>
      <c r="E1438" s="26" t="inlineStr">
        <is>
          <r>
            <t xml:space="preserve">TOTAL Encargos Complementares:</t>
          </r>
        </is>
      </c>
      <c r="F1438" s="26" t="inlineStr"/>
      <c r="G1438" s="27" t="n">
        <f>SUM(G1432:G1437)</f>
        <v>8.09</v>
      </c>
    </row>
    <row r="1439" customHeight="1" ht="15">
      <c r="A1439" s="20" t="inlineStr">
        <is>
          <r>
            <t xml:space="preserve">Mão de Obra</t>
          </r>
        </is>
      </c>
      <c r="B1439" s="20" t="inlineStr"/>
      <c r="C1439" s="21" t="inlineStr">
        <is>
          <r>
            <t xml:space="preserve">FONTE</t>
          </r>
        </is>
      </c>
      <c r="D1439" s="21" t="inlineStr">
        <is>
          <r>
            <t xml:space="preserve">UNID</t>
          </r>
        </is>
      </c>
      <c r="E1439" s="21" t="inlineStr">
        <is>
          <r>
            <t xml:space="preserve">COEFICIENTE</t>
          </r>
        </is>
      </c>
      <c r="F1439" s="21" t="inlineStr">
        <is>
          <r>
            <t xml:space="preserve">PREÇO UNITÁRIO</t>
          </r>
        </is>
      </c>
      <c r="G1439" s="21" t="inlineStr">
        <is>
          <r>
            <t xml:space="preserve">TOTAL</t>
          </r>
        </is>
      </c>
    </row>
    <row r="1440" customHeight="1" ht="15">
      <c r="A1440" s="22" t="inlineStr">
        <is>
          <r>
            <t xml:space="preserve">00001213</t>
          </r>
        </is>
      </c>
      <c r="B1440" s="23" t="inlineStr">
        <is>
          <r>
            <t xml:space="preserve">CARPINTEIRO DE FORMAS PARA CONCRETO (HORISTA)</t>
          </r>
        </is>
      </c>
      <c r="C1440" s="22" t="inlineStr">
        <is>
          <r>
            <t xml:space="preserve">SINAPI</t>
          </r>
        </is>
      </c>
      <c r="D1440" s="22" t="inlineStr">
        <is>
          <r>
            <t xml:space="preserve">H</t>
          </r>
        </is>
      </c>
      <c r="E1440" s="24" t="n">
        <v>1.0</v>
      </c>
      <c r="F1440" s="25" t="n">
        <v>21.81</v>
      </c>
      <c r="G1440" s="25" t="n">
        <f>TRUNC(TRUNC(E1440,8)*F1440,2)</f>
        <v>21.81</v>
      </c>
    </row>
    <row r="1441" customHeight="1" ht="15">
      <c r="A1441" s="2" t="inlineStr"/>
      <c r="B1441" s="2" t="inlineStr"/>
      <c r="C1441" s="2" t="inlineStr"/>
      <c r="D1441" s="2" t="inlineStr"/>
      <c r="E1441" s="26" t="inlineStr">
        <is>
          <r>
            <t xml:space="preserve">TOTAL Mão de Obra:</t>
          </r>
        </is>
      </c>
      <c r="F1441" s="26" t="inlineStr"/>
      <c r="G1441" s="27" t="n">
        <f>SUM(G1440:G1440)</f>
        <v>21.81</v>
      </c>
    </row>
    <row r="1442" customHeight="1" ht="15">
      <c r="A1442" s="20" t="inlineStr">
        <is>
          <r>
            <t xml:space="preserve">Serviço</t>
          </r>
        </is>
      </c>
      <c r="B1442" s="20" t="inlineStr"/>
      <c r="C1442" s="21" t="inlineStr">
        <is>
          <r>
            <t xml:space="preserve">FONTE</t>
          </r>
        </is>
      </c>
      <c r="D1442" s="21" t="inlineStr">
        <is>
          <r>
            <t xml:space="preserve">UNID</t>
          </r>
        </is>
      </c>
      <c r="E1442" s="21" t="inlineStr">
        <is>
          <r>
            <t xml:space="preserve">COEFICIENTE</t>
          </r>
        </is>
      </c>
      <c r="F1442" s="21" t="inlineStr">
        <is>
          <r>
            <t xml:space="preserve">PREÇO UNITÁRIO</t>
          </r>
        </is>
      </c>
      <c r="G1442" s="21" t="inlineStr">
        <is>
          <r>
            <t xml:space="preserve">TOTAL</t>
          </r>
        </is>
      </c>
    </row>
    <row r="1443" customHeight="1" ht="21">
      <c r="A1443" s="22" t="inlineStr">
        <is>
          <r>
            <t xml:space="preserve">95330</t>
          </r>
        </is>
      </c>
      <c r="B1443" s="23" t="inlineStr">
        <is>
          <r>
            <t xml:space="preserve">CURSO DE CAPACITAÇÃO PARA CARPINTEIRO DE FÔRMAS (ENCARGOS COMPLEMENTARES) - HORISTA</t>
          </r>
        </is>
      </c>
      <c r="C1443" s="22" t="inlineStr">
        <is>
          <r>
            <t xml:space="preserve">SINAPI</t>
          </r>
        </is>
      </c>
      <c r="D1443" s="22" t="inlineStr">
        <is>
          <r>
            <t xml:space="preserve">H</t>
          </r>
        </is>
      </c>
      <c r="E1443" s="24" t="n">
        <v>1.0</v>
      </c>
      <c r="F1443" s="25" t="n">
        <v>0.25</v>
      </c>
      <c r="G1443" s="25" t="n">
        <f>TRUNC(TRUNC(E1443,8)*F1443,2)</f>
        <v>0.25</v>
      </c>
    </row>
    <row r="1444" customHeight="1" ht="15">
      <c r="A1444" s="2" t="inlineStr"/>
      <c r="B1444" s="2" t="inlineStr"/>
      <c r="C1444" s="2" t="inlineStr"/>
      <c r="D1444" s="2" t="inlineStr"/>
      <c r="E1444" s="26" t="inlineStr">
        <is>
          <r>
            <t xml:space="preserve">TOTAL Serviço:</t>
          </r>
        </is>
      </c>
      <c r="F1444" s="26" t="inlineStr"/>
      <c r="G1444" s="27" t="n">
        <f>SUM(G1443:G1443)</f>
        <v>0.25</v>
      </c>
    </row>
    <row r="1445" customHeight="1" ht="15">
      <c r="A1445" s="2" t="inlineStr"/>
      <c r="B1445" s="2" t="inlineStr"/>
      <c r="C1445" s="2" t="inlineStr"/>
      <c r="D1445" s="2" t="inlineStr"/>
      <c r="E1445" s="28" t="inlineStr">
        <is>
          <r>
            <t xml:space="preserve">VALOR:</t>
          </r>
        </is>
      </c>
      <c r="F1445" s="28" t="inlineStr"/>
      <c r="G1445" s="29" t="n">
        <f>ROUND(SUM(G1438,G1441,G1444),2)</f>
        <v>30.15</v>
      </c>
    </row>
    <row r="1446" customHeight="1" ht="15">
      <c r="A1446" s="2" t="inlineStr"/>
      <c r="B1446" s="2" t="inlineStr"/>
      <c r="C1446" s="2" t="inlineStr"/>
      <c r="D1446" s="2" t="inlineStr"/>
      <c r="E1446" s="28" t="inlineStr">
        <is>
          <r>
            <t xml:space="preserve">VALOR BDI (20.34%):</t>
          </r>
        </is>
      </c>
      <c r="F1446" s="28" t="inlineStr"/>
      <c r="G1446" s="29" t="n">
        <f>ROUND(G1445*(20.34/100),2)</f>
        <v>6.13</v>
      </c>
    </row>
    <row r="1447" customHeight="1" ht="15">
      <c r="A1447" s="2" t="inlineStr"/>
      <c r="B1447" s="2" t="inlineStr"/>
      <c r="C1447" s="2" t="inlineStr"/>
      <c r="D1447" s="2" t="inlineStr"/>
      <c r="E1447" s="28" t="inlineStr">
        <is>
          <r>
            <t xml:space="preserve">VALOR COM BDI:</t>
          </r>
        </is>
      </c>
      <c r="F1447" s="28" t="inlineStr"/>
      <c r="G1447" s="29" t="n">
        <f>G1446+G1445</f>
        <v>36.28</v>
      </c>
    </row>
    <row r="1448" customHeight="1" ht="10">
      <c r="A1448" s="2" t="inlineStr"/>
      <c r="B1448" s="2" t="inlineStr"/>
      <c r="C1448" s="2" t="inlineStr"/>
      <c r="D1448" s="2" t="inlineStr"/>
      <c r="E1448" s="18" t="inlineStr"/>
      <c r="F1448" s="18" t="inlineStr"/>
      <c r="G1448" s="18" t="inlineStr"/>
    </row>
    <row r="1449" customHeight="1" ht="20">
      <c r="A1449" s="19" t="inlineStr">
        <is>
          <r>
            <t xml:space="preserve">​I0708​ CARREGADEIRA DE PNEUS HP 111 (CHP)​ (H)</t>
          </r>
        </is>
      </c>
      <c r="B1449" s="19" t="inlineStr"/>
      <c r="C1449" s="19" t="inlineStr"/>
      <c r="D1449" s="19" t="inlineStr"/>
      <c r="E1449" s="19" t="inlineStr"/>
      <c r="F1449" s="19" t="inlineStr"/>
      <c r="G1449" s="19" t="inlineStr"/>
    </row>
    <row r="1450" customHeight="1" ht="15">
      <c r="A1450" s="20" t="inlineStr">
        <is>
          <r>
            <t xml:space="preserve">Geral</t>
          </r>
        </is>
      </c>
      <c r="B1450" s="20" t="inlineStr"/>
      <c r="C1450" s="21" t="inlineStr">
        <is>
          <r>
            <t xml:space="preserve">FONTE</t>
          </r>
        </is>
      </c>
      <c r="D1450" s="21" t="inlineStr">
        <is>
          <r>
            <t xml:space="preserve">UNID</t>
          </r>
        </is>
      </c>
      <c r="E1450" s="21" t="inlineStr">
        <is>
          <r>
            <t xml:space="preserve">COEFICIENTE</t>
          </r>
        </is>
      </c>
      <c r="F1450" s="21" t="inlineStr">
        <is>
          <r>
            <t xml:space="preserve">PREÇO UNITÁRIO</t>
          </r>
        </is>
      </c>
      <c r="G1450" s="21" t="inlineStr">
        <is>
          <r>
            <t xml:space="preserve">TOTAL</t>
          </r>
        </is>
      </c>
    </row>
    <row r="1451" customHeight="1" ht="21">
      <c r="A1451" s="22" t="inlineStr">
        <is>
          <r>
            <t xml:space="preserve">I2753</t>
          </r>
        </is>
      </c>
      <c r="B1451" s="23" t="inlineStr">
        <is>
          <r>
            <t xml:space="preserve">MÃO DE OBRA DE OPERAÇÃO DA CARREGADEIRA DE PNEUS (111 HP)</t>
          </r>
        </is>
      </c>
      <c r="C1451" s="22" t="inlineStr">
        <is>
          <r>
            <t xml:space="preserve">SEINFRA</t>
          </r>
        </is>
      </c>
      <c r="D1451" s="22" t="inlineStr">
        <is>
          <r>
            <t xml:space="preserve">H</t>
          </r>
        </is>
      </c>
      <c r="E1451" s="24" t="n">
        <v>1.0</v>
      </c>
      <c r="F1451" s="30" t="n">
        <v>32.45</v>
      </c>
      <c r="G1451" s="30" t="n">
        <f>ROUND(ROUND(E1451,8)*F1451,4)</f>
        <v>32.45</v>
      </c>
    </row>
    <row r="1452" customHeight="1" ht="21">
      <c r="A1452" s="22" t="inlineStr">
        <is>
          <r>
            <t xml:space="preserve">I2752</t>
          </r>
        </is>
      </c>
      <c r="B1452" s="23" t="inlineStr">
        <is>
          <r>
            <t xml:space="preserve">MATERIAL DE OPERAÇÃO DA CARREGADEIRA DE PNEUS (111 HP)</t>
          </r>
        </is>
      </c>
      <c r="C1452" s="22" t="inlineStr">
        <is>
          <r>
            <t xml:space="preserve">SEINFRA</t>
          </r>
        </is>
      </c>
      <c r="D1452" s="22" t="inlineStr">
        <is>
          <r>
            <t xml:space="preserve">H</t>
          </r>
        </is>
      </c>
      <c r="E1452" s="24" t="n">
        <v>1.0</v>
      </c>
      <c r="F1452" s="30" t="n">
        <v>83.0835</v>
      </c>
      <c r="G1452" s="30" t="n">
        <f>ROUND(ROUND(E1452,8)*F1452,4)</f>
        <v>83.0835</v>
      </c>
    </row>
    <row r="1453" customHeight="1" ht="15">
      <c r="A1453" s="22" t="inlineStr">
        <is>
          <r>
            <t xml:space="preserve">I2701</t>
          </r>
        </is>
      </c>
      <c r="B1453" s="23" t="inlineStr">
        <is>
          <r>
            <t xml:space="preserve">DEPRECIAÇÃO</t>
          </r>
        </is>
      </c>
      <c r="C1453" s="22" t="inlineStr">
        <is>
          <r>
            <t xml:space="preserve">SEINFRA</t>
          </r>
        </is>
      </c>
      <c r="D1453" s="22" t="inlineStr">
        <is>
          <r>
            <t xml:space="preserve">H</t>
          </r>
        </is>
      </c>
      <c r="E1453" s="24" t="n">
        <v>41.568</v>
      </c>
      <c r="F1453" s="30" t="n">
        <v>1.0</v>
      </c>
      <c r="G1453" s="30" t="n">
        <f>ROUND(ROUND(E1453,8)*F1453,4)</f>
        <v>41.568</v>
      </c>
    </row>
    <row r="1454" customHeight="1" ht="15">
      <c r="A1454" s="22" t="inlineStr">
        <is>
          <r>
            <t xml:space="preserve">I2702</t>
          </r>
        </is>
      </c>
      <c r="B1454" s="23" t="inlineStr">
        <is>
          <r>
            <t xml:space="preserve">JUROS</t>
          </r>
        </is>
      </c>
      <c r="C1454" s="22" t="inlineStr">
        <is>
          <r>
            <t xml:space="preserve">SEINFRA</t>
          </r>
        </is>
      </c>
      <c r="D1454" s="22" t="inlineStr">
        <is>
          <r>
            <t xml:space="preserve">H</t>
          </r>
        </is>
      </c>
      <c r="E1454" s="24" t="n">
        <v>14.0292</v>
      </c>
      <c r="F1454" s="30" t="n">
        <v>1.0</v>
      </c>
      <c r="G1454" s="30" t="n">
        <f>ROUND(ROUND(E1454,8)*F1454,4)</f>
        <v>14.0292</v>
      </c>
    </row>
    <row r="1455" customHeight="1" ht="15">
      <c r="A1455" s="22" t="inlineStr">
        <is>
          <r>
            <t xml:space="preserve">I2703</t>
          </r>
        </is>
      </c>
      <c r="B1455" s="23" t="inlineStr">
        <is>
          <r>
            <t xml:space="preserve">MANUTENÇÃO</t>
          </r>
        </is>
      </c>
      <c r="C1455" s="22" t="inlineStr">
        <is>
          <r>
            <t xml:space="preserve">SEINFRA</t>
          </r>
        </is>
      </c>
      <c r="D1455" s="22" t="inlineStr">
        <is>
          <r>
            <t xml:space="preserve">H</t>
          </r>
        </is>
      </c>
      <c r="E1455" s="24" t="n">
        <v>62.352</v>
      </c>
      <c r="F1455" s="30" t="n">
        <v>1.0</v>
      </c>
      <c r="G1455" s="30" t="n">
        <f>ROUND(ROUND(E1455,8)*F1455,4)</f>
        <v>62.352</v>
      </c>
    </row>
    <row r="1456" customHeight="1" ht="15">
      <c r="A1456" s="2" t="inlineStr"/>
      <c r="B1456" s="2" t="inlineStr"/>
      <c r="C1456" s="2" t="inlineStr"/>
      <c r="D1456" s="2" t="inlineStr"/>
      <c r="E1456" s="26" t="inlineStr">
        <is>
          <r>
            <t xml:space="preserve">TOTAL Geral:</t>
          </r>
        </is>
      </c>
      <c r="F1456" s="26" t="inlineStr"/>
      <c r="G1456" s="31" t="n">
        <f>SUM(G1451:G1455)</f>
        <v>233.4827</v>
      </c>
    </row>
    <row r="1457" customHeight="1" ht="15">
      <c r="A1457" s="2" t="inlineStr"/>
      <c r="B1457" s="2" t="inlineStr"/>
      <c r="C1457" s="2" t="inlineStr"/>
      <c r="D1457" s="2" t="inlineStr"/>
      <c r="E1457" s="28" t="inlineStr">
        <is>
          <r>
            <t xml:space="preserve">VALOR:</t>
          </r>
        </is>
      </c>
      <c r="F1457" s="28" t="inlineStr"/>
      <c r="G1457" s="29" t="n">
        <f>ROUND(SUM(G1456),2)</f>
        <v>233.48</v>
      </c>
    </row>
    <row r="1458" customHeight="1" ht="15">
      <c r="A1458" s="2" t="inlineStr"/>
      <c r="B1458" s="2" t="inlineStr"/>
      <c r="C1458" s="2" t="inlineStr"/>
      <c r="D1458" s="2" t="inlineStr"/>
      <c r="E1458" s="28" t="inlineStr">
        <is>
          <r>
            <t xml:space="preserve">VALOR BDI (20.34%):</t>
          </r>
        </is>
      </c>
      <c r="F1458" s="28" t="inlineStr"/>
      <c r="G1458" s="29" t="n">
        <f>ROUND(G1457*(20.34/100),2)</f>
        <v>47.49</v>
      </c>
    </row>
    <row r="1459" customHeight="1" ht="15">
      <c r="A1459" s="2" t="inlineStr"/>
      <c r="B1459" s="2" t="inlineStr"/>
      <c r="C1459" s="2" t="inlineStr"/>
      <c r="D1459" s="2" t="inlineStr"/>
      <c r="E1459" s="28" t="inlineStr">
        <is>
          <r>
            <t xml:space="preserve">VALOR COM BDI:</t>
          </r>
        </is>
      </c>
      <c r="F1459" s="28" t="inlineStr"/>
      <c r="G1459" s="29" t="n">
        <f>G1458+G1457</f>
        <v>280.97</v>
      </c>
    </row>
    <row r="1460" customHeight="1" ht="10">
      <c r="A1460" s="2" t="inlineStr"/>
      <c r="B1460" s="2" t="inlineStr"/>
      <c r="C1460" s="2" t="inlineStr"/>
      <c r="D1460" s="2" t="inlineStr"/>
      <c r="E1460" s="18" t="inlineStr"/>
      <c r="F1460" s="18" t="inlineStr"/>
      <c r="G1460" s="18" t="inlineStr"/>
    </row>
    <row r="1461" customHeight="1" ht="20">
      <c r="A1461" s="19" t="inlineStr">
        <is>
          <r>
            <t xml:space="preserve">​C4032​ CHAVE SECCIONADORA C/ FUSÍVEL, ABERTURA SOB CARGA, 15 kV, 160 A - INSTALADO​ (UN)</t>
          </r>
        </is>
      </c>
      <c r="B1461" s="19" t="inlineStr"/>
      <c r="C1461" s="19" t="inlineStr"/>
      <c r="D1461" s="19" t="inlineStr"/>
      <c r="E1461" s="19" t="inlineStr"/>
      <c r="F1461" s="19" t="inlineStr"/>
      <c r="G1461" s="19" t="inlineStr"/>
    </row>
    <row r="1462" customHeight="1" ht="15">
      <c r="A1462" s="20" t="inlineStr">
        <is>
          <r>
            <t xml:space="preserve">Material</t>
          </r>
        </is>
      </c>
      <c r="B1462" s="20" t="inlineStr"/>
      <c r="C1462" s="21" t="inlineStr">
        <is>
          <r>
            <t xml:space="preserve">FONTE</t>
          </r>
        </is>
      </c>
      <c r="D1462" s="21" t="inlineStr">
        <is>
          <r>
            <t xml:space="preserve">UNID</t>
          </r>
        </is>
      </c>
      <c r="E1462" s="21" t="inlineStr">
        <is>
          <r>
            <t xml:space="preserve">COEFICIENTE</t>
          </r>
        </is>
      </c>
      <c r="F1462" s="21" t="inlineStr">
        <is>
          <r>
            <t xml:space="preserve">PREÇO UNITÁRIO</t>
          </r>
        </is>
      </c>
      <c r="G1462" s="21" t="inlineStr">
        <is>
          <r>
            <t xml:space="preserve">TOTAL</t>
          </r>
        </is>
      </c>
    </row>
    <row r="1463" customHeight="1" ht="21">
      <c r="A1463" s="22" t="inlineStr">
        <is>
          <r>
            <t xml:space="preserve">I7431</t>
          </r>
        </is>
      </c>
      <c r="B1463" s="23" t="inlineStr">
        <is>
          <r>
            <t xml:space="preserve">CHAVE SECCIONADORA C/ FUSÍVEL, ABERTURA SOB CARGA, 15 kV, 160 A</t>
          </r>
        </is>
      </c>
      <c r="C1463" s="22" t="inlineStr">
        <is>
          <r>
            <t xml:space="preserve">SEINFRA</t>
          </r>
        </is>
      </c>
      <c r="D1463" s="22" t="inlineStr">
        <is>
          <r>
            <t xml:space="preserve">UN</t>
          </r>
        </is>
      </c>
      <c r="E1463" s="24" t="n">
        <v>1.0</v>
      </c>
      <c r="F1463" s="30" t="n">
        <v>944.16</v>
      </c>
      <c r="G1463" s="30" t="n">
        <f>ROUND(ROUND(E1463,8)*F1463,4)</f>
        <v>944.16</v>
      </c>
    </row>
    <row r="1464" customHeight="1" ht="15">
      <c r="A1464" s="2" t="inlineStr"/>
      <c r="B1464" s="2" t="inlineStr"/>
      <c r="C1464" s="2" t="inlineStr"/>
      <c r="D1464" s="2" t="inlineStr"/>
      <c r="E1464" s="26" t="inlineStr">
        <is>
          <r>
            <t xml:space="preserve">TOTAL Material:</t>
          </r>
        </is>
      </c>
      <c r="F1464" s="26" t="inlineStr"/>
      <c r="G1464" s="31" t="n">
        <f>SUM(G1463:G1463)</f>
        <v>944.16</v>
      </c>
    </row>
    <row r="1465" customHeight="1" ht="15">
      <c r="A1465" s="2" t="inlineStr"/>
      <c r="B1465" s="2" t="inlineStr"/>
      <c r="C1465" s="2" t="inlineStr"/>
      <c r="D1465" s="2" t="inlineStr"/>
      <c r="E1465" s="28" t="inlineStr">
        <is>
          <r>
            <t xml:space="preserve">VALOR:</t>
          </r>
        </is>
      </c>
      <c r="F1465" s="28" t="inlineStr"/>
      <c r="G1465" s="29" t="n">
        <f>ROUND(SUM(G1464),2)</f>
        <v>944.16</v>
      </c>
    </row>
    <row r="1466" customHeight="1" ht="15">
      <c r="A1466" s="2" t="inlineStr"/>
      <c r="B1466" s="2" t="inlineStr"/>
      <c r="C1466" s="2" t="inlineStr"/>
      <c r="D1466" s="2" t="inlineStr"/>
      <c r="E1466" s="28" t="inlineStr">
        <is>
          <r>
            <t xml:space="preserve">VALOR BDI (20.34%):</t>
          </r>
        </is>
      </c>
      <c r="F1466" s="28" t="inlineStr"/>
      <c r="G1466" s="29" t="n">
        <f>ROUND(G1465*(20.34/100),2)</f>
        <v>192.04</v>
      </c>
    </row>
    <row r="1467" customHeight="1" ht="15">
      <c r="A1467" s="2" t="inlineStr"/>
      <c r="B1467" s="2" t="inlineStr"/>
      <c r="C1467" s="2" t="inlineStr"/>
      <c r="D1467" s="2" t="inlineStr"/>
      <c r="E1467" s="28" t="inlineStr">
        <is>
          <r>
            <t xml:space="preserve">VALOR COM BDI:</t>
          </r>
        </is>
      </c>
      <c r="F1467" s="28" t="inlineStr"/>
      <c r="G1467" s="29" t="n">
        <f>G1466+G1465</f>
        <v>1136.2</v>
      </c>
    </row>
    <row r="1468" customHeight="1" ht="10">
      <c r="A1468" s="2" t="inlineStr"/>
      <c r="B1468" s="2" t="inlineStr"/>
      <c r="C1468" s="2" t="inlineStr"/>
      <c r="D1468" s="2" t="inlineStr"/>
      <c r="E1468" s="18" t="inlineStr"/>
      <c r="F1468" s="18" t="inlineStr"/>
      <c r="G1468" s="18" t="inlineStr"/>
    </row>
    <row r="1469" customHeight="1" ht="20">
      <c r="A1469" s="19" t="inlineStr">
        <is>
          <r>
            <t xml:space="preserve">​91534​ COMPACTADOR DE SOLOS DE PERCUSSÃO (SOQUETE) COM MOTOR A GASOLINA 4 TEMPOS, POTÊNCIA 4 CV - CHI DIURNO. AF_08/2015​ (CHI)</t>
          </r>
        </is>
      </c>
      <c r="B1469" s="19" t="inlineStr"/>
      <c r="C1469" s="19" t="inlineStr"/>
      <c r="D1469" s="19" t="inlineStr"/>
      <c r="E1469" s="19" t="inlineStr"/>
      <c r="F1469" s="19" t="inlineStr"/>
      <c r="G1469" s="19" t="inlineStr"/>
    </row>
    <row r="1470" customHeight="1" ht="15">
      <c r="A1470" s="20" t="inlineStr">
        <is>
          <r>
            <t xml:space="preserve">Mão de Obra com Encargos Complementares</t>
          </r>
        </is>
      </c>
      <c r="B1470" s="20" t="inlineStr"/>
      <c r="C1470" s="21" t="inlineStr">
        <is>
          <r>
            <t xml:space="preserve">FONTE</t>
          </r>
        </is>
      </c>
      <c r="D1470" s="21" t="inlineStr">
        <is>
          <r>
            <t xml:space="preserve">UNID</t>
          </r>
        </is>
      </c>
      <c r="E1470" s="21" t="inlineStr">
        <is>
          <r>
            <t xml:space="preserve">COEFICIENTE</t>
          </r>
        </is>
      </c>
      <c r="F1470" s="21" t="inlineStr">
        <is>
          <r>
            <t xml:space="preserve">PREÇO UNITÁRIO</t>
          </r>
        </is>
      </c>
      <c r="G1470" s="21" t="inlineStr">
        <is>
          <r>
            <t xml:space="preserve">TOTAL</t>
          </r>
        </is>
      </c>
    </row>
    <row r="1471" customHeight="1" ht="21">
      <c r="A1471" s="22" t="inlineStr">
        <is>
          <r>
            <t xml:space="preserve">88297</t>
          </r>
        </is>
      </c>
      <c r="B1471" s="23" t="inlineStr">
        <is>
          <r>
            <t xml:space="preserve">OPERADOR DE MÁQUINAS E EQUIPAMENTOS COM ENCARGOS COMPLEMENTARES</t>
          </r>
        </is>
      </c>
      <c r="C1471" s="22" t="inlineStr">
        <is>
          <r>
            <t xml:space="preserve">SINAPI</t>
          </r>
        </is>
      </c>
      <c r="D1471" s="22" t="inlineStr">
        <is>
          <r>
            <t xml:space="preserve">H</t>
          </r>
        </is>
      </c>
      <c r="E1471" s="24" t="n">
        <v>1.0</v>
      </c>
      <c r="F1471" s="25" t="n">
        <v>35.59</v>
      </c>
      <c r="G1471" s="25" t="n">
        <f>TRUNC(TRUNC(E1471,8)*F1471,2)</f>
        <v>35.59</v>
      </c>
    </row>
    <row r="1472" customHeight="1" ht="18">
      <c r="A1472" s="2" t="inlineStr"/>
      <c r="B1472" s="2" t="inlineStr"/>
      <c r="C1472" s="2" t="inlineStr"/>
      <c r="D1472" s="2" t="inlineStr"/>
      <c r="E1472" s="26" t="inlineStr">
        <is>
          <r>
            <t xml:space="preserve">TOTAL Mão de Obra com Encargos Complementares:</t>
          </r>
        </is>
      </c>
      <c r="F1472" s="26" t="inlineStr"/>
      <c r="G1472" s="27" t="n">
        <f>SUM(G1471:G1471)</f>
        <v>35.59</v>
      </c>
    </row>
    <row r="1473" customHeight="1" ht="15">
      <c r="A1473" s="20" t="inlineStr">
        <is>
          <r>
            <t xml:space="preserve">Serviço</t>
          </r>
        </is>
      </c>
      <c r="B1473" s="20" t="inlineStr"/>
      <c r="C1473" s="21" t="inlineStr">
        <is>
          <r>
            <t xml:space="preserve">FONTE</t>
          </r>
        </is>
      </c>
      <c r="D1473" s="21" t="inlineStr">
        <is>
          <r>
            <t xml:space="preserve">UNID</t>
          </r>
        </is>
      </c>
      <c r="E1473" s="21" t="inlineStr">
        <is>
          <r>
            <t xml:space="preserve">COEFICIENTE</t>
          </r>
        </is>
      </c>
      <c r="F1473" s="21" t="inlineStr">
        <is>
          <r>
            <t xml:space="preserve">PREÇO UNITÁRIO</t>
          </r>
        </is>
      </c>
      <c r="G1473" s="21" t="inlineStr">
        <is>
          <r>
            <t xml:space="preserve">TOTAL</t>
          </r>
        </is>
      </c>
    </row>
    <row r="1474" customHeight="1" ht="29">
      <c r="A1474" s="22" t="inlineStr">
        <is>
          <r>
            <t xml:space="preserve">91529</t>
          </r>
        </is>
      </c>
      <c r="B1474" s="23" t="inlineStr">
        <is>
          <r>
            <t xml:space="preserve">COMPACTADOR DE SOLOS DE PERCUSSÃO (SOQUETE) COM MOTOR A GASOLINA 4 TEMPOS, POTÊNCIA 4 CV - DEPRECIAÇÃO. AF_08/2015</t>
          </r>
        </is>
      </c>
      <c r="C1474" s="22" t="inlineStr">
        <is>
          <r>
            <t xml:space="preserve">SINAPI</t>
          </r>
        </is>
      </c>
      <c r="D1474" s="22" t="inlineStr">
        <is>
          <r>
            <t xml:space="preserve">H</t>
          </r>
        </is>
      </c>
      <c r="E1474" s="24" t="n">
        <v>1.0</v>
      </c>
      <c r="F1474" s="25" t="n">
        <v>0.92</v>
      </c>
      <c r="G1474" s="25" t="n">
        <f>TRUNC(TRUNC(E1474,8)*F1474,2)</f>
        <v>0.92</v>
      </c>
    </row>
    <row r="1475" customHeight="1" ht="29">
      <c r="A1475" s="22" t="inlineStr">
        <is>
          <r>
            <t xml:space="preserve">91530</t>
          </r>
        </is>
      </c>
      <c r="B1475" s="23" t="inlineStr">
        <is>
          <r>
            <t xml:space="preserve">COMPACTADOR DE SOLOS DE PERCUSSÃO (SOQUETE) COM MOTOR A GASOLINA 4 TEMPOS, POTÊNCIA 4 CV - JUROS. AF_08/2015</t>
          </r>
        </is>
      </c>
      <c r="C1475" s="22" t="inlineStr">
        <is>
          <r>
            <t xml:space="preserve">SINAPI</t>
          </r>
        </is>
      </c>
      <c r="D1475" s="22" t="inlineStr">
        <is>
          <r>
            <t xml:space="preserve">H</t>
          </r>
        </is>
      </c>
      <c r="E1475" s="24" t="n">
        <v>1.0</v>
      </c>
      <c r="F1475" s="25" t="n">
        <v>0.24</v>
      </c>
      <c r="G1475" s="25" t="n">
        <f>TRUNC(TRUNC(E1475,8)*F1475,2)</f>
        <v>0.24</v>
      </c>
    </row>
    <row r="1476" customHeight="1" ht="15">
      <c r="A1476" s="2" t="inlineStr"/>
      <c r="B1476" s="2" t="inlineStr"/>
      <c r="C1476" s="2" t="inlineStr"/>
      <c r="D1476" s="2" t="inlineStr"/>
      <c r="E1476" s="26" t="inlineStr">
        <is>
          <r>
            <t xml:space="preserve">TOTAL Serviço:</t>
          </r>
        </is>
      </c>
      <c r="F1476" s="26" t="inlineStr"/>
      <c r="G1476" s="27" t="n">
        <f>SUM(G1474:G1475)</f>
        <v>1.16</v>
      </c>
    </row>
    <row r="1477" customHeight="1" ht="15">
      <c r="A1477" s="2" t="inlineStr"/>
      <c r="B1477" s="2" t="inlineStr"/>
      <c r="C1477" s="2" t="inlineStr"/>
      <c r="D1477" s="2" t="inlineStr"/>
      <c r="E1477" s="28" t="inlineStr">
        <is>
          <r>
            <t xml:space="preserve">VALOR:</t>
          </r>
        </is>
      </c>
      <c r="F1477" s="28" t="inlineStr"/>
      <c r="G1477" s="29" t="n">
        <f>ROUND(SUM(G1472,G1476),2)</f>
        <v>36.75</v>
      </c>
    </row>
    <row r="1478" customHeight="1" ht="15">
      <c r="A1478" s="2" t="inlineStr"/>
      <c r="B1478" s="2" t="inlineStr"/>
      <c r="C1478" s="2" t="inlineStr"/>
      <c r="D1478" s="2" t="inlineStr"/>
      <c r="E1478" s="28" t="inlineStr">
        <is>
          <r>
            <t xml:space="preserve">VALOR BDI (20.34%):</t>
          </r>
        </is>
      </c>
      <c r="F1478" s="28" t="inlineStr"/>
      <c r="G1478" s="29" t="n">
        <f>ROUND(G1477*(20.34/100),2)</f>
        <v>7.47</v>
      </c>
    </row>
    <row r="1479" customHeight="1" ht="15">
      <c r="A1479" s="2" t="inlineStr"/>
      <c r="B1479" s="2" t="inlineStr"/>
      <c r="C1479" s="2" t="inlineStr"/>
      <c r="D1479" s="2" t="inlineStr"/>
      <c r="E1479" s="28" t="inlineStr">
        <is>
          <r>
            <t xml:space="preserve">VALOR COM BDI:</t>
          </r>
        </is>
      </c>
      <c r="F1479" s="28" t="inlineStr"/>
      <c r="G1479" s="29" t="n">
        <f>G1478+G1477</f>
        <v>44.22</v>
      </c>
    </row>
    <row r="1480" customHeight="1" ht="10">
      <c r="A1480" s="2" t="inlineStr"/>
      <c r="B1480" s="2" t="inlineStr"/>
      <c r="C1480" s="2" t="inlineStr"/>
      <c r="D1480" s="2" t="inlineStr"/>
      <c r="E1480" s="18" t="inlineStr"/>
      <c r="F1480" s="18" t="inlineStr"/>
      <c r="G1480" s="18" t="inlineStr"/>
    </row>
    <row r="1481" customHeight="1" ht="20">
      <c r="A1481" s="19" t="inlineStr">
        <is>
          <r>
            <t xml:space="preserve">​91533​ COMPACTADOR DE SOLOS DE PERCUSSÃO (SOQUETE) COM MOTOR A GASOLINA 4 TEMPOS, POTÊNCIA 4 CV - CHP DIURNO. AF_08/2015​ (CHP)</t>
          </r>
        </is>
      </c>
      <c r="B1481" s="19" t="inlineStr"/>
      <c r="C1481" s="19" t="inlineStr"/>
      <c r="D1481" s="19" t="inlineStr"/>
      <c r="E1481" s="19" t="inlineStr"/>
      <c r="F1481" s="19" t="inlineStr"/>
      <c r="G1481" s="19" t="inlineStr"/>
    </row>
    <row r="1482" customHeight="1" ht="15">
      <c r="A1482" s="20" t="inlineStr">
        <is>
          <r>
            <t xml:space="preserve">Mão de Obra com Encargos Complementares</t>
          </r>
        </is>
      </c>
      <c r="B1482" s="20" t="inlineStr"/>
      <c r="C1482" s="21" t="inlineStr">
        <is>
          <r>
            <t xml:space="preserve">FONTE</t>
          </r>
        </is>
      </c>
      <c r="D1482" s="21" t="inlineStr">
        <is>
          <r>
            <t xml:space="preserve">UNID</t>
          </r>
        </is>
      </c>
      <c r="E1482" s="21" t="inlineStr">
        <is>
          <r>
            <t xml:space="preserve">COEFICIENTE</t>
          </r>
        </is>
      </c>
      <c r="F1482" s="21" t="inlineStr">
        <is>
          <r>
            <t xml:space="preserve">PREÇO UNITÁRIO</t>
          </r>
        </is>
      </c>
      <c r="G1482" s="21" t="inlineStr">
        <is>
          <r>
            <t xml:space="preserve">TOTAL</t>
          </r>
        </is>
      </c>
    </row>
    <row r="1483" customHeight="1" ht="21">
      <c r="A1483" s="22" t="inlineStr">
        <is>
          <r>
            <t xml:space="preserve">88297</t>
          </r>
        </is>
      </c>
      <c r="B1483" s="23" t="inlineStr">
        <is>
          <r>
            <t xml:space="preserve">OPERADOR DE MÁQUINAS E EQUIPAMENTOS COM ENCARGOS COMPLEMENTARES</t>
          </r>
        </is>
      </c>
      <c r="C1483" s="22" t="inlineStr">
        <is>
          <r>
            <t xml:space="preserve">SINAPI</t>
          </r>
        </is>
      </c>
      <c r="D1483" s="22" t="inlineStr">
        <is>
          <r>
            <t xml:space="preserve">H</t>
          </r>
        </is>
      </c>
      <c r="E1483" s="24" t="n">
        <v>1.0</v>
      </c>
      <c r="F1483" s="25" t="n">
        <v>35.59</v>
      </c>
      <c r="G1483" s="25" t="n">
        <f>TRUNC(TRUNC(E1483,8)*F1483,2)</f>
        <v>35.59</v>
      </c>
    </row>
    <row r="1484" customHeight="1" ht="18">
      <c r="A1484" s="2" t="inlineStr"/>
      <c r="B1484" s="2" t="inlineStr"/>
      <c r="C1484" s="2" t="inlineStr"/>
      <c r="D1484" s="2" t="inlineStr"/>
      <c r="E1484" s="26" t="inlineStr">
        <is>
          <r>
            <t xml:space="preserve">TOTAL Mão de Obra com Encargos Complementares:</t>
          </r>
        </is>
      </c>
      <c r="F1484" s="26" t="inlineStr"/>
      <c r="G1484" s="27" t="n">
        <f>SUM(G1483:G1483)</f>
        <v>35.59</v>
      </c>
    </row>
    <row r="1485" customHeight="1" ht="15">
      <c r="A1485" s="20" t="inlineStr">
        <is>
          <r>
            <t xml:space="preserve">Serviço</t>
          </r>
        </is>
      </c>
      <c r="B1485" s="20" t="inlineStr"/>
      <c r="C1485" s="21" t="inlineStr">
        <is>
          <r>
            <t xml:space="preserve">FONTE</t>
          </r>
        </is>
      </c>
      <c r="D1485" s="21" t="inlineStr">
        <is>
          <r>
            <t xml:space="preserve">UNID</t>
          </r>
        </is>
      </c>
      <c r="E1485" s="21" t="inlineStr">
        <is>
          <r>
            <t xml:space="preserve">COEFICIENTE</t>
          </r>
        </is>
      </c>
      <c r="F1485" s="21" t="inlineStr">
        <is>
          <r>
            <t xml:space="preserve">PREÇO UNITÁRIO</t>
          </r>
        </is>
      </c>
      <c r="G1485" s="21" t="inlineStr">
        <is>
          <r>
            <t xml:space="preserve">TOTAL</t>
          </r>
        </is>
      </c>
    </row>
    <row r="1486" customHeight="1" ht="29">
      <c r="A1486" s="22" t="inlineStr">
        <is>
          <r>
            <t xml:space="preserve">91529</t>
          </r>
        </is>
      </c>
      <c r="B1486" s="23" t="inlineStr">
        <is>
          <r>
            <t xml:space="preserve">COMPACTADOR DE SOLOS DE PERCUSSÃO (SOQUETE) COM MOTOR A GASOLINA 4 TEMPOS, POTÊNCIA 4 CV - DEPRECIAÇÃO. AF_08/2015</t>
          </r>
        </is>
      </c>
      <c r="C1486" s="22" t="inlineStr">
        <is>
          <r>
            <t xml:space="preserve">SINAPI</t>
          </r>
        </is>
      </c>
      <c r="D1486" s="22" t="inlineStr">
        <is>
          <r>
            <t xml:space="preserve">H</t>
          </r>
        </is>
      </c>
      <c r="E1486" s="24" t="n">
        <v>1.0</v>
      </c>
      <c r="F1486" s="25" t="n">
        <v>0.92</v>
      </c>
      <c r="G1486" s="25" t="n">
        <f>TRUNC(TRUNC(E1486,8)*F1486,2)</f>
        <v>0.92</v>
      </c>
    </row>
    <row r="1487" customHeight="1" ht="29">
      <c r="A1487" s="22" t="inlineStr">
        <is>
          <r>
            <t xml:space="preserve">91530</t>
          </r>
        </is>
      </c>
      <c r="B1487" s="23" t="inlineStr">
        <is>
          <r>
            <t xml:space="preserve">COMPACTADOR DE SOLOS DE PERCUSSÃO (SOQUETE) COM MOTOR A GASOLINA 4 TEMPOS, POTÊNCIA 4 CV - JUROS. AF_08/2015</t>
          </r>
        </is>
      </c>
      <c r="C1487" s="22" t="inlineStr">
        <is>
          <r>
            <t xml:space="preserve">SINAPI</t>
          </r>
        </is>
      </c>
      <c r="D1487" s="22" t="inlineStr">
        <is>
          <r>
            <t xml:space="preserve">H</t>
          </r>
        </is>
      </c>
      <c r="E1487" s="24" t="n">
        <v>1.0</v>
      </c>
      <c r="F1487" s="25" t="n">
        <v>0.24</v>
      </c>
      <c r="G1487" s="25" t="n">
        <f>TRUNC(TRUNC(E1487,8)*F1487,2)</f>
        <v>0.24</v>
      </c>
    </row>
    <row r="1488" customHeight="1" ht="29">
      <c r="A1488" s="22" t="inlineStr">
        <is>
          <r>
            <t xml:space="preserve">91531</t>
          </r>
        </is>
      </c>
      <c r="B1488" s="23" t="inlineStr">
        <is>
          <r>
            <t xml:space="preserve">COMPACTADOR DE SOLOS DE PERCUSSÃO (SOQUETE) COM MOTOR A GASOLINA 4 TEMPOS, POTÊNCIA 4 CV - MANUTENÇÃO. AF_08/2015</t>
          </r>
        </is>
      </c>
      <c r="C1488" s="22" t="inlineStr">
        <is>
          <r>
            <t xml:space="preserve">SINAPI</t>
          </r>
        </is>
      </c>
      <c r="D1488" s="22" t="inlineStr">
        <is>
          <r>
            <t xml:space="preserve">H</t>
          </r>
        </is>
      </c>
      <c r="E1488" s="24" t="n">
        <v>1.0</v>
      </c>
      <c r="F1488" s="25" t="n">
        <v>1.15</v>
      </c>
      <c r="G1488" s="25" t="n">
        <f>TRUNC(TRUNC(E1488,8)*F1488,2)</f>
        <v>1.15</v>
      </c>
    </row>
    <row r="1489" customHeight="1" ht="29">
      <c r="A1489" s="22" t="inlineStr">
        <is>
          <r>
            <t xml:space="preserve">91532</t>
          </r>
        </is>
      </c>
      <c r="B1489" s="23" t="inlineStr">
        <is>
          <r>
            <t xml:space="preserve">COMPACTADOR DE SOLOS DE PERCUSSÃO (SOQUETE) COM MOTOR A GASOLINA 4 TEMPOS, POTÊNCIA 4 CV - MATERIAIS NA OPERAÇÃO. AF_08/2015</t>
          </r>
        </is>
      </c>
      <c r="C1489" s="22" t="inlineStr">
        <is>
          <r>
            <t xml:space="preserve">SINAPI</t>
          </r>
        </is>
      </c>
      <c r="D1489" s="22" t="inlineStr">
        <is>
          <r>
            <t xml:space="preserve">H</t>
          </r>
        </is>
      </c>
      <c r="E1489" s="24" t="n">
        <v>1.0</v>
      </c>
      <c r="F1489" s="25" t="n">
        <v>6.49</v>
      </c>
      <c r="G1489" s="25" t="n">
        <f>TRUNC(TRUNC(E1489,8)*F1489,2)</f>
        <v>6.49</v>
      </c>
    </row>
    <row r="1490" customHeight="1" ht="15">
      <c r="A1490" s="2" t="inlineStr"/>
      <c r="B1490" s="2" t="inlineStr"/>
      <c r="C1490" s="2" t="inlineStr"/>
      <c r="D1490" s="2" t="inlineStr"/>
      <c r="E1490" s="26" t="inlineStr">
        <is>
          <r>
            <t xml:space="preserve">TOTAL Serviço:</t>
          </r>
        </is>
      </c>
      <c r="F1490" s="26" t="inlineStr"/>
      <c r="G1490" s="27" t="n">
        <f>SUM(G1486:G1489)</f>
        <v>8.8</v>
      </c>
    </row>
    <row r="1491" customHeight="1" ht="15">
      <c r="A1491" s="2" t="inlineStr"/>
      <c r="B1491" s="2" t="inlineStr"/>
      <c r="C1491" s="2" t="inlineStr"/>
      <c r="D1491" s="2" t="inlineStr"/>
      <c r="E1491" s="28" t="inlineStr">
        <is>
          <r>
            <t xml:space="preserve">VALOR:</t>
          </r>
        </is>
      </c>
      <c r="F1491" s="28" t="inlineStr"/>
      <c r="G1491" s="29" t="n">
        <f>ROUND(SUM(G1484,G1490),2)</f>
        <v>44.39</v>
      </c>
    </row>
    <row r="1492" customHeight="1" ht="15">
      <c r="A1492" s="2" t="inlineStr"/>
      <c r="B1492" s="2" t="inlineStr"/>
      <c r="C1492" s="2" t="inlineStr"/>
      <c r="D1492" s="2" t="inlineStr"/>
      <c r="E1492" s="28" t="inlineStr">
        <is>
          <r>
            <t xml:space="preserve">VALOR BDI (20.34%):</t>
          </r>
        </is>
      </c>
      <c r="F1492" s="28" t="inlineStr"/>
      <c r="G1492" s="29" t="n">
        <f>ROUND(G1491*(20.34/100),2)</f>
        <v>9.03</v>
      </c>
    </row>
    <row r="1493" customHeight="1" ht="15">
      <c r="A1493" s="2" t="inlineStr"/>
      <c r="B1493" s="2" t="inlineStr"/>
      <c r="C1493" s="2" t="inlineStr"/>
      <c r="D1493" s="2" t="inlineStr"/>
      <c r="E1493" s="28" t="inlineStr">
        <is>
          <r>
            <t xml:space="preserve">VALOR COM BDI:</t>
          </r>
        </is>
      </c>
      <c r="F1493" s="28" t="inlineStr"/>
      <c r="G1493" s="29" t="n">
        <f>G1492+G1491</f>
        <v>53.42</v>
      </c>
    </row>
    <row r="1494" customHeight="1" ht="10">
      <c r="A1494" s="2" t="inlineStr"/>
      <c r="B1494" s="2" t="inlineStr"/>
      <c r="C1494" s="2" t="inlineStr"/>
      <c r="D1494" s="2" t="inlineStr"/>
      <c r="E1494" s="18" t="inlineStr"/>
      <c r="F1494" s="18" t="inlineStr"/>
      <c r="G1494" s="18" t="inlineStr"/>
    </row>
    <row r="1495" customHeight="1" ht="20">
      <c r="A1495" s="19" t="inlineStr">
        <is>
          <r>
            <t xml:space="preserve">​91529​ COMPACTADOR DE SOLOS DE PERCUSSÃO (SOQUETE) COM MOTOR A GASOLINA 4 TEMPOS, POTÊNCIA 4 CV - DEPRECIAÇÃO. AF_08/2015​ (H)</t>
          </r>
        </is>
      </c>
      <c r="B1495" s="19" t="inlineStr"/>
      <c r="C1495" s="19" t="inlineStr"/>
      <c r="D1495" s="19" t="inlineStr"/>
      <c r="E1495" s="19" t="inlineStr"/>
      <c r="F1495" s="19" t="inlineStr"/>
      <c r="G1495" s="19" t="inlineStr"/>
    </row>
    <row r="1496" customHeight="1" ht="15">
      <c r="A1496" s="20" t="inlineStr">
        <is>
          <r>
            <t xml:space="preserve">Equipamento</t>
          </r>
        </is>
      </c>
      <c r="B1496" s="20" t="inlineStr"/>
      <c r="C1496" s="21" t="inlineStr">
        <is>
          <r>
            <t xml:space="preserve">FONTE</t>
          </r>
        </is>
      </c>
      <c r="D1496" s="21" t="inlineStr">
        <is>
          <r>
            <t xml:space="preserve">UNID</t>
          </r>
        </is>
      </c>
      <c r="E1496" s="21" t="inlineStr">
        <is>
          <r>
            <t xml:space="preserve">COEFICIENTE</t>
          </r>
        </is>
      </c>
      <c r="F1496" s="21" t="inlineStr">
        <is>
          <r>
            <t xml:space="preserve">PREÇO UNITÁRIO</t>
          </r>
        </is>
      </c>
      <c r="G1496" s="21" t="inlineStr">
        <is>
          <r>
            <t xml:space="preserve">TOTAL</t>
          </r>
        </is>
      </c>
    </row>
    <row r="1497" customHeight="1" ht="21">
      <c r="A1497" s="22" t="inlineStr">
        <is>
          <r>
            <t xml:space="preserve">00013458</t>
          </r>
        </is>
      </c>
      <c r="B1497" s="23" t="inlineStr">
        <is>
          <r>
            <t xml:space="preserve">COMPACTADOR DE SOLOS DE PERCURSAO (SOQUETE) COM MOTOR A GASOLINA 4 TEMPOS DE 4 HP (4 CV)</t>
          </r>
        </is>
      </c>
      <c r="C1497" s="22" t="inlineStr">
        <is>
          <r>
            <t xml:space="preserve">SINAPI</t>
          </r>
        </is>
      </c>
      <c r="D1497" s="22" t="inlineStr">
        <is>
          <r>
            <t xml:space="preserve">UN</t>
          </r>
        </is>
      </c>
      <c r="E1497" s="24" t="n">
        <v>5.33E-5</v>
      </c>
      <c r="F1497" s="25" t="n">
        <v>17335.43</v>
      </c>
      <c r="G1497" s="25" t="n">
        <f>TRUNC(TRUNC(E1497,8)*F1497,2)</f>
        <v>0.92</v>
      </c>
    </row>
    <row r="1498" customHeight="1" ht="15">
      <c r="A1498" s="2" t="inlineStr"/>
      <c r="B1498" s="2" t="inlineStr"/>
      <c r="C1498" s="2" t="inlineStr"/>
      <c r="D1498" s="2" t="inlineStr"/>
      <c r="E1498" s="26" t="inlineStr">
        <is>
          <r>
            <t xml:space="preserve">TOTAL Equipamento:</t>
          </r>
        </is>
      </c>
      <c r="F1498" s="26" t="inlineStr"/>
      <c r="G1498" s="27" t="n">
        <f>SUM(G1497:G1497)</f>
        <v>0.92</v>
      </c>
    </row>
    <row r="1499" customHeight="1" ht="15">
      <c r="A1499" s="2" t="inlineStr"/>
      <c r="B1499" s="2" t="inlineStr"/>
      <c r="C1499" s="2" t="inlineStr"/>
      <c r="D1499" s="2" t="inlineStr"/>
      <c r="E1499" s="28" t="inlineStr">
        <is>
          <r>
            <t xml:space="preserve">VALOR:</t>
          </r>
        </is>
      </c>
      <c r="F1499" s="28" t="inlineStr"/>
      <c r="G1499" s="29" t="n">
        <f>ROUND(SUM(G1498),2)</f>
        <v>0.92</v>
      </c>
    </row>
    <row r="1500" customHeight="1" ht="15">
      <c r="A1500" s="2" t="inlineStr"/>
      <c r="B1500" s="2" t="inlineStr"/>
      <c r="C1500" s="2" t="inlineStr"/>
      <c r="D1500" s="2" t="inlineStr"/>
      <c r="E1500" s="28" t="inlineStr">
        <is>
          <r>
            <t xml:space="preserve">VALOR BDI (20.34%):</t>
          </r>
        </is>
      </c>
      <c r="F1500" s="28" t="inlineStr"/>
      <c r="G1500" s="29" t="n">
        <f>ROUND(G1499*(20.34/100),2)</f>
        <v>0.19</v>
      </c>
    </row>
    <row r="1501" customHeight="1" ht="15">
      <c r="A1501" s="2" t="inlineStr"/>
      <c r="B1501" s="2" t="inlineStr"/>
      <c r="C1501" s="2" t="inlineStr"/>
      <c r="D1501" s="2" t="inlineStr"/>
      <c r="E1501" s="28" t="inlineStr">
        <is>
          <r>
            <t xml:space="preserve">VALOR COM BDI:</t>
          </r>
        </is>
      </c>
      <c r="F1501" s="28" t="inlineStr"/>
      <c r="G1501" s="29" t="n">
        <f>G1500+G1499</f>
        <v>1.11</v>
      </c>
    </row>
    <row r="1502" customHeight="1" ht="10">
      <c r="A1502" s="2" t="inlineStr"/>
      <c r="B1502" s="2" t="inlineStr"/>
      <c r="C1502" s="2" t="inlineStr"/>
      <c r="D1502" s="2" t="inlineStr"/>
      <c r="E1502" s="18" t="inlineStr"/>
      <c r="F1502" s="18" t="inlineStr"/>
      <c r="G1502" s="18" t="inlineStr"/>
    </row>
    <row r="1503" customHeight="1" ht="20">
      <c r="A1503" s="19" t="inlineStr">
        <is>
          <r>
            <t xml:space="preserve">​91530​ COMPACTADOR DE SOLOS DE PERCUSSÃO (SOQUETE) COM MOTOR A GASOLINA 4 TEMPOS, POTÊNCIA 4 CV - JUROS. AF_08/2015​ (H)</t>
          </r>
        </is>
      </c>
      <c r="B1503" s="19" t="inlineStr"/>
      <c r="C1503" s="19" t="inlineStr"/>
      <c r="D1503" s="19" t="inlineStr"/>
      <c r="E1503" s="19" t="inlineStr"/>
      <c r="F1503" s="19" t="inlineStr"/>
      <c r="G1503" s="19" t="inlineStr"/>
    </row>
    <row r="1504" customHeight="1" ht="15">
      <c r="A1504" s="20" t="inlineStr">
        <is>
          <r>
            <t xml:space="preserve">Equipamento</t>
          </r>
        </is>
      </c>
      <c r="B1504" s="20" t="inlineStr"/>
      <c r="C1504" s="21" t="inlineStr">
        <is>
          <r>
            <t xml:space="preserve">FONTE</t>
          </r>
        </is>
      </c>
      <c r="D1504" s="21" t="inlineStr">
        <is>
          <r>
            <t xml:space="preserve">UNID</t>
          </r>
        </is>
      </c>
      <c r="E1504" s="21" t="inlineStr">
        <is>
          <r>
            <t xml:space="preserve">COEFICIENTE</t>
          </r>
        </is>
      </c>
      <c r="F1504" s="21" t="inlineStr">
        <is>
          <r>
            <t xml:space="preserve">PREÇO UNITÁRIO</t>
          </r>
        </is>
      </c>
      <c r="G1504" s="21" t="inlineStr">
        <is>
          <r>
            <t xml:space="preserve">TOTAL</t>
          </r>
        </is>
      </c>
    </row>
    <row r="1505" customHeight="1" ht="21">
      <c r="A1505" s="22" t="inlineStr">
        <is>
          <r>
            <t xml:space="preserve">00013458</t>
          </r>
        </is>
      </c>
      <c r="B1505" s="23" t="inlineStr">
        <is>
          <r>
            <t xml:space="preserve">COMPACTADOR DE SOLOS DE PERCURSAO (SOQUETE) COM MOTOR A GASOLINA 4 TEMPOS DE 4 HP (4 CV)</t>
          </r>
        </is>
      </c>
      <c r="C1505" s="22" t="inlineStr">
        <is>
          <r>
            <t xml:space="preserve">SINAPI</t>
          </r>
        </is>
      </c>
      <c r="D1505" s="22" t="inlineStr">
        <is>
          <r>
            <t xml:space="preserve">UN</t>
          </r>
        </is>
      </c>
      <c r="E1505" s="24" t="n">
        <v>1.43E-5</v>
      </c>
      <c r="F1505" s="25" t="n">
        <v>17335.43</v>
      </c>
      <c r="G1505" s="25" t="n">
        <f>TRUNC(TRUNC(E1505,8)*F1505,2)</f>
        <v>0.24</v>
      </c>
    </row>
    <row r="1506" customHeight="1" ht="15">
      <c r="A1506" s="2" t="inlineStr"/>
      <c r="B1506" s="2" t="inlineStr"/>
      <c r="C1506" s="2" t="inlineStr"/>
      <c r="D1506" s="2" t="inlineStr"/>
      <c r="E1506" s="26" t="inlineStr">
        <is>
          <r>
            <t xml:space="preserve">TOTAL Equipamento:</t>
          </r>
        </is>
      </c>
      <c r="F1506" s="26" t="inlineStr"/>
      <c r="G1506" s="27" t="n">
        <f>SUM(G1505:G1505)</f>
        <v>0.24</v>
      </c>
    </row>
    <row r="1507" customHeight="1" ht="15">
      <c r="A1507" s="2" t="inlineStr"/>
      <c r="B1507" s="2" t="inlineStr"/>
      <c r="C1507" s="2" t="inlineStr"/>
      <c r="D1507" s="2" t="inlineStr"/>
      <c r="E1507" s="28" t="inlineStr">
        <is>
          <r>
            <t xml:space="preserve">VALOR:</t>
          </r>
        </is>
      </c>
      <c r="F1507" s="28" t="inlineStr"/>
      <c r="G1507" s="29" t="n">
        <f>ROUND(SUM(G1506),2)</f>
        <v>0.24</v>
      </c>
    </row>
    <row r="1508" customHeight="1" ht="15">
      <c r="A1508" s="2" t="inlineStr"/>
      <c r="B1508" s="2" t="inlineStr"/>
      <c r="C1508" s="2" t="inlineStr"/>
      <c r="D1508" s="2" t="inlineStr"/>
      <c r="E1508" s="28" t="inlineStr">
        <is>
          <r>
            <t xml:space="preserve">VALOR BDI (20.34%):</t>
          </r>
        </is>
      </c>
      <c r="F1508" s="28" t="inlineStr"/>
      <c r="G1508" s="29" t="n">
        <f>ROUND(G1507*(20.34/100),2)</f>
        <v>0.05</v>
      </c>
    </row>
    <row r="1509" customHeight="1" ht="15">
      <c r="A1509" s="2" t="inlineStr"/>
      <c r="B1509" s="2" t="inlineStr"/>
      <c r="C1509" s="2" t="inlineStr"/>
      <c r="D1509" s="2" t="inlineStr"/>
      <c r="E1509" s="28" t="inlineStr">
        <is>
          <r>
            <t xml:space="preserve">VALOR COM BDI:</t>
          </r>
        </is>
      </c>
      <c r="F1509" s="28" t="inlineStr"/>
      <c r="G1509" s="29" t="n">
        <f>G1508+G1507</f>
        <v>0.29</v>
      </c>
    </row>
    <row r="1510" customHeight="1" ht="10">
      <c r="A1510" s="2" t="inlineStr"/>
      <c r="B1510" s="2" t="inlineStr"/>
      <c r="C1510" s="2" t="inlineStr"/>
      <c r="D1510" s="2" t="inlineStr"/>
      <c r="E1510" s="18" t="inlineStr"/>
      <c r="F1510" s="18" t="inlineStr"/>
      <c r="G1510" s="18" t="inlineStr"/>
    </row>
    <row r="1511" customHeight="1" ht="20">
      <c r="A1511" s="19" t="inlineStr">
        <is>
          <r>
            <t xml:space="preserve">​91531​ COMPACTADOR DE SOLOS DE PERCUSSÃO (SOQUETE) COM MOTOR A GASOLINA 4 TEMPOS, POTÊNCIA 4 CV - MANUTENÇÃO. AF_08/2015​ (H)</t>
          </r>
        </is>
      </c>
      <c r="B1511" s="19" t="inlineStr"/>
      <c r="C1511" s="19" t="inlineStr"/>
      <c r="D1511" s="19" t="inlineStr"/>
      <c r="E1511" s="19" t="inlineStr"/>
      <c r="F1511" s="19" t="inlineStr"/>
      <c r="G1511" s="19" t="inlineStr"/>
    </row>
    <row r="1512" customHeight="1" ht="15">
      <c r="A1512" s="20" t="inlineStr">
        <is>
          <r>
            <t xml:space="preserve">Equipamento</t>
          </r>
        </is>
      </c>
      <c r="B1512" s="20" t="inlineStr"/>
      <c r="C1512" s="21" t="inlineStr">
        <is>
          <r>
            <t xml:space="preserve">FONTE</t>
          </r>
        </is>
      </c>
      <c r="D1512" s="21" t="inlineStr">
        <is>
          <r>
            <t xml:space="preserve">UNID</t>
          </r>
        </is>
      </c>
      <c r="E1512" s="21" t="inlineStr">
        <is>
          <r>
            <t xml:space="preserve">COEFICIENTE</t>
          </r>
        </is>
      </c>
      <c r="F1512" s="21" t="inlineStr">
        <is>
          <r>
            <t xml:space="preserve">PREÇO UNITÁRIO</t>
          </r>
        </is>
      </c>
      <c r="G1512" s="21" t="inlineStr">
        <is>
          <r>
            <t xml:space="preserve">TOTAL</t>
          </r>
        </is>
      </c>
    </row>
    <row r="1513" customHeight="1" ht="21">
      <c r="A1513" s="22" t="inlineStr">
        <is>
          <r>
            <t xml:space="preserve">00013458</t>
          </r>
        </is>
      </c>
      <c r="B1513" s="23" t="inlineStr">
        <is>
          <r>
            <t xml:space="preserve">COMPACTADOR DE SOLOS DE PERCURSAO (SOQUETE) COM MOTOR A GASOLINA 4 TEMPOS DE 4 HP (4 CV)</t>
          </r>
        </is>
      </c>
      <c r="C1513" s="22" t="inlineStr">
        <is>
          <r>
            <t xml:space="preserve">SINAPI</t>
          </r>
        </is>
      </c>
      <c r="D1513" s="22" t="inlineStr">
        <is>
          <r>
            <t xml:space="preserve">UN</t>
          </r>
        </is>
      </c>
      <c r="E1513" s="24" t="n">
        <v>6.67E-5</v>
      </c>
      <c r="F1513" s="25" t="n">
        <v>17335.43</v>
      </c>
      <c r="G1513" s="25" t="n">
        <f>TRUNC(TRUNC(E1513,8)*F1513,2)</f>
        <v>1.15</v>
      </c>
    </row>
    <row r="1514" customHeight="1" ht="15">
      <c r="A1514" s="2" t="inlineStr"/>
      <c r="B1514" s="2" t="inlineStr"/>
      <c r="C1514" s="2" t="inlineStr"/>
      <c r="D1514" s="2" t="inlineStr"/>
      <c r="E1514" s="26" t="inlineStr">
        <is>
          <r>
            <t xml:space="preserve">TOTAL Equipamento:</t>
          </r>
        </is>
      </c>
      <c r="F1514" s="26" t="inlineStr"/>
      <c r="G1514" s="27" t="n">
        <f>SUM(G1513:G1513)</f>
        <v>1.15</v>
      </c>
    </row>
    <row r="1515" customHeight="1" ht="15">
      <c r="A1515" s="2" t="inlineStr"/>
      <c r="B1515" s="2" t="inlineStr"/>
      <c r="C1515" s="2" t="inlineStr"/>
      <c r="D1515" s="2" t="inlineStr"/>
      <c r="E1515" s="28" t="inlineStr">
        <is>
          <r>
            <t xml:space="preserve">VALOR:</t>
          </r>
        </is>
      </c>
      <c r="F1515" s="28" t="inlineStr"/>
      <c r="G1515" s="29" t="n">
        <f>ROUND(SUM(G1514),2)</f>
        <v>1.15</v>
      </c>
    </row>
    <row r="1516" customHeight="1" ht="15">
      <c r="A1516" s="2" t="inlineStr"/>
      <c r="B1516" s="2" t="inlineStr"/>
      <c r="C1516" s="2" t="inlineStr"/>
      <c r="D1516" s="2" t="inlineStr"/>
      <c r="E1516" s="28" t="inlineStr">
        <is>
          <r>
            <t xml:space="preserve">VALOR BDI (20.34%):</t>
          </r>
        </is>
      </c>
      <c r="F1516" s="28" t="inlineStr"/>
      <c r="G1516" s="29" t="n">
        <f>ROUND(G1515*(20.34/100),2)</f>
        <v>0.23</v>
      </c>
    </row>
    <row r="1517" customHeight="1" ht="15">
      <c r="A1517" s="2" t="inlineStr"/>
      <c r="B1517" s="2" t="inlineStr"/>
      <c r="C1517" s="2" t="inlineStr"/>
      <c r="D1517" s="2" t="inlineStr"/>
      <c r="E1517" s="28" t="inlineStr">
        <is>
          <r>
            <t xml:space="preserve">VALOR COM BDI:</t>
          </r>
        </is>
      </c>
      <c r="F1517" s="28" t="inlineStr"/>
      <c r="G1517" s="29" t="n">
        <f>G1516+G1515</f>
        <v>1.38</v>
      </c>
    </row>
    <row r="1518" customHeight="1" ht="10">
      <c r="A1518" s="2" t="inlineStr"/>
      <c r="B1518" s="2" t="inlineStr"/>
      <c r="C1518" s="2" t="inlineStr"/>
      <c r="D1518" s="2" t="inlineStr"/>
      <c r="E1518" s="18" t="inlineStr"/>
      <c r="F1518" s="18" t="inlineStr"/>
      <c r="G1518" s="18" t="inlineStr"/>
    </row>
    <row r="1519" customHeight="1" ht="20">
      <c r="A1519" s="19" t="inlineStr">
        <is>
          <r>
            <t xml:space="preserve">​91532​ COMPACTADOR DE SOLOS DE PERCUSSÃO (SOQUETE) COM MOTOR A GASOLINA 4 TEMPOS, POTÊNCIA 4 CV - MATERIAIS NA OPERAÇÃO. AF_08/2015​ (H)</t>
          </r>
        </is>
      </c>
      <c r="B1519" s="19" t="inlineStr"/>
      <c r="C1519" s="19" t="inlineStr"/>
      <c r="D1519" s="19" t="inlineStr"/>
      <c r="E1519" s="19" t="inlineStr"/>
      <c r="F1519" s="19" t="inlineStr"/>
      <c r="G1519" s="19" t="inlineStr"/>
    </row>
    <row r="1520" customHeight="1" ht="15">
      <c r="A1520" s="20" t="inlineStr">
        <is>
          <r>
            <t xml:space="preserve">Material</t>
          </r>
        </is>
      </c>
      <c r="B1520" s="20" t="inlineStr"/>
      <c r="C1520" s="21" t="inlineStr">
        <is>
          <r>
            <t xml:space="preserve">FONTE</t>
          </r>
        </is>
      </c>
      <c r="D1520" s="21" t="inlineStr">
        <is>
          <r>
            <t xml:space="preserve">UNID</t>
          </r>
        </is>
      </c>
      <c r="E1520" s="21" t="inlineStr">
        <is>
          <r>
            <t xml:space="preserve">COEFICIENTE</t>
          </r>
        </is>
      </c>
      <c r="F1520" s="21" t="inlineStr">
        <is>
          <r>
            <t xml:space="preserve">PREÇO UNITÁRIO</t>
          </r>
        </is>
      </c>
      <c r="G1520" s="21" t="inlineStr">
        <is>
          <r>
            <t xml:space="preserve">TOTAL</t>
          </r>
        </is>
      </c>
    </row>
    <row r="1521" customHeight="1" ht="15">
      <c r="A1521" s="22" t="inlineStr">
        <is>
          <r>
            <t xml:space="preserve">00004222</t>
          </r>
        </is>
      </c>
      <c r="B1521" s="23" t="inlineStr">
        <is>
          <r>
            <t xml:space="preserve">GASOLINA COMUM</t>
          </r>
        </is>
      </c>
      <c r="C1521" s="22" t="inlineStr">
        <is>
          <r>
            <t xml:space="preserve">SINAPI</t>
          </r>
        </is>
      </c>
      <c r="D1521" s="22" t="inlineStr">
        <is>
          <r>
            <t xml:space="preserve">L</t>
          </r>
        </is>
      </c>
      <c r="E1521" s="24" t="n">
        <v>1.03</v>
      </c>
      <c r="F1521" s="25" t="n">
        <v>6.31</v>
      </c>
      <c r="G1521" s="25" t="n">
        <f>TRUNC(TRUNC(E1521,8)*F1521,2)</f>
        <v>6.49</v>
      </c>
    </row>
    <row r="1522" customHeight="1" ht="15">
      <c r="A1522" s="2" t="inlineStr"/>
      <c r="B1522" s="2" t="inlineStr"/>
      <c r="C1522" s="2" t="inlineStr"/>
      <c r="D1522" s="2" t="inlineStr"/>
      <c r="E1522" s="26" t="inlineStr">
        <is>
          <r>
            <t xml:space="preserve">TOTAL Material:</t>
          </r>
        </is>
      </c>
      <c r="F1522" s="26" t="inlineStr"/>
      <c r="G1522" s="27" t="n">
        <f>SUM(G1521:G1521)</f>
        <v>6.49</v>
      </c>
    </row>
    <row r="1523" customHeight="1" ht="15">
      <c r="A1523" s="2" t="inlineStr"/>
      <c r="B1523" s="2" t="inlineStr"/>
      <c r="C1523" s="2" t="inlineStr"/>
      <c r="D1523" s="2" t="inlineStr"/>
      <c r="E1523" s="28" t="inlineStr">
        <is>
          <r>
            <t xml:space="preserve">VALOR:</t>
          </r>
        </is>
      </c>
      <c r="F1523" s="28" t="inlineStr"/>
      <c r="G1523" s="29" t="n">
        <f>ROUND(SUM(G1522),2)</f>
        <v>6.49</v>
      </c>
    </row>
    <row r="1524" customHeight="1" ht="15">
      <c r="A1524" s="2" t="inlineStr"/>
      <c r="B1524" s="2" t="inlineStr"/>
      <c r="C1524" s="2" t="inlineStr"/>
      <c r="D1524" s="2" t="inlineStr"/>
      <c r="E1524" s="28" t="inlineStr">
        <is>
          <r>
            <t xml:space="preserve">VALOR BDI (20.34%):</t>
          </r>
        </is>
      </c>
      <c r="F1524" s="28" t="inlineStr"/>
      <c r="G1524" s="29" t="n">
        <f>ROUND(G1523*(20.34/100),2)</f>
        <v>1.32</v>
      </c>
    </row>
    <row r="1525" customHeight="1" ht="15">
      <c r="A1525" s="2" t="inlineStr"/>
      <c r="B1525" s="2" t="inlineStr"/>
      <c r="C1525" s="2" t="inlineStr"/>
      <c r="D1525" s="2" t="inlineStr"/>
      <c r="E1525" s="28" t="inlineStr">
        <is>
          <r>
            <t xml:space="preserve">VALOR COM BDI:</t>
          </r>
        </is>
      </c>
      <c r="F1525" s="28" t="inlineStr"/>
      <c r="G1525" s="29" t="n">
        <f>G1524+G1523</f>
        <v>7.81</v>
      </c>
    </row>
    <row r="1526" customHeight="1" ht="10">
      <c r="A1526" s="2" t="inlineStr"/>
      <c r="B1526" s="2" t="inlineStr"/>
      <c r="C1526" s="2" t="inlineStr"/>
      <c r="D1526" s="2" t="inlineStr"/>
      <c r="E1526" s="18" t="inlineStr"/>
      <c r="F1526" s="18" t="inlineStr"/>
      <c r="G1526" s="18" t="inlineStr"/>
    </row>
    <row r="1527" customHeight="1" ht="20">
      <c r="A1527" s="19" t="inlineStr">
        <is>
          <r>
            <t xml:space="preserve">​95265​ COMPACTADOR DE SOLOS DE PERCUSÃO (SOQUETE) COM MOTOR A GASOLINA, POTÊNCIA 3 CV - CHI DIURNO. AF_09/2016​ (CHI)</t>
          </r>
        </is>
      </c>
      <c r="B1527" s="19" t="inlineStr"/>
      <c r="C1527" s="19" t="inlineStr"/>
      <c r="D1527" s="19" t="inlineStr"/>
      <c r="E1527" s="19" t="inlineStr"/>
      <c r="F1527" s="19" t="inlineStr"/>
      <c r="G1527" s="19" t="inlineStr"/>
    </row>
    <row r="1528" customHeight="1" ht="15">
      <c r="A1528" s="20" t="inlineStr">
        <is>
          <r>
            <t xml:space="preserve">Serviço</t>
          </r>
        </is>
      </c>
      <c r="B1528" s="20" t="inlineStr"/>
      <c r="C1528" s="21" t="inlineStr">
        <is>
          <r>
            <t xml:space="preserve">FONTE</t>
          </r>
        </is>
      </c>
      <c r="D1528" s="21" t="inlineStr">
        <is>
          <r>
            <t xml:space="preserve">UNID</t>
          </r>
        </is>
      </c>
      <c r="E1528" s="21" t="inlineStr">
        <is>
          <r>
            <t xml:space="preserve">COEFICIENTE</t>
          </r>
        </is>
      </c>
      <c r="F1528" s="21" t="inlineStr">
        <is>
          <r>
            <t xml:space="preserve">PREÇO UNITÁRIO</t>
          </r>
        </is>
      </c>
      <c r="G1528" s="21" t="inlineStr">
        <is>
          <r>
            <t xml:space="preserve">TOTAL</t>
          </r>
        </is>
      </c>
    </row>
    <row r="1529" customHeight="1" ht="29">
      <c r="A1529" s="22" t="inlineStr">
        <is>
          <r>
            <t xml:space="preserve">95260</t>
          </r>
        </is>
      </c>
      <c r="B1529" s="23" t="inlineStr">
        <is>
          <r>
            <t xml:space="preserve">COMPACTADOR DE SOLOS DE PERCUSÃO (SOQUETE) COM MOTOR A GASOLINA, POTÊNCIA 3 CV - DEPRECIAÇÃO. AF_09/2016</t>
          </r>
        </is>
      </c>
      <c r="C1529" s="22" t="inlineStr">
        <is>
          <r>
            <t xml:space="preserve">SINAPI</t>
          </r>
        </is>
      </c>
      <c r="D1529" s="22" t="inlineStr">
        <is>
          <r>
            <t xml:space="preserve">H</t>
          </r>
        </is>
      </c>
      <c r="E1529" s="24" t="n">
        <v>1.0</v>
      </c>
      <c r="F1529" s="25" t="n">
        <v>0.74</v>
      </c>
      <c r="G1529" s="25" t="n">
        <f>TRUNC(TRUNC(E1529,8)*F1529,2)</f>
        <v>0.74</v>
      </c>
    </row>
    <row r="1530" customHeight="1" ht="21">
      <c r="A1530" s="22" t="inlineStr">
        <is>
          <r>
            <t xml:space="preserve">95261</t>
          </r>
        </is>
      </c>
      <c r="B1530" s="23" t="inlineStr">
        <is>
          <r>
            <t xml:space="preserve">COMPACTADOR DE SOLOS DE PERCUSÃO (SOQUETE) COM MOTOR A GASOLINA, POTÊNCIA 3 CV - JUROS. AF_09/2016</t>
          </r>
        </is>
      </c>
      <c r="C1530" s="22" t="inlineStr">
        <is>
          <r>
            <t xml:space="preserve">SINAPI</t>
          </r>
        </is>
      </c>
      <c r="D1530" s="22" t="inlineStr">
        <is>
          <r>
            <t xml:space="preserve">H</t>
          </r>
        </is>
      </c>
      <c r="E1530" s="24" t="n">
        <v>1.0</v>
      </c>
      <c r="F1530" s="25" t="n">
        <v>0.2</v>
      </c>
      <c r="G1530" s="25" t="n">
        <f>TRUNC(TRUNC(E1530,8)*F1530,2)</f>
        <v>0.2</v>
      </c>
    </row>
    <row r="1531" customHeight="1" ht="15">
      <c r="A1531" s="2" t="inlineStr"/>
      <c r="B1531" s="2" t="inlineStr"/>
      <c r="C1531" s="2" t="inlineStr"/>
      <c r="D1531" s="2" t="inlineStr"/>
      <c r="E1531" s="26" t="inlineStr">
        <is>
          <r>
            <t xml:space="preserve">TOTAL Serviço:</t>
          </r>
        </is>
      </c>
      <c r="F1531" s="26" t="inlineStr"/>
      <c r="G1531" s="27" t="n">
        <f>SUM(G1529:G1530)</f>
        <v>0.94</v>
      </c>
    </row>
    <row r="1532" customHeight="1" ht="15">
      <c r="A1532" s="2" t="inlineStr"/>
      <c r="B1532" s="2" t="inlineStr"/>
      <c r="C1532" s="2" t="inlineStr"/>
      <c r="D1532" s="2" t="inlineStr"/>
      <c r="E1532" s="28" t="inlineStr">
        <is>
          <r>
            <t xml:space="preserve">VALOR:</t>
          </r>
        </is>
      </c>
      <c r="F1532" s="28" t="inlineStr"/>
      <c r="G1532" s="29" t="n">
        <f>ROUND(SUM(G1531),2)</f>
        <v>0.94</v>
      </c>
    </row>
    <row r="1533" customHeight="1" ht="15">
      <c r="A1533" s="2" t="inlineStr"/>
      <c r="B1533" s="2" t="inlineStr"/>
      <c r="C1533" s="2" t="inlineStr"/>
      <c r="D1533" s="2" t="inlineStr"/>
      <c r="E1533" s="28" t="inlineStr">
        <is>
          <r>
            <t xml:space="preserve">VALOR BDI (20.34%):</t>
          </r>
        </is>
      </c>
      <c r="F1533" s="28" t="inlineStr"/>
      <c r="G1533" s="29" t="n">
        <f>ROUND(G1532*(20.34/100),2)</f>
        <v>0.19</v>
      </c>
    </row>
    <row r="1534" customHeight="1" ht="15">
      <c r="A1534" s="2" t="inlineStr"/>
      <c r="B1534" s="2" t="inlineStr"/>
      <c r="C1534" s="2" t="inlineStr"/>
      <c r="D1534" s="2" t="inlineStr"/>
      <c r="E1534" s="28" t="inlineStr">
        <is>
          <r>
            <t xml:space="preserve">VALOR COM BDI:</t>
          </r>
        </is>
      </c>
      <c r="F1534" s="28" t="inlineStr"/>
      <c r="G1534" s="29" t="n">
        <f>G1533+G1532</f>
        <v>1.13</v>
      </c>
    </row>
    <row r="1535" customHeight="1" ht="10">
      <c r="A1535" s="2" t="inlineStr"/>
      <c r="B1535" s="2" t="inlineStr"/>
      <c r="C1535" s="2" t="inlineStr"/>
      <c r="D1535" s="2" t="inlineStr"/>
      <c r="E1535" s="18" t="inlineStr"/>
      <c r="F1535" s="18" t="inlineStr"/>
      <c r="G1535" s="18" t="inlineStr"/>
    </row>
    <row r="1536" customHeight="1" ht="20">
      <c r="A1536" s="19" t="inlineStr">
        <is>
          <r>
            <t xml:space="preserve">​95264​ COMPACTADOR DE SOLOS DE PERCUSÃO (SOQUETE) COM MOTOR A GASOLINA, POTÊNCIA 3 CV - CHP DIURNO. AF_09/2016​ (CHP)</t>
          </r>
        </is>
      </c>
      <c r="B1536" s="19" t="inlineStr"/>
      <c r="C1536" s="19" t="inlineStr"/>
      <c r="D1536" s="19" t="inlineStr"/>
      <c r="E1536" s="19" t="inlineStr"/>
      <c r="F1536" s="19" t="inlineStr"/>
      <c r="G1536" s="19" t="inlineStr"/>
    </row>
    <row r="1537" customHeight="1" ht="15">
      <c r="A1537" s="20" t="inlineStr">
        <is>
          <r>
            <t xml:space="preserve">Serviço</t>
          </r>
        </is>
      </c>
      <c r="B1537" s="20" t="inlineStr"/>
      <c r="C1537" s="21" t="inlineStr">
        <is>
          <r>
            <t xml:space="preserve">FONTE</t>
          </r>
        </is>
      </c>
      <c r="D1537" s="21" t="inlineStr">
        <is>
          <r>
            <t xml:space="preserve">UNID</t>
          </r>
        </is>
      </c>
      <c r="E1537" s="21" t="inlineStr">
        <is>
          <r>
            <t xml:space="preserve">COEFICIENTE</t>
          </r>
        </is>
      </c>
      <c r="F1537" s="21" t="inlineStr">
        <is>
          <r>
            <t xml:space="preserve">PREÇO UNITÁRIO</t>
          </r>
        </is>
      </c>
      <c r="G1537" s="21" t="inlineStr">
        <is>
          <r>
            <t xml:space="preserve">TOTAL</t>
          </r>
        </is>
      </c>
    </row>
    <row r="1538" customHeight="1" ht="29">
      <c r="A1538" s="22" t="inlineStr">
        <is>
          <r>
            <t xml:space="preserve">95260</t>
          </r>
        </is>
      </c>
      <c r="B1538" s="23" t="inlineStr">
        <is>
          <r>
            <t xml:space="preserve">COMPACTADOR DE SOLOS DE PERCUSÃO (SOQUETE) COM MOTOR A GASOLINA, POTÊNCIA 3 CV - DEPRECIAÇÃO. AF_09/2016</t>
          </r>
        </is>
      </c>
      <c r="C1538" s="22" t="inlineStr">
        <is>
          <r>
            <t xml:space="preserve">SINAPI</t>
          </r>
        </is>
      </c>
      <c r="D1538" s="22" t="inlineStr">
        <is>
          <r>
            <t xml:space="preserve">H</t>
          </r>
        </is>
      </c>
      <c r="E1538" s="24" t="n">
        <v>1.0</v>
      </c>
      <c r="F1538" s="25" t="n">
        <v>0.74</v>
      </c>
      <c r="G1538" s="25" t="n">
        <f>TRUNC(TRUNC(E1538,8)*F1538,2)</f>
        <v>0.74</v>
      </c>
    </row>
    <row r="1539" customHeight="1" ht="21">
      <c r="A1539" s="22" t="inlineStr">
        <is>
          <r>
            <t xml:space="preserve">95261</t>
          </r>
        </is>
      </c>
      <c r="B1539" s="23" t="inlineStr">
        <is>
          <r>
            <t xml:space="preserve">COMPACTADOR DE SOLOS DE PERCUSÃO (SOQUETE) COM MOTOR A GASOLINA, POTÊNCIA 3 CV - JUROS. AF_09/2016</t>
          </r>
        </is>
      </c>
      <c r="C1539" s="22" t="inlineStr">
        <is>
          <r>
            <t xml:space="preserve">SINAPI</t>
          </r>
        </is>
      </c>
      <c r="D1539" s="22" t="inlineStr">
        <is>
          <r>
            <t xml:space="preserve">H</t>
          </r>
        </is>
      </c>
      <c r="E1539" s="24" t="n">
        <v>1.0</v>
      </c>
      <c r="F1539" s="25" t="n">
        <v>0.2</v>
      </c>
      <c r="G1539" s="25" t="n">
        <f>TRUNC(TRUNC(E1539,8)*F1539,2)</f>
        <v>0.2</v>
      </c>
    </row>
    <row r="1540" customHeight="1" ht="29">
      <c r="A1540" s="22" t="inlineStr">
        <is>
          <r>
            <t xml:space="preserve">95262</t>
          </r>
        </is>
      </c>
      <c r="B1540" s="23" t="inlineStr">
        <is>
          <r>
            <t xml:space="preserve">COMPACTADOR DE SOLOS DE PERCUSÃO (SOQUETE) COM MOTOR A GASOLINA, POTÊNCIA 3 CV - MANUTENÇÃO. AF_09/2016</t>
          </r>
        </is>
      </c>
      <c r="C1540" s="22" t="inlineStr">
        <is>
          <r>
            <t xml:space="preserve">SINAPI</t>
          </r>
        </is>
      </c>
      <c r="D1540" s="22" t="inlineStr">
        <is>
          <r>
            <t xml:space="preserve">H</t>
          </r>
        </is>
      </c>
      <c r="E1540" s="24" t="n">
        <v>1.0</v>
      </c>
      <c r="F1540" s="25" t="n">
        <v>0.93</v>
      </c>
      <c r="G1540" s="25" t="n">
        <f>TRUNC(TRUNC(E1540,8)*F1540,2)</f>
        <v>0.93</v>
      </c>
    </row>
    <row r="1541" customHeight="1" ht="29">
      <c r="A1541" s="22" t="inlineStr">
        <is>
          <r>
            <t xml:space="preserve">95263</t>
          </r>
        </is>
      </c>
      <c r="B1541" s="23" t="inlineStr">
        <is>
          <r>
            <t xml:space="preserve">COMPACTADOR DE SOLOS DE PERCUSÃO (SOQUETE) COM MOTOR A GASOLINA, POTÊNCIA 3 CV - MATERIAIS NA OPERAÇÃO. AF_09/2016</t>
          </r>
        </is>
      </c>
      <c r="C1541" s="22" t="inlineStr">
        <is>
          <r>
            <t xml:space="preserve">SINAPI</t>
          </r>
        </is>
      </c>
      <c r="D1541" s="22" t="inlineStr">
        <is>
          <r>
            <t xml:space="preserve">H</t>
          </r>
        </is>
      </c>
      <c r="E1541" s="24" t="n">
        <v>1.0</v>
      </c>
      <c r="F1541" s="25" t="n">
        <v>4.92</v>
      </c>
      <c r="G1541" s="25" t="n">
        <f>TRUNC(TRUNC(E1541,8)*F1541,2)</f>
        <v>4.92</v>
      </c>
    </row>
    <row r="1542" customHeight="1" ht="15">
      <c r="A1542" s="2" t="inlineStr"/>
      <c r="B1542" s="2" t="inlineStr"/>
      <c r="C1542" s="2" t="inlineStr"/>
      <c r="D1542" s="2" t="inlineStr"/>
      <c r="E1542" s="26" t="inlineStr">
        <is>
          <r>
            <t xml:space="preserve">TOTAL Serviço:</t>
          </r>
        </is>
      </c>
      <c r="F1542" s="26" t="inlineStr"/>
      <c r="G1542" s="27" t="n">
        <f>SUM(G1538:G1541)</f>
        <v>6.79</v>
      </c>
    </row>
    <row r="1543" customHeight="1" ht="15">
      <c r="A1543" s="2" t="inlineStr"/>
      <c r="B1543" s="2" t="inlineStr"/>
      <c r="C1543" s="2" t="inlineStr"/>
      <c r="D1543" s="2" t="inlineStr"/>
      <c r="E1543" s="28" t="inlineStr">
        <is>
          <r>
            <t xml:space="preserve">VALOR:</t>
          </r>
        </is>
      </c>
      <c r="F1543" s="28" t="inlineStr"/>
      <c r="G1543" s="29" t="n">
        <f>ROUND(SUM(G1542),2)</f>
        <v>6.79</v>
      </c>
    </row>
    <row r="1544" customHeight="1" ht="15">
      <c r="A1544" s="2" t="inlineStr"/>
      <c r="B1544" s="2" t="inlineStr"/>
      <c r="C1544" s="2" t="inlineStr"/>
      <c r="D1544" s="2" t="inlineStr"/>
      <c r="E1544" s="28" t="inlineStr">
        <is>
          <r>
            <t xml:space="preserve">VALOR BDI (20.34%):</t>
          </r>
        </is>
      </c>
      <c r="F1544" s="28" t="inlineStr"/>
      <c r="G1544" s="29" t="n">
        <f>ROUND(G1543*(20.34/100),2)</f>
        <v>1.38</v>
      </c>
    </row>
    <row r="1545" customHeight="1" ht="15">
      <c r="A1545" s="2" t="inlineStr"/>
      <c r="B1545" s="2" t="inlineStr"/>
      <c r="C1545" s="2" t="inlineStr"/>
      <c r="D1545" s="2" t="inlineStr"/>
      <c r="E1545" s="28" t="inlineStr">
        <is>
          <r>
            <t xml:space="preserve">VALOR COM BDI:</t>
          </r>
        </is>
      </c>
      <c r="F1545" s="28" t="inlineStr"/>
      <c r="G1545" s="29" t="n">
        <f>G1544+G1543</f>
        <v>8.17</v>
      </c>
    </row>
    <row r="1546" customHeight="1" ht="10">
      <c r="A1546" s="2" t="inlineStr"/>
      <c r="B1546" s="2" t="inlineStr"/>
      <c r="C1546" s="2" t="inlineStr"/>
      <c r="D1546" s="2" t="inlineStr"/>
      <c r="E1546" s="18" t="inlineStr"/>
      <c r="F1546" s="18" t="inlineStr"/>
      <c r="G1546" s="18" t="inlineStr"/>
    </row>
    <row r="1547" customHeight="1" ht="20">
      <c r="A1547" s="19" t="inlineStr">
        <is>
          <r>
            <t xml:space="preserve">​95260​ COMPACTADOR DE SOLOS DE PERCUSÃO (SOQUETE) COM MOTOR A GASOLINA, POTÊNCIA 3 CV - DEPRECIAÇÃO. AF_09/2016​ (H)</t>
          </r>
        </is>
      </c>
      <c r="B1547" s="19" t="inlineStr"/>
      <c r="C1547" s="19" t="inlineStr"/>
      <c r="D1547" s="19" t="inlineStr"/>
      <c r="E1547" s="19" t="inlineStr"/>
      <c r="F1547" s="19" t="inlineStr"/>
      <c r="G1547" s="19" t="inlineStr"/>
    </row>
    <row r="1548" customHeight="1" ht="15">
      <c r="A1548" s="20" t="inlineStr">
        <is>
          <r>
            <t xml:space="preserve">Equipamento</t>
          </r>
        </is>
      </c>
      <c r="B1548" s="20" t="inlineStr"/>
      <c r="C1548" s="21" t="inlineStr">
        <is>
          <r>
            <t xml:space="preserve">FONTE</t>
          </r>
        </is>
      </c>
      <c r="D1548" s="21" t="inlineStr">
        <is>
          <r>
            <t xml:space="preserve">UNID</t>
          </r>
        </is>
      </c>
      <c r="E1548" s="21" t="inlineStr">
        <is>
          <r>
            <t xml:space="preserve">COEFICIENTE</t>
          </r>
        </is>
      </c>
      <c r="F1548" s="21" t="inlineStr">
        <is>
          <r>
            <t xml:space="preserve">PREÇO UNITÁRIO</t>
          </r>
        </is>
      </c>
      <c r="G1548" s="21" t="inlineStr">
        <is>
          <r>
            <t xml:space="preserve">TOTAL</t>
          </r>
        </is>
      </c>
    </row>
    <row r="1549" customHeight="1" ht="46">
      <c r="A1549" s="22" t="inlineStr">
        <is>
          <r>
            <t xml:space="preserve">00011281</t>
          </r>
        </is>
      </c>
      <c r="B1549" s="23" t="inlineStr">
        <is>
          <r>
            <t xml:space="preserve">COMPACTADOR DE SOLO A PERCUSSAO (SOQUETE), A GASOLINA 4 TEMPOS, PESO 55 A 65 KG, FORCA DE IMPACTO 1.000 A 1.500 KGF, FREQ. 600 A 700 GOLPES P/ MINUTO, VELOCIDADE TRABALHO DE 10 A 15 M/MIN, POT. DE 2,00 A 3,00 HP</t>
          </r>
        </is>
      </c>
      <c r="C1549" s="22" t="inlineStr">
        <is>
          <r>
            <t xml:space="preserve">SINAPI</t>
          </r>
        </is>
      </c>
      <c r="D1549" s="22" t="inlineStr">
        <is>
          <r>
            <t xml:space="preserve">UN</t>
          </r>
        </is>
      </c>
      <c r="E1549" s="24" t="n">
        <v>5.33E-5</v>
      </c>
      <c r="F1549" s="25" t="n">
        <v>13990.0</v>
      </c>
      <c r="G1549" s="25" t="n">
        <f>TRUNC(TRUNC(E1549,8)*F1549,2)</f>
        <v>0.74</v>
      </c>
    </row>
    <row r="1550" customHeight="1" ht="15">
      <c r="A1550" s="2" t="inlineStr"/>
      <c r="B1550" s="2" t="inlineStr"/>
      <c r="C1550" s="2" t="inlineStr"/>
      <c r="D1550" s="2" t="inlineStr"/>
      <c r="E1550" s="26" t="inlineStr">
        <is>
          <r>
            <t xml:space="preserve">TOTAL Equipamento:</t>
          </r>
        </is>
      </c>
      <c r="F1550" s="26" t="inlineStr"/>
      <c r="G1550" s="27" t="n">
        <f>SUM(G1549:G1549)</f>
        <v>0.74</v>
      </c>
    </row>
    <row r="1551" customHeight="1" ht="15">
      <c r="A1551" s="2" t="inlineStr"/>
      <c r="B1551" s="2" t="inlineStr"/>
      <c r="C1551" s="2" t="inlineStr"/>
      <c r="D1551" s="2" t="inlineStr"/>
      <c r="E1551" s="28" t="inlineStr">
        <is>
          <r>
            <t xml:space="preserve">VALOR:</t>
          </r>
        </is>
      </c>
      <c r="F1551" s="28" t="inlineStr"/>
      <c r="G1551" s="29" t="n">
        <f>ROUND(SUM(G1550),2)</f>
        <v>0.74</v>
      </c>
    </row>
    <row r="1552" customHeight="1" ht="15">
      <c r="A1552" s="2" t="inlineStr"/>
      <c r="B1552" s="2" t="inlineStr"/>
      <c r="C1552" s="2" t="inlineStr"/>
      <c r="D1552" s="2" t="inlineStr"/>
      <c r="E1552" s="28" t="inlineStr">
        <is>
          <r>
            <t xml:space="preserve">VALOR BDI (20.34%):</t>
          </r>
        </is>
      </c>
      <c r="F1552" s="28" t="inlineStr"/>
      <c r="G1552" s="29" t="n">
        <f>ROUND(G1551*(20.34/100),2)</f>
        <v>0.15</v>
      </c>
    </row>
    <row r="1553" customHeight="1" ht="15">
      <c r="A1553" s="2" t="inlineStr"/>
      <c r="B1553" s="2" t="inlineStr"/>
      <c r="C1553" s="2" t="inlineStr"/>
      <c r="D1553" s="2" t="inlineStr"/>
      <c r="E1553" s="28" t="inlineStr">
        <is>
          <r>
            <t xml:space="preserve">VALOR COM BDI:</t>
          </r>
        </is>
      </c>
      <c r="F1553" s="28" t="inlineStr"/>
      <c r="G1553" s="29" t="n">
        <f>G1552+G1551</f>
        <v>0.89</v>
      </c>
    </row>
    <row r="1554" customHeight="1" ht="10">
      <c r="A1554" s="2" t="inlineStr"/>
      <c r="B1554" s="2" t="inlineStr"/>
      <c r="C1554" s="2" t="inlineStr"/>
      <c r="D1554" s="2" t="inlineStr"/>
      <c r="E1554" s="18" t="inlineStr"/>
      <c r="F1554" s="18" t="inlineStr"/>
      <c r="G1554" s="18" t="inlineStr"/>
    </row>
    <row r="1555" customHeight="1" ht="20">
      <c r="A1555" s="19" t="inlineStr">
        <is>
          <r>
            <t xml:space="preserve">​95261​ COMPACTADOR DE SOLOS DE PERCUSÃO (SOQUETE) COM MOTOR A GASOLINA, POTÊNCIA 3 CV - JUROS. AF_09/2016​ (H)</t>
          </r>
        </is>
      </c>
      <c r="B1555" s="19" t="inlineStr"/>
      <c r="C1555" s="19" t="inlineStr"/>
      <c r="D1555" s="19" t="inlineStr"/>
      <c r="E1555" s="19" t="inlineStr"/>
      <c r="F1555" s="19" t="inlineStr"/>
      <c r="G1555" s="19" t="inlineStr"/>
    </row>
    <row r="1556" customHeight="1" ht="15">
      <c r="A1556" s="20" t="inlineStr">
        <is>
          <r>
            <t xml:space="preserve">Equipamento</t>
          </r>
        </is>
      </c>
      <c r="B1556" s="20" t="inlineStr"/>
      <c r="C1556" s="21" t="inlineStr">
        <is>
          <r>
            <t xml:space="preserve">FONTE</t>
          </r>
        </is>
      </c>
      <c r="D1556" s="21" t="inlineStr">
        <is>
          <r>
            <t xml:space="preserve">UNID</t>
          </r>
        </is>
      </c>
      <c r="E1556" s="21" t="inlineStr">
        <is>
          <r>
            <t xml:space="preserve">COEFICIENTE</t>
          </r>
        </is>
      </c>
      <c r="F1556" s="21" t="inlineStr">
        <is>
          <r>
            <t xml:space="preserve">PREÇO UNITÁRIO</t>
          </r>
        </is>
      </c>
      <c r="G1556" s="21" t="inlineStr">
        <is>
          <r>
            <t xml:space="preserve">TOTAL</t>
          </r>
        </is>
      </c>
    </row>
    <row r="1557" customHeight="1" ht="46">
      <c r="A1557" s="22" t="inlineStr">
        <is>
          <r>
            <t xml:space="preserve">00011281</t>
          </r>
        </is>
      </c>
      <c r="B1557" s="23" t="inlineStr">
        <is>
          <r>
            <t xml:space="preserve">COMPACTADOR DE SOLO A PERCUSSAO (SOQUETE), A GASOLINA 4 TEMPOS, PESO 55 A 65 KG, FORCA DE IMPACTO 1.000 A 1.500 KGF, FREQ. 600 A 700 GOLPES P/ MINUTO, VELOCIDADE TRABALHO DE 10 A 15 M/MIN, POT. DE 2,00 A 3,00 HP</t>
          </r>
        </is>
      </c>
      <c r="C1557" s="22" t="inlineStr">
        <is>
          <r>
            <t xml:space="preserve">SINAPI</t>
          </r>
        </is>
      </c>
      <c r="D1557" s="22" t="inlineStr">
        <is>
          <r>
            <t xml:space="preserve">UN</t>
          </r>
        </is>
      </c>
      <c r="E1557" s="24" t="n">
        <v>1.43E-5</v>
      </c>
      <c r="F1557" s="25" t="n">
        <v>13990.0</v>
      </c>
      <c r="G1557" s="25" t="n">
        <f>TRUNC(TRUNC(E1557,8)*F1557,2)</f>
        <v>0.2</v>
      </c>
    </row>
    <row r="1558" customHeight="1" ht="15">
      <c r="A1558" s="2" t="inlineStr"/>
      <c r="B1558" s="2" t="inlineStr"/>
      <c r="C1558" s="2" t="inlineStr"/>
      <c r="D1558" s="2" t="inlineStr"/>
      <c r="E1558" s="26" t="inlineStr">
        <is>
          <r>
            <t xml:space="preserve">TOTAL Equipamento:</t>
          </r>
        </is>
      </c>
      <c r="F1558" s="26" t="inlineStr"/>
      <c r="G1558" s="27" t="n">
        <f>SUM(G1557:G1557)</f>
        <v>0.2</v>
      </c>
    </row>
    <row r="1559" customHeight="1" ht="15">
      <c r="A1559" s="2" t="inlineStr"/>
      <c r="B1559" s="2" t="inlineStr"/>
      <c r="C1559" s="2" t="inlineStr"/>
      <c r="D1559" s="2" t="inlineStr"/>
      <c r="E1559" s="28" t="inlineStr">
        <is>
          <r>
            <t xml:space="preserve">VALOR:</t>
          </r>
        </is>
      </c>
      <c r="F1559" s="28" t="inlineStr"/>
      <c r="G1559" s="29" t="n">
        <f>ROUND(SUM(G1558),2)</f>
        <v>0.2</v>
      </c>
    </row>
    <row r="1560" customHeight="1" ht="15">
      <c r="A1560" s="2" t="inlineStr"/>
      <c r="B1560" s="2" t="inlineStr"/>
      <c r="C1560" s="2" t="inlineStr"/>
      <c r="D1560" s="2" t="inlineStr"/>
      <c r="E1560" s="28" t="inlineStr">
        <is>
          <r>
            <t xml:space="preserve">VALOR BDI (20.34%):</t>
          </r>
        </is>
      </c>
      <c r="F1560" s="28" t="inlineStr"/>
      <c r="G1560" s="29" t="n">
        <f>ROUND(G1559*(20.34/100),2)</f>
        <v>0.04</v>
      </c>
    </row>
    <row r="1561" customHeight="1" ht="15">
      <c r="A1561" s="2" t="inlineStr"/>
      <c r="B1561" s="2" t="inlineStr"/>
      <c r="C1561" s="2" t="inlineStr"/>
      <c r="D1561" s="2" t="inlineStr"/>
      <c r="E1561" s="28" t="inlineStr">
        <is>
          <r>
            <t xml:space="preserve">VALOR COM BDI:</t>
          </r>
        </is>
      </c>
      <c r="F1561" s="28" t="inlineStr"/>
      <c r="G1561" s="29" t="n">
        <f>G1560+G1559</f>
        <v>0.24</v>
      </c>
    </row>
    <row r="1562" customHeight="1" ht="10">
      <c r="A1562" s="2" t="inlineStr"/>
      <c r="B1562" s="2" t="inlineStr"/>
      <c r="C1562" s="2" t="inlineStr"/>
      <c r="D1562" s="2" t="inlineStr"/>
      <c r="E1562" s="18" t="inlineStr"/>
      <c r="F1562" s="18" t="inlineStr"/>
      <c r="G1562" s="18" t="inlineStr"/>
    </row>
    <row r="1563" customHeight="1" ht="20">
      <c r="A1563" s="19" t="inlineStr">
        <is>
          <r>
            <t xml:space="preserve">​95262​ COMPACTADOR DE SOLOS DE PERCUSÃO (SOQUETE) COM MOTOR A GASOLINA, POTÊNCIA 3 CV - MANUTENÇÃO. AF_09/2016​ (H)</t>
          </r>
        </is>
      </c>
      <c r="B1563" s="19" t="inlineStr"/>
      <c r="C1563" s="19" t="inlineStr"/>
      <c r="D1563" s="19" t="inlineStr"/>
      <c r="E1563" s="19" t="inlineStr"/>
      <c r="F1563" s="19" t="inlineStr"/>
      <c r="G1563" s="19" t="inlineStr"/>
    </row>
    <row r="1564" customHeight="1" ht="15">
      <c r="A1564" s="20" t="inlineStr">
        <is>
          <r>
            <t xml:space="preserve">Equipamento</t>
          </r>
        </is>
      </c>
      <c r="B1564" s="20" t="inlineStr"/>
      <c r="C1564" s="21" t="inlineStr">
        <is>
          <r>
            <t xml:space="preserve">FONTE</t>
          </r>
        </is>
      </c>
      <c r="D1564" s="21" t="inlineStr">
        <is>
          <r>
            <t xml:space="preserve">UNID</t>
          </r>
        </is>
      </c>
      <c r="E1564" s="21" t="inlineStr">
        <is>
          <r>
            <t xml:space="preserve">COEFICIENTE</t>
          </r>
        </is>
      </c>
      <c r="F1564" s="21" t="inlineStr">
        <is>
          <r>
            <t xml:space="preserve">PREÇO UNITÁRIO</t>
          </r>
        </is>
      </c>
      <c r="G1564" s="21" t="inlineStr">
        <is>
          <r>
            <t xml:space="preserve">TOTAL</t>
          </r>
        </is>
      </c>
    </row>
    <row r="1565" customHeight="1" ht="46">
      <c r="A1565" s="22" t="inlineStr">
        <is>
          <r>
            <t xml:space="preserve">00011281</t>
          </r>
        </is>
      </c>
      <c r="B1565" s="23" t="inlineStr">
        <is>
          <r>
            <t xml:space="preserve">COMPACTADOR DE SOLO A PERCUSSAO (SOQUETE), A GASOLINA 4 TEMPOS, PESO 55 A 65 KG, FORCA DE IMPACTO 1.000 A 1.500 KGF, FREQ. 600 A 700 GOLPES P/ MINUTO, VELOCIDADE TRABALHO DE 10 A 15 M/MIN, POT. DE 2,00 A 3,00 HP</t>
          </r>
        </is>
      </c>
      <c r="C1565" s="22" t="inlineStr">
        <is>
          <r>
            <t xml:space="preserve">SINAPI</t>
          </r>
        </is>
      </c>
      <c r="D1565" s="22" t="inlineStr">
        <is>
          <r>
            <t xml:space="preserve">UN</t>
          </r>
        </is>
      </c>
      <c r="E1565" s="24" t="n">
        <v>6.67E-5</v>
      </c>
      <c r="F1565" s="25" t="n">
        <v>13990.0</v>
      </c>
      <c r="G1565" s="25" t="n">
        <f>TRUNC(TRUNC(E1565,8)*F1565,2)</f>
        <v>0.93</v>
      </c>
    </row>
    <row r="1566" customHeight="1" ht="15">
      <c r="A1566" s="2" t="inlineStr"/>
      <c r="B1566" s="2" t="inlineStr"/>
      <c r="C1566" s="2" t="inlineStr"/>
      <c r="D1566" s="2" t="inlineStr"/>
      <c r="E1566" s="26" t="inlineStr">
        <is>
          <r>
            <t xml:space="preserve">TOTAL Equipamento:</t>
          </r>
        </is>
      </c>
      <c r="F1566" s="26" t="inlineStr"/>
      <c r="G1566" s="27" t="n">
        <f>SUM(G1565:G1565)</f>
        <v>0.93</v>
      </c>
    </row>
    <row r="1567" customHeight="1" ht="15">
      <c r="A1567" s="2" t="inlineStr"/>
      <c r="B1567" s="2" t="inlineStr"/>
      <c r="C1567" s="2" t="inlineStr"/>
      <c r="D1567" s="2" t="inlineStr"/>
      <c r="E1567" s="28" t="inlineStr">
        <is>
          <r>
            <t xml:space="preserve">VALOR:</t>
          </r>
        </is>
      </c>
      <c r="F1567" s="28" t="inlineStr"/>
      <c r="G1567" s="29" t="n">
        <f>ROUND(SUM(G1566),2)</f>
        <v>0.93</v>
      </c>
    </row>
    <row r="1568" customHeight="1" ht="15">
      <c r="A1568" s="2" t="inlineStr"/>
      <c r="B1568" s="2" t="inlineStr"/>
      <c r="C1568" s="2" t="inlineStr"/>
      <c r="D1568" s="2" t="inlineStr"/>
      <c r="E1568" s="28" t="inlineStr">
        <is>
          <r>
            <t xml:space="preserve">VALOR BDI (20.34%):</t>
          </r>
        </is>
      </c>
      <c r="F1568" s="28" t="inlineStr"/>
      <c r="G1568" s="29" t="n">
        <f>ROUND(G1567*(20.34/100),2)</f>
        <v>0.19</v>
      </c>
    </row>
    <row r="1569" customHeight="1" ht="15">
      <c r="A1569" s="2" t="inlineStr"/>
      <c r="B1569" s="2" t="inlineStr"/>
      <c r="C1569" s="2" t="inlineStr"/>
      <c r="D1569" s="2" t="inlineStr"/>
      <c r="E1569" s="28" t="inlineStr">
        <is>
          <r>
            <t xml:space="preserve">VALOR COM BDI:</t>
          </r>
        </is>
      </c>
      <c r="F1569" s="28" t="inlineStr"/>
      <c r="G1569" s="29" t="n">
        <f>G1568+G1567</f>
        <v>1.12</v>
      </c>
    </row>
    <row r="1570" customHeight="1" ht="10">
      <c r="A1570" s="2" t="inlineStr"/>
      <c r="B1570" s="2" t="inlineStr"/>
      <c r="C1570" s="2" t="inlineStr"/>
      <c r="D1570" s="2" t="inlineStr"/>
      <c r="E1570" s="18" t="inlineStr"/>
      <c r="F1570" s="18" t="inlineStr"/>
      <c r="G1570" s="18" t="inlineStr"/>
    </row>
    <row r="1571" customHeight="1" ht="20">
      <c r="A1571" s="19" t="inlineStr">
        <is>
          <r>
            <t xml:space="preserve">​95263​ COMPACTADOR DE SOLOS DE PERCUSÃO (SOQUETE) COM MOTOR A GASOLINA, POTÊNCIA 3 CV - MATERIAIS NA OPERAÇÃO. AF_09/2016​ (H)</t>
          </r>
        </is>
      </c>
      <c r="B1571" s="19" t="inlineStr"/>
      <c r="C1571" s="19" t="inlineStr"/>
      <c r="D1571" s="19" t="inlineStr"/>
      <c r="E1571" s="19" t="inlineStr"/>
      <c r="F1571" s="19" t="inlineStr"/>
      <c r="G1571" s="19" t="inlineStr"/>
    </row>
    <row r="1572" customHeight="1" ht="15">
      <c r="A1572" s="20" t="inlineStr">
        <is>
          <r>
            <t xml:space="preserve">Material</t>
          </r>
        </is>
      </c>
      <c r="B1572" s="20" t="inlineStr"/>
      <c r="C1572" s="21" t="inlineStr">
        <is>
          <r>
            <t xml:space="preserve">FONTE</t>
          </r>
        </is>
      </c>
      <c r="D1572" s="21" t="inlineStr">
        <is>
          <r>
            <t xml:space="preserve">UNID</t>
          </r>
        </is>
      </c>
      <c r="E1572" s="21" t="inlineStr">
        <is>
          <r>
            <t xml:space="preserve">COEFICIENTE</t>
          </r>
        </is>
      </c>
      <c r="F1572" s="21" t="inlineStr">
        <is>
          <r>
            <t xml:space="preserve">PREÇO UNITÁRIO</t>
          </r>
        </is>
      </c>
      <c r="G1572" s="21" t="inlineStr">
        <is>
          <r>
            <t xml:space="preserve">TOTAL</t>
          </r>
        </is>
      </c>
    </row>
    <row r="1573" customHeight="1" ht="15">
      <c r="A1573" s="22" t="inlineStr">
        <is>
          <r>
            <t xml:space="preserve">00004222</t>
          </r>
        </is>
      </c>
      <c r="B1573" s="23" t="inlineStr">
        <is>
          <r>
            <t xml:space="preserve">GASOLINA COMUM</t>
          </r>
        </is>
      </c>
      <c r="C1573" s="22" t="inlineStr">
        <is>
          <r>
            <t xml:space="preserve">SINAPI</t>
          </r>
        </is>
      </c>
      <c r="D1573" s="22" t="inlineStr">
        <is>
          <r>
            <t xml:space="preserve">L</t>
          </r>
        </is>
      </c>
      <c r="E1573" s="24" t="n">
        <v>0.78</v>
      </c>
      <c r="F1573" s="25" t="n">
        <v>6.31</v>
      </c>
      <c r="G1573" s="25" t="n">
        <f>TRUNC(TRUNC(E1573,8)*F1573,2)</f>
        <v>4.92</v>
      </c>
    </row>
    <row r="1574" customHeight="1" ht="15">
      <c r="A1574" s="2" t="inlineStr"/>
      <c r="B1574" s="2" t="inlineStr"/>
      <c r="C1574" s="2" t="inlineStr"/>
      <c r="D1574" s="2" t="inlineStr"/>
      <c r="E1574" s="26" t="inlineStr">
        <is>
          <r>
            <t xml:space="preserve">TOTAL Material:</t>
          </r>
        </is>
      </c>
      <c r="F1574" s="26" t="inlineStr"/>
      <c r="G1574" s="27" t="n">
        <f>SUM(G1573:G1573)</f>
        <v>4.92</v>
      </c>
    </row>
    <row r="1575" customHeight="1" ht="15">
      <c r="A1575" s="2" t="inlineStr"/>
      <c r="B1575" s="2" t="inlineStr"/>
      <c r="C1575" s="2" t="inlineStr"/>
      <c r="D1575" s="2" t="inlineStr"/>
      <c r="E1575" s="28" t="inlineStr">
        <is>
          <r>
            <t xml:space="preserve">VALOR:</t>
          </r>
        </is>
      </c>
      <c r="F1575" s="28" t="inlineStr"/>
      <c r="G1575" s="29" t="n">
        <f>ROUND(SUM(G1574),2)</f>
        <v>4.92</v>
      </c>
    </row>
    <row r="1576" customHeight="1" ht="15">
      <c r="A1576" s="2" t="inlineStr"/>
      <c r="B1576" s="2" t="inlineStr"/>
      <c r="C1576" s="2" t="inlineStr"/>
      <c r="D1576" s="2" t="inlineStr"/>
      <c r="E1576" s="28" t="inlineStr">
        <is>
          <r>
            <t xml:space="preserve">VALOR BDI (20.34%):</t>
          </r>
        </is>
      </c>
      <c r="F1576" s="28" t="inlineStr"/>
      <c r="G1576" s="29" t="n">
        <f>ROUND(G1575*(20.34/100),2)</f>
        <v>1.0</v>
      </c>
    </row>
    <row r="1577" customHeight="1" ht="15">
      <c r="A1577" s="2" t="inlineStr"/>
      <c r="B1577" s="2" t="inlineStr"/>
      <c r="C1577" s="2" t="inlineStr"/>
      <c r="D1577" s="2" t="inlineStr"/>
      <c r="E1577" s="28" t="inlineStr">
        <is>
          <r>
            <t xml:space="preserve">VALOR COM BDI:</t>
          </r>
        </is>
      </c>
      <c r="F1577" s="28" t="inlineStr"/>
      <c r="G1577" s="29" t="n">
        <f>G1576+G1575</f>
        <v>5.92</v>
      </c>
    </row>
    <row r="1578" customHeight="1" ht="10">
      <c r="A1578" s="2" t="inlineStr"/>
      <c r="B1578" s="2" t="inlineStr"/>
      <c r="C1578" s="2" t="inlineStr"/>
      <c r="D1578" s="2" t="inlineStr"/>
      <c r="E1578" s="18" t="inlineStr"/>
      <c r="F1578" s="18" t="inlineStr"/>
      <c r="G1578" s="18" t="inlineStr"/>
    </row>
    <row r="1579" customHeight="1" ht="20">
      <c r="A1579" s="19" t="inlineStr">
        <is>
          <r>
            <t xml:space="preserve">​97083​ COMPACTAÇÃO MECÂNICA DE SOLO PARA EXECUÇÃO DE RADIER, PISO DE CONCRETO OU LAJE SOBRE SOLO, COM COMPACTADOR DE SOLOS A PERCUSSÃO. AF_09/2021​ (M2)</t>
          </r>
        </is>
      </c>
      <c r="B1579" s="19" t="inlineStr"/>
      <c r="C1579" s="19" t="inlineStr"/>
      <c r="D1579" s="19" t="inlineStr"/>
      <c r="E1579" s="19" t="inlineStr"/>
      <c r="F1579" s="19" t="inlineStr"/>
      <c r="G1579" s="19" t="inlineStr"/>
    </row>
    <row r="1580" customHeight="1" ht="15">
      <c r="A1580" s="20" t="inlineStr">
        <is>
          <r>
            <t xml:space="preserve">Equipamento Custo Horário</t>
          </r>
        </is>
      </c>
      <c r="B1580" s="20" t="inlineStr"/>
      <c r="C1580" s="21" t="inlineStr">
        <is>
          <r>
            <t xml:space="preserve">FONTE</t>
          </r>
        </is>
      </c>
      <c r="D1580" s="21" t="inlineStr">
        <is>
          <r>
            <t xml:space="preserve">UNID</t>
          </r>
        </is>
      </c>
      <c r="E1580" s="21" t="inlineStr">
        <is>
          <r>
            <t xml:space="preserve">COEFICIENTE</t>
          </r>
        </is>
      </c>
      <c r="F1580" s="21" t="inlineStr">
        <is>
          <r>
            <t xml:space="preserve">PREÇO UNITÁRIO</t>
          </r>
        </is>
      </c>
      <c r="G1580" s="21" t="inlineStr">
        <is>
          <r>
            <t xml:space="preserve">TOTAL</t>
          </r>
        </is>
      </c>
    </row>
    <row r="1581" customHeight="1" ht="29">
      <c r="A1581" s="22" t="inlineStr">
        <is>
          <r>
            <t xml:space="preserve">95265</t>
          </r>
        </is>
      </c>
      <c r="B1581" s="23" t="inlineStr">
        <is>
          <r>
            <t xml:space="preserve">COMPACTADOR DE SOLOS DE PERCUSÃO (SOQUETE) COM MOTOR A GASOLINA, POTÊNCIA 3 CV - CHI DIURNO. AF_09/2016</t>
          </r>
        </is>
      </c>
      <c r="C1581" s="22" t="inlineStr">
        <is>
          <r>
            <t xml:space="preserve">SINAPI</t>
          </r>
        </is>
      </c>
      <c r="D1581" s="22" t="inlineStr">
        <is>
          <r>
            <t xml:space="preserve">CHI</t>
          </r>
        </is>
      </c>
      <c r="E1581" s="24" t="n">
        <v>0.042</v>
      </c>
      <c r="F1581" s="25" t="n">
        <v>0.94</v>
      </c>
      <c r="G1581" s="25" t="n">
        <f>TRUNC(TRUNC(E1581,8)*F1581,2)</f>
        <v>0.03</v>
      </c>
    </row>
    <row r="1582" customHeight="1" ht="29">
      <c r="A1582" s="22" t="inlineStr">
        <is>
          <r>
            <t xml:space="preserve">95264</t>
          </r>
        </is>
      </c>
      <c r="B1582" s="23" t="inlineStr">
        <is>
          <r>
            <t xml:space="preserve">COMPACTADOR DE SOLOS DE PERCUSÃO (SOQUETE) COM MOTOR A GASOLINA, POTÊNCIA 3 CV - CHP DIURNO. AF_09/2016</t>
          </r>
        </is>
      </c>
      <c r="C1582" s="22" t="inlineStr">
        <is>
          <r>
            <t xml:space="preserve">SINAPI</t>
          </r>
        </is>
      </c>
      <c r="D1582" s="22" t="inlineStr">
        <is>
          <r>
            <t xml:space="preserve">CHP</t>
          </r>
        </is>
      </c>
      <c r="E1582" s="24" t="n">
        <v>0.025</v>
      </c>
      <c r="F1582" s="25" t="n">
        <v>6.79</v>
      </c>
      <c r="G1582" s="25" t="n">
        <f>TRUNC(TRUNC(E1582,8)*F1582,2)</f>
        <v>0.16</v>
      </c>
    </row>
    <row r="1583" customHeight="1" ht="18">
      <c r="A1583" s="2" t="inlineStr"/>
      <c r="B1583" s="2" t="inlineStr"/>
      <c r="C1583" s="2" t="inlineStr"/>
      <c r="D1583" s="2" t="inlineStr"/>
      <c r="E1583" s="26" t="inlineStr">
        <is>
          <r>
            <t xml:space="preserve">TOTAL Equipamento Custo Horário:</t>
          </r>
        </is>
      </c>
      <c r="F1583" s="26" t="inlineStr"/>
      <c r="G1583" s="27" t="n">
        <f>SUM(G1581:G1582)</f>
        <v>0.19</v>
      </c>
    </row>
    <row r="1584" customHeight="1" ht="15">
      <c r="A1584" s="20" t="inlineStr">
        <is>
          <r>
            <t xml:space="preserve">Mão de Obra com Encargos Complementares</t>
          </r>
        </is>
      </c>
      <c r="B1584" s="20" t="inlineStr"/>
      <c r="C1584" s="21" t="inlineStr">
        <is>
          <r>
            <t xml:space="preserve">FONTE</t>
          </r>
        </is>
      </c>
      <c r="D1584" s="21" t="inlineStr">
        <is>
          <r>
            <t xml:space="preserve">UNID</t>
          </r>
        </is>
      </c>
      <c r="E1584" s="21" t="inlineStr">
        <is>
          <r>
            <t xml:space="preserve">COEFICIENTE</t>
          </r>
        </is>
      </c>
      <c r="F1584" s="21" t="inlineStr">
        <is>
          <r>
            <t xml:space="preserve">PREÇO UNITÁRIO</t>
          </r>
        </is>
      </c>
      <c r="G1584" s="21" t="inlineStr">
        <is>
          <r>
            <t xml:space="preserve">TOTAL</t>
          </r>
        </is>
      </c>
    </row>
    <row r="1585" customHeight="1" ht="15">
      <c r="A1585" s="22" t="inlineStr">
        <is>
          <r>
            <t xml:space="preserve">88309</t>
          </r>
        </is>
      </c>
      <c r="B1585" s="23" t="inlineStr">
        <is>
          <r>
            <t xml:space="preserve">PEDREIRO COM ENCARGOS COMPLEMENTARES</t>
          </r>
        </is>
      </c>
      <c r="C1585" s="22" t="inlineStr">
        <is>
          <r>
            <t xml:space="preserve">SINAPI</t>
          </r>
        </is>
      </c>
      <c r="D1585" s="22" t="inlineStr">
        <is>
          <r>
            <t xml:space="preserve">H</t>
          </r>
        </is>
      </c>
      <c r="E1585" s="24" t="n">
        <v>0.045</v>
      </c>
      <c r="F1585" s="25" t="n">
        <v>30.58</v>
      </c>
      <c r="G1585" s="25" t="n">
        <f>TRUNC(TRUNC(E1585,8)*F1585,2)</f>
        <v>1.37</v>
      </c>
    </row>
    <row r="1586" customHeight="1" ht="15">
      <c r="A1586" s="22" t="inlineStr">
        <is>
          <r>
            <t xml:space="preserve">88316</t>
          </r>
        </is>
      </c>
      <c r="B1586" s="23" t="inlineStr">
        <is>
          <r>
            <t xml:space="preserve">SERVENTE COM ENCARGOS COMPLEMENTARES</t>
          </r>
        </is>
      </c>
      <c r="C1586" s="22" t="inlineStr">
        <is>
          <r>
            <t xml:space="preserve">SINAPI</t>
          </r>
        </is>
      </c>
      <c r="D1586" s="22" t="inlineStr">
        <is>
          <r>
            <t xml:space="preserve">H</t>
          </r>
        </is>
      </c>
      <c r="E1586" s="24" t="n">
        <v>0.089</v>
      </c>
      <c r="F1586" s="25" t="n">
        <v>23.56</v>
      </c>
      <c r="G1586" s="25" t="n">
        <f>TRUNC(TRUNC(E1586,8)*F1586,2)</f>
        <v>2.09</v>
      </c>
    </row>
    <row r="1587" customHeight="1" ht="18">
      <c r="A1587" s="2" t="inlineStr"/>
      <c r="B1587" s="2" t="inlineStr"/>
      <c r="C1587" s="2" t="inlineStr"/>
      <c r="D1587" s="2" t="inlineStr"/>
      <c r="E1587" s="26" t="inlineStr">
        <is>
          <r>
            <t xml:space="preserve">TOTAL Mão de Obra com Encargos Complementares:</t>
          </r>
        </is>
      </c>
      <c r="F1587" s="26" t="inlineStr"/>
      <c r="G1587" s="27" t="n">
        <f>SUM(G1585:G1586)</f>
        <v>3.46</v>
      </c>
    </row>
    <row r="1588" customHeight="1" ht="15">
      <c r="A1588" s="2" t="inlineStr"/>
      <c r="B1588" s="2" t="inlineStr"/>
      <c r="C1588" s="2" t="inlineStr"/>
      <c r="D1588" s="2" t="inlineStr"/>
      <c r="E1588" s="28" t="inlineStr">
        <is>
          <r>
            <t xml:space="preserve">VALOR:</t>
          </r>
        </is>
      </c>
      <c r="F1588" s="28" t="inlineStr"/>
      <c r="G1588" s="29" t="n">
        <f>ROUND(SUM(G1583,G1587),2)</f>
        <v>3.65</v>
      </c>
    </row>
    <row r="1589" customHeight="1" ht="15">
      <c r="A1589" s="2" t="inlineStr"/>
      <c r="B1589" s="2" t="inlineStr"/>
      <c r="C1589" s="2" t="inlineStr"/>
      <c r="D1589" s="2" t="inlineStr"/>
      <c r="E1589" s="28" t="inlineStr">
        <is>
          <r>
            <t xml:space="preserve">VALOR BDI (20.34%):</t>
          </r>
        </is>
      </c>
      <c r="F1589" s="28" t="inlineStr"/>
      <c r="G1589" s="29" t="n">
        <f>ROUND(G1588*(20.34/100),2)</f>
        <v>0.74</v>
      </c>
    </row>
    <row r="1590" customHeight="1" ht="15">
      <c r="A1590" s="2" t="inlineStr"/>
      <c r="B1590" s="2" t="inlineStr"/>
      <c r="C1590" s="2" t="inlineStr"/>
      <c r="D1590" s="2" t="inlineStr"/>
      <c r="E1590" s="28" t="inlineStr">
        <is>
          <r>
            <t xml:space="preserve">VALOR COM BDI:</t>
          </r>
        </is>
      </c>
      <c r="F1590" s="28" t="inlineStr"/>
      <c r="G1590" s="29" t="n">
        <f>G1589+G1588</f>
        <v>4.39</v>
      </c>
    </row>
    <row r="1591" customHeight="1" ht="10">
      <c r="A1591" s="2" t="inlineStr"/>
      <c r="B1591" s="2" t="inlineStr"/>
      <c r="C1591" s="2" t="inlineStr"/>
      <c r="D1591" s="2" t="inlineStr"/>
      <c r="E1591" s="18" t="inlineStr"/>
      <c r="F1591" s="18" t="inlineStr"/>
      <c r="G1591" s="18" t="inlineStr"/>
    </row>
    <row r="1592" customHeight="1" ht="20">
      <c r="A1592" s="19" t="inlineStr">
        <is>
          <r>
            <t xml:space="preserve">​103801​ CONCRETAGEM DE DISSIPADOR DE ENERGIA, FCK = 20 MPA, COM USO DE JERICAS E PREPARO EM BETONEIRA DE 600 L - AREIA E BRITA COMERCIAIS - LANÇAMENTO, ADENSAMENTO E ACABAMENTO. AF_08/2022​ (M3)</t>
          </r>
        </is>
      </c>
      <c r="B1592" s="19" t="inlineStr"/>
      <c r="C1592" s="19" t="inlineStr"/>
      <c r="D1592" s="19" t="inlineStr"/>
      <c r="E1592" s="19" t="inlineStr"/>
      <c r="F1592" s="19" t="inlineStr"/>
      <c r="G1592" s="19" t="inlineStr"/>
    </row>
    <row r="1593" customHeight="1" ht="15">
      <c r="A1593" s="20" t="inlineStr">
        <is>
          <r>
            <t xml:space="preserve">Equipamento Custo Horário</t>
          </r>
        </is>
      </c>
      <c r="B1593" s="20" t="inlineStr"/>
      <c r="C1593" s="21" t="inlineStr">
        <is>
          <r>
            <t xml:space="preserve">FONTE</t>
          </r>
        </is>
      </c>
      <c r="D1593" s="21" t="inlineStr">
        <is>
          <r>
            <t xml:space="preserve">UNID</t>
          </r>
        </is>
      </c>
      <c r="E1593" s="21" t="inlineStr">
        <is>
          <r>
            <t xml:space="preserve">COEFICIENTE</t>
          </r>
        </is>
      </c>
      <c r="F1593" s="21" t="inlineStr">
        <is>
          <r>
            <t xml:space="preserve">PREÇO UNITÁRIO</t>
          </r>
        </is>
      </c>
      <c r="G1593" s="21" t="inlineStr">
        <is>
          <r>
            <t xml:space="preserve">TOTAL</t>
          </r>
        </is>
      </c>
    </row>
    <row r="1594" customHeight="1" ht="29">
      <c r="A1594" s="22" t="inlineStr">
        <is>
          <r>
            <t xml:space="preserve">90587</t>
          </r>
        </is>
      </c>
      <c r="B1594" s="23" t="inlineStr">
        <is>
          <r>
            <t xml:space="preserve">VIBRADOR DE IMERSÃO, DIÂMETRO DE PONTEIRA 45MM, MOTOR ELÉTRICO TRIFÁSICO POTÊNCIA DE 2 CV - CHI DIURNO. AF_06/2015</t>
          </r>
        </is>
      </c>
      <c r="C1594" s="22" t="inlineStr">
        <is>
          <r>
            <t xml:space="preserve">SINAPI</t>
          </r>
        </is>
      </c>
      <c r="D1594" s="22" t="inlineStr">
        <is>
          <r>
            <t xml:space="preserve">CHI</t>
          </r>
        </is>
      </c>
      <c r="E1594" s="24" t="n">
        <v>0.7955</v>
      </c>
      <c r="F1594" s="25" t="n">
        <v>0.56</v>
      </c>
      <c r="G1594" s="25" t="n">
        <f>TRUNC(TRUNC(E1594,8)*F1594,2)</f>
        <v>0.44</v>
      </c>
    </row>
    <row r="1595" customHeight="1" ht="29">
      <c r="A1595" s="22" t="inlineStr">
        <is>
          <r>
            <t xml:space="preserve">90586</t>
          </r>
        </is>
      </c>
      <c r="B1595" s="23" t="inlineStr">
        <is>
          <r>
            <t xml:space="preserve">VIBRADOR DE IMERSÃO, DIÂMETRO DE PONTEIRA 45MM, MOTOR ELÉTRICO TRIFÁSICO POTÊNCIA DE 2 CV - CHP DIURNO. AF_06/2015</t>
          </r>
        </is>
      </c>
      <c r="C1595" s="22" t="inlineStr">
        <is>
          <r>
            <t xml:space="preserve">SINAPI</t>
          </r>
        </is>
      </c>
      <c r="D1595" s="22" t="inlineStr">
        <is>
          <r>
            <t xml:space="preserve">CHP</t>
          </r>
        </is>
      </c>
      <c r="E1595" s="24" t="n">
        <v>0.4391</v>
      </c>
      <c r="F1595" s="25" t="n">
        <v>1.44</v>
      </c>
      <c r="G1595" s="25" t="n">
        <f>TRUNC(TRUNC(E1595,8)*F1595,2)</f>
        <v>0.63</v>
      </c>
    </row>
    <row r="1596" customHeight="1" ht="18">
      <c r="A1596" s="2" t="inlineStr"/>
      <c r="B1596" s="2" t="inlineStr"/>
      <c r="C1596" s="2" t="inlineStr"/>
      <c r="D1596" s="2" t="inlineStr"/>
      <c r="E1596" s="26" t="inlineStr">
        <is>
          <r>
            <t xml:space="preserve">TOTAL Equipamento Custo Horário:</t>
          </r>
        </is>
      </c>
      <c r="F1596" s="26" t="inlineStr"/>
      <c r="G1596" s="27" t="n">
        <f>SUM(G1594:G1595)</f>
        <v>1.07</v>
      </c>
    </row>
    <row r="1597" customHeight="1" ht="15">
      <c r="A1597" s="20" t="inlineStr">
        <is>
          <r>
            <t xml:space="preserve">Mão de Obra com Encargos Complementares</t>
          </r>
        </is>
      </c>
      <c r="B1597" s="20" t="inlineStr"/>
      <c r="C1597" s="21" t="inlineStr">
        <is>
          <r>
            <t xml:space="preserve">FONTE</t>
          </r>
        </is>
      </c>
      <c r="D1597" s="21" t="inlineStr">
        <is>
          <r>
            <t xml:space="preserve">UNID</t>
          </r>
        </is>
      </c>
      <c r="E1597" s="21" t="inlineStr">
        <is>
          <r>
            <t xml:space="preserve">COEFICIENTE</t>
          </r>
        </is>
      </c>
      <c r="F1597" s="21" t="inlineStr">
        <is>
          <r>
            <t xml:space="preserve">PREÇO UNITÁRIO</t>
          </r>
        </is>
      </c>
      <c r="G1597" s="21" t="inlineStr">
        <is>
          <r>
            <t xml:space="preserve">TOTAL</t>
          </r>
        </is>
      </c>
    </row>
    <row r="1598" customHeight="1" ht="15">
      <c r="A1598" s="22" t="inlineStr">
        <is>
          <r>
            <t xml:space="preserve">88309</t>
          </r>
        </is>
      </c>
      <c r="B1598" s="23" t="inlineStr">
        <is>
          <r>
            <t xml:space="preserve">PEDREIRO COM ENCARGOS COMPLEMENTARES</t>
          </r>
        </is>
      </c>
      <c r="C1598" s="22" t="inlineStr">
        <is>
          <r>
            <t xml:space="preserve">SINAPI</t>
          </r>
        </is>
      </c>
      <c r="D1598" s="22" t="inlineStr">
        <is>
          <r>
            <t xml:space="preserve">H</t>
          </r>
        </is>
      </c>
      <c r="E1598" s="24" t="n">
        <v>1.8422</v>
      </c>
      <c r="F1598" s="25" t="n">
        <v>30.58</v>
      </c>
      <c r="G1598" s="25" t="n">
        <f>TRUNC(TRUNC(E1598,8)*F1598,2)</f>
        <v>56.33</v>
      </c>
    </row>
    <row r="1599" customHeight="1" ht="15">
      <c r="A1599" s="22" t="inlineStr">
        <is>
          <r>
            <t xml:space="preserve">88316</t>
          </r>
        </is>
      </c>
      <c r="B1599" s="23" t="inlineStr">
        <is>
          <r>
            <t xml:space="preserve">SERVENTE COM ENCARGOS COMPLEMENTARES</t>
          </r>
        </is>
      </c>
      <c r="C1599" s="22" t="inlineStr">
        <is>
          <r>
            <t xml:space="preserve">SINAPI</t>
          </r>
        </is>
      </c>
      <c r="D1599" s="22" t="inlineStr">
        <is>
          <r>
            <t xml:space="preserve">H</t>
          </r>
        </is>
      </c>
      <c r="E1599" s="24" t="n">
        <v>3.6844</v>
      </c>
      <c r="F1599" s="25" t="n">
        <v>23.56</v>
      </c>
      <c r="G1599" s="25" t="n">
        <f>TRUNC(TRUNC(E1599,8)*F1599,2)</f>
        <v>86.8</v>
      </c>
    </row>
    <row r="1600" customHeight="1" ht="18">
      <c r="A1600" s="2" t="inlineStr"/>
      <c r="B1600" s="2" t="inlineStr"/>
      <c r="C1600" s="2" t="inlineStr"/>
      <c r="D1600" s="2" t="inlineStr"/>
      <c r="E1600" s="26" t="inlineStr">
        <is>
          <r>
            <t xml:space="preserve">TOTAL Mão de Obra com Encargos Complementares:</t>
          </r>
        </is>
      </c>
      <c r="F1600" s="26" t="inlineStr"/>
      <c r="G1600" s="27" t="n">
        <f>SUM(G1598:G1599)</f>
        <v>143.13</v>
      </c>
    </row>
    <row r="1601" customHeight="1" ht="15">
      <c r="A1601" s="20" t="inlineStr">
        <is>
          <r>
            <t xml:space="preserve">Serviço</t>
          </r>
        </is>
      </c>
      <c r="B1601" s="20" t="inlineStr"/>
      <c r="C1601" s="21" t="inlineStr">
        <is>
          <r>
            <t xml:space="preserve">FONTE</t>
          </r>
        </is>
      </c>
      <c r="D1601" s="21" t="inlineStr">
        <is>
          <r>
            <t xml:space="preserve">UNID</t>
          </r>
        </is>
      </c>
      <c r="E1601" s="21" t="inlineStr">
        <is>
          <r>
            <t xml:space="preserve">COEFICIENTE</t>
          </r>
        </is>
      </c>
      <c r="F1601" s="21" t="inlineStr">
        <is>
          <r>
            <t xml:space="preserve">PREÇO UNITÁRIO</t>
          </r>
        </is>
      </c>
      <c r="G1601" s="21" t="inlineStr">
        <is>
          <r>
            <t xml:space="preserve">TOTAL</t>
          </r>
        </is>
      </c>
    </row>
    <row r="1602" customHeight="1" ht="29">
      <c r="A1602" s="22" t="inlineStr">
        <is>
          <r>
            <t xml:space="preserve">94970</t>
          </r>
        </is>
      </c>
      <c r="B1602" s="23" t="inlineStr">
        <is>
          <r>
            <t xml:space="preserve">CONCRETO FCK = 20MPA, TRAÇO 1:2,7:3 (EM MASSA SECA DE CIMENTO/ AREIA MÉDIA/ BRITA 1) - PREPARO MECÂNICO COM BETONEIRA 600 L. AF_05/2021</t>
          </r>
        </is>
      </c>
      <c r="C1602" s="22" t="inlineStr">
        <is>
          <r>
            <t xml:space="preserve">SINAPI</t>
          </r>
        </is>
      </c>
      <c r="D1602" s="22" t="inlineStr">
        <is>
          <r>
            <t xml:space="preserve">M3</t>
          </r>
        </is>
      </c>
      <c r="E1602" s="24" t="n">
        <v>1.103</v>
      </c>
      <c r="F1602" s="25" t="n">
        <v>495.23</v>
      </c>
      <c r="G1602" s="25" t="n">
        <f>TRUNC(TRUNC(E1602,8)*F1602,2)</f>
        <v>546.23</v>
      </c>
    </row>
    <row r="1603" customHeight="1" ht="15">
      <c r="A1603" s="2" t="inlineStr"/>
      <c r="B1603" s="2" t="inlineStr"/>
      <c r="C1603" s="2" t="inlineStr"/>
      <c r="D1603" s="2" t="inlineStr"/>
      <c r="E1603" s="26" t="inlineStr">
        <is>
          <r>
            <t xml:space="preserve">TOTAL Serviço:</t>
          </r>
        </is>
      </c>
      <c r="F1603" s="26" t="inlineStr"/>
      <c r="G1603" s="27" t="n">
        <f>SUM(G1602:G1602)</f>
        <v>546.23</v>
      </c>
    </row>
    <row r="1604" customHeight="1" ht="15">
      <c r="A1604" s="2" t="inlineStr"/>
      <c r="B1604" s="2" t="inlineStr"/>
      <c r="C1604" s="2" t="inlineStr"/>
      <c r="D1604" s="2" t="inlineStr"/>
      <c r="E1604" s="28" t="inlineStr">
        <is>
          <r>
            <t xml:space="preserve">VALOR:</t>
          </r>
        </is>
      </c>
      <c r="F1604" s="28" t="inlineStr"/>
      <c r="G1604" s="29" t="n">
        <f>ROUND(SUM(G1596,G1600,G1603),2)</f>
        <v>690.43</v>
      </c>
    </row>
    <row r="1605" customHeight="1" ht="15">
      <c r="A1605" s="2" t="inlineStr"/>
      <c r="B1605" s="2" t="inlineStr"/>
      <c r="C1605" s="2" t="inlineStr"/>
      <c r="D1605" s="2" t="inlineStr"/>
      <c r="E1605" s="28" t="inlineStr">
        <is>
          <r>
            <t xml:space="preserve">VALOR BDI (20.34%):</t>
          </r>
        </is>
      </c>
      <c r="F1605" s="28" t="inlineStr"/>
      <c r="G1605" s="29" t="n">
        <f>ROUND(G1604*(20.34/100),2)</f>
        <v>140.43</v>
      </c>
    </row>
    <row r="1606" customHeight="1" ht="15">
      <c r="A1606" s="2" t="inlineStr"/>
      <c r="B1606" s="2" t="inlineStr"/>
      <c r="C1606" s="2" t="inlineStr"/>
      <c r="D1606" s="2" t="inlineStr"/>
      <c r="E1606" s="28" t="inlineStr">
        <is>
          <r>
            <t xml:space="preserve">VALOR COM BDI:</t>
          </r>
        </is>
      </c>
      <c r="F1606" s="28" t="inlineStr"/>
      <c r="G1606" s="29" t="n">
        <f>G1605+G1604</f>
        <v>830.86</v>
      </c>
    </row>
    <row r="1607" customHeight="1" ht="10">
      <c r="A1607" s="2" t="inlineStr"/>
      <c r="B1607" s="2" t="inlineStr"/>
      <c r="C1607" s="2" t="inlineStr"/>
      <c r="D1607" s="2" t="inlineStr"/>
      <c r="E1607" s="18" t="inlineStr"/>
      <c r="F1607" s="18" t="inlineStr"/>
      <c r="G1607" s="18" t="inlineStr"/>
    </row>
    <row r="1608" customHeight="1" ht="20">
      <c r="A1608" s="19" t="inlineStr">
        <is>
          <r>
            <t xml:space="preserve">​103674​ CONCRETAGEM DE VIGAS E LAJES, FCK=25 MPA, PARA LAJES PREMOLDADAS COM USO DE BOMBA - LANÇAMENTO, ADENSAMENTO E ACABAMENTO. AF_02/2022_PS​ (M3)</t>
          </r>
        </is>
      </c>
      <c r="B1608" s="19" t="inlineStr"/>
      <c r="C1608" s="19" t="inlineStr"/>
      <c r="D1608" s="19" t="inlineStr"/>
      <c r="E1608" s="19" t="inlineStr"/>
      <c r="F1608" s="19" t="inlineStr"/>
      <c r="G1608" s="19" t="inlineStr"/>
    </row>
    <row r="1609" customHeight="1" ht="15">
      <c r="A1609" s="20" t="inlineStr">
        <is>
          <r>
            <t xml:space="preserve">Equipamento Custo Horário</t>
          </r>
        </is>
      </c>
      <c r="B1609" s="20" t="inlineStr"/>
      <c r="C1609" s="21" t="inlineStr">
        <is>
          <r>
            <t xml:space="preserve">FONTE</t>
          </r>
        </is>
      </c>
      <c r="D1609" s="21" t="inlineStr">
        <is>
          <r>
            <t xml:space="preserve">UNID</t>
          </r>
        </is>
      </c>
      <c r="E1609" s="21" t="inlineStr">
        <is>
          <r>
            <t xml:space="preserve">COEFICIENTE</t>
          </r>
        </is>
      </c>
      <c r="F1609" s="21" t="inlineStr">
        <is>
          <r>
            <t xml:space="preserve">PREÇO UNITÁRIO</t>
          </r>
        </is>
      </c>
      <c r="G1609" s="21" t="inlineStr">
        <is>
          <r>
            <t xml:space="preserve">TOTAL</t>
          </r>
        </is>
      </c>
    </row>
    <row r="1610" customHeight="1" ht="29">
      <c r="A1610" s="22" t="inlineStr">
        <is>
          <r>
            <t xml:space="preserve">90587</t>
          </r>
        </is>
      </c>
      <c r="B1610" s="23" t="inlineStr">
        <is>
          <r>
            <t xml:space="preserve">VIBRADOR DE IMERSÃO, DIÂMETRO DE PONTEIRA 45MM, MOTOR ELÉTRICO TRIFÁSICO POTÊNCIA DE 2 CV - CHI DIURNO. AF_06/2015</t>
          </r>
        </is>
      </c>
      <c r="C1610" s="22" t="inlineStr">
        <is>
          <r>
            <t xml:space="preserve">SINAPI</t>
          </r>
        </is>
      </c>
      <c r="D1610" s="22" t="inlineStr">
        <is>
          <r>
            <t xml:space="preserve">CHI</t>
          </r>
        </is>
      </c>
      <c r="E1610" s="24" t="n">
        <v>0.179</v>
      </c>
      <c r="F1610" s="25" t="n">
        <v>0.56</v>
      </c>
      <c r="G1610" s="25" t="n">
        <f>TRUNC(TRUNC(E1610,8)*F1610,2)</f>
        <v>0.1</v>
      </c>
    </row>
    <row r="1611" customHeight="1" ht="29">
      <c r="A1611" s="22" t="inlineStr">
        <is>
          <r>
            <t xml:space="preserve">90586</t>
          </r>
        </is>
      </c>
      <c r="B1611" s="23" t="inlineStr">
        <is>
          <r>
            <t xml:space="preserve">VIBRADOR DE IMERSÃO, DIÂMETRO DE PONTEIRA 45MM, MOTOR ELÉTRICO TRIFÁSICO POTÊNCIA DE 2 CV - CHP DIURNO. AF_06/2015</t>
          </r>
        </is>
      </c>
      <c r="C1611" s="22" t="inlineStr">
        <is>
          <r>
            <t xml:space="preserve">SINAPI</t>
          </r>
        </is>
      </c>
      <c r="D1611" s="22" t="inlineStr">
        <is>
          <r>
            <t xml:space="preserve">CHP</t>
          </r>
        </is>
      </c>
      <c r="E1611" s="24" t="n">
        <v>0.194</v>
      </c>
      <c r="F1611" s="25" t="n">
        <v>1.44</v>
      </c>
      <c r="G1611" s="25" t="n">
        <f>TRUNC(TRUNC(E1611,8)*F1611,2)</f>
        <v>0.27</v>
      </c>
    </row>
    <row r="1612" customHeight="1" ht="18">
      <c r="A1612" s="2" t="inlineStr"/>
      <c r="B1612" s="2" t="inlineStr"/>
      <c r="C1612" s="2" t="inlineStr"/>
      <c r="D1612" s="2" t="inlineStr"/>
      <c r="E1612" s="26" t="inlineStr">
        <is>
          <r>
            <t xml:space="preserve">TOTAL Equipamento Custo Horário:</t>
          </r>
        </is>
      </c>
      <c r="F1612" s="26" t="inlineStr"/>
      <c r="G1612" s="27" t="n">
        <f>SUM(G1610:G1611)</f>
        <v>0.37</v>
      </c>
    </row>
    <row r="1613" customHeight="1" ht="15">
      <c r="A1613" s="20" t="inlineStr">
        <is>
          <r>
            <t xml:space="preserve">Material</t>
          </r>
        </is>
      </c>
      <c r="B1613" s="20" t="inlineStr"/>
      <c r="C1613" s="21" t="inlineStr">
        <is>
          <r>
            <t xml:space="preserve">FONTE</t>
          </r>
        </is>
      </c>
      <c r="D1613" s="21" t="inlineStr">
        <is>
          <r>
            <t xml:space="preserve">UNID</t>
          </r>
        </is>
      </c>
      <c r="E1613" s="21" t="inlineStr">
        <is>
          <r>
            <t xml:space="preserve">COEFICIENTE</t>
          </r>
        </is>
      </c>
      <c r="F1613" s="21" t="inlineStr">
        <is>
          <r>
            <t xml:space="preserve">PREÇO UNITÁRIO</t>
          </r>
        </is>
      </c>
      <c r="G1613" s="21" t="inlineStr">
        <is>
          <r>
            <t xml:space="preserve">TOTAL</t>
          </r>
        </is>
      </c>
    </row>
    <row r="1614" customHeight="1" ht="38">
      <c r="A1614" s="22" t="inlineStr">
        <is>
          <r>
            <t xml:space="preserve">00001527</t>
          </r>
        </is>
      </c>
      <c r="B1614" s="23" t="inlineStr">
        <is>
          <r>
            <t xml:space="preserve">CONCRETO USINADO BOMBEAVEL, CLASSE DE RESISTENCIA C25, BRITA 0 E 1, SLUMP = 100 +/- 20 MM, COM BOMBEAMENTO (DISPONIBILIZACAO DE BOMBA), SEM O LANCAMENTO (NBR 8953)</t>
          </r>
        </is>
      </c>
      <c r="C1614" s="22" t="inlineStr">
        <is>
          <r>
            <t xml:space="preserve">SINAPI</t>
          </r>
        </is>
      </c>
      <c r="D1614" s="22" t="inlineStr">
        <is>
          <r>
            <t xml:space="preserve">M3</t>
          </r>
        </is>
      </c>
      <c r="E1614" s="24" t="n">
        <v>1.103</v>
      </c>
      <c r="F1614" s="25" t="n">
        <v>534.66</v>
      </c>
      <c r="G1614" s="25" t="n">
        <f>TRUNC(TRUNC(E1614,8)*F1614,2)</f>
        <v>589.72</v>
      </c>
    </row>
    <row r="1615" customHeight="1" ht="15">
      <c r="A1615" s="2" t="inlineStr"/>
      <c r="B1615" s="2" t="inlineStr"/>
      <c r="C1615" s="2" t="inlineStr"/>
      <c r="D1615" s="2" t="inlineStr"/>
      <c r="E1615" s="26" t="inlineStr">
        <is>
          <r>
            <t xml:space="preserve">TOTAL Material:</t>
          </r>
        </is>
      </c>
      <c r="F1615" s="26" t="inlineStr"/>
      <c r="G1615" s="27" t="n">
        <f>SUM(G1614:G1614)</f>
        <v>589.72</v>
      </c>
    </row>
    <row r="1616" customHeight="1" ht="15">
      <c r="A1616" s="20" t="inlineStr">
        <is>
          <r>
            <t xml:space="preserve">Mão de Obra com Encargos Complementares</t>
          </r>
        </is>
      </c>
      <c r="B1616" s="20" t="inlineStr"/>
      <c r="C1616" s="21" t="inlineStr">
        <is>
          <r>
            <t xml:space="preserve">FONTE</t>
          </r>
        </is>
      </c>
      <c r="D1616" s="21" t="inlineStr">
        <is>
          <r>
            <t xml:space="preserve">UNID</t>
          </r>
        </is>
      </c>
      <c r="E1616" s="21" t="inlineStr">
        <is>
          <r>
            <t xml:space="preserve">COEFICIENTE</t>
          </r>
        </is>
      </c>
      <c r="F1616" s="21" t="inlineStr">
        <is>
          <r>
            <t xml:space="preserve">PREÇO UNITÁRIO</t>
          </r>
        </is>
      </c>
      <c r="G1616" s="21" t="inlineStr">
        <is>
          <r>
            <t xml:space="preserve">TOTAL</t>
          </r>
        </is>
      </c>
    </row>
    <row r="1617" customHeight="1" ht="21">
      <c r="A1617" s="22" t="inlineStr">
        <is>
          <r>
            <t xml:space="preserve">88262</t>
          </r>
        </is>
      </c>
      <c r="B1617" s="23" t="inlineStr">
        <is>
          <r>
            <t xml:space="preserve">CARPINTEIRO DE FORMAS COM ENCARGOS COMPLEMENTARES</t>
          </r>
        </is>
      </c>
      <c r="C1617" s="22" t="inlineStr">
        <is>
          <r>
            <t xml:space="preserve">SINAPI</t>
          </r>
        </is>
      </c>
      <c r="D1617" s="22" t="inlineStr">
        <is>
          <r>
            <t xml:space="preserve">H</t>
          </r>
        </is>
      </c>
      <c r="E1617" s="24" t="n">
        <v>0.186</v>
      </c>
      <c r="F1617" s="25" t="n">
        <v>30.15</v>
      </c>
      <c r="G1617" s="25" t="n">
        <f>TRUNC(TRUNC(E1617,8)*F1617,2)</f>
        <v>5.6</v>
      </c>
    </row>
    <row r="1618" customHeight="1" ht="15">
      <c r="A1618" s="22" t="inlineStr">
        <is>
          <r>
            <t xml:space="preserve">88309</t>
          </r>
        </is>
      </c>
      <c r="B1618" s="23" t="inlineStr">
        <is>
          <r>
            <t xml:space="preserve">PEDREIRO COM ENCARGOS COMPLEMENTARES</t>
          </r>
        </is>
      </c>
      <c r="C1618" s="22" t="inlineStr">
        <is>
          <r>
            <t xml:space="preserve">SINAPI</t>
          </r>
        </is>
      </c>
      <c r="D1618" s="22" t="inlineStr">
        <is>
          <r>
            <t xml:space="preserve">H</t>
          </r>
        </is>
      </c>
      <c r="E1618" s="24" t="n">
        <v>1.119</v>
      </c>
      <c r="F1618" s="25" t="n">
        <v>30.58</v>
      </c>
      <c r="G1618" s="25" t="n">
        <f>TRUNC(TRUNC(E1618,8)*F1618,2)</f>
        <v>34.21</v>
      </c>
    </row>
    <row r="1619" customHeight="1" ht="15">
      <c r="A1619" s="22" t="inlineStr">
        <is>
          <r>
            <t xml:space="preserve">88316</t>
          </r>
        </is>
      </c>
      <c r="B1619" s="23" t="inlineStr">
        <is>
          <r>
            <t xml:space="preserve">SERVENTE COM ENCARGOS COMPLEMENTARES</t>
          </r>
        </is>
      </c>
      <c r="C1619" s="22" t="inlineStr">
        <is>
          <r>
            <t xml:space="preserve">SINAPI</t>
          </r>
        </is>
      </c>
      <c r="D1619" s="22" t="inlineStr">
        <is>
          <r>
            <t xml:space="preserve">H</t>
          </r>
        </is>
      </c>
      <c r="E1619" s="24" t="n">
        <v>1.192</v>
      </c>
      <c r="F1619" s="25" t="n">
        <v>23.56</v>
      </c>
      <c r="G1619" s="25" t="n">
        <f>TRUNC(TRUNC(E1619,8)*F1619,2)</f>
        <v>28.08</v>
      </c>
    </row>
    <row r="1620" customHeight="1" ht="18">
      <c r="A1620" s="2" t="inlineStr"/>
      <c r="B1620" s="2" t="inlineStr"/>
      <c r="C1620" s="2" t="inlineStr"/>
      <c r="D1620" s="2" t="inlineStr"/>
      <c r="E1620" s="26" t="inlineStr">
        <is>
          <r>
            <t xml:space="preserve">TOTAL Mão de Obra com Encargos Complementares:</t>
          </r>
        </is>
      </c>
      <c r="F1620" s="26" t="inlineStr"/>
      <c r="G1620" s="27" t="n">
        <f>SUM(G1617:G1619)</f>
        <v>67.89</v>
      </c>
    </row>
    <row r="1621" customHeight="1" ht="15">
      <c r="A1621" s="2" t="inlineStr"/>
      <c r="B1621" s="2" t="inlineStr"/>
      <c r="C1621" s="2" t="inlineStr"/>
      <c r="D1621" s="2" t="inlineStr"/>
      <c r="E1621" s="28" t="inlineStr">
        <is>
          <r>
            <t xml:space="preserve">VALOR:</t>
          </r>
        </is>
      </c>
      <c r="F1621" s="28" t="inlineStr"/>
      <c r="G1621" s="29" t="n">
        <f>ROUND(SUM(G1612,G1615,G1620),2)</f>
        <v>657.98</v>
      </c>
    </row>
    <row r="1622" customHeight="1" ht="15">
      <c r="A1622" s="2" t="inlineStr"/>
      <c r="B1622" s="2" t="inlineStr"/>
      <c r="C1622" s="2" t="inlineStr"/>
      <c r="D1622" s="2" t="inlineStr"/>
      <c r="E1622" s="28" t="inlineStr">
        <is>
          <r>
            <t xml:space="preserve">VALOR BDI (20.34%):</t>
          </r>
        </is>
      </c>
      <c r="F1622" s="28" t="inlineStr"/>
      <c r="G1622" s="29" t="n">
        <f>ROUND(G1621*(20.34/100),2)</f>
        <v>133.83</v>
      </c>
    </row>
    <row r="1623" customHeight="1" ht="15">
      <c r="A1623" s="2" t="inlineStr"/>
      <c r="B1623" s="2" t="inlineStr"/>
      <c r="C1623" s="2" t="inlineStr"/>
      <c r="D1623" s="2" t="inlineStr"/>
      <c r="E1623" s="28" t="inlineStr">
        <is>
          <r>
            <t xml:space="preserve">VALOR COM BDI:</t>
          </r>
        </is>
      </c>
      <c r="F1623" s="28" t="inlineStr"/>
      <c r="G1623" s="29" t="n">
        <f>G1622+G1621</f>
        <v>791.81</v>
      </c>
    </row>
    <row r="1624" customHeight="1" ht="10">
      <c r="A1624" s="2" t="inlineStr"/>
      <c r="B1624" s="2" t="inlineStr"/>
      <c r="C1624" s="2" t="inlineStr"/>
      <c r="D1624" s="2" t="inlineStr"/>
      <c r="E1624" s="18" t="inlineStr"/>
      <c r="F1624" s="18" t="inlineStr"/>
      <c r="G1624" s="18" t="inlineStr"/>
    </row>
    <row r="1625" customHeight="1" ht="20">
      <c r="A1625" s="19" t="inlineStr">
        <is>
          <r>
            <t xml:space="preserve">​102474​ CONCRETO FCK = 15MPA, TRAÇO 1:3,4:3,4 (EM MASSA SECA DE CIMENTO/ AREIA MÉDIA/ SEIXO ROLADO) - PREPARO MECÂNICO COM BETONEIRA 400 L. AF_05/2021​ (M3)</t>
          </r>
        </is>
      </c>
      <c r="B1625" s="19" t="inlineStr"/>
      <c r="C1625" s="19" t="inlineStr"/>
      <c r="D1625" s="19" t="inlineStr"/>
      <c r="E1625" s="19" t="inlineStr"/>
      <c r="F1625" s="19" t="inlineStr"/>
      <c r="G1625" s="19" t="inlineStr"/>
    </row>
    <row r="1626" customHeight="1" ht="15">
      <c r="A1626" s="20" t="inlineStr">
        <is>
          <r>
            <t xml:space="preserve">Equipamento Custo Horário</t>
          </r>
        </is>
      </c>
      <c r="B1626" s="20" t="inlineStr"/>
      <c r="C1626" s="21" t="inlineStr">
        <is>
          <r>
            <t xml:space="preserve">FONTE</t>
          </r>
        </is>
      </c>
      <c r="D1626" s="21" t="inlineStr">
        <is>
          <r>
            <t xml:space="preserve">UNID</t>
          </r>
        </is>
      </c>
      <c r="E1626" s="21" t="inlineStr">
        <is>
          <r>
            <t xml:space="preserve">COEFICIENTE</t>
          </r>
        </is>
      </c>
      <c r="F1626" s="21" t="inlineStr">
        <is>
          <r>
            <t xml:space="preserve">PREÇO UNITÁRIO</t>
          </r>
        </is>
      </c>
      <c r="G1626" s="21" t="inlineStr">
        <is>
          <r>
            <t xml:space="preserve">TOTAL</t>
          </r>
        </is>
      </c>
    </row>
    <row r="1627" customHeight="1" ht="38">
      <c r="A1627" s="22" t="inlineStr">
        <is>
          <r>
            <t xml:space="preserve">88831</t>
          </r>
        </is>
      </c>
      <c r="B1627" s="23" t="inlineStr">
        <is>
          <r>
            <t xml:space="preserve">BETONEIRA CAPACIDADE NOMINAL DE 400 L, CAPACIDADE DE MISTURA 280 L, MOTOR ELÉTRICO TRIFÁSICO POTÊNCIA DE 2 CV, SEM CARREGADOR - CHI DIURNO. AF_05/2023</t>
          </r>
        </is>
      </c>
      <c r="C1627" s="22" t="inlineStr">
        <is>
          <r>
            <t xml:space="preserve">SINAPI</t>
          </r>
        </is>
      </c>
      <c r="D1627" s="22" t="inlineStr">
        <is>
          <r>
            <t xml:space="preserve">CHI</t>
          </r>
        </is>
      </c>
      <c r="E1627" s="24" t="n">
        <v>0.7276</v>
      </c>
      <c r="F1627" s="25" t="n">
        <v>0.4</v>
      </c>
      <c r="G1627" s="25" t="n">
        <f>TRUNC(TRUNC(E1627,8)*F1627,2)</f>
        <v>0.29</v>
      </c>
    </row>
    <row r="1628" customHeight="1" ht="38">
      <c r="A1628" s="22" t="inlineStr">
        <is>
          <r>
            <t xml:space="preserve">88830</t>
          </r>
        </is>
      </c>
      <c r="B1628" s="23" t="inlineStr">
        <is>
          <r>
            <t xml:space="preserve">BETONEIRA CAPACIDADE NOMINAL DE 400 L, CAPACIDADE DE MISTURA 280 L, MOTOR ELÉTRICO TRIFÁSICO POTÊNCIA DE 2 CV, SEM CARREGADOR - CHP DIURNO. AF_05/2023</t>
          </r>
        </is>
      </c>
      <c r="C1628" s="22" t="inlineStr">
        <is>
          <r>
            <t xml:space="preserve">SINAPI</t>
          </r>
        </is>
      </c>
      <c r="D1628" s="22" t="inlineStr">
        <is>
          <r>
            <t xml:space="preserve">CHP</t>
          </r>
        </is>
      </c>
      <c r="E1628" s="24" t="n">
        <v>0.7717</v>
      </c>
      <c r="F1628" s="25" t="n">
        <v>2.02</v>
      </c>
      <c r="G1628" s="25" t="n">
        <f>TRUNC(TRUNC(E1628,8)*F1628,2)</f>
        <v>1.55</v>
      </c>
    </row>
    <row r="1629" customHeight="1" ht="18">
      <c r="A1629" s="2" t="inlineStr"/>
      <c r="B1629" s="2" t="inlineStr"/>
      <c r="C1629" s="2" t="inlineStr"/>
      <c r="D1629" s="2" t="inlineStr"/>
      <c r="E1629" s="26" t="inlineStr">
        <is>
          <r>
            <t xml:space="preserve">TOTAL Equipamento Custo Horário:</t>
          </r>
        </is>
      </c>
      <c r="F1629" s="26" t="inlineStr"/>
      <c r="G1629" s="27" t="n">
        <f>SUM(G1627:G1628)</f>
        <v>1.84</v>
      </c>
    </row>
    <row r="1630" customHeight="1" ht="15">
      <c r="A1630" s="20" t="inlineStr">
        <is>
          <r>
            <t xml:space="preserve">Material</t>
          </r>
        </is>
      </c>
      <c r="B1630" s="20" t="inlineStr"/>
      <c r="C1630" s="21" t="inlineStr">
        <is>
          <r>
            <t xml:space="preserve">FONTE</t>
          </r>
        </is>
      </c>
      <c r="D1630" s="21" t="inlineStr">
        <is>
          <r>
            <t xml:space="preserve">UNID</t>
          </r>
        </is>
      </c>
      <c r="E1630" s="21" t="inlineStr">
        <is>
          <r>
            <t xml:space="preserve">COEFICIENTE</t>
          </r>
        </is>
      </c>
      <c r="F1630" s="21" t="inlineStr">
        <is>
          <r>
            <t xml:space="preserve">PREÇO UNITÁRIO</t>
          </r>
        </is>
      </c>
      <c r="G1630" s="21" t="inlineStr">
        <is>
          <r>
            <t xml:space="preserve">TOTAL</t>
          </r>
        </is>
      </c>
    </row>
    <row r="1631" customHeight="1" ht="21">
      <c r="A1631" s="22" t="inlineStr">
        <is>
          <r>
            <t xml:space="preserve">00000370</t>
          </r>
        </is>
      </c>
      <c r="B1631" s="23" t="inlineStr">
        <is>
          <r>
            <t xml:space="preserve">AREIA MEDIA - POSTO JAZIDA/FORNECEDOR (RETIRADO NA JAZIDA, SEM TRANSPORTE)</t>
          </r>
        </is>
      </c>
      <c r="C1631" s="22" t="inlineStr">
        <is>
          <r>
            <t xml:space="preserve">SINAPI</t>
          </r>
        </is>
      </c>
      <c r="D1631" s="22" t="inlineStr">
        <is>
          <r>
            <t xml:space="preserve">M3</t>
          </r>
        </is>
      </c>
      <c r="E1631" s="24" t="n">
        <v>0.821</v>
      </c>
      <c r="F1631" s="25" t="n">
        <v>130.0</v>
      </c>
      <c r="G1631" s="25" t="n">
        <f>TRUNC(TRUNC(E1631,8)*F1631,2)</f>
        <v>106.73</v>
      </c>
    </row>
    <row r="1632" customHeight="1" ht="15">
      <c r="A1632" s="22" t="inlineStr">
        <is>
          <r>
            <t xml:space="preserve">00001379</t>
          </r>
        </is>
      </c>
      <c r="B1632" s="23" t="inlineStr">
        <is>
          <r>
            <t xml:space="preserve">CIMENTO PORTLAND COMPOSTO CP II-32</t>
          </r>
        </is>
      </c>
      <c r="C1632" s="22" t="inlineStr">
        <is>
          <r>
            <t xml:space="preserve">SINAPI</t>
          </r>
        </is>
      </c>
      <c r="D1632" s="22" t="inlineStr">
        <is>
          <r>
            <t xml:space="preserve">KG</t>
          </r>
        </is>
      </c>
      <c r="E1632" s="24" t="n">
        <v>278.6063</v>
      </c>
      <c r="F1632" s="25" t="n">
        <v>0.74</v>
      </c>
      <c r="G1632" s="25" t="n">
        <f>TRUNC(TRUNC(E1632,8)*F1632,2)</f>
        <v>206.16</v>
      </c>
    </row>
    <row r="1633" customHeight="1" ht="21">
      <c r="A1633" s="22" t="inlineStr">
        <is>
          <r>
            <t xml:space="preserve">00004734</t>
          </r>
        </is>
      </c>
      <c r="B1633" s="23" t="inlineStr">
        <is>
          <r>
            <t xml:space="preserve">SEIXO ROLADO PARA APLICACAO EM CONCRETO (POSTO PEDREIRA/FORNECEDOR, SEM FRETE)</t>
          </r>
        </is>
      </c>
      <c r="C1633" s="22" t="inlineStr">
        <is>
          <r>
            <t xml:space="preserve">SINAPI</t>
          </r>
        </is>
      </c>
      <c r="D1633" s="22" t="inlineStr">
        <is>
          <r>
            <t xml:space="preserve">M3</t>
          </r>
        </is>
      </c>
      <c r="E1633" s="24" t="n">
        <v>0.5847</v>
      </c>
      <c r="F1633" s="25" t="n">
        <v>364.93</v>
      </c>
      <c r="G1633" s="25" t="n">
        <f>TRUNC(TRUNC(E1633,8)*F1633,2)</f>
        <v>213.37</v>
      </c>
    </row>
    <row r="1634" customHeight="1" ht="15">
      <c r="A1634" s="2" t="inlineStr"/>
      <c r="B1634" s="2" t="inlineStr"/>
      <c r="C1634" s="2" t="inlineStr"/>
      <c r="D1634" s="2" t="inlineStr"/>
      <c r="E1634" s="26" t="inlineStr">
        <is>
          <r>
            <t xml:space="preserve">TOTAL Material:</t>
          </r>
        </is>
      </c>
      <c r="F1634" s="26" t="inlineStr"/>
      <c r="G1634" s="27" t="n">
        <f>SUM(G1631:G1633)</f>
        <v>526.26</v>
      </c>
    </row>
    <row r="1635" customHeight="1" ht="15">
      <c r="A1635" s="20" t="inlineStr">
        <is>
          <r>
            <t xml:space="preserve">Mão de Obra com Encargos Complementares</t>
          </r>
        </is>
      </c>
      <c r="B1635" s="20" t="inlineStr"/>
      <c r="C1635" s="21" t="inlineStr">
        <is>
          <r>
            <t xml:space="preserve">FONTE</t>
          </r>
        </is>
      </c>
      <c r="D1635" s="21" t="inlineStr">
        <is>
          <r>
            <t xml:space="preserve">UNID</t>
          </r>
        </is>
      </c>
      <c r="E1635" s="21" t="inlineStr">
        <is>
          <r>
            <t xml:space="preserve">COEFICIENTE</t>
          </r>
        </is>
      </c>
      <c r="F1635" s="21" t="inlineStr">
        <is>
          <r>
            <t xml:space="preserve">PREÇO UNITÁRIO</t>
          </r>
        </is>
      </c>
      <c r="G1635" s="21" t="inlineStr">
        <is>
          <r>
            <t xml:space="preserve">TOTAL</t>
          </r>
        </is>
      </c>
    </row>
    <row r="1636" customHeight="1" ht="21">
      <c r="A1636" s="22" t="inlineStr">
        <is>
          <r>
            <t xml:space="preserve">88377</t>
          </r>
        </is>
      </c>
      <c r="B1636" s="23" t="inlineStr">
        <is>
          <r>
            <t xml:space="preserve">OPERADOR DE BETONEIRA ESTACIONÁRIA/MISTURADOR COM ENCARGOS COMPLEMENTARES</t>
          </r>
        </is>
      </c>
      <c r="C1636" s="22" t="inlineStr">
        <is>
          <r>
            <t xml:space="preserve">SINAPI</t>
          </r>
        </is>
      </c>
      <c r="D1636" s="22" t="inlineStr">
        <is>
          <r>
            <t xml:space="preserve">H</t>
          </r>
        </is>
      </c>
      <c r="E1636" s="24" t="n">
        <v>1.4993</v>
      </c>
      <c r="F1636" s="25" t="n">
        <v>29.43</v>
      </c>
      <c r="G1636" s="25" t="n">
        <f>TRUNC(TRUNC(E1636,8)*F1636,2)</f>
        <v>44.12</v>
      </c>
    </row>
    <row r="1637" customHeight="1" ht="15">
      <c r="A1637" s="22" t="inlineStr">
        <is>
          <r>
            <t xml:space="preserve">88316</t>
          </r>
        </is>
      </c>
      <c r="B1637" s="23" t="inlineStr">
        <is>
          <r>
            <t xml:space="preserve">SERVENTE COM ENCARGOS COMPLEMENTARES</t>
          </r>
        </is>
      </c>
      <c r="C1637" s="22" t="inlineStr">
        <is>
          <r>
            <t xml:space="preserve">SINAPI</t>
          </r>
        </is>
      </c>
      <c r="D1637" s="22" t="inlineStr">
        <is>
          <r>
            <t xml:space="preserve">H</t>
          </r>
        </is>
      </c>
      <c r="E1637" s="24" t="n">
        <v>2.375</v>
      </c>
      <c r="F1637" s="25" t="n">
        <v>23.56</v>
      </c>
      <c r="G1637" s="25" t="n">
        <f>TRUNC(TRUNC(E1637,8)*F1637,2)</f>
        <v>55.95</v>
      </c>
    </row>
    <row r="1638" customHeight="1" ht="18">
      <c r="A1638" s="2" t="inlineStr"/>
      <c r="B1638" s="2" t="inlineStr"/>
      <c r="C1638" s="2" t="inlineStr"/>
      <c r="D1638" s="2" t="inlineStr"/>
      <c r="E1638" s="26" t="inlineStr">
        <is>
          <r>
            <t xml:space="preserve">TOTAL Mão de Obra com Encargos Complementares:</t>
          </r>
        </is>
      </c>
      <c r="F1638" s="26" t="inlineStr"/>
      <c r="G1638" s="27" t="n">
        <f>SUM(G1636:G1637)</f>
        <v>100.07</v>
      </c>
    </row>
    <row r="1639" customHeight="1" ht="15">
      <c r="A1639" s="2" t="inlineStr"/>
      <c r="B1639" s="2" t="inlineStr"/>
      <c r="C1639" s="2" t="inlineStr"/>
      <c r="D1639" s="2" t="inlineStr"/>
      <c r="E1639" s="28" t="inlineStr">
        <is>
          <r>
            <t xml:space="preserve">VALOR:</t>
          </r>
        </is>
      </c>
      <c r="F1639" s="28" t="inlineStr"/>
      <c r="G1639" s="29" t="n">
        <f>ROUND(SUM(G1629,G1634,G1638),2)</f>
        <v>628.17</v>
      </c>
    </row>
    <row r="1640" customHeight="1" ht="15">
      <c r="A1640" s="2" t="inlineStr"/>
      <c r="B1640" s="2" t="inlineStr"/>
      <c r="C1640" s="2" t="inlineStr"/>
      <c r="D1640" s="2" t="inlineStr"/>
      <c r="E1640" s="28" t="inlineStr">
        <is>
          <r>
            <t xml:space="preserve">VALOR BDI (20.34%):</t>
          </r>
        </is>
      </c>
      <c r="F1640" s="28" t="inlineStr"/>
      <c r="G1640" s="29" t="n">
        <f>ROUND(G1639*(20.34/100),2)</f>
        <v>127.77</v>
      </c>
    </row>
    <row r="1641" customHeight="1" ht="15">
      <c r="A1641" s="2" t="inlineStr"/>
      <c r="B1641" s="2" t="inlineStr"/>
      <c r="C1641" s="2" t="inlineStr"/>
      <c r="D1641" s="2" t="inlineStr"/>
      <c r="E1641" s="28" t="inlineStr">
        <is>
          <r>
            <t xml:space="preserve">VALOR COM BDI:</t>
          </r>
        </is>
      </c>
      <c r="F1641" s="28" t="inlineStr"/>
      <c r="G1641" s="29" t="n">
        <f>G1640+G1639</f>
        <v>755.94</v>
      </c>
    </row>
    <row r="1642" customHeight="1" ht="10">
      <c r="A1642" s="2" t="inlineStr"/>
      <c r="B1642" s="2" t="inlineStr"/>
      <c r="C1642" s="2" t="inlineStr"/>
      <c r="D1642" s="2" t="inlineStr"/>
      <c r="E1642" s="18" t="inlineStr"/>
      <c r="F1642" s="18" t="inlineStr"/>
      <c r="G1642" s="18" t="inlineStr"/>
    </row>
    <row r="1643" customHeight="1" ht="20">
      <c r="A1643" s="19" t="inlineStr">
        <is>
          <r>
            <t xml:space="preserve">​102481​ CONCRETO FCK = 20MPA, TRAÇO 1:2,6:2,9 (EM MASSA SECA DE CIMENTO/ AREIA MÉDIA/ SEIXO ROLADO) - PREPARO MECÂNICO COM BETONEIRA 600 L. AF_05/2021​ (M3)</t>
          </r>
        </is>
      </c>
      <c r="B1643" s="19" t="inlineStr"/>
      <c r="C1643" s="19" t="inlineStr"/>
      <c r="D1643" s="19" t="inlineStr"/>
      <c r="E1643" s="19" t="inlineStr"/>
      <c r="F1643" s="19" t="inlineStr"/>
      <c r="G1643" s="19" t="inlineStr"/>
    </row>
    <row r="1644" customHeight="1" ht="15">
      <c r="A1644" s="20" t="inlineStr">
        <is>
          <r>
            <t xml:space="preserve">Equipamento Custo Horário</t>
          </r>
        </is>
      </c>
      <c r="B1644" s="20" t="inlineStr"/>
      <c r="C1644" s="21" t="inlineStr">
        <is>
          <r>
            <t xml:space="preserve">FONTE</t>
          </r>
        </is>
      </c>
      <c r="D1644" s="21" t="inlineStr">
        <is>
          <r>
            <t xml:space="preserve">UNID</t>
          </r>
        </is>
      </c>
      <c r="E1644" s="21" t="inlineStr">
        <is>
          <r>
            <t xml:space="preserve">COEFICIENTE</t>
          </r>
        </is>
      </c>
      <c r="F1644" s="21" t="inlineStr">
        <is>
          <r>
            <t xml:space="preserve">PREÇO UNITÁRIO</t>
          </r>
        </is>
      </c>
      <c r="G1644" s="21" t="inlineStr">
        <is>
          <r>
            <t xml:space="preserve">TOTAL</t>
          </r>
        </is>
      </c>
    </row>
    <row r="1645" customHeight="1" ht="38">
      <c r="A1645" s="22" t="inlineStr">
        <is>
          <r>
            <t xml:space="preserve">89226</t>
          </r>
        </is>
      </c>
      <c r="B1645" s="23" t="inlineStr">
        <is>
          <r>
            <t xml:space="preserve">BETONEIRA CAPACIDADE NOMINAL DE 600 L, CAPACIDADE DE MISTURA 360 L, MOTOR ELÉTRICO TRIFÁSICO POTÊNCIA DE 4 CV, SEM CARREGADOR - CHI DIURNO. AF_05/2023</t>
          </r>
        </is>
      </c>
      <c r="C1645" s="22" t="inlineStr">
        <is>
          <r>
            <t xml:space="preserve">SINAPI</t>
          </r>
        </is>
      </c>
      <c r="D1645" s="22" t="inlineStr">
        <is>
          <r>
            <t xml:space="preserve">CHI</t>
          </r>
        </is>
      </c>
      <c r="E1645" s="24" t="n">
        <v>0.6388</v>
      </c>
      <c r="F1645" s="25" t="n">
        <v>1.68</v>
      </c>
      <c r="G1645" s="25" t="n">
        <f>TRUNC(TRUNC(E1645,8)*F1645,2)</f>
        <v>1.07</v>
      </c>
    </row>
    <row r="1646" customHeight="1" ht="38">
      <c r="A1646" s="22" t="inlineStr">
        <is>
          <r>
            <t xml:space="preserve">89225</t>
          </r>
        </is>
      </c>
      <c r="B1646" s="23" t="inlineStr">
        <is>
          <r>
            <t xml:space="preserve">BETONEIRA CAPACIDADE NOMINAL DE 600 L, CAPACIDADE DE MISTURA 360 L, MOTOR ELÉTRICO TRIFÁSICO POTÊNCIA DE 4 CV, SEM CARREGADOR - CHP DIURNO. AF_05/2023</t>
          </r>
        </is>
      </c>
      <c r="C1646" s="22" t="inlineStr">
        <is>
          <r>
            <t xml:space="preserve">SINAPI</t>
          </r>
        </is>
      </c>
      <c r="D1646" s="22" t="inlineStr">
        <is>
          <r>
            <t xml:space="preserve">CHP</t>
          </r>
        </is>
      </c>
      <c r="E1646" s="24" t="n">
        <v>0.6775</v>
      </c>
      <c r="F1646" s="25" t="n">
        <v>5.7</v>
      </c>
      <c r="G1646" s="25" t="n">
        <f>TRUNC(TRUNC(E1646,8)*F1646,2)</f>
        <v>3.86</v>
      </c>
    </row>
    <row r="1647" customHeight="1" ht="18">
      <c r="A1647" s="2" t="inlineStr"/>
      <c r="B1647" s="2" t="inlineStr"/>
      <c r="C1647" s="2" t="inlineStr"/>
      <c r="D1647" s="2" t="inlineStr"/>
      <c r="E1647" s="26" t="inlineStr">
        <is>
          <r>
            <t xml:space="preserve">TOTAL Equipamento Custo Horário:</t>
          </r>
        </is>
      </c>
      <c r="F1647" s="26" t="inlineStr"/>
      <c r="G1647" s="27" t="n">
        <f>SUM(G1645:G1646)</f>
        <v>4.93</v>
      </c>
    </row>
    <row r="1648" customHeight="1" ht="15">
      <c r="A1648" s="20" t="inlineStr">
        <is>
          <r>
            <t xml:space="preserve">Material</t>
          </r>
        </is>
      </c>
      <c r="B1648" s="20" t="inlineStr"/>
      <c r="C1648" s="21" t="inlineStr">
        <is>
          <r>
            <t xml:space="preserve">FONTE</t>
          </r>
        </is>
      </c>
      <c r="D1648" s="21" t="inlineStr">
        <is>
          <r>
            <t xml:space="preserve">UNID</t>
          </r>
        </is>
      </c>
      <c r="E1648" s="21" t="inlineStr">
        <is>
          <r>
            <t xml:space="preserve">COEFICIENTE</t>
          </r>
        </is>
      </c>
      <c r="F1648" s="21" t="inlineStr">
        <is>
          <r>
            <t xml:space="preserve">PREÇO UNITÁRIO</t>
          </r>
        </is>
      </c>
      <c r="G1648" s="21" t="inlineStr">
        <is>
          <r>
            <t xml:space="preserve">TOTAL</t>
          </r>
        </is>
      </c>
    </row>
    <row r="1649" customHeight="1" ht="21">
      <c r="A1649" s="22" t="inlineStr">
        <is>
          <r>
            <t xml:space="preserve">00000370</t>
          </r>
        </is>
      </c>
      <c r="B1649" s="23" t="inlineStr">
        <is>
          <r>
            <t xml:space="preserve">AREIA MEDIA - POSTO JAZIDA/FORNECEDOR (RETIRADO NA JAZIDA, SEM TRANSPORTE)</t>
          </r>
        </is>
      </c>
      <c r="C1649" s="22" t="inlineStr">
        <is>
          <r>
            <t xml:space="preserve">SINAPI</t>
          </r>
        </is>
      </c>
      <c r="D1649" s="22" t="inlineStr">
        <is>
          <r>
            <t xml:space="preserve">M3</t>
          </r>
        </is>
      </c>
      <c r="E1649" s="24" t="n">
        <v>0.7553</v>
      </c>
      <c r="F1649" s="25" t="n">
        <v>130.0</v>
      </c>
      <c r="G1649" s="25" t="n">
        <f>TRUNC(TRUNC(E1649,8)*F1649,2)</f>
        <v>98.18</v>
      </c>
    </row>
    <row r="1650" customHeight="1" ht="15">
      <c r="A1650" s="22" t="inlineStr">
        <is>
          <r>
            <t xml:space="preserve">00001379</t>
          </r>
        </is>
      </c>
      <c r="B1650" s="23" t="inlineStr">
        <is>
          <r>
            <t xml:space="preserve">CIMENTO PORTLAND COMPOSTO CP II-32</t>
          </r>
        </is>
      </c>
      <c r="C1650" s="22" t="inlineStr">
        <is>
          <r>
            <t xml:space="preserve">SINAPI</t>
          </r>
        </is>
      </c>
      <c r="D1650" s="22" t="inlineStr">
        <is>
          <r>
            <t xml:space="preserve">KG</t>
          </r>
        </is>
      </c>
      <c r="E1650" s="24" t="n">
        <v>335.2141</v>
      </c>
      <c r="F1650" s="25" t="n">
        <v>0.74</v>
      </c>
      <c r="G1650" s="25" t="n">
        <f>TRUNC(TRUNC(E1650,8)*F1650,2)</f>
        <v>248.05</v>
      </c>
    </row>
    <row r="1651" customHeight="1" ht="21">
      <c r="A1651" s="22" t="inlineStr">
        <is>
          <r>
            <t xml:space="preserve">00004734</t>
          </r>
        </is>
      </c>
      <c r="B1651" s="23" t="inlineStr">
        <is>
          <r>
            <t xml:space="preserve">SEIXO ROLADO PARA APLICACAO EM CONCRETO (POSTO PEDREIRA/FORNECEDOR, SEM FRETE)</t>
          </r>
        </is>
      </c>
      <c r="C1651" s="22" t="inlineStr">
        <is>
          <r>
            <t xml:space="preserve">SINAPI</t>
          </r>
        </is>
      </c>
      <c r="D1651" s="22" t="inlineStr">
        <is>
          <r>
            <t xml:space="preserve">M3</t>
          </r>
        </is>
      </c>
      <c r="E1651" s="24" t="n">
        <v>0.6001</v>
      </c>
      <c r="F1651" s="25" t="n">
        <v>364.93</v>
      </c>
      <c r="G1651" s="25" t="n">
        <f>TRUNC(TRUNC(E1651,8)*F1651,2)</f>
        <v>218.99</v>
      </c>
    </row>
    <row r="1652" customHeight="1" ht="15">
      <c r="A1652" s="2" t="inlineStr"/>
      <c r="B1652" s="2" t="inlineStr"/>
      <c r="C1652" s="2" t="inlineStr"/>
      <c r="D1652" s="2" t="inlineStr"/>
      <c r="E1652" s="26" t="inlineStr">
        <is>
          <r>
            <t xml:space="preserve">TOTAL Material:</t>
          </r>
        </is>
      </c>
      <c r="F1652" s="26" t="inlineStr"/>
      <c r="G1652" s="27" t="n">
        <f>SUM(G1649:G1651)</f>
        <v>565.22</v>
      </c>
    </row>
    <row r="1653" customHeight="1" ht="15">
      <c r="A1653" s="20" t="inlineStr">
        <is>
          <r>
            <t xml:space="preserve">Mão de Obra com Encargos Complementares</t>
          </r>
        </is>
      </c>
      <c r="B1653" s="20" t="inlineStr"/>
      <c r="C1653" s="21" t="inlineStr">
        <is>
          <r>
            <t xml:space="preserve">FONTE</t>
          </r>
        </is>
      </c>
      <c r="D1653" s="21" t="inlineStr">
        <is>
          <r>
            <t xml:space="preserve">UNID</t>
          </r>
        </is>
      </c>
      <c r="E1653" s="21" t="inlineStr">
        <is>
          <r>
            <t xml:space="preserve">COEFICIENTE</t>
          </r>
        </is>
      </c>
      <c r="F1653" s="21" t="inlineStr">
        <is>
          <r>
            <t xml:space="preserve">PREÇO UNITÁRIO</t>
          </r>
        </is>
      </c>
      <c r="G1653" s="21" t="inlineStr">
        <is>
          <r>
            <t xml:space="preserve">TOTAL</t>
          </r>
        </is>
      </c>
    </row>
    <row r="1654" customHeight="1" ht="21">
      <c r="A1654" s="22" t="inlineStr">
        <is>
          <r>
            <t xml:space="preserve">88377</t>
          </r>
        </is>
      </c>
      <c r="B1654" s="23" t="inlineStr">
        <is>
          <r>
            <t xml:space="preserve">OPERADOR DE BETONEIRA ESTACIONÁRIA/MISTURADOR COM ENCARGOS COMPLEMENTARES</t>
          </r>
        </is>
      </c>
      <c r="C1654" s="22" t="inlineStr">
        <is>
          <r>
            <t xml:space="preserve">SINAPI</t>
          </r>
        </is>
      </c>
      <c r="D1654" s="22" t="inlineStr">
        <is>
          <r>
            <t xml:space="preserve">H</t>
          </r>
        </is>
      </c>
      <c r="E1654" s="24" t="n">
        <v>1.3163</v>
      </c>
      <c r="F1654" s="25" t="n">
        <v>29.43</v>
      </c>
      <c r="G1654" s="25" t="n">
        <f>TRUNC(TRUNC(E1654,8)*F1654,2)</f>
        <v>38.73</v>
      </c>
    </row>
    <row r="1655" customHeight="1" ht="15">
      <c r="A1655" s="22" t="inlineStr">
        <is>
          <r>
            <t xml:space="preserve">88316</t>
          </r>
        </is>
      </c>
      <c r="B1655" s="23" t="inlineStr">
        <is>
          <r>
            <t xml:space="preserve">SERVENTE COM ENCARGOS COMPLEMENTARES</t>
          </r>
        </is>
      </c>
      <c r="C1655" s="22" t="inlineStr">
        <is>
          <r>
            <t xml:space="preserve">SINAPI</t>
          </r>
        </is>
      </c>
      <c r="D1655" s="22" t="inlineStr">
        <is>
          <r>
            <t xml:space="preserve">H</t>
          </r>
        </is>
      </c>
      <c r="E1655" s="24" t="n">
        <v>2.09</v>
      </c>
      <c r="F1655" s="25" t="n">
        <v>23.56</v>
      </c>
      <c r="G1655" s="25" t="n">
        <f>TRUNC(TRUNC(E1655,8)*F1655,2)</f>
        <v>49.24</v>
      </c>
    </row>
    <row r="1656" customHeight="1" ht="18">
      <c r="A1656" s="2" t="inlineStr"/>
      <c r="B1656" s="2" t="inlineStr"/>
      <c r="C1656" s="2" t="inlineStr"/>
      <c r="D1656" s="2" t="inlineStr"/>
      <c r="E1656" s="26" t="inlineStr">
        <is>
          <r>
            <t xml:space="preserve">TOTAL Mão de Obra com Encargos Complementares:</t>
          </r>
        </is>
      </c>
      <c r="F1656" s="26" t="inlineStr"/>
      <c r="G1656" s="27" t="n">
        <f>SUM(G1654:G1655)</f>
        <v>87.97</v>
      </c>
    </row>
    <row r="1657" customHeight="1" ht="15">
      <c r="A1657" s="2" t="inlineStr"/>
      <c r="B1657" s="2" t="inlineStr"/>
      <c r="C1657" s="2" t="inlineStr"/>
      <c r="D1657" s="2" t="inlineStr"/>
      <c r="E1657" s="28" t="inlineStr">
        <is>
          <r>
            <t xml:space="preserve">VALOR:</t>
          </r>
        </is>
      </c>
      <c r="F1657" s="28" t="inlineStr"/>
      <c r="G1657" s="29" t="n">
        <f>ROUND(SUM(G1647,G1652,G1656),2)</f>
        <v>658.12</v>
      </c>
    </row>
    <row r="1658" customHeight="1" ht="15">
      <c r="A1658" s="2" t="inlineStr"/>
      <c r="B1658" s="2" t="inlineStr"/>
      <c r="C1658" s="2" t="inlineStr"/>
      <c r="D1658" s="2" t="inlineStr"/>
      <c r="E1658" s="28" t="inlineStr">
        <is>
          <r>
            <t xml:space="preserve">VALOR BDI (20.34%):</t>
          </r>
        </is>
      </c>
      <c r="F1658" s="28" t="inlineStr"/>
      <c r="G1658" s="29" t="n">
        <f>ROUND(G1657*(20.34/100),2)</f>
        <v>133.86</v>
      </c>
    </row>
    <row r="1659" customHeight="1" ht="15">
      <c r="A1659" s="2" t="inlineStr"/>
      <c r="B1659" s="2" t="inlineStr"/>
      <c r="C1659" s="2" t="inlineStr"/>
      <c r="D1659" s="2" t="inlineStr"/>
      <c r="E1659" s="28" t="inlineStr">
        <is>
          <r>
            <t xml:space="preserve">VALOR COM BDI:</t>
          </r>
        </is>
      </c>
      <c r="F1659" s="28" t="inlineStr"/>
      <c r="G1659" s="29" t="n">
        <f>G1658+G1657</f>
        <v>791.98</v>
      </c>
    </row>
    <row r="1660" customHeight="1" ht="10">
      <c r="A1660" s="2" t="inlineStr"/>
      <c r="B1660" s="2" t="inlineStr"/>
      <c r="C1660" s="2" t="inlineStr"/>
      <c r="D1660" s="2" t="inlineStr"/>
      <c r="E1660" s="18" t="inlineStr"/>
      <c r="F1660" s="18" t="inlineStr"/>
      <c r="G1660" s="18" t="inlineStr"/>
    </row>
    <row r="1661" customHeight="1" ht="20">
      <c r="A1661" s="19" t="inlineStr">
        <is>
          <r>
            <t xml:space="preserve">​94970​ CONCRETO FCK = 20MPA, TRAÇO 1:2,7:3 (EM MASSA SECA DE CIMENTO/ AREIA MÉDIA/ BRITA 1) - PREPARO MECÂNICO COM BETONEIRA 600 L. AF_05/2021​ (M3)</t>
          </r>
        </is>
      </c>
      <c r="B1661" s="19" t="inlineStr"/>
      <c r="C1661" s="19" t="inlineStr"/>
      <c r="D1661" s="19" t="inlineStr"/>
      <c r="E1661" s="19" t="inlineStr"/>
      <c r="F1661" s="19" t="inlineStr"/>
      <c r="G1661" s="19" t="inlineStr"/>
    </row>
    <row r="1662" customHeight="1" ht="15">
      <c r="A1662" s="20" t="inlineStr">
        <is>
          <r>
            <t xml:space="preserve">Equipamento Custo Horário</t>
          </r>
        </is>
      </c>
      <c r="B1662" s="20" t="inlineStr"/>
      <c r="C1662" s="21" t="inlineStr">
        <is>
          <r>
            <t xml:space="preserve">FONTE</t>
          </r>
        </is>
      </c>
      <c r="D1662" s="21" t="inlineStr">
        <is>
          <r>
            <t xml:space="preserve">UNID</t>
          </r>
        </is>
      </c>
      <c r="E1662" s="21" t="inlineStr">
        <is>
          <r>
            <t xml:space="preserve">COEFICIENTE</t>
          </r>
        </is>
      </c>
      <c r="F1662" s="21" t="inlineStr">
        <is>
          <r>
            <t xml:space="preserve">PREÇO UNITÁRIO</t>
          </r>
        </is>
      </c>
      <c r="G1662" s="21" t="inlineStr">
        <is>
          <r>
            <t xml:space="preserve">TOTAL</t>
          </r>
        </is>
      </c>
    </row>
    <row r="1663" customHeight="1" ht="38">
      <c r="A1663" s="22" t="inlineStr">
        <is>
          <r>
            <t xml:space="preserve">89226</t>
          </r>
        </is>
      </c>
      <c r="B1663" s="23" t="inlineStr">
        <is>
          <r>
            <t xml:space="preserve">BETONEIRA CAPACIDADE NOMINAL DE 600 L, CAPACIDADE DE MISTURA 360 L, MOTOR ELÉTRICO TRIFÁSICO POTÊNCIA DE 4 CV, SEM CARREGADOR - CHI DIURNO. AF_05/2023</t>
          </r>
        </is>
      </c>
      <c r="C1663" s="22" t="inlineStr">
        <is>
          <r>
            <t xml:space="preserve">SINAPI</t>
          </r>
        </is>
      </c>
      <c r="D1663" s="22" t="inlineStr">
        <is>
          <r>
            <t xml:space="preserve">CHI</t>
          </r>
        </is>
      </c>
      <c r="E1663" s="24" t="n">
        <v>0.6197</v>
      </c>
      <c r="F1663" s="25" t="n">
        <v>1.68</v>
      </c>
      <c r="G1663" s="25" t="n">
        <f>TRUNC(TRUNC(E1663,8)*F1663,2)</f>
        <v>1.04</v>
      </c>
    </row>
    <row r="1664" customHeight="1" ht="38">
      <c r="A1664" s="22" t="inlineStr">
        <is>
          <r>
            <t xml:space="preserve">89225</t>
          </r>
        </is>
      </c>
      <c r="B1664" s="23" t="inlineStr">
        <is>
          <r>
            <t xml:space="preserve">BETONEIRA CAPACIDADE NOMINAL DE 600 L, CAPACIDADE DE MISTURA 360 L, MOTOR ELÉTRICO TRIFÁSICO POTÊNCIA DE 4 CV, SEM CARREGADOR - CHP DIURNO. AF_05/2023</t>
          </r>
        </is>
      </c>
      <c r="C1664" s="22" t="inlineStr">
        <is>
          <r>
            <t xml:space="preserve">SINAPI</t>
          </r>
        </is>
      </c>
      <c r="D1664" s="22" t="inlineStr">
        <is>
          <r>
            <t xml:space="preserve">CHP</t>
          </r>
        </is>
      </c>
      <c r="E1664" s="24" t="n">
        <v>0.6572</v>
      </c>
      <c r="F1664" s="25" t="n">
        <v>5.7</v>
      </c>
      <c r="G1664" s="25" t="n">
        <f>TRUNC(TRUNC(E1664,8)*F1664,2)</f>
        <v>3.74</v>
      </c>
    </row>
    <row r="1665" customHeight="1" ht="18">
      <c r="A1665" s="2" t="inlineStr"/>
      <c r="B1665" s="2" t="inlineStr"/>
      <c r="C1665" s="2" t="inlineStr"/>
      <c r="D1665" s="2" t="inlineStr"/>
      <c r="E1665" s="26" t="inlineStr">
        <is>
          <r>
            <t xml:space="preserve">TOTAL Equipamento Custo Horário:</t>
          </r>
        </is>
      </c>
      <c r="F1665" s="26" t="inlineStr"/>
      <c r="G1665" s="27" t="n">
        <f>SUM(G1663:G1664)</f>
        <v>4.78</v>
      </c>
    </row>
    <row r="1666" customHeight="1" ht="15">
      <c r="A1666" s="20" t="inlineStr">
        <is>
          <r>
            <t xml:space="preserve">Material</t>
          </r>
        </is>
      </c>
      <c r="B1666" s="20" t="inlineStr"/>
      <c r="C1666" s="21" t="inlineStr">
        <is>
          <r>
            <t xml:space="preserve">FONTE</t>
          </r>
        </is>
      </c>
      <c r="D1666" s="21" t="inlineStr">
        <is>
          <r>
            <t xml:space="preserve">UNID</t>
          </r>
        </is>
      </c>
      <c r="E1666" s="21" t="inlineStr">
        <is>
          <r>
            <t xml:space="preserve">COEFICIENTE</t>
          </r>
        </is>
      </c>
      <c r="F1666" s="21" t="inlineStr">
        <is>
          <r>
            <t xml:space="preserve">PREÇO UNITÁRIO</t>
          </r>
        </is>
      </c>
      <c r="G1666" s="21" t="inlineStr">
        <is>
          <r>
            <t xml:space="preserve">TOTAL</t>
          </r>
        </is>
      </c>
    </row>
    <row r="1667" customHeight="1" ht="21">
      <c r="A1667" s="22" t="inlineStr">
        <is>
          <r>
            <t xml:space="preserve">00000370</t>
          </r>
        </is>
      </c>
      <c r="B1667" s="23" t="inlineStr">
        <is>
          <r>
            <t xml:space="preserve">AREIA MEDIA - POSTO JAZIDA/FORNECEDOR (RETIRADO NA JAZIDA, SEM TRANSPORTE)</t>
          </r>
        </is>
      </c>
      <c r="C1667" s="22" t="inlineStr">
        <is>
          <r>
            <t xml:space="preserve">SINAPI</t>
          </r>
        </is>
      </c>
      <c r="D1667" s="22" t="inlineStr">
        <is>
          <r>
            <t xml:space="preserve">M3</t>
          </r>
        </is>
      </c>
      <c r="E1667" s="24" t="n">
        <v>0.7609</v>
      </c>
      <c r="F1667" s="25" t="n">
        <v>130.0</v>
      </c>
      <c r="G1667" s="25" t="n">
        <f>TRUNC(TRUNC(E1667,8)*F1667,2)</f>
        <v>98.91</v>
      </c>
    </row>
    <row r="1668" customHeight="1" ht="15">
      <c r="A1668" s="22" t="inlineStr">
        <is>
          <r>
            <t xml:space="preserve">00001379</t>
          </r>
        </is>
      </c>
      <c r="B1668" s="23" t="inlineStr">
        <is>
          <r>
            <t xml:space="preserve">CIMENTO PORTLAND COMPOSTO CP II-32</t>
          </r>
        </is>
      </c>
      <c r="C1668" s="22" t="inlineStr">
        <is>
          <r>
            <t xml:space="preserve">SINAPI</t>
          </r>
        </is>
      </c>
      <c r="D1668" s="22" t="inlineStr">
        <is>
          <r>
            <t xml:space="preserve">KG</t>
          </r>
        </is>
      </c>
      <c r="E1668" s="24" t="n">
        <v>325.1589</v>
      </c>
      <c r="F1668" s="25" t="n">
        <v>0.74</v>
      </c>
      <c r="G1668" s="25" t="n">
        <f>TRUNC(TRUNC(E1668,8)*F1668,2)</f>
        <v>240.61</v>
      </c>
    </row>
    <row r="1669" customHeight="1" ht="21">
      <c r="A1669" s="22" t="inlineStr">
        <is>
          <r>
            <t xml:space="preserve">00004721</t>
          </r>
        </is>
      </c>
      <c r="B1669" s="23" t="inlineStr">
        <is>
          <r>
            <t xml:space="preserve">PEDRA BRITADA N. 1 (9,5 A 19 MM) POSTO PEDREIRA/FORNECEDOR, SEM FRETE</t>
          </r>
        </is>
      </c>
      <c r="C1669" s="22" t="inlineStr">
        <is>
          <r>
            <t xml:space="preserve">SINAPI</t>
          </r>
        </is>
      </c>
      <c r="D1669" s="22" t="inlineStr">
        <is>
          <r>
            <t xml:space="preserve">M3</t>
          </r>
        </is>
      </c>
      <c r="E1669" s="24" t="n">
        <v>0.5912</v>
      </c>
      <c r="F1669" s="25" t="n">
        <v>111.01</v>
      </c>
      <c r="G1669" s="25" t="n">
        <f>TRUNC(TRUNC(E1669,8)*F1669,2)</f>
        <v>65.62</v>
      </c>
    </row>
    <row r="1670" customHeight="1" ht="15">
      <c r="A1670" s="2" t="inlineStr"/>
      <c r="B1670" s="2" t="inlineStr"/>
      <c r="C1670" s="2" t="inlineStr"/>
      <c r="D1670" s="2" t="inlineStr"/>
      <c r="E1670" s="26" t="inlineStr">
        <is>
          <r>
            <t xml:space="preserve">TOTAL Material:</t>
          </r>
        </is>
      </c>
      <c r="F1670" s="26" t="inlineStr"/>
      <c r="G1670" s="27" t="n">
        <f>SUM(G1667:G1669)</f>
        <v>405.14</v>
      </c>
    </row>
    <row r="1671" customHeight="1" ht="15">
      <c r="A1671" s="20" t="inlineStr">
        <is>
          <r>
            <t xml:space="preserve">Mão de Obra com Encargos Complementares</t>
          </r>
        </is>
      </c>
      <c r="B1671" s="20" t="inlineStr"/>
      <c r="C1671" s="21" t="inlineStr">
        <is>
          <r>
            <t xml:space="preserve">FONTE</t>
          </r>
        </is>
      </c>
      <c r="D1671" s="21" t="inlineStr">
        <is>
          <r>
            <t xml:space="preserve">UNID</t>
          </r>
        </is>
      </c>
      <c r="E1671" s="21" t="inlineStr">
        <is>
          <r>
            <t xml:space="preserve">COEFICIENTE</t>
          </r>
        </is>
      </c>
      <c r="F1671" s="21" t="inlineStr">
        <is>
          <r>
            <t xml:space="preserve">PREÇO UNITÁRIO</t>
          </r>
        </is>
      </c>
      <c r="G1671" s="21" t="inlineStr">
        <is>
          <r>
            <t xml:space="preserve">TOTAL</t>
          </r>
        </is>
      </c>
    </row>
    <row r="1672" customHeight="1" ht="21">
      <c r="A1672" s="22" t="inlineStr">
        <is>
          <r>
            <t xml:space="preserve">88377</t>
          </r>
        </is>
      </c>
      <c r="B1672" s="23" t="inlineStr">
        <is>
          <r>
            <t xml:space="preserve">OPERADOR DE BETONEIRA ESTACIONÁRIA/MISTURADOR COM ENCARGOS COMPLEMENTARES</t>
          </r>
        </is>
      </c>
      <c r="C1672" s="22" t="inlineStr">
        <is>
          <r>
            <t xml:space="preserve">SINAPI</t>
          </r>
        </is>
      </c>
      <c r="D1672" s="22" t="inlineStr">
        <is>
          <r>
            <t xml:space="preserve">H</t>
          </r>
        </is>
      </c>
      <c r="E1672" s="24" t="n">
        <v>1.2768</v>
      </c>
      <c r="F1672" s="25" t="n">
        <v>29.43</v>
      </c>
      <c r="G1672" s="25" t="n">
        <f>TRUNC(TRUNC(E1672,8)*F1672,2)</f>
        <v>37.57</v>
      </c>
    </row>
    <row r="1673" customHeight="1" ht="15">
      <c r="A1673" s="22" t="inlineStr">
        <is>
          <r>
            <t xml:space="preserve">88316</t>
          </r>
        </is>
      </c>
      <c r="B1673" s="23" t="inlineStr">
        <is>
          <r>
            <t xml:space="preserve">SERVENTE COM ENCARGOS COMPLEMENTARES</t>
          </r>
        </is>
      </c>
      <c r="C1673" s="22" t="inlineStr">
        <is>
          <r>
            <t xml:space="preserve">SINAPI</t>
          </r>
        </is>
      </c>
      <c r="D1673" s="22" t="inlineStr">
        <is>
          <r>
            <t xml:space="preserve">H</t>
          </r>
        </is>
      </c>
      <c r="E1673" s="24" t="n">
        <v>2.0267</v>
      </c>
      <c r="F1673" s="25" t="n">
        <v>23.56</v>
      </c>
      <c r="G1673" s="25" t="n">
        <f>TRUNC(TRUNC(E1673,8)*F1673,2)</f>
        <v>47.74</v>
      </c>
    </row>
    <row r="1674" customHeight="1" ht="18">
      <c r="A1674" s="2" t="inlineStr"/>
      <c r="B1674" s="2" t="inlineStr"/>
      <c r="C1674" s="2" t="inlineStr"/>
      <c r="D1674" s="2" t="inlineStr"/>
      <c r="E1674" s="26" t="inlineStr">
        <is>
          <r>
            <t xml:space="preserve">TOTAL Mão de Obra com Encargos Complementares:</t>
          </r>
        </is>
      </c>
      <c r="F1674" s="26" t="inlineStr"/>
      <c r="G1674" s="27" t="n">
        <f>SUM(G1672:G1673)</f>
        <v>85.31</v>
      </c>
    </row>
    <row r="1675" customHeight="1" ht="15">
      <c r="A1675" s="2" t="inlineStr"/>
      <c r="B1675" s="2" t="inlineStr"/>
      <c r="C1675" s="2" t="inlineStr"/>
      <c r="D1675" s="2" t="inlineStr"/>
      <c r="E1675" s="28" t="inlineStr">
        <is>
          <r>
            <t xml:space="preserve">VALOR:</t>
          </r>
        </is>
      </c>
      <c r="F1675" s="28" t="inlineStr"/>
      <c r="G1675" s="29" t="n">
        <f>ROUND(SUM(G1665,G1670,G1674),2)</f>
        <v>495.23</v>
      </c>
    </row>
    <row r="1676" customHeight="1" ht="15">
      <c r="A1676" s="2" t="inlineStr"/>
      <c r="B1676" s="2" t="inlineStr"/>
      <c r="C1676" s="2" t="inlineStr"/>
      <c r="D1676" s="2" t="inlineStr"/>
      <c r="E1676" s="28" t="inlineStr">
        <is>
          <r>
            <t xml:space="preserve">VALOR BDI (20.34%):</t>
          </r>
        </is>
      </c>
      <c r="F1676" s="28" t="inlineStr"/>
      <c r="G1676" s="29" t="n">
        <f>ROUND(G1675*(20.34/100),2)</f>
        <v>100.73</v>
      </c>
    </row>
    <row r="1677" customHeight="1" ht="15">
      <c r="A1677" s="2" t="inlineStr"/>
      <c r="B1677" s="2" t="inlineStr"/>
      <c r="C1677" s="2" t="inlineStr"/>
      <c r="D1677" s="2" t="inlineStr"/>
      <c r="E1677" s="28" t="inlineStr">
        <is>
          <r>
            <t xml:space="preserve">VALOR COM BDI:</t>
          </r>
        </is>
      </c>
      <c r="F1677" s="28" t="inlineStr"/>
      <c r="G1677" s="29" t="n">
        <f>G1676+G1675</f>
        <v>595.96</v>
      </c>
    </row>
    <row r="1678" customHeight="1" ht="10">
      <c r="A1678" s="2" t="inlineStr"/>
      <c r="B1678" s="2" t="inlineStr"/>
      <c r="C1678" s="2" t="inlineStr"/>
      <c r="D1678" s="2" t="inlineStr"/>
      <c r="E1678" s="18" t="inlineStr"/>
      <c r="F1678" s="18" t="inlineStr"/>
      <c r="G1678" s="18" t="inlineStr"/>
    </row>
    <row r="1679" customHeight="1" ht="20">
      <c r="A1679" s="19" t="inlineStr">
        <is>
          <r>
            <t xml:space="preserve">​94972​ CONCRETO FCK = 30MPA, TRAÇO 1:2,1:2,5 (EM MASSA SECA DE CIMENTO/ AREIA MÉDIA/ BRITA 1) - PREPARO MECÂNICO COM BETONEIRA 600 L. AF_05/2021​ (M3)</t>
          </r>
        </is>
      </c>
      <c r="B1679" s="19" t="inlineStr"/>
      <c r="C1679" s="19" t="inlineStr"/>
      <c r="D1679" s="19" t="inlineStr"/>
      <c r="E1679" s="19" t="inlineStr"/>
      <c r="F1679" s="19" t="inlineStr"/>
      <c r="G1679" s="19" t="inlineStr"/>
    </row>
    <row r="1680" customHeight="1" ht="15">
      <c r="A1680" s="20" t="inlineStr">
        <is>
          <r>
            <t xml:space="preserve">Equipamento Custo Horário</t>
          </r>
        </is>
      </c>
      <c r="B1680" s="20" t="inlineStr"/>
      <c r="C1680" s="21" t="inlineStr">
        <is>
          <r>
            <t xml:space="preserve">FONTE</t>
          </r>
        </is>
      </c>
      <c r="D1680" s="21" t="inlineStr">
        <is>
          <r>
            <t xml:space="preserve">UNID</t>
          </r>
        </is>
      </c>
      <c r="E1680" s="21" t="inlineStr">
        <is>
          <r>
            <t xml:space="preserve">COEFICIENTE</t>
          </r>
        </is>
      </c>
      <c r="F1680" s="21" t="inlineStr">
        <is>
          <r>
            <t xml:space="preserve">PREÇO UNITÁRIO</t>
          </r>
        </is>
      </c>
      <c r="G1680" s="21" t="inlineStr">
        <is>
          <r>
            <t xml:space="preserve">TOTAL</t>
          </r>
        </is>
      </c>
    </row>
    <row r="1681" customHeight="1" ht="38">
      <c r="A1681" s="22" t="inlineStr">
        <is>
          <r>
            <t xml:space="preserve">89226</t>
          </r>
        </is>
      </c>
      <c r="B1681" s="23" t="inlineStr">
        <is>
          <r>
            <t xml:space="preserve">BETONEIRA CAPACIDADE NOMINAL DE 600 L, CAPACIDADE DE MISTURA 360 L, MOTOR ELÉTRICO TRIFÁSICO POTÊNCIA DE 4 CV, SEM CARREGADOR - CHI DIURNO. AF_05/2023</t>
          </r>
        </is>
      </c>
      <c r="C1681" s="22" t="inlineStr">
        <is>
          <r>
            <t xml:space="preserve">SINAPI</t>
          </r>
        </is>
      </c>
      <c r="D1681" s="22" t="inlineStr">
        <is>
          <r>
            <t xml:space="preserve">CHI</t>
          </r>
        </is>
      </c>
      <c r="E1681" s="24" t="n">
        <v>0.6018</v>
      </c>
      <c r="F1681" s="25" t="n">
        <v>1.68</v>
      </c>
      <c r="G1681" s="25" t="n">
        <f>TRUNC(TRUNC(E1681,8)*F1681,2)</f>
        <v>1.01</v>
      </c>
    </row>
    <row r="1682" customHeight="1" ht="38">
      <c r="A1682" s="22" t="inlineStr">
        <is>
          <r>
            <t xml:space="preserve">89225</t>
          </r>
        </is>
      </c>
      <c r="B1682" s="23" t="inlineStr">
        <is>
          <r>
            <t xml:space="preserve">BETONEIRA CAPACIDADE NOMINAL DE 600 L, CAPACIDADE DE MISTURA 360 L, MOTOR ELÉTRICO TRIFÁSICO POTÊNCIA DE 4 CV, SEM CARREGADOR - CHP DIURNO. AF_05/2023</t>
          </r>
        </is>
      </c>
      <c r="C1682" s="22" t="inlineStr">
        <is>
          <r>
            <t xml:space="preserve">SINAPI</t>
          </r>
        </is>
      </c>
      <c r="D1682" s="22" t="inlineStr">
        <is>
          <r>
            <t xml:space="preserve">CHP</t>
          </r>
        </is>
      </c>
      <c r="E1682" s="24" t="n">
        <v>0.6382</v>
      </c>
      <c r="F1682" s="25" t="n">
        <v>5.7</v>
      </c>
      <c r="G1682" s="25" t="n">
        <f>TRUNC(TRUNC(E1682,8)*F1682,2)</f>
        <v>3.63</v>
      </c>
    </row>
    <row r="1683" customHeight="1" ht="18">
      <c r="A1683" s="2" t="inlineStr"/>
      <c r="B1683" s="2" t="inlineStr"/>
      <c r="C1683" s="2" t="inlineStr"/>
      <c r="D1683" s="2" t="inlineStr"/>
      <c r="E1683" s="26" t="inlineStr">
        <is>
          <r>
            <t xml:space="preserve">TOTAL Equipamento Custo Horário:</t>
          </r>
        </is>
      </c>
      <c r="F1683" s="26" t="inlineStr"/>
      <c r="G1683" s="27" t="n">
        <f>SUM(G1681:G1682)</f>
        <v>4.64</v>
      </c>
    </row>
    <row r="1684" customHeight="1" ht="15">
      <c r="A1684" s="20" t="inlineStr">
        <is>
          <r>
            <t xml:space="preserve">Material</t>
          </r>
        </is>
      </c>
      <c r="B1684" s="20" t="inlineStr"/>
      <c r="C1684" s="21" t="inlineStr">
        <is>
          <r>
            <t xml:space="preserve">FONTE</t>
          </r>
        </is>
      </c>
      <c r="D1684" s="21" t="inlineStr">
        <is>
          <r>
            <t xml:space="preserve">UNID</t>
          </r>
        </is>
      </c>
      <c r="E1684" s="21" t="inlineStr">
        <is>
          <r>
            <t xml:space="preserve">COEFICIENTE</t>
          </r>
        </is>
      </c>
      <c r="F1684" s="21" t="inlineStr">
        <is>
          <r>
            <t xml:space="preserve">PREÇO UNITÁRIO</t>
          </r>
        </is>
      </c>
      <c r="G1684" s="21" t="inlineStr">
        <is>
          <r>
            <t xml:space="preserve">TOTAL</t>
          </r>
        </is>
      </c>
    </row>
    <row r="1685" customHeight="1" ht="21">
      <c r="A1685" s="22" t="inlineStr">
        <is>
          <r>
            <t xml:space="preserve">00000370</t>
          </r>
        </is>
      </c>
      <c r="B1685" s="23" t="inlineStr">
        <is>
          <r>
            <t xml:space="preserve">AREIA MEDIA - POSTO JAZIDA/FORNECEDOR (RETIRADO NA JAZIDA, SEM TRANSPORTE)</t>
          </r>
        </is>
      </c>
      <c r="C1685" s="22" t="inlineStr">
        <is>
          <r>
            <t xml:space="preserve">SINAPI</t>
          </r>
        </is>
      </c>
      <c r="D1685" s="22" t="inlineStr">
        <is>
          <r>
            <t xml:space="preserve">M3</t>
          </r>
        </is>
      </c>
      <c r="E1685" s="24" t="n">
        <v>0.7119</v>
      </c>
      <c r="F1685" s="25" t="n">
        <v>130.0</v>
      </c>
      <c r="G1685" s="25" t="n">
        <f>TRUNC(TRUNC(E1685,8)*F1685,2)</f>
        <v>92.54</v>
      </c>
    </row>
    <row r="1686" customHeight="1" ht="15">
      <c r="A1686" s="22" t="inlineStr">
        <is>
          <r>
            <t xml:space="preserve">00001379</t>
          </r>
        </is>
      </c>
      <c r="B1686" s="23" t="inlineStr">
        <is>
          <r>
            <t xml:space="preserve">CIMENTO PORTLAND COMPOSTO CP II-32</t>
          </r>
        </is>
      </c>
      <c r="C1686" s="22" t="inlineStr">
        <is>
          <r>
            <t xml:space="preserve">SINAPI</t>
          </r>
        </is>
      </c>
      <c r="D1686" s="22" t="inlineStr">
        <is>
          <r>
            <t xml:space="preserve">KG</t>
          </r>
        </is>
      </c>
      <c r="E1686" s="24" t="n">
        <v>391.1663</v>
      </c>
      <c r="F1686" s="25" t="n">
        <v>0.74</v>
      </c>
      <c r="G1686" s="25" t="n">
        <f>TRUNC(TRUNC(E1686,8)*F1686,2)</f>
        <v>289.46</v>
      </c>
    </row>
    <row r="1687" customHeight="1" ht="21">
      <c r="A1687" s="22" t="inlineStr">
        <is>
          <r>
            <t xml:space="preserve">00004721</t>
          </r>
        </is>
      </c>
      <c r="B1687" s="23" t="inlineStr">
        <is>
          <r>
            <t xml:space="preserve">PEDRA BRITADA N. 1 (9,5 A 19 MM) POSTO PEDREIRA/FORNECEDOR, SEM FRETE</t>
          </r>
        </is>
      </c>
      <c r="C1687" s="22" t="inlineStr">
        <is>
          <r>
            <t xml:space="preserve">SINAPI</t>
          </r>
        </is>
      </c>
      <c r="D1687" s="22" t="inlineStr">
        <is>
          <r>
            <t xml:space="preserve">M3</t>
          </r>
        </is>
      </c>
      <c r="E1687" s="24" t="n">
        <v>0.5927</v>
      </c>
      <c r="F1687" s="25" t="n">
        <v>111.01</v>
      </c>
      <c r="G1687" s="25" t="n">
        <f>TRUNC(TRUNC(E1687,8)*F1687,2)</f>
        <v>65.79</v>
      </c>
    </row>
    <row r="1688" customHeight="1" ht="15">
      <c r="A1688" s="2" t="inlineStr"/>
      <c r="B1688" s="2" t="inlineStr"/>
      <c r="C1688" s="2" t="inlineStr"/>
      <c r="D1688" s="2" t="inlineStr"/>
      <c r="E1688" s="26" t="inlineStr">
        <is>
          <r>
            <t xml:space="preserve">TOTAL Material:</t>
          </r>
        </is>
      </c>
      <c r="F1688" s="26" t="inlineStr"/>
      <c r="G1688" s="27" t="n">
        <f>SUM(G1685:G1687)</f>
        <v>447.79</v>
      </c>
    </row>
    <row r="1689" customHeight="1" ht="15">
      <c r="A1689" s="20" t="inlineStr">
        <is>
          <r>
            <t xml:space="preserve">Mão de Obra com Encargos Complementares</t>
          </r>
        </is>
      </c>
      <c r="B1689" s="20" t="inlineStr"/>
      <c r="C1689" s="21" t="inlineStr">
        <is>
          <r>
            <t xml:space="preserve">FONTE</t>
          </r>
        </is>
      </c>
      <c r="D1689" s="21" t="inlineStr">
        <is>
          <r>
            <t xml:space="preserve">UNID</t>
          </r>
        </is>
      </c>
      <c r="E1689" s="21" t="inlineStr">
        <is>
          <r>
            <t xml:space="preserve">COEFICIENTE</t>
          </r>
        </is>
      </c>
      <c r="F1689" s="21" t="inlineStr">
        <is>
          <r>
            <t xml:space="preserve">PREÇO UNITÁRIO</t>
          </r>
        </is>
      </c>
      <c r="G1689" s="21" t="inlineStr">
        <is>
          <r>
            <t xml:space="preserve">TOTAL</t>
          </r>
        </is>
      </c>
    </row>
    <row r="1690" customHeight="1" ht="21">
      <c r="A1690" s="22" t="inlineStr">
        <is>
          <r>
            <t xml:space="preserve">88377</t>
          </r>
        </is>
      </c>
      <c r="B1690" s="23" t="inlineStr">
        <is>
          <r>
            <t xml:space="preserve">OPERADOR DE BETONEIRA ESTACIONÁRIA/MISTURADOR COM ENCARGOS COMPLEMENTARES</t>
          </r>
        </is>
      </c>
      <c r="C1690" s="22" t="inlineStr">
        <is>
          <r>
            <t xml:space="preserve">SINAPI</t>
          </r>
        </is>
      </c>
      <c r="D1690" s="22" t="inlineStr">
        <is>
          <r>
            <t xml:space="preserve">H</t>
          </r>
        </is>
      </c>
      <c r="E1690" s="24" t="n">
        <v>1.24</v>
      </c>
      <c r="F1690" s="25" t="n">
        <v>29.43</v>
      </c>
      <c r="G1690" s="25" t="n">
        <f>TRUNC(TRUNC(E1690,8)*F1690,2)</f>
        <v>36.49</v>
      </c>
    </row>
    <row r="1691" customHeight="1" ht="15">
      <c r="A1691" s="22" t="inlineStr">
        <is>
          <r>
            <t xml:space="preserve">88316</t>
          </r>
        </is>
      </c>
      <c r="B1691" s="23" t="inlineStr">
        <is>
          <r>
            <t xml:space="preserve">SERVENTE COM ENCARGOS COMPLEMENTARES</t>
          </r>
        </is>
      </c>
      <c r="C1691" s="22" t="inlineStr">
        <is>
          <r>
            <t xml:space="preserve">SINAPI</t>
          </r>
        </is>
      </c>
      <c r="D1691" s="22" t="inlineStr">
        <is>
          <r>
            <t xml:space="preserve">H</t>
          </r>
        </is>
      </c>
      <c r="E1691" s="24" t="n">
        <v>1.9633</v>
      </c>
      <c r="F1691" s="25" t="n">
        <v>23.56</v>
      </c>
      <c r="G1691" s="25" t="n">
        <f>TRUNC(TRUNC(E1691,8)*F1691,2)</f>
        <v>46.25</v>
      </c>
    </row>
    <row r="1692" customHeight="1" ht="18">
      <c r="A1692" s="2" t="inlineStr"/>
      <c r="B1692" s="2" t="inlineStr"/>
      <c r="C1692" s="2" t="inlineStr"/>
      <c r="D1692" s="2" t="inlineStr"/>
      <c r="E1692" s="26" t="inlineStr">
        <is>
          <r>
            <t xml:space="preserve">TOTAL Mão de Obra com Encargos Complementares:</t>
          </r>
        </is>
      </c>
      <c r="F1692" s="26" t="inlineStr"/>
      <c r="G1692" s="27" t="n">
        <f>SUM(G1690:G1691)</f>
        <v>82.74</v>
      </c>
    </row>
    <row r="1693" customHeight="1" ht="15">
      <c r="A1693" s="2" t="inlineStr"/>
      <c r="B1693" s="2" t="inlineStr"/>
      <c r="C1693" s="2" t="inlineStr"/>
      <c r="D1693" s="2" t="inlineStr"/>
      <c r="E1693" s="28" t="inlineStr">
        <is>
          <r>
            <t xml:space="preserve">VALOR:</t>
          </r>
        </is>
      </c>
      <c r="F1693" s="28" t="inlineStr"/>
      <c r="G1693" s="29" t="n">
        <f>ROUND(SUM(G1683,G1688,G1692),2)</f>
        <v>535.17</v>
      </c>
    </row>
    <row r="1694" customHeight="1" ht="15">
      <c r="A1694" s="2" t="inlineStr"/>
      <c r="B1694" s="2" t="inlineStr"/>
      <c r="C1694" s="2" t="inlineStr"/>
      <c r="D1694" s="2" t="inlineStr"/>
      <c r="E1694" s="28" t="inlineStr">
        <is>
          <r>
            <t xml:space="preserve">VALOR BDI (20.34%):</t>
          </r>
        </is>
      </c>
      <c r="F1694" s="28" t="inlineStr"/>
      <c r="G1694" s="29" t="n">
        <f>ROUND(G1693*(20.34/100),2)</f>
        <v>108.85</v>
      </c>
    </row>
    <row r="1695" customHeight="1" ht="15">
      <c r="A1695" s="2" t="inlineStr"/>
      <c r="B1695" s="2" t="inlineStr"/>
      <c r="C1695" s="2" t="inlineStr"/>
      <c r="D1695" s="2" t="inlineStr"/>
      <c r="E1695" s="28" t="inlineStr">
        <is>
          <r>
            <t xml:space="preserve">VALOR COM BDI:</t>
          </r>
        </is>
      </c>
      <c r="F1695" s="28" t="inlineStr"/>
      <c r="G1695" s="29" t="n">
        <f>G1694+G1693</f>
        <v>644.02</v>
      </c>
    </row>
    <row r="1696" customHeight="1" ht="10">
      <c r="A1696" s="2" t="inlineStr"/>
      <c r="B1696" s="2" t="inlineStr"/>
      <c r="C1696" s="2" t="inlineStr"/>
      <c r="D1696" s="2" t="inlineStr"/>
      <c r="E1696" s="18" t="inlineStr"/>
      <c r="F1696" s="18" t="inlineStr"/>
      <c r="G1696" s="18" t="inlineStr"/>
    </row>
    <row r="1697" customHeight="1" ht="20">
      <c r="A1697" s="19" t="inlineStr">
        <is>
          <r>
            <t xml:space="preserve">​94974​ CONCRETO MAGRO PARA LASTRO, TRAÇO 1:4,5:4,5 (EM MASSA SECA DE CIMENTO/ AREIA MÉDIA/ BRITA 1) - PREPARO MANUAL. AF_05/2021​ (M3)</t>
          </r>
        </is>
      </c>
      <c r="B1697" s="19" t="inlineStr"/>
      <c r="C1697" s="19" t="inlineStr"/>
      <c r="D1697" s="19" t="inlineStr"/>
      <c r="E1697" s="19" t="inlineStr"/>
      <c r="F1697" s="19" t="inlineStr"/>
      <c r="G1697" s="19" t="inlineStr"/>
    </row>
    <row r="1698" customHeight="1" ht="15">
      <c r="A1698" s="20" t="inlineStr">
        <is>
          <r>
            <t xml:space="preserve">Material</t>
          </r>
        </is>
      </c>
      <c r="B1698" s="20" t="inlineStr"/>
      <c r="C1698" s="21" t="inlineStr">
        <is>
          <r>
            <t xml:space="preserve">FONTE</t>
          </r>
        </is>
      </c>
      <c r="D1698" s="21" t="inlineStr">
        <is>
          <r>
            <t xml:space="preserve">UNID</t>
          </r>
        </is>
      </c>
      <c r="E1698" s="21" t="inlineStr">
        <is>
          <r>
            <t xml:space="preserve">COEFICIENTE</t>
          </r>
        </is>
      </c>
      <c r="F1698" s="21" t="inlineStr">
        <is>
          <r>
            <t xml:space="preserve">PREÇO UNITÁRIO</t>
          </r>
        </is>
      </c>
      <c r="G1698" s="21" t="inlineStr">
        <is>
          <r>
            <t xml:space="preserve">TOTAL</t>
          </r>
        </is>
      </c>
    </row>
    <row r="1699" customHeight="1" ht="21">
      <c r="A1699" s="22" t="inlineStr">
        <is>
          <r>
            <t xml:space="preserve">00000370</t>
          </r>
        </is>
      </c>
      <c r="B1699" s="23" t="inlineStr">
        <is>
          <r>
            <t xml:space="preserve">AREIA MEDIA - POSTO JAZIDA/FORNECEDOR (RETIRADO NA JAZIDA, SEM TRANSPORTE)</t>
          </r>
        </is>
      </c>
      <c r="C1699" s="22" t="inlineStr">
        <is>
          <r>
            <t xml:space="preserve">SINAPI</t>
          </r>
        </is>
      </c>
      <c r="D1699" s="22" t="inlineStr">
        <is>
          <r>
            <t xml:space="preserve">M3</t>
          </r>
        </is>
      </c>
      <c r="E1699" s="24" t="n">
        <v>0.8538</v>
      </c>
      <c r="F1699" s="25" t="n">
        <v>130.0</v>
      </c>
      <c r="G1699" s="25" t="n">
        <f>TRUNC(TRUNC(E1699,8)*F1699,2)</f>
        <v>110.99</v>
      </c>
    </row>
    <row r="1700" customHeight="1" ht="15">
      <c r="A1700" s="22" t="inlineStr">
        <is>
          <r>
            <t xml:space="preserve">00001379</t>
          </r>
        </is>
      </c>
      <c r="B1700" s="23" t="inlineStr">
        <is>
          <r>
            <t xml:space="preserve">CIMENTO PORTLAND COMPOSTO CP II-32</t>
          </r>
        </is>
      </c>
      <c r="C1700" s="22" t="inlineStr">
        <is>
          <r>
            <t xml:space="preserve">SINAPI</t>
          </r>
        </is>
      </c>
      <c r="D1700" s="22" t="inlineStr">
        <is>
          <r>
            <t xml:space="preserve">KG</t>
          </r>
        </is>
      </c>
      <c r="E1700" s="24" t="n">
        <v>218.93</v>
      </c>
      <c r="F1700" s="25" t="n">
        <v>0.74</v>
      </c>
      <c r="G1700" s="25" t="n">
        <f>TRUNC(TRUNC(E1700,8)*F1700,2)</f>
        <v>162.0</v>
      </c>
    </row>
    <row r="1701" customHeight="1" ht="21">
      <c r="A1701" s="22" t="inlineStr">
        <is>
          <r>
            <t xml:space="preserve">00004721</t>
          </r>
        </is>
      </c>
      <c r="B1701" s="23" t="inlineStr">
        <is>
          <r>
            <t xml:space="preserve">PEDRA BRITADA N. 1 (9,5 A 19 MM) POSTO PEDREIRA/FORNECEDOR, SEM FRETE</t>
          </r>
        </is>
      </c>
      <c r="C1701" s="22" t="inlineStr">
        <is>
          <r>
            <t xml:space="preserve">SINAPI</t>
          </r>
        </is>
      </c>
      <c r="D1701" s="22" t="inlineStr">
        <is>
          <r>
            <t xml:space="preserve">M3</t>
          </r>
        </is>
      </c>
      <c r="E1701" s="24" t="n">
        <v>0.5971</v>
      </c>
      <c r="F1701" s="25" t="n">
        <v>111.01</v>
      </c>
      <c r="G1701" s="25" t="n">
        <f>TRUNC(TRUNC(E1701,8)*F1701,2)</f>
        <v>66.28</v>
      </c>
    </row>
    <row r="1702" customHeight="1" ht="15">
      <c r="A1702" s="2" t="inlineStr"/>
      <c r="B1702" s="2" t="inlineStr"/>
      <c r="C1702" s="2" t="inlineStr"/>
      <c r="D1702" s="2" t="inlineStr"/>
      <c r="E1702" s="26" t="inlineStr">
        <is>
          <r>
            <t xml:space="preserve">TOTAL Material:</t>
          </r>
        </is>
      </c>
      <c r="F1702" s="26" t="inlineStr"/>
      <c r="G1702" s="27" t="n">
        <f>SUM(G1699:G1701)</f>
        <v>339.27</v>
      </c>
    </row>
    <row r="1703" customHeight="1" ht="15">
      <c r="A1703" s="20" t="inlineStr">
        <is>
          <r>
            <t xml:space="preserve">Mão de Obra com Encargos Complementares</t>
          </r>
        </is>
      </c>
      <c r="B1703" s="20" t="inlineStr"/>
      <c r="C1703" s="21" t="inlineStr">
        <is>
          <r>
            <t xml:space="preserve">FONTE</t>
          </r>
        </is>
      </c>
      <c r="D1703" s="21" t="inlineStr">
        <is>
          <r>
            <t xml:space="preserve">UNID</t>
          </r>
        </is>
      </c>
      <c r="E1703" s="21" t="inlineStr">
        <is>
          <r>
            <t xml:space="preserve">COEFICIENTE</t>
          </r>
        </is>
      </c>
      <c r="F1703" s="21" t="inlineStr">
        <is>
          <r>
            <t xml:space="preserve">PREÇO UNITÁRIO</t>
          </r>
        </is>
      </c>
      <c r="G1703" s="21" t="inlineStr">
        <is>
          <r>
            <t xml:space="preserve">TOTAL</t>
          </r>
        </is>
      </c>
    </row>
    <row r="1704" customHeight="1" ht="15">
      <c r="A1704" s="22" t="inlineStr">
        <is>
          <r>
            <t xml:space="preserve">88316</t>
          </r>
        </is>
      </c>
      <c r="B1704" s="23" t="inlineStr">
        <is>
          <r>
            <t xml:space="preserve">SERVENTE COM ENCARGOS COMPLEMENTARES</t>
          </r>
        </is>
      </c>
      <c r="C1704" s="22" t="inlineStr">
        <is>
          <r>
            <t xml:space="preserve">SINAPI</t>
          </r>
        </is>
      </c>
      <c r="D1704" s="22" t="inlineStr">
        <is>
          <r>
            <t xml:space="preserve">H</t>
          </r>
        </is>
      </c>
      <c r="E1704" s="24" t="n">
        <v>6.2858</v>
      </c>
      <c r="F1704" s="25" t="n">
        <v>23.56</v>
      </c>
      <c r="G1704" s="25" t="n">
        <f>TRUNC(TRUNC(E1704,8)*F1704,2)</f>
        <v>148.09</v>
      </c>
    </row>
    <row r="1705" customHeight="1" ht="18">
      <c r="A1705" s="2" t="inlineStr"/>
      <c r="B1705" s="2" t="inlineStr"/>
      <c r="C1705" s="2" t="inlineStr"/>
      <c r="D1705" s="2" t="inlineStr"/>
      <c r="E1705" s="26" t="inlineStr">
        <is>
          <r>
            <t xml:space="preserve">TOTAL Mão de Obra com Encargos Complementares:</t>
          </r>
        </is>
      </c>
      <c r="F1705" s="26" t="inlineStr"/>
      <c r="G1705" s="27" t="n">
        <f>SUM(G1704:G1704)</f>
        <v>148.09</v>
      </c>
    </row>
    <row r="1706" customHeight="1" ht="15">
      <c r="A1706" s="2" t="inlineStr"/>
      <c r="B1706" s="2" t="inlineStr"/>
      <c r="C1706" s="2" t="inlineStr"/>
      <c r="D1706" s="2" t="inlineStr"/>
      <c r="E1706" s="28" t="inlineStr">
        <is>
          <r>
            <t xml:space="preserve">VALOR:</t>
          </r>
        </is>
      </c>
      <c r="F1706" s="28" t="inlineStr"/>
      <c r="G1706" s="29" t="n">
        <f>ROUND(SUM(G1702,G1705),2)</f>
        <v>487.36</v>
      </c>
    </row>
    <row r="1707" customHeight="1" ht="15">
      <c r="A1707" s="2" t="inlineStr"/>
      <c r="B1707" s="2" t="inlineStr"/>
      <c r="C1707" s="2" t="inlineStr"/>
      <c r="D1707" s="2" t="inlineStr"/>
      <c r="E1707" s="28" t="inlineStr">
        <is>
          <r>
            <t xml:space="preserve">VALOR BDI (20.34%):</t>
          </r>
        </is>
      </c>
      <c r="F1707" s="28" t="inlineStr"/>
      <c r="G1707" s="29" t="n">
        <f>ROUND(G1706*(20.34/100),2)</f>
        <v>99.13</v>
      </c>
    </row>
    <row r="1708" customHeight="1" ht="15">
      <c r="A1708" s="2" t="inlineStr"/>
      <c r="B1708" s="2" t="inlineStr"/>
      <c r="C1708" s="2" t="inlineStr"/>
      <c r="D1708" s="2" t="inlineStr"/>
      <c r="E1708" s="28" t="inlineStr">
        <is>
          <r>
            <t xml:space="preserve">VALOR COM BDI:</t>
          </r>
        </is>
      </c>
      <c r="F1708" s="28" t="inlineStr"/>
      <c r="G1708" s="29" t="n">
        <f>G1707+G1706</f>
        <v>586.49</v>
      </c>
    </row>
    <row r="1709" customHeight="1" ht="10">
      <c r="A1709" s="2" t="inlineStr"/>
      <c r="B1709" s="2" t="inlineStr"/>
      <c r="C1709" s="2" t="inlineStr"/>
      <c r="D1709" s="2" t="inlineStr"/>
      <c r="E1709" s="18" t="inlineStr"/>
      <c r="F1709" s="18" t="inlineStr"/>
      <c r="G1709" s="18" t="inlineStr"/>
    </row>
    <row r="1710" customHeight="1" ht="20">
      <c r="A1710" s="19" t="inlineStr">
        <is>
          <r>
            <t xml:space="preserve">​94968​ CONCRETO MAGRO PARA LASTRO, TRAÇO 1:4,5:4,5 (EM MASSA SECA DE CIMENTO/ AREIA MÉDIA/ BRITA 1) - PREPARO MECÂNICO COM BETONEIRA 600 L. AF_05/2021​ (M3)</t>
          </r>
        </is>
      </c>
      <c r="B1710" s="19" t="inlineStr"/>
      <c r="C1710" s="19" t="inlineStr"/>
      <c r="D1710" s="19" t="inlineStr"/>
      <c r="E1710" s="19" t="inlineStr"/>
      <c r="F1710" s="19" t="inlineStr"/>
      <c r="G1710" s="19" t="inlineStr"/>
    </row>
    <row r="1711" customHeight="1" ht="15">
      <c r="A1711" s="20" t="inlineStr">
        <is>
          <r>
            <t xml:space="preserve">Equipamento Custo Horário</t>
          </r>
        </is>
      </c>
      <c r="B1711" s="20" t="inlineStr"/>
      <c r="C1711" s="21" t="inlineStr">
        <is>
          <r>
            <t xml:space="preserve">FONTE</t>
          </r>
        </is>
      </c>
      <c r="D1711" s="21" t="inlineStr">
        <is>
          <r>
            <t xml:space="preserve">UNID</t>
          </r>
        </is>
      </c>
      <c r="E1711" s="21" t="inlineStr">
        <is>
          <r>
            <t xml:space="preserve">COEFICIENTE</t>
          </r>
        </is>
      </c>
      <c r="F1711" s="21" t="inlineStr">
        <is>
          <r>
            <t xml:space="preserve">PREÇO UNITÁRIO</t>
          </r>
        </is>
      </c>
      <c r="G1711" s="21" t="inlineStr">
        <is>
          <r>
            <t xml:space="preserve">TOTAL</t>
          </r>
        </is>
      </c>
    </row>
    <row r="1712" customHeight="1" ht="38">
      <c r="A1712" s="22" t="inlineStr">
        <is>
          <r>
            <t xml:space="preserve">89226</t>
          </r>
        </is>
      </c>
      <c r="B1712" s="23" t="inlineStr">
        <is>
          <r>
            <t xml:space="preserve">BETONEIRA CAPACIDADE NOMINAL DE 600 L, CAPACIDADE DE MISTURA 360 L, MOTOR ELÉTRICO TRIFÁSICO POTÊNCIA DE 4 CV, SEM CARREGADOR - CHI DIURNO. AF_05/2023</t>
          </r>
        </is>
      </c>
      <c r="C1712" s="22" t="inlineStr">
        <is>
          <r>
            <t xml:space="preserve">SINAPI</t>
          </r>
        </is>
      </c>
      <c r="D1712" s="22" t="inlineStr">
        <is>
          <r>
            <t xml:space="preserve">CHI</t>
          </r>
        </is>
      </c>
      <c r="E1712" s="24" t="n">
        <v>0.6462</v>
      </c>
      <c r="F1712" s="25" t="n">
        <v>1.68</v>
      </c>
      <c r="G1712" s="25" t="n">
        <f>TRUNC(TRUNC(E1712,8)*F1712,2)</f>
        <v>1.08</v>
      </c>
    </row>
    <row r="1713" customHeight="1" ht="38">
      <c r="A1713" s="22" t="inlineStr">
        <is>
          <r>
            <t xml:space="preserve">89225</t>
          </r>
        </is>
      </c>
      <c r="B1713" s="23" t="inlineStr">
        <is>
          <r>
            <t xml:space="preserve">BETONEIRA CAPACIDADE NOMINAL DE 600 L, CAPACIDADE DE MISTURA 360 L, MOTOR ELÉTRICO TRIFÁSICO POTÊNCIA DE 4 CV, SEM CARREGADOR - CHP DIURNO. AF_05/2023</t>
          </r>
        </is>
      </c>
      <c r="C1713" s="22" t="inlineStr">
        <is>
          <r>
            <t xml:space="preserve">SINAPI</t>
          </r>
        </is>
      </c>
      <c r="D1713" s="22" t="inlineStr">
        <is>
          <r>
            <t xml:space="preserve">CHP</t>
          </r>
        </is>
      </c>
      <c r="E1713" s="24" t="n">
        <v>0.6853</v>
      </c>
      <c r="F1713" s="25" t="n">
        <v>5.7</v>
      </c>
      <c r="G1713" s="25" t="n">
        <f>TRUNC(TRUNC(E1713,8)*F1713,2)</f>
        <v>3.9</v>
      </c>
    </row>
    <row r="1714" customHeight="1" ht="18">
      <c r="A1714" s="2" t="inlineStr"/>
      <c r="B1714" s="2" t="inlineStr"/>
      <c r="C1714" s="2" t="inlineStr"/>
      <c r="D1714" s="2" t="inlineStr"/>
      <c r="E1714" s="26" t="inlineStr">
        <is>
          <r>
            <t xml:space="preserve">TOTAL Equipamento Custo Horário:</t>
          </r>
        </is>
      </c>
      <c r="F1714" s="26" t="inlineStr"/>
      <c r="G1714" s="27" t="n">
        <f>SUM(G1712:G1713)</f>
        <v>4.98</v>
      </c>
    </row>
    <row r="1715" customHeight="1" ht="15">
      <c r="A1715" s="20" t="inlineStr">
        <is>
          <r>
            <t xml:space="preserve">Material</t>
          </r>
        </is>
      </c>
      <c r="B1715" s="20" t="inlineStr"/>
      <c r="C1715" s="21" t="inlineStr">
        <is>
          <r>
            <t xml:space="preserve">FONTE</t>
          </r>
        </is>
      </c>
      <c r="D1715" s="21" t="inlineStr">
        <is>
          <r>
            <t xml:space="preserve">UNID</t>
          </r>
        </is>
      </c>
      <c r="E1715" s="21" t="inlineStr">
        <is>
          <r>
            <t xml:space="preserve">COEFICIENTE</t>
          </r>
        </is>
      </c>
      <c r="F1715" s="21" t="inlineStr">
        <is>
          <r>
            <t xml:space="preserve">PREÇO UNITÁRIO</t>
          </r>
        </is>
      </c>
      <c r="G1715" s="21" t="inlineStr">
        <is>
          <r>
            <t xml:space="preserve">TOTAL</t>
          </r>
        </is>
      </c>
    </row>
    <row r="1716" customHeight="1" ht="21">
      <c r="A1716" s="22" t="inlineStr">
        <is>
          <r>
            <t xml:space="preserve">00000370</t>
          </r>
        </is>
      </c>
      <c r="B1716" s="23" t="inlineStr">
        <is>
          <r>
            <t xml:space="preserve">AREIA MEDIA - POSTO JAZIDA/FORNECEDOR (RETIRADO NA JAZIDA, SEM TRANSPORTE)</t>
          </r>
        </is>
      </c>
      <c r="C1716" s="22" t="inlineStr">
        <is>
          <r>
            <t xml:space="preserve">SINAPI</t>
          </r>
        </is>
      </c>
      <c r="D1716" s="22" t="inlineStr">
        <is>
          <r>
            <t xml:space="preserve">M3</t>
          </r>
        </is>
      </c>
      <c r="E1716" s="24" t="n">
        <v>0.8325</v>
      </c>
      <c r="F1716" s="25" t="n">
        <v>130.0</v>
      </c>
      <c r="G1716" s="25" t="n">
        <f>TRUNC(TRUNC(E1716,8)*F1716,2)</f>
        <v>108.22</v>
      </c>
    </row>
    <row r="1717" customHeight="1" ht="15">
      <c r="A1717" s="22" t="inlineStr">
        <is>
          <r>
            <t xml:space="preserve">00001379</t>
          </r>
        </is>
      </c>
      <c r="B1717" s="23" t="inlineStr">
        <is>
          <r>
            <t xml:space="preserve">CIMENTO PORTLAND COMPOSTO CP II-32</t>
          </r>
        </is>
      </c>
      <c r="C1717" s="22" t="inlineStr">
        <is>
          <r>
            <t xml:space="preserve">SINAPI</t>
          </r>
        </is>
      </c>
      <c r="D1717" s="22" t="inlineStr">
        <is>
          <r>
            <t xml:space="preserve">KG</t>
          </r>
        </is>
      </c>
      <c r="E1717" s="24" t="n">
        <v>213.4531</v>
      </c>
      <c r="F1717" s="25" t="n">
        <v>0.74</v>
      </c>
      <c r="G1717" s="25" t="n">
        <f>TRUNC(TRUNC(E1717,8)*F1717,2)</f>
        <v>157.95</v>
      </c>
    </row>
    <row r="1718" customHeight="1" ht="21">
      <c r="A1718" s="22" t="inlineStr">
        <is>
          <r>
            <t xml:space="preserve">00004721</t>
          </r>
        </is>
      </c>
      <c r="B1718" s="23" t="inlineStr">
        <is>
          <r>
            <t xml:space="preserve">PEDRA BRITADA N. 1 (9,5 A 19 MM) POSTO PEDREIRA/FORNECEDOR, SEM FRETE</t>
          </r>
        </is>
      </c>
      <c r="C1718" s="22" t="inlineStr">
        <is>
          <r>
            <t xml:space="preserve">SINAPI</t>
          </r>
        </is>
      </c>
      <c r="D1718" s="22" t="inlineStr">
        <is>
          <r>
            <t xml:space="preserve">M3</t>
          </r>
        </is>
      </c>
      <c r="E1718" s="24" t="n">
        <v>0.5821</v>
      </c>
      <c r="F1718" s="25" t="n">
        <v>111.01</v>
      </c>
      <c r="G1718" s="25" t="n">
        <f>TRUNC(TRUNC(E1718,8)*F1718,2)</f>
        <v>64.61</v>
      </c>
    </row>
    <row r="1719" customHeight="1" ht="15">
      <c r="A1719" s="2" t="inlineStr"/>
      <c r="B1719" s="2" t="inlineStr"/>
      <c r="C1719" s="2" t="inlineStr"/>
      <c r="D1719" s="2" t="inlineStr"/>
      <c r="E1719" s="26" t="inlineStr">
        <is>
          <r>
            <t xml:space="preserve">TOTAL Material:</t>
          </r>
        </is>
      </c>
      <c r="F1719" s="26" t="inlineStr"/>
      <c r="G1719" s="27" t="n">
        <f>SUM(G1716:G1718)</f>
        <v>330.78</v>
      </c>
    </row>
    <row r="1720" customHeight="1" ht="15">
      <c r="A1720" s="20" t="inlineStr">
        <is>
          <r>
            <t xml:space="preserve">Mão de Obra com Encargos Complementares</t>
          </r>
        </is>
      </c>
      <c r="B1720" s="20" t="inlineStr"/>
      <c r="C1720" s="21" t="inlineStr">
        <is>
          <r>
            <t xml:space="preserve">FONTE</t>
          </r>
        </is>
      </c>
      <c r="D1720" s="21" t="inlineStr">
        <is>
          <r>
            <t xml:space="preserve">UNID</t>
          </r>
        </is>
      </c>
      <c r="E1720" s="21" t="inlineStr">
        <is>
          <r>
            <t xml:space="preserve">COEFICIENTE</t>
          </r>
        </is>
      </c>
      <c r="F1720" s="21" t="inlineStr">
        <is>
          <r>
            <t xml:space="preserve">PREÇO UNITÁRIO</t>
          </r>
        </is>
      </c>
      <c r="G1720" s="21" t="inlineStr">
        <is>
          <r>
            <t xml:space="preserve">TOTAL</t>
          </r>
        </is>
      </c>
    </row>
    <row r="1721" customHeight="1" ht="21">
      <c r="A1721" s="22" t="inlineStr">
        <is>
          <r>
            <t xml:space="preserve">88377</t>
          </r>
        </is>
      </c>
      <c r="B1721" s="23" t="inlineStr">
        <is>
          <r>
            <t xml:space="preserve">OPERADOR DE BETONEIRA ESTACIONÁRIA/MISTURADOR COM ENCARGOS COMPLEMENTARES</t>
          </r>
        </is>
      </c>
      <c r="C1721" s="22" t="inlineStr">
        <is>
          <r>
            <t xml:space="preserve">SINAPI</t>
          </r>
        </is>
      </c>
      <c r="D1721" s="22" t="inlineStr">
        <is>
          <r>
            <t xml:space="preserve">H</t>
          </r>
        </is>
      </c>
      <c r="E1721" s="24" t="n">
        <v>1.3315</v>
      </c>
      <c r="F1721" s="25" t="n">
        <v>29.43</v>
      </c>
      <c r="G1721" s="25" t="n">
        <f>TRUNC(TRUNC(E1721,8)*F1721,2)</f>
        <v>39.18</v>
      </c>
    </row>
    <row r="1722" customHeight="1" ht="15">
      <c r="A1722" s="22" t="inlineStr">
        <is>
          <r>
            <t xml:space="preserve">88316</t>
          </r>
        </is>
      </c>
      <c r="B1722" s="23" t="inlineStr">
        <is>
          <r>
            <t xml:space="preserve">SERVENTE COM ENCARGOS COMPLEMENTARES</t>
          </r>
        </is>
      </c>
      <c r="C1722" s="22" t="inlineStr">
        <is>
          <r>
            <t xml:space="preserve">SINAPI</t>
          </r>
        </is>
      </c>
      <c r="D1722" s="22" t="inlineStr">
        <is>
          <r>
            <t xml:space="preserve">H</t>
          </r>
        </is>
      </c>
      <c r="E1722" s="24" t="n">
        <v>2.1058</v>
      </c>
      <c r="F1722" s="25" t="n">
        <v>23.56</v>
      </c>
      <c r="G1722" s="25" t="n">
        <f>TRUNC(TRUNC(E1722,8)*F1722,2)</f>
        <v>49.61</v>
      </c>
    </row>
    <row r="1723" customHeight="1" ht="18">
      <c r="A1723" s="2" t="inlineStr"/>
      <c r="B1723" s="2" t="inlineStr"/>
      <c r="C1723" s="2" t="inlineStr"/>
      <c r="D1723" s="2" t="inlineStr"/>
      <c r="E1723" s="26" t="inlineStr">
        <is>
          <r>
            <t xml:space="preserve">TOTAL Mão de Obra com Encargos Complementares:</t>
          </r>
        </is>
      </c>
      <c r="F1723" s="26" t="inlineStr"/>
      <c r="G1723" s="27" t="n">
        <f>SUM(G1721:G1722)</f>
        <v>88.79</v>
      </c>
    </row>
    <row r="1724" customHeight="1" ht="15">
      <c r="A1724" s="2" t="inlineStr"/>
      <c r="B1724" s="2" t="inlineStr"/>
      <c r="C1724" s="2" t="inlineStr"/>
      <c r="D1724" s="2" t="inlineStr"/>
      <c r="E1724" s="28" t="inlineStr">
        <is>
          <r>
            <t xml:space="preserve">VALOR:</t>
          </r>
        </is>
      </c>
      <c r="F1724" s="28" t="inlineStr"/>
      <c r="G1724" s="29" t="n">
        <f>ROUND(SUM(G1714,G1719,G1723),2)</f>
        <v>424.55</v>
      </c>
    </row>
    <row r="1725" customHeight="1" ht="15">
      <c r="A1725" s="2" t="inlineStr"/>
      <c r="B1725" s="2" t="inlineStr"/>
      <c r="C1725" s="2" t="inlineStr"/>
      <c r="D1725" s="2" t="inlineStr"/>
      <c r="E1725" s="28" t="inlineStr">
        <is>
          <r>
            <t xml:space="preserve">VALOR BDI (20.34%):</t>
          </r>
        </is>
      </c>
      <c r="F1725" s="28" t="inlineStr"/>
      <c r="G1725" s="29" t="n">
        <f>ROUND(G1724*(20.34/100),2)</f>
        <v>86.35</v>
      </c>
    </row>
    <row r="1726" customHeight="1" ht="15">
      <c r="A1726" s="2" t="inlineStr"/>
      <c r="B1726" s="2" t="inlineStr"/>
      <c r="C1726" s="2" t="inlineStr"/>
      <c r="D1726" s="2" t="inlineStr"/>
      <c r="E1726" s="28" t="inlineStr">
        <is>
          <r>
            <t xml:space="preserve">VALOR COM BDI:</t>
          </r>
        </is>
      </c>
      <c r="F1726" s="28" t="inlineStr"/>
      <c r="G1726" s="29" t="n">
        <f>G1725+G1724</f>
        <v>510.9</v>
      </c>
    </row>
    <row r="1727" customHeight="1" ht="10">
      <c r="A1727" s="2" t="inlineStr"/>
      <c r="B1727" s="2" t="inlineStr"/>
      <c r="C1727" s="2" t="inlineStr"/>
      <c r="D1727" s="2" t="inlineStr"/>
      <c r="E1727" s="18" t="inlineStr"/>
      <c r="F1727" s="18" t="inlineStr"/>
      <c r="G1727" s="18" t="inlineStr"/>
    </row>
    <row r="1728" customHeight="1" ht="20">
      <c r="A1728" s="19" t="inlineStr">
        <is>
          <r>
            <t xml:space="preserve">​C0840​ CONCRETO P/VIBR., FCK 15 MPa COM AGREGADO ADQUIRIDO​ (M3)</t>
          </r>
        </is>
      </c>
      <c r="B1728" s="19" t="inlineStr"/>
      <c r="C1728" s="19" t="inlineStr"/>
      <c r="D1728" s="19" t="inlineStr"/>
      <c r="E1728" s="19" t="inlineStr"/>
      <c r="F1728" s="19" t="inlineStr"/>
      <c r="G1728" s="19" t="inlineStr"/>
    </row>
    <row r="1729" customHeight="1" ht="15">
      <c r="A1729" s="20" t="inlineStr">
        <is>
          <r>
            <t xml:space="preserve">Equipamento Custo Horário</t>
          </r>
        </is>
      </c>
      <c r="B1729" s="20" t="inlineStr"/>
      <c r="C1729" s="21" t="inlineStr">
        <is>
          <r>
            <t xml:space="preserve">FONTE</t>
          </r>
        </is>
      </c>
      <c r="D1729" s="21" t="inlineStr">
        <is>
          <r>
            <t xml:space="preserve">UNID</t>
          </r>
        </is>
      </c>
      <c r="E1729" s="21" t="inlineStr">
        <is>
          <r>
            <t xml:space="preserve">COEFICIENTE</t>
          </r>
        </is>
      </c>
      <c r="F1729" s="21" t="inlineStr">
        <is>
          <r>
            <t xml:space="preserve">PREÇO UNITÁRIO</t>
          </r>
        </is>
      </c>
      <c r="G1729" s="21" t="inlineStr">
        <is>
          <r>
            <t xml:space="preserve">TOTAL</t>
          </r>
        </is>
      </c>
    </row>
    <row r="1730" customHeight="1" ht="15">
      <c r="A1730" s="22" t="inlineStr">
        <is>
          <r>
            <t xml:space="preserve">I0682</t>
          </r>
        </is>
      </c>
      <c r="B1730" s="23" t="inlineStr">
        <is>
          <r>
            <t xml:space="preserve">BETONEIRA ELÉTRICA 580L (CHP)</t>
          </r>
        </is>
      </c>
      <c r="C1730" s="22" t="inlineStr">
        <is>
          <r>
            <t xml:space="preserve">SEINFRA</t>
          </r>
        </is>
      </c>
      <c r="D1730" s="22" t="inlineStr">
        <is>
          <r>
            <t xml:space="preserve">H</t>
          </r>
        </is>
      </c>
      <c r="E1730" s="24" t="n">
        <v>0.714</v>
      </c>
      <c r="F1730" s="30" t="n">
        <v>27.597</v>
      </c>
      <c r="G1730" s="30" t="n">
        <f>ROUND(ROUND(E1730,8)*F1730,4)</f>
        <v>19.7043</v>
      </c>
    </row>
    <row r="1731" customHeight="1" ht="18">
      <c r="A1731" s="2" t="inlineStr"/>
      <c r="B1731" s="2" t="inlineStr"/>
      <c r="C1731" s="2" t="inlineStr"/>
      <c r="D1731" s="2" t="inlineStr"/>
      <c r="E1731" s="26" t="inlineStr">
        <is>
          <r>
            <t xml:space="preserve">TOTAL Equipamento Custo Horário:</t>
          </r>
        </is>
      </c>
      <c r="F1731" s="26" t="inlineStr"/>
      <c r="G1731" s="31" t="n">
        <f>SUM(G1730:G1730)</f>
        <v>19.7043</v>
      </c>
    </row>
    <row r="1732" customHeight="1" ht="15">
      <c r="A1732" s="20" t="inlineStr">
        <is>
          <r>
            <t xml:space="preserve">Material</t>
          </r>
        </is>
      </c>
      <c r="B1732" s="20" t="inlineStr"/>
      <c r="C1732" s="21" t="inlineStr">
        <is>
          <r>
            <t xml:space="preserve">FONTE</t>
          </r>
        </is>
      </c>
      <c r="D1732" s="21" t="inlineStr">
        <is>
          <r>
            <t xml:space="preserve">UNID</t>
          </r>
        </is>
      </c>
      <c r="E1732" s="21" t="inlineStr">
        <is>
          <r>
            <t xml:space="preserve">COEFICIENTE</t>
          </r>
        </is>
      </c>
      <c r="F1732" s="21" t="inlineStr">
        <is>
          <r>
            <t xml:space="preserve">PREÇO UNITÁRIO</t>
          </r>
        </is>
      </c>
      <c r="G1732" s="21" t="inlineStr">
        <is>
          <r>
            <t xml:space="preserve">TOTAL</t>
          </r>
        </is>
      </c>
    </row>
    <row r="1733" customHeight="1" ht="15">
      <c r="A1733" s="22" t="inlineStr">
        <is>
          <r>
            <t xml:space="preserve">I0109</t>
          </r>
        </is>
      </c>
      <c r="B1733" s="23" t="inlineStr">
        <is>
          <r>
            <t xml:space="preserve">AREIA MEDIA</t>
          </r>
        </is>
      </c>
      <c r="C1733" s="22" t="inlineStr">
        <is>
          <r>
            <t xml:space="preserve">SEINFRA</t>
          </r>
        </is>
      </c>
      <c r="D1733" s="22" t="inlineStr">
        <is>
          <r>
            <t xml:space="preserve">M3</t>
          </r>
        </is>
      </c>
      <c r="E1733" s="24" t="n">
        <v>0.8872</v>
      </c>
      <c r="F1733" s="30" t="n">
        <v>83.58</v>
      </c>
      <c r="G1733" s="30" t="n">
        <f>ROUND(ROUND(E1733,8)*F1733,4)</f>
        <v>74.1522</v>
      </c>
    </row>
    <row r="1734" customHeight="1" ht="15">
      <c r="A1734" s="22" t="inlineStr">
        <is>
          <r>
            <t xml:space="preserve">I0805</t>
          </r>
        </is>
      </c>
      <c r="B1734" s="23" t="inlineStr">
        <is>
          <r>
            <t xml:space="preserve">CIMENTO PORTLAND</t>
          </r>
        </is>
      </c>
      <c r="C1734" s="22" t="inlineStr">
        <is>
          <r>
            <t xml:space="preserve">SEINFRA</t>
          </r>
        </is>
      </c>
      <c r="D1734" s="22" t="inlineStr">
        <is>
          <r>
            <t xml:space="preserve">KG</t>
          </r>
        </is>
      </c>
      <c r="E1734" s="24" t="n">
        <v>294.0</v>
      </c>
      <c r="F1734" s="30" t="n">
        <v>0.71</v>
      </c>
      <c r="G1734" s="30" t="n">
        <f>ROUND(ROUND(E1734,8)*F1734,4)</f>
        <v>208.74</v>
      </c>
    </row>
    <row r="1735" customHeight="1" ht="15">
      <c r="A1735" s="22" t="inlineStr">
        <is>
          <r>
            <t xml:space="preserve">I1605</t>
          </r>
        </is>
      </c>
      <c r="B1735" s="23" t="inlineStr">
        <is>
          <r>
            <t xml:space="preserve">PEDRISCO</t>
          </r>
        </is>
      </c>
      <c r="C1735" s="22" t="inlineStr">
        <is>
          <r>
            <t xml:space="preserve">SEINFRA</t>
          </r>
        </is>
      </c>
      <c r="D1735" s="22" t="inlineStr">
        <is>
          <r>
            <t xml:space="preserve">M3</t>
          </r>
        </is>
      </c>
      <c r="E1735" s="24" t="n">
        <v>0.836</v>
      </c>
      <c r="F1735" s="30" t="n">
        <v>100.5</v>
      </c>
      <c r="G1735" s="30" t="n">
        <f>ROUND(ROUND(E1735,8)*F1735,4)</f>
        <v>84.018</v>
      </c>
    </row>
    <row r="1736" customHeight="1" ht="15">
      <c r="A1736" s="2" t="inlineStr"/>
      <c r="B1736" s="2" t="inlineStr"/>
      <c r="C1736" s="2" t="inlineStr"/>
      <c r="D1736" s="2" t="inlineStr"/>
      <c r="E1736" s="26" t="inlineStr">
        <is>
          <r>
            <t xml:space="preserve">TOTAL Material:</t>
          </r>
        </is>
      </c>
      <c r="F1736" s="26" t="inlineStr"/>
      <c r="G1736" s="31" t="n">
        <f>SUM(G1733:G1735)</f>
        <v>366.9102</v>
      </c>
    </row>
    <row r="1737" customHeight="1" ht="15">
      <c r="A1737" s="20" t="inlineStr">
        <is>
          <r>
            <t xml:space="preserve">Mão de Obra</t>
          </r>
        </is>
      </c>
      <c r="B1737" s="20" t="inlineStr"/>
      <c r="C1737" s="21" t="inlineStr">
        <is>
          <r>
            <t xml:space="preserve">FONTE</t>
          </r>
        </is>
      </c>
      <c r="D1737" s="21" t="inlineStr">
        <is>
          <r>
            <t xml:space="preserve">UNID</t>
          </r>
        </is>
      </c>
      <c r="E1737" s="21" t="inlineStr">
        <is>
          <r>
            <t xml:space="preserve">COEFICIENTE</t>
          </r>
        </is>
      </c>
      <c r="F1737" s="21" t="inlineStr">
        <is>
          <r>
            <t xml:space="preserve">PREÇO UNITÁRIO</t>
          </r>
        </is>
      </c>
      <c r="G1737" s="21" t="inlineStr">
        <is>
          <r>
            <t xml:space="preserve">TOTAL</t>
          </r>
        </is>
      </c>
    </row>
    <row r="1738" customHeight="1" ht="15">
      <c r="A1738" s="22" t="inlineStr">
        <is>
          <r>
            <t xml:space="preserve">I2543</t>
          </r>
        </is>
      </c>
      <c r="B1738" s="23" t="inlineStr">
        <is>
          <r>
            <t xml:space="preserve">SERVENTE</t>
          </r>
        </is>
      </c>
      <c r="C1738" s="22" t="inlineStr">
        <is>
          <r>
            <t xml:space="preserve">SEINFRA</t>
          </r>
        </is>
      </c>
      <c r="D1738" s="22" t="inlineStr">
        <is>
          <r>
            <t xml:space="preserve">H</t>
          </r>
        </is>
      </c>
      <c r="E1738" s="24" t="n">
        <v>6.0</v>
      </c>
      <c r="F1738" s="30" t="n">
        <v>20.26</v>
      </c>
      <c r="G1738" s="30" t="n">
        <f>ROUND(ROUND(E1738,8)*F1738,4)</f>
        <v>121.56</v>
      </c>
    </row>
    <row r="1739" customHeight="1" ht="15">
      <c r="A1739" s="2" t="inlineStr"/>
      <c r="B1739" s="2" t="inlineStr"/>
      <c r="C1739" s="2" t="inlineStr"/>
      <c r="D1739" s="2" t="inlineStr"/>
      <c r="E1739" s="26" t="inlineStr">
        <is>
          <r>
            <t xml:space="preserve">TOTAL Mão de Obra:</t>
          </r>
        </is>
      </c>
      <c r="F1739" s="26" t="inlineStr"/>
      <c r="G1739" s="31" t="n">
        <f>SUM(G1738:G1738)</f>
        <v>121.56</v>
      </c>
    </row>
    <row r="1740" customHeight="1" ht="15">
      <c r="A1740" s="2" t="inlineStr"/>
      <c r="B1740" s="2" t="inlineStr"/>
      <c r="C1740" s="2" t="inlineStr"/>
      <c r="D1740" s="2" t="inlineStr"/>
      <c r="E1740" s="28" t="inlineStr">
        <is>
          <r>
            <t xml:space="preserve">VALOR:</t>
          </r>
        </is>
      </c>
      <c r="F1740" s="28" t="inlineStr"/>
      <c r="G1740" s="29" t="n">
        <f>ROUND(SUM(G1731,G1736,G1739),2)</f>
        <v>508.17</v>
      </c>
    </row>
    <row r="1741" customHeight="1" ht="15">
      <c r="A1741" s="2" t="inlineStr"/>
      <c r="B1741" s="2" t="inlineStr"/>
      <c r="C1741" s="2" t="inlineStr"/>
      <c r="D1741" s="2" t="inlineStr"/>
      <c r="E1741" s="28" t="inlineStr">
        <is>
          <r>
            <t xml:space="preserve">VALOR BDI (20.34%):</t>
          </r>
        </is>
      </c>
      <c r="F1741" s="28" t="inlineStr"/>
      <c r="G1741" s="29" t="n">
        <f>ROUND(G1740*(20.34/100),2)</f>
        <v>103.36</v>
      </c>
    </row>
    <row r="1742" customHeight="1" ht="15">
      <c r="A1742" s="2" t="inlineStr"/>
      <c r="B1742" s="2" t="inlineStr"/>
      <c r="C1742" s="2" t="inlineStr"/>
      <c r="D1742" s="2" t="inlineStr"/>
      <c r="E1742" s="28" t="inlineStr">
        <is>
          <r>
            <t xml:space="preserve">VALOR COM BDI:</t>
          </r>
        </is>
      </c>
      <c r="F1742" s="28" t="inlineStr"/>
      <c r="G1742" s="29" t="n">
        <f>G1741+G1740</f>
        <v>611.53</v>
      </c>
    </row>
    <row r="1743" customHeight="1" ht="10">
      <c r="A1743" s="2" t="inlineStr"/>
      <c r="B1743" s="2" t="inlineStr"/>
      <c r="C1743" s="2" t="inlineStr"/>
      <c r="D1743" s="2" t="inlineStr"/>
      <c r="E1743" s="18" t="inlineStr"/>
      <c r="F1743" s="18" t="inlineStr"/>
      <c r="G1743" s="18" t="inlineStr"/>
    </row>
    <row r="1744" customHeight="1" ht="20">
      <c r="A1744" s="19" t="inlineStr">
        <is>
          <r>
            <t xml:space="preserve">​C0843​ CONCRETO P/VIBR., FCK 25 MPa COM AGREGADO ADQUIRIDO​ (M3)</t>
          </r>
        </is>
      </c>
      <c r="B1744" s="19" t="inlineStr"/>
      <c r="C1744" s="19" t="inlineStr"/>
      <c r="D1744" s="19" t="inlineStr"/>
      <c r="E1744" s="19" t="inlineStr"/>
      <c r="F1744" s="19" t="inlineStr"/>
      <c r="G1744" s="19" t="inlineStr"/>
    </row>
    <row r="1745" customHeight="1" ht="15">
      <c r="A1745" s="20" t="inlineStr">
        <is>
          <r>
            <t xml:space="preserve">Equipamento Custo Horário</t>
          </r>
        </is>
      </c>
      <c r="B1745" s="20" t="inlineStr"/>
      <c r="C1745" s="21" t="inlineStr">
        <is>
          <r>
            <t xml:space="preserve">FONTE</t>
          </r>
        </is>
      </c>
      <c r="D1745" s="21" t="inlineStr">
        <is>
          <r>
            <t xml:space="preserve">UNID</t>
          </r>
        </is>
      </c>
      <c r="E1745" s="21" t="inlineStr">
        <is>
          <r>
            <t xml:space="preserve">COEFICIENTE</t>
          </r>
        </is>
      </c>
      <c r="F1745" s="21" t="inlineStr">
        <is>
          <r>
            <t xml:space="preserve">PREÇO UNITÁRIO</t>
          </r>
        </is>
      </c>
      <c r="G1745" s="21" t="inlineStr">
        <is>
          <r>
            <t xml:space="preserve">TOTAL</t>
          </r>
        </is>
      </c>
    </row>
    <row r="1746" customHeight="1" ht="15">
      <c r="A1746" s="22" t="inlineStr">
        <is>
          <r>
            <t xml:space="preserve">I0682</t>
          </r>
        </is>
      </c>
      <c r="B1746" s="23" t="inlineStr">
        <is>
          <r>
            <t xml:space="preserve">BETONEIRA ELÉTRICA 580L (CHP)</t>
          </r>
        </is>
      </c>
      <c r="C1746" s="22" t="inlineStr">
        <is>
          <r>
            <t xml:space="preserve">SEINFRA</t>
          </r>
        </is>
      </c>
      <c r="D1746" s="22" t="inlineStr">
        <is>
          <r>
            <t xml:space="preserve">H</t>
          </r>
        </is>
      </c>
      <c r="E1746" s="24" t="n">
        <v>0.714</v>
      </c>
      <c r="F1746" s="30" t="n">
        <v>27.597</v>
      </c>
      <c r="G1746" s="30" t="n">
        <f>ROUND(ROUND(E1746,8)*F1746,4)</f>
        <v>19.7043</v>
      </c>
    </row>
    <row r="1747" customHeight="1" ht="18">
      <c r="A1747" s="2" t="inlineStr"/>
      <c r="B1747" s="2" t="inlineStr"/>
      <c r="C1747" s="2" t="inlineStr"/>
      <c r="D1747" s="2" t="inlineStr"/>
      <c r="E1747" s="26" t="inlineStr">
        <is>
          <r>
            <t xml:space="preserve">TOTAL Equipamento Custo Horário:</t>
          </r>
        </is>
      </c>
      <c r="F1747" s="26" t="inlineStr"/>
      <c r="G1747" s="31" t="n">
        <f>SUM(G1746:G1746)</f>
        <v>19.7043</v>
      </c>
    </row>
    <row r="1748" customHeight="1" ht="15">
      <c r="A1748" s="20" t="inlineStr">
        <is>
          <r>
            <t xml:space="preserve">Material</t>
          </r>
        </is>
      </c>
      <c r="B1748" s="20" t="inlineStr"/>
      <c r="C1748" s="21" t="inlineStr">
        <is>
          <r>
            <t xml:space="preserve">FONTE</t>
          </r>
        </is>
      </c>
      <c r="D1748" s="21" t="inlineStr">
        <is>
          <r>
            <t xml:space="preserve">UNID</t>
          </r>
        </is>
      </c>
      <c r="E1748" s="21" t="inlineStr">
        <is>
          <r>
            <t xml:space="preserve">COEFICIENTE</t>
          </r>
        </is>
      </c>
      <c r="F1748" s="21" t="inlineStr">
        <is>
          <r>
            <t xml:space="preserve">PREÇO UNITÁRIO</t>
          </r>
        </is>
      </c>
      <c r="G1748" s="21" t="inlineStr">
        <is>
          <r>
            <t xml:space="preserve">TOTAL</t>
          </r>
        </is>
      </c>
    </row>
    <row r="1749" customHeight="1" ht="15">
      <c r="A1749" s="22" t="inlineStr">
        <is>
          <r>
            <t xml:space="preserve">I0109</t>
          </r>
        </is>
      </c>
      <c r="B1749" s="23" t="inlineStr">
        <is>
          <r>
            <t xml:space="preserve">AREIA MEDIA</t>
          </r>
        </is>
      </c>
      <c r="C1749" s="22" t="inlineStr">
        <is>
          <r>
            <t xml:space="preserve">SEINFRA</t>
          </r>
        </is>
      </c>
      <c r="D1749" s="22" t="inlineStr">
        <is>
          <r>
            <t xml:space="preserve">M3</t>
          </r>
        </is>
      </c>
      <c r="E1749" s="24" t="n">
        <v>0.8669</v>
      </c>
      <c r="F1749" s="30" t="n">
        <v>83.58</v>
      </c>
      <c r="G1749" s="30" t="n">
        <f>ROUND(ROUND(E1749,8)*F1749,4)</f>
        <v>72.4555</v>
      </c>
    </row>
    <row r="1750" customHeight="1" ht="15">
      <c r="A1750" s="22" t="inlineStr">
        <is>
          <r>
            <t xml:space="preserve">I0280</t>
          </r>
        </is>
      </c>
      <c r="B1750" s="23" t="inlineStr">
        <is>
          <r>
            <t xml:space="preserve">BRITA</t>
          </r>
        </is>
      </c>
      <c r="C1750" s="22" t="inlineStr">
        <is>
          <r>
            <t xml:space="preserve">SEINFRA</t>
          </r>
        </is>
      </c>
      <c r="D1750" s="22" t="inlineStr">
        <is>
          <r>
            <t xml:space="preserve">M3</t>
          </r>
        </is>
      </c>
      <c r="E1750" s="24" t="n">
        <v>0.627</v>
      </c>
      <c r="F1750" s="30" t="n">
        <v>100.5</v>
      </c>
      <c r="G1750" s="30" t="n">
        <f>ROUND(ROUND(E1750,8)*F1750,4)</f>
        <v>63.0135</v>
      </c>
    </row>
    <row r="1751" customHeight="1" ht="15">
      <c r="A1751" s="22" t="inlineStr">
        <is>
          <r>
            <t xml:space="preserve">I0805</t>
          </r>
        </is>
      </c>
      <c r="B1751" s="23" t="inlineStr">
        <is>
          <r>
            <t xml:space="preserve">CIMENTO PORTLAND</t>
          </r>
        </is>
      </c>
      <c r="C1751" s="22" t="inlineStr">
        <is>
          <r>
            <t xml:space="preserve">SEINFRA</t>
          </r>
        </is>
      </c>
      <c r="D1751" s="22" t="inlineStr">
        <is>
          <r>
            <t xml:space="preserve">KG</t>
          </r>
        </is>
      </c>
      <c r="E1751" s="24" t="n">
        <v>349.0</v>
      </c>
      <c r="F1751" s="30" t="n">
        <v>0.71</v>
      </c>
      <c r="G1751" s="30" t="n">
        <f>ROUND(ROUND(E1751,8)*F1751,4)</f>
        <v>247.79</v>
      </c>
    </row>
    <row r="1752" customHeight="1" ht="15">
      <c r="A1752" s="22" t="inlineStr">
        <is>
          <r>
            <t xml:space="preserve">I1605</t>
          </r>
        </is>
      </c>
      <c r="B1752" s="23" t="inlineStr">
        <is>
          <r>
            <t xml:space="preserve">PEDRISCO</t>
          </r>
        </is>
      </c>
      <c r="C1752" s="22" t="inlineStr">
        <is>
          <r>
            <t xml:space="preserve">SEINFRA</t>
          </r>
        </is>
      </c>
      <c r="D1752" s="22" t="inlineStr">
        <is>
          <r>
            <t xml:space="preserve">M3</t>
          </r>
        </is>
      </c>
      <c r="E1752" s="24" t="n">
        <v>0.209</v>
      </c>
      <c r="F1752" s="30" t="n">
        <v>100.5</v>
      </c>
      <c r="G1752" s="30" t="n">
        <f>ROUND(ROUND(E1752,8)*F1752,4)</f>
        <v>21.0045</v>
      </c>
    </row>
    <row r="1753" customHeight="1" ht="15">
      <c r="A1753" s="2" t="inlineStr"/>
      <c r="B1753" s="2" t="inlineStr"/>
      <c r="C1753" s="2" t="inlineStr"/>
      <c r="D1753" s="2" t="inlineStr"/>
      <c r="E1753" s="26" t="inlineStr">
        <is>
          <r>
            <t xml:space="preserve">TOTAL Material:</t>
          </r>
        </is>
      </c>
      <c r="F1753" s="26" t="inlineStr"/>
      <c r="G1753" s="31" t="n">
        <f>SUM(G1749:G1752)</f>
        <v>404.2635</v>
      </c>
    </row>
    <row r="1754" customHeight="1" ht="15">
      <c r="A1754" s="20" t="inlineStr">
        <is>
          <r>
            <t xml:space="preserve">Mão de Obra</t>
          </r>
        </is>
      </c>
      <c r="B1754" s="20" t="inlineStr"/>
      <c r="C1754" s="21" t="inlineStr">
        <is>
          <r>
            <t xml:space="preserve">FONTE</t>
          </r>
        </is>
      </c>
      <c r="D1754" s="21" t="inlineStr">
        <is>
          <r>
            <t xml:space="preserve">UNID</t>
          </r>
        </is>
      </c>
      <c r="E1754" s="21" t="inlineStr">
        <is>
          <r>
            <t xml:space="preserve">COEFICIENTE</t>
          </r>
        </is>
      </c>
      <c r="F1754" s="21" t="inlineStr">
        <is>
          <r>
            <t xml:space="preserve">PREÇO UNITÁRIO</t>
          </r>
        </is>
      </c>
      <c r="G1754" s="21" t="inlineStr">
        <is>
          <r>
            <t xml:space="preserve">TOTAL</t>
          </r>
        </is>
      </c>
    </row>
    <row r="1755" customHeight="1" ht="15">
      <c r="A1755" s="22" t="inlineStr">
        <is>
          <r>
            <t xml:space="preserve">I2543</t>
          </r>
        </is>
      </c>
      <c r="B1755" s="23" t="inlineStr">
        <is>
          <r>
            <t xml:space="preserve">SERVENTE</t>
          </r>
        </is>
      </c>
      <c r="C1755" s="22" t="inlineStr">
        <is>
          <r>
            <t xml:space="preserve">SEINFRA</t>
          </r>
        </is>
      </c>
      <c r="D1755" s="22" t="inlineStr">
        <is>
          <r>
            <t xml:space="preserve">H</t>
          </r>
        </is>
      </c>
      <c r="E1755" s="24" t="n">
        <v>6.0</v>
      </c>
      <c r="F1755" s="30" t="n">
        <v>20.26</v>
      </c>
      <c r="G1755" s="30" t="n">
        <f>ROUND(ROUND(E1755,8)*F1755,4)</f>
        <v>121.56</v>
      </c>
    </row>
    <row r="1756" customHeight="1" ht="15">
      <c r="A1756" s="2" t="inlineStr"/>
      <c r="B1756" s="2" t="inlineStr"/>
      <c r="C1756" s="2" t="inlineStr"/>
      <c r="D1756" s="2" t="inlineStr"/>
      <c r="E1756" s="26" t="inlineStr">
        <is>
          <r>
            <t xml:space="preserve">TOTAL Mão de Obra:</t>
          </r>
        </is>
      </c>
      <c r="F1756" s="26" t="inlineStr"/>
      <c r="G1756" s="31" t="n">
        <f>SUM(G1755:G1755)</f>
        <v>121.56</v>
      </c>
    </row>
    <row r="1757" customHeight="1" ht="15">
      <c r="A1757" s="2" t="inlineStr"/>
      <c r="B1757" s="2" t="inlineStr"/>
      <c r="C1757" s="2" t="inlineStr"/>
      <c r="D1757" s="2" t="inlineStr"/>
      <c r="E1757" s="28" t="inlineStr">
        <is>
          <r>
            <t xml:space="preserve">VALOR:</t>
          </r>
        </is>
      </c>
      <c r="F1757" s="28" t="inlineStr"/>
      <c r="G1757" s="29" t="n">
        <f>ROUND(SUM(G1747,G1753,G1756),2)</f>
        <v>545.53</v>
      </c>
    </row>
    <row r="1758" customHeight="1" ht="15">
      <c r="A1758" s="2" t="inlineStr"/>
      <c r="B1758" s="2" t="inlineStr"/>
      <c r="C1758" s="2" t="inlineStr"/>
      <c r="D1758" s="2" t="inlineStr"/>
      <c r="E1758" s="28" t="inlineStr">
        <is>
          <r>
            <t xml:space="preserve">VALOR BDI (20.34%):</t>
          </r>
        </is>
      </c>
      <c r="F1758" s="28" t="inlineStr"/>
      <c r="G1758" s="29" t="n">
        <f>ROUND(G1757*(20.34/100),2)</f>
        <v>110.96</v>
      </c>
    </row>
    <row r="1759" customHeight="1" ht="15">
      <c r="A1759" s="2" t="inlineStr"/>
      <c r="B1759" s="2" t="inlineStr"/>
      <c r="C1759" s="2" t="inlineStr"/>
      <c r="D1759" s="2" t="inlineStr"/>
      <c r="E1759" s="28" t="inlineStr">
        <is>
          <r>
            <t xml:space="preserve">VALOR COM BDI:</t>
          </r>
        </is>
      </c>
      <c r="F1759" s="28" t="inlineStr"/>
      <c r="G1759" s="29" t="n">
        <f>G1758+G1757</f>
        <v>656.49</v>
      </c>
    </row>
    <row r="1760" customHeight="1" ht="10">
      <c r="A1760" s="2" t="inlineStr"/>
      <c r="B1760" s="2" t="inlineStr"/>
      <c r="C1760" s="2" t="inlineStr"/>
      <c r="D1760" s="2" t="inlineStr"/>
      <c r="E1760" s="18" t="inlineStr"/>
      <c r="F1760" s="18" t="inlineStr"/>
      <c r="G1760" s="18" t="inlineStr"/>
    </row>
    <row r="1761" customHeight="1" ht="20">
      <c r="A1761" s="19" t="inlineStr">
        <is>
          <r>
            <t xml:space="preserve">​C3671​ CONE PARA EXPURGO EM AÇO INOX COM TAMPA E GRELHA - L=500MM X C=500MM, ALTURA ATÉ 300MM E SAÍDA D=100MM​ (UN)</t>
          </r>
        </is>
      </c>
      <c r="B1761" s="19" t="inlineStr"/>
      <c r="C1761" s="19" t="inlineStr"/>
      <c r="D1761" s="19" t="inlineStr"/>
      <c r="E1761" s="19" t="inlineStr"/>
      <c r="F1761" s="19" t="inlineStr"/>
      <c r="G1761" s="19" t="inlineStr"/>
    </row>
    <row r="1762" customHeight="1" ht="15">
      <c r="A1762" s="20" t="inlineStr">
        <is>
          <r>
            <t xml:space="preserve">Material</t>
          </r>
        </is>
      </c>
      <c r="B1762" s="20" t="inlineStr"/>
      <c r="C1762" s="21" t="inlineStr">
        <is>
          <r>
            <t xml:space="preserve">FONTE</t>
          </r>
        </is>
      </c>
      <c r="D1762" s="21" t="inlineStr">
        <is>
          <r>
            <t xml:space="preserve">UNID</t>
          </r>
        </is>
      </c>
      <c r="E1762" s="21" t="inlineStr">
        <is>
          <r>
            <t xml:space="preserve">COEFICIENTE</t>
          </r>
        </is>
      </c>
      <c r="F1762" s="21" t="inlineStr">
        <is>
          <r>
            <t xml:space="preserve">PREÇO UNITÁRIO</t>
          </r>
        </is>
      </c>
      <c r="G1762" s="21" t="inlineStr">
        <is>
          <r>
            <t xml:space="preserve">TOTAL</t>
          </r>
        </is>
      </c>
    </row>
    <row r="1763" customHeight="1" ht="15">
      <c r="A1763" s="22" t="inlineStr">
        <is>
          <r>
            <t xml:space="preserve">I0108</t>
          </r>
        </is>
      </c>
      <c r="B1763" s="23" t="inlineStr">
        <is>
          <r>
            <t xml:space="preserve">AREIA GROSSA</t>
          </r>
        </is>
      </c>
      <c r="C1763" s="22" t="inlineStr">
        <is>
          <r>
            <t xml:space="preserve">SEINFRA</t>
          </r>
        </is>
      </c>
      <c r="D1763" s="22" t="inlineStr">
        <is>
          <r>
            <t xml:space="preserve">M3</t>
          </r>
        </is>
      </c>
      <c r="E1763" s="24" t="n">
        <v>0.015</v>
      </c>
      <c r="F1763" s="30" t="n">
        <v>119.58</v>
      </c>
      <c r="G1763" s="30" t="n">
        <f>ROUND(ROUND(E1763,8)*F1763,4)</f>
        <v>1.7937</v>
      </c>
    </row>
    <row r="1764" customHeight="1" ht="15">
      <c r="A1764" s="22" t="inlineStr">
        <is>
          <r>
            <t xml:space="preserve">I0805</t>
          </r>
        </is>
      </c>
      <c r="B1764" s="23" t="inlineStr">
        <is>
          <r>
            <t xml:space="preserve">CIMENTO PORTLAND</t>
          </r>
        </is>
      </c>
      <c r="C1764" s="22" t="inlineStr">
        <is>
          <r>
            <t xml:space="preserve">SEINFRA</t>
          </r>
        </is>
      </c>
      <c r="D1764" s="22" t="inlineStr">
        <is>
          <r>
            <t xml:space="preserve">KG</t>
          </r>
        </is>
      </c>
      <c r="E1764" s="24" t="n">
        <v>5.35</v>
      </c>
      <c r="F1764" s="30" t="n">
        <v>0.71</v>
      </c>
      <c r="G1764" s="30" t="n">
        <f>ROUND(ROUND(E1764,8)*F1764,4)</f>
        <v>3.7985</v>
      </c>
    </row>
    <row r="1765" customHeight="1" ht="29">
      <c r="A1765" s="22" t="inlineStr">
        <is>
          <r>
            <t xml:space="preserve">I6739</t>
          </r>
        </is>
      </c>
      <c r="B1765" s="23" t="inlineStr">
        <is>
          <r>
            <t xml:space="preserve">CONE PARA EXPURGO EM AÇO INOX COM TAMPA E GRELHA - L=500MM X C=500MM, ALTURA ATÉ 300MM E SAÍDA D=100MM</t>
          </r>
        </is>
      </c>
      <c r="C1765" s="22" t="inlineStr">
        <is>
          <r>
            <t xml:space="preserve">SEINFRA</t>
          </r>
        </is>
      </c>
      <c r="D1765" s="22" t="inlineStr">
        <is>
          <r>
            <t xml:space="preserve">UN</t>
          </r>
        </is>
      </c>
      <c r="E1765" s="24" t="n">
        <v>1.0</v>
      </c>
      <c r="F1765" s="30" t="n">
        <v>1064.03</v>
      </c>
      <c r="G1765" s="30" t="n">
        <f>ROUND(ROUND(E1765,8)*F1765,4)</f>
        <v>1064.03</v>
      </c>
    </row>
    <row r="1766" customHeight="1" ht="15">
      <c r="A1766" s="22" t="inlineStr">
        <is>
          <r>
            <t xml:space="preserve">I1605</t>
          </r>
        </is>
      </c>
      <c r="B1766" s="23" t="inlineStr">
        <is>
          <r>
            <t xml:space="preserve">PEDRISCO</t>
          </r>
        </is>
      </c>
      <c r="C1766" s="22" t="inlineStr">
        <is>
          <r>
            <t xml:space="preserve">SEINFRA</t>
          </r>
        </is>
      </c>
      <c r="D1766" s="22" t="inlineStr">
        <is>
          <r>
            <t xml:space="preserve">M3</t>
          </r>
        </is>
      </c>
      <c r="E1766" s="24" t="n">
        <v>0.03</v>
      </c>
      <c r="F1766" s="30" t="n">
        <v>100.5</v>
      </c>
      <c r="G1766" s="30" t="n">
        <f>ROUND(ROUND(E1766,8)*F1766,4)</f>
        <v>3.015</v>
      </c>
    </row>
    <row r="1767" customHeight="1" ht="21">
      <c r="A1767" s="22" t="inlineStr">
        <is>
          <r>
            <t xml:space="preserve">I2040</t>
          </r>
        </is>
      </c>
      <c r="B1767" s="23" t="inlineStr">
        <is>
          <r>
            <t xml:space="preserve">TELA SOLDADA EM ACO CA-60 B FIO= 5,0MM MALHA 10 X 10 CM (3,11KG/M2)</t>
          </r>
        </is>
      </c>
      <c r="C1767" s="22" t="inlineStr">
        <is>
          <r>
            <t xml:space="preserve">SEINFRA</t>
          </r>
        </is>
      </c>
      <c r="D1767" s="22" t="inlineStr">
        <is>
          <r>
            <t xml:space="preserve">M2</t>
          </r>
        </is>
      </c>
      <c r="E1767" s="24" t="n">
        <v>0.85</v>
      </c>
      <c r="F1767" s="30" t="n">
        <v>23.87</v>
      </c>
      <c r="G1767" s="30" t="n">
        <f>ROUND(ROUND(E1767,8)*F1767,4)</f>
        <v>20.2895</v>
      </c>
    </row>
    <row r="1768" customHeight="1" ht="15">
      <c r="A1768" s="22" t="inlineStr">
        <is>
          <r>
            <t xml:space="preserve">I2089</t>
          </r>
        </is>
      </c>
      <c r="B1768" s="23" t="inlineStr">
        <is>
          <r>
            <t xml:space="preserve">TINTA ASFÁLTICA</t>
          </r>
        </is>
      </c>
      <c r="C1768" s="22" t="inlineStr">
        <is>
          <r>
            <t xml:space="preserve">SEINFRA</t>
          </r>
        </is>
      </c>
      <c r="D1768" s="22" t="inlineStr">
        <is>
          <r>
            <t xml:space="preserve">KG</t>
          </r>
        </is>
      </c>
      <c r="E1768" s="24" t="n">
        <v>0.65</v>
      </c>
      <c r="F1768" s="30" t="n">
        <v>11.39</v>
      </c>
      <c r="G1768" s="30" t="n">
        <f>ROUND(ROUND(E1768,8)*F1768,4)</f>
        <v>7.4035</v>
      </c>
    </row>
    <row r="1769" customHeight="1" ht="15">
      <c r="A1769" s="2" t="inlineStr"/>
      <c r="B1769" s="2" t="inlineStr"/>
      <c r="C1769" s="2" t="inlineStr"/>
      <c r="D1769" s="2" t="inlineStr"/>
      <c r="E1769" s="26" t="inlineStr">
        <is>
          <r>
            <t xml:space="preserve">TOTAL Material:</t>
          </r>
        </is>
      </c>
      <c r="F1769" s="26" t="inlineStr"/>
      <c r="G1769" s="31" t="n">
        <f>SUM(G1763:G1768)</f>
        <v>1100.3302</v>
      </c>
    </row>
    <row r="1770" customHeight="1" ht="15">
      <c r="A1770" s="20" t="inlineStr">
        <is>
          <r>
            <t xml:space="preserve">Mão de Obra</t>
          </r>
        </is>
      </c>
      <c r="B1770" s="20" t="inlineStr"/>
      <c r="C1770" s="21" t="inlineStr">
        <is>
          <r>
            <t xml:space="preserve">FONTE</t>
          </r>
        </is>
      </c>
      <c r="D1770" s="21" t="inlineStr">
        <is>
          <r>
            <t xml:space="preserve">UNID</t>
          </r>
        </is>
      </c>
      <c r="E1770" s="21" t="inlineStr">
        <is>
          <r>
            <t xml:space="preserve">COEFICIENTE</t>
          </r>
        </is>
      </c>
      <c r="F1770" s="21" t="inlineStr">
        <is>
          <r>
            <t xml:space="preserve">PREÇO UNITÁRIO</t>
          </r>
        </is>
      </c>
      <c r="G1770" s="21" t="inlineStr">
        <is>
          <r>
            <t xml:space="preserve">TOTAL</t>
          </r>
        </is>
      </c>
    </row>
    <row r="1771" customHeight="1" ht="15">
      <c r="A1771" s="22" t="inlineStr">
        <is>
          <r>
            <t xml:space="preserve">I2391</t>
          </r>
        </is>
      </c>
      <c r="B1771" s="23" t="inlineStr">
        <is>
          <r>
            <t xml:space="preserve">PEDREIRO</t>
          </r>
        </is>
      </c>
      <c r="C1771" s="22" t="inlineStr">
        <is>
          <r>
            <t xml:space="preserve">SEINFRA</t>
          </r>
        </is>
      </c>
      <c r="D1771" s="22" t="inlineStr">
        <is>
          <r>
            <t xml:space="preserve">H</t>
          </r>
        </is>
      </c>
      <c r="E1771" s="24" t="n">
        <v>1.0</v>
      </c>
      <c r="F1771" s="30" t="n">
        <v>26.86</v>
      </c>
      <c r="G1771" s="30" t="n">
        <f>ROUND(ROUND(E1771,8)*F1771,4)</f>
        <v>26.86</v>
      </c>
    </row>
    <row r="1772" customHeight="1" ht="15">
      <c r="A1772" s="22" t="inlineStr">
        <is>
          <r>
            <t xml:space="preserve">I2543</t>
          </r>
        </is>
      </c>
      <c r="B1772" s="23" t="inlineStr">
        <is>
          <r>
            <t xml:space="preserve">SERVENTE</t>
          </r>
        </is>
      </c>
      <c r="C1772" s="22" t="inlineStr">
        <is>
          <r>
            <t xml:space="preserve">SEINFRA</t>
          </r>
        </is>
      </c>
      <c r="D1772" s="22" t="inlineStr">
        <is>
          <r>
            <t xml:space="preserve">H</t>
          </r>
        </is>
      </c>
      <c r="E1772" s="24" t="n">
        <v>1.15</v>
      </c>
      <c r="F1772" s="30" t="n">
        <v>20.26</v>
      </c>
      <c r="G1772" s="30" t="n">
        <f>ROUND(ROUND(E1772,8)*F1772,4)</f>
        <v>23.299</v>
      </c>
    </row>
    <row r="1773" customHeight="1" ht="15">
      <c r="A1773" s="2" t="inlineStr"/>
      <c r="B1773" s="2" t="inlineStr"/>
      <c r="C1773" s="2" t="inlineStr"/>
      <c r="D1773" s="2" t="inlineStr"/>
      <c r="E1773" s="26" t="inlineStr">
        <is>
          <r>
            <t xml:space="preserve">TOTAL Mão de Obra:</t>
          </r>
        </is>
      </c>
      <c r="F1773" s="26" t="inlineStr"/>
      <c r="G1773" s="31" t="n">
        <f>SUM(G1771:G1772)</f>
        <v>50.159</v>
      </c>
    </row>
    <row r="1774" customHeight="1" ht="15">
      <c r="A1774" s="2" t="inlineStr"/>
      <c r="B1774" s="2" t="inlineStr"/>
      <c r="C1774" s="2" t="inlineStr"/>
      <c r="D1774" s="2" t="inlineStr"/>
      <c r="E1774" s="28" t="inlineStr">
        <is>
          <r>
            <t xml:space="preserve">VALOR:</t>
          </r>
        </is>
      </c>
      <c r="F1774" s="28" t="inlineStr"/>
      <c r="G1774" s="29" t="n">
        <f>ROUND(SUM(G1769,G1773),2)</f>
        <v>1150.49</v>
      </c>
    </row>
    <row r="1775" customHeight="1" ht="15">
      <c r="A1775" s="2" t="inlineStr"/>
      <c r="B1775" s="2" t="inlineStr"/>
      <c r="C1775" s="2" t="inlineStr"/>
      <c r="D1775" s="2" t="inlineStr"/>
      <c r="E1775" s="28" t="inlineStr">
        <is>
          <r>
            <t xml:space="preserve">VALOR BDI (20.34%):</t>
          </r>
        </is>
      </c>
      <c r="F1775" s="28" t="inlineStr"/>
      <c r="G1775" s="29" t="n">
        <f>ROUND(G1774*(20.34/100),2)</f>
        <v>234.01</v>
      </c>
    </row>
    <row r="1776" customHeight="1" ht="15">
      <c r="A1776" s="2" t="inlineStr"/>
      <c r="B1776" s="2" t="inlineStr"/>
      <c r="C1776" s="2" t="inlineStr"/>
      <c r="D1776" s="2" t="inlineStr"/>
      <c r="E1776" s="28" t="inlineStr">
        <is>
          <r>
            <t xml:space="preserve">VALOR COM BDI:</t>
          </r>
        </is>
      </c>
      <c r="F1776" s="28" t="inlineStr"/>
      <c r="G1776" s="29" t="n">
        <f>G1775+G1774</f>
        <v>1384.5</v>
      </c>
    </row>
    <row r="1777" customHeight="1" ht="10">
      <c r="A1777" s="2" t="inlineStr"/>
      <c r="B1777" s="2" t="inlineStr"/>
      <c r="C1777" s="2" t="inlineStr"/>
      <c r="D1777" s="2" t="inlineStr"/>
      <c r="E1777" s="18" t="inlineStr"/>
      <c r="F1777" s="18" t="inlineStr"/>
      <c r="G1777" s="18" t="inlineStr"/>
    </row>
    <row r="1778" customHeight="1" ht="20">
      <c r="A1778" s="19" t="inlineStr">
        <is>
          <r>
            <t xml:space="preserve">​104749​ CONECTOR GRAMPO METÁLICO TIPO OLHAL, PARA SPDA, PARA HASTE DE ATERRAMENTO DE 3/4'' E CABOS DE 10 A 50 MM2 - FORNECIMENTO E INSTALAÇÃO. AF_08/2023​ (UN)</t>
          </r>
        </is>
      </c>
      <c r="B1778" s="19" t="inlineStr"/>
      <c r="C1778" s="19" t="inlineStr"/>
      <c r="D1778" s="19" t="inlineStr"/>
      <c r="E1778" s="19" t="inlineStr"/>
      <c r="F1778" s="19" t="inlineStr"/>
      <c r="G1778" s="19" t="inlineStr"/>
    </row>
    <row r="1779" customHeight="1" ht="15">
      <c r="A1779" s="20" t="inlineStr">
        <is>
          <r>
            <t xml:space="preserve">Material</t>
          </r>
        </is>
      </c>
      <c r="B1779" s="20" t="inlineStr"/>
      <c r="C1779" s="21" t="inlineStr">
        <is>
          <r>
            <t xml:space="preserve">FONTE</t>
          </r>
        </is>
      </c>
      <c r="D1779" s="21" t="inlineStr">
        <is>
          <r>
            <t xml:space="preserve">UNID</t>
          </r>
        </is>
      </c>
      <c r="E1779" s="21" t="inlineStr">
        <is>
          <r>
            <t xml:space="preserve">COEFICIENTE</t>
          </r>
        </is>
      </c>
      <c r="F1779" s="21" t="inlineStr">
        <is>
          <r>
            <t xml:space="preserve">PREÇO UNITÁRIO</t>
          </r>
        </is>
      </c>
      <c r="G1779" s="21" t="inlineStr">
        <is>
          <r>
            <t xml:space="preserve">TOTAL</t>
          </r>
        </is>
      </c>
    </row>
    <row r="1780" customHeight="1" ht="21">
      <c r="A1780" s="22" t="inlineStr">
        <is>
          <r>
            <t xml:space="preserve">00000416</t>
          </r>
        </is>
      </c>
      <c r="B1780" s="23" t="inlineStr">
        <is>
          <r>
            <t xml:space="preserve">GRAMPO METALICO TIPO OLHAL PARA HASTE DE ATERRAMENTO DE 3/4", CONDUTOR DE *10* A 50 MM2</t>
          </r>
        </is>
      </c>
      <c r="C1780" s="22" t="inlineStr">
        <is>
          <r>
            <t xml:space="preserve">SINAPI</t>
          </r>
        </is>
      </c>
      <c r="D1780" s="22" t="inlineStr">
        <is>
          <r>
            <t xml:space="preserve">UN</t>
          </r>
        </is>
      </c>
      <c r="E1780" s="24" t="n">
        <v>1.0</v>
      </c>
      <c r="F1780" s="25" t="n">
        <v>8.25</v>
      </c>
      <c r="G1780" s="25" t="n">
        <f>TRUNC(TRUNC(E1780,8)*F1780,2)</f>
        <v>8.25</v>
      </c>
    </row>
    <row r="1781" customHeight="1" ht="15">
      <c r="A1781" s="2" t="inlineStr"/>
      <c r="B1781" s="2" t="inlineStr"/>
      <c r="C1781" s="2" t="inlineStr"/>
      <c r="D1781" s="2" t="inlineStr"/>
      <c r="E1781" s="26" t="inlineStr">
        <is>
          <r>
            <t xml:space="preserve">TOTAL Material:</t>
          </r>
        </is>
      </c>
      <c r="F1781" s="26" t="inlineStr"/>
      <c r="G1781" s="27" t="n">
        <f>SUM(G1780:G1780)</f>
        <v>8.25</v>
      </c>
    </row>
    <row r="1782" customHeight="1" ht="15">
      <c r="A1782" s="20" t="inlineStr">
        <is>
          <r>
            <t xml:space="preserve">Mão de Obra com Encargos Complementares</t>
          </r>
        </is>
      </c>
      <c r="B1782" s="20" t="inlineStr"/>
      <c r="C1782" s="21" t="inlineStr">
        <is>
          <r>
            <t xml:space="preserve">FONTE</t>
          </r>
        </is>
      </c>
      <c r="D1782" s="21" t="inlineStr">
        <is>
          <r>
            <t xml:space="preserve">UNID</t>
          </r>
        </is>
      </c>
      <c r="E1782" s="21" t="inlineStr">
        <is>
          <r>
            <t xml:space="preserve">COEFICIENTE</t>
          </r>
        </is>
      </c>
      <c r="F1782" s="21" t="inlineStr">
        <is>
          <r>
            <t xml:space="preserve">PREÇO UNITÁRIO</t>
          </r>
        </is>
      </c>
      <c r="G1782" s="21" t="inlineStr">
        <is>
          <r>
            <t xml:space="preserve">TOTAL</t>
          </r>
        </is>
      </c>
    </row>
    <row r="1783" customHeight="1" ht="21">
      <c r="A1783" s="22" t="inlineStr">
        <is>
          <r>
            <t xml:space="preserve">88247</t>
          </r>
        </is>
      </c>
      <c r="B1783" s="23" t="inlineStr">
        <is>
          <r>
            <t xml:space="preserve">AUXILIAR DE ELETRICISTA COM ENCARGOS COMPLEMENTARES</t>
          </r>
        </is>
      </c>
      <c r="C1783" s="22" t="inlineStr">
        <is>
          <r>
            <t xml:space="preserve">SINAPI</t>
          </r>
        </is>
      </c>
      <c r="D1783" s="22" t="inlineStr">
        <is>
          <r>
            <t xml:space="preserve">H</t>
          </r>
        </is>
      </c>
      <c r="E1783" s="24" t="n">
        <v>0.1863</v>
      </c>
      <c r="F1783" s="25" t="n">
        <v>25.22</v>
      </c>
      <c r="G1783" s="25" t="n">
        <f>TRUNC(TRUNC(E1783,8)*F1783,2)</f>
        <v>4.69</v>
      </c>
    </row>
    <row r="1784" customHeight="1" ht="15">
      <c r="A1784" s="22" t="inlineStr">
        <is>
          <r>
            <t xml:space="preserve">88264</t>
          </r>
        </is>
      </c>
      <c r="B1784" s="23" t="inlineStr">
        <is>
          <r>
            <t xml:space="preserve">ELETRICISTA COM ENCARGOS COMPLEMENTARES</t>
          </r>
        </is>
      </c>
      <c r="C1784" s="22" t="inlineStr">
        <is>
          <r>
            <t xml:space="preserve">SINAPI</t>
          </r>
        </is>
      </c>
      <c r="D1784" s="22" t="inlineStr">
        <is>
          <r>
            <t xml:space="preserve">H</t>
          </r>
        </is>
      </c>
      <c r="E1784" s="24" t="n">
        <v>0.1863</v>
      </c>
      <c r="F1784" s="25" t="n">
        <v>30.96</v>
      </c>
      <c r="G1784" s="25" t="n">
        <f>TRUNC(TRUNC(E1784,8)*F1784,2)</f>
        <v>5.76</v>
      </c>
    </row>
    <row r="1785" customHeight="1" ht="18">
      <c r="A1785" s="2" t="inlineStr"/>
      <c r="B1785" s="2" t="inlineStr"/>
      <c r="C1785" s="2" t="inlineStr"/>
      <c r="D1785" s="2" t="inlineStr"/>
      <c r="E1785" s="26" t="inlineStr">
        <is>
          <r>
            <t xml:space="preserve">TOTAL Mão de Obra com Encargos Complementares:</t>
          </r>
        </is>
      </c>
      <c r="F1785" s="26" t="inlineStr"/>
      <c r="G1785" s="27" t="n">
        <f>SUM(G1783:G1784)</f>
        <v>10.45</v>
      </c>
    </row>
    <row r="1786" customHeight="1" ht="15">
      <c r="A1786" s="2" t="inlineStr"/>
      <c r="B1786" s="2" t="inlineStr"/>
      <c r="C1786" s="2" t="inlineStr"/>
      <c r="D1786" s="2" t="inlineStr"/>
      <c r="E1786" s="28" t="inlineStr">
        <is>
          <r>
            <t xml:space="preserve">VALOR:</t>
          </r>
        </is>
      </c>
      <c r="F1786" s="28" t="inlineStr"/>
      <c r="G1786" s="29" t="n">
        <f>ROUND(SUM(G1781,G1785),2)</f>
        <v>18.7</v>
      </c>
    </row>
    <row r="1787" customHeight="1" ht="15">
      <c r="A1787" s="2" t="inlineStr"/>
      <c r="B1787" s="2" t="inlineStr"/>
      <c r="C1787" s="2" t="inlineStr"/>
      <c r="D1787" s="2" t="inlineStr"/>
      <c r="E1787" s="28" t="inlineStr">
        <is>
          <r>
            <t xml:space="preserve">VALOR BDI (20.34%):</t>
          </r>
        </is>
      </c>
      <c r="F1787" s="28" t="inlineStr"/>
      <c r="G1787" s="29" t="n">
        <f>ROUND(G1786*(20.34/100),2)</f>
        <v>3.8</v>
      </c>
    </row>
    <row r="1788" customHeight="1" ht="15">
      <c r="A1788" s="2" t="inlineStr"/>
      <c r="B1788" s="2" t="inlineStr"/>
      <c r="C1788" s="2" t="inlineStr"/>
      <c r="D1788" s="2" t="inlineStr"/>
      <c r="E1788" s="28" t="inlineStr">
        <is>
          <r>
            <t xml:space="preserve">VALOR COM BDI:</t>
          </r>
        </is>
      </c>
      <c r="F1788" s="28" t="inlineStr"/>
      <c r="G1788" s="29" t="n">
        <f>G1787+G1786</f>
        <v>22.5</v>
      </c>
    </row>
    <row r="1789" customHeight="1" ht="10">
      <c r="A1789" s="2" t="inlineStr"/>
      <c r="B1789" s="2" t="inlineStr"/>
      <c r="C1789" s="2" t="inlineStr"/>
      <c r="D1789" s="2" t="inlineStr"/>
      <c r="E1789" s="18" t="inlineStr"/>
      <c r="F1789" s="18" t="inlineStr"/>
      <c r="G1789" s="18" t="inlineStr"/>
    </row>
    <row r="1790" customHeight="1" ht="20">
      <c r="A1790" s="19" t="inlineStr">
        <is>
          <r>
            <t xml:space="preserve">​96977​ CORDOALHA DE COBRE NU 50 MM², ENTERRADA - FORNECIMENTO E INSTALAÇÃO. AF_08/2023​ (M)</t>
          </r>
        </is>
      </c>
      <c r="B1790" s="19" t="inlineStr"/>
      <c r="C1790" s="19" t="inlineStr"/>
      <c r="D1790" s="19" t="inlineStr"/>
      <c r="E1790" s="19" t="inlineStr"/>
      <c r="F1790" s="19" t="inlineStr"/>
      <c r="G1790" s="19" t="inlineStr"/>
    </row>
    <row r="1791" customHeight="1" ht="15">
      <c r="A1791" s="20" t="inlineStr">
        <is>
          <r>
            <t xml:space="preserve">Material</t>
          </r>
        </is>
      </c>
      <c r="B1791" s="20" t="inlineStr"/>
      <c r="C1791" s="21" t="inlineStr">
        <is>
          <r>
            <t xml:space="preserve">FONTE</t>
          </r>
        </is>
      </c>
      <c r="D1791" s="21" t="inlineStr">
        <is>
          <r>
            <t xml:space="preserve">UNID</t>
          </r>
        </is>
      </c>
      <c r="E1791" s="21" t="inlineStr">
        <is>
          <r>
            <t xml:space="preserve">COEFICIENTE</t>
          </r>
        </is>
      </c>
      <c r="F1791" s="21" t="inlineStr">
        <is>
          <r>
            <t xml:space="preserve">PREÇO UNITÁRIO</t>
          </r>
        </is>
      </c>
      <c r="G1791" s="21" t="inlineStr">
        <is>
          <r>
            <t xml:space="preserve">TOTAL</t>
          </r>
        </is>
      </c>
    </row>
    <row r="1792" customHeight="1" ht="15">
      <c r="A1792" s="22" t="inlineStr">
        <is>
          <r>
            <t xml:space="preserve">00000867</t>
          </r>
        </is>
      </c>
      <c r="B1792" s="23" t="inlineStr">
        <is>
          <r>
            <t xml:space="preserve">CABO DE COBRE NU 50 MM2 MEIO-DURO</t>
          </r>
        </is>
      </c>
      <c r="C1792" s="22" t="inlineStr">
        <is>
          <r>
            <t xml:space="preserve">SINAPI</t>
          </r>
        </is>
      </c>
      <c r="D1792" s="22" t="inlineStr">
        <is>
          <r>
            <t xml:space="preserve">M</t>
          </r>
        </is>
      </c>
      <c r="E1792" s="24" t="n">
        <v>1.05</v>
      </c>
      <c r="F1792" s="25" t="n">
        <v>58.69</v>
      </c>
      <c r="G1792" s="25" t="n">
        <f>TRUNC(TRUNC(E1792,8)*F1792,2)</f>
        <v>61.62</v>
      </c>
    </row>
    <row r="1793" customHeight="1" ht="15">
      <c r="A1793" s="2" t="inlineStr"/>
      <c r="B1793" s="2" t="inlineStr"/>
      <c r="C1793" s="2" t="inlineStr"/>
      <c r="D1793" s="2" t="inlineStr"/>
      <c r="E1793" s="26" t="inlineStr">
        <is>
          <r>
            <t xml:space="preserve">TOTAL Material:</t>
          </r>
        </is>
      </c>
      <c r="F1793" s="26" t="inlineStr"/>
      <c r="G1793" s="27" t="n">
        <f>SUM(G1792:G1792)</f>
        <v>61.62</v>
      </c>
    </row>
    <row r="1794" customHeight="1" ht="15">
      <c r="A1794" s="20" t="inlineStr">
        <is>
          <r>
            <t xml:space="preserve">Mão de Obra com Encargos Complementares</t>
          </r>
        </is>
      </c>
      <c r="B1794" s="20" t="inlineStr"/>
      <c r="C1794" s="21" t="inlineStr">
        <is>
          <r>
            <t xml:space="preserve">FONTE</t>
          </r>
        </is>
      </c>
      <c r="D1794" s="21" t="inlineStr">
        <is>
          <r>
            <t xml:space="preserve">UNID</t>
          </r>
        </is>
      </c>
      <c r="E1794" s="21" t="inlineStr">
        <is>
          <r>
            <t xml:space="preserve">COEFICIENTE</t>
          </r>
        </is>
      </c>
      <c r="F1794" s="21" t="inlineStr">
        <is>
          <r>
            <t xml:space="preserve">PREÇO UNITÁRIO</t>
          </r>
        </is>
      </c>
      <c r="G1794" s="21" t="inlineStr">
        <is>
          <r>
            <t xml:space="preserve">TOTAL</t>
          </r>
        </is>
      </c>
    </row>
    <row r="1795" customHeight="1" ht="21">
      <c r="A1795" s="22" t="inlineStr">
        <is>
          <r>
            <t xml:space="preserve">88247</t>
          </r>
        </is>
      </c>
      <c r="B1795" s="23" t="inlineStr">
        <is>
          <r>
            <t xml:space="preserve">AUXILIAR DE ELETRICISTA COM ENCARGOS COMPLEMENTARES</t>
          </r>
        </is>
      </c>
      <c r="C1795" s="22" t="inlineStr">
        <is>
          <r>
            <t xml:space="preserve">SINAPI</t>
          </r>
        </is>
      </c>
      <c r="D1795" s="22" t="inlineStr">
        <is>
          <r>
            <t xml:space="preserve">H</t>
          </r>
        </is>
      </c>
      <c r="E1795" s="24" t="n">
        <v>0.0331</v>
      </c>
      <c r="F1795" s="25" t="n">
        <v>25.22</v>
      </c>
      <c r="G1795" s="25" t="n">
        <f>TRUNC(TRUNC(E1795,8)*F1795,2)</f>
        <v>0.83</v>
      </c>
    </row>
    <row r="1796" customHeight="1" ht="15">
      <c r="A1796" s="22" t="inlineStr">
        <is>
          <r>
            <t xml:space="preserve">88264</t>
          </r>
        </is>
      </c>
      <c r="B1796" s="23" t="inlineStr">
        <is>
          <r>
            <t xml:space="preserve">ELETRICISTA COM ENCARGOS COMPLEMENTARES</t>
          </r>
        </is>
      </c>
      <c r="C1796" s="22" t="inlineStr">
        <is>
          <r>
            <t xml:space="preserve">SINAPI</t>
          </r>
        </is>
      </c>
      <c r="D1796" s="22" t="inlineStr">
        <is>
          <r>
            <t xml:space="preserve">H</t>
          </r>
        </is>
      </c>
      <c r="E1796" s="24" t="n">
        <v>0.0331</v>
      </c>
      <c r="F1796" s="25" t="n">
        <v>30.96</v>
      </c>
      <c r="G1796" s="25" t="n">
        <f>TRUNC(TRUNC(E1796,8)*F1796,2)</f>
        <v>1.02</v>
      </c>
    </row>
    <row r="1797" customHeight="1" ht="18">
      <c r="A1797" s="2" t="inlineStr"/>
      <c r="B1797" s="2" t="inlineStr"/>
      <c r="C1797" s="2" t="inlineStr"/>
      <c r="D1797" s="2" t="inlineStr"/>
      <c r="E1797" s="26" t="inlineStr">
        <is>
          <r>
            <t xml:space="preserve">TOTAL Mão de Obra com Encargos Complementares:</t>
          </r>
        </is>
      </c>
      <c r="F1797" s="26" t="inlineStr"/>
      <c r="G1797" s="27" t="n">
        <f>SUM(G1795:G1796)</f>
        <v>1.85</v>
      </c>
    </row>
    <row r="1798" customHeight="1" ht="15">
      <c r="A1798" s="2" t="inlineStr"/>
      <c r="B1798" s="2" t="inlineStr"/>
      <c r="C1798" s="2" t="inlineStr"/>
      <c r="D1798" s="2" t="inlineStr"/>
      <c r="E1798" s="28" t="inlineStr">
        <is>
          <r>
            <t xml:space="preserve">VALOR:</t>
          </r>
        </is>
      </c>
      <c r="F1798" s="28" t="inlineStr"/>
      <c r="G1798" s="29" t="n">
        <f>ROUND(SUM(G1793,G1797),2)</f>
        <v>63.47</v>
      </c>
    </row>
    <row r="1799" customHeight="1" ht="15">
      <c r="A1799" s="2" t="inlineStr"/>
      <c r="B1799" s="2" t="inlineStr"/>
      <c r="C1799" s="2" t="inlineStr"/>
      <c r="D1799" s="2" t="inlineStr"/>
      <c r="E1799" s="28" t="inlineStr">
        <is>
          <r>
            <t xml:space="preserve">VALOR BDI (20.34%):</t>
          </r>
        </is>
      </c>
      <c r="F1799" s="28" t="inlineStr"/>
      <c r="G1799" s="29" t="n">
        <f>ROUND(G1798*(20.34/100),2)</f>
        <v>12.91</v>
      </c>
    </row>
    <row r="1800" customHeight="1" ht="15">
      <c r="A1800" s="2" t="inlineStr"/>
      <c r="B1800" s="2" t="inlineStr"/>
      <c r="C1800" s="2" t="inlineStr"/>
      <c r="D1800" s="2" t="inlineStr"/>
      <c r="E1800" s="28" t="inlineStr">
        <is>
          <r>
            <t xml:space="preserve">VALOR COM BDI:</t>
          </r>
        </is>
      </c>
      <c r="F1800" s="28" t="inlineStr"/>
      <c r="G1800" s="29" t="n">
        <f>G1799+G1798</f>
        <v>76.38</v>
      </c>
    </row>
    <row r="1801" customHeight="1" ht="10">
      <c r="A1801" s="2" t="inlineStr"/>
      <c r="B1801" s="2" t="inlineStr"/>
      <c r="C1801" s="2" t="inlineStr"/>
      <c r="D1801" s="2" t="inlineStr"/>
      <c r="E1801" s="18" t="inlineStr"/>
      <c r="F1801" s="18" t="inlineStr"/>
      <c r="G1801" s="18" t="inlineStr"/>
    </row>
    <row r="1802" customHeight="1" ht="20">
      <c r="A1802" s="19" t="inlineStr">
        <is>
          <r>
            <t xml:space="preserve">​92803​ CORTE E DOBRA DE AÇO CA-50, DIÂMETRO DE 10,0 MM. AF_06/2022​ (KG)</t>
          </r>
        </is>
      </c>
      <c r="B1802" s="19" t="inlineStr"/>
      <c r="C1802" s="19" t="inlineStr"/>
      <c r="D1802" s="19" t="inlineStr"/>
      <c r="E1802" s="19" t="inlineStr"/>
      <c r="F1802" s="19" t="inlineStr"/>
      <c r="G1802" s="19" t="inlineStr"/>
    </row>
    <row r="1803" customHeight="1" ht="15">
      <c r="A1803" s="20" t="inlineStr">
        <is>
          <r>
            <t xml:space="preserve">Material</t>
          </r>
        </is>
      </c>
      <c r="B1803" s="20" t="inlineStr"/>
      <c r="C1803" s="21" t="inlineStr">
        <is>
          <r>
            <t xml:space="preserve">FONTE</t>
          </r>
        </is>
      </c>
      <c r="D1803" s="21" t="inlineStr">
        <is>
          <r>
            <t xml:space="preserve">UNID</t>
          </r>
        </is>
      </c>
      <c r="E1803" s="21" t="inlineStr">
        <is>
          <r>
            <t xml:space="preserve">COEFICIENTE</t>
          </r>
        </is>
      </c>
      <c r="F1803" s="21" t="inlineStr">
        <is>
          <r>
            <t xml:space="preserve">PREÇO UNITÁRIO</t>
          </r>
        </is>
      </c>
      <c r="G1803" s="21" t="inlineStr">
        <is>
          <r>
            <t xml:space="preserve">TOTAL</t>
          </r>
        </is>
      </c>
    </row>
    <row r="1804" customHeight="1" ht="15">
      <c r="A1804" s="22" t="inlineStr">
        <is>
          <r>
            <t xml:space="preserve">00000034</t>
          </r>
        </is>
      </c>
      <c r="B1804" s="23" t="inlineStr">
        <is>
          <r>
            <t xml:space="preserve">ACO CA-50, 10,0 MM, VERGALHAO</t>
          </r>
        </is>
      </c>
      <c r="C1804" s="22" t="inlineStr">
        <is>
          <r>
            <t xml:space="preserve">SINAPI</t>
          </r>
        </is>
      </c>
      <c r="D1804" s="22" t="inlineStr">
        <is>
          <r>
            <t xml:space="preserve">KG</t>
          </r>
        </is>
      </c>
      <c r="E1804" s="24" t="n">
        <v>1.11</v>
      </c>
      <c r="F1804" s="25" t="n">
        <v>7.4</v>
      </c>
      <c r="G1804" s="25" t="n">
        <f>TRUNC(TRUNC(E1804,8)*F1804,2)</f>
        <v>8.21</v>
      </c>
    </row>
    <row r="1805" customHeight="1" ht="15">
      <c r="A1805" s="2" t="inlineStr"/>
      <c r="B1805" s="2" t="inlineStr"/>
      <c r="C1805" s="2" t="inlineStr"/>
      <c r="D1805" s="2" t="inlineStr"/>
      <c r="E1805" s="26" t="inlineStr">
        <is>
          <r>
            <t xml:space="preserve">TOTAL Material:</t>
          </r>
        </is>
      </c>
      <c r="F1805" s="26" t="inlineStr"/>
      <c r="G1805" s="27" t="n">
        <f>SUM(G1804:G1804)</f>
        <v>8.21</v>
      </c>
    </row>
    <row r="1806" customHeight="1" ht="15">
      <c r="A1806" s="20" t="inlineStr">
        <is>
          <r>
            <t xml:space="preserve">Mão de Obra com Encargos Complementares</t>
          </r>
        </is>
      </c>
      <c r="B1806" s="20" t="inlineStr"/>
      <c r="C1806" s="21" t="inlineStr">
        <is>
          <r>
            <t xml:space="preserve">FONTE</t>
          </r>
        </is>
      </c>
      <c r="D1806" s="21" t="inlineStr">
        <is>
          <r>
            <t xml:space="preserve">UNID</t>
          </r>
        </is>
      </c>
      <c r="E1806" s="21" t="inlineStr">
        <is>
          <r>
            <t xml:space="preserve">COEFICIENTE</t>
          </r>
        </is>
      </c>
      <c r="F1806" s="21" t="inlineStr">
        <is>
          <r>
            <t xml:space="preserve">PREÇO UNITÁRIO</t>
          </r>
        </is>
      </c>
      <c r="G1806" s="21" t="inlineStr">
        <is>
          <r>
            <t xml:space="preserve">TOTAL</t>
          </r>
        </is>
      </c>
    </row>
    <row r="1807" customHeight="1" ht="21">
      <c r="A1807" s="22" t="inlineStr">
        <is>
          <r>
            <t xml:space="preserve">88238</t>
          </r>
        </is>
      </c>
      <c r="B1807" s="23" t="inlineStr">
        <is>
          <r>
            <t xml:space="preserve">AJUDANTE DE ARMADOR COM ENCARGOS COMPLEMENTARES</t>
          </r>
        </is>
      </c>
      <c r="C1807" s="22" t="inlineStr">
        <is>
          <r>
            <t xml:space="preserve">SINAPI</t>
          </r>
        </is>
      </c>
      <c r="D1807" s="22" t="inlineStr">
        <is>
          <r>
            <t xml:space="preserve">H</t>
          </r>
        </is>
      </c>
      <c r="E1807" s="24" t="n">
        <v>0.0014</v>
      </c>
      <c r="F1807" s="25" t="n">
        <v>24.77</v>
      </c>
      <c r="G1807" s="25" t="n">
        <f>TRUNC(TRUNC(E1807,8)*F1807,2)</f>
        <v>0.03</v>
      </c>
    </row>
    <row r="1808" customHeight="1" ht="15">
      <c r="A1808" s="22" t="inlineStr">
        <is>
          <r>
            <t xml:space="preserve">88245</t>
          </r>
        </is>
      </c>
      <c r="B1808" s="23" t="inlineStr">
        <is>
          <r>
            <t xml:space="preserve">ARMADOR COM ENCARGOS COMPLEMENTARES</t>
          </r>
        </is>
      </c>
      <c r="C1808" s="22" t="inlineStr">
        <is>
          <r>
            <t xml:space="preserve">SINAPI</t>
          </r>
        </is>
      </c>
      <c r="D1808" s="22" t="inlineStr">
        <is>
          <r>
            <t xml:space="preserve">H</t>
          </r>
        </is>
      </c>
      <c r="E1808" s="24" t="n">
        <v>0.0088</v>
      </c>
      <c r="F1808" s="25" t="n">
        <v>30.43</v>
      </c>
      <c r="G1808" s="25" t="n">
        <f>TRUNC(TRUNC(E1808,8)*F1808,2)</f>
        <v>0.26</v>
      </c>
    </row>
    <row r="1809" customHeight="1" ht="18">
      <c r="A1809" s="2" t="inlineStr"/>
      <c r="B1809" s="2" t="inlineStr"/>
      <c r="C1809" s="2" t="inlineStr"/>
      <c r="D1809" s="2" t="inlineStr"/>
      <c r="E1809" s="26" t="inlineStr">
        <is>
          <r>
            <t xml:space="preserve">TOTAL Mão de Obra com Encargos Complementares:</t>
          </r>
        </is>
      </c>
      <c r="F1809" s="26" t="inlineStr"/>
      <c r="G1809" s="27" t="n">
        <f>SUM(G1807:G1808)</f>
        <v>0.29</v>
      </c>
    </row>
    <row r="1810" customHeight="1" ht="15">
      <c r="A1810" s="2" t="inlineStr"/>
      <c r="B1810" s="2" t="inlineStr"/>
      <c r="C1810" s="2" t="inlineStr"/>
      <c r="D1810" s="2" t="inlineStr"/>
      <c r="E1810" s="28" t="inlineStr">
        <is>
          <r>
            <t xml:space="preserve">VALOR:</t>
          </r>
        </is>
      </c>
      <c r="F1810" s="28" t="inlineStr"/>
      <c r="G1810" s="29" t="n">
        <f>ROUND(SUM(G1805,G1809),2)</f>
        <v>8.5</v>
      </c>
    </row>
    <row r="1811" customHeight="1" ht="15">
      <c r="A1811" s="2" t="inlineStr"/>
      <c r="B1811" s="2" t="inlineStr"/>
      <c r="C1811" s="2" t="inlineStr"/>
      <c r="D1811" s="2" t="inlineStr"/>
      <c r="E1811" s="28" t="inlineStr">
        <is>
          <r>
            <t xml:space="preserve">VALOR BDI (20.34%):</t>
          </r>
        </is>
      </c>
      <c r="F1811" s="28" t="inlineStr"/>
      <c r="G1811" s="29" t="n">
        <f>ROUND(G1810*(20.34/100),2)</f>
        <v>1.73</v>
      </c>
    </row>
    <row r="1812" customHeight="1" ht="15">
      <c r="A1812" s="2" t="inlineStr"/>
      <c r="B1812" s="2" t="inlineStr"/>
      <c r="C1812" s="2" t="inlineStr"/>
      <c r="D1812" s="2" t="inlineStr"/>
      <c r="E1812" s="28" t="inlineStr">
        <is>
          <r>
            <t xml:space="preserve">VALOR COM BDI:</t>
          </r>
        </is>
      </c>
      <c r="F1812" s="28" t="inlineStr"/>
      <c r="G1812" s="29" t="n">
        <f>G1811+G1810</f>
        <v>10.23</v>
      </c>
    </row>
    <row r="1813" customHeight="1" ht="10">
      <c r="A1813" s="2" t="inlineStr"/>
      <c r="B1813" s="2" t="inlineStr"/>
      <c r="C1813" s="2" t="inlineStr"/>
      <c r="D1813" s="2" t="inlineStr"/>
      <c r="E1813" s="18" t="inlineStr"/>
      <c r="F1813" s="18" t="inlineStr"/>
      <c r="G1813" s="18" t="inlineStr"/>
    </row>
    <row r="1814" customHeight="1" ht="20">
      <c r="A1814" s="19" t="inlineStr">
        <is>
          <r>
            <t xml:space="preserve">​92804​ CORTE E DOBRA DE AÇO CA-50, DIÂMETRO DE 12,5 MM. AF_06/2022​ (KG)</t>
          </r>
        </is>
      </c>
      <c r="B1814" s="19" t="inlineStr"/>
      <c r="C1814" s="19" t="inlineStr"/>
      <c r="D1814" s="19" t="inlineStr"/>
      <c r="E1814" s="19" t="inlineStr"/>
      <c r="F1814" s="19" t="inlineStr"/>
      <c r="G1814" s="19" t="inlineStr"/>
    </row>
    <row r="1815" customHeight="1" ht="15">
      <c r="A1815" s="20" t="inlineStr">
        <is>
          <r>
            <t xml:space="preserve">Material</t>
          </r>
        </is>
      </c>
      <c r="B1815" s="20" t="inlineStr"/>
      <c r="C1815" s="21" t="inlineStr">
        <is>
          <r>
            <t xml:space="preserve">FONTE</t>
          </r>
        </is>
      </c>
      <c r="D1815" s="21" t="inlineStr">
        <is>
          <r>
            <t xml:space="preserve">UNID</t>
          </r>
        </is>
      </c>
      <c r="E1815" s="21" t="inlineStr">
        <is>
          <r>
            <t xml:space="preserve">COEFICIENTE</t>
          </r>
        </is>
      </c>
      <c r="F1815" s="21" t="inlineStr">
        <is>
          <r>
            <t xml:space="preserve">PREÇO UNITÁRIO</t>
          </r>
        </is>
      </c>
      <c r="G1815" s="21" t="inlineStr">
        <is>
          <r>
            <t xml:space="preserve">TOTAL</t>
          </r>
        </is>
      </c>
    </row>
    <row r="1816" customHeight="1" ht="15">
      <c r="A1816" s="22" t="inlineStr">
        <is>
          <r>
            <t xml:space="preserve">00043055</t>
          </r>
        </is>
      </c>
      <c r="B1816" s="23" t="inlineStr">
        <is>
          <r>
            <t xml:space="preserve">ACO CA-50, 12,5 MM OU 16,0 MM, VERGALHAO</t>
          </r>
        </is>
      </c>
      <c r="C1816" s="22" t="inlineStr">
        <is>
          <r>
            <t xml:space="preserve">SINAPI</t>
          </r>
        </is>
      </c>
      <c r="D1816" s="22" t="inlineStr">
        <is>
          <r>
            <t xml:space="preserve">KG</t>
          </r>
        </is>
      </c>
      <c r="E1816" s="24" t="n">
        <v>1.11</v>
      </c>
      <c r="F1816" s="25" t="n">
        <v>6.41</v>
      </c>
      <c r="G1816" s="25" t="n">
        <f>TRUNC(TRUNC(E1816,8)*F1816,2)</f>
        <v>7.11</v>
      </c>
    </row>
    <row r="1817" customHeight="1" ht="15">
      <c r="A1817" s="2" t="inlineStr"/>
      <c r="B1817" s="2" t="inlineStr"/>
      <c r="C1817" s="2" t="inlineStr"/>
      <c r="D1817" s="2" t="inlineStr"/>
      <c r="E1817" s="26" t="inlineStr">
        <is>
          <r>
            <t xml:space="preserve">TOTAL Material:</t>
          </r>
        </is>
      </c>
      <c r="F1817" s="26" t="inlineStr"/>
      <c r="G1817" s="27" t="n">
        <f>SUM(G1816:G1816)</f>
        <v>7.11</v>
      </c>
    </row>
    <row r="1818" customHeight="1" ht="15">
      <c r="A1818" s="20" t="inlineStr">
        <is>
          <r>
            <t xml:space="preserve">Mão de Obra com Encargos Complementares</t>
          </r>
        </is>
      </c>
      <c r="B1818" s="20" t="inlineStr"/>
      <c r="C1818" s="21" t="inlineStr">
        <is>
          <r>
            <t xml:space="preserve">FONTE</t>
          </r>
        </is>
      </c>
      <c r="D1818" s="21" t="inlineStr">
        <is>
          <r>
            <t xml:space="preserve">UNID</t>
          </r>
        </is>
      </c>
      <c r="E1818" s="21" t="inlineStr">
        <is>
          <r>
            <t xml:space="preserve">COEFICIENTE</t>
          </r>
        </is>
      </c>
      <c r="F1818" s="21" t="inlineStr">
        <is>
          <r>
            <t xml:space="preserve">PREÇO UNITÁRIO</t>
          </r>
        </is>
      </c>
      <c r="G1818" s="21" t="inlineStr">
        <is>
          <r>
            <t xml:space="preserve">TOTAL</t>
          </r>
        </is>
      </c>
    </row>
    <row r="1819" customHeight="1" ht="21">
      <c r="A1819" s="22" t="inlineStr">
        <is>
          <r>
            <t xml:space="preserve">88238</t>
          </r>
        </is>
      </c>
      <c r="B1819" s="23" t="inlineStr">
        <is>
          <r>
            <t xml:space="preserve">AJUDANTE DE ARMADOR COM ENCARGOS COMPLEMENTARES</t>
          </r>
        </is>
      </c>
      <c r="C1819" s="22" t="inlineStr">
        <is>
          <r>
            <t xml:space="preserve">SINAPI</t>
          </r>
        </is>
      </c>
      <c r="D1819" s="22" t="inlineStr">
        <is>
          <r>
            <t xml:space="preserve">H</t>
          </r>
        </is>
      </c>
      <c r="E1819" s="24" t="n">
        <v>8.0E-4</v>
      </c>
      <c r="F1819" s="25" t="n">
        <v>24.77</v>
      </c>
      <c r="G1819" s="25" t="n">
        <f>TRUNC(TRUNC(E1819,8)*F1819,2)</f>
        <v>0.01</v>
      </c>
    </row>
    <row r="1820" customHeight="1" ht="15">
      <c r="A1820" s="22" t="inlineStr">
        <is>
          <r>
            <t xml:space="preserve">88245</t>
          </r>
        </is>
      </c>
      <c r="B1820" s="23" t="inlineStr">
        <is>
          <r>
            <t xml:space="preserve">ARMADOR COM ENCARGOS COMPLEMENTARES</t>
          </r>
        </is>
      </c>
      <c r="C1820" s="22" t="inlineStr">
        <is>
          <r>
            <t xml:space="preserve">SINAPI</t>
          </r>
        </is>
      </c>
      <c r="D1820" s="22" t="inlineStr">
        <is>
          <r>
            <t xml:space="preserve">H</t>
          </r>
        </is>
      </c>
      <c r="E1820" s="24" t="n">
        <v>0.0048</v>
      </c>
      <c r="F1820" s="25" t="n">
        <v>30.43</v>
      </c>
      <c r="G1820" s="25" t="n">
        <f>TRUNC(TRUNC(E1820,8)*F1820,2)</f>
        <v>0.14</v>
      </c>
    </row>
    <row r="1821" customHeight="1" ht="18">
      <c r="A1821" s="2" t="inlineStr"/>
      <c r="B1821" s="2" t="inlineStr"/>
      <c r="C1821" s="2" t="inlineStr"/>
      <c r="D1821" s="2" t="inlineStr"/>
      <c r="E1821" s="26" t="inlineStr">
        <is>
          <r>
            <t xml:space="preserve">TOTAL Mão de Obra com Encargos Complementares:</t>
          </r>
        </is>
      </c>
      <c r="F1821" s="26" t="inlineStr"/>
      <c r="G1821" s="27" t="n">
        <f>SUM(G1819:G1820)</f>
        <v>0.15</v>
      </c>
    </row>
    <row r="1822" customHeight="1" ht="15">
      <c r="A1822" s="2" t="inlineStr"/>
      <c r="B1822" s="2" t="inlineStr"/>
      <c r="C1822" s="2" t="inlineStr"/>
      <c r="D1822" s="2" t="inlineStr"/>
      <c r="E1822" s="28" t="inlineStr">
        <is>
          <r>
            <t xml:space="preserve">VALOR:</t>
          </r>
        </is>
      </c>
      <c r="F1822" s="28" t="inlineStr"/>
      <c r="G1822" s="29" t="n">
        <f>ROUND(SUM(G1817,G1821),2)</f>
        <v>7.26</v>
      </c>
    </row>
    <row r="1823" customHeight="1" ht="15">
      <c r="A1823" s="2" t="inlineStr"/>
      <c r="B1823" s="2" t="inlineStr"/>
      <c r="C1823" s="2" t="inlineStr"/>
      <c r="D1823" s="2" t="inlineStr"/>
      <c r="E1823" s="28" t="inlineStr">
        <is>
          <r>
            <t xml:space="preserve">VALOR BDI (20.34%):</t>
          </r>
        </is>
      </c>
      <c r="F1823" s="28" t="inlineStr"/>
      <c r="G1823" s="29" t="n">
        <f>ROUND(G1822*(20.34/100),2)</f>
        <v>1.48</v>
      </c>
    </row>
    <row r="1824" customHeight="1" ht="15">
      <c r="A1824" s="2" t="inlineStr"/>
      <c r="B1824" s="2" t="inlineStr"/>
      <c r="C1824" s="2" t="inlineStr"/>
      <c r="D1824" s="2" t="inlineStr"/>
      <c r="E1824" s="28" t="inlineStr">
        <is>
          <r>
            <t xml:space="preserve">VALOR COM BDI:</t>
          </r>
        </is>
      </c>
      <c r="F1824" s="28" t="inlineStr"/>
      <c r="G1824" s="29" t="n">
        <f>G1823+G1822</f>
        <v>8.74</v>
      </c>
    </row>
    <row r="1825" customHeight="1" ht="10">
      <c r="A1825" s="2" t="inlineStr"/>
      <c r="B1825" s="2" t="inlineStr"/>
      <c r="C1825" s="2" t="inlineStr"/>
      <c r="D1825" s="2" t="inlineStr"/>
      <c r="E1825" s="18" t="inlineStr"/>
      <c r="F1825" s="18" t="inlineStr"/>
      <c r="G1825" s="18" t="inlineStr"/>
    </row>
    <row r="1826" customHeight="1" ht="20">
      <c r="A1826" s="19" t="inlineStr">
        <is>
          <r>
            <t xml:space="preserve">​92805​ CORTE E DOBRA DE AÇO CA-50, DIÂMETRO DE 16,0 MM. AF_06/2022​ (KG)</t>
          </r>
        </is>
      </c>
      <c r="B1826" s="19" t="inlineStr"/>
      <c r="C1826" s="19" t="inlineStr"/>
      <c r="D1826" s="19" t="inlineStr"/>
      <c r="E1826" s="19" t="inlineStr"/>
      <c r="F1826" s="19" t="inlineStr"/>
      <c r="G1826" s="19" t="inlineStr"/>
    </row>
    <row r="1827" customHeight="1" ht="15">
      <c r="A1827" s="20" t="inlineStr">
        <is>
          <r>
            <t xml:space="preserve">Material</t>
          </r>
        </is>
      </c>
      <c r="B1827" s="20" t="inlineStr"/>
      <c r="C1827" s="21" t="inlineStr">
        <is>
          <r>
            <t xml:space="preserve">FONTE</t>
          </r>
        </is>
      </c>
      <c r="D1827" s="21" t="inlineStr">
        <is>
          <r>
            <t xml:space="preserve">UNID</t>
          </r>
        </is>
      </c>
      <c r="E1827" s="21" t="inlineStr">
        <is>
          <r>
            <t xml:space="preserve">COEFICIENTE</t>
          </r>
        </is>
      </c>
      <c r="F1827" s="21" t="inlineStr">
        <is>
          <r>
            <t xml:space="preserve">PREÇO UNITÁRIO</t>
          </r>
        </is>
      </c>
      <c r="G1827" s="21" t="inlineStr">
        <is>
          <r>
            <t xml:space="preserve">TOTAL</t>
          </r>
        </is>
      </c>
    </row>
    <row r="1828" customHeight="1" ht="15">
      <c r="A1828" s="22" t="inlineStr">
        <is>
          <r>
            <t xml:space="preserve">00043055</t>
          </r>
        </is>
      </c>
      <c r="B1828" s="23" t="inlineStr">
        <is>
          <r>
            <t xml:space="preserve">ACO CA-50, 12,5 MM OU 16,0 MM, VERGALHAO</t>
          </r>
        </is>
      </c>
      <c r="C1828" s="22" t="inlineStr">
        <is>
          <r>
            <t xml:space="preserve">SINAPI</t>
          </r>
        </is>
      </c>
      <c r="D1828" s="22" t="inlineStr">
        <is>
          <r>
            <t xml:space="preserve">KG</t>
          </r>
        </is>
      </c>
      <c r="E1828" s="24" t="n">
        <v>1.11</v>
      </c>
      <c r="F1828" s="25" t="n">
        <v>6.41</v>
      </c>
      <c r="G1828" s="25" t="n">
        <f>TRUNC(TRUNC(E1828,8)*F1828,2)</f>
        <v>7.11</v>
      </c>
    </row>
    <row r="1829" customHeight="1" ht="15">
      <c r="A1829" s="2" t="inlineStr"/>
      <c r="B1829" s="2" t="inlineStr"/>
      <c r="C1829" s="2" t="inlineStr"/>
      <c r="D1829" s="2" t="inlineStr"/>
      <c r="E1829" s="26" t="inlineStr">
        <is>
          <r>
            <t xml:space="preserve">TOTAL Material:</t>
          </r>
        </is>
      </c>
      <c r="F1829" s="26" t="inlineStr"/>
      <c r="G1829" s="27" t="n">
        <f>SUM(G1828:G1828)</f>
        <v>7.11</v>
      </c>
    </row>
    <row r="1830" customHeight="1" ht="15">
      <c r="A1830" s="20" t="inlineStr">
        <is>
          <r>
            <t xml:space="preserve">Mão de Obra com Encargos Complementares</t>
          </r>
        </is>
      </c>
      <c r="B1830" s="20" t="inlineStr"/>
      <c r="C1830" s="21" t="inlineStr">
        <is>
          <r>
            <t xml:space="preserve">FONTE</t>
          </r>
        </is>
      </c>
      <c r="D1830" s="21" t="inlineStr">
        <is>
          <r>
            <t xml:space="preserve">UNID</t>
          </r>
        </is>
      </c>
      <c r="E1830" s="21" t="inlineStr">
        <is>
          <r>
            <t xml:space="preserve">COEFICIENTE</t>
          </r>
        </is>
      </c>
      <c r="F1830" s="21" t="inlineStr">
        <is>
          <r>
            <t xml:space="preserve">PREÇO UNITÁRIO</t>
          </r>
        </is>
      </c>
      <c r="G1830" s="21" t="inlineStr">
        <is>
          <r>
            <t xml:space="preserve">TOTAL</t>
          </r>
        </is>
      </c>
    </row>
    <row r="1831" customHeight="1" ht="15">
      <c r="A1831" s="22" t="inlineStr">
        <is>
          <r>
            <t xml:space="preserve">88245</t>
          </r>
        </is>
      </c>
      <c r="B1831" s="23" t="inlineStr">
        <is>
          <r>
            <t xml:space="preserve">ARMADOR COM ENCARGOS COMPLEMENTARES</t>
          </r>
        </is>
      </c>
      <c r="C1831" s="22" t="inlineStr">
        <is>
          <r>
            <t xml:space="preserve">SINAPI</t>
          </r>
        </is>
      </c>
      <c r="D1831" s="22" t="inlineStr">
        <is>
          <r>
            <t xml:space="preserve">H</t>
          </r>
        </is>
      </c>
      <c r="E1831" s="24" t="n">
        <v>0.0025</v>
      </c>
      <c r="F1831" s="25" t="n">
        <v>30.43</v>
      </c>
      <c r="G1831" s="25" t="n">
        <f>TRUNC(TRUNC(E1831,8)*F1831,2)</f>
        <v>0.07</v>
      </c>
    </row>
    <row r="1832" customHeight="1" ht="18">
      <c r="A1832" s="2" t="inlineStr"/>
      <c r="B1832" s="2" t="inlineStr"/>
      <c r="C1832" s="2" t="inlineStr"/>
      <c r="D1832" s="2" t="inlineStr"/>
      <c r="E1832" s="26" t="inlineStr">
        <is>
          <r>
            <t xml:space="preserve">TOTAL Mão de Obra com Encargos Complementares:</t>
          </r>
        </is>
      </c>
      <c r="F1832" s="26" t="inlineStr"/>
      <c r="G1832" s="27" t="n">
        <f>SUM(G1831:G1831)</f>
        <v>0.07</v>
      </c>
    </row>
    <row r="1833" customHeight="1" ht="15">
      <c r="A1833" s="2" t="inlineStr"/>
      <c r="B1833" s="2" t="inlineStr"/>
      <c r="C1833" s="2" t="inlineStr"/>
      <c r="D1833" s="2" t="inlineStr"/>
      <c r="E1833" s="28" t="inlineStr">
        <is>
          <r>
            <t xml:space="preserve">VALOR:</t>
          </r>
        </is>
      </c>
      <c r="F1833" s="28" t="inlineStr"/>
      <c r="G1833" s="29" t="n">
        <f>ROUND(SUM(G1829,G1832),2)</f>
        <v>7.18</v>
      </c>
    </row>
    <row r="1834" customHeight="1" ht="15">
      <c r="A1834" s="2" t="inlineStr"/>
      <c r="B1834" s="2" t="inlineStr"/>
      <c r="C1834" s="2" t="inlineStr"/>
      <c r="D1834" s="2" t="inlineStr"/>
      <c r="E1834" s="28" t="inlineStr">
        <is>
          <r>
            <t xml:space="preserve">VALOR BDI (20.34%):</t>
          </r>
        </is>
      </c>
      <c r="F1834" s="28" t="inlineStr"/>
      <c r="G1834" s="29" t="n">
        <f>ROUND(G1833*(20.34/100),2)</f>
        <v>1.46</v>
      </c>
    </row>
    <row r="1835" customHeight="1" ht="15">
      <c r="A1835" s="2" t="inlineStr"/>
      <c r="B1835" s="2" t="inlineStr"/>
      <c r="C1835" s="2" t="inlineStr"/>
      <c r="D1835" s="2" t="inlineStr"/>
      <c r="E1835" s="28" t="inlineStr">
        <is>
          <r>
            <t xml:space="preserve">VALOR COM BDI:</t>
          </r>
        </is>
      </c>
      <c r="F1835" s="28" t="inlineStr"/>
      <c r="G1835" s="29" t="n">
        <f>G1834+G1833</f>
        <v>8.64</v>
      </c>
    </row>
    <row r="1836" customHeight="1" ht="10">
      <c r="A1836" s="2" t="inlineStr"/>
      <c r="B1836" s="2" t="inlineStr"/>
      <c r="C1836" s="2" t="inlineStr"/>
      <c r="D1836" s="2" t="inlineStr"/>
      <c r="E1836" s="18" t="inlineStr"/>
      <c r="F1836" s="18" t="inlineStr"/>
      <c r="G1836" s="18" t="inlineStr"/>
    </row>
    <row r="1837" customHeight="1" ht="20">
      <c r="A1837" s="19" t="inlineStr">
        <is>
          <r>
            <t xml:space="preserve">​92806​ CORTE E DOBRA DE AÇO CA-50, DIÂMETRO DE 20,0 MM. AF_06/2022​ (KG)</t>
          </r>
        </is>
      </c>
      <c r="B1837" s="19" t="inlineStr"/>
      <c r="C1837" s="19" t="inlineStr"/>
      <c r="D1837" s="19" t="inlineStr"/>
      <c r="E1837" s="19" t="inlineStr"/>
      <c r="F1837" s="19" t="inlineStr"/>
      <c r="G1837" s="19" t="inlineStr"/>
    </row>
    <row r="1838" customHeight="1" ht="15">
      <c r="A1838" s="20" t="inlineStr">
        <is>
          <r>
            <t xml:space="preserve">Material</t>
          </r>
        </is>
      </c>
      <c r="B1838" s="20" t="inlineStr"/>
      <c r="C1838" s="21" t="inlineStr">
        <is>
          <r>
            <t xml:space="preserve">FONTE</t>
          </r>
        </is>
      </c>
      <c r="D1838" s="21" t="inlineStr">
        <is>
          <r>
            <t xml:space="preserve">UNID</t>
          </r>
        </is>
      </c>
      <c r="E1838" s="21" t="inlineStr">
        <is>
          <r>
            <t xml:space="preserve">COEFICIENTE</t>
          </r>
        </is>
      </c>
      <c r="F1838" s="21" t="inlineStr">
        <is>
          <r>
            <t xml:space="preserve">PREÇO UNITÁRIO</t>
          </r>
        </is>
      </c>
      <c r="G1838" s="21" t="inlineStr">
        <is>
          <r>
            <t xml:space="preserve">TOTAL</t>
          </r>
        </is>
      </c>
    </row>
    <row r="1839" customHeight="1" ht="15">
      <c r="A1839" s="22" t="inlineStr">
        <is>
          <r>
            <t xml:space="preserve">00043056</t>
          </r>
        </is>
      </c>
      <c r="B1839" s="23" t="inlineStr">
        <is>
          <r>
            <t xml:space="preserve">ACO CA-50, 20,0 MM OU 25,0 MM, VERGALHAO</t>
          </r>
        </is>
      </c>
      <c r="C1839" s="22" t="inlineStr">
        <is>
          <r>
            <t xml:space="preserve">SINAPI</t>
          </r>
        </is>
      </c>
      <c r="D1839" s="22" t="inlineStr">
        <is>
          <r>
            <t xml:space="preserve">KG</t>
          </r>
        </is>
      </c>
      <c r="E1839" s="24" t="n">
        <v>1.14</v>
      </c>
      <c r="F1839" s="25" t="n">
        <v>7.39</v>
      </c>
      <c r="G1839" s="25" t="n">
        <f>TRUNC(TRUNC(E1839,8)*F1839,2)</f>
        <v>8.42</v>
      </c>
    </row>
    <row r="1840" customHeight="1" ht="15">
      <c r="A1840" s="2" t="inlineStr"/>
      <c r="B1840" s="2" t="inlineStr"/>
      <c r="C1840" s="2" t="inlineStr"/>
      <c r="D1840" s="2" t="inlineStr"/>
      <c r="E1840" s="26" t="inlineStr">
        <is>
          <r>
            <t xml:space="preserve">TOTAL Material:</t>
          </r>
        </is>
      </c>
      <c r="F1840" s="26" t="inlineStr"/>
      <c r="G1840" s="27" t="n">
        <f>SUM(G1839:G1839)</f>
        <v>8.42</v>
      </c>
    </row>
    <row r="1841" customHeight="1" ht="15">
      <c r="A1841" s="20" t="inlineStr">
        <is>
          <r>
            <t xml:space="preserve">Mão de Obra com Encargos Complementares</t>
          </r>
        </is>
      </c>
      <c r="B1841" s="20" t="inlineStr"/>
      <c r="C1841" s="21" t="inlineStr">
        <is>
          <r>
            <t xml:space="preserve">FONTE</t>
          </r>
        </is>
      </c>
      <c r="D1841" s="21" t="inlineStr">
        <is>
          <r>
            <t xml:space="preserve">UNID</t>
          </r>
        </is>
      </c>
      <c r="E1841" s="21" t="inlineStr">
        <is>
          <r>
            <t xml:space="preserve">COEFICIENTE</t>
          </r>
        </is>
      </c>
      <c r="F1841" s="21" t="inlineStr">
        <is>
          <r>
            <t xml:space="preserve">PREÇO UNITÁRIO</t>
          </r>
        </is>
      </c>
      <c r="G1841" s="21" t="inlineStr">
        <is>
          <r>
            <t xml:space="preserve">TOTAL</t>
          </r>
        </is>
      </c>
    </row>
    <row r="1842" customHeight="1" ht="15">
      <c r="A1842" s="22" t="inlineStr">
        <is>
          <r>
            <t xml:space="preserve">88245</t>
          </r>
        </is>
      </c>
      <c r="B1842" s="23" t="inlineStr">
        <is>
          <r>
            <t xml:space="preserve">ARMADOR COM ENCARGOS COMPLEMENTARES</t>
          </r>
        </is>
      </c>
      <c r="C1842" s="22" t="inlineStr">
        <is>
          <r>
            <t xml:space="preserve">SINAPI</t>
          </r>
        </is>
      </c>
      <c r="D1842" s="22" t="inlineStr">
        <is>
          <r>
            <t xml:space="preserve">H</t>
          </r>
        </is>
      </c>
      <c r="E1842" s="24" t="n">
        <v>0.0013</v>
      </c>
      <c r="F1842" s="25" t="n">
        <v>30.43</v>
      </c>
      <c r="G1842" s="25" t="n">
        <f>TRUNC(TRUNC(E1842,8)*F1842,2)</f>
        <v>0.03</v>
      </c>
    </row>
    <row r="1843" customHeight="1" ht="18">
      <c r="A1843" s="2" t="inlineStr"/>
      <c r="B1843" s="2" t="inlineStr"/>
      <c r="C1843" s="2" t="inlineStr"/>
      <c r="D1843" s="2" t="inlineStr"/>
      <c r="E1843" s="26" t="inlineStr">
        <is>
          <r>
            <t xml:space="preserve">TOTAL Mão de Obra com Encargos Complementares:</t>
          </r>
        </is>
      </c>
      <c r="F1843" s="26" t="inlineStr"/>
      <c r="G1843" s="27" t="n">
        <f>SUM(G1842:G1842)</f>
        <v>0.03</v>
      </c>
    </row>
    <row r="1844" customHeight="1" ht="15">
      <c r="A1844" s="2" t="inlineStr"/>
      <c r="B1844" s="2" t="inlineStr"/>
      <c r="C1844" s="2" t="inlineStr"/>
      <c r="D1844" s="2" t="inlineStr"/>
      <c r="E1844" s="28" t="inlineStr">
        <is>
          <r>
            <t xml:space="preserve">VALOR:</t>
          </r>
        </is>
      </c>
      <c r="F1844" s="28" t="inlineStr"/>
      <c r="G1844" s="29" t="n">
        <f>ROUND(SUM(G1840,G1843),2)</f>
        <v>8.45</v>
      </c>
    </row>
    <row r="1845" customHeight="1" ht="15">
      <c r="A1845" s="2" t="inlineStr"/>
      <c r="B1845" s="2" t="inlineStr"/>
      <c r="C1845" s="2" t="inlineStr"/>
      <c r="D1845" s="2" t="inlineStr"/>
      <c r="E1845" s="28" t="inlineStr">
        <is>
          <r>
            <t xml:space="preserve">VALOR BDI (20.34%):</t>
          </r>
        </is>
      </c>
      <c r="F1845" s="28" t="inlineStr"/>
      <c r="G1845" s="29" t="n">
        <f>ROUND(G1844*(20.34/100),2)</f>
        <v>1.72</v>
      </c>
    </row>
    <row r="1846" customHeight="1" ht="15">
      <c r="A1846" s="2" t="inlineStr"/>
      <c r="B1846" s="2" t="inlineStr"/>
      <c r="C1846" s="2" t="inlineStr"/>
      <c r="D1846" s="2" t="inlineStr"/>
      <c r="E1846" s="28" t="inlineStr">
        <is>
          <r>
            <t xml:space="preserve">VALOR COM BDI:</t>
          </r>
        </is>
      </c>
      <c r="F1846" s="28" t="inlineStr"/>
      <c r="G1846" s="29" t="n">
        <f>G1845+G1844</f>
        <v>10.17</v>
      </c>
    </row>
    <row r="1847" customHeight="1" ht="10">
      <c r="A1847" s="2" t="inlineStr"/>
      <c r="B1847" s="2" t="inlineStr"/>
      <c r="C1847" s="2" t="inlineStr"/>
      <c r="D1847" s="2" t="inlineStr"/>
      <c r="E1847" s="18" t="inlineStr"/>
      <c r="F1847" s="18" t="inlineStr"/>
      <c r="G1847" s="18" t="inlineStr"/>
    </row>
    <row r="1848" customHeight="1" ht="20">
      <c r="A1848" s="19" t="inlineStr">
        <is>
          <r>
            <t xml:space="preserve">​92801​ CORTE E DOBRA DE AÇO CA-50, DIÂMETRO DE 6,3 MM. AF_06/2022​ (KG)</t>
          </r>
        </is>
      </c>
      <c r="B1848" s="19" t="inlineStr"/>
      <c r="C1848" s="19" t="inlineStr"/>
      <c r="D1848" s="19" t="inlineStr"/>
      <c r="E1848" s="19" t="inlineStr"/>
      <c r="F1848" s="19" t="inlineStr"/>
      <c r="G1848" s="19" t="inlineStr"/>
    </row>
    <row r="1849" customHeight="1" ht="15">
      <c r="A1849" s="20" t="inlineStr">
        <is>
          <r>
            <t xml:space="preserve">Material</t>
          </r>
        </is>
      </c>
      <c r="B1849" s="20" t="inlineStr"/>
      <c r="C1849" s="21" t="inlineStr">
        <is>
          <r>
            <t xml:space="preserve">FONTE</t>
          </r>
        </is>
      </c>
      <c r="D1849" s="21" t="inlineStr">
        <is>
          <r>
            <t xml:space="preserve">UNID</t>
          </r>
        </is>
      </c>
      <c r="E1849" s="21" t="inlineStr">
        <is>
          <r>
            <t xml:space="preserve">COEFICIENTE</t>
          </r>
        </is>
      </c>
      <c r="F1849" s="21" t="inlineStr">
        <is>
          <r>
            <t xml:space="preserve">PREÇO UNITÁRIO</t>
          </r>
        </is>
      </c>
      <c r="G1849" s="21" t="inlineStr">
        <is>
          <r>
            <t xml:space="preserve">TOTAL</t>
          </r>
        </is>
      </c>
    </row>
    <row r="1850" customHeight="1" ht="15">
      <c r="A1850" s="22" t="inlineStr">
        <is>
          <r>
            <t xml:space="preserve">00000032</t>
          </r>
        </is>
      </c>
      <c r="B1850" s="23" t="inlineStr">
        <is>
          <r>
            <t xml:space="preserve">ACO CA-50, 6,3 MM, VERGALHAO</t>
          </r>
        </is>
      </c>
      <c r="C1850" s="22" t="inlineStr">
        <is>
          <r>
            <t xml:space="preserve">SINAPI</t>
          </r>
        </is>
      </c>
      <c r="D1850" s="22" t="inlineStr">
        <is>
          <r>
            <t xml:space="preserve">KG</t>
          </r>
        </is>
      </c>
      <c r="E1850" s="24" t="n">
        <v>1.07</v>
      </c>
      <c r="F1850" s="25" t="n">
        <v>7.8</v>
      </c>
      <c r="G1850" s="25" t="n">
        <f>TRUNC(TRUNC(E1850,8)*F1850,2)</f>
        <v>8.34</v>
      </c>
    </row>
    <row r="1851" customHeight="1" ht="15">
      <c r="A1851" s="2" t="inlineStr"/>
      <c r="B1851" s="2" t="inlineStr"/>
      <c r="C1851" s="2" t="inlineStr"/>
      <c r="D1851" s="2" t="inlineStr"/>
      <c r="E1851" s="26" t="inlineStr">
        <is>
          <r>
            <t xml:space="preserve">TOTAL Material:</t>
          </r>
        </is>
      </c>
      <c r="F1851" s="26" t="inlineStr"/>
      <c r="G1851" s="27" t="n">
        <f>SUM(G1850:G1850)</f>
        <v>8.34</v>
      </c>
    </row>
    <row r="1852" customHeight="1" ht="15">
      <c r="A1852" s="20" t="inlineStr">
        <is>
          <r>
            <t xml:space="preserve">Mão de Obra com Encargos Complementares</t>
          </r>
        </is>
      </c>
      <c r="B1852" s="20" t="inlineStr"/>
      <c r="C1852" s="21" t="inlineStr">
        <is>
          <r>
            <t xml:space="preserve">FONTE</t>
          </r>
        </is>
      </c>
      <c r="D1852" s="21" t="inlineStr">
        <is>
          <r>
            <t xml:space="preserve">UNID</t>
          </r>
        </is>
      </c>
      <c r="E1852" s="21" t="inlineStr">
        <is>
          <r>
            <t xml:space="preserve">COEFICIENTE</t>
          </r>
        </is>
      </c>
      <c r="F1852" s="21" t="inlineStr">
        <is>
          <r>
            <t xml:space="preserve">PREÇO UNITÁRIO</t>
          </r>
        </is>
      </c>
      <c r="G1852" s="21" t="inlineStr">
        <is>
          <r>
            <t xml:space="preserve">TOTAL</t>
          </r>
        </is>
      </c>
    </row>
    <row r="1853" customHeight="1" ht="21">
      <c r="A1853" s="22" t="inlineStr">
        <is>
          <r>
            <t xml:space="preserve">88238</t>
          </r>
        </is>
      </c>
      <c r="B1853" s="23" t="inlineStr">
        <is>
          <r>
            <t xml:space="preserve">AJUDANTE DE ARMADOR COM ENCARGOS COMPLEMENTARES</t>
          </r>
        </is>
      </c>
      <c r="C1853" s="22" t="inlineStr">
        <is>
          <r>
            <t xml:space="preserve">SINAPI</t>
          </r>
        </is>
      </c>
      <c r="D1853" s="22" t="inlineStr">
        <is>
          <r>
            <t xml:space="preserve">H</t>
          </r>
        </is>
      </c>
      <c r="E1853" s="24" t="n">
        <v>0.0051</v>
      </c>
      <c r="F1853" s="25" t="n">
        <v>24.77</v>
      </c>
      <c r="G1853" s="25" t="n">
        <f>TRUNC(TRUNC(E1853,8)*F1853,2)</f>
        <v>0.12</v>
      </c>
    </row>
    <row r="1854" customHeight="1" ht="15">
      <c r="A1854" s="22" t="inlineStr">
        <is>
          <r>
            <t xml:space="preserve">88245</t>
          </r>
        </is>
      </c>
      <c r="B1854" s="23" t="inlineStr">
        <is>
          <r>
            <t xml:space="preserve">ARMADOR COM ENCARGOS COMPLEMENTARES</t>
          </r>
        </is>
      </c>
      <c r="C1854" s="22" t="inlineStr">
        <is>
          <r>
            <t xml:space="preserve">SINAPI</t>
          </r>
        </is>
      </c>
      <c r="D1854" s="22" t="inlineStr">
        <is>
          <r>
            <t xml:space="preserve">H</t>
          </r>
        </is>
      </c>
      <c r="E1854" s="24" t="n">
        <v>0.031</v>
      </c>
      <c r="F1854" s="25" t="n">
        <v>30.43</v>
      </c>
      <c r="G1854" s="25" t="n">
        <f>TRUNC(TRUNC(E1854,8)*F1854,2)</f>
        <v>0.94</v>
      </c>
    </row>
    <row r="1855" customHeight="1" ht="18">
      <c r="A1855" s="2" t="inlineStr"/>
      <c r="B1855" s="2" t="inlineStr"/>
      <c r="C1855" s="2" t="inlineStr"/>
      <c r="D1855" s="2" t="inlineStr"/>
      <c r="E1855" s="26" t="inlineStr">
        <is>
          <r>
            <t xml:space="preserve">TOTAL Mão de Obra com Encargos Complementares:</t>
          </r>
        </is>
      </c>
      <c r="F1855" s="26" t="inlineStr"/>
      <c r="G1855" s="27" t="n">
        <f>SUM(G1853:G1854)</f>
        <v>1.06</v>
      </c>
    </row>
    <row r="1856" customHeight="1" ht="15">
      <c r="A1856" s="2" t="inlineStr"/>
      <c r="B1856" s="2" t="inlineStr"/>
      <c r="C1856" s="2" t="inlineStr"/>
      <c r="D1856" s="2" t="inlineStr"/>
      <c r="E1856" s="28" t="inlineStr">
        <is>
          <r>
            <t xml:space="preserve">VALOR:</t>
          </r>
        </is>
      </c>
      <c r="F1856" s="28" t="inlineStr"/>
      <c r="G1856" s="29" t="n">
        <f>ROUND(SUM(G1851,G1855),2)</f>
        <v>9.4</v>
      </c>
    </row>
    <row r="1857" customHeight="1" ht="15">
      <c r="A1857" s="2" t="inlineStr"/>
      <c r="B1857" s="2" t="inlineStr"/>
      <c r="C1857" s="2" t="inlineStr"/>
      <c r="D1857" s="2" t="inlineStr"/>
      <c r="E1857" s="28" t="inlineStr">
        <is>
          <r>
            <t xml:space="preserve">VALOR BDI (20.34%):</t>
          </r>
        </is>
      </c>
      <c r="F1857" s="28" t="inlineStr"/>
      <c r="G1857" s="29" t="n">
        <f>ROUND(G1856*(20.34/100),2)</f>
        <v>1.91</v>
      </c>
    </row>
    <row r="1858" customHeight="1" ht="15">
      <c r="A1858" s="2" t="inlineStr"/>
      <c r="B1858" s="2" t="inlineStr"/>
      <c r="C1858" s="2" t="inlineStr"/>
      <c r="D1858" s="2" t="inlineStr"/>
      <c r="E1858" s="28" t="inlineStr">
        <is>
          <r>
            <t xml:space="preserve">VALOR COM BDI:</t>
          </r>
        </is>
      </c>
      <c r="F1858" s="28" t="inlineStr"/>
      <c r="G1858" s="29" t="n">
        <f>G1857+G1856</f>
        <v>11.31</v>
      </c>
    </row>
    <row r="1859" customHeight="1" ht="10">
      <c r="A1859" s="2" t="inlineStr"/>
      <c r="B1859" s="2" t="inlineStr"/>
      <c r="C1859" s="2" t="inlineStr"/>
      <c r="D1859" s="2" t="inlineStr"/>
      <c r="E1859" s="18" t="inlineStr"/>
      <c r="F1859" s="18" t="inlineStr"/>
      <c r="G1859" s="18" t="inlineStr"/>
    </row>
    <row r="1860" customHeight="1" ht="20">
      <c r="A1860" s="19" t="inlineStr">
        <is>
          <r>
            <t xml:space="preserve">​92802​ CORTE E DOBRA DE AÇO CA-50, DIÂMETRO DE 8,0 MM. AF_06/2022​ (KG)</t>
          </r>
        </is>
      </c>
      <c r="B1860" s="19" t="inlineStr"/>
      <c r="C1860" s="19" t="inlineStr"/>
      <c r="D1860" s="19" t="inlineStr"/>
      <c r="E1860" s="19" t="inlineStr"/>
      <c r="F1860" s="19" t="inlineStr"/>
      <c r="G1860" s="19" t="inlineStr"/>
    </row>
    <row r="1861" customHeight="1" ht="15">
      <c r="A1861" s="20" t="inlineStr">
        <is>
          <r>
            <t xml:space="preserve">Material</t>
          </r>
        </is>
      </c>
      <c r="B1861" s="20" t="inlineStr"/>
      <c r="C1861" s="21" t="inlineStr">
        <is>
          <r>
            <t xml:space="preserve">FONTE</t>
          </r>
        </is>
      </c>
      <c r="D1861" s="21" t="inlineStr">
        <is>
          <r>
            <t xml:space="preserve">UNID</t>
          </r>
        </is>
      </c>
      <c r="E1861" s="21" t="inlineStr">
        <is>
          <r>
            <t xml:space="preserve">COEFICIENTE</t>
          </r>
        </is>
      </c>
      <c r="F1861" s="21" t="inlineStr">
        <is>
          <r>
            <t xml:space="preserve">PREÇO UNITÁRIO</t>
          </r>
        </is>
      </c>
      <c r="G1861" s="21" t="inlineStr">
        <is>
          <r>
            <t xml:space="preserve">TOTAL</t>
          </r>
        </is>
      </c>
    </row>
    <row r="1862" customHeight="1" ht="15">
      <c r="A1862" s="22" t="inlineStr">
        <is>
          <r>
            <t xml:space="preserve">00000033</t>
          </r>
        </is>
      </c>
      <c r="B1862" s="23" t="inlineStr">
        <is>
          <r>
            <t xml:space="preserve">ACO CA-50, 8,0 MM, VERGALHAO</t>
          </r>
        </is>
      </c>
      <c r="C1862" s="22" t="inlineStr">
        <is>
          <r>
            <t xml:space="preserve">SINAPI</t>
          </r>
        </is>
      </c>
      <c r="D1862" s="22" t="inlineStr">
        <is>
          <r>
            <t xml:space="preserve">KG</t>
          </r>
        </is>
      </c>
      <c r="E1862" s="24" t="n">
        <v>1.11</v>
      </c>
      <c r="F1862" s="25" t="n">
        <v>7.85</v>
      </c>
      <c r="G1862" s="25" t="n">
        <f>TRUNC(TRUNC(E1862,8)*F1862,2)</f>
        <v>8.71</v>
      </c>
    </row>
    <row r="1863" customHeight="1" ht="15">
      <c r="A1863" s="2" t="inlineStr"/>
      <c r="B1863" s="2" t="inlineStr"/>
      <c r="C1863" s="2" t="inlineStr"/>
      <c r="D1863" s="2" t="inlineStr"/>
      <c r="E1863" s="26" t="inlineStr">
        <is>
          <r>
            <t xml:space="preserve">TOTAL Material:</t>
          </r>
        </is>
      </c>
      <c r="F1863" s="26" t="inlineStr"/>
      <c r="G1863" s="27" t="n">
        <f>SUM(G1862:G1862)</f>
        <v>8.71</v>
      </c>
    </row>
    <row r="1864" customHeight="1" ht="15">
      <c r="A1864" s="20" t="inlineStr">
        <is>
          <r>
            <t xml:space="preserve">Mão de Obra com Encargos Complementares</t>
          </r>
        </is>
      </c>
      <c r="B1864" s="20" t="inlineStr"/>
      <c r="C1864" s="21" t="inlineStr">
        <is>
          <r>
            <t xml:space="preserve">FONTE</t>
          </r>
        </is>
      </c>
      <c r="D1864" s="21" t="inlineStr">
        <is>
          <r>
            <t xml:space="preserve">UNID</t>
          </r>
        </is>
      </c>
      <c r="E1864" s="21" t="inlineStr">
        <is>
          <r>
            <t xml:space="preserve">COEFICIENTE</t>
          </r>
        </is>
      </c>
      <c r="F1864" s="21" t="inlineStr">
        <is>
          <r>
            <t xml:space="preserve">PREÇO UNITÁRIO</t>
          </r>
        </is>
      </c>
      <c r="G1864" s="21" t="inlineStr">
        <is>
          <r>
            <t xml:space="preserve">TOTAL</t>
          </r>
        </is>
      </c>
    </row>
    <row r="1865" customHeight="1" ht="21">
      <c r="A1865" s="22" t="inlineStr">
        <is>
          <r>
            <t xml:space="preserve">88238</t>
          </r>
        </is>
      </c>
      <c r="B1865" s="23" t="inlineStr">
        <is>
          <r>
            <t xml:space="preserve">AJUDANTE DE ARMADOR COM ENCARGOS COMPLEMENTARES</t>
          </r>
        </is>
      </c>
      <c r="C1865" s="22" t="inlineStr">
        <is>
          <r>
            <t xml:space="preserve">SINAPI</t>
          </r>
        </is>
      </c>
      <c r="D1865" s="22" t="inlineStr">
        <is>
          <r>
            <t xml:space="preserve">H</t>
          </r>
        </is>
      </c>
      <c r="E1865" s="24" t="n">
        <v>0.0026</v>
      </c>
      <c r="F1865" s="25" t="n">
        <v>24.77</v>
      </c>
      <c r="G1865" s="25" t="n">
        <f>TRUNC(TRUNC(E1865,8)*F1865,2)</f>
        <v>0.06</v>
      </c>
    </row>
    <row r="1866" customHeight="1" ht="15">
      <c r="A1866" s="22" t="inlineStr">
        <is>
          <r>
            <t xml:space="preserve">88245</t>
          </r>
        </is>
      </c>
      <c r="B1866" s="23" t="inlineStr">
        <is>
          <r>
            <t xml:space="preserve">ARMADOR COM ENCARGOS COMPLEMENTARES</t>
          </r>
        </is>
      </c>
      <c r="C1866" s="22" t="inlineStr">
        <is>
          <r>
            <t xml:space="preserve">SINAPI</t>
          </r>
        </is>
      </c>
      <c r="D1866" s="22" t="inlineStr">
        <is>
          <r>
            <t xml:space="preserve">H</t>
          </r>
        </is>
      </c>
      <c r="E1866" s="24" t="n">
        <v>0.0162</v>
      </c>
      <c r="F1866" s="25" t="n">
        <v>30.43</v>
      </c>
      <c r="G1866" s="25" t="n">
        <f>TRUNC(TRUNC(E1866,8)*F1866,2)</f>
        <v>0.49</v>
      </c>
    </row>
    <row r="1867" customHeight="1" ht="18">
      <c r="A1867" s="2" t="inlineStr"/>
      <c r="B1867" s="2" t="inlineStr"/>
      <c r="C1867" s="2" t="inlineStr"/>
      <c r="D1867" s="2" t="inlineStr"/>
      <c r="E1867" s="26" t="inlineStr">
        <is>
          <r>
            <t xml:space="preserve">TOTAL Mão de Obra com Encargos Complementares:</t>
          </r>
        </is>
      </c>
      <c r="F1867" s="26" t="inlineStr"/>
      <c r="G1867" s="27" t="n">
        <f>SUM(G1865:G1866)</f>
        <v>0.55</v>
      </c>
    </row>
    <row r="1868" customHeight="1" ht="15">
      <c r="A1868" s="2" t="inlineStr"/>
      <c r="B1868" s="2" t="inlineStr"/>
      <c r="C1868" s="2" t="inlineStr"/>
      <c r="D1868" s="2" t="inlineStr"/>
      <c r="E1868" s="28" t="inlineStr">
        <is>
          <r>
            <t xml:space="preserve">VALOR:</t>
          </r>
        </is>
      </c>
      <c r="F1868" s="28" t="inlineStr"/>
      <c r="G1868" s="29" t="n">
        <f>ROUND(SUM(G1863,G1867),2)</f>
        <v>9.26</v>
      </c>
    </row>
    <row r="1869" customHeight="1" ht="15">
      <c r="A1869" s="2" t="inlineStr"/>
      <c r="B1869" s="2" t="inlineStr"/>
      <c r="C1869" s="2" t="inlineStr"/>
      <c r="D1869" s="2" t="inlineStr"/>
      <c r="E1869" s="28" t="inlineStr">
        <is>
          <r>
            <t xml:space="preserve">VALOR BDI (20.34%):</t>
          </r>
        </is>
      </c>
      <c r="F1869" s="28" t="inlineStr"/>
      <c r="G1869" s="29" t="n">
        <f>ROUND(G1868*(20.34/100),2)</f>
        <v>1.88</v>
      </c>
    </row>
    <row r="1870" customHeight="1" ht="15">
      <c r="A1870" s="2" t="inlineStr"/>
      <c r="B1870" s="2" t="inlineStr"/>
      <c r="C1870" s="2" t="inlineStr"/>
      <c r="D1870" s="2" t="inlineStr"/>
      <c r="E1870" s="28" t="inlineStr">
        <is>
          <r>
            <t xml:space="preserve">VALOR COM BDI:</t>
          </r>
        </is>
      </c>
      <c r="F1870" s="28" t="inlineStr"/>
      <c r="G1870" s="29" t="n">
        <f>G1869+G1868</f>
        <v>11.14</v>
      </c>
    </row>
    <row r="1871" customHeight="1" ht="10">
      <c r="A1871" s="2" t="inlineStr"/>
      <c r="B1871" s="2" t="inlineStr"/>
      <c r="C1871" s="2" t="inlineStr"/>
      <c r="D1871" s="2" t="inlineStr"/>
      <c r="E1871" s="18" t="inlineStr"/>
      <c r="F1871" s="18" t="inlineStr"/>
      <c r="G1871" s="18" t="inlineStr"/>
    </row>
    <row r="1872" customHeight="1" ht="20">
      <c r="A1872" s="19" t="inlineStr">
        <is>
          <r>
            <t xml:space="preserve">​92799​ CORTE E DOBRA DE AÇO CA-60, DIÂMETRO DE 4,2 MM. AF_06/2022​ (KG)</t>
          </r>
        </is>
      </c>
      <c r="B1872" s="19" t="inlineStr"/>
      <c r="C1872" s="19" t="inlineStr"/>
      <c r="D1872" s="19" t="inlineStr"/>
      <c r="E1872" s="19" t="inlineStr"/>
      <c r="F1872" s="19" t="inlineStr"/>
      <c r="G1872" s="19" t="inlineStr"/>
    </row>
    <row r="1873" customHeight="1" ht="15">
      <c r="A1873" s="20" t="inlineStr">
        <is>
          <r>
            <t xml:space="preserve">Material</t>
          </r>
        </is>
      </c>
      <c r="B1873" s="20" t="inlineStr"/>
      <c r="C1873" s="21" t="inlineStr">
        <is>
          <r>
            <t xml:space="preserve">FONTE</t>
          </r>
        </is>
      </c>
      <c r="D1873" s="21" t="inlineStr">
        <is>
          <r>
            <t xml:space="preserve">UNID</t>
          </r>
        </is>
      </c>
      <c r="E1873" s="21" t="inlineStr">
        <is>
          <r>
            <t xml:space="preserve">COEFICIENTE</t>
          </r>
        </is>
      </c>
      <c r="F1873" s="21" t="inlineStr">
        <is>
          <r>
            <t xml:space="preserve">PREÇO UNITÁRIO</t>
          </r>
        </is>
      </c>
      <c r="G1873" s="21" t="inlineStr">
        <is>
          <r>
            <t xml:space="preserve">TOTAL</t>
          </r>
        </is>
      </c>
    </row>
    <row r="1874" customHeight="1" ht="21">
      <c r="A1874" s="22" t="inlineStr">
        <is>
          <r>
            <t xml:space="preserve">00043059</t>
          </r>
        </is>
      </c>
      <c r="B1874" s="23" t="inlineStr">
        <is>
          <r>
            <t xml:space="preserve">ACO CA-60, 4,2 MM, OU 5,0 MM, OU 6,0 MM, OU 7,0 MM, VERGALHAO</t>
          </r>
        </is>
      </c>
      <c r="C1874" s="22" t="inlineStr">
        <is>
          <r>
            <t xml:space="preserve">SINAPI</t>
          </r>
        </is>
      </c>
      <c r="D1874" s="22" t="inlineStr">
        <is>
          <r>
            <t xml:space="preserve">KG</t>
          </r>
        </is>
      </c>
      <c r="E1874" s="24" t="n">
        <v>1.07</v>
      </c>
      <c r="F1874" s="25" t="n">
        <v>7.0</v>
      </c>
      <c r="G1874" s="25" t="n">
        <f>TRUNC(TRUNC(E1874,8)*F1874,2)</f>
        <v>7.49</v>
      </c>
    </row>
    <row r="1875" customHeight="1" ht="15">
      <c r="A1875" s="2" t="inlineStr"/>
      <c r="B1875" s="2" t="inlineStr"/>
      <c r="C1875" s="2" t="inlineStr"/>
      <c r="D1875" s="2" t="inlineStr"/>
      <c r="E1875" s="26" t="inlineStr">
        <is>
          <r>
            <t xml:space="preserve">TOTAL Material:</t>
          </r>
        </is>
      </c>
      <c r="F1875" s="26" t="inlineStr"/>
      <c r="G1875" s="27" t="n">
        <f>SUM(G1874:G1874)</f>
        <v>7.49</v>
      </c>
    </row>
    <row r="1876" customHeight="1" ht="15">
      <c r="A1876" s="20" t="inlineStr">
        <is>
          <r>
            <t xml:space="preserve">Mão de Obra com Encargos Complementares</t>
          </r>
        </is>
      </c>
      <c r="B1876" s="20" t="inlineStr"/>
      <c r="C1876" s="21" t="inlineStr">
        <is>
          <r>
            <t xml:space="preserve">FONTE</t>
          </r>
        </is>
      </c>
      <c r="D1876" s="21" t="inlineStr">
        <is>
          <r>
            <t xml:space="preserve">UNID</t>
          </r>
        </is>
      </c>
      <c r="E1876" s="21" t="inlineStr">
        <is>
          <r>
            <t xml:space="preserve">COEFICIENTE</t>
          </r>
        </is>
      </c>
      <c r="F1876" s="21" t="inlineStr">
        <is>
          <r>
            <t xml:space="preserve">PREÇO UNITÁRIO</t>
          </r>
        </is>
      </c>
      <c r="G1876" s="21" t="inlineStr">
        <is>
          <r>
            <t xml:space="preserve">TOTAL</t>
          </r>
        </is>
      </c>
    </row>
    <row r="1877" customHeight="1" ht="21">
      <c r="A1877" s="22" t="inlineStr">
        <is>
          <r>
            <t xml:space="preserve">88238</t>
          </r>
        </is>
      </c>
      <c r="B1877" s="23" t="inlineStr">
        <is>
          <r>
            <t xml:space="preserve">AJUDANTE DE ARMADOR COM ENCARGOS COMPLEMENTARES</t>
          </r>
        </is>
      </c>
      <c r="C1877" s="22" t="inlineStr">
        <is>
          <r>
            <t xml:space="preserve">SINAPI</t>
          </r>
        </is>
      </c>
      <c r="D1877" s="22" t="inlineStr">
        <is>
          <r>
            <t xml:space="preserve">H</t>
          </r>
        </is>
      </c>
      <c r="E1877" s="24" t="n">
        <v>0.0152</v>
      </c>
      <c r="F1877" s="25" t="n">
        <v>24.77</v>
      </c>
      <c r="G1877" s="25" t="n">
        <f>TRUNC(TRUNC(E1877,8)*F1877,2)</f>
        <v>0.37</v>
      </c>
    </row>
    <row r="1878" customHeight="1" ht="15">
      <c r="A1878" s="22" t="inlineStr">
        <is>
          <r>
            <t xml:space="preserve">88245</t>
          </r>
        </is>
      </c>
      <c r="B1878" s="23" t="inlineStr">
        <is>
          <r>
            <t xml:space="preserve">ARMADOR COM ENCARGOS COMPLEMENTARES</t>
          </r>
        </is>
      </c>
      <c r="C1878" s="22" t="inlineStr">
        <is>
          <r>
            <t xml:space="preserve">SINAPI</t>
          </r>
        </is>
      </c>
      <c r="D1878" s="22" t="inlineStr">
        <is>
          <r>
            <t xml:space="preserve">H</t>
          </r>
        </is>
      </c>
      <c r="E1878" s="24" t="n">
        <v>0.0933</v>
      </c>
      <c r="F1878" s="25" t="n">
        <v>30.43</v>
      </c>
      <c r="G1878" s="25" t="n">
        <f>TRUNC(TRUNC(E1878,8)*F1878,2)</f>
        <v>2.83</v>
      </c>
    </row>
    <row r="1879" customHeight="1" ht="18">
      <c r="A1879" s="2" t="inlineStr"/>
      <c r="B1879" s="2" t="inlineStr"/>
      <c r="C1879" s="2" t="inlineStr"/>
      <c r="D1879" s="2" t="inlineStr"/>
      <c r="E1879" s="26" t="inlineStr">
        <is>
          <r>
            <t xml:space="preserve">TOTAL Mão de Obra com Encargos Complementares:</t>
          </r>
        </is>
      </c>
      <c r="F1879" s="26" t="inlineStr"/>
      <c r="G1879" s="27" t="n">
        <f>SUM(G1877:G1878)</f>
        <v>3.2</v>
      </c>
    </row>
    <row r="1880" customHeight="1" ht="15">
      <c r="A1880" s="2" t="inlineStr"/>
      <c r="B1880" s="2" t="inlineStr"/>
      <c r="C1880" s="2" t="inlineStr"/>
      <c r="D1880" s="2" t="inlineStr"/>
      <c r="E1880" s="28" t="inlineStr">
        <is>
          <r>
            <t xml:space="preserve">VALOR:</t>
          </r>
        </is>
      </c>
      <c r="F1880" s="28" t="inlineStr"/>
      <c r="G1880" s="29" t="n">
        <f>ROUND(SUM(G1875,G1879),2)</f>
        <v>10.69</v>
      </c>
    </row>
    <row r="1881" customHeight="1" ht="15">
      <c r="A1881" s="2" t="inlineStr"/>
      <c r="B1881" s="2" t="inlineStr"/>
      <c r="C1881" s="2" t="inlineStr"/>
      <c r="D1881" s="2" t="inlineStr"/>
      <c r="E1881" s="28" t="inlineStr">
        <is>
          <r>
            <t xml:space="preserve">VALOR BDI (20.34%):</t>
          </r>
        </is>
      </c>
      <c r="F1881" s="28" t="inlineStr"/>
      <c r="G1881" s="29" t="n">
        <f>ROUND(G1880*(20.34/100),2)</f>
        <v>2.17</v>
      </c>
    </row>
    <row r="1882" customHeight="1" ht="15">
      <c r="A1882" s="2" t="inlineStr"/>
      <c r="B1882" s="2" t="inlineStr"/>
      <c r="C1882" s="2" t="inlineStr"/>
      <c r="D1882" s="2" t="inlineStr"/>
      <c r="E1882" s="28" t="inlineStr">
        <is>
          <r>
            <t xml:space="preserve">VALOR COM BDI:</t>
          </r>
        </is>
      </c>
      <c r="F1882" s="28" t="inlineStr"/>
      <c r="G1882" s="29" t="n">
        <f>G1881+G1880</f>
        <v>12.86</v>
      </c>
    </row>
    <row r="1883" customHeight="1" ht="10">
      <c r="A1883" s="2" t="inlineStr"/>
      <c r="B1883" s="2" t="inlineStr"/>
      <c r="C1883" s="2" t="inlineStr"/>
      <c r="D1883" s="2" t="inlineStr"/>
      <c r="E1883" s="18" t="inlineStr"/>
      <c r="F1883" s="18" t="inlineStr"/>
      <c r="G1883" s="18" t="inlineStr"/>
    </row>
    <row r="1884" customHeight="1" ht="20">
      <c r="A1884" s="19" t="inlineStr">
        <is>
          <r>
            <t xml:space="preserve">​92800​ CORTE E DOBRA DE AÇO CA-60, DIÂMETRO DE 5,0 MM. AF_06/2022​ (KG)</t>
          </r>
        </is>
      </c>
      <c r="B1884" s="19" t="inlineStr"/>
      <c r="C1884" s="19" t="inlineStr"/>
      <c r="D1884" s="19" t="inlineStr"/>
      <c r="E1884" s="19" t="inlineStr"/>
      <c r="F1884" s="19" t="inlineStr"/>
      <c r="G1884" s="19" t="inlineStr"/>
    </row>
    <row r="1885" customHeight="1" ht="15">
      <c r="A1885" s="20" t="inlineStr">
        <is>
          <r>
            <t xml:space="preserve">Material</t>
          </r>
        </is>
      </c>
      <c r="B1885" s="20" t="inlineStr"/>
      <c r="C1885" s="21" t="inlineStr">
        <is>
          <r>
            <t xml:space="preserve">FONTE</t>
          </r>
        </is>
      </c>
      <c r="D1885" s="21" t="inlineStr">
        <is>
          <r>
            <t xml:space="preserve">UNID</t>
          </r>
        </is>
      </c>
      <c r="E1885" s="21" t="inlineStr">
        <is>
          <r>
            <t xml:space="preserve">COEFICIENTE</t>
          </r>
        </is>
      </c>
      <c r="F1885" s="21" t="inlineStr">
        <is>
          <r>
            <t xml:space="preserve">PREÇO UNITÁRIO</t>
          </r>
        </is>
      </c>
      <c r="G1885" s="21" t="inlineStr">
        <is>
          <r>
            <t xml:space="preserve">TOTAL</t>
          </r>
        </is>
      </c>
    </row>
    <row r="1886" customHeight="1" ht="21">
      <c r="A1886" s="22" t="inlineStr">
        <is>
          <r>
            <t xml:space="preserve">00043059</t>
          </r>
        </is>
      </c>
      <c r="B1886" s="23" t="inlineStr">
        <is>
          <r>
            <t xml:space="preserve">ACO CA-60, 4,2 MM, OU 5,0 MM, OU 6,0 MM, OU 7,0 MM, VERGALHAO</t>
          </r>
        </is>
      </c>
      <c r="C1886" s="22" t="inlineStr">
        <is>
          <r>
            <t xml:space="preserve">SINAPI</t>
          </r>
        </is>
      </c>
      <c r="D1886" s="22" t="inlineStr">
        <is>
          <r>
            <t xml:space="preserve">KG</t>
          </r>
        </is>
      </c>
      <c r="E1886" s="24" t="n">
        <v>1.07</v>
      </c>
      <c r="F1886" s="25" t="n">
        <v>7.0</v>
      </c>
      <c r="G1886" s="25" t="n">
        <f>TRUNC(TRUNC(E1886,8)*F1886,2)</f>
        <v>7.49</v>
      </c>
    </row>
    <row r="1887" customHeight="1" ht="15">
      <c r="A1887" s="2" t="inlineStr"/>
      <c r="B1887" s="2" t="inlineStr"/>
      <c r="C1887" s="2" t="inlineStr"/>
      <c r="D1887" s="2" t="inlineStr"/>
      <c r="E1887" s="26" t="inlineStr">
        <is>
          <r>
            <t xml:space="preserve">TOTAL Material:</t>
          </r>
        </is>
      </c>
      <c r="F1887" s="26" t="inlineStr"/>
      <c r="G1887" s="27" t="n">
        <f>SUM(G1886:G1886)</f>
        <v>7.49</v>
      </c>
    </row>
    <row r="1888" customHeight="1" ht="15">
      <c r="A1888" s="20" t="inlineStr">
        <is>
          <r>
            <t xml:space="preserve">Mão de Obra com Encargos Complementares</t>
          </r>
        </is>
      </c>
      <c r="B1888" s="20" t="inlineStr"/>
      <c r="C1888" s="21" t="inlineStr">
        <is>
          <r>
            <t xml:space="preserve">FONTE</t>
          </r>
        </is>
      </c>
      <c r="D1888" s="21" t="inlineStr">
        <is>
          <r>
            <t xml:space="preserve">UNID</t>
          </r>
        </is>
      </c>
      <c r="E1888" s="21" t="inlineStr">
        <is>
          <r>
            <t xml:space="preserve">COEFICIENTE</t>
          </r>
        </is>
      </c>
      <c r="F1888" s="21" t="inlineStr">
        <is>
          <r>
            <t xml:space="preserve">PREÇO UNITÁRIO</t>
          </r>
        </is>
      </c>
      <c r="G1888" s="21" t="inlineStr">
        <is>
          <r>
            <t xml:space="preserve">TOTAL</t>
          </r>
        </is>
      </c>
    </row>
    <row r="1889" customHeight="1" ht="21">
      <c r="A1889" s="22" t="inlineStr">
        <is>
          <r>
            <t xml:space="preserve">88238</t>
          </r>
        </is>
      </c>
      <c r="B1889" s="23" t="inlineStr">
        <is>
          <r>
            <t xml:space="preserve">AJUDANTE DE ARMADOR COM ENCARGOS COMPLEMENTARES</t>
          </r>
        </is>
      </c>
      <c r="C1889" s="22" t="inlineStr">
        <is>
          <r>
            <t xml:space="preserve">SINAPI</t>
          </r>
        </is>
      </c>
      <c r="D1889" s="22" t="inlineStr">
        <is>
          <r>
            <t xml:space="preserve">H</t>
          </r>
        </is>
      </c>
      <c r="E1889" s="24" t="n">
        <v>0.0095</v>
      </c>
      <c r="F1889" s="25" t="n">
        <v>24.77</v>
      </c>
      <c r="G1889" s="25" t="n">
        <f>TRUNC(TRUNC(E1889,8)*F1889,2)</f>
        <v>0.23</v>
      </c>
    </row>
    <row r="1890" customHeight="1" ht="15">
      <c r="A1890" s="22" t="inlineStr">
        <is>
          <r>
            <t xml:space="preserve">88245</t>
          </r>
        </is>
      </c>
      <c r="B1890" s="23" t="inlineStr">
        <is>
          <r>
            <t xml:space="preserve">ARMADOR COM ENCARGOS COMPLEMENTARES</t>
          </r>
        </is>
      </c>
      <c r="C1890" s="22" t="inlineStr">
        <is>
          <r>
            <t xml:space="preserve">SINAPI</t>
          </r>
        </is>
      </c>
      <c r="D1890" s="22" t="inlineStr">
        <is>
          <r>
            <t xml:space="preserve">H</t>
          </r>
        </is>
      </c>
      <c r="E1890" s="24" t="n">
        <v>0.0581</v>
      </c>
      <c r="F1890" s="25" t="n">
        <v>30.43</v>
      </c>
      <c r="G1890" s="25" t="n">
        <f>TRUNC(TRUNC(E1890,8)*F1890,2)</f>
        <v>1.76</v>
      </c>
    </row>
    <row r="1891" customHeight="1" ht="18">
      <c r="A1891" s="2" t="inlineStr"/>
      <c r="B1891" s="2" t="inlineStr"/>
      <c r="C1891" s="2" t="inlineStr"/>
      <c r="D1891" s="2" t="inlineStr"/>
      <c r="E1891" s="26" t="inlineStr">
        <is>
          <r>
            <t xml:space="preserve">TOTAL Mão de Obra com Encargos Complementares:</t>
          </r>
        </is>
      </c>
      <c r="F1891" s="26" t="inlineStr"/>
      <c r="G1891" s="27" t="n">
        <f>SUM(G1889:G1890)</f>
        <v>1.99</v>
      </c>
    </row>
    <row r="1892" customHeight="1" ht="15">
      <c r="A1892" s="2" t="inlineStr"/>
      <c r="B1892" s="2" t="inlineStr"/>
      <c r="C1892" s="2" t="inlineStr"/>
      <c r="D1892" s="2" t="inlineStr"/>
      <c r="E1892" s="28" t="inlineStr">
        <is>
          <r>
            <t xml:space="preserve">VALOR:</t>
          </r>
        </is>
      </c>
      <c r="F1892" s="28" t="inlineStr"/>
      <c r="G1892" s="29" t="n">
        <f>ROUND(SUM(G1887,G1891),2)</f>
        <v>9.48</v>
      </c>
    </row>
    <row r="1893" customHeight="1" ht="15">
      <c r="A1893" s="2" t="inlineStr"/>
      <c r="B1893" s="2" t="inlineStr"/>
      <c r="C1893" s="2" t="inlineStr"/>
      <c r="D1893" s="2" t="inlineStr"/>
      <c r="E1893" s="28" t="inlineStr">
        <is>
          <r>
            <t xml:space="preserve">VALOR BDI (20.34%):</t>
          </r>
        </is>
      </c>
      <c r="F1893" s="28" t="inlineStr"/>
      <c r="G1893" s="29" t="n">
        <f>ROUND(G1892*(20.34/100),2)</f>
        <v>1.93</v>
      </c>
    </row>
    <row r="1894" customHeight="1" ht="15">
      <c r="A1894" s="2" t="inlineStr"/>
      <c r="B1894" s="2" t="inlineStr"/>
      <c r="C1894" s="2" t="inlineStr"/>
      <c r="D1894" s="2" t="inlineStr"/>
      <c r="E1894" s="28" t="inlineStr">
        <is>
          <r>
            <t xml:space="preserve">VALOR COM BDI:</t>
          </r>
        </is>
      </c>
      <c r="F1894" s="28" t="inlineStr"/>
      <c r="G1894" s="29" t="n">
        <f>G1893+G1892</f>
        <v>11.41</v>
      </c>
    </row>
    <row r="1895" customHeight="1" ht="10">
      <c r="A1895" s="2" t="inlineStr"/>
      <c r="B1895" s="2" t="inlineStr"/>
      <c r="C1895" s="2" t="inlineStr"/>
      <c r="D1895" s="2" t="inlineStr"/>
      <c r="E1895" s="18" t="inlineStr"/>
      <c r="F1895" s="18" t="inlineStr"/>
      <c r="G1895" s="18" t="inlineStr"/>
    </row>
    <row r="1896" customHeight="1" ht="20">
      <c r="A1896" s="19" t="inlineStr">
        <is>
          <r>
            <t xml:space="preserve">​95308​ CURSO DE CAPACITAÇÃO PARA AJUDANTE DE ARMADOR (ENCARGOS COMPLEMENTARES) - HORISTA​ (H)</t>
          </r>
        </is>
      </c>
      <c r="B1896" s="19" t="inlineStr"/>
      <c r="C1896" s="19" t="inlineStr"/>
      <c r="D1896" s="19" t="inlineStr"/>
      <c r="E1896" s="19" t="inlineStr"/>
      <c r="F1896" s="19" t="inlineStr"/>
      <c r="G1896" s="19" t="inlineStr"/>
    </row>
    <row r="1897" customHeight="1" ht="15">
      <c r="A1897" s="20" t="inlineStr">
        <is>
          <r>
            <t xml:space="preserve">Mão de Obra</t>
          </r>
        </is>
      </c>
      <c r="B1897" s="20" t="inlineStr"/>
      <c r="C1897" s="21" t="inlineStr">
        <is>
          <r>
            <t xml:space="preserve">FONTE</t>
          </r>
        </is>
      </c>
      <c r="D1897" s="21" t="inlineStr">
        <is>
          <r>
            <t xml:space="preserve">UNID</t>
          </r>
        </is>
      </c>
      <c r="E1897" s="21" t="inlineStr">
        <is>
          <r>
            <t xml:space="preserve">COEFICIENTE</t>
          </r>
        </is>
      </c>
      <c r="F1897" s="21" t="inlineStr">
        <is>
          <r>
            <t xml:space="preserve">PREÇO UNITÁRIO</t>
          </r>
        </is>
      </c>
      <c r="G1897" s="21" t="inlineStr">
        <is>
          <r>
            <t xml:space="preserve">TOTAL</t>
          </r>
        </is>
      </c>
    </row>
    <row r="1898" customHeight="1" ht="15">
      <c r="A1898" s="22" t="inlineStr">
        <is>
          <r>
            <t xml:space="preserve">00006114</t>
          </r>
        </is>
      </c>
      <c r="B1898" s="23" t="inlineStr">
        <is>
          <r>
            <t xml:space="preserve">AJUDANTE DE ARMADOR (HORISTA)</t>
          </r>
        </is>
      </c>
      <c r="C1898" s="22" t="inlineStr">
        <is>
          <r>
            <t xml:space="preserve">SINAPI</t>
          </r>
        </is>
      </c>
      <c r="D1898" s="22" t="inlineStr">
        <is>
          <r>
            <t xml:space="preserve">H</t>
          </r>
        </is>
      </c>
      <c r="E1898" s="24" t="n">
        <v>0.01154</v>
      </c>
      <c r="F1898" s="25" t="n">
        <v>16.28</v>
      </c>
      <c r="G1898" s="25" t="n">
        <f>TRUNC(TRUNC(E1898,8)*F1898,2)</f>
        <v>0.18</v>
      </c>
    </row>
    <row r="1899" customHeight="1" ht="15">
      <c r="A1899" s="2" t="inlineStr"/>
      <c r="B1899" s="2" t="inlineStr"/>
      <c r="C1899" s="2" t="inlineStr"/>
      <c r="D1899" s="2" t="inlineStr"/>
      <c r="E1899" s="26" t="inlineStr">
        <is>
          <r>
            <t xml:space="preserve">TOTAL Mão de Obra:</t>
          </r>
        </is>
      </c>
      <c r="F1899" s="26" t="inlineStr"/>
      <c r="G1899" s="27" t="n">
        <f>SUM(G1898:G1898)</f>
        <v>0.18</v>
      </c>
    </row>
    <row r="1900" customHeight="1" ht="15">
      <c r="A1900" s="2" t="inlineStr"/>
      <c r="B1900" s="2" t="inlineStr"/>
      <c r="C1900" s="2" t="inlineStr"/>
      <c r="D1900" s="2" t="inlineStr"/>
      <c r="E1900" s="28" t="inlineStr">
        <is>
          <r>
            <t xml:space="preserve">VALOR:</t>
          </r>
        </is>
      </c>
      <c r="F1900" s="28" t="inlineStr"/>
      <c r="G1900" s="29" t="n">
        <f>ROUND(SUM(G1899),2)</f>
        <v>0.18</v>
      </c>
    </row>
    <row r="1901" customHeight="1" ht="15">
      <c r="A1901" s="2" t="inlineStr"/>
      <c r="B1901" s="2" t="inlineStr"/>
      <c r="C1901" s="2" t="inlineStr"/>
      <c r="D1901" s="2" t="inlineStr"/>
      <c r="E1901" s="28" t="inlineStr">
        <is>
          <r>
            <t xml:space="preserve">VALOR BDI (20.34%):</t>
          </r>
        </is>
      </c>
      <c r="F1901" s="28" t="inlineStr"/>
      <c r="G1901" s="29" t="n">
        <f>ROUND(G1900*(20.34/100),2)</f>
        <v>0.04</v>
      </c>
    </row>
    <row r="1902" customHeight="1" ht="15">
      <c r="A1902" s="2" t="inlineStr"/>
      <c r="B1902" s="2" t="inlineStr"/>
      <c r="C1902" s="2" t="inlineStr"/>
      <c r="D1902" s="2" t="inlineStr"/>
      <c r="E1902" s="28" t="inlineStr">
        <is>
          <r>
            <t xml:space="preserve">VALOR COM BDI:</t>
          </r>
        </is>
      </c>
      <c r="F1902" s="28" t="inlineStr"/>
      <c r="G1902" s="29" t="n">
        <f>G1901+G1900</f>
        <v>0.22</v>
      </c>
    </row>
    <row r="1903" customHeight="1" ht="10">
      <c r="A1903" s="2" t="inlineStr"/>
      <c r="B1903" s="2" t="inlineStr"/>
      <c r="C1903" s="2" t="inlineStr"/>
      <c r="D1903" s="2" t="inlineStr"/>
      <c r="E1903" s="18" t="inlineStr"/>
      <c r="F1903" s="18" t="inlineStr"/>
      <c r="G1903" s="18" t="inlineStr"/>
    </row>
    <row r="1904" customHeight="1" ht="20">
      <c r="A1904" s="19" t="inlineStr">
        <is>
          <r>
            <t xml:space="preserve">​95309​ CURSO DE CAPACITAÇÃO PARA AJUDANTE DE CARPINTEIRO (ENCARGOS COMPLEMENTARES) - HORISTA​ (H)</t>
          </r>
        </is>
      </c>
      <c r="B1904" s="19" t="inlineStr"/>
      <c r="C1904" s="19" t="inlineStr"/>
      <c r="D1904" s="19" t="inlineStr"/>
      <c r="E1904" s="19" t="inlineStr"/>
      <c r="F1904" s="19" t="inlineStr"/>
      <c r="G1904" s="19" t="inlineStr"/>
    </row>
    <row r="1905" customHeight="1" ht="15">
      <c r="A1905" s="20" t="inlineStr">
        <is>
          <r>
            <t xml:space="preserve">Mão de Obra</t>
          </r>
        </is>
      </c>
      <c r="B1905" s="20" t="inlineStr"/>
      <c r="C1905" s="21" t="inlineStr">
        <is>
          <r>
            <t xml:space="preserve">FONTE</t>
          </r>
        </is>
      </c>
      <c r="D1905" s="21" t="inlineStr">
        <is>
          <r>
            <t xml:space="preserve">UNID</t>
          </r>
        </is>
      </c>
      <c r="E1905" s="21" t="inlineStr">
        <is>
          <r>
            <t xml:space="preserve">COEFICIENTE</t>
          </r>
        </is>
      </c>
      <c r="F1905" s="21" t="inlineStr">
        <is>
          <r>
            <t xml:space="preserve">PREÇO UNITÁRIO</t>
          </r>
        </is>
      </c>
      <c r="G1905" s="21" t="inlineStr">
        <is>
          <r>
            <t xml:space="preserve">TOTAL</t>
          </r>
        </is>
      </c>
    </row>
    <row r="1906" customHeight="1" ht="15">
      <c r="A1906" s="22" t="inlineStr">
        <is>
          <r>
            <t xml:space="preserve">00006117</t>
          </r>
        </is>
      </c>
      <c r="B1906" s="23" t="inlineStr">
        <is>
          <r>
            <t xml:space="preserve">CARPINTEIRO AUXILIAR (HORISTA)</t>
          </r>
        </is>
      </c>
      <c r="C1906" s="22" t="inlineStr">
        <is>
          <r>
            <t xml:space="preserve">SINAPI</t>
          </r>
        </is>
      </c>
      <c r="D1906" s="22" t="inlineStr">
        <is>
          <r>
            <t xml:space="preserve">H</t>
          </r>
        </is>
      </c>
      <c r="E1906" s="24" t="n">
        <v>0.01476</v>
      </c>
      <c r="F1906" s="25" t="n">
        <v>16.28</v>
      </c>
      <c r="G1906" s="25" t="n">
        <f>TRUNC(TRUNC(E1906,8)*F1906,2)</f>
        <v>0.24</v>
      </c>
    </row>
    <row r="1907" customHeight="1" ht="15">
      <c r="A1907" s="2" t="inlineStr"/>
      <c r="B1907" s="2" t="inlineStr"/>
      <c r="C1907" s="2" t="inlineStr"/>
      <c r="D1907" s="2" t="inlineStr"/>
      <c r="E1907" s="26" t="inlineStr">
        <is>
          <r>
            <t xml:space="preserve">TOTAL Mão de Obra:</t>
          </r>
        </is>
      </c>
      <c r="F1907" s="26" t="inlineStr"/>
      <c r="G1907" s="27" t="n">
        <f>SUM(G1906:G1906)</f>
        <v>0.24</v>
      </c>
    </row>
    <row r="1908" customHeight="1" ht="15">
      <c r="A1908" s="2" t="inlineStr"/>
      <c r="B1908" s="2" t="inlineStr"/>
      <c r="C1908" s="2" t="inlineStr"/>
      <c r="D1908" s="2" t="inlineStr"/>
      <c r="E1908" s="28" t="inlineStr">
        <is>
          <r>
            <t xml:space="preserve">VALOR:</t>
          </r>
        </is>
      </c>
      <c r="F1908" s="28" t="inlineStr"/>
      <c r="G1908" s="29" t="n">
        <f>ROUND(SUM(G1907),2)</f>
        <v>0.24</v>
      </c>
    </row>
    <row r="1909" customHeight="1" ht="15">
      <c r="A1909" s="2" t="inlineStr"/>
      <c r="B1909" s="2" t="inlineStr"/>
      <c r="C1909" s="2" t="inlineStr"/>
      <c r="D1909" s="2" t="inlineStr"/>
      <c r="E1909" s="28" t="inlineStr">
        <is>
          <r>
            <t xml:space="preserve">VALOR BDI (20.34%):</t>
          </r>
        </is>
      </c>
      <c r="F1909" s="28" t="inlineStr"/>
      <c r="G1909" s="29" t="n">
        <f>ROUND(G1908*(20.34/100),2)</f>
        <v>0.05</v>
      </c>
    </row>
    <row r="1910" customHeight="1" ht="15">
      <c r="A1910" s="2" t="inlineStr"/>
      <c r="B1910" s="2" t="inlineStr"/>
      <c r="C1910" s="2" t="inlineStr"/>
      <c r="D1910" s="2" t="inlineStr"/>
      <c r="E1910" s="28" t="inlineStr">
        <is>
          <r>
            <t xml:space="preserve">VALOR COM BDI:</t>
          </r>
        </is>
      </c>
      <c r="F1910" s="28" t="inlineStr"/>
      <c r="G1910" s="29" t="n">
        <f>G1909+G1908</f>
        <v>0.29</v>
      </c>
    </row>
    <row r="1911" customHeight="1" ht="10">
      <c r="A1911" s="2" t="inlineStr"/>
      <c r="B1911" s="2" t="inlineStr"/>
      <c r="C1911" s="2" t="inlineStr"/>
      <c r="D1911" s="2" t="inlineStr"/>
      <c r="E1911" s="18" t="inlineStr"/>
      <c r="F1911" s="18" t="inlineStr"/>
      <c r="G1911" s="18" t="inlineStr"/>
    </row>
    <row r="1912" customHeight="1" ht="20">
      <c r="A1912" s="19" t="inlineStr">
        <is>
          <r>
            <t xml:space="preserve">​95310​ CURSO DE CAPACITAÇÃO PARA AJUDANTE DE ESTRUTURA METÁLICA (ENCARGOS COMPLEMENTARES) - HORISTA​ (H)</t>
          </r>
        </is>
      </c>
      <c r="B1912" s="19" t="inlineStr"/>
      <c r="C1912" s="19" t="inlineStr"/>
      <c r="D1912" s="19" t="inlineStr"/>
      <c r="E1912" s="19" t="inlineStr"/>
      <c r="F1912" s="19" t="inlineStr"/>
      <c r="G1912" s="19" t="inlineStr"/>
    </row>
    <row r="1913" customHeight="1" ht="15">
      <c r="A1913" s="20" t="inlineStr">
        <is>
          <r>
            <t xml:space="preserve">Mão de Obra</t>
          </r>
        </is>
      </c>
      <c r="B1913" s="20" t="inlineStr"/>
      <c r="C1913" s="21" t="inlineStr">
        <is>
          <r>
            <t xml:space="preserve">FONTE</t>
          </r>
        </is>
      </c>
      <c r="D1913" s="21" t="inlineStr">
        <is>
          <r>
            <t xml:space="preserve">UNID</t>
          </r>
        </is>
      </c>
      <c r="E1913" s="21" t="inlineStr">
        <is>
          <r>
            <t xml:space="preserve">COEFICIENTE</t>
          </r>
        </is>
      </c>
      <c r="F1913" s="21" t="inlineStr">
        <is>
          <r>
            <t xml:space="preserve">PREÇO UNITÁRIO</t>
          </r>
        </is>
      </c>
      <c r="G1913" s="21" t="inlineStr">
        <is>
          <r>
            <t xml:space="preserve">TOTAL</t>
          </r>
        </is>
      </c>
    </row>
    <row r="1914" customHeight="1" ht="15">
      <c r="A1914" s="22" t="inlineStr">
        <is>
          <r>
            <t xml:space="preserve">00044499</t>
          </r>
        </is>
      </c>
      <c r="B1914" s="23" t="inlineStr">
        <is>
          <r>
            <t xml:space="preserve">AJUDANTE DE ESTRUTURAS METALICAS (HORISTA)</t>
          </r>
        </is>
      </c>
      <c r="C1914" s="22" t="inlineStr">
        <is>
          <r>
            <t xml:space="preserve">SINAPI</t>
          </r>
        </is>
      </c>
      <c r="D1914" s="22" t="inlineStr">
        <is>
          <r>
            <t xml:space="preserve">H</t>
          </r>
        </is>
      </c>
      <c r="E1914" s="24" t="n">
        <v>0.01154</v>
      </c>
      <c r="F1914" s="25" t="n">
        <v>16.28</v>
      </c>
      <c r="G1914" s="25" t="n">
        <f>TRUNC(TRUNC(E1914,8)*F1914,2)</f>
        <v>0.18</v>
      </c>
    </row>
    <row r="1915" customHeight="1" ht="15">
      <c r="A1915" s="2" t="inlineStr"/>
      <c r="B1915" s="2" t="inlineStr"/>
      <c r="C1915" s="2" t="inlineStr"/>
      <c r="D1915" s="2" t="inlineStr"/>
      <c r="E1915" s="26" t="inlineStr">
        <is>
          <r>
            <t xml:space="preserve">TOTAL Mão de Obra:</t>
          </r>
        </is>
      </c>
      <c r="F1915" s="26" t="inlineStr"/>
      <c r="G1915" s="27" t="n">
        <f>SUM(G1914:G1914)</f>
        <v>0.18</v>
      </c>
    </row>
    <row r="1916" customHeight="1" ht="15">
      <c r="A1916" s="2" t="inlineStr"/>
      <c r="B1916" s="2" t="inlineStr"/>
      <c r="C1916" s="2" t="inlineStr"/>
      <c r="D1916" s="2" t="inlineStr"/>
      <c r="E1916" s="28" t="inlineStr">
        <is>
          <r>
            <t xml:space="preserve">VALOR:</t>
          </r>
        </is>
      </c>
      <c r="F1916" s="28" t="inlineStr"/>
      <c r="G1916" s="29" t="n">
        <f>ROUND(SUM(G1915),2)</f>
        <v>0.18</v>
      </c>
    </row>
    <row r="1917" customHeight="1" ht="15">
      <c r="A1917" s="2" t="inlineStr"/>
      <c r="B1917" s="2" t="inlineStr"/>
      <c r="C1917" s="2" t="inlineStr"/>
      <c r="D1917" s="2" t="inlineStr"/>
      <c r="E1917" s="28" t="inlineStr">
        <is>
          <r>
            <t xml:space="preserve">VALOR BDI (20.34%):</t>
          </r>
        </is>
      </c>
      <c r="F1917" s="28" t="inlineStr"/>
      <c r="G1917" s="29" t="n">
        <f>ROUND(G1916*(20.34/100),2)</f>
        <v>0.04</v>
      </c>
    </row>
    <row r="1918" customHeight="1" ht="15">
      <c r="A1918" s="2" t="inlineStr"/>
      <c r="B1918" s="2" t="inlineStr"/>
      <c r="C1918" s="2" t="inlineStr"/>
      <c r="D1918" s="2" t="inlineStr"/>
      <c r="E1918" s="28" t="inlineStr">
        <is>
          <r>
            <t xml:space="preserve">VALOR COM BDI:</t>
          </r>
        </is>
      </c>
      <c r="F1918" s="28" t="inlineStr"/>
      <c r="G1918" s="29" t="n">
        <f>G1917+G1916</f>
        <v>0.22</v>
      </c>
    </row>
    <row r="1919" customHeight="1" ht="10">
      <c r="A1919" s="2" t="inlineStr"/>
      <c r="B1919" s="2" t="inlineStr"/>
      <c r="C1919" s="2" t="inlineStr"/>
      <c r="D1919" s="2" t="inlineStr"/>
      <c r="E1919" s="18" t="inlineStr"/>
      <c r="F1919" s="18" t="inlineStr"/>
      <c r="G1919" s="18" t="inlineStr"/>
    </row>
    <row r="1920" customHeight="1" ht="20">
      <c r="A1920" s="19" t="inlineStr">
        <is>
          <r>
            <t xml:space="preserve">​95312​ CURSO DE CAPACITAÇÃO PARA AJUDANTE DE PEDREIRO (ENCARGOS COMPLEMENTARES) - HORISTA​ (H)</t>
          </r>
        </is>
      </c>
      <c r="B1920" s="19" t="inlineStr"/>
      <c r="C1920" s="19" t="inlineStr"/>
      <c r="D1920" s="19" t="inlineStr"/>
      <c r="E1920" s="19" t="inlineStr"/>
      <c r="F1920" s="19" t="inlineStr"/>
      <c r="G1920" s="19" t="inlineStr"/>
    </row>
    <row r="1921" customHeight="1" ht="15">
      <c r="A1921" s="20" t="inlineStr">
        <is>
          <r>
            <t xml:space="preserve">Mão de Obra</t>
          </r>
        </is>
      </c>
      <c r="B1921" s="20" t="inlineStr"/>
      <c r="C1921" s="21" t="inlineStr">
        <is>
          <r>
            <t xml:space="preserve">FONTE</t>
          </r>
        </is>
      </c>
      <c r="D1921" s="21" t="inlineStr">
        <is>
          <r>
            <t xml:space="preserve">UNID</t>
          </r>
        </is>
      </c>
      <c r="E1921" s="21" t="inlineStr">
        <is>
          <r>
            <t xml:space="preserve">COEFICIENTE</t>
          </r>
        </is>
      </c>
      <c r="F1921" s="21" t="inlineStr">
        <is>
          <r>
            <t xml:space="preserve">PREÇO UNITÁRIO</t>
          </r>
        </is>
      </c>
      <c r="G1921" s="21" t="inlineStr">
        <is>
          <r>
            <t xml:space="preserve">TOTAL</t>
          </r>
        </is>
      </c>
    </row>
    <row r="1922" customHeight="1" ht="15">
      <c r="A1922" s="22" t="inlineStr">
        <is>
          <r>
            <t xml:space="preserve">00006127</t>
          </r>
        </is>
      </c>
      <c r="B1922" s="23" t="inlineStr">
        <is>
          <r>
            <t xml:space="preserve">AUXILIAR DE PEDREIRO (HORISTA)</t>
          </r>
        </is>
      </c>
      <c r="C1922" s="22" t="inlineStr">
        <is>
          <r>
            <t xml:space="preserve">SINAPI</t>
          </r>
        </is>
      </c>
      <c r="D1922" s="22" t="inlineStr">
        <is>
          <r>
            <t xml:space="preserve">H</t>
          </r>
        </is>
      </c>
      <c r="E1922" s="24" t="n">
        <v>0.01476</v>
      </c>
      <c r="F1922" s="25" t="n">
        <v>16.28</v>
      </c>
      <c r="G1922" s="25" t="n">
        <f>TRUNC(TRUNC(E1922,8)*F1922,2)</f>
        <v>0.24</v>
      </c>
    </row>
    <row r="1923" customHeight="1" ht="15">
      <c r="A1923" s="2" t="inlineStr"/>
      <c r="B1923" s="2" t="inlineStr"/>
      <c r="C1923" s="2" t="inlineStr"/>
      <c r="D1923" s="2" t="inlineStr"/>
      <c r="E1923" s="26" t="inlineStr">
        <is>
          <r>
            <t xml:space="preserve">TOTAL Mão de Obra:</t>
          </r>
        </is>
      </c>
      <c r="F1923" s="26" t="inlineStr"/>
      <c r="G1923" s="27" t="n">
        <f>SUM(G1922:G1922)</f>
        <v>0.24</v>
      </c>
    </row>
    <row r="1924" customHeight="1" ht="15">
      <c r="A1924" s="2" t="inlineStr"/>
      <c r="B1924" s="2" t="inlineStr"/>
      <c r="C1924" s="2" t="inlineStr"/>
      <c r="D1924" s="2" t="inlineStr"/>
      <c r="E1924" s="28" t="inlineStr">
        <is>
          <r>
            <t xml:space="preserve">VALOR:</t>
          </r>
        </is>
      </c>
      <c r="F1924" s="28" t="inlineStr"/>
      <c r="G1924" s="29" t="n">
        <f>ROUND(SUM(G1923),2)</f>
        <v>0.24</v>
      </c>
    </row>
    <row r="1925" customHeight="1" ht="15">
      <c r="A1925" s="2" t="inlineStr"/>
      <c r="B1925" s="2" t="inlineStr"/>
      <c r="C1925" s="2" t="inlineStr"/>
      <c r="D1925" s="2" t="inlineStr"/>
      <c r="E1925" s="28" t="inlineStr">
        <is>
          <r>
            <t xml:space="preserve">VALOR BDI (20.34%):</t>
          </r>
        </is>
      </c>
      <c r="F1925" s="28" t="inlineStr"/>
      <c r="G1925" s="29" t="n">
        <f>ROUND(G1924*(20.34/100),2)</f>
        <v>0.05</v>
      </c>
    </row>
    <row r="1926" customHeight="1" ht="15">
      <c r="A1926" s="2" t="inlineStr"/>
      <c r="B1926" s="2" t="inlineStr"/>
      <c r="C1926" s="2" t="inlineStr"/>
      <c r="D1926" s="2" t="inlineStr"/>
      <c r="E1926" s="28" t="inlineStr">
        <is>
          <r>
            <t xml:space="preserve">VALOR COM BDI:</t>
          </r>
        </is>
      </c>
      <c r="F1926" s="28" t="inlineStr"/>
      <c r="G1926" s="29" t="n">
        <f>G1925+G1924</f>
        <v>0.29</v>
      </c>
    </row>
    <row r="1927" customHeight="1" ht="10">
      <c r="A1927" s="2" t="inlineStr"/>
      <c r="B1927" s="2" t="inlineStr"/>
      <c r="C1927" s="2" t="inlineStr"/>
      <c r="D1927" s="2" t="inlineStr"/>
      <c r="E1927" s="18" t="inlineStr"/>
      <c r="F1927" s="18" t="inlineStr"/>
      <c r="G1927" s="18" t="inlineStr"/>
    </row>
    <row r="1928" customHeight="1" ht="20">
      <c r="A1928" s="19" t="inlineStr">
        <is>
          <r>
            <t xml:space="preserve">​95313​ CURSO DE CAPACITAÇÃO PARA AJUDANTE ESPECIALIZADO (ENCARGOS COMPLEMENTARES) - HORISTA​ (H)</t>
          </r>
        </is>
      </c>
      <c r="B1928" s="19" t="inlineStr"/>
      <c r="C1928" s="19" t="inlineStr"/>
      <c r="D1928" s="19" t="inlineStr"/>
      <c r="E1928" s="19" t="inlineStr"/>
      <c r="F1928" s="19" t="inlineStr"/>
      <c r="G1928" s="19" t="inlineStr"/>
    </row>
    <row r="1929" customHeight="1" ht="15">
      <c r="A1929" s="20" t="inlineStr">
        <is>
          <r>
            <t xml:space="preserve">Mão de Obra</t>
          </r>
        </is>
      </c>
      <c r="B1929" s="20" t="inlineStr"/>
      <c r="C1929" s="21" t="inlineStr">
        <is>
          <r>
            <t xml:space="preserve">FONTE</t>
          </r>
        </is>
      </c>
      <c r="D1929" s="21" t="inlineStr">
        <is>
          <r>
            <t xml:space="preserve">UNID</t>
          </r>
        </is>
      </c>
      <c r="E1929" s="21" t="inlineStr">
        <is>
          <r>
            <t xml:space="preserve">COEFICIENTE</t>
          </r>
        </is>
      </c>
      <c r="F1929" s="21" t="inlineStr">
        <is>
          <r>
            <t xml:space="preserve">PREÇO UNITÁRIO</t>
          </r>
        </is>
      </c>
      <c r="G1929" s="21" t="inlineStr">
        <is>
          <r>
            <t xml:space="preserve">TOTAL</t>
          </r>
        </is>
      </c>
    </row>
    <row r="1930" customHeight="1" ht="15">
      <c r="A1930" s="22" t="inlineStr">
        <is>
          <r>
            <t xml:space="preserve">00000242</t>
          </r>
        </is>
      </c>
      <c r="B1930" s="23" t="inlineStr">
        <is>
          <r>
            <t xml:space="preserve">AJUDANTE ESPECIALIZADO (HORISTA)</t>
          </r>
        </is>
      </c>
      <c r="C1930" s="22" t="inlineStr">
        <is>
          <r>
            <t xml:space="preserve">SINAPI</t>
          </r>
        </is>
      </c>
      <c r="D1930" s="22" t="inlineStr">
        <is>
          <r>
            <t xml:space="preserve">H</t>
          </r>
        </is>
      </c>
      <c r="E1930" s="24" t="n">
        <v>0.01154</v>
      </c>
      <c r="F1930" s="25" t="n">
        <v>15.37</v>
      </c>
      <c r="G1930" s="25" t="n">
        <f>TRUNC(TRUNC(E1930,8)*F1930,2)</f>
        <v>0.17</v>
      </c>
    </row>
    <row r="1931" customHeight="1" ht="15">
      <c r="A1931" s="2" t="inlineStr"/>
      <c r="B1931" s="2" t="inlineStr"/>
      <c r="C1931" s="2" t="inlineStr"/>
      <c r="D1931" s="2" t="inlineStr"/>
      <c r="E1931" s="26" t="inlineStr">
        <is>
          <r>
            <t xml:space="preserve">TOTAL Mão de Obra:</t>
          </r>
        </is>
      </c>
      <c r="F1931" s="26" t="inlineStr"/>
      <c r="G1931" s="27" t="n">
        <f>SUM(G1930:G1930)</f>
        <v>0.17</v>
      </c>
    </row>
    <row r="1932" customHeight="1" ht="15">
      <c r="A1932" s="2" t="inlineStr"/>
      <c r="B1932" s="2" t="inlineStr"/>
      <c r="C1932" s="2" t="inlineStr"/>
      <c r="D1932" s="2" t="inlineStr"/>
      <c r="E1932" s="28" t="inlineStr">
        <is>
          <r>
            <t xml:space="preserve">VALOR:</t>
          </r>
        </is>
      </c>
      <c r="F1932" s="28" t="inlineStr"/>
      <c r="G1932" s="29" t="n">
        <f>ROUND(SUM(G1931),2)</f>
        <v>0.17</v>
      </c>
    </row>
    <row r="1933" customHeight="1" ht="15">
      <c r="A1933" s="2" t="inlineStr"/>
      <c r="B1933" s="2" t="inlineStr"/>
      <c r="C1933" s="2" t="inlineStr"/>
      <c r="D1933" s="2" t="inlineStr"/>
      <c r="E1933" s="28" t="inlineStr">
        <is>
          <r>
            <t xml:space="preserve">VALOR BDI (20.34%):</t>
          </r>
        </is>
      </c>
      <c r="F1933" s="28" t="inlineStr"/>
      <c r="G1933" s="29" t="n">
        <f>ROUND(G1932*(20.34/100),2)</f>
        <v>0.03</v>
      </c>
    </row>
    <row r="1934" customHeight="1" ht="15">
      <c r="A1934" s="2" t="inlineStr"/>
      <c r="B1934" s="2" t="inlineStr"/>
      <c r="C1934" s="2" t="inlineStr"/>
      <c r="D1934" s="2" t="inlineStr"/>
      <c r="E1934" s="28" t="inlineStr">
        <is>
          <r>
            <t xml:space="preserve">VALOR COM BDI:</t>
          </r>
        </is>
      </c>
      <c r="F1934" s="28" t="inlineStr"/>
      <c r="G1934" s="29" t="n">
        <f>G1933+G1932</f>
        <v>0.2</v>
      </c>
    </row>
    <row r="1935" customHeight="1" ht="10">
      <c r="A1935" s="2" t="inlineStr"/>
      <c r="B1935" s="2" t="inlineStr"/>
      <c r="C1935" s="2" t="inlineStr"/>
      <c r="D1935" s="2" t="inlineStr"/>
      <c r="E1935" s="18" t="inlineStr"/>
      <c r="F1935" s="18" t="inlineStr"/>
      <c r="G1935" s="18" t="inlineStr"/>
    </row>
    <row r="1936" customHeight="1" ht="20">
      <c r="A1936" s="19" t="inlineStr">
        <is>
          <r>
            <t xml:space="preserve">​95392​ CURSO DE CAPACITAÇÃO PARA ALMOXARIFE (ENCARGOS COMPLEMENTARES) - HORISTA​ (H)</t>
          </r>
        </is>
      </c>
      <c r="B1936" s="19" t="inlineStr"/>
      <c r="C1936" s="19" t="inlineStr"/>
      <c r="D1936" s="19" t="inlineStr"/>
      <c r="E1936" s="19" t="inlineStr"/>
      <c r="F1936" s="19" t="inlineStr"/>
      <c r="G1936" s="19" t="inlineStr"/>
    </row>
    <row r="1937" customHeight="1" ht="15">
      <c r="A1937" s="20" t="inlineStr">
        <is>
          <r>
            <t xml:space="preserve">Mão de Obra</t>
          </r>
        </is>
      </c>
      <c r="B1937" s="20" t="inlineStr"/>
      <c r="C1937" s="21" t="inlineStr">
        <is>
          <r>
            <t xml:space="preserve">FONTE</t>
          </r>
        </is>
      </c>
      <c r="D1937" s="21" t="inlineStr">
        <is>
          <r>
            <t xml:space="preserve">UNID</t>
          </r>
        </is>
      </c>
      <c r="E1937" s="21" t="inlineStr">
        <is>
          <r>
            <t xml:space="preserve">COEFICIENTE</t>
          </r>
        </is>
      </c>
      <c r="F1937" s="21" t="inlineStr">
        <is>
          <r>
            <t xml:space="preserve">PREÇO UNITÁRIO</t>
          </r>
        </is>
      </c>
      <c r="G1937" s="21" t="inlineStr">
        <is>
          <r>
            <t xml:space="preserve">TOTAL</t>
          </r>
        </is>
      </c>
    </row>
    <row r="1938" customHeight="1" ht="15">
      <c r="A1938" s="22" t="inlineStr">
        <is>
          <r>
            <t xml:space="preserve">00000253</t>
          </r>
        </is>
      </c>
      <c r="B1938" s="23" t="inlineStr">
        <is>
          <r>
            <t xml:space="preserve">ALMOXARIFE (HORISTA)</t>
          </r>
        </is>
      </c>
      <c r="C1938" s="22" t="inlineStr">
        <is>
          <r>
            <t xml:space="preserve">SINAPI</t>
          </r>
        </is>
      </c>
      <c r="D1938" s="22" t="inlineStr">
        <is>
          <r>
            <t xml:space="preserve">H</t>
          </r>
        </is>
      </c>
      <c r="E1938" s="24" t="n">
        <v>0.00509</v>
      </c>
      <c r="F1938" s="25" t="n">
        <v>21.81</v>
      </c>
      <c r="G1938" s="25" t="n">
        <f>TRUNC(TRUNC(E1938,8)*F1938,2)</f>
        <v>0.11</v>
      </c>
    </row>
    <row r="1939" customHeight="1" ht="15">
      <c r="A1939" s="2" t="inlineStr"/>
      <c r="B1939" s="2" t="inlineStr"/>
      <c r="C1939" s="2" t="inlineStr"/>
      <c r="D1939" s="2" t="inlineStr"/>
      <c r="E1939" s="26" t="inlineStr">
        <is>
          <r>
            <t xml:space="preserve">TOTAL Mão de Obra:</t>
          </r>
        </is>
      </c>
      <c r="F1939" s="26" t="inlineStr"/>
      <c r="G1939" s="27" t="n">
        <f>SUM(G1938:G1938)</f>
        <v>0.11</v>
      </c>
    </row>
    <row r="1940" customHeight="1" ht="15">
      <c r="A1940" s="2" t="inlineStr"/>
      <c r="B1940" s="2" t="inlineStr"/>
      <c r="C1940" s="2" t="inlineStr"/>
      <c r="D1940" s="2" t="inlineStr"/>
      <c r="E1940" s="28" t="inlineStr">
        <is>
          <r>
            <t xml:space="preserve">VALOR:</t>
          </r>
        </is>
      </c>
      <c r="F1940" s="28" t="inlineStr"/>
      <c r="G1940" s="29" t="n">
        <f>ROUND(SUM(G1939),2)</f>
        <v>0.11</v>
      </c>
    </row>
    <row r="1941" customHeight="1" ht="15">
      <c r="A1941" s="2" t="inlineStr"/>
      <c r="B1941" s="2" t="inlineStr"/>
      <c r="C1941" s="2" t="inlineStr"/>
      <c r="D1941" s="2" t="inlineStr"/>
      <c r="E1941" s="28" t="inlineStr">
        <is>
          <r>
            <t xml:space="preserve">VALOR BDI (20.34%):</t>
          </r>
        </is>
      </c>
      <c r="F1941" s="28" t="inlineStr"/>
      <c r="G1941" s="29" t="n">
        <f>ROUND(G1940*(20.34/100),2)</f>
        <v>0.02</v>
      </c>
    </row>
    <row r="1942" customHeight="1" ht="15">
      <c r="A1942" s="2" t="inlineStr"/>
      <c r="B1942" s="2" t="inlineStr"/>
      <c r="C1942" s="2" t="inlineStr"/>
      <c r="D1942" s="2" t="inlineStr"/>
      <c r="E1942" s="28" t="inlineStr">
        <is>
          <r>
            <t xml:space="preserve">VALOR COM BDI:</t>
          </r>
        </is>
      </c>
      <c r="F1942" s="28" t="inlineStr"/>
      <c r="G1942" s="29" t="n">
        <f>G1941+G1940</f>
        <v>0.13</v>
      </c>
    </row>
    <row r="1943" customHeight="1" ht="10">
      <c r="A1943" s="2" t="inlineStr"/>
      <c r="B1943" s="2" t="inlineStr"/>
      <c r="C1943" s="2" t="inlineStr"/>
      <c r="D1943" s="2" t="inlineStr"/>
      <c r="E1943" s="18" t="inlineStr"/>
      <c r="F1943" s="18" t="inlineStr"/>
      <c r="G1943" s="18" t="inlineStr"/>
    </row>
    <row r="1944" customHeight="1" ht="20">
      <c r="A1944" s="19" t="inlineStr">
        <is>
          <r>
            <t xml:space="preserve">​95314​ CURSO DE CAPACITAÇÃO PARA ARMADOR (ENCARGOS COMPLEMENTARES) - HORISTA​ (H)</t>
          </r>
        </is>
      </c>
      <c r="B1944" s="19" t="inlineStr"/>
      <c r="C1944" s="19" t="inlineStr"/>
      <c r="D1944" s="19" t="inlineStr"/>
      <c r="E1944" s="19" t="inlineStr"/>
      <c r="F1944" s="19" t="inlineStr"/>
      <c r="G1944" s="19" t="inlineStr"/>
    </row>
    <row r="1945" customHeight="1" ht="15">
      <c r="A1945" s="20" t="inlineStr">
        <is>
          <r>
            <t xml:space="preserve">Mão de Obra</t>
          </r>
        </is>
      </c>
      <c r="B1945" s="20" t="inlineStr"/>
      <c r="C1945" s="21" t="inlineStr">
        <is>
          <r>
            <t xml:space="preserve">FONTE</t>
          </r>
        </is>
      </c>
      <c r="D1945" s="21" t="inlineStr">
        <is>
          <r>
            <t xml:space="preserve">UNID</t>
          </r>
        </is>
      </c>
      <c r="E1945" s="21" t="inlineStr">
        <is>
          <r>
            <t xml:space="preserve">COEFICIENTE</t>
          </r>
        </is>
      </c>
      <c r="F1945" s="21" t="inlineStr">
        <is>
          <r>
            <t xml:space="preserve">PREÇO UNITÁRIO</t>
          </r>
        </is>
      </c>
      <c r="G1945" s="21" t="inlineStr">
        <is>
          <r>
            <t xml:space="preserve">TOTAL</t>
          </r>
        </is>
      </c>
    </row>
    <row r="1946" customHeight="1" ht="15">
      <c r="A1946" s="22" t="inlineStr">
        <is>
          <r>
            <t xml:space="preserve">00000378</t>
          </r>
        </is>
      </c>
      <c r="B1946" s="23" t="inlineStr">
        <is>
          <r>
            <t xml:space="preserve">ARMADOR (HORISTA)</t>
          </r>
        </is>
      </c>
      <c r="C1946" s="22" t="inlineStr">
        <is>
          <r>
            <t xml:space="preserve">SINAPI</t>
          </r>
        </is>
      </c>
      <c r="D1946" s="22" t="inlineStr">
        <is>
          <r>
            <t xml:space="preserve">H</t>
          </r>
        </is>
      </c>
      <c r="E1946" s="24" t="n">
        <v>0.01154</v>
      </c>
      <c r="F1946" s="25" t="n">
        <v>21.87</v>
      </c>
      <c r="G1946" s="25" t="n">
        <f>TRUNC(TRUNC(E1946,8)*F1946,2)</f>
        <v>0.25</v>
      </c>
    </row>
    <row r="1947" customHeight="1" ht="15">
      <c r="A1947" s="2" t="inlineStr"/>
      <c r="B1947" s="2" t="inlineStr"/>
      <c r="C1947" s="2" t="inlineStr"/>
      <c r="D1947" s="2" t="inlineStr"/>
      <c r="E1947" s="26" t="inlineStr">
        <is>
          <r>
            <t xml:space="preserve">TOTAL Mão de Obra:</t>
          </r>
        </is>
      </c>
      <c r="F1947" s="26" t="inlineStr"/>
      <c r="G1947" s="27" t="n">
        <f>SUM(G1946:G1946)</f>
        <v>0.25</v>
      </c>
    </row>
    <row r="1948" customHeight="1" ht="15">
      <c r="A1948" s="2" t="inlineStr"/>
      <c r="B1948" s="2" t="inlineStr"/>
      <c r="C1948" s="2" t="inlineStr"/>
      <c r="D1948" s="2" t="inlineStr"/>
      <c r="E1948" s="28" t="inlineStr">
        <is>
          <r>
            <t xml:space="preserve">VALOR:</t>
          </r>
        </is>
      </c>
      <c r="F1948" s="28" t="inlineStr"/>
      <c r="G1948" s="29" t="n">
        <f>ROUND(SUM(G1947),2)</f>
        <v>0.25</v>
      </c>
    </row>
    <row r="1949" customHeight="1" ht="15">
      <c r="A1949" s="2" t="inlineStr"/>
      <c r="B1949" s="2" t="inlineStr"/>
      <c r="C1949" s="2" t="inlineStr"/>
      <c r="D1949" s="2" t="inlineStr"/>
      <c r="E1949" s="28" t="inlineStr">
        <is>
          <r>
            <t xml:space="preserve">VALOR BDI (20.34%):</t>
          </r>
        </is>
      </c>
      <c r="F1949" s="28" t="inlineStr"/>
      <c r="G1949" s="29" t="n">
        <f>ROUND(G1948*(20.34/100),2)</f>
        <v>0.05</v>
      </c>
    </row>
    <row r="1950" customHeight="1" ht="15">
      <c r="A1950" s="2" t="inlineStr"/>
      <c r="B1950" s="2" t="inlineStr"/>
      <c r="C1950" s="2" t="inlineStr"/>
      <c r="D1950" s="2" t="inlineStr"/>
      <c r="E1950" s="28" t="inlineStr">
        <is>
          <r>
            <t xml:space="preserve">VALOR COM BDI:</t>
          </r>
        </is>
      </c>
      <c r="F1950" s="28" t="inlineStr"/>
      <c r="G1950" s="29" t="n">
        <f>G1949+G1948</f>
        <v>0.3</v>
      </c>
    </row>
    <row r="1951" customHeight="1" ht="10">
      <c r="A1951" s="2" t="inlineStr"/>
      <c r="B1951" s="2" t="inlineStr"/>
      <c r="C1951" s="2" t="inlineStr"/>
      <c r="D1951" s="2" t="inlineStr"/>
      <c r="E1951" s="18" t="inlineStr"/>
      <c r="F1951" s="18" t="inlineStr"/>
      <c r="G1951" s="18" t="inlineStr"/>
    </row>
    <row r="1952" customHeight="1" ht="20">
      <c r="A1952" s="19" t="inlineStr">
        <is>
          <r>
            <t xml:space="preserve">​95315​ CURSO DE CAPACITAÇÃO PARA ASSENTADOR DE TUBOS (ENCARGOS COMPLEMENTARES) - HORISTA​ (H)</t>
          </r>
        </is>
      </c>
      <c r="B1952" s="19" t="inlineStr"/>
      <c r="C1952" s="19" t="inlineStr"/>
      <c r="D1952" s="19" t="inlineStr"/>
      <c r="E1952" s="19" t="inlineStr"/>
      <c r="F1952" s="19" t="inlineStr"/>
      <c r="G1952" s="19" t="inlineStr"/>
    </row>
    <row r="1953" customHeight="1" ht="15">
      <c r="A1953" s="20" t="inlineStr">
        <is>
          <r>
            <t xml:space="preserve">Mão de Obra</t>
          </r>
        </is>
      </c>
      <c r="B1953" s="20" t="inlineStr"/>
      <c r="C1953" s="21" t="inlineStr">
        <is>
          <r>
            <t xml:space="preserve">FONTE</t>
          </r>
        </is>
      </c>
      <c r="D1953" s="21" t="inlineStr">
        <is>
          <r>
            <t xml:space="preserve">UNID</t>
          </r>
        </is>
      </c>
      <c r="E1953" s="21" t="inlineStr">
        <is>
          <r>
            <t xml:space="preserve">COEFICIENTE</t>
          </r>
        </is>
      </c>
      <c r="F1953" s="21" t="inlineStr">
        <is>
          <r>
            <t xml:space="preserve">PREÇO UNITÁRIO</t>
          </r>
        </is>
      </c>
      <c r="G1953" s="21" t="inlineStr">
        <is>
          <r>
            <t xml:space="preserve">TOTAL</t>
          </r>
        </is>
      </c>
    </row>
    <row r="1954" customHeight="1" ht="15">
      <c r="A1954" s="22" t="inlineStr">
        <is>
          <r>
            <t xml:space="preserve">00040331</t>
          </r>
        </is>
      </c>
      <c r="B1954" s="23" t="inlineStr">
        <is>
          <r>
            <t xml:space="preserve">ASSENTADOR DE MANILHAS (HORISTA)</t>
          </r>
        </is>
      </c>
      <c r="C1954" s="22" t="inlineStr">
        <is>
          <r>
            <t xml:space="preserve">SINAPI</t>
          </r>
        </is>
      </c>
      <c r="D1954" s="22" t="inlineStr">
        <is>
          <r>
            <t xml:space="preserve">H</t>
          </r>
        </is>
      </c>
      <c r="E1954" s="24" t="n">
        <v>0.01476</v>
      </c>
      <c r="F1954" s="25" t="n">
        <v>16.43</v>
      </c>
      <c r="G1954" s="25" t="n">
        <f>TRUNC(TRUNC(E1954,8)*F1954,2)</f>
        <v>0.24</v>
      </c>
    </row>
    <row r="1955" customHeight="1" ht="15">
      <c r="A1955" s="2" t="inlineStr"/>
      <c r="B1955" s="2" t="inlineStr"/>
      <c r="C1955" s="2" t="inlineStr"/>
      <c r="D1955" s="2" t="inlineStr"/>
      <c r="E1955" s="26" t="inlineStr">
        <is>
          <r>
            <t xml:space="preserve">TOTAL Mão de Obra:</t>
          </r>
        </is>
      </c>
      <c r="F1955" s="26" t="inlineStr"/>
      <c r="G1955" s="27" t="n">
        <f>SUM(G1954:G1954)</f>
        <v>0.24</v>
      </c>
    </row>
    <row r="1956" customHeight="1" ht="15">
      <c r="A1956" s="2" t="inlineStr"/>
      <c r="B1956" s="2" t="inlineStr"/>
      <c r="C1956" s="2" t="inlineStr"/>
      <c r="D1956" s="2" t="inlineStr"/>
      <c r="E1956" s="28" t="inlineStr">
        <is>
          <r>
            <t xml:space="preserve">VALOR:</t>
          </r>
        </is>
      </c>
      <c r="F1956" s="28" t="inlineStr"/>
      <c r="G1956" s="29" t="n">
        <f>ROUND(SUM(G1955),2)</f>
        <v>0.24</v>
      </c>
    </row>
    <row r="1957" customHeight="1" ht="15">
      <c r="A1957" s="2" t="inlineStr"/>
      <c r="B1957" s="2" t="inlineStr"/>
      <c r="C1957" s="2" t="inlineStr"/>
      <c r="D1957" s="2" t="inlineStr"/>
      <c r="E1957" s="28" t="inlineStr">
        <is>
          <r>
            <t xml:space="preserve">VALOR BDI (20.34%):</t>
          </r>
        </is>
      </c>
      <c r="F1957" s="28" t="inlineStr"/>
      <c r="G1957" s="29" t="n">
        <f>ROUND(G1956*(20.34/100),2)</f>
        <v>0.05</v>
      </c>
    </row>
    <row r="1958" customHeight="1" ht="15">
      <c r="A1958" s="2" t="inlineStr"/>
      <c r="B1958" s="2" t="inlineStr"/>
      <c r="C1958" s="2" t="inlineStr"/>
      <c r="D1958" s="2" t="inlineStr"/>
      <c r="E1958" s="28" t="inlineStr">
        <is>
          <r>
            <t xml:space="preserve">VALOR COM BDI:</t>
          </r>
        </is>
      </c>
      <c r="F1958" s="28" t="inlineStr"/>
      <c r="G1958" s="29" t="n">
        <f>G1957+G1956</f>
        <v>0.29</v>
      </c>
    </row>
    <row r="1959" customHeight="1" ht="10">
      <c r="A1959" s="2" t="inlineStr"/>
      <c r="B1959" s="2" t="inlineStr"/>
      <c r="C1959" s="2" t="inlineStr"/>
      <c r="D1959" s="2" t="inlineStr"/>
      <c r="E1959" s="18" t="inlineStr"/>
      <c r="F1959" s="18" t="inlineStr"/>
      <c r="G1959" s="18" t="inlineStr"/>
    </row>
    <row r="1960" customHeight="1" ht="20">
      <c r="A1960" s="19" t="inlineStr">
        <is>
          <r>
            <t xml:space="preserve">​95316​ CURSO DE CAPACITAÇÃO PARA AUXILIAR DE ELETRICISTA (ENCARGOS COMPLEMENTARES) - HORISTA​ (H)</t>
          </r>
        </is>
      </c>
      <c r="B1960" s="19" t="inlineStr"/>
      <c r="C1960" s="19" t="inlineStr"/>
      <c r="D1960" s="19" t="inlineStr"/>
      <c r="E1960" s="19" t="inlineStr"/>
      <c r="F1960" s="19" t="inlineStr"/>
      <c r="G1960" s="19" t="inlineStr"/>
    </row>
    <row r="1961" customHeight="1" ht="15">
      <c r="A1961" s="20" t="inlineStr">
        <is>
          <r>
            <t xml:space="preserve">Mão de Obra</t>
          </r>
        </is>
      </c>
      <c r="B1961" s="20" t="inlineStr"/>
      <c r="C1961" s="21" t="inlineStr">
        <is>
          <r>
            <t xml:space="preserve">FONTE</t>
          </r>
        </is>
      </c>
      <c r="D1961" s="21" t="inlineStr">
        <is>
          <r>
            <t xml:space="preserve">UNID</t>
          </r>
        </is>
      </c>
      <c r="E1961" s="21" t="inlineStr">
        <is>
          <r>
            <t xml:space="preserve">COEFICIENTE</t>
          </r>
        </is>
      </c>
      <c r="F1961" s="21" t="inlineStr">
        <is>
          <r>
            <t xml:space="preserve">PREÇO UNITÁRIO</t>
          </r>
        </is>
      </c>
      <c r="G1961" s="21" t="inlineStr">
        <is>
          <r>
            <t xml:space="preserve">TOTAL</t>
          </r>
        </is>
      </c>
    </row>
    <row r="1962" customHeight="1" ht="15">
      <c r="A1962" s="22" t="inlineStr">
        <is>
          <r>
            <t xml:space="preserve">00000247</t>
          </r>
        </is>
      </c>
      <c r="B1962" s="23" t="inlineStr">
        <is>
          <r>
            <t xml:space="preserve">AJUDANTE DE ELETRICISTA (HORISTA)</t>
          </r>
        </is>
      </c>
      <c r="C1962" s="22" t="inlineStr">
        <is>
          <r>
            <t xml:space="preserve">SINAPI</t>
          </r>
        </is>
      </c>
      <c r="D1962" s="22" t="inlineStr">
        <is>
          <r>
            <t xml:space="preserve">H</t>
          </r>
        </is>
      </c>
      <c r="E1962" s="24" t="n">
        <v>0.03732</v>
      </c>
      <c r="F1962" s="25" t="n">
        <v>16.28</v>
      </c>
      <c r="G1962" s="25" t="n">
        <f>TRUNC(TRUNC(E1962,8)*F1962,2)</f>
        <v>0.6</v>
      </c>
    </row>
    <row r="1963" customHeight="1" ht="15">
      <c r="A1963" s="2" t="inlineStr"/>
      <c r="B1963" s="2" t="inlineStr"/>
      <c r="C1963" s="2" t="inlineStr"/>
      <c r="D1963" s="2" t="inlineStr"/>
      <c r="E1963" s="26" t="inlineStr">
        <is>
          <r>
            <t xml:space="preserve">TOTAL Mão de Obra:</t>
          </r>
        </is>
      </c>
      <c r="F1963" s="26" t="inlineStr"/>
      <c r="G1963" s="27" t="n">
        <f>SUM(G1962:G1962)</f>
        <v>0.6</v>
      </c>
    </row>
    <row r="1964" customHeight="1" ht="15">
      <c r="A1964" s="2" t="inlineStr"/>
      <c r="B1964" s="2" t="inlineStr"/>
      <c r="C1964" s="2" t="inlineStr"/>
      <c r="D1964" s="2" t="inlineStr"/>
      <c r="E1964" s="28" t="inlineStr">
        <is>
          <r>
            <t xml:space="preserve">VALOR:</t>
          </r>
        </is>
      </c>
      <c r="F1964" s="28" t="inlineStr"/>
      <c r="G1964" s="29" t="n">
        <f>ROUND(SUM(G1963),2)</f>
        <v>0.6</v>
      </c>
    </row>
    <row r="1965" customHeight="1" ht="15">
      <c r="A1965" s="2" t="inlineStr"/>
      <c r="B1965" s="2" t="inlineStr"/>
      <c r="C1965" s="2" t="inlineStr"/>
      <c r="D1965" s="2" t="inlineStr"/>
      <c r="E1965" s="28" t="inlineStr">
        <is>
          <r>
            <t xml:space="preserve">VALOR BDI (20.34%):</t>
          </r>
        </is>
      </c>
      <c r="F1965" s="28" t="inlineStr"/>
      <c r="G1965" s="29" t="n">
        <f>ROUND(G1964*(20.34/100),2)</f>
        <v>0.12</v>
      </c>
    </row>
    <row r="1966" customHeight="1" ht="15">
      <c r="A1966" s="2" t="inlineStr"/>
      <c r="B1966" s="2" t="inlineStr"/>
      <c r="C1966" s="2" t="inlineStr"/>
      <c r="D1966" s="2" t="inlineStr"/>
      <c r="E1966" s="28" t="inlineStr">
        <is>
          <r>
            <t xml:space="preserve">VALOR COM BDI:</t>
          </r>
        </is>
      </c>
      <c r="F1966" s="28" t="inlineStr"/>
      <c r="G1966" s="29" t="n">
        <f>G1965+G1964</f>
        <v>0.72</v>
      </c>
    </row>
    <row r="1967" customHeight="1" ht="10">
      <c r="A1967" s="2" t="inlineStr"/>
      <c r="B1967" s="2" t="inlineStr"/>
      <c r="C1967" s="2" t="inlineStr"/>
      <c r="D1967" s="2" t="inlineStr"/>
      <c r="E1967" s="18" t="inlineStr"/>
      <c r="F1967" s="18" t="inlineStr"/>
      <c r="G1967" s="18" t="inlineStr"/>
    </row>
    <row r="1968" customHeight="1" ht="20">
      <c r="A1968" s="19" t="inlineStr">
        <is>
          <r>
            <t xml:space="preserve">​95317​ CURSO DE CAPACITAÇÃO PARA AUXILIAR DE ENCANADOR OU BOMBEIRO HIDRÁULICO (ENCARGOS COMPLEMENTARES) - HORISTA​ (H)</t>
          </r>
        </is>
      </c>
      <c r="B1968" s="19" t="inlineStr"/>
      <c r="C1968" s="19" t="inlineStr"/>
      <c r="D1968" s="19" t="inlineStr"/>
      <c r="E1968" s="19" t="inlineStr"/>
      <c r="F1968" s="19" t="inlineStr"/>
      <c r="G1968" s="19" t="inlineStr"/>
    </row>
    <row r="1969" customHeight="1" ht="15">
      <c r="A1969" s="20" t="inlineStr">
        <is>
          <r>
            <t xml:space="preserve">Mão de Obra</t>
          </r>
        </is>
      </c>
      <c r="B1969" s="20" t="inlineStr"/>
      <c r="C1969" s="21" t="inlineStr">
        <is>
          <r>
            <t xml:space="preserve">FONTE</t>
          </r>
        </is>
      </c>
      <c r="D1969" s="21" t="inlineStr">
        <is>
          <r>
            <t xml:space="preserve">UNID</t>
          </r>
        </is>
      </c>
      <c r="E1969" s="21" t="inlineStr">
        <is>
          <r>
            <t xml:space="preserve">COEFICIENTE</t>
          </r>
        </is>
      </c>
      <c r="F1969" s="21" t="inlineStr">
        <is>
          <r>
            <t xml:space="preserve">PREÇO UNITÁRIO</t>
          </r>
        </is>
      </c>
      <c r="G1969" s="21" t="inlineStr">
        <is>
          <r>
            <t xml:space="preserve">TOTAL</t>
          </r>
        </is>
      </c>
    </row>
    <row r="1970" customHeight="1" ht="21">
      <c r="A1970" s="22" t="inlineStr">
        <is>
          <r>
            <t xml:space="preserve">00000246</t>
          </r>
        </is>
      </c>
      <c r="B1970" s="23" t="inlineStr">
        <is>
          <r>
            <t xml:space="preserve">AUXILIAR DE ENCANADOR OU BOMBEIRO HIDRAULICO (HORISTA)</t>
          </r>
        </is>
      </c>
      <c r="C1970" s="22" t="inlineStr">
        <is>
          <r>
            <t xml:space="preserve">SINAPI</t>
          </r>
        </is>
      </c>
      <c r="D1970" s="22" t="inlineStr">
        <is>
          <r>
            <t xml:space="preserve">H</t>
          </r>
        </is>
      </c>
      <c r="E1970" s="24" t="n">
        <v>0.01798</v>
      </c>
      <c r="F1970" s="25" t="n">
        <v>16.28</v>
      </c>
      <c r="G1970" s="25" t="n">
        <f>TRUNC(TRUNC(E1970,8)*F1970,2)</f>
        <v>0.29</v>
      </c>
    </row>
    <row r="1971" customHeight="1" ht="15">
      <c r="A1971" s="2" t="inlineStr"/>
      <c r="B1971" s="2" t="inlineStr"/>
      <c r="C1971" s="2" t="inlineStr"/>
      <c r="D1971" s="2" t="inlineStr"/>
      <c r="E1971" s="26" t="inlineStr">
        <is>
          <r>
            <t xml:space="preserve">TOTAL Mão de Obra:</t>
          </r>
        </is>
      </c>
      <c r="F1971" s="26" t="inlineStr"/>
      <c r="G1971" s="27" t="n">
        <f>SUM(G1970:G1970)</f>
        <v>0.29</v>
      </c>
    </row>
    <row r="1972" customHeight="1" ht="15">
      <c r="A1972" s="2" t="inlineStr"/>
      <c r="B1972" s="2" t="inlineStr"/>
      <c r="C1972" s="2" t="inlineStr"/>
      <c r="D1972" s="2" t="inlineStr"/>
      <c r="E1972" s="28" t="inlineStr">
        <is>
          <r>
            <t xml:space="preserve">VALOR:</t>
          </r>
        </is>
      </c>
      <c r="F1972" s="28" t="inlineStr"/>
      <c r="G1972" s="29" t="n">
        <f>ROUND(SUM(G1971),2)</f>
        <v>0.29</v>
      </c>
    </row>
    <row r="1973" customHeight="1" ht="15">
      <c r="A1973" s="2" t="inlineStr"/>
      <c r="B1973" s="2" t="inlineStr"/>
      <c r="C1973" s="2" t="inlineStr"/>
      <c r="D1973" s="2" t="inlineStr"/>
      <c r="E1973" s="28" t="inlineStr">
        <is>
          <r>
            <t xml:space="preserve">VALOR BDI (20.34%):</t>
          </r>
        </is>
      </c>
      <c r="F1973" s="28" t="inlineStr"/>
      <c r="G1973" s="29" t="n">
        <f>ROUND(G1972*(20.34/100),2)</f>
        <v>0.06</v>
      </c>
    </row>
    <row r="1974" customHeight="1" ht="15">
      <c r="A1974" s="2" t="inlineStr"/>
      <c r="B1974" s="2" t="inlineStr"/>
      <c r="C1974" s="2" t="inlineStr"/>
      <c r="D1974" s="2" t="inlineStr"/>
      <c r="E1974" s="28" t="inlineStr">
        <is>
          <r>
            <t xml:space="preserve">VALOR COM BDI:</t>
          </r>
        </is>
      </c>
      <c r="F1974" s="28" t="inlineStr"/>
      <c r="G1974" s="29" t="n">
        <f>G1973+G1972</f>
        <v>0.35</v>
      </c>
    </row>
    <row r="1975" customHeight="1" ht="10">
      <c r="A1975" s="2" t="inlineStr"/>
      <c r="B1975" s="2" t="inlineStr"/>
      <c r="C1975" s="2" t="inlineStr"/>
      <c r="D1975" s="2" t="inlineStr"/>
      <c r="E1975" s="18" t="inlineStr"/>
      <c r="F1975" s="18" t="inlineStr"/>
      <c r="G1975" s="18" t="inlineStr"/>
    </row>
    <row r="1976" customHeight="1" ht="20">
      <c r="A1976" s="19" t="inlineStr">
        <is>
          <r>
            <t xml:space="preserve">​95320​ CURSO DE CAPACITAÇÃO PARA AUXILIAR DE SERRALHEIRO (ENCARGOS COMPLEMENTARES) - HORISTA​ (H)</t>
          </r>
        </is>
      </c>
      <c r="B1976" s="19" t="inlineStr"/>
      <c r="C1976" s="19" t="inlineStr"/>
      <c r="D1976" s="19" t="inlineStr"/>
      <c r="E1976" s="19" t="inlineStr"/>
      <c r="F1976" s="19" t="inlineStr"/>
      <c r="G1976" s="19" t="inlineStr"/>
    </row>
    <row r="1977" customHeight="1" ht="15">
      <c r="A1977" s="20" t="inlineStr">
        <is>
          <r>
            <t xml:space="preserve">Mão de Obra</t>
          </r>
        </is>
      </c>
      <c r="B1977" s="20" t="inlineStr"/>
      <c r="C1977" s="21" t="inlineStr">
        <is>
          <r>
            <t xml:space="preserve">FONTE</t>
          </r>
        </is>
      </c>
      <c r="D1977" s="21" t="inlineStr">
        <is>
          <r>
            <t xml:space="preserve">UNID</t>
          </r>
        </is>
      </c>
      <c r="E1977" s="21" t="inlineStr">
        <is>
          <r>
            <t xml:space="preserve">COEFICIENTE</t>
          </r>
        </is>
      </c>
      <c r="F1977" s="21" t="inlineStr">
        <is>
          <r>
            <t xml:space="preserve">PREÇO UNITÁRIO</t>
          </r>
        </is>
      </c>
      <c r="G1977" s="21" t="inlineStr">
        <is>
          <r>
            <t xml:space="preserve">TOTAL</t>
          </r>
        </is>
      </c>
    </row>
    <row r="1978" customHeight="1" ht="15">
      <c r="A1978" s="22" t="inlineStr">
        <is>
          <r>
            <t xml:space="preserve">00000252</t>
          </r>
        </is>
      </c>
      <c r="B1978" s="23" t="inlineStr">
        <is>
          <r>
            <t xml:space="preserve">AJUDANTE DE SERRALHEIRO (HORISTA)</t>
          </r>
        </is>
      </c>
      <c r="C1978" s="22" t="inlineStr">
        <is>
          <r>
            <t xml:space="preserve">SINAPI</t>
          </r>
        </is>
      </c>
      <c r="D1978" s="22" t="inlineStr">
        <is>
          <r>
            <t xml:space="preserve">H</t>
          </r>
        </is>
      </c>
      <c r="E1978" s="24" t="n">
        <v>0.01154</v>
      </c>
      <c r="F1978" s="25" t="n">
        <v>16.28</v>
      </c>
      <c r="G1978" s="25" t="n">
        <f>TRUNC(TRUNC(E1978,8)*F1978,2)</f>
        <v>0.18</v>
      </c>
    </row>
    <row r="1979" customHeight="1" ht="15">
      <c r="A1979" s="2" t="inlineStr"/>
      <c r="B1979" s="2" t="inlineStr"/>
      <c r="C1979" s="2" t="inlineStr"/>
      <c r="D1979" s="2" t="inlineStr"/>
      <c r="E1979" s="26" t="inlineStr">
        <is>
          <r>
            <t xml:space="preserve">TOTAL Mão de Obra:</t>
          </r>
        </is>
      </c>
      <c r="F1979" s="26" t="inlineStr"/>
      <c r="G1979" s="27" t="n">
        <f>SUM(G1978:G1978)</f>
        <v>0.18</v>
      </c>
    </row>
    <row r="1980" customHeight="1" ht="15">
      <c r="A1980" s="2" t="inlineStr"/>
      <c r="B1980" s="2" t="inlineStr"/>
      <c r="C1980" s="2" t="inlineStr"/>
      <c r="D1980" s="2" t="inlineStr"/>
      <c r="E1980" s="28" t="inlineStr">
        <is>
          <r>
            <t xml:space="preserve">VALOR:</t>
          </r>
        </is>
      </c>
      <c r="F1980" s="28" t="inlineStr"/>
      <c r="G1980" s="29" t="n">
        <f>ROUND(SUM(G1979),2)</f>
        <v>0.18</v>
      </c>
    </row>
    <row r="1981" customHeight="1" ht="15">
      <c r="A1981" s="2" t="inlineStr"/>
      <c r="B1981" s="2" t="inlineStr"/>
      <c r="C1981" s="2" t="inlineStr"/>
      <c r="D1981" s="2" t="inlineStr"/>
      <c r="E1981" s="28" t="inlineStr">
        <is>
          <r>
            <t xml:space="preserve">VALOR BDI (20.34%):</t>
          </r>
        </is>
      </c>
      <c r="F1981" s="28" t="inlineStr"/>
      <c r="G1981" s="29" t="n">
        <f>ROUND(G1980*(20.34/100),2)</f>
        <v>0.04</v>
      </c>
    </row>
    <row r="1982" customHeight="1" ht="15">
      <c r="A1982" s="2" t="inlineStr"/>
      <c r="B1982" s="2" t="inlineStr"/>
      <c r="C1982" s="2" t="inlineStr"/>
      <c r="D1982" s="2" t="inlineStr"/>
      <c r="E1982" s="28" t="inlineStr">
        <is>
          <r>
            <t xml:space="preserve">VALOR COM BDI:</t>
          </r>
        </is>
      </c>
      <c r="F1982" s="28" t="inlineStr"/>
      <c r="G1982" s="29" t="n">
        <f>G1981+G1980</f>
        <v>0.22</v>
      </c>
    </row>
    <row r="1983" customHeight="1" ht="10">
      <c r="A1983" s="2" t="inlineStr"/>
      <c r="B1983" s="2" t="inlineStr"/>
      <c r="C1983" s="2" t="inlineStr"/>
      <c r="D1983" s="2" t="inlineStr"/>
      <c r="E1983" s="18" t="inlineStr"/>
      <c r="F1983" s="18" t="inlineStr"/>
      <c r="G1983" s="18" t="inlineStr"/>
    </row>
    <row r="1984" customHeight="1" ht="20">
      <c r="A1984" s="19" t="inlineStr">
        <is>
          <r>
            <t xml:space="preserve">​95324​ CURSO DE CAPACITAÇÃO PARA AZULEJISTA OU LADRILHEIRO (ENCARGOS COMPLEMENTARES) - HORISTA​ (H)</t>
          </r>
        </is>
      </c>
      <c r="B1984" s="19" t="inlineStr"/>
      <c r="C1984" s="19" t="inlineStr"/>
      <c r="D1984" s="19" t="inlineStr"/>
      <c r="E1984" s="19" t="inlineStr"/>
      <c r="F1984" s="19" t="inlineStr"/>
      <c r="G1984" s="19" t="inlineStr"/>
    </row>
    <row r="1985" customHeight="1" ht="15">
      <c r="A1985" s="20" t="inlineStr">
        <is>
          <r>
            <t xml:space="preserve">Mão de Obra</t>
          </r>
        </is>
      </c>
      <c r="B1985" s="20" t="inlineStr"/>
      <c r="C1985" s="21" t="inlineStr">
        <is>
          <r>
            <t xml:space="preserve">FONTE</t>
          </r>
        </is>
      </c>
      <c r="D1985" s="21" t="inlineStr">
        <is>
          <r>
            <t xml:space="preserve">UNID</t>
          </r>
        </is>
      </c>
      <c r="E1985" s="21" t="inlineStr">
        <is>
          <r>
            <t xml:space="preserve">COEFICIENTE</t>
          </r>
        </is>
      </c>
      <c r="F1985" s="21" t="inlineStr">
        <is>
          <r>
            <t xml:space="preserve">PREÇO UNITÁRIO</t>
          </r>
        </is>
      </c>
      <c r="G1985" s="21" t="inlineStr">
        <is>
          <r>
            <t xml:space="preserve">TOTAL</t>
          </r>
        </is>
      </c>
    </row>
    <row r="1986" customHeight="1" ht="15">
      <c r="A1986" s="22" t="inlineStr">
        <is>
          <r>
            <t xml:space="preserve">00004760</t>
          </r>
        </is>
      </c>
      <c r="B1986" s="23" t="inlineStr">
        <is>
          <r>
            <t xml:space="preserve">AZULEJISTA OU LADRILHEIRO (HORISTA)</t>
          </r>
        </is>
      </c>
      <c r="C1986" s="22" t="inlineStr">
        <is>
          <r>
            <t xml:space="preserve">SINAPI</t>
          </r>
        </is>
      </c>
      <c r="D1986" s="22" t="inlineStr">
        <is>
          <r>
            <t xml:space="preserve">H</t>
          </r>
        </is>
      </c>
      <c r="E1986" s="24" t="n">
        <v>0.01476</v>
      </c>
      <c r="F1986" s="25" t="n">
        <v>21.81</v>
      </c>
      <c r="G1986" s="25" t="n">
        <f>TRUNC(TRUNC(E1986,8)*F1986,2)</f>
        <v>0.32</v>
      </c>
    </row>
    <row r="1987" customHeight="1" ht="15">
      <c r="A1987" s="2" t="inlineStr"/>
      <c r="B1987" s="2" t="inlineStr"/>
      <c r="C1987" s="2" t="inlineStr"/>
      <c r="D1987" s="2" t="inlineStr"/>
      <c r="E1987" s="26" t="inlineStr">
        <is>
          <r>
            <t xml:space="preserve">TOTAL Mão de Obra:</t>
          </r>
        </is>
      </c>
      <c r="F1987" s="26" t="inlineStr"/>
      <c r="G1987" s="27" t="n">
        <f>SUM(G1986:G1986)</f>
        <v>0.32</v>
      </c>
    </row>
    <row r="1988" customHeight="1" ht="15">
      <c r="A1988" s="2" t="inlineStr"/>
      <c r="B1988" s="2" t="inlineStr"/>
      <c r="C1988" s="2" t="inlineStr"/>
      <c r="D1988" s="2" t="inlineStr"/>
      <c r="E1988" s="28" t="inlineStr">
        <is>
          <r>
            <t xml:space="preserve">VALOR:</t>
          </r>
        </is>
      </c>
      <c r="F1988" s="28" t="inlineStr"/>
      <c r="G1988" s="29" t="n">
        <f>ROUND(SUM(G1987),2)</f>
        <v>0.32</v>
      </c>
    </row>
    <row r="1989" customHeight="1" ht="15">
      <c r="A1989" s="2" t="inlineStr"/>
      <c r="B1989" s="2" t="inlineStr"/>
      <c r="C1989" s="2" t="inlineStr"/>
      <c r="D1989" s="2" t="inlineStr"/>
      <c r="E1989" s="28" t="inlineStr">
        <is>
          <r>
            <t xml:space="preserve">VALOR BDI (20.34%):</t>
          </r>
        </is>
      </c>
      <c r="F1989" s="28" t="inlineStr"/>
      <c r="G1989" s="29" t="n">
        <f>ROUND(G1988*(20.34/100),2)</f>
        <v>0.07</v>
      </c>
    </row>
    <row r="1990" customHeight="1" ht="15">
      <c r="A1990" s="2" t="inlineStr"/>
      <c r="B1990" s="2" t="inlineStr"/>
      <c r="C1990" s="2" t="inlineStr"/>
      <c r="D1990" s="2" t="inlineStr"/>
      <c r="E1990" s="28" t="inlineStr">
        <is>
          <r>
            <t xml:space="preserve">VALOR COM BDI:</t>
          </r>
        </is>
      </c>
      <c r="F1990" s="28" t="inlineStr"/>
      <c r="G1990" s="29" t="n">
        <f>G1989+G1988</f>
        <v>0.39</v>
      </c>
    </row>
    <row r="1991" customHeight="1" ht="10">
      <c r="A1991" s="2" t="inlineStr"/>
      <c r="B1991" s="2" t="inlineStr"/>
      <c r="C1991" s="2" t="inlineStr"/>
      <c r="D1991" s="2" t="inlineStr"/>
      <c r="E1991" s="18" t="inlineStr"/>
      <c r="F1991" s="18" t="inlineStr"/>
      <c r="G1991" s="18" t="inlineStr"/>
    </row>
    <row r="1992" customHeight="1" ht="20">
      <c r="A1992" s="19" t="inlineStr">
        <is>
          <r>
            <t xml:space="preserve">​95329​ CURSO DE CAPACITAÇÃO PARA CARPINTEIRO DE ESQUADRIA (ENCARGOS COMPLEMENTARES) - HORISTA​ (H)</t>
          </r>
        </is>
      </c>
      <c r="B1992" s="19" t="inlineStr"/>
      <c r="C1992" s="19" t="inlineStr"/>
      <c r="D1992" s="19" t="inlineStr"/>
      <c r="E1992" s="19" t="inlineStr"/>
      <c r="F1992" s="19" t="inlineStr"/>
      <c r="G1992" s="19" t="inlineStr"/>
    </row>
    <row r="1993" customHeight="1" ht="15">
      <c r="A1993" s="20" t="inlineStr">
        <is>
          <r>
            <t xml:space="preserve">Mão de Obra</t>
          </r>
        </is>
      </c>
      <c r="B1993" s="20" t="inlineStr"/>
      <c r="C1993" s="21" t="inlineStr">
        <is>
          <r>
            <t xml:space="preserve">FONTE</t>
          </r>
        </is>
      </c>
      <c r="D1993" s="21" t="inlineStr">
        <is>
          <r>
            <t xml:space="preserve">UNID</t>
          </r>
        </is>
      </c>
      <c r="E1993" s="21" t="inlineStr">
        <is>
          <r>
            <t xml:space="preserve">COEFICIENTE</t>
          </r>
        </is>
      </c>
      <c r="F1993" s="21" t="inlineStr">
        <is>
          <r>
            <t xml:space="preserve">PREÇO UNITÁRIO</t>
          </r>
        </is>
      </c>
      <c r="G1993" s="21" t="inlineStr">
        <is>
          <r>
            <t xml:space="preserve">TOTAL</t>
          </r>
        </is>
      </c>
    </row>
    <row r="1994" customHeight="1" ht="15">
      <c r="A1994" s="22" t="inlineStr">
        <is>
          <r>
            <t xml:space="preserve">00001214</t>
          </r>
        </is>
      </c>
      <c r="B1994" s="23" t="inlineStr">
        <is>
          <r>
            <t xml:space="preserve">CARPINTEIRO DE ESQUADRIAS (HORISTA)</t>
          </r>
        </is>
      </c>
      <c r="C1994" s="22" t="inlineStr">
        <is>
          <r>
            <t xml:space="preserve">SINAPI</t>
          </r>
        </is>
      </c>
      <c r="D1994" s="22" t="inlineStr">
        <is>
          <r>
            <t xml:space="preserve">H</t>
          </r>
        </is>
      </c>
      <c r="E1994" s="24" t="n">
        <v>0.01476</v>
      </c>
      <c r="F1994" s="25" t="n">
        <v>20.77</v>
      </c>
      <c r="G1994" s="25" t="n">
        <f>TRUNC(TRUNC(E1994,8)*F1994,2)</f>
        <v>0.3</v>
      </c>
    </row>
    <row r="1995" customHeight="1" ht="15">
      <c r="A1995" s="2" t="inlineStr"/>
      <c r="B1995" s="2" t="inlineStr"/>
      <c r="C1995" s="2" t="inlineStr"/>
      <c r="D1995" s="2" t="inlineStr"/>
      <c r="E1995" s="26" t="inlineStr">
        <is>
          <r>
            <t xml:space="preserve">TOTAL Mão de Obra:</t>
          </r>
        </is>
      </c>
      <c r="F1995" s="26" t="inlineStr"/>
      <c r="G1995" s="27" t="n">
        <f>SUM(G1994:G1994)</f>
        <v>0.3</v>
      </c>
    </row>
    <row r="1996" customHeight="1" ht="15">
      <c r="A1996" s="2" t="inlineStr"/>
      <c r="B1996" s="2" t="inlineStr"/>
      <c r="C1996" s="2" t="inlineStr"/>
      <c r="D1996" s="2" t="inlineStr"/>
      <c r="E1996" s="28" t="inlineStr">
        <is>
          <r>
            <t xml:space="preserve">VALOR:</t>
          </r>
        </is>
      </c>
      <c r="F1996" s="28" t="inlineStr"/>
      <c r="G1996" s="29" t="n">
        <f>ROUND(SUM(G1995),2)</f>
        <v>0.3</v>
      </c>
    </row>
    <row r="1997" customHeight="1" ht="15">
      <c r="A1997" s="2" t="inlineStr"/>
      <c r="B1997" s="2" t="inlineStr"/>
      <c r="C1997" s="2" t="inlineStr"/>
      <c r="D1997" s="2" t="inlineStr"/>
      <c r="E1997" s="28" t="inlineStr">
        <is>
          <r>
            <t xml:space="preserve">VALOR BDI (20.34%):</t>
          </r>
        </is>
      </c>
      <c r="F1997" s="28" t="inlineStr"/>
      <c r="G1997" s="29" t="n">
        <f>ROUND(G1996*(20.34/100),2)</f>
        <v>0.06</v>
      </c>
    </row>
    <row r="1998" customHeight="1" ht="15">
      <c r="A1998" s="2" t="inlineStr"/>
      <c r="B1998" s="2" t="inlineStr"/>
      <c r="C1998" s="2" t="inlineStr"/>
      <c r="D1998" s="2" t="inlineStr"/>
      <c r="E1998" s="28" t="inlineStr">
        <is>
          <r>
            <t xml:space="preserve">VALOR COM BDI:</t>
          </r>
        </is>
      </c>
      <c r="F1998" s="28" t="inlineStr"/>
      <c r="G1998" s="29" t="n">
        <f>G1997+G1996</f>
        <v>0.36</v>
      </c>
    </row>
    <row r="1999" customHeight="1" ht="10">
      <c r="A1999" s="2" t="inlineStr"/>
      <c r="B1999" s="2" t="inlineStr"/>
      <c r="C1999" s="2" t="inlineStr"/>
      <c r="D1999" s="2" t="inlineStr"/>
      <c r="E1999" s="18" t="inlineStr"/>
      <c r="F1999" s="18" t="inlineStr"/>
      <c r="G1999" s="18" t="inlineStr"/>
    </row>
    <row r="2000" customHeight="1" ht="20">
      <c r="A2000" s="19" t="inlineStr">
        <is>
          <r>
            <t xml:space="preserve">​95330​ CURSO DE CAPACITAÇÃO PARA CARPINTEIRO DE FÔRMAS (ENCARGOS COMPLEMENTARES) - HORISTA​ (H)</t>
          </r>
        </is>
      </c>
      <c r="B2000" s="19" t="inlineStr"/>
      <c r="C2000" s="19" t="inlineStr"/>
      <c r="D2000" s="19" t="inlineStr"/>
      <c r="E2000" s="19" t="inlineStr"/>
      <c r="F2000" s="19" t="inlineStr"/>
      <c r="G2000" s="19" t="inlineStr"/>
    </row>
    <row r="2001" customHeight="1" ht="15">
      <c r="A2001" s="20" t="inlineStr">
        <is>
          <r>
            <t xml:space="preserve">Mão de Obra</t>
          </r>
        </is>
      </c>
      <c r="B2001" s="20" t="inlineStr"/>
      <c r="C2001" s="21" t="inlineStr">
        <is>
          <r>
            <t xml:space="preserve">FONTE</t>
          </r>
        </is>
      </c>
      <c r="D2001" s="21" t="inlineStr">
        <is>
          <r>
            <t xml:space="preserve">UNID</t>
          </r>
        </is>
      </c>
      <c r="E2001" s="21" t="inlineStr">
        <is>
          <r>
            <t xml:space="preserve">COEFICIENTE</t>
          </r>
        </is>
      </c>
      <c r="F2001" s="21" t="inlineStr">
        <is>
          <r>
            <t xml:space="preserve">PREÇO UNITÁRIO</t>
          </r>
        </is>
      </c>
      <c r="G2001" s="21" t="inlineStr">
        <is>
          <r>
            <t xml:space="preserve">TOTAL</t>
          </r>
        </is>
      </c>
    </row>
    <row r="2002" customHeight="1" ht="15">
      <c r="A2002" s="22" t="inlineStr">
        <is>
          <r>
            <t xml:space="preserve">00001213</t>
          </r>
        </is>
      </c>
      <c r="B2002" s="23" t="inlineStr">
        <is>
          <r>
            <t xml:space="preserve">CARPINTEIRO DE FORMAS PARA CONCRETO (HORISTA)</t>
          </r>
        </is>
      </c>
      <c r="C2002" s="22" t="inlineStr">
        <is>
          <r>
            <t xml:space="preserve">SINAPI</t>
          </r>
        </is>
      </c>
      <c r="D2002" s="22" t="inlineStr">
        <is>
          <r>
            <t xml:space="preserve">H</t>
          </r>
        </is>
      </c>
      <c r="E2002" s="24" t="n">
        <v>0.01154</v>
      </c>
      <c r="F2002" s="25" t="n">
        <v>21.81</v>
      </c>
      <c r="G2002" s="25" t="n">
        <f>TRUNC(TRUNC(E2002,8)*F2002,2)</f>
        <v>0.25</v>
      </c>
    </row>
    <row r="2003" customHeight="1" ht="15">
      <c r="A2003" s="2" t="inlineStr"/>
      <c r="B2003" s="2" t="inlineStr"/>
      <c r="C2003" s="2" t="inlineStr"/>
      <c r="D2003" s="2" t="inlineStr"/>
      <c r="E2003" s="26" t="inlineStr">
        <is>
          <r>
            <t xml:space="preserve">TOTAL Mão de Obra:</t>
          </r>
        </is>
      </c>
      <c r="F2003" s="26" t="inlineStr"/>
      <c r="G2003" s="27" t="n">
        <f>SUM(G2002:G2002)</f>
        <v>0.25</v>
      </c>
    </row>
    <row r="2004" customHeight="1" ht="15">
      <c r="A2004" s="2" t="inlineStr"/>
      <c r="B2004" s="2" t="inlineStr"/>
      <c r="C2004" s="2" t="inlineStr"/>
      <c r="D2004" s="2" t="inlineStr"/>
      <c r="E2004" s="28" t="inlineStr">
        <is>
          <r>
            <t xml:space="preserve">VALOR:</t>
          </r>
        </is>
      </c>
      <c r="F2004" s="28" t="inlineStr"/>
      <c r="G2004" s="29" t="n">
        <f>ROUND(SUM(G2003),2)</f>
        <v>0.25</v>
      </c>
    </row>
    <row r="2005" customHeight="1" ht="15">
      <c r="A2005" s="2" t="inlineStr"/>
      <c r="B2005" s="2" t="inlineStr"/>
      <c r="C2005" s="2" t="inlineStr"/>
      <c r="D2005" s="2" t="inlineStr"/>
      <c r="E2005" s="28" t="inlineStr">
        <is>
          <r>
            <t xml:space="preserve">VALOR BDI (20.34%):</t>
          </r>
        </is>
      </c>
      <c r="F2005" s="28" t="inlineStr"/>
      <c r="G2005" s="29" t="n">
        <f>ROUND(G2004*(20.34/100),2)</f>
        <v>0.05</v>
      </c>
    </row>
    <row r="2006" customHeight="1" ht="15">
      <c r="A2006" s="2" t="inlineStr"/>
      <c r="B2006" s="2" t="inlineStr"/>
      <c r="C2006" s="2" t="inlineStr"/>
      <c r="D2006" s="2" t="inlineStr"/>
      <c r="E2006" s="28" t="inlineStr">
        <is>
          <r>
            <t xml:space="preserve">VALOR COM BDI:</t>
          </r>
        </is>
      </c>
      <c r="F2006" s="28" t="inlineStr"/>
      <c r="G2006" s="29" t="n">
        <f>G2005+G2004</f>
        <v>0.3</v>
      </c>
    </row>
    <row r="2007" customHeight="1" ht="10">
      <c r="A2007" s="2" t="inlineStr"/>
      <c r="B2007" s="2" t="inlineStr"/>
      <c r="C2007" s="2" t="inlineStr"/>
      <c r="D2007" s="2" t="inlineStr"/>
      <c r="E2007" s="18" t="inlineStr"/>
      <c r="F2007" s="18" t="inlineStr"/>
      <c r="G2007" s="18" t="inlineStr"/>
    </row>
    <row r="2008" customHeight="1" ht="20">
      <c r="A2008" s="19" t="inlineStr">
        <is>
          <r>
            <t xml:space="preserve">​95332​ CURSO DE CAPACITAÇÃO PARA ELETRICISTA (ENCARGOS COMPLEMENTARES) - HORISTA​ (H)</t>
          </r>
        </is>
      </c>
      <c r="B2008" s="19" t="inlineStr"/>
      <c r="C2008" s="19" t="inlineStr"/>
      <c r="D2008" s="19" t="inlineStr"/>
      <c r="E2008" s="19" t="inlineStr"/>
      <c r="F2008" s="19" t="inlineStr"/>
      <c r="G2008" s="19" t="inlineStr"/>
    </row>
    <row r="2009" customHeight="1" ht="15">
      <c r="A2009" s="20" t="inlineStr">
        <is>
          <r>
            <t xml:space="preserve">Mão de Obra</t>
          </r>
        </is>
      </c>
      <c r="B2009" s="20" t="inlineStr"/>
      <c r="C2009" s="21" t="inlineStr">
        <is>
          <r>
            <t xml:space="preserve">FONTE</t>
          </r>
        </is>
      </c>
      <c r="D2009" s="21" t="inlineStr">
        <is>
          <r>
            <t xml:space="preserve">UNID</t>
          </r>
        </is>
      </c>
      <c r="E2009" s="21" t="inlineStr">
        <is>
          <r>
            <t xml:space="preserve">COEFICIENTE</t>
          </r>
        </is>
      </c>
      <c r="F2009" s="21" t="inlineStr">
        <is>
          <r>
            <t xml:space="preserve">PREÇO UNITÁRIO</t>
          </r>
        </is>
      </c>
      <c r="G2009" s="21" t="inlineStr">
        <is>
          <r>
            <t xml:space="preserve">TOTAL</t>
          </r>
        </is>
      </c>
    </row>
    <row r="2010" customHeight="1" ht="15">
      <c r="A2010" s="22" t="inlineStr">
        <is>
          <r>
            <t xml:space="preserve">00002436</t>
          </r>
        </is>
      </c>
      <c r="B2010" s="23" t="inlineStr">
        <is>
          <r>
            <t xml:space="preserve">ELETRICISTA (HORISTA)</t>
          </r>
        </is>
      </c>
      <c r="C2010" s="22" t="inlineStr">
        <is>
          <r>
            <t xml:space="preserve">SINAPI</t>
          </r>
        </is>
      </c>
      <c r="D2010" s="22" t="inlineStr">
        <is>
          <r>
            <t xml:space="preserve">H</t>
          </r>
        </is>
      </c>
      <c r="E2010" s="24" t="n">
        <v>0.03732</v>
      </c>
      <c r="F2010" s="25" t="n">
        <v>21.81</v>
      </c>
      <c r="G2010" s="25" t="n">
        <f>TRUNC(TRUNC(E2010,8)*F2010,2)</f>
        <v>0.81</v>
      </c>
    </row>
    <row r="2011" customHeight="1" ht="15">
      <c r="A2011" s="2" t="inlineStr"/>
      <c r="B2011" s="2" t="inlineStr"/>
      <c r="C2011" s="2" t="inlineStr"/>
      <c r="D2011" s="2" t="inlineStr"/>
      <c r="E2011" s="26" t="inlineStr">
        <is>
          <r>
            <t xml:space="preserve">TOTAL Mão de Obra:</t>
          </r>
        </is>
      </c>
      <c r="F2011" s="26" t="inlineStr"/>
      <c r="G2011" s="27" t="n">
        <f>SUM(G2010:G2010)</f>
        <v>0.81</v>
      </c>
    </row>
    <row r="2012" customHeight="1" ht="15">
      <c r="A2012" s="2" t="inlineStr"/>
      <c r="B2012" s="2" t="inlineStr"/>
      <c r="C2012" s="2" t="inlineStr"/>
      <c r="D2012" s="2" t="inlineStr"/>
      <c r="E2012" s="28" t="inlineStr">
        <is>
          <r>
            <t xml:space="preserve">VALOR:</t>
          </r>
        </is>
      </c>
      <c r="F2012" s="28" t="inlineStr"/>
      <c r="G2012" s="29" t="n">
        <f>ROUND(SUM(G2011),2)</f>
        <v>0.81</v>
      </c>
    </row>
    <row r="2013" customHeight="1" ht="15">
      <c r="A2013" s="2" t="inlineStr"/>
      <c r="B2013" s="2" t="inlineStr"/>
      <c r="C2013" s="2" t="inlineStr"/>
      <c r="D2013" s="2" t="inlineStr"/>
      <c r="E2013" s="28" t="inlineStr">
        <is>
          <r>
            <t xml:space="preserve">VALOR BDI (20.34%):</t>
          </r>
        </is>
      </c>
      <c r="F2013" s="28" t="inlineStr"/>
      <c r="G2013" s="29" t="n">
        <f>ROUND(G2012*(20.34/100),2)</f>
        <v>0.16</v>
      </c>
    </row>
    <row r="2014" customHeight="1" ht="15">
      <c r="A2014" s="2" t="inlineStr"/>
      <c r="B2014" s="2" t="inlineStr"/>
      <c r="C2014" s="2" t="inlineStr"/>
      <c r="D2014" s="2" t="inlineStr"/>
      <c r="E2014" s="28" t="inlineStr">
        <is>
          <r>
            <t xml:space="preserve">VALOR COM BDI:</t>
          </r>
        </is>
      </c>
      <c r="F2014" s="28" t="inlineStr"/>
      <c r="G2014" s="29" t="n">
        <f>G2013+G2012</f>
        <v>0.97</v>
      </c>
    </row>
    <row r="2015" customHeight="1" ht="10">
      <c r="A2015" s="2" t="inlineStr"/>
      <c r="B2015" s="2" t="inlineStr"/>
      <c r="C2015" s="2" t="inlineStr"/>
      <c r="D2015" s="2" t="inlineStr"/>
      <c r="E2015" s="18" t="inlineStr"/>
      <c r="F2015" s="18" t="inlineStr"/>
      <c r="G2015" s="18" t="inlineStr"/>
    </row>
    <row r="2016" customHeight="1" ht="20">
      <c r="A2016" s="19" t="inlineStr">
        <is>
          <r>
            <t xml:space="preserve">​95335​ CURSO DE CAPACITAÇÃO PARA ENCANADOR OU BOMBEIRO HIDRÁULICO (ENCARGOS COMPLEMENTARES) - HORISTA​ (H)</t>
          </r>
        </is>
      </c>
      <c r="B2016" s="19" t="inlineStr"/>
      <c r="C2016" s="19" t="inlineStr"/>
      <c r="D2016" s="19" t="inlineStr"/>
      <c r="E2016" s="19" t="inlineStr"/>
      <c r="F2016" s="19" t="inlineStr"/>
      <c r="G2016" s="19" t="inlineStr"/>
    </row>
    <row r="2017" customHeight="1" ht="15">
      <c r="A2017" s="20" t="inlineStr">
        <is>
          <r>
            <t xml:space="preserve">Mão de Obra</t>
          </r>
        </is>
      </c>
      <c r="B2017" s="20" t="inlineStr"/>
      <c r="C2017" s="21" t="inlineStr">
        <is>
          <r>
            <t xml:space="preserve">FONTE</t>
          </r>
        </is>
      </c>
      <c r="D2017" s="21" t="inlineStr">
        <is>
          <r>
            <t xml:space="preserve">UNID</t>
          </r>
        </is>
      </c>
      <c r="E2017" s="21" t="inlineStr">
        <is>
          <r>
            <t xml:space="preserve">COEFICIENTE</t>
          </r>
        </is>
      </c>
      <c r="F2017" s="21" t="inlineStr">
        <is>
          <r>
            <t xml:space="preserve">PREÇO UNITÁRIO</t>
          </r>
        </is>
      </c>
      <c r="G2017" s="21" t="inlineStr">
        <is>
          <r>
            <t xml:space="preserve">TOTAL</t>
          </r>
        </is>
      </c>
    </row>
    <row r="2018" customHeight="1" ht="15">
      <c r="A2018" s="22" t="inlineStr">
        <is>
          <r>
            <t xml:space="preserve">00002696</t>
          </r>
        </is>
      </c>
      <c r="B2018" s="23" t="inlineStr">
        <is>
          <r>
            <t xml:space="preserve">ENCANADOR OU BOMBEIRO HIDRAULICO (HORISTA)</t>
          </r>
        </is>
      </c>
      <c r="C2018" s="22" t="inlineStr">
        <is>
          <r>
            <t xml:space="preserve">SINAPI</t>
          </r>
        </is>
      </c>
      <c r="D2018" s="22" t="inlineStr">
        <is>
          <r>
            <t xml:space="preserve">H</t>
          </r>
        </is>
      </c>
      <c r="E2018" s="24" t="n">
        <v>0.01798</v>
      </c>
      <c r="F2018" s="25" t="n">
        <v>21.81</v>
      </c>
      <c r="G2018" s="25" t="n">
        <f>TRUNC(TRUNC(E2018,8)*F2018,2)</f>
        <v>0.39</v>
      </c>
    </row>
    <row r="2019" customHeight="1" ht="15">
      <c r="A2019" s="2" t="inlineStr"/>
      <c r="B2019" s="2" t="inlineStr"/>
      <c r="C2019" s="2" t="inlineStr"/>
      <c r="D2019" s="2" t="inlineStr"/>
      <c r="E2019" s="26" t="inlineStr">
        <is>
          <r>
            <t xml:space="preserve">TOTAL Mão de Obra:</t>
          </r>
        </is>
      </c>
      <c r="F2019" s="26" t="inlineStr"/>
      <c r="G2019" s="27" t="n">
        <f>SUM(G2018:G2018)</f>
        <v>0.39</v>
      </c>
    </row>
    <row r="2020" customHeight="1" ht="15">
      <c r="A2020" s="2" t="inlineStr"/>
      <c r="B2020" s="2" t="inlineStr"/>
      <c r="C2020" s="2" t="inlineStr"/>
      <c r="D2020" s="2" t="inlineStr"/>
      <c r="E2020" s="28" t="inlineStr">
        <is>
          <r>
            <t xml:space="preserve">VALOR:</t>
          </r>
        </is>
      </c>
      <c r="F2020" s="28" t="inlineStr"/>
      <c r="G2020" s="29" t="n">
        <f>ROUND(SUM(G2019),2)</f>
        <v>0.39</v>
      </c>
    </row>
    <row r="2021" customHeight="1" ht="15">
      <c r="A2021" s="2" t="inlineStr"/>
      <c r="B2021" s="2" t="inlineStr"/>
      <c r="C2021" s="2" t="inlineStr"/>
      <c r="D2021" s="2" t="inlineStr"/>
      <c r="E2021" s="28" t="inlineStr">
        <is>
          <r>
            <t xml:space="preserve">VALOR BDI (20.34%):</t>
          </r>
        </is>
      </c>
      <c r="F2021" s="28" t="inlineStr"/>
      <c r="G2021" s="29" t="n">
        <f>ROUND(G2020*(20.34/100),2)</f>
        <v>0.08</v>
      </c>
    </row>
    <row r="2022" customHeight="1" ht="15">
      <c r="A2022" s="2" t="inlineStr"/>
      <c r="B2022" s="2" t="inlineStr"/>
      <c r="C2022" s="2" t="inlineStr"/>
      <c r="D2022" s="2" t="inlineStr"/>
      <c r="E2022" s="28" t="inlineStr">
        <is>
          <r>
            <t xml:space="preserve">VALOR COM BDI:</t>
          </r>
        </is>
      </c>
      <c r="F2022" s="28" t="inlineStr"/>
      <c r="G2022" s="29" t="n">
        <f>G2021+G2020</f>
        <v>0.47</v>
      </c>
    </row>
    <row r="2023" customHeight="1" ht="10">
      <c r="A2023" s="2" t="inlineStr"/>
      <c r="B2023" s="2" t="inlineStr"/>
      <c r="C2023" s="2" t="inlineStr"/>
      <c r="D2023" s="2" t="inlineStr"/>
      <c r="E2023" s="18" t="inlineStr"/>
      <c r="F2023" s="18" t="inlineStr"/>
      <c r="G2023" s="18" t="inlineStr"/>
    </row>
    <row r="2024" customHeight="1" ht="20">
      <c r="A2024" s="19" t="inlineStr">
        <is>
          <r>
            <t xml:space="preserve">​95401​ CURSO DE CAPACITAÇÃO PARA ENCARREGADO GERAL (ENCARGOS COMPLEMENTARES) - HORISTA​ (H)</t>
          </r>
        </is>
      </c>
      <c r="B2024" s="19" t="inlineStr"/>
      <c r="C2024" s="19" t="inlineStr"/>
      <c r="D2024" s="19" t="inlineStr"/>
      <c r="E2024" s="19" t="inlineStr"/>
      <c r="F2024" s="19" t="inlineStr"/>
      <c r="G2024" s="19" t="inlineStr"/>
    </row>
    <row r="2025" customHeight="1" ht="15">
      <c r="A2025" s="20" t="inlineStr">
        <is>
          <r>
            <t xml:space="preserve">Mão de Obra</t>
          </r>
        </is>
      </c>
      <c r="B2025" s="20" t="inlineStr"/>
      <c r="C2025" s="21" t="inlineStr">
        <is>
          <r>
            <t xml:space="preserve">FONTE</t>
          </r>
        </is>
      </c>
      <c r="D2025" s="21" t="inlineStr">
        <is>
          <r>
            <t xml:space="preserve">UNID</t>
          </r>
        </is>
      </c>
      <c r="E2025" s="21" t="inlineStr">
        <is>
          <r>
            <t xml:space="preserve">COEFICIENTE</t>
          </r>
        </is>
      </c>
      <c r="F2025" s="21" t="inlineStr">
        <is>
          <r>
            <t xml:space="preserve">PREÇO UNITÁRIO</t>
          </r>
        </is>
      </c>
      <c r="G2025" s="21" t="inlineStr">
        <is>
          <r>
            <t xml:space="preserve">TOTAL</t>
          </r>
        </is>
      </c>
    </row>
    <row r="2026" customHeight="1" ht="15">
      <c r="A2026" s="22" t="inlineStr">
        <is>
          <r>
            <t xml:space="preserve">00004083</t>
          </r>
        </is>
      </c>
      <c r="B2026" s="23" t="inlineStr">
        <is>
          <r>
            <t xml:space="preserve">ENCARREGADO GERAL DE OBRAS (HORISTA)</t>
          </r>
        </is>
      </c>
      <c r="C2026" s="22" t="inlineStr">
        <is>
          <r>
            <t xml:space="preserve">SINAPI</t>
          </r>
        </is>
      </c>
      <c r="D2026" s="22" t="inlineStr">
        <is>
          <r>
            <t xml:space="preserve">H</t>
          </r>
        </is>
      </c>
      <c r="E2026" s="24" t="n">
        <v>0.0212</v>
      </c>
      <c r="F2026" s="25" t="n">
        <v>25.61</v>
      </c>
      <c r="G2026" s="25" t="n">
        <f>TRUNC(TRUNC(E2026,8)*F2026,2)</f>
        <v>0.54</v>
      </c>
    </row>
    <row r="2027" customHeight="1" ht="15">
      <c r="A2027" s="2" t="inlineStr"/>
      <c r="B2027" s="2" t="inlineStr"/>
      <c r="C2027" s="2" t="inlineStr"/>
      <c r="D2027" s="2" t="inlineStr"/>
      <c r="E2027" s="26" t="inlineStr">
        <is>
          <r>
            <t xml:space="preserve">TOTAL Mão de Obra:</t>
          </r>
        </is>
      </c>
      <c r="F2027" s="26" t="inlineStr"/>
      <c r="G2027" s="27" t="n">
        <f>SUM(G2026:G2026)</f>
        <v>0.54</v>
      </c>
    </row>
    <row r="2028" customHeight="1" ht="15">
      <c r="A2028" s="2" t="inlineStr"/>
      <c r="B2028" s="2" t="inlineStr"/>
      <c r="C2028" s="2" t="inlineStr"/>
      <c r="D2028" s="2" t="inlineStr"/>
      <c r="E2028" s="28" t="inlineStr">
        <is>
          <r>
            <t xml:space="preserve">VALOR:</t>
          </r>
        </is>
      </c>
      <c r="F2028" s="28" t="inlineStr"/>
      <c r="G2028" s="29" t="n">
        <f>ROUND(SUM(G2027),2)</f>
        <v>0.54</v>
      </c>
    </row>
    <row r="2029" customHeight="1" ht="15">
      <c r="A2029" s="2" t="inlineStr"/>
      <c r="B2029" s="2" t="inlineStr"/>
      <c r="C2029" s="2" t="inlineStr"/>
      <c r="D2029" s="2" t="inlineStr"/>
      <c r="E2029" s="28" t="inlineStr">
        <is>
          <r>
            <t xml:space="preserve">VALOR BDI (20.34%):</t>
          </r>
        </is>
      </c>
      <c r="F2029" s="28" t="inlineStr"/>
      <c r="G2029" s="29" t="n">
        <f>ROUND(G2028*(20.34/100),2)</f>
        <v>0.11</v>
      </c>
    </row>
    <row r="2030" customHeight="1" ht="15">
      <c r="A2030" s="2" t="inlineStr"/>
      <c r="B2030" s="2" t="inlineStr"/>
      <c r="C2030" s="2" t="inlineStr"/>
      <c r="D2030" s="2" t="inlineStr"/>
      <c r="E2030" s="28" t="inlineStr">
        <is>
          <r>
            <t xml:space="preserve">VALOR COM BDI:</t>
          </r>
        </is>
      </c>
      <c r="F2030" s="28" t="inlineStr"/>
      <c r="G2030" s="29" t="n">
        <f>G2029+G2028</f>
        <v>0.65</v>
      </c>
    </row>
    <row r="2031" customHeight="1" ht="10">
      <c r="A2031" s="2" t="inlineStr"/>
      <c r="B2031" s="2" t="inlineStr"/>
      <c r="C2031" s="2" t="inlineStr"/>
      <c r="D2031" s="2" t="inlineStr"/>
      <c r="E2031" s="18" t="inlineStr"/>
      <c r="F2031" s="18" t="inlineStr"/>
      <c r="G2031" s="18" t="inlineStr"/>
    </row>
    <row r="2032" customHeight="1" ht="20">
      <c r="A2032" s="19" t="inlineStr">
        <is>
          <r>
            <t xml:space="preserve">​95402​ CURSO DE CAPACITAÇÃO PARA ENGENHEIRO CIVIL DE OBRA JÚNIOR (ENCARGOS COMPLEMENTARES) - HORISTA​ (H)</t>
          </r>
        </is>
      </c>
      <c r="B2032" s="19" t="inlineStr"/>
      <c r="C2032" s="19" t="inlineStr"/>
      <c r="D2032" s="19" t="inlineStr"/>
      <c r="E2032" s="19" t="inlineStr"/>
      <c r="F2032" s="19" t="inlineStr"/>
      <c r="G2032" s="19" t="inlineStr"/>
    </row>
    <row r="2033" customHeight="1" ht="15">
      <c r="A2033" s="20" t="inlineStr">
        <is>
          <r>
            <t xml:space="preserve">Mão de Obra</t>
          </r>
        </is>
      </c>
      <c r="B2033" s="20" t="inlineStr"/>
      <c r="C2033" s="21" t="inlineStr">
        <is>
          <r>
            <t xml:space="preserve">FONTE</t>
          </r>
        </is>
      </c>
      <c r="D2033" s="21" t="inlineStr">
        <is>
          <r>
            <t xml:space="preserve">UNID</t>
          </r>
        </is>
      </c>
      <c r="E2033" s="21" t="inlineStr">
        <is>
          <r>
            <t xml:space="preserve">COEFICIENTE</t>
          </r>
        </is>
      </c>
      <c r="F2033" s="21" t="inlineStr">
        <is>
          <r>
            <t xml:space="preserve">PREÇO UNITÁRIO</t>
          </r>
        </is>
      </c>
      <c r="G2033" s="21" t="inlineStr">
        <is>
          <r>
            <t xml:space="preserve">TOTAL</t>
          </r>
        </is>
      </c>
    </row>
    <row r="2034" customHeight="1" ht="15">
      <c r="A2034" s="22" t="inlineStr">
        <is>
          <r>
            <t xml:space="preserve">00002706</t>
          </r>
        </is>
      </c>
      <c r="B2034" s="23" t="inlineStr">
        <is>
          <r>
            <t xml:space="preserve">ENGENHEIRO CIVIL DE OBRA JUNIOR (HORISTA)</t>
          </r>
        </is>
      </c>
      <c r="C2034" s="22" t="inlineStr">
        <is>
          <r>
            <t xml:space="preserve">SINAPI</t>
          </r>
        </is>
      </c>
      <c r="D2034" s="22" t="inlineStr">
        <is>
          <r>
            <t xml:space="preserve">H</t>
          </r>
        </is>
      </c>
      <c r="E2034" s="24" t="n">
        <v>0.01476</v>
      </c>
      <c r="F2034" s="25" t="n">
        <v>126.15</v>
      </c>
      <c r="G2034" s="25" t="n">
        <f>TRUNC(TRUNC(E2034,8)*F2034,2)</f>
        <v>1.86</v>
      </c>
    </row>
    <row r="2035" customHeight="1" ht="15">
      <c r="A2035" s="2" t="inlineStr"/>
      <c r="B2035" s="2" t="inlineStr"/>
      <c r="C2035" s="2" t="inlineStr"/>
      <c r="D2035" s="2" t="inlineStr"/>
      <c r="E2035" s="26" t="inlineStr">
        <is>
          <r>
            <t xml:space="preserve">TOTAL Mão de Obra:</t>
          </r>
        </is>
      </c>
      <c r="F2035" s="26" t="inlineStr"/>
      <c r="G2035" s="27" t="n">
        <f>SUM(G2034:G2034)</f>
        <v>1.86</v>
      </c>
    </row>
    <row r="2036" customHeight="1" ht="15">
      <c r="A2036" s="2" t="inlineStr"/>
      <c r="B2036" s="2" t="inlineStr"/>
      <c r="C2036" s="2" t="inlineStr"/>
      <c r="D2036" s="2" t="inlineStr"/>
      <c r="E2036" s="28" t="inlineStr">
        <is>
          <r>
            <t xml:space="preserve">VALOR:</t>
          </r>
        </is>
      </c>
      <c r="F2036" s="28" t="inlineStr"/>
      <c r="G2036" s="29" t="n">
        <f>ROUND(SUM(G2035),2)</f>
        <v>1.86</v>
      </c>
    </row>
    <row r="2037" customHeight="1" ht="15">
      <c r="A2037" s="2" t="inlineStr"/>
      <c r="B2037" s="2" t="inlineStr"/>
      <c r="C2037" s="2" t="inlineStr"/>
      <c r="D2037" s="2" t="inlineStr"/>
      <c r="E2037" s="28" t="inlineStr">
        <is>
          <r>
            <t xml:space="preserve">VALOR BDI (20.34%):</t>
          </r>
        </is>
      </c>
      <c r="F2037" s="28" t="inlineStr"/>
      <c r="G2037" s="29" t="n">
        <f>ROUND(G2036*(20.34/100),2)</f>
        <v>0.38</v>
      </c>
    </row>
    <row r="2038" customHeight="1" ht="15">
      <c r="A2038" s="2" t="inlineStr"/>
      <c r="B2038" s="2" t="inlineStr"/>
      <c r="C2038" s="2" t="inlineStr"/>
      <c r="D2038" s="2" t="inlineStr"/>
      <c r="E2038" s="28" t="inlineStr">
        <is>
          <r>
            <t xml:space="preserve">VALOR COM BDI:</t>
          </r>
        </is>
      </c>
      <c r="F2038" s="28" t="inlineStr"/>
      <c r="G2038" s="29" t="n">
        <f>G2037+G2036</f>
        <v>2.24</v>
      </c>
    </row>
    <row r="2039" customHeight="1" ht="10">
      <c r="A2039" s="2" t="inlineStr"/>
      <c r="B2039" s="2" t="inlineStr"/>
      <c r="C2039" s="2" t="inlineStr"/>
      <c r="D2039" s="2" t="inlineStr"/>
      <c r="E2039" s="18" t="inlineStr"/>
      <c r="F2039" s="18" t="inlineStr"/>
      <c r="G2039" s="18" t="inlineStr"/>
    </row>
    <row r="2040" customHeight="1" ht="20">
      <c r="A2040" s="19" t="inlineStr">
        <is>
          <r>
            <t xml:space="preserve">​95338​ CURSO DE CAPACITAÇÃO PARA IMPERMEABILIZADOR (ENCARGOS COMPLEMENTARES) - HORISTA​ (H)</t>
          </r>
        </is>
      </c>
      <c r="B2040" s="19" t="inlineStr"/>
      <c r="C2040" s="19" t="inlineStr"/>
      <c r="D2040" s="19" t="inlineStr"/>
      <c r="E2040" s="19" t="inlineStr"/>
      <c r="F2040" s="19" t="inlineStr"/>
      <c r="G2040" s="19" t="inlineStr"/>
    </row>
    <row r="2041" customHeight="1" ht="15">
      <c r="A2041" s="20" t="inlineStr">
        <is>
          <r>
            <t xml:space="preserve">Mão de Obra</t>
          </r>
        </is>
      </c>
      <c r="B2041" s="20" t="inlineStr"/>
      <c r="C2041" s="21" t="inlineStr">
        <is>
          <r>
            <t xml:space="preserve">FONTE</t>
          </r>
        </is>
      </c>
      <c r="D2041" s="21" t="inlineStr">
        <is>
          <r>
            <t xml:space="preserve">UNID</t>
          </r>
        </is>
      </c>
      <c r="E2041" s="21" t="inlineStr">
        <is>
          <r>
            <t xml:space="preserve">COEFICIENTE</t>
          </r>
        </is>
      </c>
      <c r="F2041" s="21" t="inlineStr">
        <is>
          <r>
            <t xml:space="preserve">PREÇO UNITÁRIO</t>
          </r>
        </is>
      </c>
      <c r="G2041" s="21" t="inlineStr">
        <is>
          <r>
            <t xml:space="preserve">TOTAL</t>
          </r>
        </is>
      </c>
    </row>
    <row r="2042" customHeight="1" ht="15">
      <c r="A2042" s="22" t="inlineStr">
        <is>
          <r>
            <t xml:space="preserve">00012873</t>
          </r>
        </is>
      </c>
      <c r="B2042" s="23" t="inlineStr">
        <is>
          <r>
            <t xml:space="preserve">IMPERMEABILIZADOR (HORISTA)</t>
          </r>
        </is>
      </c>
      <c r="C2042" s="22" t="inlineStr">
        <is>
          <r>
            <t xml:space="preserve">SINAPI</t>
          </r>
        </is>
      </c>
      <c r="D2042" s="22" t="inlineStr">
        <is>
          <r>
            <t xml:space="preserve">H</t>
          </r>
        </is>
      </c>
      <c r="E2042" s="24" t="n">
        <v>0.0212</v>
      </c>
      <c r="F2042" s="25" t="n">
        <v>21.81</v>
      </c>
      <c r="G2042" s="25" t="n">
        <f>TRUNC(TRUNC(E2042,8)*F2042,2)</f>
        <v>0.46</v>
      </c>
    </row>
    <row r="2043" customHeight="1" ht="15">
      <c r="A2043" s="2" t="inlineStr"/>
      <c r="B2043" s="2" t="inlineStr"/>
      <c r="C2043" s="2" t="inlineStr"/>
      <c r="D2043" s="2" t="inlineStr"/>
      <c r="E2043" s="26" t="inlineStr">
        <is>
          <r>
            <t xml:space="preserve">TOTAL Mão de Obra:</t>
          </r>
        </is>
      </c>
      <c r="F2043" s="26" t="inlineStr"/>
      <c r="G2043" s="27" t="n">
        <f>SUM(G2042:G2042)</f>
        <v>0.46</v>
      </c>
    </row>
    <row r="2044" customHeight="1" ht="15">
      <c r="A2044" s="2" t="inlineStr"/>
      <c r="B2044" s="2" t="inlineStr"/>
      <c r="C2044" s="2" t="inlineStr"/>
      <c r="D2044" s="2" t="inlineStr"/>
      <c r="E2044" s="28" t="inlineStr">
        <is>
          <r>
            <t xml:space="preserve">VALOR:</t>
          </r>
        </is>
      </c>
      <c r="F2044" s="28" t="inlineStr"/>
      <c r="G2044" s="29" t="n">
        <f>ROUND(SUM(G2043),2)</f>
        <v>0.46</v>
      </c>
    </row>
    <row r="2045" customHeight="1" ht="15">
      <c r="A2045" s="2" t="inlineStr"/>
      <c r="B2045" s="2" t="inlineStr"/>
      <c r="C2045" s="2" t="inlineStr"/>
      <c r="D2045" s="2" t="inlineStr"/>
      <c r="E2045" s="28" t="inlineStr">
        <is>
          <r>
            <t xml:space="preserve">VALOR BDI (20.34%):</t>
          </r>
        </is>
      </c>
      <c r="F2045" s="28" t="inlineStr"/>
      <c r="G2045" s="29" t="n">
        <f>ROUND(G2044*(20.34/100),2)</f>
        <v>0.09</v>
      </c>
    </row>
    <row r="2046" customHeight="1" ht="15">
      <c r="A2046" s="2" t="inlineStr"/>
      <c r="B2046" s="2" t="inlineStr"/>
      <c r="C2046" s="2" t="inlineStr"/>
      <c r="D2046" s="2" t="inlineStr"/>
      <c r="E2046" s="28" t="inlineStr">
        <is>
          <r>
            <t xml:space="preserve">VALOR COM BDI:</t>
          </r>
        </is>
      </c>
      <c r="F2046" s="28" t="inlineStr"/>
      <c r="G2046" s="29" t="n">
        <f>G2045+G2044</f>
        <v>0.55</v>
      </c>
    </row>
    <row r="2047" customHeight="1" ht="10">
      <c r="A2047" s="2" t="inlineStr"/>
      <c r="B2047" s="2" t="inlineStr"/>
      <c r="C2047" s="2" t="inlineStr"/>
      <c r="D2047" s="2" t="inlineStr"/>
      <c r="E2047" s="18" t="inlineStr"/>
      <c r="F2047" s="18" t="inlineStr"/>
      <c r="G2047" s="18" t="inlineStr"/>
    </row>
    <row r="2048" customHeight="1" ht="20">
      <c r="A2048" s="19" t="inlineStr">
        <is>
          <r>
            <t xml:space="preserve">​95390​ CURSO DE CAPACITAÇÃO PARA JARDINEIRO (ENCARGOS COMPLEMENTARES) - HORISTA​ (H)</t>
          </r>
        </is>
      </c>
      <c r="B2048" s="19" t="inlineStr"/>
      <c r="C2048" s="19" t="inlineStr"/>
      <c r="D2048" s="19" t="inlineStr"/>
      <c r="E2048" s="19" t="inlineStr"/>
      <c r="F2048" s="19" t="inlineStr"/>
      <c r="G2048" s="19" t="inlineStr"/>
    </row>
    <row r="2049" customHeight="1" ht="15">
      <c r="A2049" s="20" t="inlineStr">
        <is>
          <r>
            <t xml:space="preserve">Mão de Obra</t>
          </r>
        </is>
      </c>
      <c r="B2049" s="20" t="inlineStr"/>
      <c r="C2049" s="21" t="inlineStr">
        <is>
          <r>
            <t xml:space="preserve">FONTE</t>
          </r>
        </is>
      </c>
      <c r="D2049" s="21" t="inlineStr">
        <is>
          <r>
            <t xml:space="preserve">UNID</t>
          </r>
        </is>
      </c>
      <c r="E2049" s="21" t="inlineStr">
        <is>
          <r>
            <t xml:space="preserve">COEFICIENTE</t>
          </r>
        </is>
      </c>
      <c r="F2049" s="21" t="inlineStr">
        <is>
          <r>
            <t xml:space="preserve">PREÇO UNITÁRIO</t>
          </r>
        </is>
      </c>
      <c r="G2049" s="21" t="inlineStr">
        <is>
          <r>
            <t xml:space="preserve">TOTAL</t>
          </r>
        </is>
      </c>
    </row>
    <row r="2050" customHeight="1" ht="15">
      <c r="A2050" s="22" t="inlineStr">
        <is>
          <r>
            <t xml:space="preserve">00044503</t>
          </r>
        </is>
      </c>
      <c r="B2050" s="23" t="inlineStr">
        <is>
          <r>
            <t xml:space="preserve">JARDINEIRO (HORISTA)</t>
          </r>
        </is>
      </c>
      <c r="C2050" s="22" t="inlineStr">
        <is>
          <r>
            <t xml:space="preserve">SINAPI</t>
          </r>
        </is>
      </c>
      <c r="D2050" s="22" t="inlineStr">
        <is>
          <r>
            <t xml:space="preserve">H</t>
          </r>
        </is>
      </c>
      <c r="E2050" s="24" t="n">
        <v>0.00509</v>
      </c>
      <c r="F2050" s="25" t="n">
        <v>15.53</v>
      </c>
      <c r="G2050" s="25" t="n">
        <f>TRUNC(TRUNC(E2050,8)*F2050,2)</f>
        <v>0.07</v>
      </c>
    </row>
    <row r="2051" customHeight="1" ht="15">
      <c r="A2051" s="2" t="inlineStr"/>
      <c r="B2051" s="2" t="inlineStr"/>
      <c r="C2051" s="2" t="inlineStr"/>
      <c r="D2051" s="2" t="inlineStr"/>
      <c r="E2051" s="26" t="inlineStr">
        <is>
          <r>
            <t xml:space="preserve">TOTAL Mão de Obra:</t>
          </r>
        </is>
      </c>
      <c r="F2051" s="26" t="inlineStr"/>
      <c r="G2051" s="27" t="n">
        <f>SUM(G2050:G2050)</f>
        <v>0.07</v>
      </c>
    </row>
    <row r="2052" customHeight="1" ht="15">
      <c r="A2052" s="2" t="inlineStr"/>
      <c r="B2052" s="2" t="inlineStr"/>
      <c r="C2052" s="2" t="inlineStr"/>
      <c r="D2052" s="2" t="inlineStr"/>
      <c r="E2052" s="28" t="inlineStr">
        <is>
          <r>
            <t xml:space="preserve">VALOR:</t>
          </r>
        </is>
      </c>
      <c r="F2052" s="28" t="inlineStr"/>
      <c r="G2052" s="29" t="n">
        <f>ROUND(SUM(G2051),2)</f>
        <v>0.07</v>
      </c>
    </row>
    <row r="2053" customHeight="1" ht="15">
      <c r="A2053" s="2" t="inlineStr"/>
      <c r="B2053" s="2" t="inlineStr"/>
      <c r="C2053" s="2" t="inlineStr"/>
      <c r="D2053" s="2" t="inlineStr"/>
      <c r="E2053" s="28" t="inlineStr">
        <is>
          <r>
            <t xml:space="preserve">VALOR BDI (20.34%):</t>
          </r>
        </is>
      </c>
      <c r="F2053" s="28" t="inlineStr"/>
      <c r="G2053" s="29" t="n">
        <f>ROUND(G2052*(20.34/100),2)</f>
        <v>0.01</v>
      </c>
    </row>
    <row r="2054" customHeight="1" ht="15">
      <c r="A2054" s="2" t="inlineStr"/>
      <c r="B2054" s="2" t="inlineStr"/>
      <c r="C2054" s="2" t="inlineStr"/>
      <c r="D2054" s="2" t="inlineStr"/>
      <c r="E2054" s="28" t="inlineStr">
        <is>
          <r>
            <t xml:space="preserve">VALOR COM BDI:</t>
          </r>
        </is>
      </c>
      <c r="F2054" s="28" t="inlineStr"/>
      <c r="G2054" s="29" t="n">
        <f>G2053+G2052</f>
        <v>0.08</v>
      </c>
    </row>
    <row r="2055" customHeight="1" ht="10">
      <c r="A2055" s="2" t="inlineStr"/>
      <c r="B2055" s="2" t="inlineStr"/>
      <c r="C2055" s="2" t="inlineStr"/>
      <c r="D2055" s="2" t="inlineStr"/>
      <c r="E2055" s="18" t="inlineStr"/>
      <c r="F2055" s="18" t="inlineStr"/>
      <c r="G2055" s="18" t="inlineStr"/>
    </row>
    <row r="2056" customHeight="1" ht="20">
      <c r="A2056" s="19" t="inlineStr">
        <is>
          <r>
            <t xml:space="preserve">​95341​ CURSO DE CAPACITAÇÃO PARA MARMORISTA/GRANITEIRO (ENCARGOS COMPLEMENTARES) - HORISTA​ (H)</t>
          </r>
        </is>
      </c>
      <c r="B2056" s="19" t="inlineStr"/>
      <c r="C2056" s="19" t="inlineStr"/>
      <c r="D2056" s="19" t="inlineStr"/>
      <c r="E2056" s="19" t="inlineStr"/>
      <c r="F2056" s="19" t="inlineStr"/>
      <c r="G2056" s="19" t="inlineStr"/>
    </row>
    <row r="2057" customHeight="1" ht="15">
      <c r="A2057" s="20" t="inlineStr">
        <is>
          <r>
            <t xml:space="preserve">Mão de Obra</t>
          </r>
        </is>
      </c>
      <c r="B2057" s="20" t="inlineStr"/>
      <c r="C2057" s="21" t="inlineStr">
        <is>
          <r>
            <t xml:space="preserve">FONTE</t>
          </r>
        </is>
      </c>
      <c r="D2057" s="21" t="inlineStr">
        <is>
          <r>
            <t xml:space="preserve">UNID</t>
          </r>
        </is>
      </c>
      <c r="E2057" s="21" t="inlineStr">
        <is>
          <r>
            <t xml:space="preserve">COEFICIENTE</t>
          </r>
        </is>
      </c>
      <c r="F2057" s="21" t="inlineStr">
        <is>
          <r>
            <t xml:space="preserve">PREÇO UNITÁRIO</t>
          </r>
        </is>
      </c>
      <c r="G2057" s="21" t="inlineStr">
        <is>
          <r>
            <t xml:space="preserve">TOTAL</t>
          </r>
        </is>
      </c>
    </row>
    <row r="2058" customHeight="1" ht="15">
      <c r="A2058" s="22" t="inlineStr">
        <is>
          <r>
            <t xml:space="preserve">00004755</t>
          </r>
        </is>
      </c>
      <c r="B2058" s="23" t="inlineStr">
        <is>
          <r>
            <t xml:space="preserve">MARMORISTA / GRANITEIRO (HORISTA)</t>
          </r>
        </is>
      </c>
      <c r="C2058" s="22" t="inlineStr">
        <is>
          <r>
            <t xml:space="preserve">SINAPI</t>
          </r>
        </is>
      </c>
      <c r="D2058" s="22" t="inlineStr">
        <is>
          <r>
            <t xml:space="preserve">H</t>
          </r>
        </is>
      </c>
      <c r="E2058" s="24" t="n">
        <v>0.01476</v>
      </c>
      <c r="F2058" s="25" t="n">
        <v>21.31</v>
      </c>
      <c r="G2058" s="25" t="n">
        <f>TRUNC(TRUNC(E2058,8)*F2058,2)</f>
        <v>0.31</v>
      </c>
    </row>
    <row r="2059" customHeight="1" ht="15">
      <c r="A2059" s="2" t="inlineStr"/>
      <c r="B2059" s="2" t="inlineStr"/>
      <c r="C2059" s="2" t="inlineStr"/>
      <c r="D2059" s="2" t="inlineStr"/>
      <c r="E2059" s="26" t="inlineStr">
        <is>
          <r>
            <t xml:space="preserve">TOTAL Mão de Obra:</t>
          </r>
        </is>
      </c>
      <c r="F2059" s="26" t="inlineStr"/>
      <c r="G2059" s="27" t="n">
        <f>SUM(G2058:G2058)</f>
        <v>0.31</v>
      </c>
    </row>
    <row r="2060" customHeight="1" ht="15">
      <c r="A2060" s="2" t="inlineStr"/>
      <c r="B2060" s="2" t="inlineStr"/>
      <c r="C2060" s="2" t="inlineStr"/>
      <c r="D2060" s="2" t="inlineStr"/>
      <c r="E2060" s="28" t="inlineStr">
        <is>
          <r>
            <t xml:space="preserve">VALOR:</t>
          </r>
        </is>
      </c>
      <c r="F2060" s="28" t="inlineStr"/>
      <c r="G2060" s="29" t="n">
        <f>ROUND(SUM(G2059),2)</f>
        <v>0.31</v>
      </c>
    </row>
    <row r="2061" customHeight="1" ht="15">
      <c r="A2061" s="2" t="inlineStr"/>
      <c r="B2061" s="2" t="inlineStr"/>
      <c r="C2061" s="2" t="inlineStr"/>
      <c r="D2061" s="2" t="inlineStr"/>
      <c r="E2061" s="28" t="inlineStr">
        <is>
          <r>
            <t xml:space="preserve">VALOR BDI (20.34%):</t>
          </r>
        </is>
      </c>
      <c r="F2061" s="28" t="inlineStr"/>
      <c r="G2061" s="29" t="n">
        <f>ROUND(G2060*(20.34/100),2)</f>
        <v>0.06</v>
      </c>
    </row>
    <row r="2062" customHeight="1" ht="15">
      <c r="A2062" s="2" t="inlineStr"/>
      <c r="B2062" s="2" t="inlineStr"/>
      <c r="C2062" s="2" t="inlineStr"/>
      <c r="D2062" s="2" t="inlineStr"/>
      <c r="E2062" s="28" t="inlineStr">
        <is>
          <r>
            <t xml:space="preserve">VALOR COM BDI:</t>
          </r>
        </is>
      </c>
      <c r="F2062" s="28" t="inlineStr"/>
      <c r="G2062" s="29" t="n">
        <f>G2061+G2060</f>
        <v>0.37</v>
      </c>
    </row>
    <row r="2063" customHeight="1" ht="10">
      <c r="A2063" s="2" t="inlineStr"/>
      <c r="B2063" s="2" t="inlineStr"/>
      <c r="C2063" s="2" t="inlineStr"/>
      <c r="D2063" s="2" t="inlineStr"/>
      <c r="E2063" s="18" t="inlineStr"/>
      <c r="F2063" s="18" t="inlineStr"/>
      <c r="G2063" s="18" t="inlineStr"/>
    </row>
    <row r="2064" customHeight="1" ht="20">
      <c r="A2064" s="19" t="inlineStr">
        <is>
          <r>
            <t xml:space="preserve">​100298​ CURSO DE CAPACITAÇÃO PARA MECÂNICO DE REFRIGERAÇÃO (ENCARGOS COMPLEMENTARES) - HORISTA​ (H)</t>
          </r>
        </is>
      </c>
      <c r="B2064" s="19" t="inlineStr"/>
      <c r="C2064" s="19" t="inlineStr"/>
      <c r="D2064" s="19" t="inlineStr"/>
      <c r="E2064" s="19" t="inlineStr"/>
      <c r="F2064" s="19" t="inlineStr"/>
      <c r="G2064" s="19" t="inlineStr"/>
    </row>
    <row r="2065" customHeight="1" ht="15">
      <c r="A2065" s="20" t="inlineStr">
        <is>
          <r>
            <t xml:space="preserve">Mão de Obra</t>
          </r>
        </is>
      </c>
      <c r="B2065" s="20" t="inlineStr"/>
      <c r="C2065" s="21" t="inlineStr">
        <is>
          <r>
            <t xml:space="preserve">FONTE</t>
          </r>
        </is>
      </c>
      <c r="D2065" s="21" t="inlineStr">
        <is>
          <r>
            <t xml:space="preserve">UNID</t>
          </r>
        </is>
      </c>
      <c r="E2065" s="21" t="inlineStr">
        <is>
          <r>
            <t xml:space="preserve">COEFICIENTE</t>
          </r>
        </is>
      </c>
      <c r="F2065" s="21" t="inlineStr">
        <is>
          <r>
            <t xml:space="preserve">PREÇO UNITÁRIO</t>
          </r>
        </is>
      </c>
      <c r="G2065" s="21" t="inlineStr">
        <is>
          <r>
            <t xml:space="preserve">TOTAL</t>
          </r>
        </is>
      </c>
    </row>
    <row r="2066" customHeight="1" ht="15">
      <c r="A2066" s="22" t="inlineStr">
        <is>
          <r>
            <t xml:space="preserve">00034794</t>
          </r>
        </is>
      </c>
      <c r="B2066" s="23" t="inlineStr">
        <is>
          <r>
            <t xml:space="preserve">MECANICO DE REFRIGERACAO (HORISTA)</t>
          </r>
        </is>
      </c>
      <c r="C2066" s="22" t="inlineStr">
        <is>
          <r>
            <t xml:space="preserve">SINAPI</t>
          </r>
        </is>
      </c>
      <c r="D2066" s="22" t="inlineStr">
        <is>
          <r>
            <t xml:space="preserve">H</t>
          </r>
        </is>
      </c>
      <c r="E2066" s="24" t="n">
        <v>0.02765</v>
      </c>
      <c r="F2066" s="25" t="n">
        <v>21.53</v>
      </c>
      <c r="G2066" s="25" t="n">
        <f>TRUNC(TRUNC(E2066,8)*F2066,2)</f>
        <v>0.59</v>
      </c>
    </row>
    <row r="2067" customHeight="1" ht="15">
      <c r="A2067" s="2" t="inlineStr"/>
      <c r="B2067" s="2" t="inlineStr"/>
      <c r="C2067" s="2" t="inlineStr"/>
      <c r="D2067" s="2" t="inlineStr"/>
      <c r="E2067" s="26" t="inlineStr">
        <is>
          <r>
            <t xml:space="preserve">TOTAL Mão de Obra:</t>
          </r>
        </is>
      </c>
      <c r="F2067" s="26" t="inlineStr"/>
      <c r="G2067" s="27" t="n">
        <f>SUM(G2066:G2066)</f>
        <v>0.59</v>
      </c>
    </row>
    <row r="2068" customHeight="1" ht="15">
      <c r="A2068" s="2" t="inlineStr"/>
      <c r="B2068" s="2" t="inlineStr"/>
      <c r="C2068" s="2" t="inlineStr"/>
      <c r="D2068" s="2" t="inlineStr"/>
      <c r="E2068" s="28" t="inlineStr">
        <is>
          <r>
            <t xml:space="preserve">VALOR:</t>
          </r>
        </is>
      </c>
      <c r="F2068" s="28" t="inlineStr"/>
      <c r="G2068" s="29" t="n">
        <f>ROUND(SUM(G2067),2)</f>
        <v>0.59</v>
      </c>
    </row>
    <row r="2069" customHeight="1" ht="15">
      <c r="A2069" s="2" t="inlineStr"/>
      <c r="B2069" s="2" t="inlineStr"/>
      <c r="C2069" s="2" t="inlineStr"/>
      <c r="D2069" s="2" t="inlineStr"/>
      <c r="E2069" s="28" t="inlineStr">
        <is>
          <r>
            <t xml:space="preserve">VALOR BDI (20.34%):</t>
          </r>
        </is>
      </c>
      <c r="F2069" s="28" t="inlineStr"/>
      <c r="G2069" s="29" t="n">
        <f>ROUND(G2068*(20.34/100),2)</f>
        <v>0.12</v>
      </c>
    </row>
    <row r="2070" customHeight="1" ht="15">
      <c r="A2070" s="2" t="inlineStr"/>
      <c r="B2070" s="2" t="inlineStr"/>
      <c r="C2070" s="2" t="inlineStr"/>
      <c r="D2070" s="2" t="inlineStr"/>
      <c r="E2070" s="28" t="inlineStr">
        <is>
          <r>
            <t xml:space="preserve">VALOR COM BDI:</t>
          </r>
        </is>
      </c>
      <c r="F2070" s="28" t="inlineStr"/>
      <c r="G2070" s="29" t="n">
        <f>G2069+G2068</f>
        <v>0.71</v>
      </c>
    </row>
    <row r="2071" customHeight="1" ht="10">
      <c r="A2071" s="2" t="inlineStr"/>
      <c r="B2071" s="2" t="inlineStr"/>
      <c r="C2071" s="2" t="inlineStr"/>
      <c r="D2071" s="2" t="inlineStr"/>
      <c r="E2071" s="18" t="inlineStr"/>
      <c r="F2071" s="18" t="inlineStr"/>
      <c r="G2071" s="18" t="inlineStr"/>
    </row>
    <row r="2072" customHeight="1" ht="20">
      <c r="A2072" s="19" t="inlineStr">
        <is>
          <r>
            <t xml:space="preserve">​100295​ CURSO DE CAPACITAÇÃO PARA MONTADOR DE ELETROELETRONICOS (ENCARGOS COMPLEMENTARES) - HORISTA​ (H)</t>
          </r>
        </is>
      </c>
      <c r="B2072" s="19" t="inlineStr"/>
      <c r="C2072" s="19" t="inlineStr"/>
      <c r="D2072" s="19" t="inlineStr"/>
      <c r="E2072" s="19" t="inlineStr"/>
      <c r="F2072" s="19" t="inlineStr"/>
      <c r="G2072" s="19" t="inlineStr"/>
    </row>
    <row r="2073" customHeight="1" ht="15">
      <c r="A2073" s="20" t="inlineStr">
        <is>
          <r>
            <t xml:space="preserve">Mão de Obra</t>
          </r>
        </is>
      </c>
      <c r="B2073" s="20" t="inlineStr"/>
      <c r="C2073" s="21" t="inlineStr">
        <is>
          <r>
            <t xml:space="preserve">FONTE</t>
          </r>
        </is>
      </c>
      <c r="D2073" s="21" t="inlineStr">
        <is>
          <r>
            <t xml:space="preserve">UNID</t>
          </r>
        </is>
      </c>
      <c r="E2073" s="21" t="inlineStr">
        <is>
          <r>
            <t xml:space="preserve">COEFICIENTE</t>
          </r>
        </is>
      </c>
      <c r="F2073" s="21" t="inlineStr">
        <is>
          <r>
            <t xml:space="preserve">PREÇO UNITÁRIO</t>
          </r>
        </is>
      </c>
      <c r="G2073" s="21" t="inlineStr">
        <is>
          <r>
            <t xml:space="preserve">TOTAL</t>
          </r>
        </is>
      </c>
    </row>
    <row r="2074" customHeight="1" ht="15">
      <c r="A2074" s="22" t="inlineStr">
        <is>
          <r>
            <t xml:space="preserve">00034761</t>
          </r>
        </is>
      </c>
      <c r="B2074" s="23" t="inlineStr">
        <is>
          <r>
            <t xml:space="preserve">MONTADOR DE ELETROELETRONICOS (HORISTA)</t>
          </r>
        </is>
      </c>
      <c r="C2074" s="22" t="inlineStr">
        <is>
          <r>
            <t xml:space="preserve">SINAPI</t>
          </r>
        </is>
      </c>
      <c r="D2074" s="22" t="inlineStr">
        <is>
          <r>
            <t xml:space="preserve">H</t>
          </r>
        </is>
      </c>
      <c r="E2074" s="24" t="n">
        <v>0.03087</v>
      </c>
      <c r="F2074" s="25" t="n">
        <v>18.45</v>
      </c>
      <c r="G2074" s="25" t="n">
        <f>TRUNC(TRUNC(E2074,8)*F2074,2)</f>
        <v>0.56</v>
      </c>
    </row>
    <row r="2075" customHeight="1" ht="15">
      <c r="A2075" s="2" t="inlineStr"/>
      <c r="B2075" s="2" t="inlineStr"/>
      <c r="C2075" s="2" t="inlineStr"/>
      <c r="D2075" s="2" t="inlineStr"/>
      <c r="E2075" s="26" t="inlineStr">
        <is>
          <r>
            <t xml:space="preserve">TOTAL Mão de Obra:</t>
          </r>
        </is>
      </c>
      <c r="F2075" s="26" t="inlineStr"/>
      <c r="G2075" s="27" t="n">
        <f>SUM(G2074:G2074)</f>
        <v>0.56</v>
      </c>
    </row>
    <row r="2076" customHeight="1" ht="15">
      <c r="A2076" s="2" t="inlineStr"/>
      <c r="B2076" s="2" t="inlineStr"/>
      <c r="C2076" s="2" t="inlineStr"/>
      <c r="D2076" s="2" t="inlineStr"/>
      <c r="E2076" s="28" t="inlineStr">
        <is>
          <r>
            <t xml:space="preserve">VALOR:</t>
          </r>
        </is>
      </c>
      <c r="F2076" s="28" t="inlineStr"/>
      <c r="G2076" s="29" t="n">
        <f>ROUND(SUM(G2075),2)</f>
        <v>0.56</v>
      </c>
    </row>
    <row r="2077" customHeight="1" ht="15">
      <c r="A2077" s="2" t="inlineStr"/>
      <c r="B2077" s="2" t="inlineStr"/>
      <c r="C2077" s="2" t="inlineStr"/>
      <c r="D2077" s="2" t="inlineStr"/>
      <c r="E2077" s="28" t="inlineStr">
        <is>
          <r>
            <t xml:space="preserve">VALOR BDI (20.34%):</t>
          </r>
        </is>
      </c>
      <c r="F2077" s="28" t="inlineStr"/>
      <c r="G2077" s="29" t="n">
        <f>ROUND(G2076*(20.34/100),2)</f>
        <v>0.11</v>
      </c>
    </row>
    <row r="2078" customHeight="1" ht="15">
      <c r="A2078" s="2" t="inlineStr"/>
      <c r="B2078" s="2" t="inlineStr"/>
      <c r="C2078" s="2" t="inlineStr"/>
      <c r="D2078" s="2" t="inlineStr"/>
      <c r="E2078" s="28" t="inlineStr">
        <is>
          <r>
            <t xml:space="preserve">VALOR COM BDI:</t>
          </r>
        </is>
      </c>
      <c r="F2078" s="28" t="inlineStr"/>
      <c r="G2078" s="29" t="n">
        <f>G2077+G2076</f>
        <v>0.67</v>
      </c>
    </row>
    <row r="2079" customHeight="1" ht="10">
      <c r="A2079" s="2" t="inlineStr"/>
      <c r="B2079" s="2" t="inlineStr"/>
      <c r="C2079" s="2" t="inlineStr"/>
      <c r="D2079" s="2" t="inlineStr"/>
      <c r="E2079" s="18" t="inlineStr"/>
      <c r="F2079" s="18" t="inlineStr"/>
      <c r="G2079" s="18" t="inlineStr"/>
    </row>
    <row r="2080" customHeight="1" ht="20">
      <c r="A2080" s="19" t="inlineStr">
        <is>
          <r>
            <t xml:space="preserve">​95344​ CURSO DE CAPACITAÇÃO PARA MONTADOR DE ESTRUTURA METÁLICA (ENCARGOS COMPLEMENTARES) - HORISTA​ (H)</t>
          </r>
        </is>
      </c>
      <c r="B2080" s="19" t="inlineStr"/>
      <c r="C2080" s="19" t="inlineStr"/>
      <c r="D2080" s="19" t="inlineStr"/>
      <c r="E2080" s="19" t="inlineStr"/>
      <c r="F2080" s="19" t="inlineStr"/>
      <c r="G2080" s="19" t="inlineStr"/>
    </row>
    <row r="2081" customHeight="1" ht="15">
      <c r="A2081" s="20" t="inlineStr">
        <is>
          <r>
            <t xml:space="preserve">Mão de Obra</t>
          </r>
        </is>
      </c>
      <c r="B2081" s="20" t="inlineStr"/>
      <c r="C2081" s="21" t="inlineStr">
        <is>
          <r>
            <t xml:space="preserve">FONTE</t>
          </r>
        </is>
      </c>
      <c r="D2081" s="21" t="inlineStr">
        <is>
          <r>
            <t xml:space="preserve">UNID</t>
          </r>
        </is>
      </c>
      <c r="E2081" s="21" t="inlineStr">
        <is>
          <r>
            <t xml:space="preserve">COEFICIENTE</t>
          </r>
        </is>
      </c>
      <c r="F2081" s="21" t="inlineStr">
        <is>
          <r>
            <t xml:space="preserve">PREÇO UNITÁRIO</t>
          </r>
        </is>
      </c>
      <c r="G2081" s="21" t="inlineStr">
        <is>
          <r>
            <t xml:space="preserve">TOTAL</t>
          </r>
        </is>
      </c>
    </row>
    <row r="2082" customHeight="1" ht="15">
      <c r="A2082" s="22" t="inlineStr">
        <is>
          <r>
            <t xml:space="preserve">00044497</t>
          </r>
        </is>
      </c>
      <c r="B2082" s="23" t="inlineStr">
        <is>
          <r>
            <t xml:space="preserve">MONTADOR DE ESTRUTURAS METALICAS HORISTA</t>
          </r>
        </is>
      </c>
      <c r="C2082" s="22" t="inlineStr">
        <is>
          <r>
            <t xml:space="preserve">SINAPI</t>
          </r>
        </is>
      </c>
      <c r="D2082" s="22" t="inlineStr">
        <is>
          <r>
            <t xml:space="preserve">H</t>
          </r>
        </is>
      </c>
      <c r="E2082" s="24" t="n">
        <v>0.01154</v>
      </c>
      <c r="F2082" s="25" t="n">
        <v>20.19</v>
      </c>
      <c r="G2082" s="25" t="n">
        <f>TRUNC(TRUNC(E2082,8)*F2082,2)</f>
        <v>0.23</v>
      </c>
    </row>
    <row r="2083" customHeight="1" ht="15">
      <c r="A2083" s="2" t="inlineStr"/>
      <c r="B2083" s="2" t="inlineStr"/>
      <c r="C2083" s="2" t="inlineStr"/>
      <c r="D2083" s="2" t="inlineStr"/>
      <c r="E2083" s="26" t="inlineStr">
        <is>
          <r>
            <t xml:space="preserve">TOTAL Mão de Obra:</t>
          </r>
        </is>
      </c>
      <c r="F2083" s="26" t="inlineStr"/>
      <c r="G2083" s="27" t="n">
        <f>SUM(G2082:G2082)</f>
        <v>0.23</v>
      </c>
    </row>
    <row r="2084" customHeight="1" ht="15">
      <c r="A2084" s="2" t="inlineStr"/>
      <c r="B2084" s="2" t="inlineStr"/>
      <c r="C2084" s="2" t="inlineStr"/>
      <c r="D2084" s="2" t="inlineStr"/>
      <c r="E2084" s="28" t="inlineStr">
        <is>
          <r>
            <t xml:space="preserve">VALOR:</t>
          </r>
        </is>
      </c>
      <c r="F2084" s="28" t="inlineStr"/>
      <c r="G2084" s="29" t="n">
        <f>ROUND(SUM(G2083),2)</f>
        <v>0.23</v>
      </c>
    </row>
    <row r="2085" customHeight="1" ht="15">
      <c r="A2085" s="2" t="inlineStr"/>
      <c r="B2085" s="2" t="inlineStr"/>
      <c r="C2085" s="2" t="inlineStr"/>
      <c r="D2085" s="2" t="inlineStr"/>
      <c r="E2085" s="28" t="inlineStr">
        <is>
          <r>
            <t xml:space="preserve">VALOR BDI (20.34%):</t>
          </r>
        </is>
      </c>
      <c r="F2085" s="28" t="inlineStr"/>
      <c r="G2085" s="29" t="n">
        <f>ROUND(G2084*(20.34/100),2)</f>
        <v>0.05</v>
      </c>
    </row>
    <row r="2086" customHeight="1" ht="15">
      <c r="A2086" s="2" t="inlineStr"/>
      <c r="B2086" s="2" t="inlineStr"/>
      <c r="C2086" s="2" t="inlineStr"/>
      <c r="D2086" s="2" t="inlineStr"/>
      <c r="E2086" s="28" t="inlineStr">
        <is>
          <r>
            <t xml:space="preserve">VALOR COM BDI:</t>
          </r>
        </is>
      </c>
      <c r="F2086" s="28" t="inlineStr"/>
      <c r="G2086" s="29" t="n">
        <f>G2085+G2084</f>
        <v>0.28</v>
      </c>
    </row>
    <row r="2087" customHeight="1" ht="10">
      <c r="A2087" s="2" t="inlineStr"/>
      <c r="B2087" s="2" t="inlineStr"/>
      <c r="C2087" s="2" t="inlineStr"/>
      <c r="D2087" s="2" t="inlineStr"/>
      <c r="E2087" s="18" t="inlineStr"/>
      <c r="F2087" s="18" t="inlineStr"/>
      <c r="G2087" s="18" t="inlineStr"/>
    </row>
    <row r="2088" customHeight="1" ht="20">
      <c r="A2088" s="19" t="inlineStr">
        <is>
          <r>
            <t xml:space="preserve">​95343​ CURSO DE CAPACITAÇÃO PARA MONTADOR DE TUBO AÇO/EQUIPAMENTOS (ENCARGOS COMPLEMENTARES) - HORISTA​ (H)</t>
          </r>
        </is>
      </c>
      <c r="B2088" s="19" t="inlineStr"/>
      <c r="C2088" s="19" t="inlineStr"/>
      <c r="D2088" s="19" t="inlineStr"/>
      <c r="E2088" s="19" t="inlineStr"/>
      <c r="F2088" s="19" t="inlineStr"/>
      <c r="G2088" s="19" t="inlineStr"/>
    </row>
    <row r="2089" customHeight="1" ht="15">
      <c r="A2089" s="20" t="inlineStr">
        <is>
          <r>
            <t xml:space="preserve">Mão de Obra</t>
          </r>
        </is>
      </c>
      <c r="B2089" s="20" t="inlineStr"/>
      <c r="C2089" s="21" t="inlineStr">
        <is>
          <r>
            <t xml:space="preserve">FONTE</t>
          </r>
        </is>
      </c>
      <c r="D2089" s="21" t="inlineStr">
        <is>
          <r>
            <t xml:space="preserve">UNID</t>
          </r>
        </is>
      </c>
      <c r="E2089" s="21" t="inlineStr">
        <is>
          <r>
            <t xml:space="preserve">COEFICIENTE</t>
          </r>
        </is>
      </c>
      <c r="F2089" s="21" t="inlineStr">
        <is>
          <r>
            <t xml:space="preserve">PREÇO UNITÁRIO</t>
          </r>
        </is>
      </c>
      <c r="G2089" s="21" t="inlineStr">
        <is>
          <r>
            <t xml:space="preserve">TOTAL</t>
          </r>
        </is>
      </c>
    </row>
    <row r="2090" customHeight="1" ht="21">
      <c r="A2090" s="22" t="inlineStr">
        <is>
          <r>
            <t xml:space="preserve">00002701</t>
          </r>
        </is>
      </c>
      <c r="B2090" s="23" t="inlineStr">
        <is>
          <r>
            <t xml:space="preserve">INSTALADOR DE TUBULACOES - TUBOS/EQUIPAMENTOS (HORISTA)</t>
          </r>
        </is>
      </c>
      <c r="C2090" s="22" t="inlineStr">
        <is>
          <r>
            <t xml:space="preserve">SINAPI</t>
          </r>
        </is>
      </c>
      <c r="D2090" s="22" t="inlineStr">
        <is>
          <r>
            <t xml:space="preserve">H</t>
          </r>
        </is>
      </c>
      <c r="E2090" s="24" t="n">
        <v>0.01476</v>
      </c>
      <c r="F2090" s="25" t="n">
        <v>24.52</v>
      </c>
      <c r="G2090" s="25" t="n">
        <f>TRUNC(TRUNC(E2090,8)*F2090,2)</f>
        <v>0.36</v>
      </c>
    </row>
    <row r="2091" customHeight="1" ht="15">
      <c r="A2091" s="2" t="inlineStr"/>
      <c r="B2091" s="2" t="inlineStr"/>
      <c r="C2091" s="2" t="inlineStr"/>
      <c r="D2091" s="2" t="inlineStr"/>
      <c r="E2091" s="26" t="inlineStr">
        <is>
          <r>
            <t xml:space="preserve">TOTAL Mão de Obra:</t>
          </r>
        </is>
      </c>
      <c r="F2091" s="26" t="inlineStr"/>
      <c r="G2091" s="27" t="n">
        <f>SUM(G2090:G2090)</f>
        <v>0.36</v>
      </c>
    </row>
    <row r="2092" customHeight="1" ht="15">
      <c r="A2092" s="2" t="inlineStr"/>
      <c r="B2092" s="2" t="inlineStr"/>
      <c r="C2092" s="2" t="inlineStr"/>
      <c r="D2092" s="2" t="inlineStr"/>
      <c r="E2092" s="28" t="inlineStr">
        <is>
          <r>
            <t xml:space="preserve">VALOR:</t>
          </r>
        </is>
      </c>
      <c r="F2092" s="28" t="inlineStr"/>
      <c r="G2092" s="29" t="n">
        <f>ROUND(SUM(G2091),2)</f>
        <v>0.36</v>
      </c>
    </row>
    <row r="2093" customHeight="1" ht="15">
      <c r="A2093" s="2" t="inlineStr"/>
      <c r="B2093" s="2" t="inlineStr"/>
      <c r="C2093" s="2" t="inlineStr"/>
      <c r="D2093" s="2" t="inlineStr"/>
      <c r="E2093" s="28" t="inlineStr">
        <is>
          <r>
            <t xml:space="preserve">VALOR BDI (20.34%):</t>
          </r>
        </is>
      </c>
      <c r="F2093" s="28" t="inlineStr"/>
      <c r="G2093" s="29" t="n">
        <f>ROUND(G2092*(20.34/100),2)</f>
        <v>0.07</v>
      </c>
    </row>
    <row r="2094" customHeight="1" ht="15">
      <c r="A2094" s="2" t="inlineStr"/>
      <c r="B2094" s="2" t="inlineStr"/>
      <c r="C2094" s="2" t="inlineStr"/>
      <c r="D2094" s="2" t="inlineStr"/>
      <c r="E2094" s="28" t="inlineStr">
        <is>
          <r>
            <t xml:space="preserve">VALOR COM BDI:</t>
          </r>
        </is>
      </c>
      <c r="F2094" s="28" t="inlineStr"/>
      <c r="G2094" s="29" t="n">
        <f>G2093+G2092</f>
        <v>0.43</v>
      </c>
    </row>
    <row r="2095" customHeight="1" ht="10">
      <c r="A2095" s="2" t="inlineStr"/>
      <c r="B2095" s="2" t="inlineStr"/>
      <c r="C2095" s="2" t="inlineStr"/>
      <c r="D2095" s="2" t="inlineStr"/>
      <c r="E2095" s="18" t="inlineStr"/>
      <c r="F2095" s="18" t="inlineStr"/>
      <c r="G2095" s="18" t="inlineStr"/>
    </row>
    <row r="2096" customHeight="1" ht="20">
      <c r="A2096" s="19" t="inlineStr">
        <is>
          <r>
            <t xml:space="preserve">​95345​ CURSO DE CAPACITAÇÃO PARA MONTADOR ELETROMECÂNICO (ENCARGOS COMPLEMENTARES) - HORISTA​ (H)</t>
          </r>
        </is>
      </c>
      <c r="B2096" s="19" t="inlineStr"/>
      <c r="C2096" s="19" t="inlineStr"/>
      <c r="D2096" s="19" t="inlineStr"/>
      <c r="E2096" s="19" t="inlineStr"/>
      <c r="F2096" s="19" t="inlineStr"/>
      <c r="G2096" s="19" t="inlineStr"/>
    </row>
    <row r="2097" customHeight="1" ht="15">
      <c r="A2097" s="20" t="inlineStr">
        <is>
          <r>
            <t xml:space="preserve">Mão de Obra</t>
          </r>
        </is>
      </c>
      <c r="B2097" s="20" t="inlineStr"/>
      <c r="C2097" s="21" t="inlineStr">
        <is>
          <r>
            <t xml:space="preserve">FONTE</t>
          </r>
        </is>
      </c>
      <c r="D2097" s="21" t="inlineStr">
        <is>
          <r>
            <t xml:space="preserve">UNID</t>
          </r>
        </is>
      </c>
      <c r="E2097" s="21" t="inlineStr">
        <is>
          <r>
            <t xml:space="preserve">COEFICIENTE</t>
          </r>
        </is>
      </c>
      <c r="F2097" s="21" t="inlineStr">
        <is>
          <r>
            <t xml:space="preserve">PREÇO UNITÁRIO</t>
          </r>
        </is>
      </c>
      <c r="G2097" s="21" t="inlineStr">
        <is>
          <r>
            <t xml:space="preserve">TOTAL</t>
          </r>
        </is>
      </c>
    </row>
    <row r="2098" customHeight="1" ht="15">
      <c r="A2098" s="22" t="inlineStr">
        <is>
          <r>
            <t xml:space="preserve">00002437</t>
          </r>
        </is>
      </c>
      <c r="B2098" s="23" t="inlineStr">
        <is>
          <r>
            <t xml:space="preserve">MONTADOR DE MAQUINAS (HORISTA)</t>
          </r>
        </is>
      </c>
      <c r="C2098" s="22" t="inlineStr">
        <is>
          <r>
            <t xml:space="preserve">SINAPI</t>
          </r>
        </is>
      </c>
      <c r="D2098" s="22" t="inlineStr">
        <is>
          <r>
            <t xml:space="preserve">H</t>
          </r>
        </is>
      </c>
      <c r="E2098" s="24" t="n">
        <v>0.03087</v>
      </c>
      <c r="F2098" s="25" t="n">
        <v>23.98</v>
      </c>
      <c r="G2098" s="25" t="n">
        <f>TRUNC(TRUNC(E2098,8)*F2098,2)</f>
        <v>0.74</v>
      </c>
    </row>
    <row r="2099" customHeight="1" ht="15">
      <c r="A2099" s="2" t="inlineStr"/>
      <c r="B2099" s="2" t="inlineStr"/>
      <c r="C2099" s="2" t="inlineStr"/>
      <c r="D2099" s="2" t="inlineStr"/>
      <c r="E2099" s="26" t="inlineStr">
        <is>
          <r>
            <t xml:space="preserve">TOTAL Mão de Obra:</t>
          </r>
        </is>
      </c>
      <c r="F2099" s="26" t="inlineStr"/>
      <c r="G2099" s="27" t="n">
        <f>SUM(G2098:G2098)</f>
        <v>0.74</v>
      </c>
    </row>
    <row r="2100" customHeight="1" ht="15">
      <c r="A2100" s="2" t="inlineStr"/>
      <c r="B2100" s="2" t="inlineStr"/>
      <c r="C2100" s="2" t="inlineStr"/>
      <c r="D2100" s="2" t="inlineStr"/>
      <c r="E2100" s="28" t="inlineStr">
        <is>
          <r>
            <t xml:space="preserve">VALOR:</t>
          </r>
        </is>
      </c>
      <c r="F2100" s="28" t="inlineStr"/>
      <c r="G2100" s="29" t="n">
        <f>ROUND(SUM(G2099),2)</f>
        <v>0.74</v>
      </c>
    </row>
    <row r="2101" customHeight="1" ht="15">
      <c r="A2101" s="2" t="inlineStr"/>
      <c r="B2101" s="2" t="inlineStr"/>
      <c r="C2101" s="2" t="inlineStr"/>
      <c r="D2101" s="2" t="inlineStr"/>
      <c r="E2101" s="28" t="inlineStr">
        <is>
          <r>
            <t xml:space="preserve">VALOR BDI (20.34%):</t>
          </r>
        </is>
      </c>
      <c r="F2101" s="28" t="inlineStr"/>
      <c r="G2101" s="29" t="n">
        <f>ROUND(G2100*(20.34/100),2)</f>
        <v>0.15</v>
      </c>
    </row>
    <row r="2102" customHeight="1" ht="15">
      <c r="A2102" s="2" t="inlineStr"/>
      <c r="B2102" s="2" t="inlineStr"/>
      <c r="C2102" s="2" t="inlineStr"/>
      <c r="D2102" s="2" t="inlineStr"/>
      <c r="E2102" s="28" t="inlineStr">
        <is>
          <r>
            <t xml:space="preserve">VALOR COM BDI:</t>
          </r>
        </is>
      </c>
      <c r="F2102" s="28" t="inlineStr"/>
      <c r="G2102" s="29" t="n">
        <f>G2101+G2100</f>
        <v>0.89</v>
      </c>
    </row>
    <row r="2103" customHeight="1" ht="10">
      <c r="A2103" s="2" t="inlineStr"/>
      <c r="B2103" s="2" t="inlineStr"/>
      <c r="C2103" s="2" t="inlineStr"/>
      <c r="D2103" s="2" t="inlineStr"/>
      <c r="E2103" s="18" t="inlineStr"/>
      <c r="F2103" s="18" t="inlineStr"/>
      <c r="G2103" s="18" t="inlineStr"/>
    </row>
    <row r="2104" customHeight="1" ht="20">
      <c r="A2104" s="19" t="inlineStr">
        <is>
          <r>
            <t xml:space="preserve">​95346​ CURSO DE CAPACITAÇÃO PARA MOTORISTA DE BASCULANTE (ENCARGOS COMPLEMENTARES) - HORISTA​ (H)</t>
          </r>
        </is>
      </c>
      <c r="B2104" s="19" t="inlineStr"/>
      <c r="C2104" s="19" t="inlineStr"/>
      <c r="D2104" s="19" t="inlineStr"/>
      <c r="E2104" s="19" t="inlineStr"/>
      <c r="F2104" s="19" t="inlineStr"/>
      <c r="G2104" s="19" t="inlineStr"/>
    </row>
    <row r="2105" customHeight="1" ht="15">
      <c r="A2105" s="20" t="inlineStr">
        <is>
          <r>
            <t xml:space="preserve">Mão de Obra</t>
          </r>
        </is>
      </c>
      <c r="B2105" s="20" t="inlineStr"/>
      <c r="C2105" s="21" t="inlineStr">
        <is>
          <r>
            <t xml:space="preserve">FONTE</t>
          </r>
        </is>
      </c>
      <c r="D2105" s="21" t="inlineStr">
        <is>
          <r>
            <t xml:space="preserve">UNID</t>
          </r>
        </is>
      </c>
      <c r="E2105" s="21" t="inlineStr">
        <is>
          <r>
            <t xml:space="preserve">COEFICIENTE</t>
          </r>
        </is>
      </c>
      <c r="F2105" s="21" t="inlineStr">
        <is>
          <r>
            <t xml:space="preserve">PREÇO UNITÁRIO</t>
          </r>
        </is>
      </c>
      <c r="G2105" s="21" t="inlineStr">
        <is>
          <r>
            <t xml:space="preserve">TOTAL</t>
          </r>
        </is>
      </c>
    </row>
    <row r="2106" customHeight="1" ht="15">
      <c r="A2106" s="22" t="inlineStr">
        <is>
          <r>
            <t xml:space="preserve">00020020</t>
          </r>
        </is>
      </c>
      <c r="B2106" s="23" t="inlineStr">
        <is>
          <r>
            <t xml:space="preserve">MOTORISTA DE CAMINHAO-BASCULANTE (HORISTA)</t>
          </r>
        </is>
      </c>
      <c r="C2106" s="22" t="inlineStr">
        <is>
          <r>
            <t xml:space="preserve">SINAPI</t>
          </r>
        </is>
      </c>
      <c r="D2106" s="22" t="inlineStr">
        <is>
          <r>
            <t xml:space="preserve">H</t>
          </r>
        </is>
      </c>
      <c r="E2106" s="24" t="n">
        <v>0.00509</v>
      </c>
      <c r="F2106" s="25" t="n">
        <v>28.26</v>
      </c>
      <c r="G2106" s="25" t="n">
        <f>TRUNC(TRUNC(E2106,8)*F2106,2)</f>
        <v>0.14</v>
      </c>
    </row>
    <row r="2107" customHeight="1" ht="15">
      <c r="A2107" s="2" t="inlineStr"/>
      <c r="B2107" s="2" t="inlineStr"/>
      <c r="C2107" s="2" t="inlineStr"/>
      <c r="D2107" s="2" t="inlineStr"/>
      <c r="E2107" s="26" t="inlineStr">
        <is>
          <r>
            <t xml:space="preserve">TOTAL Mão de Obra:</t>
          </r>
        </is>
      </c>
      <c r="F2107" s="26" t="inlineStr"/>
      <c r="G2107" s="27" t="n">
        <f>SUM(G2106:G2106)</f>
        <v>0.14</v>
      </c>
    </row>
    <row r="2108" customHeight="1" ht="15">
      <c r="A2108" s="2" t="inlineStr"/>
      <c r="B2108" s="2" t="inlineStr"/>
      <c r="C2108" s="2" t="inlineStr"/>
      <c r="D2108" s="2" t="inlineStr"/>
      <c r="E2108" s="28" t="inlineStr">
        <is>
          <r>
            <t xml:space="preserve">VALOR:</t>
          </r>
        </is>
      </c>
      <c r="F2108" s="28" t="inlineStr"/>
      <c r="G2108" s="29" t="n">
        <f>ROUND(SUM(G2107),2)</f>
        <v>0.14</v>
      </c>
    </row>
    <row r="2109" customHeight="1" ht="15">
      <c r="A2109" s="2" t="inlineStr"/>
      <c r="B2109" s="2" t="inlineStr"/>
      <c r="C2109" s="2" t="inlineStr"/>
      <c r="D2109" s="2" t="inlineStr"/>
      <c r="E2109" s="28" t="inlineStr">
        <is>
          <r>
            <t xml:space="preserve">VALOR BDI (20.34%):</t>
          </r>
        </is>
      </c>
      <c r="F2109" s="28" t="inlineStr"/>
      <c r="G2109" s="29" t="n">
        <f>ROUND(G2108*(20.34/100),2)</f>
        <v>0.03</v>
      </c>
    </row>
    <row r="2110" customHeight="1" ht="15">
      <c r="A2110" s="2" t="inlineStr"/>
      <c r="B2110" s="2" t="inlineStr"/>
      <c r="C2110" s="2" t="inlineStr"/>
      <c r="D2110" s="2" t="inlineStr"/>
      <c r="E2110" s="28" t="inlineStr">
        <is>
          <r>
            <t xml:space="preserve">VALOR COM BDI:</t>
          </r>
        </is>
      </c>
      <c r="F2110" s="28" t="inlineStr"/>
      <c r="G2110" s="29" t="n">
        <f>G2109+G2108</f>
        <v>0.17</v>
      </c>
    </row>
    <row r="2111" customHeight="1" ht="10">
      <c r="A2111" s="2" t="inlineStr"/>
      <c r="B2111" s="2" t="inlineStr"/>
      <c r="C2111" s="2" t="inlineStr"/>
      <c r="D2111" s="2" t="inlineStr"/>
      <c r="E2111" s="18" t="inlineStr"/>
      <c r="F2111" s="18" t="inlineStr"/>
      <c r="G2111" s="18" t="inlineStr"/>
    </row>
    <row r="2112" customHeight="1" ht="20">
      <c r="A2112" s="19" t="inlineStr">
        <is>
          <r>
            <t xml:space="preserve">​95347​ CURSO DE CAPACITAÇÃO PARA MOTORISTA DE CAMINHÃO (ENCARGOS COMPLEMENTARES) - HORISTA​ (H)</t>
          </r>
        </is>
      </c>
      <c r="B2112" s="19" t="inlineStr"/>
      <c r="C2112" s="19" t="inlineStr"/>
      <c r="D2112" s="19" t="inlineStr"/>
      <c r="E2112" s="19" t="inlineStr"/>
      <c r="F2112" s="19" t="inlineStr"/>
      <c r="G2112" s="19" t="inlineStr"/>
    </row>
    <row r="2113" customHeight="1" ht="15">
      <c r="A2113" s="20" t="inlineStr">
        <is>
          <r>
            <t xml:space="preserve">Mão de Obra</t>
          </r>
        </is>
      </c>
      <c r="B2113" s="20" t="inlineStr"/>
      <c r="C2113" s="21" t="inlineStr">
        <is>
          <r>
            <t xml:space="preserve">FONTE</t>
          </r>
        </is>
      </c>
      <c r="D2113" s="21" t="inlineStr">
        <is>
          <r>
            <t xml:space="preserve">UNID</t>
          </r>
        </is>
      </c>
      <c r="E2113" s="21" t="inlineStr">
        <is>
          <r>
            <t xml:space="preserve">COEFICIENTE</t>
          </r>
        </is>
      </c>
      <c r="F2113" s="21" t="inlineStr">
        <is>
          <r>
            <t xml:space="preserve">PREÇO UNITÁRIO</t>
          </r>
        </is>
      </c>
      <c r="G2113" s="21" t="inlineStr">
        <is>
          <r>
            <t xml:space="preserve">TOTAL</t>
          </r>
        </is>
      </c>
    </row>
    <row r="2114" customHeight="1" ht="15">
      <c r="A2114" s="22" t="inlineStr">
        <is>
          <r>
            <t xml:space="preserve">00004093</t>
          </r>
        </is>
      </c>
      <c r="B2114" s="23" t="inlineStr">
        <is>
          <r>
            <t xml:space="preserve">MOTORISTA DE CAMINHAO (HORISTA)</t>
          </r>
        </is>
      </c>
      <c r="C2114" s="22" t="inlineStr">
        <is>
          <r>
            <t xml:space="preserve">SINAPI</t>
          </r>
        </is>
      </c>
      <c r="D2114" s="22" t="inlineStr">
        <is>
          <r>
            <t xml:space="preserve">H</t>
          </r>
        </is>
      </c>
      <c r="E2114" s="24" t="n">
        <v>0.00509</v>
      </c>
      <c r="F2114" s="25" t="n">
        <v>27.21</v>
      </c>
      <c r="G2114" s="25" t="n">
        <f>TRUNC(TRUNC(E2114,8)*F2114,2)</f>
        <v>0.13</v>
      </c>
    </row>
    <row r="2115" customHeight="1" ht="15">
      <c r="A2115" s="2" t="inlineStr"/>
      <c r="B2115" s="2" t="inlineStr"/>
      <c r="C2115" s="2" t="inlineStr"/>
      <c r="D2115" s="2" t="inlineStr"/>
      <c r="E2115" s="26" t="inlineStr">
        <is>
          <r>
            <t xml:space="preserve">TOTAL Mão de Obra:</t>
          </r>
        </is>
      </c>
      <c r="F2115" s="26" t="inlineStr"/>
      <c r="G2115" s="27" t="n">
        <f>SUM(G2114:G2114)</f>
        <v>0.13</v>
      </c>
    </row>
    <row r="2116" customHeight="1" ht="15">
      <c r="A2116" s="2" t="inlineStr"/>
      <c r="B2116" s="2" t="inlineStr"/>
      <c r="C2116" s="2" t="inlineStr"/>
      <c r="D2116" s="2" t="inlineStr"/>
      <c r="E2116" s="28" t="inlineStr">
        <is>
          <r>
            <t xml:space="preserve">VALOR:</t>
          </r>
        </is>
      </c>
      <c r="F2116" s="28" t="inlineStr"/>
      <c r="G2116" s="29" t="n">
        <f>ROUND(SUM(G2115),2)</f>
        <v>0.13</v>
      </c>
    </row>
    <row r="2117" customHeight="1" ht="15">
      <c r="A2117" s="2" t="inlineStr"/>
      <c r="B2117" s="2" t="inlineStr"/>
      <c r="C2117" s="2" t="inlineStr"/>
      <c r="D2117" s="2" t="inlineStr"/>
      <c r="E2117" s="28" t="inlineStr">
        <is>
          <r>
            <t xml:space="preserve">VALOR BDI (20.34%):</t>
          </r>
        </is>
      </c>
      <c r="F2117" s="28" t="inlineStr"/>
      <c r="G2117" s="29" t="n">
        <f>ROUND(G2116*(20.34/100),2)</f>
        <v>0.03</v>
      </c>
    </row>
    <row r="2118" customHeight="1" ht="15">
      <c r="A2118" s="2" t="inlineStr"/>
      <c r="B2118" s="2" t="inlineStr"/>
      <c r="C2118" s="2" t="inlineStr"/>
      <c r="D2118" s="2" t="inlineStr"/>
      <c r="E2118" s="28" t="inlineStr">
        <is>
          <r>
            <t xml:space="preserve">VALOR COM BDI:</t>
          </r>
        </is>
      </c>
      <c r="F2118" s="28" t="inlineStr"/>
      <c r="G2118" s="29" t="n">
        <f>G2117+G2116</f>
        <v>0.16</v>
      </c>
    </row>
    <row r="2119" customHeight="1" ht="10">
      <c r="A2119" s="2" t="inlineStr"/>
      <c r="B2119" s="2" t="inlineStr"/>
      <c r="C2119" s="2" t="inlineStr"/>
      <c r="D2119" s="2" t="inlineStr"/>
      <c r="E2119" s="18" t="inlineStr"/>
      <c r="F2119" s="18" t="inlineStr"/>
      <c r="G2119" s="18" t="inlineStr"/>
    </row>
    <row r="2120" customHeight="1" ht="20">
      <c r="A2120" s="19" t="inlineStr">
        <is>
          <r>
            <t xml:space="preserve">​95351​ CURSO DE CAPACITAÇÃO PARA MOTORISTA OPERADOR DE MUNCK (ENCARGOS COMPLEMENTARES) - HORISTA​ (H)</t>
          </r>
        </is>
      </c>
      <c r="B2120" s="19" t="inlineStr"/>
      <c r="C2120" s="19" t="inlineStr"/>
      <c r="D2120" s="19" t="inlineStr"/>
      <c r="E2120" s="19" t="inlineStr"/>
      <c r="F2120" s="19" t="inlineStr"/>
      <c r="G2120" s="19" t="inlineStr"/>
    </row>
    <row r="2121" customHeight="1" ht="15">
      <c r="A2121" s="20" t="inlineStr">
        <is>
          <r>
            <t xml:space="preserve">Mão de Obra</t>
          </r>
        </is>
      </c>
      <c r="B2121" s="20" t="inlineStr"/>
      <c r="C2121" s="21" t="inlineStr">
        <is>
          <r>
            <t xml:space="preserve">FONTE</t>
          </r>
        </is>
      </c>
      <c r="D2121" s="21" t="inlineStr">
        <is>
          <r>
            <t xml:space="preserve">UNID</t>
          </r>
        </is>
      </c>
      <c r="E2121" s="21" t="inlineStr">
        <is>
          <r>
            <t xml:space="preserve">COEFICIENTE</t>
          </r>
        </is>
      </c>
      <c r="F2121" s="21" t="inlineStr">
        <is>
          <r>
            <t xml:space="preserve">PREÇO UNITÁRIO</t>
          </r>
        </is>
      </c>
      <c r="G2121" s="21" t="inlineStr">
        <is>
          <r>
            <t xml:space="preserve">TOTAL</t>
          </r>
        </is>
      </c>
    </row>
    <row r="2122" customHeight="1" ht="21">
      <c r="A2122" s="22" t="inlineStr">
        <is>
          <r>
            <t xml:space="preserve">00004096</t>
          </r>
        </is>
      </c>
      <c r="B2122" s="23" t="inlineStr">
        <is>
          <r>
            <t xml:space="preserve">MOTORISTA OPERADOR DE CAMINHAO COM MUNCK (HORISTA)</t>
          </r>
        </is>
      </c>
      <c r="C2122" s="22" t="inlineStr">
        <is>
          <r>
            <t xml:space="preserve">SINAPI</t>
          </r>
        </is>
      </c>
      <c r="D2122" s="22" t="inlineStr">
        <is>
          <r>
            <t xml:space="preserve">H</t>
          </r>
        </is>
      </c>
      <c r="E2122" s="24" t="n">
        <v>0.01637</v>
      </c>
      <c r="F2122" s="25" t="n">
        <v>30.5</v>
      </c>
      <c r="G2122" s="25" t="n">
        <f>TRUNC(TRUNC(E2122,8)*F2122,2)</f>
        <v>0.49</v>
      </c>
    </row>
    <row r="2123" customHeight="1" ht="15">
      <c r="A2123" s="2" t="inlineStr"/>
      <c r="B2123" s="2" t="inlineStr"/>
      <c r="C2123" s="2" t="inlineStr"/>
      <c r="D2123" s="2" t="inlineStr"/>
      <c r="E2123" s="26" t="inlineStr">
        <is>
          <r>
            <t xml:space="preserve">TOTAL Mão de Obra:</t>
          </r>
        </is>
      </c>
      <c r="F2123" s="26" t="inlineStr"/>
      <c r="G2123" s="27" t="n">
        <f>SUM(G2122:G2122)</f>
        <v>0.49</v>
      </c>
    </row>
    <row r="2124" customHeight="1" ht="15">
      <c r="A2124" s="2" t="inlineStr"/>
      <c r="B2124" s="2" t="inlineStr"/>
      <c r="C2124" s="2" t="inlineStr"/>
      <c r="D2124" s="2" t="inlineStr"/>
      <c r="E2124" s="28" t="inlineStr">
        <is>
          <r>
            <t xml:space="preserve">VALOR:</t>
          </r>
        </is>
      </c>
      <c r="F2124" s="28" t="inlineStr"/>
      <c r="G2124" s="29" t="n">
        <f>ROUND(SUM(G2123),2)</f>
        <v>0.49</v>
      </c>
    </row>
    <row r="2125" customHeight="1" ht="15">
      <c r="A2125" s="2" t="inlineStr"/>
      <c r="B2125" s="2" t="inlineStr"/>
      <c r="C2125" s="2" t="inlineStr"/>
      <c r="D2125" s="2" t="inlineStr"/>
      <c r="E2125" s="28" t="inlineStr">
        <is>
          <r>
            <t xml:space="preserve">VALOR BDI (20.34%):</t>
          </r>
        </is>
      </c>
      <c r="F2125" s="28" t="inlineStr"/>
      <c r="G2125" s="29" t="n">
        <f>ROUND(G2124*(20.34/100),2)</f>
        <v>0.1</v>
      </c>
    </row>
    <row r="2126" customHeight="1" ht="15">
      <c r="A2126" s="2" t="inlineStr"/>
      <c r="B2126" s="2" t="inlineStr"/>
      <c r="C2126" s="2" t="inlineStr"/>
      <c r="D2126" s="2" t="inlineStr"/>
      <c r="E2126" s="28" t="inlineStr">
        <is>
          <r>
            <t xml:space="preserve">VALOR COM BDI:</t>
          </r>
        </is>
      </c>
      <c r="F2126" s="28" t="inlineStr"/>
      <c r="G2126" s="29" t="n">
        <f>G2125+G2124</f>
        <v>0.59</v>
      </c>
    </row>
    <row r="2127" customHeight="1" ht="10">
      <c r="A2127" s="2" t="inlineStr"/>
      <c r="B2127" s="2" t="inlineStr"/>
      <c r="C2127" s="2" t="inlineStr"/>
      <c r="D2127" s="2" t="inlineStr"/>
      <c r="E2127" s="18" t="inlineStr"/>
      <c r="F2127" s="18" t="inlineStr"/>
      <c r="G2127" s="18" t="inlineStr"/>
    </row>
    <row r="2128" customHeight="1" ht="20">
      <c r="A2128" s="19" t="inlineStr">
        <is>
          <r>
            <t xml:space="preserve">​95389​ CURSO DE CAPACITAÇÃO PARA OPERADOR DE BETONEIRA ESTACIONÁRIA/MISTURADOR (ENCARGOS COMPLEMENTARES) - HORISTA​ (H)</t>
          </r>
        </is>
      </c>
      <c r="B2128" s="19" t="inlineStr"/>
      <c r="C2128" s="19" t="inlineStr"/>
      <c r="D2128" s="19" t="inlineStr"/>
      <c r="E2128" s="19" t="inlineStr"/>
      <c r="F2128" s="19" t="inlineStr"/>
      <c r="G2128" s="19" t="inlineStr"/>
    </row>
    <row r="2129" customHeight="1" ht="15">
      <c r="A2129" s="20" t="inlineStr">
        <is>
          <r>
            <t xml:space="preserve">Mão de Obra</t>
          </r>
        </is>
      </c>
      <c r="B2129" s="20" t="inlineStr"/>
      <c r="C2129" s="21" t="inlineStr">
        <is>
          <r>
            <t xml:space="preserve">FONTE</t>
          </r>
        </is>
      </c>
      <c r="D2129" s="21" t="inlineStr">
        <is>
          <r>
            <t xml:space="preserve">UNID</t>
          </r>
        </is>
      </c>
      <c r="E2129" s="21" t="inlineStr">
        <is>
          <r>
            <t xml:space="preserve">COEFICIENTE</t>
          </r>
        </is>
      </c>
      <c r="F2129" s="21" t="inlineStr">
        <is>
          <r>
            <t xml:space="preserve">PREÇO UNITÁRIO</t>
          </r>
        </is>
      </c>
      <c r="G2129" s="21" t="inlineStr">
        <is>
          <r>
            <t xml:space="preserve">TOTAL</t>
          </r>
        </is>
      </c>
    </row>
    <row r="2130" customHeight="1" ht="21">
      <c r="A2130" s="22" t="inlineStr">
        <is>
          <r>
            <t xml:space="preserve">00037666</t>
          </r>
        </is>
      </c>
      <c r="B2130" s="23" t="inlineStr">
        <is>
          <r>
            <t xml:space="preserve">OPERADOR DE BETONEIRA ESTACIONARIA / MISTURADOR (HORISTA)</t>
          </r>
        </is>
      </c>
      <c r="C2130" s="22" t="inlineStr">
        <is>
          <r>
            <t xml:space="preserve">SINAPI</t>
          </r>
        </is>
      </c>
      <c r="D2130" s="22" t="inlineStr">
        <is>
          <r>
            <t xml:space="preserve">H</t>
          </r>
        </is>
      </c>
      <c r="E2130" s="24" t="n">
        <v>0.00831</v>
      </c>
      <c r="F2130" s="25" t="n">
        <v>22.13</v>
      </c>
      <c r="G2130" s="25" t="n">
        <f>TRUNC(TRUNC(E2130,8)*F2130,2)</f>
        <v>0.18</v>
      </c>
    </row>
    <row r="2131" customHeight="1" ht="15">
      <c r="A2131" s="2" t="inlineStr"/>
      <c r="B2131" s="2" t="inlineStr"/>
      <c r="C2131" s="2" t="inlineStr"/>
      <c r="D2131" s="2" t="inlineStr"/>
      <c r="E2131" s="26" t="inlineStr">
        <is>
          <r>
            <t xml:space="preserve">TOTAL Mão de Obra:</t>
          </r>
        </is>
      </c>
      <c r="F2131" s="26" t="inlineStr"/>
      <c r="G2131" s="27" t="n">
        <f>SUM(G2130:G2130)</f>
        <v>0.18</v>
      </c>
    </row>
    <row r="2132" customHeight="1" ht="15">
      <c r="A2132" s="2" t="inlineStr"/>
      <c r="B2132" s="2" t="inlineStr"/>
      <c r="C2132" s="2" t="inlineStr"/>
      <c r="D2132" s="2" t="inlineStr"/>
      <c r="E2132" s="28" t="inlineStr">
        <is>
          <r>
            <t xml:space="preserve">VALOR:</t>
          </r>
        </is>
      </c>
      <c r="F2132" s="28" t="inlineStr"/>
      <c r="G2132" s="29" t="n">
        <f>ROUND(SUM(G2131),2)</f>
        <v>0.18</v>
      </c>
    </row>
    <row r="2133" customHeight="1" ht="15">
      <c r="A2133" s="2" t="inlineStr"/>
      <c r="B2133" s="2" t="inlineStr"/>
      <c r="C2133" s="2" t="inlineStr"/>
      <c r="D2133" s="2" t="inlineStr"/>
      <c r="E2133" s="28" t="inlineStr">
        <is>
          <r>
            <t xml:space="preserve">VALOR BDI (20.34%):</t>
          </r>
        </is>
      </c>
      <c r="F2133" s="28" t="inlineStr"/>
      <c r="G2133" s="29" t="n">
        <f>ROUND(G2132*(20.34/100),2)</f>
        <v>0.04</v>
      </c>
    </row>
    <row r="2134" customHeight="1" ht="15">
      <c r="A2134" s="2" t="inlineStr"/>
      <c r="B2134" s="2" t="inlineStr"/>
      <c r="C2134" s="2" t="inlineStr"/>
      <c r="D2134" s="2" t="inlineStr"/>
      <c r="E2134" s="28" t="inlineStr">
        <is>
          <r>
            <t xml:space="preserve">VALOR COM BDI:</t>
          </r>
        </is>
      </c>
      <c r="F2134" s="28" t="inlineStr"/>
      <c r="G2134" s="29" t="n">
        <f>G2133+G2132</f>
        <v>0.22</v>
      </c>
    </row>
    <row r="2135" customHeight="1" ht="10">
      <c r="A2135" s="2" t="inlineStr"/>
      <c r="B2135" s="2" t="inlineStr"/>
      <c r="C2135" s="2" t="inlineStr"/>
      <c r="D2135" s="2" t="inlineStr"/>
      <c r="E2135" s="18" t="inlineStr"/>
      <c r="F2135" s="18" t="inlineStr"/>
      <c r="G2135" s="18" t="inlineStr"/>
    </row>
    <row r="2136" customHeight="1" ht="20">
      <c r="A2136" s="19" t="inlineStr">
        <is>
          <r>
            <t xml:space="preserve">​95357​ CURSO DE CAPACITAÇÃO PARA OPERADOR DE ESCAVADEIRA (ENCARGOS COMPLEMENTARES) - HORISTA​ (H)</t>
          </r>
        </is>
      </c>
      <c r="B2136" s="19" t="inlineStr"/>
      <c r="C2136" s="19" t="inlineStr"/>
      <c r="D2136" s="19" t="inlineStr"/>
      <c r="E2136" s="19" t="inlineStr"/>
      <c r="F2136" s="19" t="inlineStr"/>
      <c r="G2136" s="19" t="inlineStr"/>
    </row>
    <row r="2137" customHeight="1" ht="15">
      <c r="A2137" s="20" t="inlineStr">
        <is>
          <r>
            <t xml:space="preserve">Mão de Obra</t>
          </r>
        </is>
      </c>
      <c r="B2137" s="20" t="inlineStr"/>
      <c r="C2137" s="21" t="inlineStr">
        <is>
          <r>
            <t xml:space="preserve">FONTE</t>
          </r>
        </is>
      </c>
      <c r="D2137" s="21" t="inlineStr">
        <is>
          <r>
            <t xml:space="preserve">UNID</t>
          </r>
        </is>
      </c>
      <c r="E2137" s="21" t="inlineStr">
        <is>
          <r>
            <t xml:space="preserve">COEFICIENTE</t>
          </r>
        </is>
      </c>
      <c r="F2137" s="21" t="inlineStr">
        <is>
          <r>
            <t xml:space="preserve">PREÇO UNITÁRIO</t>
          </r>
        </is>
      </c>
      <c r="G2137" s="21" t="inlineStr">
        <is>
          <r>
            <t xml:space="preserve">TOTAL</t>
          </r>
        </is>
      </c>
    </row>
    <row r="2138" customHeight="1" ht="15">
      <c r="A2138" s="22" t="inlineStr">
        <is>
          <r>
            <t xml:space="preserve">00004234</t>
          </r>
        </is>
      </c>
      <c r="B2138" s="23" t="inlineStr">
        <is>
          <r>
            <t xml:space="preserve">OPERADOR DE ESCAVADEIRA (HORISTA)</t>
          </r>
        </is>
      </c>
      <c r="C2138" s="22" t="inlineStr">
        <is>
          <r>
            <t xml:space="preserve">SINAPI</t>
          </r>
        </is>
      </c>
      <c r="D2138" s="22" t="inlineStr">
        <is>
          <r>
            <t xml:space="preserve">H</t>
          </r>
        </is>
      </c>
      <c r="E2138" s="24" t="n">
        <v>0.01154</v>
      </c>
      <c r="F2138" s="25" t="n">
        <v>28.69</v>
      </c>
      <c r="G2138" s="25" t="n">
        <f>TRUNC(TRUNC(E2138,8)*F2138,2)</f>
        <v>0.33</v>
      </c>
    </row>
    <row r="2139" customHeight="1" ht="15">
      <c r="A2139" s="2" t="inlineStr"/>
      <c r="B2139" s="2" t="inlineStr"/>
      <c r="C2139" s="2" t="inlineStr"/>
      <c r="D2139" s="2" t="inlineStr"/>
      <c r="E2139" s="26" t="inlineStr">
        <is>
          <r>
            <t xml:space="preserve">TOTAL Mão de Obra:</t>
          </r>
        </is>
      </c>
      <c r="F2139" s="26" t="inlineStr"/>
      <c r="G2139" s="27" t="n">
        <f>SUM(G2138:G2138)</f>
        <v>0.33</v>
      </c>
    </row>
    <row r="2140" customHeight="1" ht="15">
      <c r="A2140" s="2" t="inlineStr"/>
      <c r="B2140" s="2" t="inlineStr"/>
      <c r="C2140" s="2" t="inlineStr"/>
      <c r="D2140" s="2" t="inlineStr"/>
      <c r="E2140" s="28" t="inlineStr">
        <is>
          <r>
            <t xml:space="preserve">VALOR:</t>
          </r>
        </is>
      </c>
      <c r="F2140" s="28" t="inlineStr"/>
      <c r="G2140" s="29" t="n">
        <f>ROUND(SUM(G2139),2)</f>
        <v>0.33</v>
      </c>
    </row>
    <row r="2141" customHeight="1" ht="15">
      <c r="A2141" s="2" t="inlineStr"/>
      <c r="B2141" s="2" t="inlineStr"/>
      <c r="C2141" s="2" t="inlineStr"/>
      <c r="D2141" s="2" t="inlineStr"/>
      <c r="E2141" s="28" t="inlineStr">
        <is>
          <r>
            <t xml:space="preserve">VALOR BDI (20.34%):</t>
          </r>
        </is>
      </c>
      <c r="F2141" s="28" t="inlineStr"/>
      <c r="G2141" s="29" t="n">
        <f>ROUND(G2140*(20.34/100),2)</f>
        <v>0.07</v>
      </c>
    </row>
    <row r="2142" customHeight="1" ht="15">
      <c r="A2142" s="2" t="inlineStr"/>
      <c r="B2142" s="2" t="inlineStr"/>
      <c r="C2142" s="2" t="inlineStr"/>
      <c r="D2142" s="2" t="inlineStr"/>
      <c r="E2142" s="28" t="inlineStr">
        <is>
          <r>
            <t xml:space="preserve">VALOR COM BDI:</t>
          </r>
        </is>
      </c>
      <c r="F2142" s="28" t="inlineStr"/>
      <c r="G2142" s="29" t="n">
        <f>G2141+G2140</f>
        <v>0.4</v>
      </c>
    </row>
    <row r="2143" customHeight="1" ht="10">
      <c r="A2143" s="2" t="inlineStr"/>
      <c r="B2143" s="2" t="inlineStr"/>
      <c r="C2143" s="2" t="inlineStr"/>
      <c r="D2143" s="2" t="inlineStr"/>
      <c r="E2143" s="18" t="inlineStr"/>
      <c r="F2143" s="18" t="inlineStr"/>
      <c r="G2143" s="18" t="inlineStr"/>
    </row>
    <row r="2144" customHeight="1" ht="20">
      <c r="A2144" s="19" t="inlineStr">
        <is>
          <r>
            <t xml:space="preserve">​95358​ CURSO DE CAPACITAÇÃO PARA OPERADOR DE GUINCHO (ENCARGOS COMPLEMENTARES) - HORISTA​ (H)</t>
          </r>
        </is>
      </c>
      <c r="B2144" s="19" t="inlineStr"/>
      <c r="C2144" s="19" t="inlineStr"/>
      <c r="D2144" s="19" t="inlineStr"/>
      <c r="E2144" s="19" t="inlineStr"/>
      <c r="F2144" s="19" t="inlineStr"/>
      <c r="G2144" s="19" t="inlineStr"/>
    </row>
    <row r="2145" customHeight="1" ht="15">
      <c r="A2145" s="20" t="inlineStr">
        <is>
          <r>
            <t xml:space="preserve">Mão de Obra</t>
          </r>
        </is>
      </c>
      <c r="B2145" s="20" t="inlineStr"/>
      <c r="C2145" s="21" t="inlineStr">
        <is>
          <r>
            <t xml:space="preserve">FONTE</t>
          </r>
        </is>
      </c>
      <c r="D2145" s="21" t="inlineStr">
        <is>
          <r>
            <t xml:space="preserve">UNID</t>
          </r>
        </is>
      </c>
      <c r="E2145" s="21" t="inlineStr">
        <is>
          <r>
            <t xml:space="preserve">COEFICIENTE</t>
          </r>
        </is>
      </c>
      <c r="F2145" s="21" t="inlineStr">
        <is>
          <r>
            <t xml:space="preserve">PREÇO UNITÁRIO</t>
          </r>
        </is>
      </c>
      <c r="G2145" s="21" t="inlineStr">
        <is>
          <r>
            <t xml:space="preserve">TOTAL</t>
          </r>
        </is>
      </c>
    </row>
    <row r="2146" customHeight="1" ht="15">
      <c r="A2146" s="22" t="inlineStr">
        <is>
          <r>
            <t xml:space="preserve">00004253</t>
          </r>
        </is>
      </c>
      <c r="B2146" s="23" t="inlineStr">
        <is>
          <r>
            <t xml:space="preserve">OPERADOR DE GUINCHO OU GUINCHEIRO (HORISTA)</t>
          </r>
        </is>
      </c>
      <c r="C2146" s="22" t="inlineStr">
        <is>
          <r>
            <t xml:space="preserve">SINAPI</t>
          </r>
        </is>
      </c>
      <c r="D2146" s="22" t="inlineStr">
        <is>
          <r>
            <t xml:space="preserve">H</t>
          </r>
        </is>
      </c>
      <c r="E2146" s="24" t="n">
        <v>0.01637</v>
      </c>
      <c r="F2146" s="25" t="n">
        <v>22.13</v>
      </c>
      <c r="G2146" s="25" t="n">
        <f>TRUNC(TRUNC(E2146,8)*F2146,2)</f>
        <v>0.36</v>
      </c>
    </row>
    <row r="2147" customHeight="1" ht="15">
      <c r="A2147" s="2" t="inlineStr"/>
      <c r="B2147" s="2" t="inlineStr"/>
      <c r="C2147" s="2" t="inlineStr"/>
      <c r="D2147" s="2" t="inlineStr"/>
      <c r="E2147" s="26" t="inlineStr">
        <is>
          <r>
            <t xml:space="preserve">TOTAL Mão de Obra:</t>
          </r>
        </is>
      </c>
      <c r="F2147" s="26" t="inlineStr"/>
      <c r="G2147" s="27" t="n">
        <f>SUM(G2146:G2146)</f>
        <v>0.36</v>
      </c>
    </row>
    <row r="2148" customHeight="1" ht="15">
      <c r="A2148" s="2" t="inlineStr"/>
      <c r="B2148" s="2" t="inlineStr"/>
      <c r="C2148" s="2" t="inlineStr"/>
      <c r="D2148" s="2" t="inlineStr"/>
      <c r="E2148" s="28" t="inlineStr">
        <is>
          <r>
            <t xml:space="preserve">VALOR:</t>
          </r>
        </is>
      </c>
      <c r="F2148" s="28" t="inlineStr"/>
      <c r="G2148" s="29" t="n">
        <f>ROUND(SUM(G2147),2)</f>
        <v>0.36</v>
      </c>
    </row>
    <row r="2149" customHeight="1" ht="15">
      <c r="A2149" s="2" t="inlineStr"/>
      <c r="B2149" s="2" t="inlineStr"/>
      <c r="C2149" s="2" t="inlineStr"/>
      <c r="D2149" s="2" t="inlineStr"/>
      <c r="E2149" s="28" t="inlineStr">
        <is>
          <r>
            <t xml:space="preserve">VALOR BDI (20.34%):</t>
          </r>
        </is>
      </c>
      <c r="F2149" s="28" t="inlineStr"/>
      <c r="G2149" s="29" t="n">
        <f>ROUND(G2148*(20.34/100),2)</f>
        <v>0.07</v>
      </c>
    </row>
    <row r="2150" customHeight="1" ht="15">
      <c r="A2150" s="2" t="inlineStr"/>
      <c r="B2150" s="2" t="inlineStr"/>
      <c r="C2150" s="2" t="inlineStr"/>
      <c r="D2150" s="2" t="inlineStr"/>
      <c r="E2150" s="28" t="inlineStr">
        <is>
          <r>
            <t xml:space="preserve">VALOR COM BDI:</t>
          </r>
        </is>
      </c>
      <c r="F2150" s="28" t="inlineStr"/>
      <c r="G2150" s="29" t="n">
        <f>G2149+G2148</f>
        <v>0.43</v>
      </c>
    </row>
    <row r="2151" customHeight="1" ht="10">
      <c r="A2151" s="2" t="inlineStr"/>
      <c r="B2151" s="2" t="inlineStr"/>
      <c r="C2151" s="2" t="inlineStr"/>
      <c r="D2151" s="2" t="inlineStr"/>
      <c r="E2151" s="18" t="inlineStr"/>
      <c r="F2151" s="18" t="inlineStr"/>
      <c r="G2151" s="18" t="inlineStr"/>
    </row>
    <row r="2152" customHeight="1" ht="20">
      <c r="A2152" s="19" t="inlineStr">
        <is>
          <r>
            <t xml:space="preserve">​95359​ CURSO DE CAPACITAÇÃO PARA OPERADOR DE GUINDASTE (ENCARGOS COMPLEMENTARES) - HORISTA​ (H)</t>
          </r>
        </is>
      </c>
      <c r="B2152" s="19" t="inlineStr"/>
      <c r="C2152" s="19" t="inlineStr"/>
      <c r="D2152" s="19" t="inlineStr"/>
      <c r="E2152" s="19" t="inlineStr"/>
      <c r="F2152" s="19" t="inlineStr"/>
      <c r="G2152" s="19" t="inlineStr"/>
    </row>
    <row r="2153" customHeight="1" ht="15">
      <c r="A2153" s="20" t="inlineStr">
        <is>
          <r>
            <t xml:space="preserve">Mão de Obra</t>
          </r>
        </is>
      </c>
      <c r="B2153" s="20" t="inlineStr"/>
      <c r="C2153" s="21" t="inlineStr">
        <is>
          <r>
            <t xml:space="preserve">FONTE</t>
          </r>
        </is>
      </c>
      <c r="D2153" s="21" t="inlineStr">
        <is>
          <r>
            <t xml:space="preserve">UNID</t>
          </r>
        </is>
      </c>
      <c r="E2153" s="21" t="inlineStr">
        <is>
          <r>
            <t xml:space="preserve">COEFICIENTE</t>
          </r>
        </is>
      </c>
      <c r="F2153" s="21" t="inlineStr">
        <is>
          <r>
            <t xml:space="preserve">PREÇO UNITÁRIO</t>
          </r>
        </is>
      </c>
      <c r="G2153" s="21" t="inlineStr">
        <is>
          <r>
            <t xml:space="preserve">TOTAL</t>
          </r>
        </is>
      </c>
    </row>
    <row r="2154" customHeight="1" ht="15">
      <c r="A2154" s="22" t="inlineStr">
        <is>
          <r>
            <t xml:space="preserve">00004254</t>
          </r>
        </is>
      </c>
      <c r="B2154" s="23" t="inlineStr">
        <is>
          <r>
            <t xml:space="preserve">OPERADOR DE GUINDASTE (HORISTA)</t>
          </r>
        </is>
      </c>
      <c r="C2154" s="22" t="inlineStr">
        <is>
          <r>
            <t xml:space="preserve">SINAPI</t>
          </r>
        </is>
      </c>
      <c r="D2154" s="22" t="inlineStr">
        <is>
          <r>
            <t xml:space="preserve">H</t>
          </r>
        </is>
      </c>
      <c r="E2154" s="24" t="n">
        <v>0.01637</v>
      </c>
      <c r="F2154" s="25" t="n">
        <v>40.35</v>
      </c>
      <c r="G2154" s="25" t="n">
        <f>TRUNC(TRUNC(E2154,8)*F2154,2)</f>
        <v>0.66</v>
      </c>
    </row>
    <row r="2155" customHeight="1" ht="15">
      <c r="A2155" s="2" t="inlineStr"/>
      <c r="B2155" s="2" t="inlineStr"/>
      <c r="C2155" s="2" t="inlineStr"/>
      <c r="D2155" s="2" t="inlineStr"/>
      <c r="E2155" s="26" t="inlineStr">
        <is>
          <r>
            <t xml:space="preserve">TOTAL Mão de Obra:</t>
          </r>
        </is>
      </c>
      <c r="F2155" s="26" t="inlineStr"/>
      <c r="G2155" s="27" t="n">
        <f>SUM(G2154:G2154)</f>
        <v>0.66</v>
      </c>
    </row>
    <row r="2156" customHeight="1" ht="15">
      <c r="A2156" s="2" t="inlineStr"/>
      <c r="B2156" s="2" t="inlineStr"/>
      <c r="C2156" s="2" t="inlineStr"/>
      <c r="D2156" s="2" t="inlineStr"/>
      <c r="E2156" s="28" t="inlineStr">
        <is>
          <r>
            <t xml:space="preserve">VALOR:</t>
          </r>
        </is>
      </c>
      <c r="F2156" s="28" t="inlineStr"/>
      <c r="G2156" s="29" t="n">
        <f>ROUND(SUM(G2155),2)</f>
        <v>0.66</v>
      </c>
    </row>
    <row r="2157" customHeight="1" ht="15">
      <c r="A2157" s="2" t="inlineStr"/>
      <c r="B2157" s="2" t="inlineStr"/>
      <c r="C2157" s="2" t="inlineStr"/>
      <c r="D2157" s="2" t="inlineStr"/>
      <c r="E2157" s="28" t="inlineStr">
        <is>
          <r>
            <t xml:space="preserve">VALOR BDI (20.34%):</t>
          </r>
        </is>
      </c>
      <c r="F2157" s="28" t="inlineStr"/>
      <c r="G2157" s="29" t="n">
        <f>ROUND(G2156*(20.34/100),2)</f>
        <v>0.13</v>
      </c>
    </row>
    <row r="2158" customHeight="1" ht="15">
      <c r="A2158" s="2" t="inlineStr"/>
      <c r="B2158" s="2" t="inlineStr"/>
      <c r="C2158" s="2" t="inlineStr"/>
      <c r="D2158" s="2" t="inlineStr"/>
      <c r="E2158" s="28" t="inlineStr">
        <is>
          <r>
            <t xml:space="preserve">VALOR COM BDI:</t>
          </r>
        </is>
      </c>
      <c r="F2158" s="28" t="inlineStr"/>
      <c r="G2158" s="29" t="n">
        <f>G2157+G2156</f>
        <v>0.79</v>
      </c>
    </row>
    <row r="2159" customHeight="1" ht="10">
      <c r="A2159" s="2" t="inlineStr"/>
      <c r="B2159" s="2" t="inlineStr"/>
      <c r="C2159" s="2" t="inlineStr"/>
      <c r="D2159" s="2" t="inlineStr"/>
      <c r="E2159" s="18" t="inlineStr"/>
      <c r="F2159" s="18" t="inlineStr"/>
      <c r="G2159" s="18" t="inlineStr"/>
    </row>
    <row r="2160" customHeight="1" ht="20">
      <c r="A2160" s="19" t="inlineStr">
        <is>
          <r>
            <t xml:space="preserve">​95360​ CURSO DE CAPACITAÇÃO PARA OPERADOR DE MÁQUINAS E EQUIPAMENTOS (ENCARGOS COMPLEMENTARES) - HORISTA​ (H)</t>
          </r>
        </is>
      </c>
      <c r="B2160" s="19" t="inlineStr"/>
      <c r="C2160" s="19" t="inlineStr"/>
      <c r="D2160" s="19" t="inlineStr"/>
      <c r="E2160" s="19" t="inlineStr"/>
      <c r="F2160" s="19" t="inlineStr"/>
      <c r="G2160" s="19" t="inlineStr"/>
    </row>
    <row r="2161" customHeight="1" ht="15">
      <c r="A2161" s="20" t="inlineStr">
        <is>
          <r>
            <t xml:space="preserve">Mão de Obra</t>
          </r>
        </is>
      </c>
      <c r="B2161" s="20" t="inlineStr"/>
      <c r="C2161" s="21" t="inlineStr">
        <is>
          <r>
            <t xml:space="preserve">FONTE</t>
          </r>
        </is>
      </c>
      <c r="D2161" s="21" t="inlineStr">
        <is>
          <r>
            <t xml:space="preserve">UNID</t>
          </r>
        </is>
      </c>
      <c r="E2161" s="21" t="inlineStr">
        <is>
          <r>
            <t xml:space="preserve">COEFICIENTE</t>
          </r>
        </is>
      </c>
      <c r="F2161" s="21" t="inlineStr">
        <is>
          <r>
            <t xml:space="preserve">PREÇO UNITÁRIO</t>
          </r>
        </is>
      </c>
      <c r="G2161" s="21" t="inlineStr">
        <is>
          <r>
            <t xml:space="preserve">TOTAL</t>
          </r>
        </is>
      </c>
    </row>
    <row r="2162" customHeight="1" ht="21">
      <c r="A2162" s="22" t="inlineStr">
        <is>
          <r>
            <t xml:space="preserve">00004230</t>
          </r>
        </is>
      </c>
      <c r="B2162" s="23" t="inlineStr">
        <is>
          <r>
            <t xml:space="preserve">OPERADOR DE MAQUINAS E TRATORES DIVERSOS - TERRAPLANAGEM (HORISTA)</t>
          </r>
        </is>
      </c>
      <c r="C2162" s="22" t="inlineStr">
        <is>
          <r>
            <t xml:space="preserve">SINAPI</t>
          </r>
        </is>
      </c>
      <c r="D2162" s="22" t="inlineStr">
        <is>
          <r>
            <t xml:space="preserve">H</t>
          </r>
        </is>
      </c>
      <c r="E2162" s="24" t="n">
        <v>0.01154</v>
      </c>
      <c r="F2162" s="25" t="n">
        <v>28.15</v>
      </c>
      <c r="G2162" s="25" t="n">
        <f>TRUNC(TRUNC(E2162,8)*F2162,2)</f>
        <v>0.32</v>
      </c>
    </row>
    <row r="2163" customHeight="1" ht="15">
      <c r="A2163" s="2" t="inlineStr"/>
      <c r="B2163" s="2" t="inlineStr"/>
      <c r="C2163" s="2" t="inlineStr"/>
      <c r="D2163" s="2" t="inlineStr"/>
      <c r="E2163" s="26" t="inlineStr">
        <is>
          <r>
            <t xml:space="preserve">TOTAL Mão de Obra:</t>
          </r>
        </is>
      </c>
      <c r="F2163" s="26" t="inlineStr"/>
      <c r="G2163" s="27" t="n">
        <f>SUM(G2162:G2162)</f>
        <v>0.32</v>
      </c>
    </row>
    <row r="2164" customHeight="1" ht="15">
      <c r="A2164" s="2" t="inlineStr"/>
      <c r="B2164" s="2" t="inlineStr"/>
      <c r="C2164" s="2" t="inlineStr"/>
      <c r="D2164" s="2" t="inlineStr"/>
      <c r="E2164" s="28" t="inlineStr">
        <is>
          <r>
            <t xml:space="preserve">VALOR:</t>
          </r>
        </is>
      </c>
      <c r="F2164" s="28" t="inlineStr"/>
      <c r="G2164" s="29" t="n">
        <f>ROUND(SUM(G2163),2)</f>
        <v>0.32</v>
      </c>
    </row>
    <row r="2165" customHeight="1" ht="15">
      <c r="A2165" s="2" t="inlineStr"/>
      <c r="B2165" s="2" t="inlineStr"/>
      <c r="C2165" s="2" t="inlineStr"/>
      <c r="D2165" s="2" t="inlineStr"/>
      <c r="E2165" s="28" t="inlineStr">
        <is>
          <r>
            <t xml:space="preserve">VALOR BDI (20.34%):</t>
          </r>
        </is>
      </c>
      <c r="F2165" s="28" t="inlineStr"/>
      <c r="G2165" s="29" t="n">
        <f>ROUND(G2164*(20.34/100),2)</f>
        <v>0.07</v>
      </c>
    </row>
    <row r="2166" customHeight="1" ht="15">
      <c r="A2166" s="2" t="inlineStr"/>
      <c r="B2166" s="2" t="inlineStr"/>
      <c r="C2166" s="2" t="inlineStr"/>
      <c r="D2166" s="2" t="inlineStr"/>
      <c r="E2166" s="28" t="inlineStr">
        <is>
          <r>
            <t xml:space="preserve">VALOR COM BDI:</t>
          </r>
        </is>
      </c>
      <c r="F2166" s="28" t="inlineStr"/>
      <c r="G2166" s="29" t="n">
        <f>G2165+G2164</f>
        <v>0.39</v>
      </c>
    </row>
    <row r="2167" customHeight="1" ht="10">
      <c r="A2167" s="2" t="inlineStr"/>
      <c r="B2167" s="2" t="inlineStr"/>
      <c r="C2167" s="2" t="inlineStr"/>
      <c r="D2167" s="2" t="inlineStr"/>
      <c r="E2167" s="18" t="inlineStr"/>
      <c r="F2167" s="18" t="inlineStr"/>
      <c r="G2167" s="18" t="inlineStr"/>
    </row>
    <row r="2168" customHeight="1" ht="20">
      <c r="A2168" s="19" t="inlineStr">
        <is>
          <r>
            <t xml:space="preserve">​95368​ CURSO DE CAPACITAÇÃO PARA OPERADOR JATO DE AREIA OU JATISTA (ENCARGOS COMPLEMENTARES) - HORISTA​ (H)</t>
          </r>
        </is>
      </c>
      <c r="B2168" s="19" t="inlineStr"/>
      <c r="C2168" s="19" t="inlineStr"/>
      <c r="D2168" s="19" t="inlineStr"/>
      <c r="E2168" s="19" t="inlineStr"/>
      <c r="F2168" s="19" t="inlineStr"/>
      <c r="G2168" s="19" t="inlineStr"/>
    </row>
    <row r="2169" customHeight="1" ht="15">
      <c r="A2169" s="20" t="inlineStr">
        <is>
          <r>
            <t xml:space="preserve">Mão de Obra</t>
          </r>
        </is>
      </c>
      <c r="B2169" s="20" t="inlineStr"/>
      <c r="C2169" s="21" t="inlineStr">
        <is>
          <r>
            <t xml:space="preserve">FONTE</t>
          </r>
        </is>
      </c>
      <c r="D2169" s="21" t="inlineStr">
        <is>
          <r>
            <t xml:space="preserve">UNID</t>
          </r>
        </is>
      </c>
      <c r="E2169" s="21" t="inlineStr">
        <is>
          <r>
            <t xml:space="preserve">COEFICIENTE</t>
          </r>
        </is>
      </c>
      <c r="F2169" s="21" t="inlineStr">
        <is>
          <r>
            <t xml:space="preserve">PREÇO UNITÁRIO</t>
          </r>
        </is>
      </c>
      <c r="G2169" s="21" t="inlineStr">
        <is>
          <r>
            <t xml:space="preserve">TOTAL</t>
          </r>
        </is>
      </c>
    </row>
    <row r="2170" customHeight="1" ht="15">
      <c r="A2170" s="22" t="inlineStr">
        <is>
          <r>
            <t xml:space="preserve">00004251</t>
          </r>
        </is>
      </c>
      <c r="B2170" s="23" t="inlineStr">
        <is>
          <r>
            <t xml:space="preserve">OPERADOR DE JATO ABRASIVO OU JATISTA (HORISTA)</t>
          </r>
        </is>
      </c>
      <c r="C2170" s="22" t="inlineStr">
        <is>
          <r>
            <t xml:space="preserve">SINAPI</t>
          </r>
        </is>
      </c>
      <c r="D2170" s="22" t="inlineStr">
        <is>
          <r>
            <t xml:space="preserve">H</t>
          </r>
        </is>
      </c>
      <c r="E2170" s="24" t="n">
        <v>0.01154</v>
      </c>
      <c r="F2170" s="25" t="n">
        <v>24.17</v>
      </c>
      <c r="G2170" s="25" t="n">
        <f>TRUNC(TRUNC(E2170,8)*F2170,2)</f>
        <v>0.27</v>
      </c>
    </row>
    <row r="2171" customHeight="1" ht="15">
      <c r="A2171" s="2" t="inlineStr"/>
      <c r="B2171" s="2" t="inlineStr"/>
      <c r="C2171" s="2" t="inlineStr"/>
      <c r="D2171" s="2" t="inlineStr"/>
      <c r="E2171" s="26" t="inlineStr">
        <is>
          <r>
            <t xml:space="preserve">TOTAL Mão de Obra:</t>
          </r>
        </is>
      </c>
      <c r="F2171" s="26" t="inlineStr"/>
      <c r="G2171" s="27" t="n">
        <f>SUM(G2170:G2170)</f>
        <v>0.27</v>
      </c>
    </row>
    <row r="2172" customHeight="1" ht="15">
      <c r="A2172" s="2" t="inlineStr"/>
      <c r="B2172" s="2" t="inlineStr"/>
      <c r="C2172" s="2" t="inlineStr"/>
      <c r="D2172" s="2" t="inlineStr"/>
      <c r="E2172" s="28" t="inlineStr">
        <is>
          <r>
            <t xml:space="preserve">VALOR:</t>
          </r>
        </is>
      </c>
      <c r="F2172" s="28" t="inlineStr"/>
      <c r="G2172" s="29" t="n">
        <f>ROUND(SUM(G2171),2)</f>
        <v>0.27</v>
      </c>
    </row>
    <row r="2173" customHeight="1" ht="15">
      <c r="A2173" s="2" t="inlineStr"/>
      <c r="B2173" s="2" t="inlineStr"/>
      <c r="C2173" s="2" t="inlineStr"/>
      <c r="D2173" s="2" t="inlineStr"/>
      <c r="E2173" s="28" t="inlineStr">
        <is>
          <r>
            <t xml:space="preserve">VALOR BDI (20.34%):</t>
          </r>
        </is>
      </c>
      <c r="F2173" s="28" t="inlineStr"/>
      <c r="G2173" s="29" t="n">
        <f>ROUND(G2172*(20.34/100),2)</f>
        <v>0.05</v>
      </c>
    </row>
    <row r="2174" customHeight="1" ht="15">
      <c r="A2174" s="2" t="inlineStr"/>
      <c r="B2174" s="2" t="inlineStr"/>
      <c r="C2174" s="2" t="inlineStr"/>
      <c r="D2174" s="2" t="inlineStr"/>
      <c r="E2174" s="28" t="inlineStr">
        <is>
          <r>
            <t xml:space="preserve">VALOR COM BDI:</t>
          </r>
        </is>
      </c>
      <c r="F2174" s="28" t="inlineStr"/>
      <c r="G2174" s="29" t="n">
        <f>G2173+G2172</f>
        <v>0.32</v>
      </c>
    </row>
    <row r="2175" customHeight="1" ht="10">
      <c r="A2175" s="2" t="inlineStr"/>
      <c r="B2175" s="2" t="inlineStr"/>
      <c r="C2175" s="2" t="inlineStr"/>
      <c r="D2175" s="2" t="inlineStr"/>
      <c r="E2175" s="18" t="inlineStr"/>
      <c r="F2175" s="18" t="inlineStr"/>
      <c r="G2175" s="18" t="inlineStr"/>
    </row>
    <row r="2176" customHeight="1" ht="20">
      <c r="A2176" s="19" t="inlineStr">
        <is>
          <r>
            <t xml:space="preserve">​95371​ CURSO DE CAPACITAÇÃO PARA PEDREIRO (ENCARGOS COMPLEMENTARES) - HORISTA​ (H)</t>
          </r>
        </is>
      </c>
      <c r="B2176" s="19" t="inlineStr"/>
      <c r="C2176" s="19" t="inlineStr"/>
      <c r="D2176" s="19" t="inlineStr"/>
      <c r="E2176" s="19" t="inlineStr"/>
      <c r="F2176" s="19" t="inlineStr"/>
      <c r="G2176" s="19" t="inlineStr"/>
    </row>
    <row r="2177" customHeight="1" ht="15">
      <c r="A2177" s="20" t="inlineStr">
        <is>
          <r>
            <t xml:space="preserve">Mão de Obra</t>
          </r>
        </is>
      </c>
      <c r="B2177" s="20" t="inlineStr"/>
      <c r="C2177" s="21" t="inlineStr">
        <is>
          <r>
            <t xml:space="preserve">FONTE</t>
          </r>
        </is>
      </c>
      <c r="D2177" s="21" t="inlineStr">
        <is>
          <r>
            <t xml:space="preserve">UNID</t>
          </r>
        </is>
      </c>
      <c r="E2177" s="21" t="inlineStr">
        <is>
          <r>
            <t xml:space="preserve">COEFICIENTE</t>
          </r>
        </is>
      </c>
      <c r="F2177" s="21" t="inlineStr">
        <is>
          <r>
            <t xml:space="preserve">PREÇO UNITÁRIO</t>
          </r>
        </is>
      </c>
      <c r="G2177" s="21" t="inlineStr">
        <is>
          <r>
            <t xml:space="preserve">TOTAL</t>
          </r>
        </is>
      </c>
    </row>
    <row r="2178" customHeight="1" ht="15">
      <c r="A2178" s="22" t="inlineStr">
        <is>
          <r>
            <t xml:space="preserve">00004750</t>
          </r>
        </is>
      </c>
      <c r="B2178" s="23" t="inlineStr">
        <is>
          <r>
            <t xml:space="preserve">PEDREIRO (HORISTA)</t>
          </r>
        </is>
      </c>
      <c r="C2178" s="22" t="inlineStr">
        <is>
          <r>
            <t xml:space="preserve">SINAPI</t>
          </r>
        </is>
      </c>
      <c r="D2178" s="22" t="inlineStr">
        <is>
          <r>
            <t xml:space="preserve">H</t>
          </r>
        </is>
      </c>
      <c r="E2178" s="24" t="n">
        <v>0.0212</v>
      </c>
      <c r="F2178" s="25" t="n">
        <v>21.81</v>
      </c>
      <c r="G2178" s="25" t="n">
        <f>TRUNC(TRUNC(E2178,8)*F2178,2)</f>
        <v>0.46</v>
      </c>
    </row>
    <row r="2179" customHeight="1" ht="15">
      <c r="A2179" s="2" t="inlineStr"/>
      <c r="B2179" s="2" t="inlineStr"/>
      <c r="C2179" s="2" t="inlineStr"/>
      <c r="D2179" s="2" t="inlineStr"/>
      <c r="E2179" s="26" t="inlineStr">
        <is>
          <r>
            <t xml:space="preserve">TOTAL Mão de Obra:</t>
          </r>
        </is>
      </c>
      <c r="F2179" s="26" t="inlineStr"/>
      <c r="G2179" s="27" t="n">
        <f>SUM(G2178:G2178)</f>
        <v>0.46</v>
      </c>
    </row>
    <row r="2180" customHeight="1" ht="15">
      <c r="A2180" s="2" t="inlineStr"/>
      <c r="B2180" s="2" t="inlineStr"/>
      <c r="C2180" s="2" t="inlineStr"/>
      <c r="D2180" s="2" t="inlineStr"/>
      <c r="E2180" s="28" t="inlineStr">
        <is>
          <r>
            <t xml:space="preserve">VALOR:</t>
          </r>
        </is>
      </c>
      <c r="F2180" s="28" t="inlineStr"/>
      <c r="G2180" s="29" t="n">
        <f>ROUND(SUM(G2179),2)</f>
        <v>0.46</v>
      </c>
    </row>
    <row r="2181" customHeight="1" ht="15">
      <c r="A2181" s="2" t="inlineStr"/>
      <c r="B2181" s="2" t="inlineStr"/>
      <c r="C2181" s="2" t="inlineStr"/>
      <c r="D2181" s="2" t="inlineStr"/>
      <c r="E2181" s="28" t="inlineStr">
        <is>
          <r>
            <t xml:space="preserve">VALOR BDI (20.34%):</t>
          </r>
        </is>
      </c>
      <c r="F2181" s="28" t="inlineStr"/>
      <c r="G2181" s="29" t="n">
        <f>ROUND(G2180*(20.34/100),2)</f>
        <v>0.09</v>
      </c>
    </row>
    <row r="2182" customHeight="1" ht="15">
      <c r="A2182" s="2" t="inlineStr"/>
      <c r="B2182" s="2" t="inlineStr"/>
      <c r="C2182" s="2" t="inlineStr"/>
      <c r="D2182" s="2" t="inlineStr"/>
      <c r="E2182" s="28" t="inlineStr">
        <is>
          <r>
            <t xml:space="preserve">VALOR COM BDI:</t>
          </r>
        </is>
      </c>
      <c r="F2182" s="28" t="inlineStr"/>
      <c r="G2182" s="29" t="n">
        <f>G2181+G2180</f>
        <v>0.55</v>
      </c>
    </row>
    <row r="2183" customHeight="1" ht="10">
      <c r="A2183" s="2" t="inlineStr"/>
      <c r="B2183" s="2" t="inlineStr"/>
      <c r="C2183" s="2" t="inlineStr"/>
      <c r="D2183" s="2" t="inlineStr"/>
      <c r="E2183" s="18" t="inlineStr"/>
      <c r="F2183" s="18" t="inlineStr"/>
      <c r="G2183" s="18" t="inlineStr"/>
    </row>
    <row r="2184" customHeight="1" ht="20">
      <c r="A2184" s="19" t="inlineStr">
        <is>
          <r>
            <t xml:space="preserve">​95372​ CURSO DE CAPACITAÇÃO PARA PINTOR (ENCARGOS COMPLEMENTARES) - HORISTA​ (H)</t>
          </r>
        </is>
      </c>
      <c r="B2184" s="19" t="inlineStr"/>
      <c r="C2184" s="19" t="inlineStr"/>
      <c r="D2184" s="19" t="inlineStr"/>
      <c r="E2184" s="19" t="inlineStr"/>
      <c r="F2184" s="19" t="inlineStr"/>
      <c r="G2184" s="19" t="inlineStr"/>
    </row>
    <row r="2185" customHeight="1" ht="15">
      <c r="A2185" s="20" t="inlineStr">
        <is>
          <r>
            <t xml:space="preserve">Mão de Obra</t>
          </r>
        </is>
      </c>
      <c r="B2185" s="20" t="inlineStr"/>
      <c r="C2185" s="21" t="inlineStr">
        <is>
          <r>
            <t xml:space="preserve">FONTE</t>
          </r>
        </is>
      </c>
      <c r="D2185" s="21" t="inlineStr">
        <is>
          <r>
            <t xml:space="preserve">UNID</t>
          </r>
        </is>
      </c>
      <c r="E2185" s="21" t="inlineStr">
        <is>
          <r>
            <t xml:space="preserve">COEFICIENTE</t>
          </r>
        </is>
      </c>
      <c r="F2185" s="21" t="inlineStr">
        <is>
          <r>
            <t xml:space="preserve">PREÇO UNITÁRIO</t>
          </r>
        </is>
      </c>
      <c r="G2185" s="21" t="inlineStr">
        <is>
          <r>
            <t xml:space="preserve">TOTAL</t>
          </r>
        </is>
      </c>
    </row>
    <row r="2186" customHeight="1" ht="15">
      <c r="A2186" s="22" t="inlineStr">
        <is>
          <r>
            <t xml:space="preserve">00004783</t>
          </r>
        </is>
      </c>
      <c r="B2186" s="23" t="inlineStr">
        <is>
          <r>
            <t xml:space="preserve">PINTOR (HORISTA)</t>
          </r>
        </is>
      </c>
      <c r="C2186" s="22" t="inlineStr">
        <is>
          <r>
            <t xml:space="preserve">SINAPI</t>
          </r>
        </is>
      </c>
      <c r="D2186" s="22" t="inlineStr">
        <is>
          <r>
            <t xml:space="preserve">H</t>
          </r>
        </is>
      </c>
      <c r="E2186" s="24" t="n">
        <v>0.01476</v>
      </c>
      <c r="F2186" s="25" t="n">
        <v>21.81</v>
      </c>
      <c r="G2186" s="25" t="n">
        <f>TRUNC(TRUNC(E2186,8)*F2186,2)</f>
        <v>0.32</v>
      </c>
    </row>
    <row r="2187" customHeight="1" ht="15">
      <c r="A2187" s="2" t="inlineStr"/>
      <c r="B2187" s="2" t="inlineStr"/>
      <c r="C2187" s="2" t="inlineStr"/>
      <c r="D2187" s="2" t="inlineStr"/>
      <c r="E2187" s="26" t="inlineStr">
        <is>
          <r>
            <t xml:space="preserve">TOTAL Mão de Obra:</t>
          </r>
        </is>
      </c>
      <c r="F2187" s="26" t="inlineStr"/>
      <c r="G2187" s="27" t="n">
        <f>SUM(G2186:G2186)</f>
        <v>0.32</v>
      </c>
    </row>
    <row r="2188" customHeight="1" ht="15">
      <c r="A2188" s="2" t="inlineStr"/>
      <c r="B2188" s="2" t="inlineStr"/>
      <c r="C2188" s="2" t="inlineStr"/>
      <c r="D2188" s="2" t="inlineStr"/>
      <c r="E2188" s="28" t="inlineStr">
        <is>
          <r>
            <t xml:space="preserve">VALOR:</t>
          </r>
        </is>
      </c>
      <c r="F2188" s="28" t="inlineStr"/>
      <c r="G2188" s="29" t="n">
        <f>ROUND(SUM(G2187),2)</f>
        <v>0.32</v>
      </c>
    </row>
    <row r="2189" customHeight="1" ht="15">
      <c r="A2189" s="2" t="inlineStr"/>
      <c r="B2189" s="2" t="inlineStr"/>
      <c r="C2189" s="2" t="inlineStr"/>
      <c r="D2189" s="2" t="inlineStr"/>
      <c r="E2189" s="28" t="inlineStr">
        <is>
          <r>
            <t xml:space="preserve">VALOR BDI (20.34%):</t>
          </r>
        </is>
      </c>
      <c r="F2189" s="28" t="inlineStr"/>
      <c r="G2189" s="29" t="n">
        <f>ROUND(G2188*(20.34/100),2)</f>
        <v>0.07</v>
      </c>
    </row>
    <row r="2190" customHeight="1" ht="15">
      <c r="A2190" s="2" t="inlineStr"/>
      <c r="B2190" s="2" t="inlineStr"/>
      <c r="C2190" s="2" t="inlineStr"/>
      <c r="D2190" s="2" t="inlineStr"/>
      <c r="E2190" s="28" t="inlineStr">
        <is>
          <r>
            <t xml:space="preserve">VALOR COM BDI:</t>
          </r>
        </is>
      </c>
      <c r="F2190" s="28" t="inlineStr"/>
      <c r="G2190" s="29" t="n">
        <f>G2189+G2188</f>
        <v>0.39</v>
      </c>
    </row>
    <row r="2191" customHeight="1" ht="10">
      <c r="A2191" s="2" t="inlineStr"/>
      <c r="B2191" s="2" t="inlineStr"/>
      <c r="C2191" s="2" t="inlineStr"/>
      <c r="D2191" s="2" t="inlineStr"/>
      <c r="E2191" s="18" t="inlineStr"/>
      <c r="F2191" s="18" t="inlineStr"/>
      <c r="G2191" s="18" t="inlineStr"/>
    </row>
    <row r="2192" customHeight="1" ht="20">
      <c r="A2192" s="19" t="inlineStr">
        <is>
          <r>
            <t xml:space="preserve">​95377​ CURSO DE CAPACITAÇÃO PARA SERRALHEIRO (ENCARGOS COMPLEMENTARES) - HORISTA​ (H)</t>
          </r>
        </is>
      </c>
      <c r="B2192" s="19" t="inlineStr"/>
      <c r="C2192" s="19" t="inlineStr"/>
      <c r="D2192" s="19" t="inlineStr"/>
      <c r="E2192" s="19" t="inlineStr"/>
      <c r="F2192" s="19" t="inlineStr"/>
      <c r="G2192" s="19" t="inlineStr"/>
    </row>
    <row r="2193" customHeight="1" ht="15">
      <c r="A2193" s="20" t="inlineStr">
        <is>
          <r>
            <t xml:space="preserve">Mão de Obra</t>
          </r>
        </is>
      </c>
      <c r="B2193" s="20" t="inlineStr"/>
      <c r="C2193" s="21" t="inlineStr">
        <is>
          <r>
            <t xml:space="preserve">FONTE</t>
          </r>
        </is>
      </c>
      <c r="D2193" s="21" t="inlineStr">
        <is>
          <r>
            <t xml:space="preserve">UNID</t>
          </r>
        </is>
      </c>
      <c r="E2193" s="21" t="inlineStr">
        <is>
          <r>
            <t xml:space="preserve">COEFICIENTE</t>
          </r>
        </is>
      </c>
      <c r="F2193" s="21" t="inlineStr">
        <is>
          <r>
            <t xml:space="preserve">PREÇO UNITÁRIO</t>
          </r>
        </is>
      </c>
      <c r="G2193" s="21" t="inlineStr">
        <is>
          <r>
            <t xml:space="preserve">TOTAL</t>
          </r>
        </is>
      </c>
    </row>
    <row r="2194" customHeight="1" ht="15">
      <c r="A2194" s="22" t="inlineStr">
        <is>
          <r>
            <t xml:space="preserve">00006110</t>
          </r>
        </is>
      </c>
      <c r="B2194" s="23" t="inlineStr">
        <is>
          <r>
            <t xml:space="preserve">SERRALHEIRO (HORISTA)</t>
          </r>
        </is>
      </c>
      <c r="C2194" s="22" t="inlineStr">
        <is>
          <r>
            <t xml:space="preserve">SINAPI</t>
          </r>
        </is>
      </c>
      <c r="D2194" s="22" t="inlineStr">
        <is>
          <r>
            <t xml:space="preserve">H</t>
          </r>
        </is>
      </c>
      <c r="E2194" s="24" t="n">
        <v>0.01154</v>
      </c>
      <c r="F2194" s="25" t="n">
        <v>21.81</v>
      </c>
      <c r="G2194" s="25" t="n">
        <f>TRUNC(TRUNC(E2194,8)*F2194,2)</f>
        <v>0.25</v>
      </c>
    </row>
    <row r="2195" customHeight="1" ht="15">
      <c r="A2195" s="2" t="inlineStr"/>
      <c r="B2195" s="2" t="inlineStr"/>
      <c r="C2195" s="2" t="inlineStr"/>
      <c r="D2195" s="2" t="inlineStr"/>
      <c r="E2195" s="26" t="inlineStr">
        <is>
          <r>
            <t xml:space="preserve">TOTAL Mão de Obra:</t>
          </r>
        </is>
      </c>
      <c r="F2195" s="26" t="inlineStr"/>
      <c r="G2195" s="27" t="n">
        <f>SUM(G2194:G2194)</f>
        <v>0.25</v>
      </c>
    </row>
    <row r="2196" customHeight="1" ht="15">
      <c r="A2196" s="2" t="inlineStr"/>
      <c r="B2196" s="2" t="inlineStr"/>
      <c r="C2196" s="2" t="inlineStr"/>
      <c r="D2196" s="2" t="inlineStr"/>
      <c r="E2196" s="28" t="inlineStr">
        <is>
          <r>
            <t xml:space="preserve">VALOR:</t>
          </r>
        </is>
      </c>
      <c r="F2196" s="28" t="inlineStr"/>
      <c r="G2196" s="29" t="n">
        <f>ROUND(SUM(G2195),2)</f>
        <v>0.25</v>
      </c>
    </row>
    <row r="2197" customHeight="1" ht="15">
      <c r="A2197" s="2" t="inlineStr"/>
      <c r="B2197" s="2" t="inlineStr"/>
      <c r="C2197" s="2" t="inlineStr"/>
      <c r="D2197" s="2" t="inlineStr"/>
      <c r="E2197" s="28" t="inlineStr">
        <is>
          <r>
            <t xml:space="preserve">VALOR BDI (20.34%):</t>
          </r>
        </is>
      </c>
      <c r="F2197" s="28" t="inlineStr"/>
      <c r="G2197" s="29" t="n">
        <f>ROUND(G2196*(20.34/100),2)</f>
        <v>0.05</v>
      </c>
    </row>
    <row r="2198" customHeight="1" ht="15">
      <c r="A2198" s="2" t="inlineStr"/>
      <c r="B2198" s="2" t="inlineStr"/>
      <c r="C2198" s="2" t="inlineStr"/>
      <c r="D2198" s="2" t="inlineStr"/>
      <c r="E2198" s="28" t="inlineStr">
        <is>
          <r>
            <t xml:space="preserve">VALOR COM BDI:</t>
          </r>
        </is>
      </c>
      <c r="F2198" s="28" t="inlineStr"/>
      <c r="G2198" s="29" t="n">
        <f>G2197+G2196</f>
        <v>0.3</v>
      </c>
    </row>
    <row r="2199" customHeight="1" ht="10">
      <c r="A2199" s="2" t="inlineStr"/>
      <c r="B2199" s="2" t="inlineStr"/>
      <c r="C2199" s="2" t="inlineStr"/>
      <c r="D2199" s="2" t="inlineStr"/>
      <c r="E2199" s="18" t="inlineStr"/>
      <c r="F2199" s="18" t="inlineStr"/>
      <c r="G2199" s="18" t="inlineStr"/>
    </row>
    <row r="2200" customHeight="1" ht="20">
      <c r="A2200" s="19" t="inlineStr">
        <is>
          <r>
            <t xml:space="preserve">​95378​ CURSO DE CAPACITAÇÃO PARA SERVENTE (ENCARGOS COMPLEMENTARES) - HORISTA​ (H)</t>
          </r>
        </is>
      </c>
      <c r="B2200" s="19" t="inlineStr"/>
      <c r="C2200" s="19" t="inlineStr"/>
      <c r="D2200" s="19" t="inlineStr"/>
      <c r="E2200" s="19" t="inlineStr"/>
      <c r="F2200" s="19" t="inlineStr"/>
      <c r="G2200" s="19" t="inlineStr"/>
    </row>
    <row r="2201" customHeight="1" ht="15">
      <c r="A2201" s="20" t="inlineStr">
        <is>
          <r>
            <t xml:space="preserve">Mão de Obra</t>
          </r>
        </is>
      </c>
      <c r="B2201" s="20" t="inlineStr"/>
      <c r="C2201" s="21" t="inlineStr">
        <is>
          <r>
            <t xml:space="preserve">FONTE</t>
          </r>
        </is>
      </c>
      <c r="D2201" s="21" t="inlineStr">
        <is>
          <r>
            <t xml:space="preserve">UNID</t>
          </r>
        </is>
      </c>
      <c r="E2201" s="21" t="inlineStr">
        <is>
          <r>
            <t xml:space="preserve">COEFICIENTE</t>
          </r>
        </is>
      </c>
      <c r="F2201" s="21" t="inlineStr">
        <is>
          <r>
            <t xml:space="preserve">PREÇO UNITÁRIO</t>
          </r>
        </is>
      </c>
      <c r="G2201" s="21" t="inlineStr">
        <is>
          <r>
            <t xml:space="preserve">TOTAL</t>
          </r>
        </is>
      </c>
    </row>
    <row r="2202" customHeight="1" ht="15">
      <c r="A2202" s="22" t="inlineStr">
        <is>
          <r>
            <t xml:space="preserve">00006111</t>
          </r>
        </is>
      </c>
      <c r="B2202" s="23" t="inlineStr">
        <is>
          <r>
            <t xml:space="preserve">SERVENTE DE OBRAS (HORISTA)</t>
          </r>
        </is>
      </c>
      <c r="C2202" s="22" t="inlineStr">
        <is>
          <r>
            <t xml:space="preserve">SINAPI</t>
          </r>
        </is>
      </c>
      <c r="D2202" s="22" t="inlineStr">
        <is>
          <r>
            <t xml:space="preserve">H</t>
          </r>
        </is>
      </c>
      <c r="E2202" s="24" t="n">
        <v>0.0212</v>
      </c>
      <c r="F2202" s="25" t="n">
        <v>15.03</v>
      </c>
      <c r="G2202" s="25" t="n">
        <f>TRUNC(TRUNC(E2202,8)*F2202,2)</f>
        <v>0.31</v>
      </c>
    </row>
    <row r="2203" customHeight="1" ht="15">
      <c r="A2203" s="2" t="inlineStr"/>
      <c r="B2203" s="2" t="inlineStr"/>
      <c r="C2203" s="2" t="inlineStr"/>
      <c r="D2203" s="2" t="inlineStr"/>
      <c r="E2203" s="26" t="inlineStr">
        <is>
          <r>
            <t xml:space="preserve">TOTAL Mão de Obra:</t>
          </r>
        </is>
      </c>
      <c r="F2203" s="26" t="inlineStr"/>
      <c r="G2203" s="27" t="n">
        <f>SUM(G2202:G2202)</f>
        <v>0.31</v>
      </c>
    </row>
    <row r="2204" customHeight="1" ht="15">
      <c r="A2204" s="2" t="inlineStr"/>
      <c r="B2204" s="2" t="inlineStr"/>
      <c r="C2204" s="2" t="inlineStr"/>
      <c r="D2204" s="2" t="inlineStr"/>
      <c r="E2204" s="28" t="inlineStr">
        <is>
          <r>
            <t xml:space="preserve">VALOR:</t>
          </r>
        </is>
      </c>
      <c r="F2204" s="28" t="inlineStr"/>
      <c r="G2204" s="29" t="n">
        <f>ROUND(SUM(G2203),2)</f>
        <v>0.31</v>
      </c>
    </row>
    <row r="2205" customHeight="1" ht="15">
      <c r="A2205" s="2" t="inlineStr"/>
      <c r="B2205" s="2" t="inlineStr"/>
      <c r="C2205" s="2" t="inlineStr"/>
      <c r="D2205" s="2" t="inlineStr"/>
      <c r="E2205" s="28" t="inlineStr">
        <is>
          <r>
            <t xml:space="preserve">VALOR BDI (20.34%):</t>
          </r>
        </is>
      </c>
      <c r="F2205" s="28" t="inlineStr"/>
      <c r="G2205" s="29" t="n">
        <f>ROUND(G2204*(20.34/100),2)</f>
        <v>0.06</v>
      </c>
    </row>
    <row r="2206" customHeight="1" ht="15">
      <c r="A2206" s="2" t="inlineStr"/>
      <c r="B2206" s="2" t="inlineStr"/>
      <c r="C2206" s="2" t="inlineStr"/>
      <c r="D2206" s="2" t="inlineStr"/>
      <c r="E2206" s="28" t="inlineStr">
        <is>
          <r>
            <t xml:space="preserve">VALOR COM BDI:</t>
          </r>
        </is>
      </c>
      <c r="F2206" s="28" t="inlineStr"/>
      <c r="G2206" s="29" t="n">
        <f>G2205+G2204</f>
        <v>0.37</v>
      </c>
    </row>
    <row r="2207" customHeight="1" ht="10">
      <c r="A2207" s="2" t="inlineStr"/>
      <c r="B2207" s="2" t="inlineStr"/>
      <c r="C2207" s="2" t="inlineStr"/>
      <c r="D2207" s="2" t="inlineStr"/>
      <c r="E2207" s="18" t="inlineStr"/>
      <c r="F2207" s="18" t="inlineStr"/>
      <c r="G2207" s="18" t="inlineStr"/>
    </row>
    <row r="2208" customHeight="1" ht="20">
      <c r="A2208" s="19" t="inlineStr">
        <is>
          <r>
            <t xml:space="preserve">​95379​ CURSO DE CAPACITAÇÃO PARA SOLDADOR (ENCARGOS COMPLEMENTARES) - HORISTA​ (H)</t>
          </r>
        </is>
      </c>
      <c r="B2208" s="19" t="inlineStr"/>
      <c r="C2208" s="19" t="inlineStr"/>
      <c r="D2208" s="19" t="inlineStr"/>
      <c r="E2208" s="19" t="inlineStr"/>
      <c r="F2208" s="19" t="inlineStr"/>
      <c r="G2208" s="19" t="inlineStr"/>
    </row>
    <row r="2209" customHeight="1" ht="15">
      <c r="A2209" s="20" t="inlineStr">
        <is>
          <r>
            <t xml:space="preserve">Mão de Obra</t>
          </r>
        </is>
      </c>
      <c r="B2209" s="20" t="inlineStr"/>
      <c r="C2209" s="21" t="inlineStr">
        <is>
          <r>
            <t xml:space="preserve">FONTE</t>
          </r>
        </is>
      </c>
      <c r="D2209" s="21" t="inlineStr">
        <is>
          <r>
            <t xml:space="preserve">UNID</t>
          </r>
        </is>
      </c>
      <c r="E2209" s="21" t="inlineStr">
        <is>
          <r>
            <t xml:space="preserve">COEFICIENTE</t>
          </r>
        </is>
      </c>
      <c r="F2209" s="21" t="inlineStr">
        <is>
          <r>
            <t xml:space="preserve">PREÇO UNITÁRIO</t>
          </r>
        </is>
      </c>
      <c r="G2209" s="21" t="inlineStr">
        <is>
          <r>
            <t xml:space="preserve">TOTAL</t>
          </r>
        </is>
      </c>
    </row>
    <row r="2210" customHeight="1" ht="15">
      <c r="A2210" s="22" t="inlineStr">
        <is>
          <r>
            <t xml:space="preserve">00006160</t>
          </r>
        </is>
      </c>
      <c r="B2210" s="23" t="inlineStr">
        <is>
          <r>
            <t xml:space="preserve">SOLDADOR (HORISTA)</t>
          </r>
        </is>
      </c>
      <c r="C2210" s="22" t="inlineStr">
        <is>
          <r>
            <t xml:space="preserve">SINAPI</t>
          </r>
        </is>
      </c>
      <c r="D2210" s="22" t="inlineStr">
        <is>
          <r>
            <t xml:space="preserve">H</t>
          </r>
        </is>
      </c>
      <c r="E2210" s="24" t="n">
        <v>0.01154</v>
      </c>
      <c r="F2210" s="25" t="n">
        <v>21.81</v>
      </c>
      <c r="G2210" s="25" t="n">
        <f>TRUNC(TRUNC(E2210,8)*F2210,2)</f>
        <v>0.25</v>
      </c>
    </row>
    <row r="2211" customHeight="1" ht="15">
      <c r="A2211" s="2" t="inlineStr"/>
      <c r="B2211" s="2" t="inlineStr"/>
      <c r="C2211" s="2" t="inlineStr"/>
      <c r="D2211" s="2" t="inlineStr"/>
      <c r="E2211" s="26" t="inlineStr">
        <is>
          <r>
            <t xml:space="preserve">TOTAL Mão de Obra:</t>
          </r>
        </is>
      </c>
      <c r="F2211" s="26" t="inlineStr"/>
      <c r="G2211" s="27" t="n">
        <f>SUM(G2210:G2210)</f>
        <v>0.25</v>
      </c>
    </row>
    <row r="2212" customHeight="1" ht="15">
      <c r="A2212" s="2" t="inlineStr"/>
      <c r="B2212" s="2" t="inlineStr"/>
      <c r="C2212" s="2" t="inlineStr"/>
      <c r="D2212" s="2" t="inlineStr"/>
      <c r="E2212" s="28" t="inlineStr">
        <is>
          <r>
            <t xml:space="preserve">VALOR:</t>
          </r>
        </is>
      </c>
      <c r="F2212" s="28" t="inlineStr"/>
      <c r="G2212" s="29" t="n">
        <f>ROUND(SUM(G2211),2)</f>
        <v>0.25</v>
      </c>
    </row>
    <row r="2213" customHeight="1" ht="15">
      <c r="A2213" s="2" t="inlineStr"/>
      <c r="B2213" s="2" t="inlineStr"/>
      <c r="C2213" s="2" t="inlineStr"/>
      <c r="D2213" s="2" t="inlineStr"/>
      <c r="E2213" s="28" t="inlineStr">
        <is>
          <r>
            <t xml:space="preserve">VALOR BDI (20.34%):</t>
          </r>
        </is>
      </c>
      <c r="F2213" s="28" t="inlineStr"/>
      <c r="G2213" s="29" t="n">
        <f>ROUND(G2212*(20.34/100),2)</f>
        <v>0.05</v>
      </c>
    </row>
    <row r="2214" customHeight="1" ht="15">
      <c r="A2214" s="2" t="inlineStr"/>
      <c r="B2214" s="2" t="inlineStr"/>
      <c r="C2214" s="2" t="inlineStr"/>
      <c r="D2214" s="2" t="inlineStr"/>
      <c r="E2214" s="28" t="inlineStr">
        <is>
          <r>
            <t xml:space="preserve">VALOR COM BDI:</t>
          </r>
        </is>
      </c>
      <c r="F2214" s="28" t="inlineStr"/>
      <c r="G2214" s="29" t="n">
        <f>G2213+G2212</f>
        <v>0.3</v>
      </c>
    </row>
    <row r="2215" customHeight="1" ht="10">
      <c r="A2215" s="2" t="inlineStr"/>
      <c r="B2215" s="2" t="inlineStr"/>
      <c r="C2215" s="2" t="inlineStr"/>
      <c r="D2215" s="2" t="inlineStr"/>
      <c r="E2215" s="18" t="inlineStr"/>
      <c r="F2215" s="18" t="inlineStr"/>
      <c r="G2215" s="18" t="inlineStr"/>
    </row>
    <row r="2216" customHeight="1" ht="20">
      <c r="A2216" s="19" t="inlineStr">
        <is>
          <r>
            <t xml:space="preserve">​95385​ CURSO DE CAPACITAÇÃO PARA TELHADISTA (ENCARGOS COMPLEMENTARES) - HORISTA​ (H)</t>
          </r>
        </is>
      </c>
      <c r="B2216" s="19" t="inlineStr"/>
      <c r="C2216" s="19" t="inlineStr"/>
      <c r="D2216" s="19" t="inlineStr"/>
      <c r="E2216" s="19" t="inlineStr"/>
      <c r="F2216" s="19" t="inlineStr"/>
      <c r="G2216" s="19" t="inlineStr"/>
    </row>
    <row r="2217" customHeight="1" ht="15">
      <c r="A2217" s="20" t="inlineStr">
        <is>
          <r>
            <t xml:space="preserve">Mão de Obra</t>
          </r>
        </is>
      </c>
      <c r="B2217" s="20" t="inlineStr"/>
      <c r="C2217" s="21" t="inlineStr">
        <is>
          <r>
            <t xml:space="preserve">FONTE</t>
          </r>
        </is>
      </c>
      <c r="D2217" s="21" t="inlineStr">
        <is>
          <r>
            <t xml:space="preserve">UNID</t>
          </r>
        </is>
      </c>
      <c r="E2217" s="21" t="inlineStr">
        <is>
          <r>
            <t xml:space="preserve">COEFICIENTE</t>
          </r>
        </is>
      </c>
      <c r="F2217" s="21" t="inlineStr">
        <is>
          <r>
            <t xml:space="preserve">PREÇO UNITÁRIO</t>
          </r>
        </is>
      </c>
      <c r="G2217" s="21" t="inlineStr">
        <is>
          <r>
            <t xml:space="preserve">TOTAL</t>
          </r>
        </is>
      </c>
    </row>
    <row r="2218" customHeight="1" ht="15">
      <c r="A2218" s="22" t="inlineStr">
        <is>
          <r>
            <t xml:space="preserve">00012869</t>
          </r>
        </is>
      </c>
      <c r="B2218" s="23" t="inlineStr">
        <is>
          <r>
            <t xml:space="preserve">TELHADOR / TELHADISTA (HORISTA)</t>
          </r>
        </is>
      </c>
      <c r="C2218" s="22" t="inlineStr">
        <is>
          <r>
            <t xml:space="preserve">SINAPI</t>
          </r>
        </is>
      </c>
      <c r="D2218" s="22" t="inlineStr">
        <is>
          <r>
            <t xml:space="preserve">H</t>
          </r>
        </is>
      </c>
      <c r="E2218" s="24" t="n">
        <v>0.01154</v>
      </c>
      <c r="F2218" s="25" t="n">
        <v>21.53</v>
      </c>
      <c r="G2218" s="25" t="n">
        <f>TRUNC(TRUNC(E2218,8)*F2218,2)</f>
        <v>0.24</v>
      </c>
    </row>
    <row r="2219" customHeight="1" ht="15">
      <c r="A2219" s="2" t="inlineStr"/>
      <c r="B2219" s="2" t="inlineStr"/>
      <c r="C2219" s="2" t="inlineStr"/>
      <c r="D2219" s="2" t="inlineStr"/>
      <c r="E2219" s="26" t="inlineStr">
        <is>
          <r>
            <t xml:space="preserve">TOTAL Mão de Obra:</t>
          </r>
        </is>
      </c>
      <c r="F2219" s="26" t="inlineStr"/>
      <c r="G2219" s="27" t="n">
        <f>SUM(G2218:G2218)</f>
        <v>0.24</v>
      </c>
    </row>
    <row r="2220" customHeight="1" ht="15">
      <c r="A2220" s="2" t="inlineStr"/>
      <c r="B2220" s="2" t="inlineStr"/>
      <c r="C2220" s="2" t="inlineStr"/>
      <c r="D2220" s="2" t="inlineStr"/>
      <c r="E2220" s="28" t="inlineStr">
        <is>
          <r>
            <t xml:space="preserve">VALOR:</t>
          </r>
        </is>
      </c>
      <c r="F2220" s="28" t="inlineStr"/>
      <c r="G2220" s="29" t="n">
        <f>ROUND(SUM(G2219),2)</f>
        <v>0.24</v>
      </c>
    </row>
    <row r="2221" customHeight="1" ht="15">
      <c r="A2221" s="2" t="inlineStr"/>
      <c r="B2221" s="2" t="inlineStr"/>
      <c r="C2221" s="2" t="inlineStr"/>
      <c r="D2221" s="2" t="inlineStr"/>
      <c r="E2221" s="28" t="inlineStr">
        <is>
          <r>
            <t xml:space="preserve">VALOR BDI (20.34%):</t>
          </r>
        </is>
      </c>
      <c r="F2221" s="28" t="inlineStr"/>
      <c r="G2221" s="29" t="n">
        <f>ROUND(G2220*(20.34/100),2)</f>
        <v>0.05</v>
      </c>
    </row>
    <row r="2222" customHeight="1" ht="15">
      <c r="A2222" s="2" t="inlineStr"/>
      <c r="B2222" s="2" t="inlineStr"/>
      <c r="C2222" s="2" t="inlineStr"/>
      <c r="D2222" s="2" t="inlineStr"/>
      <c r="E2222" s="28" t="inlineStr">
        <is>
          <r>
            <t xml:space="preserve">VALOR COM BDI:</t>
          </r>
        </is>
      </c>
      <c r="F2222" s="28" t="inlineStr"/>
      <c r="G2222" s="29" t="n">
        <f>G2221+G2220</f>
        <v>0.29</v>
      </c>
    </row>
    <row r="2223" customHeight="1" ht="10">
      <c r="A2223" s="2" t="inlineStr"/>
      <c r="B2223" s="2" t="inlineStr"/>
      <c r="C2223" s="2" t="inlineStr"/>
      <c r="D2223" s="2" t="inlineStr"/>
      <c r="E2223" s="18" t="inlineStr"/>
      <c r="F2223" s="18" t="inlineStr"/>
      <c r="G2223" s="18" t="inlineStr"/>
    </row>
    <row r="2224" customHeight="1" ht="20">
      <c r="A2224" s="19" t="inlineStr">
        <is>
          <r>
            <t xml:space="preserve">​95386​ CURSO DE CAPACITAÇÃO PARA TRATORISTA (ENCARGOS COMPLEMENTARES) - HORISTA​ (H)</t>
          </r>
        </is>
      </c>
      <c r="B2224" s="19" t="inlineStr"/>
      <c r="C2224" s="19" t="inlineStr"/>
      <c r="D2224" s="19" t="inlineStr"/>
      <c r="E2224" s="19" t="inlineStr"/>
      <c r="F2224" s="19" t="inlineStr"/>
      <c r="G2224" s="19" t="inlineStr"/>
    </row>
    <row r="2225" customHeight="1" ht="15">
      <c r="A2225" s="20" t="inlineStr">
        <is>
          <r>
            <t xml:space="preserve">Mão de Obra</t>
          </r>
        </is>
      </c>
      <c r="B2225" s="20" t="inlineStr"/>
      <c r="C2225" s="21" t="inlineStr">
        <is>
          <r>
            <t xml:space="preserve">FONTE</t>
          </r>
        </is>
      </c>
      <c r="D2225" s="21" t="inlineStr">
        <is>
          <r>
            <t xml:space="preserve">UNID</t>
          </r>
        </is>
      </c>
      <c r="E2225" s="21" t="inlineStr">
        <is>
          <r>
            <t xml:space="preserve">COEFICIENTE</t>
          </r>
        </is>
      </c>
      <c r="F2225" s="21" t="inlineStr">
        <is>
          <r>
            <t xml:space="preserve">PREÇO UNITÁRIO</t>
          </r>
        </is>
      </c>
      <c r="G2225" s="21" t="inlineStr">
        <is>
          <r>
            <t xml:space="preserve">TOTAL</t>
          </r>
        </is>
      </c>
    </row>
    <row r="2226" customHeight="1" ht="21">
      <c r="A2226" s="22" t="inlineStr">
        <is>
          <r>
            <t xml:space="preserve">00004230</t>
          </r>
        </is>
      </c>
      <c r="B2226" s="23" t="inlineStr">
        <is>
          <r>
            <t xml:space="preserve">OPERADOR DE MAQUINAS E TRATORES DIVERSOS - TERRAPLANAGEM (HORISTA)</t>
          </r>
        </is>
      </c>
      <c r="C2226" s="22" t="inlineStr">
        <is>
          <r>
            <t xml:space="preserve">SINAPI</t>
          </r>
        </is>
      </c>
      <c r="D2226" s="22" t="inlineStr">
        <is>
          <r>
            <t xml:space="preserve">H</t>
          </r>
        </is>
      </c>
      <c r="E2226" s="24" t="n">
        <v>0.01154</v>
      </c>
      <c r="F2226" s="25" t="n">
        <v>28.15</v>
      </c>
      <c r="G2226" s="25" t="n">
        <f>TRUNC(TRUNC(E2226,8)*F2226,2)</f>
        <v>0.32</v>
      </c>
    </row>
    <row r="2227" customHeight="1" ht="15">
      <c r="A2227" s="2" t="inlineStr"/>
      <c r="B2227" s="2" t="inlineStr"/>
      <c r="C2227" s="2" t="inlineStr"/>
      <c r="D2227" s="2" t="inlineStr"/>
      <c r="E2227" s="26" t="inlineStr">
        <is>
          <r>
            <t xml:space="preserve">TOTAL Mão de Obra:</t>
          </r>
        </is>
      </c>
      <c r="F2227" s="26" t="inlineStr"/>
      <c r="G2227" s="27" t="n">
        <f>SUM(G2226:G2226)</f>
        <v>0.32</v>
      </c>
    </row>
    <row r="2228" customHeight="1" ht="15">
      <c r="A2228" s="2" t="inlineStr"/>
      <c r="B2228" s="2" t="inlineStr"/>
      <c r="C2228" s="2" t="inlineStr"/>
      <c r="D2228" s="2" t="inlineStr"/>
      <c r="E2228" s="28" t="inlineStr">
        <is>
          <r>
            <t xml:space="preserve">VALOR:</t>
          </r>
        </is>
      </c>
      <c r="F2228" s="28" t="inlineStr"/>
      <c r="G2228" s="29" t="n">
        <f>ROUND(SUM(G2227),2)</f>
        <v>0.32</v>
      </c>
    </row>
    <row r="2229" customHeight="1" ht="15">
      <c r="A2229" s="2" t="inlineStr"/>
      <c r="B2229" s="2" t="inlineStr"/>
      <c r="C2229" s="2" t="inlineStr"/>
      <c r="D2229" s="2" t="inlineStr"/>
      <c r="E2229" s="28" t="inlineStr">
        <is>
          <r>
            <t xml:space="preserve">VALOR BDI (20.34%):</t>
          </r>
        </is>
      </c>
      <c r="F2229" s="28" t="inlineStr"/>
      <c r="G2229" s="29" t="n">
        <f>ROUND(G2228*(20.34/100),2)</f>
        <v>0.07</v>
      </c>
    </row>
    <row r="2230" customHeight="1" ht="15">
      <c r="A2230" s="2" t="inlineStr"/>
      <c r="B2230" s="2" t="inlineStr"/>
      <c r="C2230" s="2" t="inlineStr"/>
      <c r="D2230" s="2" t="inlineStr"/>
      <c r="E2230" s="28" t="inlineStr">
        <is>
          <r>
            <t xml:space="preserve">VALOR COM BDI:</t>
          </r>
        </is>
      </c>
      <c r="F2230" s="28" t="inlineStr"/>
      <c r="G2230" s="29" t="n">
        <f>G2229+G2228</f>
        <v>0.39</v>
      </c>
    </row>
    <row r="2231" customHeight="1" ht="10">
      <c r="A2231" s="2" t="inlineStr"/>
      <c r="B2231" s="2" t="inlineStr"/>
      <c r="C2231" s="2" t="inlineStr"/>
      <c r="D2231" s="2" t="inlineStr"/>
      <c r="E2231" s="18" t="inlineStr"/>
      <c r="F2231" s="18" t="inlineStr"/>
      <c r="G2231" s="18" t="inlineStr"/>
    </row>
    <row r="2232" customHeight="1" ht="20">
      <c r="A2232" s="19" t="inlineStr">
        <is>
          <r>
            <t xml:space="preserve">​100299​ CURSO DE CAPACITAÇÃO PARA TÉCNICO EM SEGURANÇA DO TRABALHO (ENCARGOS COMPLEMENTARES) - HORISTA​ (H)</t>
          </r>
        </is>
      </c>
      <c r="B2232" s="19" t="inlineStr"/>
      <c r="C2232" s="19" t="inlineStr"/>
      <c r="D2232" s="19" t="inlineStr"/>
      <c r="E2232" s="19" t="inlineStr"/>
      <c r="F2232" s="19" t="inlineStr"/>
      <c r="G2232" s="19" t="inlineStr"/>
    </row>
    <row r="2233" customHeight="1" ht="15">
      <c r="A2233" s="20" t="inlineStr">
        <is>
          <r>
            <t xml:space="preserve">Mão de Obra</t>
          </r>
        </is>
      </c>
      <c r="B2233" s="20" t="inlineStr"/>
      <c r="C2233" s="21" t="inlineStr">
        <is>
          <r>
            <t xml:space="preserve">FONTE</t>
          </r>
        </is>
      </c>
      <c r="D2233" s="21" t="inlineStr">
        <is>
          <r>
            <t xml:space="preserve">UNID</t>
          </r>
        </is>
      </c>
      <c r="E2233" s="21" t="inlineStr">
        <is>
          <r>
            <t xml:space="preserve">COEFICIENTE</t>
          </r>
        </is>
      </c>
      <c r="F2233" s="21" t="inlineStr">
        <is>
          <r>
            <t xml:space="preserve">PREÇO UNITÁRIO</t>
          </r>
        </is>
      </c>
      <c r="G2233" s="21" t="inlineStr">
        <is>
          <r>
            <t xml:space="preserve">TOTAL</t>
          </r>
        </is>
      </c>
    </row>
    <row r="2234" customHeight="1" ht="15">
      <c r="A2234" s="22" t="inlineStr">
        <is>
          <r>
            <t xml:space="preserve">00040943</t>
          </r>
        </is>
      </c>
      <c r="B2234" s="23" t="inlineStr">
        <is>
          <r>
            <t xml:space="preserve">TECNICO EM SEGURANCA DO TRABALHO (HORISTA)</t>
          </r>
        </is>
      </c>
      <c r="C2234" s="22" t="inlineStr">
        <is>
          <r>
            <t xml:space="preserve">SINAPI</t>
          </r>
        </is>
      </c>
      <c r="D2234" s="22" t="inlineStr">
        <is>
          <r>
            <t xml:space="preserve">H</t>
          </r>
        </is>
      </c>
      <c r="E2234" s="24" t="n">
        <v>0.01798</v>
      </c>
      <c r="F2234" s="25" t="n">
        <v>30.69</v>
      </c>
      <c r="G2234" s="25" t="n">
        <f>TRUNC(TRUNC(E2234,8)*F2234,2)</f>
        <v>0.55</v>
      </c>
    </row>
    <row r="2235" customHeight="1" ht="15">
      <c r="A2235" s="2" t="inlineStr"/>
      <c r="B2235" s="2" t="inlineStr"/>
      <c r="C2235" s="2" t="inlineStr"/>
      <c r="D2235" s="2" t="inlineStr"/>
      <c r="E2235" s="26" t="inlineStr">
        <is>
          <r>
            <t xml:space="preserve">TOTAL Mão de Obra:</t>
          </r>
        </is>
      </c>
      <c r="F2235" s="26" t="inlineStr"/>
      <c r="G2235" s="27" t="n">
        <f>SUM(G2234:G2234)</f>
        <v>0.55</v>
      </c>
    </row>
    <row r="2236" customHeight="1" ht="15">
      <c r="A2236" s="2" t="inlineStr"/>
      <c r="B2236" s="2" t="inlineStr"/>
      <c r="C2236" s="2" t="inlineStr"/>
      <c r="D2236" s="2" t="inlineStr"/>
      <c r="E2236" s="28" t="inlineStr">
        <is>
          <r>
            <t xml:space="preserve">VALOR:</t>
          </r>
        </is>
      </c>
      <c r="F2236" s="28" t="inlineStr"/>
      <c r="G2236" s="29" t="n">
        <f>ROUND(SUM(G2235),2)</f>
        <v>0.55</v>
      </c>
    </row>
    <row r="2237" customHeight="1" ht="15">
      <c r="A2237" s="2" t="inlineStr"/>
      <c r="B2237" s="2" t="inlineStr"/>
      <c r="C2237" s="2" t="inlineStr"/>
      <c r="D2237" s="2" t="inlineStr"/>
      <c r="E2237" s="28" t="inlineStr">
        <is>
          <r>
            <t xml:space="preserve">VALOR BDI (20.34%):</t>
          </r>
        </is>
      </c>
      <c r="F2237" s="28" t="inlineStr"/>
      <c r="G2237" s="29" t="n">
        <f>ROUND(G2236*(20.34/100),2)</f>
        <v>0.11</v>
      </c>
    </row>
    <row r="2238" customHeight="1" ht="15">
      <c r="A2238" s="2" t="inlineStr"/>
      <c r="B2238" s="2" t="inlineStr"/>
      <c r="C2238" s="2" t="inlineStr"/>
      <c r="D2238" s="2" t="inlineStr"/>
      <c r="E2238" s="28" t="inlineStr">
        <is>
          <r>
            <t xml:space="preserve">VALOR COM BDI:</t>
          </r>
        </is>
      </c>
      <c r="F2238" s="28" t="inlineStr"/>
      <c r="G2238" s="29" t="n">
        <f>G2237+G2236</f>
        <v>0.66</v>
      </c>
    </row>
    <row r="2239" customHeight="1" ht="10">
      <c r="A2239" s="2" t="inlineStr"/>
      <c r="B2239" s="2" t="inlineStr"/>
      <c r="C2239" s="2" t="inlineStr"/>
      <c r="D2239" s="2" t="inlineStr"/>
      <c r="E2239" s="18" t="inlineStr"/>
      <c r="F2239" s="18" t="inlineStr"/>
      <c r="G2239" s="18" t="inlineStr"/>
    </row>
    <row r="2240" customHeight="1" ht="20">
      <c r="A2240" s="19" t="inlineStr">
        <is>
          <r>
            <t xml:space="preserve">​95387​ CURSO DE CAPACITAÇÃO PARA VIDRACEIRO (ENCARGOS COMPLEMENTARES) - HORISTA​ (H)</t>
          </r>
        </is>
      </c>
      <c r="B2240" s="19" t="inlineStr"/>
      <c r="C2240" s="19" t="inlineStr"/>
      <c r="D2240" s="19" t="inlineStr"/>
      <c r="E2240" s="19" t="inlineStr"/>
      <c r="F2240" s="19" t="inlineStr"/>
      <c r="G2240" s="19" t="inlineStr"/>
    </row>
    <row r="2241" customHeight="1" ht="15">
      <c r="A2241" s="20" t="inlineStr">
        <is>
          <r>
            <t xml:space="preserve">Mão de Obra</t>
          </r>
        </is>
      </c>
      <c r="B2241" s="20" t="inlineStr"/>
      <c r="C2241" s="21" t="inlineStr">
        <is>
          <r>
            <t xml:space="preserve">FONTE</t>
          </r>
        </is>
      </c>
      <c r="D2241" s="21" t="inlineStr">
        <is>
          <r>
            <t xml:space="preserve">UNID</t>
          </r>
        </is>
      </c>
      <c r="E2241" s="21" t="inlineStr">
        <is>
          <r>
            <t xml:space="preserve">COEFICIENTE</t>
          </r>
        </is>
      </c>
      <c r="F2241" s="21" t="inlineStr">
        <is>
          <r>
            <t xml:space="preserve">PREÇO UNITÁRIO</t>
          </r>
        </is>
      </c>
      <c r="G2241" s="21" t="inlineStr">
        <is>
          <r>
            <t xml:space="preserve">TOTAL</t>
          </r>
        </is>
      </c>
    </row>
    <row r="2242" customHeight="1" ht="15">
      <c r="A2242" s="22" t="inlineStr">
        <is>
          <r>
            <t xml:space="preserve">00010489</t>
          </r>
        </is>
      </c>
      <c r="B2242" s="23" t="inlineStr">
        <is>
          <r>
            <t xml:space="preserve">VIDRACEIRO (HORISTA)</t>
          </r>
        </is>
      </c>
      <c r="C2242" s="22" t="inlineStr">
        <is>
          <r>
            <t xml:space="preserve">SINAPI</t>
          </r>
        </is>
      </c>
      <c r="D2242" s="22" t="inlineStr">
        <is>
          <r>
            <t xml:space="preserve">H</t>
          </r>
        </is>
      </c>
      <c r="E2242" s="24" t="n">
        <v>0.01476</v>
      </c>
      <c r="F2242" s="25" t="n">
        <v>16.58</v>
      </c>
      <c r="G2242" s="25" t="n">
        <f>TRUNC(TRUNC(E2242,8)*F2242,2)</f>
        <v>0.24</v>
      </c>
    </row>
    <row r="2243" customHeight="1" ht="15">
      <c r="A2243" s="2" t="inlineStr"/>
      <c r="B2243" s="2" t="inlineStr"/>
      <c r="C2243" s="2" t="inlineStr"/>
      <c r="D2243" s="2" t="inlineStr"/>
      <c r="E2243" s="26" t="inlineStr">
        <is>
          <r>
            <t xml:space="preserve">TOTAL Mão de Obra:</t>
          </r>
        </is>
      </c>
      <c r="F2243" s="26" t="inlineStr"/>
      <c r="G2243" s="27" t="n">
        <f>SUM(G2242:G2242)</f>
        <v>0.24</v>
      </c>
    </row>
    <row r="2244" customHeight="1" ht="15">
      <c r="A2244" s="2" t="inlineStr"/>
      <c r="B2244" s="2" t="inlineStr"/>
      <c r="C2244" s="2" t="inlineStr"/>
      <c r="D2244" s="2" t="inlineStr"/>
      <c r="E2244" s="28" t="inlineStr">
        <is>
          <r>
            <t xml:space="preserve">VALOR:</t>
          </r>
        </is>
      </c>
      <c r="F2244" s="28" t="inlineStr"/>
      <c r="G2244" s="29" t="n">
        <f>ROUND(SUM(G2243),2)</f>
        <v>0.24</v>
      </c>
    </row>
    <row r="2245" customHeight="1" ht="15">
      <c r="A2245" s="2" t="inlineStr"/>
      <c r="B2245" s="2" t="inlineStr"/>
      <c r="C2245" s="2" t="inlineStr"/>
      <c r="D2245" s="2" t="inlineStr"/>
      <c r="E2245" s="28" t="inlineStr">
        <is>
          <r>
            <t xml:space="preserve">VALOR BDI (20.34%):</t>
          </r>
        </is>
      </c>
      <c r="F2245" s="28" t="inlineStr"/>
      <c r="G2245" s="29" t="n">
        <f>ROUND(G2244*(20.34/100),2)</f>
        <v>0.05</v>
      </c>
    </row>
    <row r="2246" customHeight="1" ht="15">
      <c r="A2246" s="2" t="inlineStr"/>
      <c r="B2246" s="2" t="inlineStr"/>
      <c r="C2246" s="2" t="inlineStr"/>
      <c r="D2246" s="2" t="inlineStr"/>
      <c r="E2246" s="28" t="inlineStr">
        <is>
          <r>
            <t xml:space="preserve">VALOR COM BDI:</t>
          </r>
        </is>
      </c>
      <c r="F2246" s="28" t="inlineStr"/>
      <c r="G2246" s="29" t="n">
        <f>G2245+G2244</f>
        <v>0.29</v>
      </c>
    </row>
    <row r="2247" customHeight="1" ht="10">
      <c r="A2247" s="2" t="inlineStr"/>
      <c r="B2247" s="2" t="inlineStr"/>
      <c r="C2247" s="2" t="inlineStr"/>
      <c r="D2247" s="2" t="inlineStr"/>
      <c r="E2247" s="18" t="inlineStr"/>
      <c r="F2247" s="18" t="inlineStr"/>
      <c r="G2247" s="18" t="inlineStr"/>
    </row>
    <row r="2248" customHeight="1" ht="20">
      <c r="A2248" s="19" t="inlineStr">
        <is>
          <r>
            <t xml:space="preserve">​100288​ CURSO DE CAPACITAÇÃO PARA VIGIA DIURNO (ENCARGOS COMPLEMENTARES) - HORISTA​ (H)</t>
          </r>
        </is>
      </c>
      <c r="B2248" s="19" t="inlineStr"/>
      <c r="C2248" s="19" t="inlineStr"/>
      <c r="D2248" s="19" t="inlineStr"/>
      <c r="E2248" s="19" t="inlineStr"/>
      <c r="F2248" s="19" t="inlineStr"/>
      <c r="G2248" s="19" t="inlineStr"/>
    </row>
    <row r="2249" customHeight="1" ht="15">
      <c r="A2249" s="20" t="inlineStr">
        <is>
          <r>
            <t xml:space="preserve">Mão de Obra</t>
          </r>
        </is>
      </c>
      <c r="B2249" s="20" t="inlineStr"/>
      <c r="C2249" s="21" t="inlineStr">
        <is>
          <r>
            <t xml:space="preserve">FONTE</t>
          </r>
        </is>
      </c>
      <c r="D2249" s="21" t="inlineStr">
        <is>
          <r>
            <t xml:space="preserve">UNID</t>
          </r>
        </is>
      </c>
      <c r="E2249" s="21" t="inlineStr">
        <is>
          <r>
            <t xml:space="preserve">COEFICIENTE</t>
          </r>
        </is>
      </c>
      <c r="F2249" s="21" t="inlineStr">
        <is>
          <r>
            <t xml:space="preserve">PREÇO UNITÁRIO</t>
          </r>
        </is>
      </c>
      <c r="G2249" s="21" t="inlineStr">
        <is>
          <r>
            <t xml:space="preserve">TOTAL</t>
          </r>
        </is>
      </c>
    </row>
    <row r="2250" customHeight="1" ht="15">
      <c r="A2250" s="22" t="inlineStr">
        <is>
          <r>
            <t xml:space="preserve">00034345</t>
          </r>
        </is>
      </c>
      <c r="B2250" s="23" t="inlineStr">
        <is>
          <r>
            <t xml:space="preserve">VIGIA DIURNO (HORISTA)</t>
          </r>
        </is>
      </c>
      <c r="C2250" s="22" t="inlineStr">
        <is>
          <r>
            <t xml:space="preserve">SINAPI</t>
          </r>
        </is>
      </c>
      <c r="D2250" s="22" t="inlineStr">
        <is>
          <r>
            <t xml:space="preserve">H</t>
          </r>
        </is>
      </c>
      <c r="E2250" s="24" t="n">
        <v>0.00509</v>
      </c>
      <c r="F2250" s="25" t="n">
        <v>16.9</v>
      </c>
      <c r="G2250" s="25" t="n">
        <f>TRUNC(TRUNC(E2250,8)*F2250,2)</f>
        <v>0.08</v>
      </c>
    </row>
    <row r="2251" customHeight="1" ht="15">
      <c r="A2251" s="2" t="inlineStr"/>
      <c r="B2251" s="2" t="inlineStr"/>
      <c r="C2251" s="2" t="inlineStr"/>
      <c r="D2251" s="2" t="inlineStr"/>
      <c r="E2251" s="26" t="inlineStr">
        <is>
          <r>
            <t xml:space="preserve">TOTAL Mão de Obra:</t>
          </r>
        </is>
      </c>
      <c r="F2251" s="26" t="inlineStr"/>
      <c r="G2251" s="27" t="n">
        <f>SUM(G2250:G2250)</f>
        <v>0.08</v>
      </c>
    </row>
    <row r="2252" customHeight="1" ht="15">
      <c r="A2252" s="2" t="inlineStr"/>
      <c r="B2252" s="2" t="inlineStr"/>
      <c r="C2252" s="2" t="inlineStr"/>
      <c r="D2252" s="2" t="inlineStr"/>
      <c r="E2252" s="28" t="inlineStr">
        <is>
          <r>
            <t xml:space="preserve">VALOR:</t>
          </r>
        </is>
      </c>
      <c r="F2252" s="28" t="inlineStr"/>
      <c r="G2252" s="29" t="n">
        <f>ROUND(SUM(G2251),2)</f>
        <v>0.08</v>
      </c>
    </row>
    <row r="2253" customHeight="1" ht="15">
      <c r="A2253" s="2" t="inlineStr"/>
      <c r="B2253" s="2" t="inlineStr"/>
      <c r="C2253" s="2" t="inlineStr"/>
      <c r="D2253" s="2" t="inlineStr"/>
      <c r="E2253" s="28" t="inlineStr">
        <is>
          <r>
            <t xml:space="preserve">VALOR BDI (20.34%):</t>
          </r>
        </is>
      </c>
      <c r="F2253" s="28" t="inlineStr"/>
      <c r="G2253" s="29" t="n">
        <f>ROUND(G2252*(20.34/100),2)</f>
        <v>0.02</v>
      </c>
    </row>
    <row r="2254" customHeight="1" ht="15">
      <c r="A2254" s="2" t="inlineStr"/>
      <c r="B2254" s="2" t="inlineStr"/>
      <c r="C2254" s="2" t="inlineStr"/>
      <c r="D2254" s="2" t="inlineStr"/>
      <c r="E2254" s="28" t="inlineStr">
        <is>
          <r>
            <t xml:space="preserve">VALOR COM BDI:</t>
          </r>
        </is>
      </c>
      <c r="F2254" s="28" t="inlineStr"/>
      <c r="G2254" s="29" t="n">
        <f>G2253+G2252</f>
        <v>0.1</v>
      </c>
    </row>
    <row r="2255" customHeight="1" ht="10">
      <c r="A2255" s="2" t="inlineStr"/>
      <c r="B2255" s="2" t="inlineStr"/>
      <c r="C2255" s="2" t="inlineStr"/>
      <c r="D2255" s="2" t="inlineStr"/>
      <c r="E2255" s="18" t="inlineStr"/>
      <c r="F2255" s="18" t="inlineStr"/>
      <c r="G2255" s="18" t="inlineStr"/>
    </row>
    <row r="2256" customHeight="1" ht="20">
      <c r="A2256" s="19" t="inlineStr">
        <is>
          <r>
            <t xml:space="preserve">​91919​ CURVA 180 GRAUS PARA ELETRODUTO, PVC, ROSCÁVEL, DN 32 MM (1"), PARA CIRCUITOS TERMINAIS, INSTALADA EM PAREDE - FORNECIMENTO E INSTALAÇÃO. AF_03/2023​ (UN)</t>
          </r>
        </is>
      </c>
      <c r="B2256" s="19" t="inlineStr"/>
      <c r="C2256" s="19" t="inlineStr"/>
      <c r="D2256" s="19" t="inlineStr"/>
      <c r="E2256" s="19" t="inlineStr"/>
      <c r="F2256" s="19" t="inlineStr"/>
      <c r="G2256" s="19" t="inlineStr"/>
    </row>
    <row r="2257" customHeight="1" ht="15">
      <c r="A2257" s="20" t="inlineStr">
        <is>
          <r>
            <t xml:space="preserve">Material</t>
          </r>
        </is>
      </c>
      <c r="B2257" s="20" t="inlineStr"/>
      <c r="C2257" s="21" t="inlineStr">
        <is>
          <r>
            <t xml:space="preserve">FONTE</t>
          </r>
        </is>
      </c>
      <c r="D2257" s="21" t="inlineStr">
        <is>
          <r>
            <t xml:space="preserve">UNID</t>
          </r>
        </is>
      </c>
      <c r="E2257" s="21" t="inlineStr">
        <is>
          <r>
            <t xml:space="preserve">COEFICIENTE</t>
          </r>
        </is>
      </c>
      <c r="F2257" s="21" t="inlineStr">
        <is>
          <r>
            <t xml:space="preserve">PREÇO UNITÁRIO</t>
          </r>
        </is>
      </c>
      <c r="G2257" s="21" t="inlineStr">
        <is>
          <r>
            <t xml:space="preserve">TOTAL</t>
          </r>
        </is>
      </c>
    </row>
    <row r="2258" customHeight="1" ht="21">
      <c r="A2258" s="22" t="inlineStr">
        <is>
          <r>
            <t xml:space="preserve">00039276</t>
          </r>
        </is>
      </c>
      <c r="B2258" s="23" t="inlineStr">
        <is>
          <r>
            <t xml:space="preserve">CURVA 180 GRAUS, DE PVC RIGIDO ROSCAVEL, DE 1", PARA ELETRODUTO</t>
          </r>
        </is>
      </c>
      <c r="C2258" s="22" t="inlineStr">
        <is>
          <r>
            <t xml:space="preserve">SINAPI</t>
          </r>
        </is>
      </c>
      <c r="D2258" s="22" t="inlineStr">
        <is>
          <r>
            <t xml:space="preserve">UN</t>
          </r>
        </is>
      </c>
      <c r="E2258" s="24" t="n">
        <v>1.0</v>
      </c>
      <c r="F2258" s="25" t="n">
        <v>4.63</v>
      </c>
      <c r="G2258" s="25" t="n">
        <f>TRUNC(TRUNC(E2258,8)*F2258,2)</f>
        <v>4.63</v>
      </c>
    </row>
    <row r="2259" customHeight="1" ht="15">
      <c r="A2259" s="2" t="inlineStr"/>
      <c r="B2259" s="2" t="inlineStr"/>
      <c r="C2259" s="2" t="inlineStr"/>
      <c r="D2259" s="2" t="inlineStr"/>
      <c r="E2259" s="26" t="inlineStr">
        <is>
          <r>
            <t xml:space="preserve">TOTAL Material:</t>
          </r>
        </is>
      </c>
      <c r="F2259" s="26" t="inlineStr"/>
      <c r="G2259" s="27" t="n">
        <f>SUM(G2258:G2258)</f>
        <v>4.63</v>
      </c>
    </row>
    <row r="2260" customHeight="1" ht="15">
      <c r="A2260" s="20" t="inlineStr">
        <is>
          <r>
            <t xml:space="preserve">Mão de Obra com Encargos Complementares</t>
          </r>
        </is>
      </c>
      <c r="B2260" s="20" t="inlineStr"/>
      <c r="C2260" s="21" t="inlineStr">
        <is>
          <r>
            <t xml:space="preserve">FONTE</t>
          </r>
        </is>
      </c>
      <c r="D2260" s="21" t="inlineStr">
        <is>
          <r>
            <t xml:space="preserve">UNID</t>
          </r>
        </is>
      </c>
      <c r="E2260" s="21" t="inlineStr">
        <is>
          <r>
            <t xml:space="preserve">COEFICIENTE</t>
          </r>
        </is>
      </c>
      <c r="F2260" s="21" t="inlineStr">
        <is>
          <r>
            <t xml:space="preserve">PREÇO UNITÁRIO</t>
          </r>
        </is>
      </c>
      <c r="G2260" s="21" t="inlineStr">
        <is>
          <r>
            <t xml:space="preserve">TOTAL</t>
          </r>
        </is>
      </c>
    </row>
    <row r="2261" customHeight="1" ht="21">
      <c r="A2261" s="22" t="inlineStr">
        <is>
          <r>
            <t xml:space="preserve">88247</t>
          </r>
        </is>
      </c>
      <c r="B2261" s="23" t="inlineStr">
        <is>
          <r>
            <t xml:space="preserve">AUXILIAR DE ELETRICISTA COM ENCARGOS COMPLEMENTARES</t>
          </r>
        </is>
      </c>
      <c r="C2261" s="22" t="inlineStr">
        <is>
          <r>
            <t xml:space="preserve">SINAPI</t>
          </r>
        </is>
      </c>
      <c r="D2261" s="22" t="inlineStr">
        <is>
          <r>
            <t xml:space="preserve">H</t>
          </r>
        </is>
      </c>
      <c r="E2261" s="24" t="n">
        <v>0.328</v>
      </c>
      <c r="F2261" s="25" t="n">
        <v>25.22</v>
      </c>
      <c r="G2261" s="25" t="n">
        <f>TRUNC(TRUNC(E2261,8)*F2261,2)</f>
        <v>8.27</v>
      </c>
    </row>
    <row r="2262" customHeight="1" ht="15">
      <c r="A2262" s="22" t="inlineStr">
        <is>
          <r>
            <t xml:space="preserve">88264</t>
          </r>
        </is>
      </c>
      <c r="B2262" s="23" t="inlineStr">
        <is>
          <r>
            <t xml:space="preserve">ELETRICISTA COM ENCARGOS COMPLEMENTARES</t>
          </r>
        </is>
      </c>
      <c r="C2262" s="22" t="inlineStr">
        <is>
          <r>
            <t xml:space="preserve">SINAPI</t>
          </r>
        </is>
      </c>
      <c r="D2262" s="22" t="inlineStr">
        <is>
          <r>
            <t xml:space="preserve">H</t>
          </r>
        </is>
      </c>
      <c r="E2262" s="24" t="n">
        <v>0.328</v>
      </c>
      <c r="F2262" s="25" t="n">
        <v>30.96</v>
      </c>
      <c r="G2262" s="25" t="n">
        <f>TRUNC(TRUNC(E2262,8)*F2262,2)</f>
        <v>10.15</v>
      </c>
    </row>
    <row r="2263" customHeight="1" ht="18">
      <c r="A2263" s="2" t="inlineStr"/>
      <c r="B2263" s="2" t="inlineStr"/>
      <c r="C2263" s="2" t="inlineStr"/>
      <c r="D2263" s="2" t="inlineStr"/>
      <c r="E2263" s="26" t="inlineStr">
        <is>
          <r>
            <t xml:space="preserve">TOTAL Mão de Obra com Encargos Complementares:</t>
          </r>
        </is>
      </c>
      <c r="F2263" s="26" t="inlineStr"/>
      <c r="G2263" s="27" t="n">
        <f>SUM(G2261:G2262)</f>
        <v>18.42</v>
      </c>
    </row>
    <row r="2264" customHeight="1" ht="15">
      <c r="A2264" s="2" t="inlineStr"/>
      <c r="B2264" s="2" t="inlineStr"/>
      <c r="C2264" s="2" t="inlineStr"/>
      <c r="D2264" s="2" t="inlineStr"/>
      <c r="E2264" s="28" t="inlineStr">
        <is>
          <r>
            <t xml:space="preserve">VALOR:</t>
          </r>
        </is>
      </c>
      <c r="F2264" s="28" t="inlineStr"/>
      <c r="G2264" s="29" t="n">
        <f>ROUND(SUM(G2259,G2263),2)</f>
        <v>23.05</v>
      </c>
    </row>
    <row r="2265" customHeight="1" ht="15">
      <c r="A2265" s="2" t="inlineStr"/>
      <c r="B2265" s="2" t="inlineStr"/>
      <c r="C2265" s="2" t="inlineStr"/>
      <c r="D2265" s="2" t="inlineStr"/>
      <c r="E2265" s="28" t="inlineStr">
        <is>
          <r>
            <t xml:space="preserve">VALOR BDI (20.34%):</t>
          </r>
        </is>
      </c>
      <c r="F2265" s="28" t="inlineStr"/>
      <c r="G2265" s="29" t="n">
        <f>ROUND(G2264*(20.34/100),2)</f>
        <v>4.69</v>
      </c>
    </row>
    <row r="2266" customHeight="1" ht="15">
      <c r="A2266" s="2" t="inlineStr"/>
      <c r="B2266" s="2" t="inlineStr"/>
      <c r="C2266" s="2" t="inlineStr"/>
      <c r="D2266" s="2" t="inlineStr"/>
      <c r="E2266" s="28" t="inlineStr">
        <is>
          <r>
            <t xml:space="preserve">VALOR COM BDI:</t>
          </r>
        </is>
      </c>
      <c r="F2266" s="28" t="inlineStr"/>
      <c r="G2266" s="29" t="n">
        <f>G2265+G2264</f>
        <v>27.74</v>
      </c>
    </row>
    <row r="2267" customHeight="1" ht="10">
      <c r="A2267" s="2" t="inlineStr"/>
      <c r="B2267" s="2" t="inlineStr"/>
      <c r="C2267" s="2" t="inlineStr"/>
      <c r="D2267" s="2" t="inlineStr"/>
      <c r="E2267" s="18" t="inlineStr"/>
      <c r="F2267" s="18" t="inlineStr"/>
      <c r="G2267" s="18" t="inlineStr"/>
    </row>
    <row r="2268" customHeight="1" ht="20">
      <c r="A2268" s="19" t="inlineStr">
        <is>
          <r>
            <t xml:space="preserve">​91917​ CURVA 90 GRAUS PARA ELETRODUTO, PVC, ROSCÁVEL, DN 32 MM (1"), PARA CIRCUITOS TERMINAIS, INSTALADA EM PAREDE - FORNECIMENTO E INSTALAÇÃO. AF_03/2023​ (UN)</t>
          </r>
        </is>
      </c>
      <c r="B2268" s="19" t="inlineStr"/>
      <c r="C2268" s="19" t="inlineStr"/>
      <c r="D2268" s="19" t="inlineStr"/>
      <c r="E2268" s="19" t="inlineStr"/>
      <c r="F2268" s="19" t="inlineStr"/>
      <c r="G2268" s="19" t="inlineStr"/>
    </row>
    <row r="2269" customHeight="1" ht="15">
      <c r="A2269" s="20" t="inlineStr">
        <is>
          <r>
            <t xml:space="preserve">Material</t>
          </r>
        </is>
      </c>
      <c r="B2269" s="20" t="inlineStr"/>
      <c r="C2269" s="21" t="inlineStr">
        <is>
          <r>
            <t xml:space="preserve">FONTE</t>
          </r>
        </is>
      </c>
      <c r="D2269" s="21" t="inlineStr">
        <is>
          <r>
            <t xml:space="preserve">UNID</t>
          </r>
        </is>
      </c>
      <c r="E2269" s="21" t="inlineStr">
        <is>
          <r>
            <t xml:space="preserve">COEFICIENTE</t>
          </r>
        </is>
      </c>
      <c r="F2269" s="21" t="inlineStr">
        <is>
          <r>
            <t xml:space="preserve">PREÇO UNITÁRIO</t>
          </r>
        </is>
      </c>
      <c r="G2269" s="21" t="inlineStr">
        <is>
          <r>
            <t xml:space="preserve">TOTAL</t>
          </r>
        </is>
      </c>
    </row>
    <row r="2270" customHeight="1" ht="21">
      <c r="A2270" s="22" t="inlineStr">
        <is>
          <r>
            <t xml:space="preserve">00001884</t>
          </r>
        </is>
      </c>
      <c r="B2270" s="23" t="inlineStr">
        <is>
          <r>
            <t xml:space="preserve">CURVA 90 GRAUS, LONGA, DE PVC RIGIDO ROSCAVEL, DE 1", PARA ELETRODUTO</t>
          </r>
        </is>
      </c>
      <c r="C2270" s="22" t="inlineStr">
        <is>
          <r>
            <t xml:space="preserve">SINAPI</t>
          </r>
        </is>
      </c>
      <c r="D2270" s="22" t="inlineStr">
        <is>
          <r>
            <t xml:space="preserve">UN</t>
          </r>
        </is>
      </c>
      <c r="E2270" s="24" t="n">
        <v>1.0</v>
      </c>
      <c r="F2270" s="25" t="n">
        <v>3.13</v>
      </c>
      <c r="G2270" s="25" t="n">
        <f>TRUNC(TRUNC(E2270,8)*F2270,2)</f>
        <v>3.13</v>
      </c>
    </row>
    <row r="2271" customHeight="1" ht="15">
      <c r="A2271" s="2" t="inlineStr"/>
      <c r="B2271" s="2" t="inlineStr"/>
      <c r="C2271" s="2" t="inlineStr"/>
      <c r="D2271" s="2" t="inlineStr"/>
      <c r="E2271" s="26" t="inlineStr">
        <is>
          <r>
            <t xml:space="preserve">TOTAL Material:</t>
          </r>
        </is>
      </c>
      <c r="F2271" s="26" t="inlineStr"/>
      <c r="G2271" s="27" t="n">
        <f>SUM(G2270:G2270)</f>
        <v>3.13</v>
      </c>
    </row>
    <row r="2272" customHeight="1" ht="15">
      <c r="A2272" s="20" t="inlineStr">
        <is>
          <r>
            <t xml:space="preserve">Mão de Obra com Encargos Complementares</t>
          </r>
        </is>
      </c>
      <c r="B2272" s="20" t="inlineStr"/>
      <c r="C2272" s="21" t="inlineStr">
        <is>
          <r>
            <t xml:space="preserve">FONTE</t>
          </r>
        </is>
      </c>
      <c r="D2272" s="21" t="inlineStr">
        <is>
          <r>
            <t xml:space="preserve">UNID</t>
          </r>
        </is>
      </c>
      <c r="E2272" s="21" t="inlineStr">
        <is>
          <r>
            <t xml:space="preserve">COEFICIENTE</t>
          </r>
        </is>
      </c>
      <c r="F2272" s="21" t="inlineStr">
        <is>
          <r>
            <t xml:space="preserve">PREÇO UNITÁRIO</t>
          </r>
        </is>
      </c>
      <c r="G2272" s="21" t="inlineStr">
        <is>
          <r>
            <t xml:space="preserve">TOTAL</t>
          </r>
        </is>
      </c>
    </row>
    <row r="2273" customHeight="1" ht="21">
      <c r="A2273" s="22" t="inlineStr">
        <is>
          <r>
            <t xml:space="preserve">88247</t>
          </r>
        </is>
      </c>
      <c r="B2273" s="23" t="inlineStr">
        <is>
          <r>
            <t xml:space="preserve">AUXILIAR DE ELETRICISTA COM ENCARGOS COMPLEMENTARES</t>
          </r>
        </is>
      </c>
      <c r="C2273" s="22" t="inlineStr">
        <is>
          <r>
            <t xml:space="preserve">SINAPI</t>
          </r>
        </is>
      </c>
      <c r="D2273" s="22" t="inlineStr">
        <is>
          <r>
            <t xml:space="preserve">H</t>
          </r>
        </is>
      </c>
      <c r="E2273" s="24" t="n">
        <v>0.328</v>
      </c>
      <c r="F2273" s="25" t="n">
        <v>25.22</v>
      </c>
      <c r="G2273" s="25" t="n">
        <f>TRUNC(TRUNC(E2273,8)*F2273,2)</f>
        <v>8.27</v>
      </c>
    </row>
    <row r="2274" customHeight="1" ht="15">
      <c r="A2274" s="22" t="inlineStr">
        <is>
          <r>
            <t xml:space="preserve">88264</t>
          </r>
        </is>
      </c>
      <c r="B2274" s="23" t="inlineStr">
        <is>
          <r>
            <t xml:space="preserve">ELETRICISTA COM ENCARGOS COMPLEMENTARES</t>
          </r>
        </is>
      </c>
      <c r="C2274" s="22" t="inlineStr">
        <is>
          <r>
            <t xml:space="preserve">SINAPI</t>
          </r>
        </is>
      </c>
      <c r="D2274" s="22" t="inlineStr">
        <is>
          <r>
            <t xml:space="preserve">H</t>
          </r>
        </is>
      </c>
      <c r="E2274" s="24" t="n">
        <v>0.328</v>
      </c>
      <c r="F2274" s="25" t="n">
        <v>30.96</v>
      </c>
      <c r="G2274" s="25" t="n">
        <f>TRUNC(TRUNC(E2274,8)*F2274,2)</f>
        <v>10.15</v>
      </c>
    </row>
    <row r="2275" customHeight="1" ht="18">
      <c r="A2275" s="2" t="inlineStr"/>
      <c r="B2275" s="2" t="inlineStr"/>
      <c r="C2275" s="2" t="inlineStr"/>
      <c r="D2275" s="2" t="inlineStr"/>
      <c r="E2275" s="26" t="inlineStr">
        <is>
          <r>
            <t xml:space="preserve">TOTAL Mão de Obra com Encargos Complementares:</t>
          </r>
        </is>
      </c>
      <c r="F2275" s="26" t="inlineStr"/>
      <c r="G2275" s="27" t="n">
        <f>SUM(G2273:G2274)</f>
        <v>18.42</v>
      </c>
    </row>
    <row r="2276" customHeight="1" ht="15">
      <c r="A2276" s="2" t="inlineStr"/>
      <c r="B2276" s="2" t="inlineStr"/>
      <c r="C2276" s="2" t="inlineStr"/>
      <c r="D2276" s="2" t="inlineStr"/>
      <c r="E2276" s="28" t="inlineStr">
        <is>
          <r>
            <t xml:space="preserve">VALOR:</t>
          </r>
        </is>
      </c>
      <c r="F2276" s="28" t="inlineStr"/>
      <c r="G2276" s="29" t="n">
        <f>ROUND(SUM(G2271,G2275),2)</f>
        <v>21.55</v>
      </c>
    </row>
    <row r="2277" customHeight="1" ht="15">
      <c r="A2277" s="2" t="inlineStr"/>
      <c r="B2277" s="2" t="inlineStr"/>
      <c r="C2277" s="2" t="inlineStr"/>
      <c r="D2277" s="2" t="inlineStr"/>
      <c r="E2277" s="28" t="inlineStr">
        <is>
          <r>
            <t xml:space="preserve">VALOR BDI (20.34%):</t>
          </r>
        </is>
      </c>
      <c r="F2277" s="28" t="inlineStr"/>
      <c r="G2277" s="29" t="n">
        <f>ROUND(G2276*(20.34/100),2)</f>
        <v>4.38</v>
      </c>
    </row>
    <row r="2278" customHeight="1" ht="15">
      <c r="A2278" s="2" t="inlineStr"/>
      <c r="B2278" s="2" t="inlineStr"/>
      <c r="C2278" s="2" t="inlineStr"/>
      <c r="D2278" s="2" t="inlineStr"/>
      <c r="E2278" s="28" t="inlineStr">
        <is>
          <r>
            <t xml:space="preserve">VALOR COM BDI:</t>
          </r>
        </is>
      </c>
      <c r="F2278" s="28" t="inlineStr"/>
      <c r="G2278" s="29" t="n">
        <f>G2277+G2276</f>
        <v>25.93</v>
      </c>
    </row>
    <row r="2279" customHeight="1" ht="10">
      <c r="A2279" s="2" t="inlineStr"/>
      <c r="B2279" s="2" t="inlineStr"/>
      <c r="C2279" s="2" t="inlineStr"/>
      <c r="D2279" s="2" t="inlineStr"/>
      <c r="E2279" s="18" t="inlineStr"/>
      <c r="F2279" s="18" t="inlineStr"/>
      <c r="G2279" s="18" t="inlineStr"/>
    </row>
    <row r="2280" customHeight="1" ht="20">
      <c r="A2280" s="19" t="inlineStr">
        <is>
          <r>
            <t xml:space="preserve">​S00650​ Caixa de passagem 20x20x12cm, em chapa aço galvanizado, embutida​ (un)</t>
          </r>
        </is>
      </c>
      <c r="B2280" s="19" t="inlineStr"/>
      <c r="C2280" s="19" t="inlineStr"/>
      <c r="D2280" s="19" t="inlineStr"/>
      <c r="E2280" s="19" t="inlineStr"/>
      <c r="F2280" s="19" t="inlineStr"/>
      <c r="G2280" s="19" t="inlineStr"/>
    </row>
    <row r="2281" customHeight="1" ht="15">
      <c r="A2281" s="20" t="inlineStr">
        <is>
          <r>
            <t xml:space="preserve">Encargos Complementares</t>
          </r>
        </is>
      </c>
      <c r="B2281" s="20" t="inlineStr"/>
      <c r="C2281" s="21" t="inlineStr">
        <is>
          <r>
            <t xml:space="preserve">FONTE</t>
          </r>
        </is>
      </c>
      <c r="D2281" s="21" t="inlineStr">
        <is>
          <r>
            <t xml:space="preserve">UNID</t>
          </r>
        </is>
      </c>
      <c r="E2281" s="21" t="inlineStr">
        <is>
          <r>
            <t xml:space="preserve">COEFICIENTE</t>
          </r>
        </is>
      </c>
      <c r="F2281" s="21" t="inlineStr">
        <is>
          <r>
            <t xml:space="preserve">PREÇO UNITÁRIO</t>
          </r>
        </is>
      </c>
      <c r="G2281" s="21" t="inlineStr">
        <is>
          <r>
            <t xml:space="preserve">TOTAL</t>
          </r>
        </is>
      </c>
    </row>
    <row r="2282" customHeight="1" ht="15">
      <c r="A2282" s="22" t="inlineStr">
        <is>
          <r>
            <t xml:space="preserve">S10552</t>
          </r>
        </is>
      </c>
      <c r="B2282" s="23" t="inlineStr">
        <is>
          <r>
            <t xml:space="preserve">Encargos Complementares - Eletricista</t>
          </r>
        </is>
      </c>
      <c r="C2282" s="22" t="inlineStr">
        <is>
          <r>
            <t xml:space="preserve">ORSE</t>
          </r>
        </is>
      </c>
      <c r="D2282" s="22" t="inlineStr">
        <is>
          <r>
            <t xml:space="preserve">h</t>
          </r>
        </is>
      </c>
      <c r="E2282" s="24" t="n">
        <v>0.7</v>
      </c>
      <c r="F2282" s="25" t="n">
        <v>3.81</v>
      </c>
      <c r="G2282" s="25" t="n">
        <f>TRUNC(TRUNC(E2282,8)*F2282,2)</f>
        <v>2.66</v>
      </c>
    </row>
    <row r="2283" customHeight="1" ht="15">
      <c r="A2283" s="22" t="inlineStr">
        <is>
          <r>
            <t xml:space="preserve">S10549</t>
          </r>
        </is>
      </c>
      <c r="B2283" s="23" t="inlineStr">
        <is>
          <r>
            <t xml:space="preserve">Encargos Complementares - Servente</t>
          </r>
        </is>
      </c>
      <c r="C2283" s="22" t="inlineStr">
        <is>
          <r>
            <t xml:space="preserve">ORSE</t>
          </r>
        </is>
      </c>
      <c r="D2283" s="22" t="inlineStr">
        <is>
          <r>
            <t xml:space="preserve">h</t>
          </r>
        </is>
      </c>
      <c r="E2283" s="24" t="n">
        <v>0.7</v>
      </c>
      <c r="F2283" s="25" t="n">
        <v>3.96</v>
      </c>
      <c r="G2283" s="25" t="n">
        <f>TRUNC(TRUNC(E2283,8)*F2283,2)</f>
        <v>2.77</v>
      </c>
    </row>
    <row r="2284" customHeight="1" ht="15">
      <c r="A2284" s="2" t="inlineStr"/>
      <c r="B2284" s="2" t="inlineStr"/>
      <c r="C2284" s="2" t="inlineStr"/>
      <c r="D2284" s="2" t="inlineStr"/>
      <c r="E2284" s="26" t="inlineStr">
        <is>
          <r>
            <t xml:space="preserve">TOTAL Encargos Complementares:</t>
          </r>
        </is>
      </c>
      <c r="F2284" s="26" t="inlineStr"/>
      <c r="G2284" s="27" t="n">
        <f>SUM(G2282:G2283)</f>
        <v>5.43</v>
      </c>
    </row>
    <row r="2285" customHeight="1" ht="15">
      <c r="A2285" s="20" t="inlineStr">
        <is>
          <r>
            <t xml:space="preserve">Material</t>
          </r>
        </is>
      </c>
      <c r="B2285" s="20" t="inlineStr"/>
      <c r="C2285" s="21" t="inlineStr">
        <is>
          <r>
            <t xml:space="preserve">FONTE</t>
          </r>
        </is>
      </c>
      <c r="D2285" s="21" t="inlineStr">
        <is>
          <r>
            <t xml:space="preserve">UNID</t>
          </r>
        </is>
      </c>
      <c r="E2285" s="21" t="inlineStr">
        <is>
          <r>
            <t xml:space="preserve">COEFICIENTE</t>
          </r>
        </is>
      </c>
      <c r="F2285" s="21" t="inlineStr">
        <is>
          <r>
            <t xml:space="preserve">PREÇO UNITÁRIO</t>
          </r>
        </is>
      </c>
      <c r="G2285" s="21" t="inlineStr">
        <is>
          <r>
            <t xml:space="preserve">TOTAL</t>
          </r>
        </is>
      </c>
    </row>
    <row r="2286" customHeight="1" ht="21">
      <c r="A2286" s="22" t="inlineStr">
        <is>
          <r>
            <t xml:space="preserve">I00445</t>
          </r>
        </is>
      </c>
      <c r="B2286" s="23" t="inlineStr">
        <is>
          <r>
            <t xml:space="preserve">Caixa de passagem 20x20x12cm, em chapa de aço galvanizado</t>
          </r>
        </is>
      </c>
      <c r="C2286" s="22" t="inlineStr">
        <is>
          <r>
            <t xml:space="preserve">ORSE</t>
          </r>
        </is>
      </c>
      <c r="D2286" s="22" t="inlineStr">
        <is>
          <r>
            <t xml:space="preserve">un</t>
          </r>
        </is>
      </c>
      <c r="E2286" s="24" t="n">
        <v>1.0</v>
      </c>
      <c r="F2286" s="25" t="n">
        <v>43.0</v>
      </c>
      <c r="G2286" s="25" t="n">
        <f>TRUNC(TRUNC(E2286,8)*F2286,2)</f>
        <v>43.0</v>
      </c>
    </row>
    <row r="2287" customHeight="1" ht="15">
      <c r="A2287" s="2" t="inlineStr"/>
      <c r="B2287" s="2" t="inlineStr"/>
      <c r="C2287" s="2" t="inlineStr"/>
      <c r="D2287" s="2" t="inlineStr"/>
      <c r="E2287" s="26" t="inlineStr">
        <is>
          <r>
            <t xml:space="preserve">TOTAL Material:</t>
          </r>
        </is>
      </c>
      <c r="F2287" s="26" t="inlineStr"/>
      <c r="G2287" s="27" t="n">
        <f>SUM(G2286:G2286)</f>
        <v>43.0</v>
      </c>
    </row>
    <row r="2288" customHeight="1" ht="15">
      <c r="A2288" s="20" t="inlineStr">
        <is>
          <r>
            <t xml:space="preserve">Mão de Obra</t>
          </r>
        </is>
      </c>
      <c r="B2288" s="20" t="inlineStr"/>
      <c r="C2288" s="21" t="inlineStr">
        <is>
          <r>
            <t xml:space="preserve">FONTE</t>
          </r>
        </is>
      </c>
      <c r="D2288" s="21" t="inlineStr">
        <is>
          <r>
            <t xml:space="preserve">UNID</t>
          </r>
        </is>
      </c>
      <c r="E2288" s="21" t="inlineStr">
        <is>
          <r>
            <t xml:space="preserve">COEFICIENTE</t>
          </r>
        </is>
      </c>
      <c r="F2288" s="21" t="inlineStr">
        <is>
          <r>
            <t xml:space="preserve">PREÇO UNITÁRIO</t>
          </r>
        </is>
      </c>
      <c r="G2288" s="21" t="inlineStr">
        <is>
          <r>
            <t xml:space="preserve">TOTAL</t>
          </r>
        </is>
      </c>
    </row>
    <row r="2289" customHeight="1" ht="15">
      <c r="A2289" s="22" t="inlineStr">
        <is>
          <r>
            <t xml:space="preserve">I02436S</t>
          </r>
        </is>
      </c>
      <c r="B2289" s="23" t="inlineStr">
        <is>
          <r>
            <t xml:space="preserve">Eletricista (horista)</t>
          </r>
        </is>
      </c>
      <c r="C2289" s="22" t="inlineStr">
        <is>
          <r>
            <t xml:space="preserve">ORSE</t>
          </r>
        </is>
      </c>
      <c r="D2289" s="22" t="inlineStr">
        <is>
          <r>
            <t xml:space="preserve">h</t>
          </r>
        </is>
      </c>
      <c r="E2289" s="24" t="n">
        <v>0.7</v>
      </c>
      <c r="F2289" s="25" t="n">
        <v>20.44</v>
      </c>
      <c r="G2289" s="25" t="n">
        <f>TRUNC(TRUNC(E2289,8)*F2289,2)</f>
        <v>14.3</v>
      </c>
    </row>
    <row r="2290" customHeight="1" ht="15">
      <c r="A2290" s="22" t="inlineStr">
        <is>
          <r>
            <t xml:space="preserve">I06111S</t>
          </r>
        </is>
      </c>
      <c r="B2290" s="23" t="inlineStr">
        <is>
          <r>
            <t xml:space="preserve">Servente de obras (horista)</t>
          </r>
        </is>
      </c>
      <c r="C2290" s="22" t="inlineStr">
        <is>
          <r>
            <t xml:space="preserve">ORSE</t>
          </r>
        </is>
      </c>
      <c r="D2290" s="22" t="inlineStr">
        <is>
          <r>
            <t xml:space="preserve">h</t>
          </r>
        </is>
      </c>
      <c r="E2290" s="24" t="n">
        <v>0.7</v>
      </c>
      <c r="F2290" s="25" t="n">
        <v>14.58</v>
      </c>
      <c r="G2290" s="25" t="n">
        <f>TRUNC(TRUNC(E2290,8)*F2290,2)</f>
        <v>10.2</v>
      </c>
    </row>
    <row r="2291" customHeight="1" ht="15">
      <c r="A2291" s="2" t="inlineStr"/>
      <c r="B2291" s="2" t="inlineStr"/>
      <c r="C2291" s="2" t="inlineStr"/>
      <c r="D2291" s="2" t="inlineStr"/>
      <c r="E2291" s="26" t="inlineStr">
        <is>
          <r>
            <t xml:space="preserve">TOTAL Mão de Obra:</t>
          </r>
        </is>
      </c>
      <c r="F2291" s="26" t="inlineStr"/>
      <c r="G2291" s="27" t="n">
        <f>SUM(G2289:G2290)</f>
        <v>24.5</v>
      </c>
    </row>
    <row r="2292" customHeight="1" ht="15">
      <c r="A2292" s="2" t="inlineStr"/>
      <c r="B2292" s="2" t="inlineStr"/>
      <c r="C2292" s="2" t="inlineStr"/>
      <c r="D2292" s="2" t="inlineStr"/>
      <c r="E2292" s="28" t="inlineStr">
        <is>
          <r>
            <t xml:space="preserve">VALOR:</t>
          </r>
        </is>
      </c>
      <c r="F2292" s="28" t="inlineStr"/>
      <c r="G2292" s="29" t="n">
        <f>ROUND(SUM(G2284,G2287,G2291),2)</f>
        <v>72.98</v>
      </c>
    </row>
    <row r="2293" customHeight="1" ht="15">
      <c r="A2293" s="2" t="inlineStr"/>
      <c r="B2293" s="2" t="inlineStr"/>
      <c r="C2293" s="2" t="inlineStr"/>
      <c r="D2293" s="2" t="inlineStr"/>
      <c r="E2293" s="28" t="inlineStr">
        <is>
          <r>
            <t xml:space="preserve">VALOR BDI (20.34%):</t>
          </r>
        </is>
      </c>
      <c r="F2293" s="28" t="inlineStr"/>
      <c r="G2293" s="29" t="n">
        <f>ROUND(G2292*(20.34/100),2)</f>
        <v>14.84</v>
      </c>
    </row>
    <row r="2294" customHeight="1" ht="15">
      <c r="A2294" s="2" t="inlineStr"/>
      <c r="B2294" s="2" t="inlineStr"/>
      <c r="C2294" s="2" t="inlineStr"/>
      <c r="D2294" s="2" t="inlineStr"/>
      <c r="E2294" s="28" t="inlineStr">
        <is>
          <r>
            <t xml:space="preserve">VALOR COM BDI:</t>
          </r>
        </is>
      </c>
      <c r="F2294" s="28" t="inlineStr"/>
      <c r="G2294" s="29" t="n">
        <f>G2293+G2292</f>
        <v>87.82</v>
      </c>
    </row>
    <row r="2295" customHeight="1" ht="10">
      <c r="A2295" s="2" t="inlineStr"/>
      <c r="B2295" s="2" t="inlineStr"/>
      <c r="C2295" s="2" t="inlineStr"/>
      <c r="D2295" s="2" t="inlineStr"/>
      <c r="E2295" s="18" t="inlineStr"/>
      <c r="F2295" s="18" t="inlineStr"/>
      <c r="G2295" s="18" t="inlineStr"/>
    </row>
    <row r="2296" customHeight="1" ht="20">
      <c r="A2296" s="19" t="inlineStr">
        <is>
          <r>
            <t xml:space="preserve">​S00666​ Caixa de passagem 30x30cm em chapa de aço galvanizado - fornecimento​ (un)</t>
          </r>
        </is>
      </c>
      <c r="B2296" s="19" t="inlineStr"/>
      <c r="C2296" s="19" t="inlineStr"/>
      <c r="D2296" s="19" t="inlineStr"/>
      <c r="E2296" s="19" t="inlineStr"/>
      <c r="F2296" s="19" t="inlineStr"/>
      <c r="G2296" s="19" t="inlineStr"/>
    </row>
    <row r="2297" customHeight="1" ht="15">
      <c r="A2297" s="20" t="inlineStr">
        <is>
          <r>
            <t xml:space="preserve">Material</t>
          </r>
        </is>
      </c>
      <c r="B2297" s="20" t="inlineStr"/>
      <c r="C2297" s="21" t="inlineStr">
        <is>
          <r>
            <t xml:space="preserve">FONTE</t>
          </r>
        </is>
      </c>
      <c r="D2297" s="21" t="inlineStr">
        <is>
          <r>
            <t xml:space="preserve">UNID</t>
          </r>
        </is>
      </c>
      <c r="E2297" s="21" t="inlineStr">
        <is>
          <r>
            <t xml:space="preserve">COEFICIENTE</t>
          </r>
        </is>
      </c>
      <c r="F2297" s="21" t="inlineStr">
        <is>
          <r>
            <t xml:space="preserve">PREÇO UNITÁRIO</t>
          </r>
        </is>
      </c>
      <c r="G2297" s="21" t="inlineStr">
        <is>
          <r>
            <t xml:space="preserve">TOTAL</t>
          </r>
        </is>
      </c>
    </row>
    <row r="2298" customHeight="1" ht="21">
      <c r="A2298" s="22" t="inlineStr">
        <is>
          <r>
            <t xml:space="preserve">I00485</t>
          </r>
        </is>
      </c>
      <c r="B2298" s="23" t="inlineStr">
        <is>
          <r>
            <t xml:space="preserve">Caixa de passagem 30x30cm, em chapa de aço galvanizado p/eletrica</t>
          </r>
        </is>
      </c>
      <c r="C2298" s="22" t="inlineStr">
        <is>
          <r>
            <t xml:space="preserve">ORSE</t>
          </r>
        </is>
      </c>
      <c r="D2298" s="22" t="inlineStr">
        <is>
          <r>
            <t xml:space="preserve">un</t>
          </r>
        </is>
      </c>
      <c r="E2298" s="24" t="n">
        <v>1.0</v>
      </c>
      <c r="F2298" s="25" t="n">
        <v>92.0</v>
      </c>
      <c r="G2298" s="25" t="n">
        <f>TRUNC(TRUNC(E2298,8)*F2298,2)</f>
        <v>92.0</v>
      </c>
    </row>
    <row r="2299" customHeight="1" ht="15">
      <c r="A2299" s="2" t="inlineStr"/>
      <c r="B2299" s="2" t="inlineStr"/>
      <c r="C2299" s="2" t="inlineStr"/>
      <c r="D2299" s="2" t="inlineStr"/>
      <c r="E2299" s="26" t="inlineStr">
        <is>
          <r>
            <t xml:space="preserve">TOTAL Material:</t>
          </r>
        </is>
      </c>
      <c r="F2299" s="26" t="inlineStr"/>
      <c r="G2299" s="27" t="n">
        <f>SUM(G2298:G2298)</f>
        <v>92.0</v>
      </c>
    </row>
    <row r="2300" customHeight="1" ht="15">
      <c r="A2300" s="2" t="inlineStr"/>
      <c r="B2300" s="2" t="inlineStr"/>
      <c r="C2300" s="2" t="inlineStr"/>
      <c r="D2300" s="2" t="inlineStr"/>
      <c r="E2300" s="28" t="inlineStr">
        <is>
          <r>
            <t xml:space="preserve">VALOR:</t>
          </r>
        </is>
      </c>
      <c r="F2300" s="28" t="inlineStr"/>
      <c r="G2300" s="29" t="n">
        <f>ROUND(SUM(G2299),2)</f>
        <v>92.0</v>
      </c>
    </row>
    <row r="2301" customHeight="1" ht="15">
      <c r="A2301" s="2" t="inlineStr"/>
      <c r="B2301" s="2" t="inlineStr"/>
      <c r="C2301" s="2" t="inlineStr"/>
      <c r="D2301" s="2" t="inlineStr"/>
      <c r="E2301" s="28" t="inlineStr">
        <is>
          <r>
            <t xml:space="preserve">VALOR BDI (20.34%):</t>
          </r>
        </is>
      </c>
      <c r="F2301" s="28" t="inlineStr"/>
      <c r="G2301" s="29" t="n">
        <f>ROUND(G2300*(20.34/100),2)</f>
        <v>18.71</v>
      </c>
    </row>
    <row r="2302" customHeight="1" ht="15">
      <c r="A2302" s="2" t="inlineStr"/>
      <c r="B2302" s="2" t="inlineStr"/>
      <c r="C2302" s="2" t="inlineStr"/>
      <c r="D2302" s="2" t="inlineStr"/>
      <c r="E2302" s="28" t="inlineStr">
        <is>
          <r>
            <t xml:space="preserve">VALOR COM BDI:</t>
          </r>
        </is>
      </c>
      <c r="F2302" s="28" t="inlineStr"/>
      <c r="G2302" s="29" t="n">
        <f>G2301+G2300</f>
        <v>110.71</v>
      </c>
    </row>
    <row r="2303" customHeight="1" ht="10">
      <c r="A2303" s="2" t="inlineStr"/>
      <c r="B2303" s="2" t="inlineStr"/>
      <c r="C2303" s="2" t="inlineStr"/>
      <c r="D2303" s="2" t="inlineStr"/>
      <c r="E2303" s="18" t="inlineStr"/>
      <c r="F2303" s="18" t="inlineStr"/>
      <c r="G2303" s="18" t="inlineStr"/>
    </row>
    <row r="2304" customHeight="1" ht="20">
      <c r="A2304" s="19" t="inlineStr">
        <is>
          <r>
            <t xml:space="preserve">​S11083​ Caixa de passagem em alvenaria de tijolos maciços esp. = 0,12m, dim. int. = 0.40 x 0.40 x 0.30m, com brita e grelha em ferro fundido​ (un)</t>
          </r>
        </is>
      </c>
      <c r="B2304" s="19" t="inlineStr"/>
      <c r="C2304" s="19" t="inlineStr"/>
      <c r="D2304" s="19" t="inlineStr"/>
      <c r="E2304" s="19" t="inlineStr"/>
      <c r="F2304" s="19" t="inlineStr"/>
      <c r="G2304" s="19" t="inlineStr"/>
    </row>
    <row r="2305" customHeight="1" ht="15">
      <c r="A2305" s="20" t="inlineStr">
        <is>
          <r>
            <t xml:space="preserve">Material</t>
          </r>
        </is>
      </c>
      <c r="B2305" s="20" t="inlineStr"/>
      <c r="C2305" s="21" t="inlineStr">
        <is>
          <r>
            <t xml:space="preserve">FONTE</t>
          </r>
        </is>
      </c>
      <c r="D2305" s="21" t="inlineStr">
        <is>
          <r>
            <t xml:space="preserve">UNID</t>
          </r>
        </is>
      </c>
      <c r="E2305" s="21" t="inlineStr">
        <is>
          <r>
            <t xml:space="preserve">COEFICIENTE</t>
          </r>
        </is>
      </c>
      <c r="F2305" s="21" t="inlineStr">
        <is>
          <r>
            <t xml:space="preserve">PREÇO UNITÁRIO</t>
          </r>
        </is>
      </c>
      <c r="G2305" s="21" t="inlineStr">
        <is>
          <r>
            <t xml:space="preserve">TOTAL</t>
          </r>
        </is>
      </c>
    </row>
    <row r="2306" customHeight="1" ht="15">
      <c r="A2306" s="22" t="inlineStr">
        <is>
          <r>
            <t xml:space="preserve">I02602</t>
          </r>
        </is>
      </c>
      <c r="B2306" s="23" t="inlineStr">
        <is>
          <r>
            <t xml:space="preserve">Grelha metálica de ferro fundido 50 x 50cm</t>
          </r>
        </is>
      </c>
      <c r="C2306" s="22" t="inlineStr">
        <is>
          <r>
            <t xml:space="preserve">ORSE</t>
          </r>
        </is>
      </c>
      <c r="D2306" s="22" t="inlineStr">
        <is>
          <r>
            <t xml:space="preserve">un</t>
          </r>
        </is>
      </c>
      <c r="E2306" s="24" t="n">
        <v>1.0</v>
      </c>
      <c r="F2306" s="25" t="n">
        <v>181.39</v>
      </c>
      <c r="G2306" s="25" t="n">
        <f>TRUNC(TRUNC(E2306,8)*F2306,2)</f>
        <v>181.39</v>
      </c>
    </row>
    <row r="2307" customHeight="1" ht="15">
      <c r="A2307" s="2" t="inlineStr"/>
      <c r="B2307" s="2" t="inlineStr"/>
      <c r="C2307" s="2" t="inlineStr"/>
      <c r="D2307" s="2" t="inlineStr"/>
      <c r="E2307" s="26" t="inlineStr">
        <is>
          <r>
            <t xml:space="preserve">TOTAL Material:</t>
          </r>
        </is>
      </c>
      <c r="F2307" s="26" t="inlineStr"/>
      <c r="G2307" s="27" t="n">
        <f>SUM(G2306:G2306)</f>
        <v>181.39</v>
      </c>
    </row>
    <row r="2308" customHeight="1" ht="15">
      <c r="A2308" s="20" t="inlineStr">
        <is>
          <r>
            <t xml:space="preserve">Serviço</t>
          </r>
        </is>
      </c>
      <c r="B2308" s="20" t="inlineStr"/>
      <c r="C2308" s="21" t="inlineStr">
        <is>
          <r>
            <t xml:space="preserve">FONTE</t>
          </r>
        </is>
      </c>
      <c r="D2308" s="21" t="inlineStr">
        <is>
          <r>
            <t xml:space="preserve">UNID</t>
          </r>
        </is>
      </c>
      <c r="E2308" s="21" t="inlineStr">
        <is>
          <r>
            <t xml:space="preserve">COEFICIENTE</t>
          </r>
        </is>
      </c>
      <c r="F2308" s="21" t="inlineStr">
        <is>
          <r>
            <t xml:space="preserve">PREÇO UNITÁRIO</t>
          </r>
        </is>
      </c>
      <c r="G2308" s="21" t="inlineStr">
        <is>
          <r>
            <t xml:space="preserve">TOTAL</t>
          </r>
        </is>
      </c>
    </row>
    <row r="2309" customHeight="1" ht="29">
      <c r="A2309" s="22" t="inlineStr">
        <is>
          <r>
            <t xml:space="preserve">S00141</t>
          </r>
        </is>
      </c>
      <c r="B2309" s="23" t="inlineStr">
        <is>
          <r>
            <t xml:space="preserve">Aço CA - 60 Ø 4,2 a 9,5mm, inclusive corte, dobragem, montagem e colocacao de ferragens nas formas, para superestruturas e fundações - R1</t>
          </r>
        </is>
      </c>
      <c r="C2309" s="22" t="inlineStr">
        <is>
          <r>
            <t xml:space="preserve">ORSE</t>
          </r>
        </is>
      </c>
      <c r="D2309" s="22" t="inlineStr">
        <is>
          <r>
            <t xml:space="preserve">kg</t>
          </r>
        </is>
      </c>
      <c r="E2309" s="24" t="n">
        <v>1.294</v>
      </c>
      <c r="F2309" s="25" t="n">
        <v>11.91</v>
      </c>
      <c r="G2309" s="25" t="n">
        <f>TRUNC(TRUNC(E2309,8)*F2309,2)</f>
        <v>15.41</v>
      </c>
    </row>
    <row r="2310" customHeight="1" ht="29">
      <c r="A2310" s="22" t="inlineStr">
        <is>
          <r>
            <t xml:space="preserve">S00155</t>
          </r>
        </is>
      </c>
      <c r="B2310" s="23" t="inlineStr">
        <is>
          <r>
            <t xml:space="preserve">Alvenaria tijolo cerâmico maciço (5x9x19), esp = 0,09m (singela), com argamassa traço t5 - 1:2:8 (cimento / cal / areia) c/ junta de 2,0cm - R1</t>
          </r>
        </is>
      </c>
      <c r="C2310" s="22" t="inlineStr">
        <is>
          <r>
            <t xml:space="preserve">ORSE</t>
          </r>
        </is>
      </c>
      <c r="D2310" s="22" t="inlineStr">
        <is>
          <r>
            <t xml:space="preserve">m2</t>
          </r>
        </is>
      </c>
      <c r="E2310" s="24" t="n">
        <v>0.6</v>
      </c>
      <c r="F2310" s="25" t="n">
        <v>119.81</v>
      </c>
      <c r="G2310" s="25" t="n">
        <f>TRUNC(TRUNC(E2310,8)*F2310,2)</f>
        <v>71.88</v>
      </c>
    </row>
    <row r="2311" customHeight="1" ht="21">
      <c r="A2311" s="22" t="inlineStr">
        <is>
          <r>
            <t xml:space="preserve">S03310</t>
          </r>
        </is>
      </c>
      <c r="B2311" s="23" t="inlineStr">
        <is>
          <r>
            <t xml:space="preserve">Chapisco em parede com argamassa traço t1 - 1:3 (cimento / areia) - Revisado 08/2015</t>
          </r>
        </is>
      </c>
      <c r="C2311" s="22" t="inlineStr">
        <is>
          <r>
            <t xml:space="preserve">ORSE</t>
          </r>
        </is>
      </c>
      <c r="D2311" s="22" t="inlineStr">
        <is>
          <r>
            <t xml:space="preserve">m2</t>
          </r>
        </is>
      </c>
      <c r="E2311" s="24" t="n">
        <v>0.56</v>
      </c>
      <c r="F2311" s="25" t="n">
        <v>6.92</v>
      </c>
      <c r="G2311" s="25" t="n">
        <f>TRUNC(TRUNC(E2311,8)*F2311,2)</f>
        <v>3.87</v>
      </c>
    </row>
    <row r="2312" customHeight="1" ht="21">
      <c r="A2312" s="22" t="inlineStr">
        <is>
          <r>
            <t xml:space="preserve">S00126</t>
          </r>
        </is>
      </c>
      <c r="B2312" s="23" t="inlineStr">
        <is>
          <r>
            <t xml:space="preserve">Concreto simples fabricado na obra, fck=15 mpa, lançado e adensado</t>
          </r>
        </is>
      </c>
      <c r="C2312" s="22" t="inlineStr">
        <is>
          <r>
            <t xml:space="preserve">ORSE</t>
          </r>
        </is>
      </c>
      <c r="D2312" s="22" t="inlineStr">
        <is>
          <r>
            <t xml:space="preserve">m3</t>
          </r>
        </is>
      </c>
      <c r="E2312" s="24" t="n">
        <v>0.015</v>
      </c>
      <c r="F2312" s="25" t="n">
        <v>599.76</v>
      </c>
      <c r="G2312" s="25" t="n">
        <f>TRUNC(TRUNC(E2312,8)*F2312,2)</f>
        <v>8.99</v>
      </c>
    </row>
    <row r="2313" customHeight="1" ht="21">
      <c r="A2313" s="22" t="inlineStr">
        <is>
          <r>
            <t xml:space="preserve">S02497</t>
          </r>
        </is>
      </c>
      <c r="B2313" s="23" t="inlineStr">
        <is>
          <r>
            <t xml:space="preserve">Escavação manual de vala ou cava em material de 1ª categoria, profundidade até 1,50m</t>
          </r>
        </is>
      </c>
      <c r="C2313" s="22" t="inlineStr">
        <is>
          <r>
            <t xml:space="preserve">ORSE</t>
          </r>
        </is>
      </c>
      <c r="D2313" s="22" t="inlineStr">
        <is>
          <r>
            <t xml:space="preserve">m3</t>
          </r>
        </is>
      </c>
      <c r="E2313" s="24" t="n">
        <v>0.166</v>
      </c>
      <c r="F2313" s="25" t="n">
        <v>55.61</v>
      </c>
      <c r="G2313" s="25" t="n">
        <f>TRUNC(TRUNC(E2313,8)*F2313,2)</f>
        <v>9.23</v>
      </c>
    </row>
    <row r="2314" customHeight="1" ht="21">
      <c r="A2314" s="22" t="inlineStr">
        <is>
          <r>
            <t xml:space="preserve">S00085</t>
          </r>
        </is>
      </c>
      <c r="B2314" s="23" t="inlineStr">
        <is>
          <r>
            <t xml:space="preserve">Forma plana para fundações, em compensado resinado 12mm, 03 usos</t>
          </r>
        </is>
      </c>
      <c r="C2314" s="22" t="inlineStr">
        <is>
          <r>
            <t xml:space="preserve">ORSE</t>
          </r>
        </is>
      </c>
      <c r="D2314" s="22" t="inlineStr">
        <is>
          <r>
            <t xml:space="preserve">m2</t>
          </r>
        </is>
      </c>
      <c r="E2314" s="24" t="n">
        <v>0.41</v>
      </c>
      <c r="F2314" s="25" t="n">
        <v>96.24</v>
      </c>
      <c r="G2314" s="25" t="n">
        <f>TRUNC(TRUNC(E2314,8)*F2314,2)</f>
        <v>39.45</v>
      </c>
    </row>
    <row r="2315" customHeight="1" ht="15">
      <c r="A2315" s="22" t="inlineStr">
        <is>
          <r>
            <t xml:space="preserve">S02658</t>
          </r>
        </is>
      </c>
      <c r="B2315" s="23" t="inlineStr">
        <is>
          <r>
            <t xml:space="preserve">Lastro de brita 3</t>
          </r>
        </is>
      </c>
      <c r="C2315" s="22" t="inlineStr">
        <is>
          <r>
            <t xml:space="preserve">ORSE</t>
          </r>
        </is>
      </c>
      <c r="D2315" s="22" t="inlineStr">
        <is>
          <r>
            <t xml:space="preserve">m3</t>
          </r>
        </is>
      </c>
      <c r="E2315" s="24" t="n">
        <v>0.056</v>
      </c>
      <c r="F2315" s="25" t="n">
        <v>193.21</v>
      </c>
      <c r="G2315" s="25" t="n">
        <f>TRUNC(TRUNC(E2315,8)*F2315,2)</f>
        <v>10.81</v>
      </c>
    </row>
    <row r="2316" customHeight="1" ht="15">
      <c r="A2316" s="22" t="inlineStr">
        <is>
          <r>
            <t xml:space="preserve">S06320</t>
          </r>
        </is>
      </c>
      <c r="B2316" s="23" t="inlineStr">
        <is>
          <r>
            <t xml:space="preserve">Lastro de concreto, fck=15 mpa, lançado e adensado</t>
          </r>
        </is>
      </c>
      <c r="C2316" s="22" t="inlineStr">
        <is>
          <r>
            <t xml:space="preserve">ORSE</t>
          </r>
        </is>
      </c>
      <c r="D2316" s="22" t="inlineStr">
        <is>
          <r>
            <t xml:space="preserve">m3</t>
          </r>
        </is>
      </c>
      <c r="E2316" s="24" t="n">
        <v>0.022</v>
      </c>
      <c r="F2316" s="25" t="n">
        <v>599.76</v>
      </c>
      <c r="G2316" s="25" t="n">
        <f>TRUNC(TRUNC(E2316,8)*F2316,2)</f>
        <v>13.19</v>
      </c>
    </row>
    <row r="2317" customHeight="1" ht="21">
      <c r="A2317" s="22" t="inlineStr">
        <is>
          <r>
            <t xml:space="preserve">S03318</t>
          </r>
        </is>
      </c>
      <c r="B2317" s="23" t="inlineStr">
        <is>
          <r>
            <t xml:space="preserve">Reboco especial de parede 2cm com argamassa traço t3 - 1:3 cimento / areia / vedacit</t>
          </r>
        </is>
      </c>
      <c r="C2317" s="22" t="inlineStr">
        <is>
          <r>
            <t xml:space="preserve">ORSE</t>
          </r>
        </is>
      </c>
      <c r="D2317" s="22" t="inlineStr">
        <is>
          <r>
            <t xml:space="preserve">m2</t>
          </r>
        </is>
      </c>
      <c r="E2317" s="24" t="n">
        <v>0.56</v>
      </c>
      <c r="F2317" s="25" t="n">
        <v>39.9</v>
      </c>
      <c r="G2317" s="25" t="n">
        <f>TRUNC(TRUNC(E2317,8)*F2317,2)</f>
        <v>22.34</v>
      </c>
    </row>
    <row r="2318" customHeight="1" ht="21">
      <c r="A2318" s="22" t="inlineStr">
        <is>
          <r>
            <t xml:space="preserve">S01908</t>
          </r>
        </is>
      </c>
      <c r="B2318" s="23" t="inlineStr">
        <is>
          <r>
            <t xml:space="preserve">Reboco ou emboço externo, de parede, com argamassa traço t5 - 1:2:8 (cimento / cal / areia), espessura 2,0 cm</t>
          </r>
        </is>
      </c>
      <c r="C2318" s="22" t="inlineStr">
        <is>
          <r>
            <t xml:space="preserve">ORSE</t>
          </r>
        </is>
      </c>
      <c r="D2318" s="22" t="inlineStr">
        <is>
          <r>
            <t xml:space="preserve">m2</t>
          </r>
        </is>
      </c>
      <c r="E2318" s="24" t="n">
        <v>0.64</v>
      </c>
      <c r="F2318" s="25" t="n">
        <v>37.19</v>
      </c>
      <c r="G2318" s="25" t="n">
        <f>TRUNC(TRUNC(E2318,8)*F2318,2)</f>
        <v>23.8</v>
      </c>
    </row>
    <row r="2319" customHeight="1" ht="15">
      <c r="A2319" s="2" t="inlineStr"/>
      <c r="B2319" s="2" t="inlineStr"/>
      <c r="C2319" s="2" t="inlineStr"/>
      <c r="D2319" s="2" t="inlineStr"/>
      <c r="E2319" s="26" t="inlineStr">
        <is>
          <r>
            <t xml:space="preserve">TOTAL Serviço:</t>
          </r>
        </is>
      </c>
      <c r="F2319" s="26" t="inlineStr"/>
      <c r="G2319" s="27" t="n">
        <f>SUM(G2309:G2318)</f>
        <v>218.97</v>
      </c>
    </row>
    <row r="2320" customHeight="1" ht="15">
      <c r="A2320" s="2" t="inlineStr"/>
      <c r="B2320" s="2" t="inlineStr"/>
      <c r="C2320" s="2" t="inlineStr"/>
      <c r="D2320" s="2" t="inlineStr"/>
      <c r="E2320" s="28" t="inlineStr">
        <is>
          <r>
            <t xml:space="preserve">VALOR:</t>
          </r>
        </is>
      </c>
      <c r="F2320" s="28" t="inlineStr"/>
      <c r="G2320" s="29" t="n">
        <f>ROUND(SUM(G2307,G2319),2)</f>
        <v>400.47</v>
      </c>
    </row>
    <row r="2321" customHeight="1" ht="15">
      <c r="A2321" s="2" t="inlineStr"/>
      <c r="B2321" s="2" t="inlineStr"/>
      <c r="C2321" s="2" t="inlineStr"/>
      <c r="D2321" s="2" t="inlineStr"/>
      <c r="E2321" s="28" t="inlineStr">
        <is>
          <r>
            <t xml:space="preserve">VALOR BDI (20.34%):</t>
          </r>
        </is>
      </c>
      <c r="F2321" s="28" t="inlineStr"/>
      <c r="G2321" s="29" t="n">
        <f>ROUND(G2320*(20.34/100),2)</f>
        <v>81.46</v>
      </c>
    </row>
    <row r="2322" customHeight="1" ht="15">
      <c r="A2322" s="2" t="inlineStr"/>
      <c r="B2322" s="2" t="inlineStr"/>
      <c r="C2322" s="2" t="inlineStr"/>
      <c r="D2322" s="2" t="inlineStr"/>
      <c r="E2322" s="28" t="inlineStr">
        <is>
          <r>
            <t xml:space="preserve">VALOR COM BDI:</t>
          </r>
        </is>
      </c>
      <c r="F2322" s="28" t="inlineStr"/>
      <c r="G2322" s="29" t="n">
        <f>G2321+G2320</f>
        <v>481.93</v>
      </c>
    </row>
    <row r="2323" customHeight="1" ht="10">
      <c r="A2323" s="2" t="inlineStr"/>
      <c r="B2323" s="2" t="inlineStr"/>
      <c r="C2323" s="2" t="inlineStr"/>
      <c r="D2323" s="2" t="inlineStr"/>
      <c r="E2323" s="18" t="inlineStr"/>
      <c r="F2323" s="18" t="inlineStr"/>
      <c r="G2323" s="18" t="inlineStr"/>
    </row>
    <row r="2324" customHeight="1" ht="20">
      <c r="A2324" s="19" t="inlineStr">
        <is>
          <r>
            <t xml:space="preserve">​S88261S​ Carpinteiro de esquadrias com encargos complementares​ (h)</t>
          </r>
        </is>
      </c>
      <c r="B2324" s="19" t="inlineStr"/>
      <c r="C2324" s="19" t="inlineStr"/>
      <c r="D2324" s="19" t="inlineStr"/>
      <c r="E2324" s="19" t="inlineStr"/>
      <c r="F2324" s="19" t="inlineStr"/>
      <c r="G2324" s="19" t="inlineStr"/>
    </row>
    <row r="2325" customHeight="1" ht="15">
      <c r="A2325" s="20" t="inlineStr">
        <is>
          <r>
            <t xml:space="preserve">Encargos Complementares</t>
          </r>
        </is>
      </c>
      <c r="B2325" s="20" t="inlineStr"/>
      <c r="C2325" s="21" t="inlineStr">
        <is>
          <r>
            <t xml:space="preserve">FONTE</t>
          </r>
        </is>
      </c>
      <c r="D2325" s="21" t="inlineStr">
        <is>
          <r>
            <t xml:space="preserve">UNID</t>
          </r>
        </is>
      </c>
      <c r="E2325" s="21" t="inlineStr">
        <is>
          <r>
            <t xml:space="preserve">COEFICIENTE</t>
          </r>
        </is>
      </c>
      <c r="F2325" s="21" t="inlineStr">
        <is>
          <r>
            <t xml:space="preserve">PREÇO UNITÁRIO</t>
          </r>
        </is>
      </c>
      <c r="G2325" s="21" t="inlineStr">
        <is>
          <r>
            <t xml:space="preserve">TOTAL</t>
          </r>
        </is>
      </c>
    </row>
    <row r="2326" customHeight="1" ht="21">
      <c r="A2326" s="22" t="inlineStr">
        <is>
          <r>
            <t xml:space="preserve">I37370S</t>
          </r>
        </is>
      </c>
      <c r="B2326" s="23" t="inlineStr">
        <is>
          <r>
            <t xml:space="preserve">Alimentacao - horista (coletado caixa - encargos complementares)</t>
          </r>
        </is>
      </c>
      <c r="C2326" s="22" t="inlineStr">
        <is>
          <r>
            <t xml:space="preserve">ORSE</t>
          </r>
        </is>
      </c>
      <c r="D2326" s="22" t="inlineStr">
        <is>
          <r>
            <t xml:space="preserve">h</t>
          </r>
        </is>
      </c>
      <c r="E2326" s="24" t="n">
        <v>1.0</v>
      </c>
      <c r="F2326" s="25" t="n">
        <v>2.46</v>
      </c>
      <c r="G2326" s="25" t="n">
        <f>TRUNC(TRUNC(E2326,8)*F2326,2)</f>
        <v>2.46</v>
      </c>
    </row>
    <row r="2327" customHeight="1" ht="21">
      <c r="A2327" s="22" t="inlineStr">
        <is>
          <r>
            <t xml:space="preserve">I43483S</t>
          </r>
        </is>
      </c>
      <c r="B2327" s="23" t="inlineStr">
        <is>
          <r>
            <t xml:space="preserve">Epi - familia carpinteiro de formas - horista (encargos complementares - coletado caixa)</t>
          </r>
        </is>
      </c>
      <c r="C2327" s="22" t="inlineStr">
        <is>
          <r>
            <t xml:space="preserve">ORSE</t>
          </r>
        </is>
      </c>
      <c r="D2327" s="22" t="inlineStr">
        <is>
          <r>
            <t xml:space="preserve">h</t>
          </r>
        </is>
      </c>
      <c r="E2327" s="24" t="n">
        <v>1.0</v>
      </c>
      <c r="F2327" s="25" t="n">
        <v>1.43</v>
      </c>
      <c r="G2327" s="25" t="n">
        <f>TRUNC(TRUNC(E2327,8)*F2327,2)</f>
        <v>1.43</v>
      </c>
    </row>
    <row r="2328" customHeight="1" ht="21">
      <c r="A2328" s="22" t="inlineStr">
        <is>
          <r>
            <t xml:space="preserve">I37372S</t>
          </r>
        </is>
      </c>
      <c r="B2328" s="23" t="inlineStr">
        <is>
          <r>
            <t xml:space="preserve">Exames - horista (coletado caixa - encargos complementares)</t>
          </r>
        </is>
      </c>
      <c r="C2328" s="22" t="inlineStr">
        <is>
          <r>
            <t xml:space="preserve">ORSE</t>
          </r>
        </is>
      </c>
      <c r="D2328" s="22" t="inlineStr">
        <is>
          <r>
            <t xml:space="preserve">h</t>
          </r>
        </is>
      </c>
      <c r="E2328" s="24" t="n">
        <v>1.0</v>
      </c>
      <c r="F2328" s="25" t="n">
        <v>1.43</v>
      </c>
      <c r="G2328" s="25" t="n">
        <f>TRUNC(TRUNC(E2328,8)*F2328,2)</f>
        <v>1.43</v>
      </c>
    </row>
    <row r="2329" customHeight="1" ht="21">
      <c r="A2329" s="22" t="inlineStr">
        <is>
          <r>
            <t xml:space="preserve">I43459S</t>
          </r>
        </is>
      </c>
      <c r="B2329" s="23" t="inlineStr">
        <is>
          <r>
            <t xml:space="preserve">Ferramentas - familia carpinteiro de formas - horista (encargos complementares - coletado caixa)</t>
          </r>
        </is>
      </c>
      <c r="C2329" s="22" t="inlineStr">
        <is>
          <r>
            <t xml:space="preserve">ORSE</t>
          </r>
        </is>
      </c>
      <c r="D2329" s="22" t="inlineStr">
        <is>
          <r>
            <t xml:space="preserve">h</t>
          </r>
        </is>
      </c>
      <c r="E2329" s="24" t="n">
        <v>1.0</v>
      </c>
      <c r="F2329" s="25" t="n">
        <v>0.44</v>
      </c>
      <c r="G2329" s="25" t="n">
        <f>TRUNC(TRUNC(E2329,8)*F2329,2)</f>
        <v>0.44</v>
      </c>
    </row>
    <row r="2330" customHeight="1" ht="21">
      <c r="A2330" s="22" t="inlineStr">
        <is>
          <r>
            <t xml:space="preserve">I37373S</t>
          </r>
        </is>
      </c>
      <c r="B2330" s="23" t="inlineStr">
        <is>
          <r>
            <t xml:space="preserve">Seguro - horista (coletado caixa - encargos complementares)</t>
          </r>
        </is>
      </c>
      <c r="C2330" s="22" t="inlineStr">
        <is>
          <r>
            <t xml:space="preserve">ORSE</t>
          </r>
        </is>
      </c>
      <c r="D2330" s="22" t="inlineStr">
        <is>
          <r>
            <t xml:space="preserve">h</t>
          </r>
        </is>
      </c>
      <c r="E2330" s="24" t="n">
        <v>1.0</v>
      </c>
      <c r="F2330" s="25" t="n">
        <v>0.08</v>
      </c>
      <c r="G2330" s="25" t="n">
        <f>TRUNC(TRUNC(E2330,8)*F2330,2)</f>
        <v>0.08</v>
      </c>
    </row>
    <row r="2331" customHeight="1" ht="21">
      <c r="A2331" s="22" t="inlineStr">
        <is>
          <r>
            <t xml:space="preserve">I37371S</t>
          </r>
        </is>
      </c>
      <c r="B2331" s="23" t="inlineStr">
        <is>
          <r>
            <t xml:space="preserve">Transporte - horista (coletado caixa - encargos complementares)</t>
          </r>
        </is>
      </c>
      <c r="C2331" s="22" t="inlineStr">
        <is>
          <r>
            <t xml:space="preserve">ORSE</t>
          </r>
        </is>
      </c>
      <c r="D2331" s="22" t="inlineStr">
        <is>
          <r>
            <t xml:space="preserve">h</t>
          </r>
        </is>
      </c>
      <c r="E2331" s="24" t="n">
        <v>1.0</v>
      </c>
      <c r="F2331" s="25" t="n">
        <v>0.85</v>
      </c>
      <c r="G2331" s="25" t="n">
        <f>TRUNC(TRUNC(E2331,8)*F2331,2)</f>
        <v>0.85</v>
      </c>
    </row>
    <row r="2332" customHeight="1" ht="15">
      <c r="A2332" s="2" t="inlineStr"/>
      <c r="B2332" s="2" t="inlineStr"/>
      <c r="C2332" s="2" t="inlineStr"/>
      <c r="D2332" s="2" t="inlineStr"/>
      <c r="E2332" s="26" t="inlineStr">
        <is>
          <r>
            <t xml:space="preserve">TOTAL Encargos Complementares:</t>
          </r>
        </is>
      </c>
      <c r="F2332" s="26" t="inlineStr"/>
      <c r="G2332" s="27" t="n">
        <f>SUM(G2326:G2331)</f>
        <v>6.69</v>
      </c>
    </row>
    <row r="2333" customHeight="1" ht="15">
      <c r="A2333" s="20" t="inlineStr">
        <is>
          <r>
            <t xml:space="preserve">Mão de Obra</t>
          </r>
        </is>
      </c>
      <c r="B2333" s="20" t="inlineStr"/>
      <c r="C2333" s="21" t="inlineStr">
        <is>
          <r>
            <t xml:space="preserve">FONTE</t>
          </r>
        </is>
      </c>
      <c r="D2333" s="21" t="inlineStr">
        <is>
          <r>
            <t xml:space="preserve">UNID</t>
          </r>
        </is>
      </c>
      <c r="E2333" s="21" t="inlineStr">
        <is>
          <r>
            <t xml:space="preserve">COEFICIENTE</t>
          </r>
        </is>
      </c>
      <c r="F2333" s="21" t="inlineStr">
        <is>
          <r>
            <t xml:space="preserve">PREÇO UNITÁRIO</t>
          </r>
        </is>
      </c>
      <c r="G2333" s="21" t="inlineStr">
        <is>
          <r>
            <t xml:space="preserve">TOTAL</t>
          </r>
        </is>
      </c>
    </row>
    <row r="2334" customHeight="1" ht="15">
      <c r="A2334" s="22" t="inlineStr">
        <is>
          <r>
            <t xml:space="preserve">I01214S</t>
          </r>
        </is>
      </c>
      <c r="B2334" s="23" t="inlineStr">
        <is>
          <r>
            <t xml:space="preserve">Carpinteiro de esquadrias (horista)</t>
          </r>
        </is>
      </c>
      <c r="C2334" s="22" t="inlineStr">
        <is>
          <r>
            <t xml:space="preserve">ORSE</t>
          </r>
        </is>
      </c>
      <c r="D2334" s="22" t="inlineStr">
        <is>
          <r>
            <t xml:space="preserve">h</t>
          </r>
        </is>
      </c>
      <c r="E2334" s="24" t="n">
        <v>1.0</v>
      </c>
      <c r="F2334" s="25" t="n">
        <v>19.47</v>
      </c>
      <c r="G2334" s="25" t="n">
        <f>TRUNC(TRUNC(E2334,8)*F2334,2)</f>
        <v>19.47</v>
      </c>
    </row>
    <row r="2335" customHeight="1" ht="15">
      <c r="A2335" s="2" t="inlineStr"/>
      <c r="B2335" s="2" t="inlineStr"/>
      <c r="C2335" s="2" t="inlineStr"/>
      <c r="D2335" s="2" t="inlineStr"/>
      <c r="E2335" s="26" t="inlineStr">
        <is>
          <r>
            <t xml:space="preserve">TOTAL Mão de Obra:</t>
          </r>
        </is>
      </c>
      <c r="F2335" s="26" t="inlineStr"/>
      <c r="G2335" s="27" t="n">
        <f>SUM(G2334:G2334)</f>
        <v>19.47</v>
      </c>
    </row>
    <row r="2336" customHeight="1" ht="15">
      <c r="A2336" s="20" t="inlineStr">
        <is>
          <r>
            <t xml:space="preserve">Serviço</t>
          </r>
        </is>
      </c>
      <c r="B2336" s="20" t="inlineStr"/>
      <c r="C2336" s="21" t="inlineStr">
        <is>
          <r>
            <t xml:space="preserve">FONTE</t>
          </r>
        </is>
      </c>
      <c r="D2336" s="21" t="inlineStr">
        <is>
          <r>
            <t xml:space="preserve">UNID</t>
          </r>
        </is>
      </c>
      <c r="E2336" s="21" t="inlineStr">
        <is>
          <r>
            <t xml:space="preserve">COEFICIENTE</t>
          </r>
        </is>
      </c>
      <c r="F2336" s="21" t="inlineStr">
        <is>
          <r>
            <t xml:space="preserve">PREÇO UNITÁRIO</t>
          </r>
        </is>
      </c>
      <c r="G2336" s="21" t="inlineStr">
        <is>
          <r>
            <t xml:space="preserve">TOTAL</t>
          </r>
        </is>
      </c>
    </row>
    <row r="2337" customHeight="1" ht="21">
      <c r="A2337" s="22" t="inlineStr">
        <is>
          <r>
            <t xml:space="preserve">S95329S</t>
          </r>
        </is>
      </c>
      <c r="B2337" s="23" t="inlineStr">
        <is>
          <r>
            <t xml:space="preserve">Curso de capacitação para carpinteiro de esquadria (encargos complementares) - horista</t>
          </r>
        </is>
      </c>
      <c r="C2337" s="22" t="inlineStr">
        <is>
          <r>
            <t xml:space="preserve">ORSE</t>
          </r>
        </is>
      </c>
      <c r="D2337" s="22" t="inlineStr">
        <is>
          <r>
            <t xml:space="preserve">h</t>
          </r>
        </is>
      </c>
      <c r="E2337" s="24" t="n">
        <v>1.0</v>
      </c>
      <c r="F2337" s="25" t="n">
        <v>0.28</v>
      </c>
      <c r="G2337" s="25" t="n">
        <f>TRUNC(TRUNC(E2337,8)*F2337,2)</f>
        <v>0.28</v>
      </c>
    </row>
    <row r="2338" customHeight="1" ht="15">
      <c r="A2338" s="2" t="inlineStr"/>
      <c r="B2338" s="2" t="inlineStr"/>
      <c r="C2338" s="2" t="inlineStr"/>
      <c r="D2338" s="2" t="inlineStr"/>
      <c r="E2338" s="26" t="inlineStr">
        <is>
          <r>
            <t xml:space="preserve">TOTAL Serviço:</t>
          </r>
        </is>
      </c>
      <c r="F2338" s="26" t="inlineStr"/>
      <c r="G2338" s="27" t="n">
        <f>SUM(G2337:G2337)</f>
        <v>0.28</v>
      </c>
    </row>
    <row r="2339" customHeight="1" ht="15">
      <c r="A2339" s="2" t="inlineStr"/>
      <c r="B2339" s="2" t="inlineStr"/>
      <c r="C2339" s="2" t="inlineStr"/>
      <c r="D2339" s="2" t="inlineStr"/>
      <c r="E2339" s="28" t="inlineStr">
        <is>
          <r>
            <t xml:space="preserve">VALOR:</t>
          </r>
        </is>
      </c>
      <c r="F2339" s="28" t="inlineStr"/>
      <c r="G2339" s="29" t="n">
        <f>ROUND(SUM(G2332,G2335,G2338),2)</f>
        <v>26.43</v>
      </c>
    </row>
    <row r="2340" customHeight="1" ht="15">
      <c r="A2340" s="2" t="inlineStr"/>
      <c r="B2340" s="2" t="inlineStr"/>
      <c r="C2340" s="2" t="inlineStr"/>
      <c r="D2340" s="2" t="inlineStr"/>
      <c r="E2340" s="28" t="inlineStr">
        <is>
          <r>
            <t xml:space="preserve">VALOR BDI (20.34%):</t>
          </r>
        </is>
      </c>
      <c r="F2340" s="28" t="inlineStr"/>
      <c r="G2340" s="29" t="n">
        <f>ROUND(G2339*(20.34/100),2)</f>
        <v>5.38</v>
      </c>
    </row>
    <row r="2341" customHeight="1" ht="15">
      <c r="A2341" s="2" t="inlineStr"/>
      <c r="B2341" s="2" t="inlineStr"/>
      <c r="C2341" s="2" t="inlineStr"/>
      <c r="D2341" s="2" t="inlineStr"/>
      <c r="E2341" s="28" t="inlineStr">
        <is>
          <r>
            <t xml:space="preserve">VALOR COM BDI:</t>
          </r>
        </is>
      </c>
      <c r="F2341" s="28" t="inlineStr"/>
      <c r="G2341" s="29" t="n">
        <f>G2340+G2339</f>
        <v>31.81</v>
      </c>
    </row>
    <row r="2342" customHeight="1" ht="10">
      <c r="A2342" s="2" t="inlineStr"/>
      <c r="B2342" s="2" t="inlineStr"/>
      <c r="C2342" s="2" t="inlineStr"/>
      <c r="D2342" s="2" t="inlineStr"/>
      <c r="E2342" s="18" t="inlineStr"/>
      <c r="F2342" s="18" t="inlineStr"/>
      <c r="G2342" s="18" t="inlineStr"/>
    </row>
    <row r="2343" customHeight="1" ht="20">
      <c r="A2343" s="19" t="inlineStr">
        <is>
          <r>
            <t xml:space="preserve">​S03310​ Chapisco em parede com argamassa traço t1 - 1:3 (cimento / areia) - Revisado 08/2015​ (m2)</t>
          </r>
        </is>
      </c>
      <c r="B2343" s="19" t="inlineStr"/>
      <c r="C2343" s="19" t="inlineStr"/>
      <c r="D2343" s="19" t="inlineStr"/>
      <c r="E2343" s="19" t="inlineStr"/>
      <c r="F2343" s="19" t="inlineStr"/>
      <c r="G2343" s="19" t="inlineStr"/>
    </row>
    <row r="2344" customHeight="1" ht="15">
      <c r="A2344" s="20" t="inlineStr">
        <is>
          <r>
            <t xml:space="preserve">Encargos Complementares</t>
          </r>
        </is>
      </c>
      <c r="B2344" s="20" t="inlineStr"/>
      <c r="C2344" s="21" t="inlineStr">
        <is>
          <r>
            <t xml:space="preserve">FONTE</t>
          </r>
        </is>
      </c>
      <c r="D2344" s="21" t="inlineStr">
        <is>
          <r>
            <t xml:space="preserve">UNID</t>
          </r>
        </is>
      </c>
      <c r="E2344" s="21" t="inlineStr">
        <is>
          <r>
            <t xml:space="preserve">COEFICIENTE</t>
          </r>
        </is>
      </c>
      <c r="F2344" s="21" t="inlineStr">
        <is>
          <r>
            <t xml:space="preserve">PREÇO UNITÁRIO</t>
          </r>
        </is>
      </c>
      <c r="G2344" s="21" t="inlineStr">
        <is>
          <r>
            <t xml:space="preserve">TOTAL</t>
          </r>
        </is>
      </c>
    </row>
    <row r="2345" customHeight="1" ht="15">
      <c r="A2345" s="22" t="inlineStr">
        <is>
          <r>
            <t xml:space="preserve">S10550</t>
          </r>
        </is>
      </c>
      <c r="B2345" s="23" t="inlineStr">
        <is>
          <r>
            <t xml:space="preserve">Encargos Complementares - Pedreiro</t>
          </r>
        </is>
      </c>
      <c r="C2345" s="22" t="inlineStr">
        <is>
          <r>
            <t xml:space="preserve">ORSE</t>
          </r>
        </is>
      </c>
      <c r="D2345" s="22" t="inlineStr">
        <is>
          <r>
            <t xml:space="preserve">h</t>
          </r>
        </is>
      </c>
      <c r="E2345" s="24" t="n">
        <v>0.1</v>
      </c>
      <c r="F2345" s="25" t="n">
        <v>3.86</v>
      </c>
      <c r="G2345" s="25" t="n">
        <f>TRUNC(TRUNC(E2345,8)*F2345,2)</f>
        <v>0.38</v>
      </c>
    </row>
    <row r="2346" customHeight="1" ht="15">
      <c r="A2346" s="22" t="inlineStr">
        <is>
          <r>
            <t xml:space="preserve">S10549</t>
          </r>
        </is>
      </c>
      <c r="B2346" s="23" t="inlineStr">
        <is>
          <r>
            <t xml:space="preserve">Encargos Complementares - Servente</t>
          </r>
        </is>
      </c>
      <c r="C2346" s="22" t="inlineStr">
        <is>
          <r>
            <t xml:space="preserve">ORSE</t>
          </r>
        </is>
      </c>
      <c r="D2346" s="22" t="inlineStr">
        <is>
          <r>
            <t xml:space="preserve">h</t>
          </r>
        </is>
      </c>
      <c r="E2346" s="24" t="n">
        <v>0.1</v>
      </c>
      <c r="F2346" s="25" t="n">
        <v>3.96</v>
      </c>
      <c r="G2346" s="25" t="n">
        <f>TRUNC(TRUNC(E2346,8)*F2346,2)</f>
        <v>0.39</v>
      </c>
    </row>
    <row r="2347" customHeight="1" ht="15">
      <c r="A2347" s="2" t="inlineStr"/>
      <c r="B2347" s="2" t="inlineStr"/>
      <c r="C2347" s="2" t="inlineStr"/>
      <c r="D2347" s="2" t="inlineStr"/>
      <c r="E2347" s="26" t="inlineStr">
        <is>
          <r>
            <t xml:space="preserve">TOTAL Encargos Complementares:</t>
          </r>
        </is>
      </c>
      <c r="F2347" s="26" t="inlineStr"/>
      <c r="G2347" s="27" t="n">
        <f>SUM(G2345:G2346)</f>
        <v>0.77</v>
      </c>
    </row>
    <row r="2348" customHeight="1" ht="15">
      <c r="A2348" s="20" t="inlineStr">
        <is>
          <r>
            <t xml:space="preserve">Mão de Obra</t>
          </r>
        </is>
      </c>
      <c r="B2348" s="20" t="inlineStr"/>
      <c r="C2348" s="21" t="inlineStr">
        <is>
          <r>
            <t xml:space="preserve">FONTE</t>
          </r>
        </is>
      </c>
      <c r="D2348" s="21" t="inlineStr">
        <is>
          <r>
            <t xml:space="preserve">UNID</t>
          </r>
        </is>
      </c>
      <c r="E2348" s="21" t="inlineStr">
        <is>
          <r>
            <t xml:space="preserve">COEFICIENTE</t>
          </r>
        </is>
      </c>
      <c r="F2348" s="21" t="inlineStr">
        <is>
          <r>
            <t xml:space="preserve">PREÇO UNITÁRIO</t>
          </r>
        </is>
      </c>
      <c r="G2348" s="21" t="inlineStr">
        <is>
          <r>
            <t xml:space="preserve">TOTAL</t>
          </r>
        </is>
      </c>
    </row>
    <row r="2349" customHeight="1" ht="15">
      <c r="A2349" s="22" t="inlineStr">
        <is>
          <r>
            <t xml:space="preserve">I04750S</t>
          </r>
        </is>
      </c>
      <c r="B2349" s="23" t="inlineStr">
        <is>
          <r>
            <t xml:space="preserve">Pedreiro (horista)</t>
          </r>
        </is>
      </c>
      <c r="C2349" s="22" t="inlineStr">
        <is>
          <r>
            <t xml:space="preserve">ORSE</t>
          </r>
        </is>
      </c>
      <c r="D2349" s="22" t="inlineStr">
        <is>
          <r>
            <t xml:space="preserve">h</t>
          </r>
        </is>
      </c>
      <c r="E2349" s="24" t="n">
        <v>0.1</v>
      </c>
      <c r="F2349" s="25" t="n">
        <v>20.44</v>
      </c>
      <c r="G2349" s="25" t="n">
        <f>TRUNC(TRUNC(E2349,8)*F2349,2)</f>
        <v>2.04</v>
      </c>
    </row>
    <row r="2350" customHeight="1" ht="15">
      <c r="A2350" s="22" t="inlineStr">
        <is>
          <r>
            <t xml:space="preserve">I06111S</t>
          </r>
        </is>
      </c>
      <c r="B2350" s="23" t="inlineStr">
        <is>
          <r>
            <t xml:space="preserve">Servente de obras (horista)</t>
          </r>
        </is>
      </c>
      <c r="C2350" s="22" t="inlineStr">
        <is>
          <r>
            <t xml:space="preserve">ORSE</t>
          </r>
        </is>
      </c>
      <c r="D2350" s="22" t="inlineStr">
        <is>
          <r>
            <t xml:space="preserve">h</t>
          </r>
        </is>
      </c>
      <c r="E2350" s="24" t="n">
        <v>0.1</v>
      </c>
      <c r="F2350" s="25" t="n">
        <v>14.58</v>
      </c>
      <c r="G2350" s="25" t="n">
        <f>TRUNC(TRUNC(E2350,8)*F2350,2)</f>
        <v>1.45</v>
      </c>
    </row>
    <row r="2351" customHeight="1" ht="15">
      <c r="A2351" s="2" t="inlineStr"/>
      <c r="B2351" s="2" t="inlineStr"/>
      <c r="C2351" s="2" t="inlineStr"/>
      <c r="D2351" s="2" t="inlineStr"/>
      <c r="E2351" s="26" t="inlineStr">
        <is>
          <r>
            <t xml:space="preserve">TOTAL Mão de Obra:</t>
          </r>
        </is>
      </c>
      <c r="F2351" s="26" t="inlineStr"/>
      <c r="G2351" s="27" t="n">
        <f>SUM(G2349:G2350)</f>
        <v>3.49</v>
      </c>
    </row>
    <row r="2352" customHeight="1" ht="15">
      <c r="A2352" s="20" t="inlineStr">
        <is>
          <r>
            <t xml:space="preserve">Serviço</t>
          </r>
        </is>
      </c>
      <c r="B2352" s="20" t="inlineStr"/>
      <c r="C2352" s="21" t="inlineStr">
        <is>
          <r>
            <t xml:space="preserve">FONTE</t>
          </r>
        </is>
      </c>
      <c r="D2352" s="21" t="inlineStr">
        <is>
          <r>
            <t xml:space="preserve">UNID</t>
          </r>
        </is>
      </c>
      <c r="E2352" s="21" t="inlineStr">
        <is>
          <r>
            <t xml:space="preserve">COEFICIENTE</t>
          </r>
        </is>
      </c>
      <c r="F2352" s="21" t="inlineStr">
        <is>
          <r>
            <t xml:space="preserve">PREÇO UNITÁRIO</t>
          </r>
        </is>
      </c>
      <c r="G2352" s="21" t="inlineStr">
        <is>
          <r>
            <t xml:space="preserve">TOTAL</t>
          </r>
        </is>
      </c>
    </row>
    <row r="2353" customHeight="1" ht="29">
      <c r="A2353" s="22" t="inlineStr">
        <is>
          <r>
            <t xml:space="preserve">S01903</t>
          </r>
        </is>
      </c>
      <c r="B2353" s="23" t="inlineStr">
        <is>
          <r>
            <t xml:space="preserve">Argamassa cimento e areia traço t-1 (1:3) - 1 saco cimento 50kg / 3 padiolas areia dim. 0.35 x 0.45 x 0.23 m - Confecção mecânica e transporte</t>
          </r>
        </is>
      </c>
      <c r="C2353" s="22" t="inlineStr">
        <is>
          <r>
            <t xml:space="preserve">ORSE</t>
          </r>
        </is>
      </c>
      <c r="D2353" s="22" t="inlineStr">
        <is>
          <r>
            <t xml:space="preserve">m3</t>
          </r>
        </is>
      </c>
      <c r="E2353" s="24" t="n">
        <v>0.005</v>
      </c>
      <c r="F2353" s="25" t="n">
        <v>534.9</v>
      </c>
      <c r="G2353" s="25" t="n">
        <f>TRUNC(TRUNC(E2353,8)*F2353,2)</f>
        <v>2.67</v>
      </c>
    </row>
    <row r="2354" customHeight="1" ht="15">
      <c r="A2354" s="2" t="inlineStr"/>
      <c r="B2354" s="2" t="inlineStr"/>
      <c r="C2354" s="2" t="inlineStr"/>
      <c r="D2354" s="2" t="inlineStr"/>
      <c r="E2354" s="26" t="inlineStr">
        <is>
          <r>
            <t xml:space="preserve">TOTAL Serviço:</t>
          </r>
        </is>
      </c>
      <c r="F2354" s="26" t="inlineStr"/>
      <c r="G2354" s="27" t="n">
        <f>SUM(G2353:G2353)</f>
        <v>2.67</v>
      </c>
    </row>
    <row r="2355" customHeight="1" ht="15">
      <c r="A2355" s="2" t="inlineStr"/>
      <c r="B2355" s="2" t="inlineStr"/>
      <c r="C2355" s="2" t="inlineStr"/>
      <c r="D2355" s="2" t="inlineStr"/>
      <c r="E2355" s="28" t="inlineStr">
        <is>
          <r>
            <t xml:space="preserve">VALOR:</t>
          </r>
        </is>
      </c>
      <c r="F2355" s="28" t="inlineStr"/>
      <c r="G2355" s="29" t="n">
        <f>ROUND(SUM(G2347,G2351,G2354),2)</f>
        <v>6.92</v>
      </c>
    </row>
    <row r="2356" customHeight="1" ht="15">
      <c r="A2356" s="2" t="inlineStr"/>
      <c r="B2356" s="2" t="inlineStr"/>
      <c r="C2356" s="2" t="inlineStr"/>
      <c r="D2356" s="2" t="inlineStr"/>
      <c r="E2356" s="28" t="inlineStr">
        <is>
          <r>
            <t xml:space="preserve">VALOR BDI (20.34%):</t>
          </r>
        </is>
      </c>
      <c r="F2356" s="28" t="inlineStr"/>
      <c r="G2356" s="29" t="n">
        <f>ROUND(G2355*(20.34/100),2)</f>
        <v>1.41</v>
      </c>
    </row>
    <row r="2357" customHeight="1" ht="15">
      <c r="A2357" s="2" t="inlineStr"/>
      <c r="B2357" s="2" t="inlineStr"/>
      <c r="C2357" s="2" t="inlineStr"/>
      <c r="D2357" s="2" t="inlineStr"/>
      <c r="E2357" s="28" t="inlineStr">
        <is>
          <r>
            <t xml:space="preserve">VALOR COM BDI:</t>
          </r>
        </is>
      </c>
      <c r="F2357" s="28" t="inlineStr"/>
      <c r="G2357" s="29" t="n">
        <f>G2356+G2355</f>
        <v>8.33</v>
      </c>
    </row>
    <row r="2358" customHeight="1" ht="10">
      <c r="A2358" s="2" t="inlineStr"/>
      <c r="B2358" s="2" t="inlineStr"/>
      <c r="C2358" s="2" t="inlineStr"/>
      <c r="D2358" s="2" t="inlineStr"/>
      <c r="E2358" s="18" t="inlineStr"/>
      <c r="F2358" s="18" t="inlineStr"/>
      <c r="G2358" s="18" t="inlineStr"/>
    </row>
    <row r="2359" customHeight="1" ht="20">
      <c r="A2359" s="19" t="inlineStr">
        <is>
          <r>
            <t xml:space="preserve">​S04190​ Chumbador parabolt inox 3/8" x 5", fornecimento​ (un)</t>
          </r>
        </is>
      </c>
      <c r="B2359" s="19" t="inlineStr"/>
      <c r="C2359" s="19" t="inlineStr"/>
      <c r="D2359" s="19" t="inlineStr"/>
      <c r="E2359" s="19" t="inlineStr"/>
      <c r="F2359" s="19" t="inlineStr"/>
      <c r="G2359" s="19" t="inlineStr"/>
    </row>
    <row r="2360" customHeight="1" ht="15">
      <c r="A2360" s="20" t="inlineStr">
        <is>
          <r>
            <t xml:space="preserve">Material</t>
          </r>
        </is>
      </c>
      <c r="B2360" s="20" t="inlineStr"/>
      <c r="C2360" s="21" t="inlineStr">
        <is>
          <r>
            <t xml:space="preserve">FONTE</t>
          </r>
        </is>
      </c>
      <c r="D2360" s="21" t="inlineStr">
        <is>
          <r>
            <t xml:space="preserve">UNID</t>
          </r>
        </is>
      </c>
      <c r="E2360" s="21" t="inlineStr">
        <is>
          <r>
            <t xml:space="preserve">COEFICIENTE</t>
          </r>
        </is>
      </c>
      <c r="F2360" s="21" t="inlineStr">
        <is>
          <r>
            <t xml:space="preserve">PREÇO UNITÁRIO</t>
          </r>
        </is>
      </c>
      <c r="G2360" s="21" t="inlineStr">
        <is>
          <r>
            <t xml:space="preserve">TOTAL</t>
          </r>
        </is>
      </c>
    </row>
    <row r="2361" customHeight="1" ht="15">
      <c r="A2361" s="22" t="inlineStr">
        <is>
          <r>
            <t xml:space="preserve">I03292</t>
          </r>
        </is>
      </c>
      <c r="B2361" s="23" t="inlineStr">
        <is>
          <r>
            <t xml:space="preserve">Chumbador parabolt 3/8" x 5"</t>
          </r>
        </is>
      </c>
      <c r="C2361" s="22" t="inlineStr">
        <is>
          <r>
            <t xml:space="preserve">ORSE</t>
          </r>
        </is>
      </c>
      <c r="D2361" s="22" t="inlineStr">
        <is>
          <r>
            <t xml:space="preserve">un</t>
          </r>
        </is>
      </c>
      <c r="E2361" s="24" t="n">
        <v>1.0</v>
      </c>
      <c r="F2361" s="25" t="n">
        <v>3.57</v>
      </c>
      <c r="G2361" s="25" t="n">
        <f>TRUNC(TRUNC(E2361,8)*F2361,2)</f>
        <v>3.57</v>
      </c>
    </row>
    <row r="2362" customHeight="1" ht="15">
      <c r="A2362" s="2" t="inlineStr"/>
      <c r="B2362" s="2" t="inlineStr"/>
      <c r="C2362" s="2" t="inlineStr"/>
      <c r="D2362" s="2" t="inlineStr"/>
      <c r="E2362" s="26" t="inlineStr">
        <is>
          <r>
            <t xml:space="preserve">TOTAL Material:</t>
          </r>
        </is>
      </c>
      <c r="F2362" s="26" t="inlineStr"/>
      <c r="G2362" s="27" t="n">
        <f>SUM(G2361:G2361)</f>
        <v>3.57</v>
      </c>
    </row>
    <row r="2363" customHeight="1" ht="15">
      <c r="A2363" s="2" t="inlineStr"/>
      <c r="B2363" s="2" t="inlineStr"/>
      <c r="C2363" s="2" t="inlineStr"/>
      <c r="D2363" s="2" t="inlineStr"/>
      <c r="E2363" s="28" t="inlineStr">
        <is>
          <r>
            <t xml:space="preserve">VALOR:</t>
          </r>
        </is>
      </c>
      <c r="F2363" s="28" t="inlineStr"/>
      <c r="G2363" s="29" t="n">
        <f>ROUND(SUM(G2362),2)</f>
        <v>3.57</v>
      </c>
    </row>
    <row r="2364" customHeight="1" ht="15">
      <c r="A2364" s="2" t="inlineStr"/>
      <c r="B2364" s="2" t="inlineStr"/>
      <c r="C2364" s="2" t="inlineStr"/>
      <c r="D2364" s="2" t="inlineStr"/>
      <c r="E2364" s="28" t="inlineStr">
        <is>
          <r>
            <t xml:space="preserve">VALOR BDI (20.34%):</t>
          </r>
        </is>
      </c>
      <c r="F2364" s="28" t="inlineStr"/>
      <c r="G2364" s="29" t="n">
        <f>ROUND(G2363*(20.34/100),2)</f>
        <v>0.73</v>
      </c>
    </row>
    <row r="2365" customHeight="1" ht="15">
      <c r="A2365" s="2" t="inlineStr"/>
      <c r="B2365" s="2" t="inlineStr"/>
      <c r="C2365" s="2" t="inlineStr"/>
      <c r="D2365" s="2" t="inlineStr"/>
      <c r="E2365" s="28" t="inlineStr">
        <is>
          <r>
            <t xml:space="preserve">VALOR COM BDI:</t>
          </r>
        </is>
      </c>
      <c r="F2365" s="28" t="inlineStr"/>
      <c r="G2365" s="29" t="n">
        <f>G2364+G2363</f>
        <v>4.3</v>
      </c>
    </row>
    <row r="2366" customHeight="1" ht="10">
      <c r="A2366" s="2" t="inlineStr"/>
      <c r="B2366" s="2" t="inlineStr"/>
      <c r="C2366" s="2" t="inlineStr"/>
      <c r="D2366" s="2" t="inlineStr"/>
      <c r="E2366" s="18" t="inlineStr"/>
      <c r="F2366" s="18" t="inlineStr"/>
      <c r="G2366" s="18" t="inlineStr"/>
    </row>
    <row r="2367" customHeight="1" ht="20">
      <c r="A2367" s="19" t="inlineStr">
        <is>
          <r>
            <t xml:space="preserve">​S00126​ Concreto simples fabricado na obra, fck=15 mpa, lançado e adensado​ (m3)</t>
          </r>
        </is>
      </c>
      <c r="B2367" s="19" t="inlineStr"/>
      <c r="C2367" s="19" t="inlineStr"/>
      <c r="D2367" s="19" t="inlineStr"/>
      <c r="E2367" s="19" t="inlineStr"/>
      <c r="F2367" s="19" t="inlineStr"/>
      <c r="G2367" s="19" t="inlineStr"/>
    </row>
    <row r="2368" customHeight="1" ht="15">
      <c r="A2368" s="20" t="inlineStr">
        <is>
          <r>
            <t xml:space="preserve">Serviço</t>
          </r>
        </is>
      </c>
      <c r="B2368" s="20" t="inlineStr"/>
      <c r="C2368" s="21" t="inlineStr">
        <is>
          <r>
            <t xml:space="preserve">FONTE</t>
          </r>
        </is>
      </c>
      <c r="D2368" s="21" t="inlineStr">
        <is>
          <r>
            <t xml:space="preserve">UNID</t>
          </r>
        </is>
      </c>
      <c r="E2368" s="21" t="inlineStr">
        <is>
          <r>
            <t xml:space="preserve">COEFICIENTE</t>
          </r>
        </is>
      </c>
      <c r="F2368" s="21" t="inlineStr">
        <is>
          <r>
            <t xml:space="preserve">PREÇO UNITÁRIO</t>
          </r>
        </is>
      </c>
      <c r="G2368" s="21" t="inlineStr">
        <is>
          <r>
            <t xml:space="preserve">TOTAL</t>
          </r>
        </is>
      </c>
    </row>
    <row r="2369" customHeight="1" ht="21">
      <c r="A2369" s="22" t="inlineStr">
        <is>
          <r>
            <t xml:space="preserve">S00125</t>
          </r>
        </is>
      </c>
      <c r="B2369" s="23" t="inlineStr">
        <is>
          <r>
            <t xml:space="preserve">Concreto simples fck= 15 MPA (b1/b2), fabricado na obra, sem lançamento e adensamento</t>
          </r>
        </is>
      </c>
      <c r="C2369" s="22" t="inlineStr">
        <is>
          <r>
            <t xml:space="preserve">ORSE</t>
          </r>
        </is>
      </c>
      <c r="D2369" s="22" t="inlineStr">
        <is>
          <r>
            <t xml:space="preserve">m3</t>
          </r>
        </is>
      </c>
      <c r="E2369" s="24" t="n">
        <v>1.0</v>
      </c>
      <c r="F2369" s="25" t="n">
        <v>547.86</v>
      </c>
      <c r="G2369" s="25" t="n">
        <f>TRUNC(TRUNC(E2369,8)*F2369,2)</f>
        <v>547.86</v>
      </c>
    </row>
    <row r="2370" customHeight="1" ht="21">
      <c r="A2370" s="22" t="inlineStr">
        <is>
          <r>
            <t xml:space="preserve">S07692</t>
          </r>
        </is>
      </c>
      <c r="B2370" s="23" t="inlineStr">
        <is>
          <r>
            <t xml:space="preserve">Lançamento de concreto simples fabricado na obra, inclusive adensamento e acabamento em peças da superestrutura</t>
          </r>
        </is>
      </c>
      <c r="C2370" s="22" t="inlineStr">
        <is>
          <r>
            <t xml:space="preserve">ORSE</t>
          </r>
        </is>
      </c>
      <c r="D2370" s="22" t="inlineStr">
        <is>
          <r>
            <t xml:space="preserve">m3</t>
          </r>
        </is>
      </c>
      <c r="E2370" s="24" t="n">
        <v>1.0</v>
      </c>
      <c r="F2370" s="25" t="n">
        <v>51.87</v>
      </c>
      <c r="G2370" s="25" t="n">
        <f>TRUNC(TRUNC(E2370,8)*F2370,2)</f>
        <v>51.87</v>
      </c>
    </row>
    <row r="2371" customHeight="1" ht="15">
      <c r="A2371" s="2" t="inlineStr"/>
      <c r="B2371" s="2" t="inlineStr"/>
      <c r="C2371" s="2" t="inlineStr"/>
      <c r="D2371" s="2" t="inlineStr"/>
      <c r="E2371" s="26" t="inlineStr">
        <is>
          <r>
            <t xml:space="preserve">TOTAL Serviço:</t>
          </r>
        </is>
      </c>
      <c r="F2371" s="26" t="inlineStr"/>
      <c r="G2371" s="27" t="n">
        <f>SUM(G2369:G2370)</f>
        <v>599.73</v>
      </c>
    </row>
    <row r="2372" customHeight="1" ht="15">
      <c r="A2372" s="2" t="inlineStr"/>
      <c r="B2372" s="2" t="inlineStr"/>
      <c r="C2372" s="2" t="inlineStr"/>
      <c r="D2372" s="2" t="inlineStr"/>
      <c r="E2372" s="28" t="inlineStr">
        <is>
          <r>
            <t xml:space="preserve">VALOR:</t>
          </r>
        </is>
      </c>
      <c r="F2372" s="28" t="inlineStr"/>
      <c r="G2372" s="29" t="n">
        <f>ROUND(SUM(G2371),2)</f>
        <v>599.76</v>
      </c>
    </row>
    <row r="2373" customHeight="1" ht="15">
      <c r="A2373" s="2" t="inlineStr"/>
      <c r="B2373" s="2" t="inlineStr"/>
      <c r="C2373" s="2" t="inlineStr"/>
      <c r="D2373" s="2" t="inlineStr"/>
      <c r="E2373" s="28" t="inlineStr">
        <is>
          <r>
            <t xml:space="preserve">VALOR BDI (20.34%):</t>
          </r>
        </is>
      </c>
      <c r="F2373" s="28" t="inlineStr"/>
      <c r="G2373" s="29" t="n">
        <f>ROUND(G2372*(20.34/100),2)</f>
        <v>121.99</v>
      </c>
    </row>
    <row r="2374" customHeight="1" ht="15">
      <c r="A2374" s="2" t="inlineStr"/>
      <c r="B2374" s="2" t="inlineStr"/>
      <c r="C2374" s="2" t="inlineStr"/>
      <c r="D2374" s="2" t="inlineStr"/>
      <c r="E2374" s="28" t="inlineStr">
        <is>
          <r>
            <t xml:space="preserve">VALOR COM BDI:</t>
          </r>
        </is>
      </c>
      <c r="F2374" s="28" t="inlineStr"/>
      <c r="G2374" s="29" t="n">
        <f>G2373+G2372</f>
        <v>721.75</v>
      </c>
    </row>
    <row r="2375" customHeight="1" ht="10">
      <c r="A2375" s="2" t="inlineStr"/>
      <c r="B2375" s="2" t="inlineStr"/>
      <c r="C2375" s="2" t="inlineStr"/>
      <c r="D2375" s="2" t="inlineStr"/>
      <c r="E2375" s="18" t="inlineStr"/>
      <c r="F2375" s="18" t="inlineStr"/>
      <c r="G2375" s="18" t="inlineStr"/>
    </row>
    <row r="2376" customHeight="1" ht="20">
      <c r="A2376" s="19" t="inlineStr">
        <is>
          <r>
            <t xml:space="preserve">​S00125​ Concreto simples fck= 15 MPA (b1/b2), fabricado na obra, sem lançamento e adensamento​ (m3)</t>
          </r>
        </is>
      </c>
      <c r="B2376" s="19" t="inlineStr"/>
      <c r="C2376" s="19" t="inlineStr"/>
      <c r="D2376" s="19" t="inlineStr"/>
      <c r="E2376" s="19" t="inlineStr"/>
      <c r="F2376" s="19" t="inlineStr"/>
      <c r="G2376" s="19" t="inlineStr"/>
    </row>
    <row r="2377" customHeight="1" ht="15">
      <c r="A2377" s="20" t="inlineStr">
        <is>
          <r>
            <t xml:space="preserve">Encargos Complementares</t>
          </r>
        </is>
      </c>
      <c r="B2377" s="20" t="inlineStr"/>
      <c r="C2377" s="21" t="inlineStr">
        <is>
          <r>
            <t xml:space="preserve">FONTE</t>
          </r>
        </is>
      </c>
      <c r="D2377" s="21" t="inlineStr">
        <is>
          <r>
            <t xml:space="preserve">UNID</t>
          </r>
        </is>
      </c>
      <c r="E2377" s="21" t="inlineStr">
        <is>
          <r>
            <t xml:space="preserve">COEFICIENTE</t>
          </r>
        </is>
      </c>
      <c r="F2377" s="21" t="inlineStr">
        <is>
          <r>
            <t xml:space="preserve">PREÇO UNITÁRIO</t>
          </r>
        </is>
      </c>
      <c r="G2377" s="21" t="inlineStr">
        <is>
          <r>
            <t xml:space="preserve">TOTAL</t>
          </r>
        </is>
      </c>
    </row>
    <row r="2378" customHeight="1" ht="15">
      <c r="A2378" s="22" t="inlineStr">
        <is>
          <r>
            <t xml:space="preserve">S10549</t>
          </r>
        </is>
      </c>
      <c r="B2378" s="23" t="inlineStr">
        <is>
          <r>
            <t xml:space="preserve">Encargos Complementares - Servente</t>
          </r>
        </is>
      </c>
      <c r="C2378" s="22" t="inlineStr">
        <is>
          <r>
            <t xml:space="preserve">ORSE</t>
          </r>
        </is>
      </c>
      <c r="D2378" s="22" t="inlineStr">
        <is>
          <r>
            <t xml:space="preserve">h</t>
          </r>
        </is>
      </c>
      <c r="E2378" s="24" t="n">
        <v>6.0</v>
      </c>
      <c r="F2378" s="25" t="n">
        <v>3.96</v>
      </c>
      <c r="G2378" s="25" t="n">
        <f>TRUNC(TRUNC(E2378,8)*F2378,2)</f>
        <v>23.76</v>
      </c>
    </row>
    <row r="2379" customHeight="1" ht="15">
      <c r="A2379" s="2" t="inlineStr"/>
      <c r="B2379" s="2" t="inlineStr"/>
      <c r="C2379" s="2" t="inlineStr"/>
      <c r="D2379" s="2" t="inlineStr"/>
      <c r="E2379" s="26" t="inlineStr">
        <is>
          <r>
            <t xml:space="preserve">TOTAL Encargos Complementares:</t>
          </r>
        </is>
      </c>
      <c r="F2379" s="26" t="inlineStr"/>
      <c r="G2379" s="27" t="n">
        <f>SUM(G2378:G2378)</f>
        <v>23.76</v>
      </c>
    </row>
    <row r="2380" customHeight="1" ht="15">
      <c r="A2380" s="20" t="inlineStr">
        <is>
          <r>
            <t xml:space="preserve">Material</t>
          </r>
        </is>
      </c>
      <c r="B2380" s="20" t="inlineStr"/>
      <c r="C2380" s="21" t="inlineStr">
        <is>
          <r>
            <t xml:space="preserve">FONTE</t>
          </r>
        </is>
      </c>
      <c r="D2380" s="21" t="inlineStr">
        <is>
          <r>
            <t xml:space="preserve">UNID</t>
          </r>
        </is>
      </c>
      <c r="E2380" s="21" t="inlineStr">
        <is>
          <r>
            <t xml:space="preserve">COEFICIENTE</t>
          </r>
        </is>
      </c>
      <c r="F2380" s="21" t="inlineStr">
        <is>
          <r>
            <t xml:space="preserve">PREÇO UNITÁRIO</t>
          </r>
        </is>
      </c>
      <c r="G2380" s="21" t="inlineStr">
        <is>
          <r>
            <t xml:space="preserve">TOTAL</t>
          </r>
        </is>
      </c>
    </row>
    <row r="2381" customHeight="1" ht="21">
      <c r="A2381" s="22" t="inlineStr">
        <is>
          <r>
            <t xml:space="preserve">I00367S</t>
          </r>
        </is>
      </c>
      <c r="B2381" s="23" t="inlineStr">
        <is>
          <r>
            <t xml:space="preserve">Areia grossa - posto jazida/fornecedor (retirado na jazida, sem transporte)</t>
          </r>
        </is>
      </c>
      <c r="C2381" s="22" t="inlineStr">
        <is>
          <r>
            <t xml:space="preserve">ORSE</t>
          </r>
        </is>
      </c>
      <c r="D2381" s="22" t="inlineStr">
        <is>
          <r>
            <t xml:space="preserve">m3</t>
          </r>
        </is>
      </c>
      <c r="E2381" s="24" t="n">
        <v>0.913</v>
      </c>
      <c r="F2381" s="25" t="n">
        <v>101.3</v>
      </c>
      <c r="G2381" s="25" t="n">
        <f>TRUNC(TRUNC(E2381,8)*F2381,2)</f>
        <v>92.48</v>
      </c>
    </row>
    <row r="2382" customHeight="1" ht="15">
      <c r="A2382" s="22" t="inlineStr">
        <is>
          <r>
            <t xml:space="preserve">I01379S</t>
          </r>
        </is>
      </c>
      <c r="B2382" s="23" t="inlineStr">
        <is>
          <r>
            <t xml:space="preserve">Cimento portland composto cp ii-32</t>
          </r>
        </is>
      </c>
      <c r="C2382" s="22" t="inlineStr">
        <is>
          <r>
            <t xml:space="preserve">ORSE</t>
          </r>
        </is>
      </c>
      <c r="D2382" s="22" t="inlineStr">
        <is>
          <r>
            <t xml:space="preserve">kg</t>
          </r>
        </is>
      </c>
      <c r="E2382" s="24" t="n">
        <v>293.0</v>
      </c>
      <c r="F2382" s="25" t="n">
        <v>0.78</v>
      </c>
      <c r="G2382" s="25" t="n">
        <f>TRUNC(TRUNC(E2382,8)*F2382,2)</f>
        <v>228.54</v>
      </c>
    </row>
    <row r="2383" customHeight="1" ht="21">
      <c r="A2383" s="22" t="inlineStr">
        <is>
          <r>
            <t xml:space="preserve">I04721S</t>
          </r>
        </is>
      </c>
      <c r="B2383" s="23" t="inlineStr">
        <is>
          <r>
            <t xml:space="preserve">Pedra britada n. 1 (9,5 a 19 mm) posto pedreira/fornecedor, sem frete</t>
          </r>
        </is>
      </c>
      <c r="C2383" s="22" t="inlineStr">
        <is>
          <r>
            <t xml:space="preserve">ORSE</t>
          </r>
        </is>
      </c>
      <c r="D2383" s="22" t="inlineStr">
        <is>
          <r>
            <t xml:space="preserve">m3</t>
          </r>
        </is>
      </c>
      <c r="E2383" s="24" t="n">
        <v>0.209</v>
      </c>
      <c r="F2383" s="25" t="n">
        <v>137.75</v>
      </c>
      <c r="G2383" s="25" t="n">
        <f>TRUNC(TRUNC(E2383,8)*F2383,2)</f>
        <v>28.78</v>
      </c>
    </row>
    <row r="2384" customHeight="1" ht="21">
      <c r="A2384" s="22" t="inlineStr">
        <is>
          <r>
            <t xml:space="preserve">I04718S</t>
          </r>
        </is>
      </c>
      <c r="B2384" s="23" t="inlineStr">
        <is>
          <r>
            <t xml:space="preserve">Pedra britada n. 2 (19 a 38 mm) posto pedreira/fornecedor, sem frete</t>
          </r>
        </is>
      </c>
      <c r="C2384" s="22" t="inlineStr">
        <is>
          <r>
            <t xml:space="preserve">ORSE</t>
          </r>
        </is>
      </c>
      <c r="D2384" s="22" t="inlineStr">
        <is>
          <r>
            <t xml:space="preserve">m3</t>
          </r>
        </is>
      </c>
      <c r="E2384" s="24" t="n">
        <v>0.627</v>
      </c>
      <c r="F2384" s="25" t="n">
        <v>138.48</v>
      </c>
      <c r="G2384" s="25" t="n">
        <f>TRUNC(TRUNC(E2384,8)*F2384,2)</f>
        <v>86.82</v>
      </c>
    </row>
    <row r="2385" customHeight="1" ht="15">
      <c r="A2385" s="2" t="inlineStr"/>
      <c r="B2385" s="2" t="inlineStr"/>
      <c r="C2385" s="2" t="inlineStr"/>
      <c r="D2385" s="2" t="inlineStr"/>
      <c r="E2385" s="26" t="inlineStr">
        <is>
          <r>
            <t xml:space="preserve">TOTAL Material:</t>
          </r>
        </is>
      </c>
      <c r="F2385" s="26" t="inlineStr"/>
      <c r="G2385" s="27" t="n">
        <f>SUM(G2381:G2384)</f>
        <v>436.62</v>
      </c>
    </row>
    <row r="2386" customHeight="1" ht="15">
      <c r="A2386" s="20" t="inlineStr">
        <is>
          <r>
            <t xml:space="preserve">Mão de Obra</t>
          </r>
        </is>
      </c>
      <c r="B2386" s="20" t="inlineStr"/>
      <c r="C2386" s="21" t="inlineStr">
        <is>
          <r>
            <t xml:space="preserve">FONTE</t>
          </r>
        </is>
      </c>
      <c r="D2386" s="21" t="inlineStr">
        <is>
          <r>
            <t xml:space="preserve">UNID</t>
          </r>
        </is>
      </c>
      <c r="E2386" s="21" t="inlineStr">
        <is>
          <r>
            <t xml:space="preserve">COEFICIENTE</t>
          </r>
        </is>
      </c>
      <c r="F2386" s="21" t="inlineStr">
        <is>
          <r>
            <t xml:space="preserve">PREÇO UNITÁRIO</t>
          </r>
        </is>
      </c>
      <c r="G2386" s="21" t="inlineStr">
        <is>
          <r>
            <t xml:space="preserve">TOTAL</t>
          </r>
        </is>
      </c>
    </row>
    <row r="2387" customHeight="1" ht="15">
      <c r="A2387" s="22" t="inlineStr">
        <is>
          <r>
            <t xml:space="preserve">I06111S</t>
          </r>
        </is>
      </c>
      <c r="B2387" s="23" t="inlineStr">
        <is>
          <r>
            <t xml:space="preserve">Servente de obras (horista)</t>
          </r>
        </is>
      </c>
      <c r="C2387" s="22" t="inlineStr">
        <is>
          <r>
            <t xml:space="preserve">ORSE</t>
          </r>
        </is>
      </c>
      <c r="D2387" s="22" t="inlineStr">
        <is>
          <r>
            <t xml:space="preserve">h</t>
          </r>
        </is>
      </c>
      <c r="E2387" s="24" t="n">
        <v>6.0</v>
      </c>
      <c r="F2387" s="25" t="n">
        <v>14.58</v>
      </c>
      <c r="G2387" s="25" t="n">
        <f>TRUNC(TRUNC(E2387,8)*F2387,2)</f>
        <v>87.48</v>
      </c>
    </row>
    <row r="2388" customHeight="1" ht="15">
      <c r="A2388" s="2" t="inlineStr"/>
      <c r="B2388" s="2" t="inlineStr"/>
      <c r="C2388" s="2" t="inlineStr"/>
      <c r="D2388" s="2" t="inlineStr"/>
      <c r="E2388" s="26" t="inlineStr">
        <is>
          <r>
            <t xml:space="preserve">TOTAL Mão de Obra:</t>
          </r>
        </is>
      </c>
      <c r="F2388" s="26" t="inlineStr"/>
      <c r="G2388" s="27" t="n">
        <f>SUM(G2387:G2387)</f>
        <v>87.48</v>
      </c>
    </row>
    <row r="2389" customHeight="1" ht="15">
      <c r="A2389" s="2" t="inlineStr"/>
      <c r="B2389" s="2" t="inlineStr"/>
      <c r="C2389" s="2" t="inlineStr"/>
      <c r="D2389" s="2" t="inlineStr"/>
      <c r="E2389" s="28" t="inlineStr">
        <is>
          <r>
            <t xml:space="preserve">VALOR:</t>
          </r>
        </is>
      </c>
      <c r="F2389" s="28" t="inlineStr"/>
      <c r="G2389" s="29" t="n">
        <f>ROUND(SUM(G2379,G2385,G2388),2)</f>
        <v>547.86</v>
      </c>
    </row>
    <row r="2390" customHeight="1" ht="15">
      <c r="A2390" s="2" t="inlineStr"/>
      <c r="B2390" s="2" t="inlineStr"/>
      <c r="C2390" s="2" t="inlineStr"/>
      <c r="D2390" s="2" t="inlineStr"/>
      <c r="E2390" s="28" t="inlineStr">
        <is>
          <r>
            <t xml:space="preserve">VALOR BDI (20.34%):</t>
          </r>
        </is>
      </c>
      <c r="F2390" s="28" t="inlineStr"/>
      <c r="G2390" s="29" t="n">
        <f>ROUND(G2389*(20.34/100),2)</f>
        <v>111.43</v>
      </c>
    </row>
    <row r="2391" customHeight="1" ht="15">
      <c r="A2391" s="2" t="inlineStr"/>
      <c r="B2391" s="2" t="inlineStr"/>
      <c r="C2391" s="2" t="inlineStr"/>
      <c r="D2391" s="2" t="inlineStr"/>
      <c r="E2391" s="28" t="inlineStr">
        <is>
          <r>
            <t xml:space="preserve">VALOR COM BDI:</t>
          </r>
        </is>
      </c>
      <c r="F2391" s="28" t="inlineStr"/>
      <c r="G2391" s="29" t="n">
        <f>G2390+G2389</f>
        <v>659.29</v>
      </c>
    </row>
    <row r="2392" customHeight="1" ht="10">
      <c r="A2392" s="2" t="inlineStr"/>
      <c r="B2392" s="2" t="inlineStr"/>
      <c r="C2392" s="2" t="inlineStr"/>
      <c r="D2392" s="2" t="inlineStr"/>
      <c r="E2392" s="18" t="inlineStr"/>
      <c r="F2392" s="18" t="inlineStr"/>
      <c r="G2392" s="18" t="inlineStr"/>
    </row>
    <row r="2393" customHeight="1" ht="20">
      <c r="A2393" s="19" t="inlineStr">
        <is>
          <r>
            <t xml:space="preserve">​S08222​ Cruzeta 400 x 100 mm para eletrocalha perfurada metálica (ref.: mopa ou similar)​ (un)</t>
          </r>
        </is>
      </c>
      <c r="B2393" s="19" t="inlineStr"/>
      <c r="C2393" s="19" t="inlineStr"/>
      <c r="D2393" s="19" t="inlineStr"/>
      <c r="E2393" s="19" t="inlineStr"/>
      <c r="F2393" s="19" t="inlineStr"/>
      <c r="G2393" s="19" t="inlineStr"/>
    </row>
    <row r="2394" customHeight="1" ht="15">
      <c r="A2394" s="20" t="inlineStr">
        <is>
          <r>
            <t xml:space="preserve">Encargos Complementares</t>
          </r>
        </is>
      </c>
      <c r="B2394" s="20" t="inlineStr"/>
      <c r="C2394" s="21" t="inlineStr">
        <is>
          <r>
            <t xml:space="preserve">FONTE</t>
          </r>
        </is>
      </c>
      <c r="D2394" s="21" t="inlineStr">
        <is>
          <r>
            <t xml:space="preserve">UNID</t>
          </r>
        </is>
      </c>
      <c r="E2394" s="21" t="inlineStr">
        <is>
          <r>
            <t xml:space="preserve">COEFICIENTE</t>
          </r>
        </is>
      </c>
      <c r="F2394" s="21" t="inlineStr">
        <is>
          <r>
            <t xml:space="preserve">PREÇO UNITÁRIO</t>
          </r>
        </is>
      </c>
      <c r="G2394" s="21" t="inlineStr">
        <is>
          <r>
            <t xml:space="preserve">TOTAL</t>
          </r>
        </is>
      </c>
    </row>
    <row r="2395" customHeight="1" ht="15">
      <c r="A2395" s="22" t="inlineStr">
        <is>
          <r>
            <t xml:space="preserve">S10552</t>
          </r>
        </is>
      </c>
      <c r="B2395" s="23" t="inlineStr">
        <is>
          <r>
            <t xml:space="preserve">Encargos Complementares - Eletricista</t>
          </r>
        </is>
      </c>
      <c r="C2395" s="22" t="inlineStr">
        <is>
          <r>
            <t xml:space="preserve">ORSE</t>
          </r>
        </is>
      </c>
      <c r="D2395" s="22" t="inlineStr">
        <is>
          <r>
            <t xml:space="preserve">h</t>
          </r>
        </is>
      </c>
      <c r="E2395" s="24" t="n">
        <v>0.2</v>
      </c>
      <c r="F2395" s="25" t="n">
        <v>3.81</v>
      </c>
      <c r="G2395" s="25" t="n">
        <f>TRUNC(TRUNC(E2395,8)*F2395,2)</f>
        <v>0.76</v>
      </c>
    </row>
    <row r="2396" customHeight="1" ht="15">
      <c r="A2396" s="22" t="inlineStr">
        <is>
          <r>
            <t xml:space="preserve">S10549</t>
          </r>
        </is>
      </c>
      <c r="B2396" s="23" t="inlineStr">
        <is>
          <r>
            <t xml:space="preserve">Encargos Complementares - Servente</t>
          </r>
        </is>
      </c>
      <c r="C2396" s="22" t="inlineStr">
        <is>
          <r>
            <t xml:space="preserve">ORSE</t>
          </r>
        </is>
      </c>
      <c r="D2396" s="22" t="inlineStr">
        <is>
          <r>
            <t xml:space="preserve">h</t>
          </r>
        </is>
      </c>
      <c r="E2396" s="24" t="n">
        <v>0.2</v>
      </c>
      <c r="F2396" s="25" t="n">
        <v>3.96</v>
      </c>
      <c r="G2396" s="25" t="n">
        <f>TRUNC(TRUNC(E2396,8)*F2396,2)</f>
        <v>0.79</v>
      </c>
    </row>
    <row r="2397" customHeight="1" ht="15">
      <c r="A2397" s="2" t="inlineStr"/>
      <c r="B2397" s="2" t="inlineStr"/>
      <c r="C2397" s="2" t="inlineStr"/>
      <c r="D2397" s="2" t="inlineStr"/>
      <c r="E2397" s="26" t="inlineStr">
        <is>
          <r>
            <t xml:space="preserve">TOTAL Encargos Complementares:</t>
          </r>
        </is>
      </c>
      <c r="F2397" s="26" t="inlineStr"/>
      <c r="G2397" s="27" t="n">
        <f>SUM(G2395:G2396)</f>
        <v>1.55</v>
      </c>
    </row>
    <row r="2398" customHeight="1" ht="15">
      <c r="A2398" s="20" t="inlineStr">
        <is>
          <r>
            <t xml:space="preserve">Material</t>
          </r>
        </is>
      </c>
      <c r="B2398" s="20" t="inlineStr"/>
      <c r="C2398" s="21" t="inlineStr">
        <is>
          <r>
            <t xml:space="preserve">FONTE</t>
          </r>
        </is>
      </c>
      <c r="D2398" s="21" t="inlineStr">
        <is>
          <r>
            <t xml:space="preserve">UNID</t>
          </r>
        </is>
      </c>
      <c r="E2398" s="21" t="inlineStr">
        <is>
          <r>
            <t xml:space="preserve">COEFICIENTE</t>
          </r>
        </is>
      </c>
      <c r="F2398" s="21" t="inlineStr">
        <is>
          <r>
            <t xml:space="preserve">PREÇO UNITÁRIO</t>
          </r>
        </is>
      </c>
      <c r="G2398" s="21" t="inlineStr">
        <is>
          <r>
            <t xml:space="preserve">TOTAL</t>
          </r>
        </is>
      </c>
    </row>
    <row r="2399" customHeight="1" ht="21">
      <c r="A2399" s="22" t="inlineStr">
        <is>
          <r>
            <t xml:space="preserve">I08312</t>
          </r>
        </is>
      </c>
      <c r="B2399" s="23" t="inlineStr">
        <is>
          <r>
            <t xml:space="preserve">Cruzeta 400 x 100 mm para eletrocalha perfurada metálica (ref.: mopa ou similar)</t>
          </r>
        </is>
      </c>
      <c r="C2399" s="22" t="inlineStr">
        <is>
          <r>
            <t xml:space="preserve">ORSE</t>
          </r>
        </is>
      </c>
      <c r="D2399" s="22" t="inlineStr">
        <is>
          <r>
            <t xml:space="preserve">un</t>
          </r>
        </is>
      </c>
      <c r="E2399" s="24" t="n">
        <v>1.0</v>
      </c>
      <c r="F2399" s="25" t="n">
        <v>157.75</v>
      </c>
      <c r="G2399" s="25" t="n">
        <f>TRUNC(TRUNC(E2399,8)*F2399,2)</f>
        <v>157.75</v>
      </c>
    </row>
    <row r="2400" customHeight="1" ht="15">
      <c r="A2400" s="2" t="inlineStr"/>
      <c r="B2400" s="2" t="inlineStr"/>
      <c r="C2400" s="2" t="inlineStr"/>
      <c r="D2400" s="2" t="inlineStr"/>
      <c r="E2400" s="26" t="inlineStr">
        <is>
          <r>
            <t xml:space="preserve">TOTAL Material:</t>
          </r>
        </is>
      </c>
      <c r="F2400" s="26" t="inlineStr"/>
      <c r="G2400" s="27" t="n">
        <f>SUM(G2399:G2399)</f>
        <v>157.75</v>
      </c>
    </row>
    <row r="2401" customHeight="1" ht="15">
      <c r="A2401" s="20" t="inlineStr">
        <is>
          <r>
            <t xml:space="preserve">Mão de Obra</t>
          </r>
        </is>
      </c>
      <c r="B2401" s="20" t="inlineStr"/>
      <c r="C2401" s="21" t="inlineStr">
        <is>
          <r>
            <t xml:space="preserve">FONTE</t>
          </r>
        </is>
      </c>
      <c r="D2401" s="21" t="inlineStr">
        <is>
          <r>
            <t xml:space="preserve">UNID</t>
          </r>
        </is>
      </c>
      <c r="E2401" s="21" t="inlineStr">
        <is>
          <r>
            <t xml:space="preserve">COEFICIENTE</t>
          </r>
        </is>
      </c>
      <c r="F2401" s="21" t="inlineStr">
        <is>
          <r>
            <t xml:space="preserve">PREÇO UNITÁRIO</t>
          </r>
        </is>
      </c>
      <c r="G2401" s="21" t="inlineStr">
        <is>
          <r>
            <t xml:space="preserve">TOTAL</t>
          </r>
        </is>
      </c>
    </row>
    <row r="2402" customHeight="1" ht="15">
      <c r="A2402" s="22" t="inlineStr">
        <is>
          <r>
            <t xml:space="preserve">I02436S</t>
          </r>
        </is>
      </c>
      <c r="B2402" s="23" t="inlineStr">
        <is>
          <r>
            <t xml:space="preserve">Eletricista (horista)</t>
          </r>
        </is>
      </c>
      <c r="C2402" s="22" t="inlineStr">
        <is>
          <r>
            <t xml:space="preserve">ORSE</t>
          </r>
        </is>
      </c>
      <c r="D2402" s="22" t="inlineStr">
        <is>
          <r>
            <t xml:space="preserve">h</t>
          </r>
        </is>
      </c>
      <c r="E2402" s="24" t="n">
        <v>0.2</v>
      </c>
      <c r="F2402" s="25" t="n">
        <v>20.44</v>
      </c>
      <c r="G2402" s="25" t="n">
        <f>TRUNC(TRUNC(E2402,8)*F2402,2)</f>
        <v>4.08</v>
      </c>
    </row>
    <row r="2403" customHeight="1" ht="15">
      <c r="A2403" s="22" t="inlineStr">
        <is>
          <r>
            <t xml:space="preserve">I06111S</t>
          </r>
        </is>
      </c>
      <c r="B2403" s="23" t="inlineStr">
        <is>
          <r>
            <t xml:space="preserve">Servente de obras (horista)</t>
          </r>
        </is>
      </c>
      <c r="C2403" s="22" t="inlineStr">
        <is>
          <r>
            <t xml:space="preserve">ORSE</t>
          </r>
        </is>
      </c>
      <c r="D2403" s="22" t="inlineStr">
        <is>
          <r>
            <t xml:space="preserve">h</t>
          </r>
        </is>
      </c>
      <c r="E2403" s="24" t="n">
        <v>0.2</v>
      </c>
      <c r="F2403" s="25" t="n">
        <v>14.58</v>
      </c>
      <c r="G2403" s="25" t="n">
        <f>TRUNC(TRUNC(E2403,8)*F2403,2)</f>
        <v>2.91</v>
      </c>
    </row>
    <row r="2404" customHeight="1" ht="15">
      <c r="A2404" s="2" t="inlineStr"/>
      <c r="B2404" s="2" t="inlineStr"/>
      <c r="C2404" s="2" t="inlineStr"/>
      <c r="D2404" s="2" t="inlineStr"/>
      <c r="E2404" s="26" t="inlineStr">
        <is>
          <r>
            <t xml:space="preserve">TOTAL Mão de Obra:</t>
          </r>
        </is>
      </c>
      <c r="F2404" s="26" t="inlineStr"/>
      <c r="G2404" s="27" t="n">
        <f>SUM(G2402:G2403)</f>
        <v>6.99</v>
      </c>
    </row>
    <row r="2405" customHeight="1" ht="15">
      <c r="A2405" s="2" t="inlineStr"/>
      <c r="B2405" s="2" t="inlineStr"/>
      <c r="C2405" s="2" t="inlineStr"/>
      <c r="D2405" s="2" t="inlineStr"/>
      <c r="E2405" s="28" t="inlineStr">
        <is>
          <r>
            <t xml:space="preserve">VALOR:</t>
          </r>
        </is>
      </c>
      <c r="F2405" s="28" t="inlineStr"/>
      <c r="G2405" s="29" t="n">
        <f>ROUND(SUM(G2397,G2400,G2404),2)</f>
        <v>166.3</v>
      </c>
    </row>
    <row r="2406" customHeight="1" ht="15">
      <c r="A2406" s="2" t="inlineStr"/>
      <c r="B2406" s="2" t="inlineStr"/>
      <c r="C2406" s="2" t="inlineStr"/>
      <c r="D2406" s="2" t="inlineStr"/>
      <c r="E2406" s="28" t="inlineStr">
        <is>
          <r>
            <t xml:space="preserve">VALOR BDI (20.34%):</t>
          </r>
        </is>
      </c>
      <c r="F2406" s="28" t="inlineStr"/>
      <c r="G2406" s="29" t="n">
        <f>ROUND(G2405*(20.34/100),2)</f>
        <v>33.83</v>
      </c>
    </row>
    <row r="2407" customHeight="1" ht="15">
      <c r="A2407" s="2" t="inlineStr"/>
      <c r="B2407" s="2" t="inlineStr"/>
      <c r="C2407" s="2" t="inlineStr"/>
      <c r="D2407" s="2" t="inlineStr"/>
      <c r="E2407" s="28" t="inlineStr">
        <is>
          <r>
            <t xml:space="preserve">VALOR COM BDI:</t>
          </r>
        </is>
      </c>
      <c r="F2407" s="28" t="inlineStr"/>
      <c r="G2407" s="29" t="n">
        <f>G2406+G2405</f>
        <v>200.13</v>
      </c>
    </row>
    <row r="2408" customHeight="1" ht="10">
      <c r="A2408" s="2" t="inlineStr"/>
      <c r="B2408" s="2" t="inlineStr"/>
      <c r="C2408" s="2" t="inlineStr"/>
      <c r="D2408" s="2" t="inlineStr"/>
      <c r="E2408" s="18" t="inlineStr"/>
      <c r="F2408" s="18" t="inlineStr"/>
      <c r="G2408" s="18" t="inlineStr"/>
    </row>
    <row r="2409" customHeight="1" ht="20">
      <c r="A2409" s="19" t="inlineStr">
        <is>
          <r>
            <t xml:space="preserve">​S95329S​ Curso de capacitação para carpinteiro de esquadria (encargos complementares) - horista​ (h)</t>
          </r>
        </is>
      </c>
      <c r="B2409" s="19" t="inlineStr"/>
      <c r="C2409" s="19" t="inlineStr"/>
      <c r="D2409" s="19" t="inlineStr"/>
      <c r="E2409" s="19" t="inlineStr"/>
      <c r="F2409" s="19" t="inlineStr"/>
      <c r="G2409" s="19" t="inlineStr"/>
    </row>
    <row r="2410" customHeight="1" ht="15">
      <c r="A2410" s="20" t="inlineStr">
        <is>
          <r>
            <t xml:space="preserve">Mão de Obra</t>
          </r>
        </is>
      </c>
      <c r="B2410" s="20" t="inlineStr"/>
      <c r="C2410" s="21" t="inlineStr">
        <is>
          <r>
            <t xml:space="preserve">FONTE</t>
          </r>
        </is>
      </c>
      <c r="D2410" s="21" t="inlineStr">
        <is>
          <r>
            <t xml:space="preserve">UNID</t>
          </r>
        </is>
      </c>
      <c r="E2410" s="21" t="inlineStr">
        <is>
          <r>
            <t xml:space="preserve">COEFICIENTE</t>
          </r>
        </is>
      </c>
      <c r="F2410" s="21" t="inlineStr">
        <is>
          <r>
            <t xml:space="preserve">PREÇO UNITÁRIO</t>
          </r>
        </is>
      </c>
      <c r="G2410" s="21" t="inlineStr">
        <is>
          <r>
            <t xml:space="preserve">TOTAL</t>
          </r>
        </is>
      </c>
    </row>
    <row r="2411" customHeight="1" ht="15">
      <c r="A2411" s="22" t="inlineStr">
        <is>
          <r>
            <t xml:space="preserve">I01214S</t>
          </r>
        </is>
      </c>
      <c r="B2411" s="23" t="inlineStr">
        <is>
          <r>
            <t xml:space="preserve">Carpinteiro de esquadrias (horista)</t>
          </r>
        </is>
      </c>
      <c r="C2411" s="22" t="inlineStr">
        <is>
          <r>
            <t xml:space="preserve">ORSE</t>
          </r>
        </is>
      </c>
      <c r="D2411" s="22" t="inlineStr">
        <is>
          <r>
            <t xml:space="preserve">h</t>
          </r>
        </is>
      </c>
      <c r="E2411" s="24" t="n">
        <v>0.01476</v>
      </c>
      <c r="F2411" s="25" t="n">
        <v>19.47</v>
      </c>
      <c r="G2411" s="25" t="n">
        <f>TRUNC(TRUNC(E2411,8)*F2411,2)</f>
        <v>0.28</v>
      </c>
    </row>
    <row r="2412" customHeight="1" ht="15">
      <c r="A2412" s="2" t="inlineStr"/>
      <c r="B2412" s="2" t="inlineStr"/>
      <c r="C2412" s="2" t="inlineStr"/>
      <c r="D2412" s="2" t="inlineStr"/>
      <c r="E2412" s="26" t="inlineStr">
        <is>
          <r>
            <t xml:space="preserve">TOTAL Mão de Obra:</t>
          </r>
        </is>
      </c>
      <c r="F2412" s="26" t="inlineStr"/>
      <c r="G2412" s="27" t="n">
        <f>SUM(G2411:G2411)</f>
        <v>0.28</v>
      </c>
    </row>
    <row r="2413" customHeight="1" ht="15">
      <c r="A2413" s="2" t="inlineStr"/>
      <c r="B2413" s="2" t="inlineStr"/>
      <c r="C2413" s="2" t="inlineStr"/>
      <c r="D2413" s="2" t="inlineStr"/>
      <c r="E2413" s="28" t="inlineStr">
        <is>
          <r>
            <t xml:space="preserve">VALOR:</t>
          </r>
        </is>
      </c>
      <c r="F2413" s="28" t="inlineStr"/>
      <c r="G2413" s="29" t="n">
        <f>ROUND(SUM(G2412),2)</f>
        <v>0.28</v>
      </c>
    </row>
    <row r="2414" customHeight="1" ht="15">
      <c r="A2414" s="2" t="inlineStr"/>
      <c r="B2414" s="2" t="inlineStr"/>
      <c r="C2414" s="2" t="inlineStr"/>
      <c r="D2414" s="2" t="inlineStr"/>
      <c r="E2414" s="28" t="inlineStr">
        <is>
          <r>
            <t xml:space="preserve">VALOR BDI (20.34%):</t>
          </r>
        </is>
      </c>
      <c r="F2414" s="28" t="inlineStr"/>
      <c r="G2414" s="29" t="n">
        <f>ROUND(G2413*(20.34/100),2)</f>
        <v>0.06</v>
      </c>
    </row>
    <row r="2415" customHeight="1" ht="15">
      <c r="A2415" s="2" t="inlineStr"/>
      <c r="B2415" s="2" t="inlineStr"/>
      <c r="C2415" s="2" t="inlineStr"/>
      <c r="D2415" s="2" t="inlineStr"/>
      <c r="E2415" s="28" t="inlineStr">
        <is>
          <r>
            <t xml:space="preserve">VALOR COM BDI:</t>
          </r>
        </is>
      </c>
      <c r="F2415" s="28" t="inlineStr"/>
      <c r="G2415" s="29" t="n">
        <f>G2414+G2413</f>
        <v>0.34</v>
      </c>
    </row>
    <row r="2416" customHeight="1" ht="10">
      <c r="A2416" s="2" t="inlineStr"/>
      <c r="B2416" s="2" t="inlineStr"/>
      <c r="C2416" s="2" t="inlineStr"/>
      <c r="D2416" s="2" t="inlineStr"/>
      <c r="E2416" s="18" t="inlineStr"/>
      <c r="F2416" s="18" t="inlineStr"/>
      <c r="G2416" s="18" t="inlineStr"/>
    </row>
    <row r="2417" customHeight="1" ht="20">
      <c r="A2417" s="19" t="inlineStr">
        <is>
          <r>
            <t xml:space="preserve">​S95389S​ Curso de capacitação para operador de betoneira estacionária/misturador (encargos complementares) - horista​ (h)</t>
          </r>
        </is>
      </c>
      <c r="B2417" s="19" t="inlineStr"/>
      <c r="C2417" s="19" t="inlineStr"/>
      <c r="D2417" s="19" t="inlineStr"/>
      <c r="E2417" s="19" t="inlineStr"/>
      <c r="F2417" s="19" t="inlineStr"/>
      <c r="G2417" s="19" t="inlineStr"/>
    </row>
    <row r="2418" customHeight="1" ht="15">
      <c r="A2418" s="20" t="inlineStr">
        <is>
          <r>
            <t xml:space="preserve">Mão de Obra</t>
          </r>
        </is>
      </c>
      <c r="B2418" s="20" t="inlineStr"/>
      <c r="C2418" s="21" t="inlineStr">
        <is>
          <r>
            <t xml:space="preserve">FONTE</t>
          </r>
        </is>
      </c>
      <c r="D2418" s="21" t="inlineStr">
        <is>
          <r>
            <t xml:space="preserve">UNID</t>
          </r>
        </is>
      </c>
      <c r="E2418" s="21" t="inlineStr">
        <is>
          <r>
            <t xml:space="preserve">COEFICIENTE</t>
          </r>
        </is>
      </c>
      <c r="F2418" s="21" t="inlineStr">
        <is>
          <r>
            <t xml:space="preserve">PREÇO UNITÁRIO</t>
          </r>
        </is>
      </c>
      <c r="G2418" s="21" t="inlineStr">
        <is>
          <r>
            <t xml:space="preserve">TOTAL</t>
          </r>
        </is>
      </c>
    </row>
    <row r="2419" customHeight="1" ht="15">
      <c r="A2419" s="22" t="inlineStr">
        <is>
          <r>
            <t xml:space="preserve">I37666S</t>
          </r>
        </is>
      </c>
      <c r="B2419" s="23" t="inlineStr">
        <is>
          <r>
            <t xml:space="preserve">Operador de betoneira estacionaria / misturador (horista)</t>
          </r>
        </is>
      </c>
      <c r="C2419" s="22" t="inlineStr">
        <is>
          <r>
            <t xml:space="preserve">ORSE</t>
          </r>
        </is>
      </c>
      <c r="D2419" s="22" t="inlineStr">
        <is>
          <r>
            <t xml:space="preserve">h</t>
          </r>
        </is>
      </c>
      <c r="E2419" s="24" t="n">
        <v>0.00831</v>
      </c>
      <c r="F2419" s="25" t="n">
        <v>19.55</v>
      </c>
      <c r="G2419" s="25" t="n">
        <f>TRUNC(TRUNC(E2419,8)*F2419,2)</f>
        <v>0.16</v>
      </c>
    </row>
    <row r="2420" customHeight="1" ht="15">
      <c r="A2420" s="2" t="inlineStr"/>
      <c r="B2420" s="2" t="inlineStr"/>
      <c r="C2420" s="2" t="inlineStr"/>
      <c r="D2420" s="2" t="inlineStr"/>
      <c r="E2420" s="26" t="inlineStr">
        <is>
          <r>
            <t xml:space="preserve">TOTAL Mão de Obra:</t>
          </r>
        </is>
      </c>
      <c r="F2420" s="26" t="inlineStr"/>
      <c r="G2420" s="27" t="n">
        <f>SUM(G2419:G2419)</f>
        <v>0.16</v>
      </c>
    </row>
    <row r="2421" customHeight="1" ht="15">
      <c r="A2421" s="2" t="inlineStr"/>
      <c r="B2421" s="2" t="inlineStr"/>
      <c r="C2421" s="2" t="inlineStr"/>
      <c r="D2421" s="2" t="inlineStr"/>
      <c r="E2421" s="28" t="inlineStr">
        <is>
          <r>
            <t xml:space="preserve">VALOR:</t>
          </r>
        </is>
      </c>
      <c r="F2421" s="28" t="inlineStr"/>
      <c r="G2421" s="29" t="n">
        <f>ROUND(SUM(G2420),2)</f>
        <v>0.16</v>
      </c>
    </row>
    <row r="2422" customHeight="1" ht="15">
      <c r="A2422" s="2" t="inlineStr"/>
      <c r="B2422" s="2" t="inlineStr"/>
      <c r="C2422" s="2" t="inlineStr"/>
      <c r="D2422" s="2" t="inlineStr"/>
      <c r="E2422" s="28" t="inlineStr">
        <is>
          <r>
            <t xml:space="preserve">VALOR BDI (20.34%):</t>
          </r>
        </is>
      </c>
      <c r="F2422" s="28" t="inlineStr"/>
      <c r="G2422" s="29" t="n">
        <f>ROUND(G2421*(20.34/100),2)</f>
        <v>0.03</v>
      </c>
    </row>
    <row r="2423" customHeight="1" ht="15">
      <c r="A2423" s="2" t="inlineStr"/>
      <c r="B2423" s="2" t="inlineStr"/>
      <c r="C2423" s="2" t="inlineStr"/>
      <c r="D2423" s="2" t="inlineStr"/>
      <c r="E2423" s="28" t="inlineStr">
        <is>
          <r>
            <t xml:space="preserve">VALOR COM BDI:</t>
          </r>
        </is>
      </c>
      <c r="F2423" s="28" t="inlineStr"/>
      <c r="G2423" s="29" t="n">
        <f>G2422+G2421</f>
        <v>0.19</v>
      </c>
    </row>
    <row r="2424" customHeight="1" ht="10">
      <c r="A2424" s="2" t="inlineStr"/>
      <c r="B2424" s="2" t="inlineStr"/>
      <c r="C2424" s="2" t="inlineStr"/>
      <c r="D2424" s="2" t="inlineStr"/>
      <c r="E2424" s="18" t="inlineStr"/>
      <c r="F2424" s="18" t="inlineStr"/>
      <c r="G2424" s="18" t="inlineStr"/>
    </row>
    <row r="2425" customHeight="1" ht="20">
      <c r="A2425" s="19" t="inlineStr">
        <is>
          <r>
            <t xml:space="preserve">​S95378S​ Curso de capacitação para servente (encargos complementares) - horista​ (h)</t>
          </r>
        </is>
      </c>
      <c r="B2425" s="19" t="inlineStr"/>
      <c r="C2425" s="19" t="inlineStr"/>
      <c r="D2425" s="19" t="inlineStr"/>
      <c r="E2425" s="19" t="inlineStr"/>
      <c r="F2425" s="19" t="inlineStr"/>
      <c r="G2425" s="19" t="inlineStr"/>
    </row>
    <row r="2426" customHeight="1" ht="15">
      <c r="A2426" s="20" t="inlineStr">
        <is>
          <r>
            <t xml:space="preserve">Mão de Obra</t>
          </r>
        </is>
      </c>
      <c r="B2426" s="20" t="inlineStr"/>
      <c r="C2426" s="21" t="inlineStr">
        <is>
          <r>
            <t xml:space="preserve">FONTE</t>
          </r>
        </is>
      </c>
      <c r="D2426" s="21" t="inlineStr">
        <is>
          <r>
            <t xml:space="preserve">UNID</t>
          </r>
        </is>
      </c>
      <c r="E2426" s="21" t="inlineStr">
        <is>
          <r>
            <t xml:space="preserve">COEFICIENTE</t>
          </r>
        </is>
      </c>
      <c r="F2426" s="21" t="inlineStr">
        <is>
          <r>
            <t xml:space="preserve">PREÇO UNITÁRIO</t>
          </r>
        </is>
      </c>
      <c r="G2426" s="21" t="inlineStr">
        <is>
          <r>
            <t xml:space="preserve">TOTAL</t>
          </r>
        </is>
      </c>
    </row>
    <row r="2427" customHeight="1" ht="15">
      <c r="A2427" s="22" t="inlineStr">
        <is>
          <r>
            <t xml:space="preserve">I06111S</t>
          </r>
        </is>
      </c>
      <c r="B2427" s="23" t="inlineStr">
        <is>
          <r>
            <t xml:space="preserve">Servente de obras (horista)</t>
          </r>
        </is>
      </c>
      <c r="C2427" s="22" t="inlineStr">
        <is>
          <r>
            <t xml:space="preserve">ORSE</t>
          </r>
        </is>
      </c>
      <c r="D2427" s="22" t="inlineStr">
        <is>
          <r>
            <t xml:space="preserve">h</t>
          </r>
        </is>
      </c>
      <c r="E2427" s="24" t="n">
        <v>0.0212</v>
      </c>
      <c r="F2427" s="25" t="n">
        <v>14.58</v>
      </c>
      <c r="G2427" s="25" t="n">
        <f>TRUNC(TRUNC(E2427,8)*F2427,2)</f>
        <v>0.3</v>
      </c>
    </row>
    <row r="2428" customHeight="1" ht="15">
      <c r="A2428" s="2" t="inlineStr"/>
      <c r="B2428" s="2" t="inlineStr"/>
      <c r="C2428" s="2" t="inlineStr"/>
      <c r="D2428" s="2" t="inlineStr"/>
      <c r="E2428" s="26" t="inlineStr">
        <is>
          <r>
            <t xml:space="preserve">TOTAL Mão de Obra:</t>
          </r>
        </is>
      </c>
      <c r="F2428" s="26" t="inlineStr"/>
      <c r="G2428" s="27" t="n">
        <f>SUM(G2427:G2427)</f>
        <v>0.3</v>
      </c>
    </row>
    <row r="2429" customHeight="1" ht="15">
      <c r="A2429" s="2" t="inlineStr"/>
      <c r="B2429" s="2" t="inlineStr"/>
      <c r="C2429" s="2" t="inlineStr"/>
      <c r="D2429" s="2" t="inlineStr"/>
      <c r="E2429" s="28" t="inlineStr">
        <is>
          <r>
            <t xml:space="preserve">VALOR:</t>
          </r>
        </is>
      </c>
      <c r="F2429" s="28" t="inlineStr"/>
      <c r="G2429" s="29" t="n">
        <f>ROUND(SUM(G2428),2)</f>
        <v>0.3</v>
      </c>
    </row>
    <row r="2430" customHeight="1" ht="15">
      <c r="A2430" s="2" t="inlineStr"/>
      <c r="B2430" s="2" t="inlineStr"/>
      <c r="C2430" s="2" t="inlineStr"/>
      <c r="D2430" s="2" t="inlineStr"/>
      <c r="E2430" s="28" t="inlineStr">
        <is>
          <r>
            <t xml:space="preserve">VALOR BDI (20.34%):</t>
          </r>
        </is>
      </c>
      <c r="F2430" s="28" t="inlineStr"/>
      <c r="G2430" s="29" t="n">
        <f>ROUND(G2429*(20.34/100),2)</f>
        <v>0.06</v>
      </c>
    </row>
    <row r="2431" customHeight="1" ht="15">
      <c r="A2431" s="2" t="inlineStr"/>
      <c r="B2431" s="2" t="inlineStr"/>
      <c r="C2431" s="2" t="inlineStr"/>
      <c r="D2431" s="2" t="inlineStr"/>
      <c r="E2431" s="28" t="inlineStr">
        <is>
          <r>
            <t xml:space="preserve">VALOR COM BDI:</t>
          </r>
        </is>
      </c>
      <c r="F2431" s="28" t="inlineStr"/>
      <c r="G2431" s="29" t="n">
        <f>G2430+G2429</f>
        <v>0.36</v>
      </c>
    </row>
    <row r="2432" customHeight="1" ht="10">
      <c r="A2432" s="2" t="inlineStr"/>
      <c r="B2432" s="2" t="inlineStr"/>
      <c r="C2432" s="2" t="inlineStr"/>
      <c r="D2432" s="2" t="inlineStr"/>
      <c r="E2432" s="18" t="inlineStr"/>
      <c r="F2432" s="18" t="inlineStr"/>
      <c r="G2432" s="18" t="inlineStr"/>
    </row>
    <row r="2433" customHeight="1" ht="20">
      <c r="A2433" s="19" t="inlineStr">
        <is>
          <r>
            <t xml:space="preserve">​S01619​ Curva 45° longa em pvc rígido c/ anéis, diâm = 50mm - Rev 01_10/2022​ (un)</t>
          </r>
        </is>
      </c>
      <c r="B2433" s="19" t="inlineStr"/>
      <c r="C2433" s="19" t="inlineStr"/>
      <c r="D2433" s="19" t="inlineStr"/>
      <c r="E2433" s="19" t="inlineStr"/>
      <c r="F2433" s="19" t="inlineStr"/>
      <c r="G2433" s="19" t="inlineStr"/>
    </row>
    <row r="2434" customHeight="1" ht="15">
      <c r="A2434" s="20" t="inlineStr">
        <is>
          <r>
            <t xml:space="preserve">Encargos Complementares</t>
          </r>
        </is>
      </c>
      <c r="B2434" s="20" t="inlineStr"/>
      <c r="C2434" s="21" t="inlineStr">
        <is>
          <r>
            <t xml:space="preserve">FONTE</t>
          </r>
        </is>
      </c>
      <c r="D2434" s="21" t="inlineStr">
        <is>
          <r>
            <t xml:space="preserve">UNID</t>
          </r>
        </is>
      </c>
      <c r="E2434" s="21" t="inlineStr">
        <is>
          <r>
            <t xml:space="preserve">COEFICIENTE</t>
          </r>
        </is>
      </c>
      <c r="F2434" s="21" t="inlineStr">
        <is>
          <r>
            <t xml:space="preserve">PREÇO UNITÁRIO</t>
          </r>
        </is>
      </c>
      <c r="G2434" s="21" t="inlineStr">
        <is>
          <r>
            <t xml:space="preserve">TOTAL</t>
          </r>
        </is>
      </c>
    </row>
    <row r="2435" customHeight="1" ht="15">
      <c r="A2435" s="22" t="inlineStr">
        <is>
          <r>
            <t xml:space="preserve">S10554</t>
          </r>
        </is>
      </c>
      <c r="B2435" s="23" t="inlineStr">
        <is>
          <r>
            <t xml:space="preserve">Encargos Complementares - Encanador</t>
          </r>
        </is>
      </c>
      <c r="C2435" s="22" t="inlineStr">
        <is>
          <r>
            <t xml:space="preserve">ORSE</t>
          </r>
        </is>
      </c>
      <c r="D2435" s="22" t="inlineStr">
        <is>
          <r>
            <t xml:space="preserve">h</t>
          </r>
        </is>
      </c>
      <c r="E2435" s="24" t="n">
        <v>0.14</v>
      </c>
      <c r="F2435" s="25" t="n">
        <v>3.9</v>
      </c>
      <c r="G2435" s="25" t="n">
        <f>TRUNC(TRUNC(E2435,8)*F2435,2)</f>
        <v>0.54</v>
      </c>
    </row>
    <row r="2436" customHeight="1" ht="15">
      <c r="A2436" s="22" t="inlineStr">
        <is>
          <r>
            <t xml:space="preserve">S10549</t>
          </r>
        </is>
      </c>
      <c r="B2436" s="23" t="inlineStr">
        <is>
          <r>
            <t xml:space="preserve">Encargos Complementares - Servente</t>
          </r>
        </is>
      </c>
      <c r="C2436" s="22" t="inlineStr">
        <is>
          <r>
            <t xml:space="preserve">ORSE</t>
          </r>
        </is>
      </c>
      <c r="D2436" s="22" t="inlineStr">
        <is>
          <r>
            <t xml:space="preserve">h</t>
          </r>
        </is>
      </c>
      <c r="E2436" s="24" t="n">
        <v>0.14</v>
      </c>
      <c r="F2436" s="25" t="n">
        <v>3.96</v>
      </c>
      <c r="G2436" s="25" t="n">
        <f>TRUNC(TRUNC(E2436,8)*F2436,2)</f>
        <v>0.55</v>
      </c>
    </row>
    <row r="2437" customHeight="1" ht="15">
      <c r="A2437" s="2" t="inlineStr"/>
      <c r="B2437" s="2" t="inlineStr"/>
      <c r="C2437" s="2" t="inlineStr"/>
      <c r="D2437" s="2" t="inlineStr"/>
      <c r="E2437" s="26" t="inlineStr">
        <is>
          <r>
            <t xml:space="preserve">TOTAL Encargos Complementares:</t>
          </r>
        </is>
      </c>
      <c r="F2437" s="26" t="inlineStr"/>
      <c r="G2437" s="27" t="n">
        <f>SUM(G2435:G2436)</f>
        <v>1.09</v>
      </c>
    </row>
    <row r="2438" customHeight="1" ht="15">
      <c r="A2438" s="20" t="inlineStr">
        <is>
          <r>
            <t xml:space="preserve">Material</t>
          </r>
        </is>
      </c>
      <c r="B2438" s="20" t="inlineStr"/>
      <c r="C2438" s="21" t="inlineStr">
        <is>
          <r>
            <t xml:space="preserve">FONTE</t>
          </r>
        </is>
      </c>
      <c r="D2438" s="21" t="inlineStr">
        <is>
          <r>
            <t xml:space="preserve">UNID</t>
          </r>
        </is>
      </c>
      <c r="E2438" s="21" t="inlineStr">
        <is>
          <r>
            <t xml:space="preserve">COEFICIENTE</t>
          </r>
        </is>
      </c>
      <c r="F2438" s="21" t="inlineStr">
        <is>
          <r>
            <t xml:space="preserve">PREÇO UNITÁRIO</t>
          </r>
        </is>
      </c>
      <c r="G2438" s="21" t="inlineStr">
        <is>
          <r>
            <t xml:space="preserve">TOTAL</t>
          </r>
        </is>
      </c>
    </row>
    <row r="2439" customHeight="1" ht="21">
      <c r="A2439" s="22" t="inlineStr">
        <is>
          <r>
            <t xml:space="preserve">I00296S</t>
          </r>
        </is>
      </c>
      <c r="B2439" s="23" t="inlineStr">
        <is>
          <r>
            <t xml:space="preserve">Anel borracha para tubo esgoto predial, dn 50 mm (nbr 5688)</t>
          </r>
        </is>
      </c>
      <c r="C2439" s="22" t="inlineStr">
        <is>
          <r>
            <t xml:space="preserve">ORSE</t>
          </r>
        </is>
      </c>
      <c r="D2439" s="22" t="inlineStr">
        <is>
          <r>
            <t xml:space="preserve">un</t>
          </r>
        </is>
      </c>
      <c r="E2439" s="24" t="n">
        <v>1.0</v>
      </c>
      <c r="F2439" s="25" t="n">
        <v>1.81</v>
      </c>
      <c r="G2439" s="25" t="n">
        <f>TRUNC(TRUNC(E2439,8)*F2439,2)</f>
        <v>1.81</v>
      </c>
    </row>
    <row r="2440" customHeight="1" ht="15">
      <c r="A2440" s="22" t="inlineStr">
        <is>
          <r>
            <t xml:space="preserve">I00803</t>
          </r>
        </is>
      </c>
      <c r="B2440" s="23" t="inlineStr">
        <is>
          <r>
            <t xml:space="preserve">Curva 45 longa pvc sanitario d= 50mm</t>
          </r>
        </is>
      </c>
      <c r="C2440" s="22" t="inlineStr">
        <is>
          <r>
            <t xml:space="preserve">ORSE</t>
          </r>
        </is>
      </c>
      <c r="D2440" s="22" t="inlineStr">
        <is>
          <r>
            <t xml:space="preserve">un</t>
          </r>
        </is>
      </c>
      <c r="E2440" s="24" t="n">
        <v>1.0</v>
      </c>
      <c r="F2440" s="25" t="n">
        <v>14.69</v>
      </c>
      <c r="G2440" s="25" t="n">
        <f>TRUNC(TRUNC(E2440,8)*F2440,2)</f>
        <v>14.69</v>
      </c>
    </row>
    <row r="2441" customHeight="1" ht="15">
      <c r="A2441" s="22" t="inlineStr">
        <is>
          <r>
            <t xml:space="preserve">I01703</t>
          </r>
        </is>
      </c>
      <c r="B2441" s="23" t="inlineStr">
        <is>
          <r>
            <t xml:space="preserve">Pasta lubrificante p/ pvc je</t>
          </r>
        </is>
      </c>
      <c r="C2441" s="22" t="inlineStr">
        <is>
          <r>
            <t xml:space="preserve">ORSE</t>
          </r>
        </is>
      </c>
      <c r="D2441" s="22" t="inlineStr">
        <is>
          <r>
            <t xml:space="preserve">kg</t>
          </r>
        </is>
      </c>
      <c r="E2441" s="24" t="n">
        <v>0.01</v>
      </c>
      <c r="F2441" s="25" t="n">
        <v>63.5</v>
      </c>
      <c r="G2441" s="25" t="n">
        <f>TRUNC(TRUNC(E2441,8)*F2441,2)</f>
        <v>0.63</v>
      </c>
    </row>
    <row r="2442" customHeight="1" ht="15">
      <c r="A2442" s="2" t="inlineStr"/>
      <c r="B2442" s="2" t="inlineStr"/>
      <c r="C2442" s="2" t="inlineStr"/>
      <c r="D2442" s="2" t="inlineStr"/>
      <c r="E2442" s="26" t="inlineStr">
        <is>
          <r>
            <t xml:space="preserve">TOTAL Material:</t>
          </r>
        </is>
      </c>
      <c r="F2442" s="26" t="inlineStr"/>
      <c r="G2442" s="27" t="n">
        <f>SUM(G2439:G2441)</f>
        <v>17.13</v>
      </c>
    </row>
    <row r="2443" customHeight="1" ht="15">
      <c r="A2443" s="20" t="inlineStr">
        <is>
          <r>
            <t xml:space="preserve">Mão de Obra</t>
          </r>
        </is>
      </c>
      <c r="B2443" s="20" t="inlineStr"/>
      <c r="C2443" s="21" t="inlineStr">
        <is>
          <r>
            <t xml:space="preserve">FONTE</t>
          </r>
        </is>
      </c>
      <c r="D2443" s="21" t="inlineStr">
        <is>
          <r>
            <t xml:space="preserve">UNID</t>
          </r>
        </is>
      </c>
      <c r="E2443" s="21" t="inlineStr">
        <is>
          <r>
            <t xml:space="preserve">COEFICIENTE</t>
          </r>
        </is>
      </c>
      <c r="F2443" s="21" t="inlineStr">
        <is>
          <r>
            <t xml:space="preserve">PREÇO UNITÁRIO</t>
          </r>
        </is>
      </c>
      <c r="G2443" s="21" t="inlineStr">
        <is>
          <r>
            <t xml:space="preserve">TOTAL</t>
          </r>
        </is>
      </c>
    </row>
    <row r="2444" customHeight="1" ht="15">
      <c r="A2444" s="22" t="inlineStr">
        <is>
          <r>
            <t xml:space="preserve">I02696S</t>
          </r>
        </is>
      </c>
      <c r="B2444" s="23" t="inlineStr">
        <is>
          <r>
            <t xml:space="preserve">Encanador ou bombeiro hidraulico (horista)</t>
          </r>
        </is>
      </c>
      <c r="C2444" s="22" t="inlineStr">
        <is>
          <r>
            <t xml:space="preserve">ORSE</t>
          </r>
        </is>
      </c>
      <c r="D2444" s="22" t="inlineStr">
        <is>
          <r>
            <t xml:space="preserve">h</t>
          </r>
        </is>
      </c>
      <c r="E2444" s="24" t="n">
        <v>0.14</v>
      </c>
      <c r="F2444" s="25" t="n">
        <v>20.44</v>
      </c>
      <c r="G2444" s="25" t="n">
        <f>TRUNC(TRUNC(E2444,8)*F2444,2)</f>
        <v>2.86</v>
      </c>
    </row>
    <row r="2445" customHeight="1" ht="15">
      <c r="A2445" s="22" t="inlineStr">
        <is>
          <r>
            <t xml:space="preserve">I06111S</t>
          </r>
        </is>
      </c>
      <c r="B2445" s="23" t="inlineStr">
        <is>
          <r>
            <t xml:space="preserve">Servente de obras (horista)</t>
          </r>
        </is>
      </c>
      <c r="C2445" s="22" t="inlineStr">
        <is>
          <r>
            <t xml:space="preserve">ORSE</t>
          </r>
        </is>
      </c>
      <c r="D2445" s="22" t="inlineStr">
        <is>
          <r>
            <t xml:space="preserve">h</t>
          </r>
        </is>
      </c>
      <c r="E2445" s="24" t="n">
        <v>0.14</v>
      </c>
      <c r="F2445" s="25" t="n">
        <v>14.58</v>
      </c>
      <c r="G2445" s="25" t="n">
        <f>TRUNC(TRUNC(E2445,8)*F2445,2)</f>
        <v>2.04</v>
      </c>
    </row>
    <row r="2446" customHeight="1" ht="15">
      <c r="A2446" s="2" t="inlineStr"/>
      <c r="B2446" s="2" t="inlineStr"/>
      <c r="C2446" s="2" t="inlineStr"/>
      <c r="D2446" s="2" t="inlineStr"/>
      <c r="E2446" s="26" t="inlineStr">
        <is>
          <r>
            <t xml:space="preserve">TOTAL Mão de Obra:</t>
          </r>
        </is>
      </c>
      <c r="F2446" s="26" t="inlineStr"/>
      <c r="G2446" s="27" t="n">
        <f>SUM(G2444:G2445)</f>
        <v>4.9</v>
      </c>
    </row>
    <row r="2447" customHeight="1" ht="15">
      <c r="A2447" s="2" t="inlineStr"/>
      <c r="B2447" s="2" t="inlineStr"/>
      <c r="C2447" s="2" t="inlineStr"/>
      <c r="D2447" s="2" t="inlineStr"/>
      <c r="E2447" s="28" t="inlineStr">
        <is>
          <r>
            <t xml:space="preserve">VALOR:</t>
          </r>
        </is>
      </c>
      <c r="F2447" s="28" t="inlineStr"/>
      <c r="G2447" s="29" t="n">
        <f>ROUND(SUM(G2437,G2442,G2446),2)</f>
        <v>23.14</v>
      </c>
    </row>
    <row r="2448" customHeight="1" ht="15">
      <c r="A2448" s="2" t="inlineStr"/>
      <c r="B2448" s="2" t="inlineStr"/>
      <c r="C2448" s="2" t="inlineStr"/>
      <c r="D2448" s="2" t="inlineStr"/>
      <c r="E2448" s="28" t="inlineStr">
        <is>
          <r>
            <t xml:space="preserve">VALOR BDI (20.34%):</t>
          </r>
        </is>
      </c>
      <c r="F2448" s="28" t="inlineStr"/>
      <c r="G2448" s="29" t="n">
        <f>ROUND(G2447*(20.34/100),2)</f>
        <v>4.71</v>
      </c>
    </row>
    <row r="2449" customHeight="1" ht="15">
      <c r="A2449" s="2" t="inlineStr"/>
      <c r="B2449" s="2" t="inlineStr"/>
      <c r="C2449" s="2" t="inlineStr"/>
      <c r="D2449" s="2" t="inlineStr"/>
      <c r="E2449" s="28" t="inlineStr">
        <is>
          <r>
            <t xml:space="preserve">VALOR COM BDI:</t>
          </r>
        </is>
      </c>
      <c r="F2449" s="28" t="inlineStr"/>
      <c r="G2449" s="29" t="n">
        <f>G2448+G2447</f>
        <v>27.85</v>
      </c>
    </row>
    <row r="2450" customHeight="1" ht="10">
      <c r="A2450" s="2" t="inlineStr"/>
      <c r="B2450" s="2" t="inlineStr"/>
      <c r="C2450" s="2" t="inlineStr"/>
      <c r="D2450" s="2" t="inlineStr"/>
      <c r="E2450" s="18" t="inlineStr"/>
      <c r="F2450" s="18" t="inlineStr"/>
      <c r="G2450" s="18" t="inlineStr"/>
    </row>
    <row r="2451" customHeight="1" ht="20">
      <c r="A2451" s="19" t="inlineStr">
        <is>
          <r>
            <t xml:space="preserve">​S08701​ Curva de inversão 100x100 mm para eletrocalha metálica - Rev 01​ (un)</t>
          </r>
        </is>
      </c>
      <c r="B2451" s="19" t="inlineStr"/>
      <c r="C2451" s="19" t="inlineStr"/>
      <c r="D2451" s="19" t="inlineStr"/>
      <c r="E2451" s="19" t="inlineStr"/>
      <c r="F2451" s="19" t="inlineStr"/>
      <c r="G2451" s="19" t="inlineStr"/>
    </row>
    <row r="2452" customHeight="1" ht="15">
      <c r="A2452" s="20" t="inlineStr">
        <is>
          <r>
            <t xml:space="preserve">Encargos Complementares</t>
          </r>
        </is>
      </c>
      <c r="B2452" s="20" t="inlineStr"/>
      <c r="C2452" s="21" t="inlineStr">
        <is>
          <r>
            <t xml:space="preserve">FONTE</t>
          </r>
        </is>
      </c>
      <c r="D2452" s="21" t="inlineStr">
        <is>
          <r>
            <t xml:space="preserve">UNID</t>
          </r>
        </is>
      </c>
      <c r="E2452" s="21" t="inlineStr">
        <is>
          <r>
            <t xml:space="preserve">COEFICIENTE</t>
          </r>
        </is>
      </c>
      <c r="F2452" s="21" t="inlineStr">
        <is>
          <r>
            <t xml:space="preserve">PREÇO UNITÁRIO</t>
          </r>
        </is>
      </c>
      <c r="G2452" s="21" t="inlineStr">
        <is>
          <r>
            <t xml:space="preserve">TOTAL</t>
          </r>
        </is>
      </c>
    </row>
    <row r="2453" customHeight="1" ht="15">
      <c r="A2453" s="22" t="inlineStr">
        <is>
          <r>
            <t xml:space="preserve">S10552</t>
          </r>
        </is>
      </c>
      <c r="B2453" s="23" t="inlineStr">
        <is>
          <r>
            <t xml:space="preserve">Encargos Complementares - Eletricista</t>
          </r>
        </is>
      </c>
      <c r="C2453" s="22" t="inlineStr">
        <is>
          <r>
            <t xml:space="preserve">ORSE</t>
          </r>
        </is>
      </c>
      <c r="D2453" s="22" t="inlineStr">
        <is>
          <r>
            <t xml:space="preserve">h</t>
          </r>
        </is>
      </c>
      <c r="E2453" s="24" t="n">
        <v>0.2</v>
      </c>
      <c r="F2453" s="25" t="n">
        <v>3.81</v>
      </c>
      <c r="G2453" s="25" t="n">
        <f>TRUNC(TRUNC(E2453,8)*F2453,2)</f>
        <v>0.76</v>
      </c>
    </row>
    <row r="2454" customHeight="1" ht="15">
      <c r="A2454" s="22" t="inlineStr">
        <is>
          <r>
            <t xml:space="preserve">S10549</t>
          </r>
        </is>
      </c>
      <c r="B2454" s="23" t="inlineStr">
        <is>
          <r>
            <t xml:space="preserve">Encargos Complementares - Servente</t>
          </r>
        </is>
      </c>
      <c r="C2454" s="22" t="inlineStr">
        <is>
          <r>
            <t xml:space="preserve">ORSE</t>
          </r>
        </is>
      </c>
      <c r="D2454" s="22" t="inlineStr">
        <is>
          <r>
            <t xml:space="preserve">h</t>
          </r>
        </is>
      </c>
      <c r="E2454" s="24" t="n">
        <v>0.2</v>
      </c>
      <c r="F2454" s="25" t="n">
        <v>3.96</v>
      </c>
      <c r="G2454" s="25" t="n">
        <f>TRUNC(TRUNC(E2454,8)*F2454,2)</f>
        <v>0.79</v>
      </c>
    </row>
    <row r="2455" customHeight="1" ht="15">
      <c r="A2455" s="2" t="inlineStr"/>
      <c r="B2455" s="2" t="inlineStr"/>
      <c r="C2455" s="2" t="inlineStr"/>
      <c r="D2455" s="2" t="inlineStr"/>
      <c r="E2455" s="26" t="inlineStr">
        <is>
          <r>
            <t xml:space="preserve">TOTAL Encargos Complementares:</t>
          </r>
        </is>
      </c>
      <c r="F2455" s="26" t="inlineStr"/>
      <c r="G2455" s="27" t="n">
        <f>SUM(G2453:G2454)</f>
        <v>1.55</v>
      </c>
    </row>
    <row r="2456" customHeight="1" ht="15">
      <c r="A2456" s="20" t="inlineStr">
        <is>
          <r>
            <t xml:space="preserve">Material</t>
          </r>
        </is>
      </c>
      <c r="B2456" s="20" t="inlineStr"/>
      <c r="C2456" s="21" t="inlineStr">
        <is>
          <r>
            <t xml:space="preserve">FONTE</t>
          </r>
        </is>
      </c>
      <c r="D2456" s="21" t="inlineStr">
        <is>
          <r>
            <t xml:space="preserve">UNID</t>
          </r>
        </is>
      </c>
      <c r="E2456" s="21" t="inlineStr">
        <is>
          <r>
            <t xml:space="preserve">COEFICIENTE</t>
          </r>
        </is>
      </c>
      <c r="F2456" s="21" t="inlineStr">
        <is>
          <r>
            <t xml:space="preserve">PREÇO UNITÁRIO</t>
          </r>
        </is>
      </c>
      <c r="G2456" s="21" t="inlineStr">
        <is>
          <r>
            <t xml:space="preserve">TOTAL</t>
          </r>
        </is>
      </c>
    </row>
    <row r="2457" customHeight="1" ht="21">
      <c r="A2457" s="22" t="inlineStr">
        <is>
          <r>
            <t xml:space="preserve">I04015</t>
          </r>
        </is>
      </c>
      <c r="B2457" s="23" t="inlineStr">
        <is>
          <r>
            <t xml:space="preserve">Curva de inversão 100 x 100 mm para eletrocalha metálica (ref.: mopa ou similar)</t>
          </r>
        </is>
      </c>
      <c r="C2457" s="22" t="inlineStr">
        <is>
          <r>
            <t xml:space="preserve">ORSE</t>
          </r>
        </is>
      </c>
      <c r="D2457" s="22" t="inlineStr">
        <is>
          <r>
            <t xml:space="preserve">un</t>
          </r>
        </is>
      </c>
      <c r="E2457" s="24" t="n">
        <v>1.0</v>
      </c>
      <c r="F2457" s="25" t="n">
        <v>30.0</v>
      </c>
      <c r="G2457" s="25" t="n">
        <f>TRUNC(TRUNC(E2457,8)*F2457,2)</f>
        <v>30.0</v>
      </c>
    </row>
    <row r="2458" customHeight="1" ht="15">
      <c r="A2458" s="2" t="inlineStr"/>
      <c r="B2458" s="2" t="inlineStr"/>
      <c r="C2458" s="2" t="inlineStr"/>
      <c r="D2458" s="2" t="inlineStr"/>
      <c r="E2458" s="26" t="inlineStr">
        <is>
          <r>
            <t xml:space="preserve">TOTAL Material:</t>
          </r>
        </is>
      </c>
      <c r="F2458" s="26" t="inlineStr"/>
      <c r="G2458" s="27" t="n">
        <f>SUM(G2457:G2457)</f>
        <v>30.0</v>
      </c>
    </row>
    <row r="2459" customHeight="1" ht="15">
      <c r="A2459" s="20" t="inlineStr">
        <is>
          <r>
            <t xml:space="preserve">Mão de Obra</t>
          </r>
        </is>
      </c>
      <c r="B2459" s="20" t="inlineStr"/>
      <c r="C2459" s="21" t="inlineStr">
        <is>
          <r>
            <t xml:space="preserve">FONTE</t>
          </r>
        </is>
      </c>
      <c r="D2459" s="21" t="inlineStr">
        <is>
          <r>
            <t xml:space="preserve">UNID</t>
          </r>
        </is>
      </c>
      <c r="E2459" s="21" t="inlineStr">
        <is>
          <r>
            <t xml:space="preserve">COEFICIENTE</t>
          </r>
        </is>
      </c>
      <c r="F2459" s="21" t="inlineStr">
        <is>
          <r>
            <t xml:space="preserve">PREÇO UNITÁRIO</t>
          </r>
        </is>
      </c>
      <c r="G2459" s="21" t="inlineStr">
        <is>
          <r>
            <t xml:space="preserve">TOTAL</t>
          </r>
        </is>
      </c>
    </row>
    <row r="2460" customHeight="1" ht="15">
      <c r="A2460" s="22" t="inlineStr">
        <is>
          <r>
            <t xml:space="preserve">I02436S</t>
          </r>
        </is>
      </c>
      <c r="B2460" s="23" t="inlineStr">
        <is>
          <r>
            <t xml:space="preserve">Eletricista (horista)</t>
          </r>
        </is>
      </c>
      <c r="C2460" s="22" t="inlineStr">
        <is>
          <r>
            <t xml:space="preserve">ORSE</t>
          </r>
        </is>
      </c>
      <c r="D2460" s="22" t="inlineStr">
        <is>
          <r>
            <t xml:space="preserve">h</t>
          </r>
        </is>
      </c>
      <c r="E2460" s="24" t="n">
        <v>0.2</v>
      </c>
      <c r="F2460" s="25" t="n">
        <v>20.44</v>
      </c>
      <c r="G2460" s="25" t="n">
        <f>TRUNC(TRUNC(E2460,8)*F2460,2)</f>
        <v>4.08</v>
      </c>
    </row>
    <row r="2461" customHeight="1" ht="15">
      <c r="A2461" s="22" t="inlineStr">
        <is>
          <r>
            <t xml:space="preserve">I06111S</t>
          </r>
        </is>
      </c>
      <c r="B2461" s="23" t="inlineStr">
        <is>
          <r>
            <t xml:space="preserve">Servente de obras (horista)</t>
          </r>
        </is>
      </c>
      <c r="C2461" s="22" t="inlineStr">
        <is>
          <r>
            <t xml:space="preserve">ORSE</t>
          </r>
        </is>
      </c>
      <c r="D2461" s="22" t="inlineStr">
        <is>
          <r>
            <t xml:space="preserve">h</t>
          </r>
        </is>
      </c>
      <c r="E2461" s="24" t="n">
        <v>0.2</v>
      </c>
      <c r="F2461" s="25" t="n">
        <v>14.58</v>
      </c>
      <c r="G2461" s="25" t="n">
        <f>TRUNC(TRUNC(E2461,8)*F2461,2)</f>
        <v>2.91</v>
      </c>
    </row>
    <row r="2462" customHeight="1" ht="15">
      <c r="A2462" s="2" t="inlineStr"/>
      <c r="B2462" s="2" t="inlineStr"/>
      <c r="C2462" s="2" t="inlineStr"/>
      <c r="D2462" s="2" t="inlineStr"/>
      <c r="E2462" s="26" t="inlineStr">
        <is>
          <r>
            <t xml:space="preserve">TOTAL Mão de Obra:</t>
          </r>
        </is>
      </c>
      <c r="F2462" s="26" t="inlineStr"/>
      <c r="G2462" s="27" t="n">
        <f>SUM(G2460:G2461)</f>
        <v>6.99</v>
      </c>
    </row>
    <row r="2463" customHeight="1" ht="15">
      <c r="A2463" s="2" t="inlineStr"/>
      <c r="B2463" s="2" t="inlineStr"/>
      <c r="C2463" s="2" t="inlineStr"/>
      <c r="D2463" s="2" t="inlineStr"/>
      <c r="E2463" s="28" t="inlineStr">
        <is>
          <r>
            <t xml:space="preserve">VALOR:</t>
          </r>
        </is>
      </c>
      <c r="F2463" s="28" t="inlineStr"/>
      <c r="G2463" s="29" t="n">
        <f>ROUND(SUM(G2455,G2458,G2462),2)</f>
        <v>38.55</v>
      </c>
    </row>
    <row r="2464" customHeight="1" ht="15">
      <c r="A2464" s="2" t="inlineStr"/>
      <c r="B2464" s="2" t="inlineStr"/>
      <c r="C2464" s="2" t="inlineStr"/>
      <c r="D2464" s="2" t="inlineStr"/>
      <c r="E2464" s="28" t="inlineStr">
        <is>
          <r>
            <t xml:space="preserve">VALOR BDI (20.34%):</t>
          </r>
        </is>
      </c>
      <c r="F2464" s="28" t="inlineStr"/>
      <c r="G2464" s="29" t="n">
        <f>ROUND(G2463*(20.34/100),2)</f>
        <v>7.84</v>
      </c>
    </row>
    <row r="2465" customHeight="1" ht="15">
      <c r="A2465" s="2" t="inlineStr"/>
      <c r="B2465" s="2" t="inlineStr"/>
      <c r="C2465" s="2" t="inlineStr"/>
      <c r="D2465" s="2" t="inlineStr"/>
      <c r="E2465" s="28" t="inlineStr">
        <is>
          <r>
            <t xml:space="preserve">VALOR COM BDI:</t>
          </r>
        </is>
      </c>
      <c r="F2465" s="28" t="inlineStr"/>
      <c r="G2465" s="29" t="n">
        <f>G2464+G2463</f>
        <v>46.39</v>
      </c>
    </row>
    <row r="2466" customHeight="1" ht="10">
      <c r="A2466" s="2" t="inlineStr"/>
      <c r="B2466" s="2" t="inlineStr"/>
      <c r="C2466" s="2" t="inlineStr"/>
      <c r="D2466" s="2" t="inlineStr"/>
      <c r="E2466" s="18" t="inlineStr"/>
      <c r="F2466" s="18" t="inlineStr"/>
      <c r="G2466" s="18" t="inlineStr"/>
    </row>
    <row r="2467" customHeight="1" ht="20">
      <c r="A2467" s="19" t="inlineStr">
        <is>
          <r>
            <t xml:space="preserve">​95282​ DESEMPENADEIRA DE CONCRETO, PESO DE 78 KG, 4 PÁS, MOTOR A GASOLINA, POTÊNCIA 5,5 HP - CHP DIURNO. AF_05/2023​ (CHP)</t>
          </r>
        </is>
      </c>
      <c r="B2467" s="19" t="inlineStr"/>
      <c r="C2467" s="19" t="inlineStr"/>
      <c r="D2467" s="19" t="inlineStr"/>
      <c r="E2467" s="19" t="inlineStr"/>
      <c r="F2467" s="19" t="inlineStr"/>
      <c r="G2467" s="19" t="inlineStr"/>
    </row>
    <row r="2468" customHeight="1" ht="15">
      <c r="A2468" s="20" t="inlineStr">
        <is>
          <r>
            <t xml:space="preserve">Serviço</t>
          </r>
        </is>
      </c>
      <c r="B2468" s="20" t="inlineStr"/>
      <c r="C2468" s="21" t="inlineStr">
        <is>
          <r>
            <t xml:space="preserve">FONTE</t>
          </r>
        </is>
      </c>
      <c r="D2468" s="21" t="inlineStr">
        <is>
          <r>
            <t xml:space="preserve">UNID</t>
          </r>
        </is>
      </c>
      <c r="E2468" s="21" t="inlineStr">
        <is>
          <r>
            <t xml:space="preserve">COEFICIENTE</t>
          </r>
        </is>
      </c>
      <c r="F2468" s="21" t="inlineStr">
        <is>
          <r>
            <t xml:space="preserve">PREÇO UNITÁRIO</t>
          </r>
        </is>
      </c>
      <c r="G2468" s="21" t="inlineStr">
        <is>
          <r>
            <t xml:space="preserve">TOTAL</t>
          </r>
        </is>
      </c>
    </row>
    <row r="2469" customHeight="1" ht="29">
      <c r="A2469" s="22" t="inlineStr">
        <is>
          <r>
            <t xml:space="preserve">95278</t>
          </r>
        </is>
      </c>
      <c r="B2469" s="23" t="inlineStr">
        <is>
          <r>
            <t xml:space="preserve">DESEMPENADEIRA DE CONCRETO, PESO DE 78 KG, 4 PÁS, MOTOR A GASOLINA, POTÊNCIA 5,5 HP - DEPRECIAÇÃO. AF_05/2023</t>
          </r>
        </is>
      </c>
      <c r="C2469" s="22" t="inlineStr">
        <is>
          <r>
            <t xml:space="preserve">SINAPI</t>
          </r>
        </is>
      </c>
      <c r="D2469" s="22" t="inlineStr">
        <is>
          <r>
            <t xml:space="preserve">H</t>
          </r>
        </is>
      </c>
      <c r="E2469" s="24" t="n">
        <v>1.0</v>
      </c>
      <c r="F2469" s="25" t="n">
        <v>0.72</v>
      </c>
      <c r="G2469" s="25" t="n">
        <f>TRUNC(TRUNC(E2469,8)*F2469,2)</f>
        <v>0.72</v>
      </c>
    </row>
    <row r="2470" customHeight="1" ht="29">
      <c r="A2470" s="22" t="inlineStr">
        <is>
          <r>
            <t xml:space="preserve">95279</t>
          </r>
        </is>
      </c>
      <c r="B2470" s="23" t="inlineStr">
        <is>
          <r>
            <t xml:space="preserve">DESEMPENADEIRA DE CONCRETO, PESO DE 78 KG, 4 PÁS, MOTOR A GASOLINA, POTÊNCIA 5,5 HP - JUROS. AF_05/2023</t>
          </r>
        </is>
      </c>
      <c r="C2470" s="22" t="inlineStr">
        <is>
          <r>
            <t xml:space="preserve">SINAPI</t>
          </r>
        </is>
      </c>
      <c r="D2470" s="22" t="inlineStr">
        <is>
          <r>
            <t xml:space="preserve">H</t>
          </r>
        </is>
      </c>
      <c r="E2470" s="24" t="n">
        <v>1.0</v>
      </c>
      <c r="F2470" s="25" t="n">
        <v>0.15</v>
      </c>
      <c r="G2470" s="25" t="n">
        <f>TRUNC(TRUNC(E2470,8)*F2470,2)</f>
        <v>0.15</v>
      </c>
    </row>
    <row r="2471" customHeight="1" ht="29">
      <c r="A2471" s="22" t="inlineStr">
        <is>
          <r>
            <t xml:space="preserve">95280</t>
          </r>
        </is>
      </c>
      <c r="B2471" s="23" t="inlineStr">
        <is>
          <r>
            <t xml:space="preserve">DESEMPENADEIRA DE CONCRETO, PESO DE 78 KG, 4 PÁS, MOTOR A GASOLINA, POTÊNCIA 5,5 HP - MANUTENÇÃO. AF_05/2023</t>
          </r>
        </is>
      </c>
      <c r="C2471" s="22" t="inlineStr">
        <is>
          <r>
            <t xml:space="preserve">SINAPI</t>
          </r>
        </is>
      </c>
      <c r="D2471" s="22" t="inlineStr">
        <is>
          <r>
            <t xml:space="preserve">H</t>
          </r>
        </is>
      </c>
      <c r="E2471" s="24" t="n">
        <v>1.0</v>
      </c>
      <c r="F2471" s="25" t="n">
        <v>0.7</v>
      </c>
      <c r="G2471" s="25" t="n">
        <f>TRUNC(TRUNC(E2471,8)*F2471,2)</f>
        <v>0.7</v>
      </c>
    </row>
    <row r="2472" customHeight="1" ht="29">
      <c r="A2472" s="22" t="inlineStr">
        <is>
          <r>
            <t xml:space="preserve">95281</t>
          </r>
        </is>
      </c>
      <c r="B2472" s="23" t="inlineStr">
        <is>
          <r>
            <t xml:space="preserve">DESEMPENADEIRA DE CONCRETO, PESO DE 78 KG, 4 PÁS, MOTOR A GASOLINA, POTÊNCIA 5,5 HP MATERIAIS NA OPERAÇÃO. AF_05/2023</t>
          </r>
        </is>
      </c>
      <c r="C2472" s="22" t="inlineStr">
        <is>
          <r>
            <t xml:space="preserve">SINAPI</t>
          </r>
        </is>
      </c>
      <c r="D2472" s="22" t="inlineStr">
        <is>
          <r>
            <t xml:space="preserve">H</t>
          </r>
        </is>
      </c>
      <c r="E2472" s="24" t="n">
        <v>1.0</v>
      </c>
      <c r="F2472" s="25" t="n">
        <v>9.08</v>
      </c>
      <c r="G2472" s="25" t="n">
        <f>TRUNC(TRUNC(E2472,8)*F2472,2)</f>
        <v>9.08</v>
      </c>
    </row>
    <row r="2473" customHeight="1" ht="15">
      <c r="A2473" s="2" t="inlineStr"/>
      <c r="B2473" s="2" t="inlineStr"/>
      <c r="C2473" s="2" t="inlineStr"/>
      <c r="D2473" s="2" t="inlineStr"/>
      <c r="E2473" s="26" t="inlineStr">
        <is>
          <r>
            <t xml:space="preserve">TOTAL Serviço:</t>
          </r>
        </is>
      </c>
      <c r="F2473" s="26" t="inlineStr"/>
      <c r="G2473" s="27" t="n">
        <f>SUM(G2469:G2472)</f>
        <v>10.65</v>
      </c>
    </row>
    <row r="2474" customHeight="1" ht="15">
      <c r="A2474" s="2" t="inlineStr"/>
      <c r="B2474" s="2" t="inlineStr"/>
      <c r="C2474" s="2" t="inlineStr"/>
      <c r="D2474" s="2" t="inlineStr"/>
      <c r="E2474" s="28" t="inlineStr">
        <is>
          <r>
            <t xml:space="preserve">VALOR:</t>
          </r>
        </is>
      </c>
      <c r="F2474" s="28" t="inlineStr"/>
      <c r="G2474" s="29" t="n">
        <f>ROUND(SUM(G2473),2)</f>
        <v>10.65</v>
      </c>
    </row>
    <row r="2475" customHeight="1" ht="15">
      <c r="A2475" s="2" t="inlineStr"/>
      <c r="B2475" s="2" t="inlineStr"/>
      <c r="C2475" s="2" t="inlineStr"/>
      <c r="D2475" s="2" t="inlineStr"/>
      <c r="E2475" s="28" t="inlineStr">
        <is>
          <r>
            <t xml:space="preserve">VALOR BDI (20.34%):</t>
          </r>
        </is>
      </c>
      <c r="F2475" s="28" t="inlineStr"/>
      <c r="G2475" s="29" t="n">
        <f>ROUND(G2474*(20.34/100),2)</f>
        <v>2.17</v>
      </c>
    </row>
    <row r="2476" customHeight="1" ht="15">
      <c r="A2476" s="2" t="inlineStr"/>
      <c r="B2476" s="2" t="inlineStr"/>
      <c r="C2476" s="2" t="inlineStr"/>
      <c r="D2476" s="2" t="inlineStr"/>
      <c r="E2476" s="28" t="inlineStr">
        <is>
          <r>
            <t xml:space="preserve">VALOR COM BDI:</t>
          </r>
        </is>
      </c>
      <c r="F2476" s="28" t="inlineStr"/>
      <c r="G2476" s="29" t="n">
        <f>G2475+G2474</f>
        <v>12.82</v>
      </c>
    </row>
    <row r="2477" customHeight="1" ht="10">
      <c r="A2477" s="2" t="inlineStr"/>
      <c r="B2477" s="2" t="inlineStr"/>
      <c r="C2477" s="2" t="inlineStr"/>
      <c r="D2477" s="2" t="inlineStr"/>
      <c r="E2477" s="18" t="inlineStr"/>
      <c r="F2477" s="18" t="inlineStr"/>
      <c r="G2477" s="18" t="inlineStr"/>
    </row>
    <row r="2478" customHeight="1" ht="20">
      <c r="A2478" s="19" t="inlineStr">
        <is>
          <r>
            <t xml:space="preserve">​95278​ DESEMPENADEIRA DE CONCRETO, PESO DE 78 KG, 4 PÁS, MOTOR A GASOLINA, POTÊNCIA 5,5 HP - DEPRECIAÇÃO. AF_05/2023​ (H)</t>
          </r>
        </is>
      </c>
      <c r="B2478" s="19" t="inlineStr"/>
      <c r="C2478" s="19" t="inlineStr"/>
      <c r="D2478" s="19" t="inlineStr"/>
      <c r="E2478" s="19" t="inlineStr"/>
      <c r="F2478" s="19" t="inlineStr"/>
      <c r="G2478" s="19" t="inlineStr"/>
    </row>
    <row r="2479" customHeight="1" ht="15">
      <c r="A2479" s="20" t="inlineStr">
        <is>
          <r>
            <t xml:space="preserve">Equipamento</t>
          </r>
        </is>
      </c>
      <c r="B2479" s="20" t="inlineStr"/>
      <c r="C2479" s="21" t="inlineStr">
        <is>
          <r>
            <t xml:space="preserve">FONTE</t>
          </r>
        </is>
      </c>
      <c r="D2479" s="21" t="inlineStr">
        <is>
          <r>
            <t xml:space="preserve">UNID</t>
          </r>
        </is>
      </c>
      <c r="E2479" s="21" t="inlineStr">
        <is>
          <r>
            <t xml:space="preserve">COEFICIENTE</t>
          </r>
        </is>
      </c>
      <c r="F2479" s="21" t="inlineStr">
        <is>
          <r>
            <t xml:space="preserve">PREÇO UNITÁRIO</t>
          </r>
        </is>
      </c>
      <c r="G2479" s="21" t="inlineStr">
        <is>
          <r>
            <t xml:space="preserve">TOTAL</t>
          </r>
        </is>
      </c>
    </row>
    <row r="2480" customHeight="1" ht="21">
      <c r="A2480" s="22" t="inlineStr">
        <is>
          <r>
            <t xml:space="preserve">00010658</t>
          </r>
        </is>
      </c>
      <c r="B2480" s="23" t="inlineStr">
        <is>
          <r>
            <t xml:space="preserve">ALISADORA DE CONCRETO COM MOTOR A GASOLINA DE 5,5 HP, PESO COM MOTOR DE 78 KG, 4 PAS</t>
          </r>
        </is>
      </c>
      <c r="C2480" s="22" t="inlineStr">
        <is>
          <r>
            <t xml:space="preserve">SINAPI</t>
          </r>
        </is>
      </c>
      <c r="D2480" s="22" t="inlineStr">
        <is>
          <r>
            <t xml:space="preserve">UN</t>
          </r>
        </is>
      </c>
      <c r="E2480" s="24" t="n">
        <v>7.2E-5</v>
      </c>
      <c r="F2480" s="25" t="n">
        <v>10136.45</v>
      </c>
      <c r="G2480" s="25" t="n">
        <f>TRUNC(TRUNC(E2480,8)*F2480,2)</f>
        <v>0.72</v>
      </c>
    </row>
    <row r="2481" customHeight="1" ht="15">
      <c r="A2481" s="2" t="inlineStr"/>
      <c r="B2481" s="2" t="inlineStr"/>
      <c r="C2481" s="2" t="inlineStr"/>
      <c r="D2481" s="2" t="inlineStr"/>
      <c r="E2481" s="26" t="inlineStr">
        <is>
          <r>
            <t xml:space="preserve">TOTAL Equipamento:</t>
          </r>
        </is>
      </c>
      <c r="F2481" s="26" t="inlineStr"/>
      <c r="G2481" s="27" t="n">
        <f>SUM(G2480:G2480)</f>
        <v>0.72</v>
      </c>
    </row>
    <row r="2482" customHeight="1" ht="15">
      <c r="A2482" s="2" t="inlineStr"/>
      <c r="B2482" s="2" t="inlineStr"/>
      <c r="C2482" s="2" t="inlineStr"/>
      <c r="D2482" s="2" t="inlineStr"/>
      <c r="E2482" s="28" t="inlineStr">
        <is>
          <r>
            <t xml:space="preserve">VALOR:</t>
          </r>
        </is>
      </c>
      <c r="F2482" s="28" t="inlineStr"/>
      <c r="G2482" s="29" t="n">
        <f>ROUND(SUM(G2481),2)</f>
        <v>0.72</v>
      </c>
    </row>
    <row r="2483" customHeight="1" ht="15">
      <c r="A2483" s="2" t="inlineStr"/>
      <c r="B2483" s="2" t="inlineStr"/>
      <c r="C2483" s="2" t="inlineStr"/>
      <c r="D2483" s="2" t="inlineStr"/>
      <c r="E2483" s="28" t="inlineStr">
        <is>
          <r>
            <t xml:space="preserve">VALOR BDI (20.34%):</t>
          </r>
        </is>
      </c>
      <c r="F2483" s="28" t="inlineStr"/>
      <c r="G2483" s="29" t="n">
        <f>ROUND(G2482*(20.34/100),2)</f>
        <v>0.15</v>
      </c>
    </row>
    <row r="2484" customHeight="1" ht="15">
      <c r="A2484" s="2" t="inlineStr"/>
      <c r="B2484" s="2" t="inlineStr"/>
      <c r="C2484" s="2" t="inlineStr"/>
      <c r="D2484" s="2" t="inlineStr"/>
      <c r="E2484" s="28" t="inlineStr">
        <is>
          <r>
            <t xml:space="preserve">VALOR COM BDI:</t>
          </r>
        </is>
      </c>
      <c r="F2484" s="28" t="inlineStr"/>
      <c r="G2484" s="29" t="n">
        <f>G2483+G2482</f>
        <v>0.87</v>
      </c>
    </row>
    <row r="2485" customHeight="1" ht="10">
      <c r="A2485" s="2" t="inlineStr"/>
      <c r="B2485" s="2" t="inlineStr"/>
      <c r="C2485" s="2" t="inlineStr"/>
      <c r="D2485" s="2" t="inlineStr"/>
      <c r="E2485" s="18" t="inlineStr"/>
      <c r="F2485" s="18" t="inlineStr"/>
      <c r="G2485" s="18" t="inlineStr"/>
    </row>
    <row r="2486" customHeight="1" ht="20">
      <c r="A2486" s="19" t="inlineStr">
        <is>
          <r>
            <t xml:space="preserve">​95279​ DESEMPENADEIRA DE CONCRETO, PESO DE 78 KG, 4 PÁS, MOTOR A GASOLINA, POTÊNCIA 5,5 HP - JUROS. AF_05/2023​ (H)</t>
          </r>
        </is>
      </c>
      <c r="B2486" s="19" t="inlineStr"/>
      <c r="C2486" s="19" t="inlineStr"/>
      <c r="D2486" s="19" t="inlineStr"/>
      <c r="E2486" s="19" t="inlineStr"/>
      <c r="F2486" s="19" t="inlineStr"/>
      <c r="G2486" s="19" t="inlineStr"/>
    </row>
    <row r="2487" customHeight="1" ht="15">
      <c r="A2487" s="20" t="inlineStr">
        <is>
          <r>
            <t xml:space="preserve">Equipamento</t>
          </r>
        </is>
      </c>
      <c r="B2487" s="20" t="inlineStr"/>
      <c r="C2487" s="21" t="inlineStr">
        <is>
          <r>
            <t xml:space="preserve">FONTE</t>
          </r>
        </is>
      </c>
      <c r="D2487" s="21" t="inlineStr">
        <is>
          <r>
            <t xml:space="preserve">UNID</t>
          </r>
        </is>
      </c>
      <c r="E2487" s="21" t="inlineStr">
        <is>
          <r>
            <t xml:space="preserve">COEFICIENTE</t>
          </r>
        </is>
      </c>
      <c r="F2487" s="21" t="inlineStr">
        <is>
          <r>
            <t xml:space="preserve">PREÇO UNITÁRIO</t>
          </r>
        </is>
      </c>
      <c r="G2487" s="21" t="inlineStr">
        <is>
          <r>
            <t xml:space="preserve">TOTAL</t>
          </r>
        </is>
      </c>
    </row>
    <row r="2488" customHeight="1" ht="21">
      <c r="A2488" s="22" t="inlineStr">
        <is>
          <r>
            <t xml:space="preserve">00010658</t>
          </r>
        </is>
      </c>
      <c r="B2488" s="23" t="inlineStr">
        <is>
          <r>
            <t xml:space="preserve">ALISADORA DE CONCRETO COM MOTOR A GASOLINA DE 5,5 HP, PESO COM MOTOR DE 78 KG, 4 PAS</t>
          </r>
        </is>
      </c>
      <c r="C2488" s="22" t="inlineStr">
        <is>
          <r>
            <t xml:space="preserve">SINAPI</t>
          </r>
        </is>
      </c>
      <c r="D2488" s="22" t="inlineStr">
        <is>
          <r>
            <t xml:space="preserve">UN</t>
          </r>
        </is>
      </c>
      <c r="E2488" s="24" t="n">
        <v>1.48E-5</v>
      </c>
      <c r="F2488" s="25" t="n">
        <v>10136.45</v>
      </c>
      <c r="G2488" s="25" t="n">
        <f>TRUNC(TRUNC(E2488,8)*F2488,2)</f>
        <v>0.15</v>
      </c>
    </row>
    <row r="2489" customHeight="1" ht="15">
      <c r="A2489" s="2" t="inlineStr"/>
      <c r="B2489" s="2" t="inlineStr"/>
      <c r="C2489" s="2" t="inlineStr"/>
      <c r="D2489" s="2" t="inlineStr"/>
      <c r="E2489" s="26" t="inlineStr">
        <is>
          <r>
            <t xml:space="preserve">TOTAL Equipamento:</t>
          </r>
        </is>
      </c>
      <c r="F2489" s="26" t="inlineStr"/>
      <c r="G2489" s="27" t="n">
        <f>SUM(G2488:G2488)</f>
        <v>0.15</v>
      </c>
    </row>
    <row r="2490" customHeight="1" ht="15">
      <c r="A2490" s="2" t="inlineStr"/>
      <c r="B2490" s="2" t="inlineStr"/>
      <c r="C2490" s="2" t="inlineStr"/>
      <c r="D2490" s="2" t="inlineStr"/>
      <c r="E2490" s="28" t="inlineStr">
        <is>
          <r>
            <t xml:space="preserve">VALOR:</t>
          </r>
        </is>
      </c>
      <c r="F2490" s="28" t="inlineStr"/>
      <c r="G2490" s="29" t="n">
        <f>ROUND(SUM(G2489),2)</f>
        <v>0.15</v>
      </c>
    </row>
    <row r="2491" customHeight="1" ht="15">
      <c r="A2491" s="2" t="inlineStr"/>
      <c r="B2491" s="2" t="inlineStr"/>
      <c r="C2491" s="2" t="inlineStr"/>
      <c r="D2491" s="2" t="inlineStr"/>
      <c r="E2491" s="28" t="inlineStr">
        <is>
          <r>
            <t xml:space="preserve">VALOR BDI (20.34%):</t>
          </r>
        </is>
      </c>
      <c r="F2491" s="28" t="inlineStr"/>
      <c r="G2491" s="29" t="n">
        <f>ROUND(G2490*(20.34/100),2)</f>
        <v>0.03</v>
      </c>
    </row>
    <row r="2492" customHeight="1" ht="15">
      <c r="A2492" s="2" t="inlineStr"/>
      <c r="B2492" s="2" t="inlineStr"/>
      <c r="C2492" s="2" t="inlineStr"/>
      <c r="D2492" s="2" t="inlineStr"/>
      <c r="E2492" s="28" t="inlineStr">
        <is>
          <r>
            <t xml:space="preserve">VALOR COM BDI:</t>
          </r>
        </is>
      </c>
      <c r="F2492" s="28" t="inlineStr"/>
      <c r="G2492" s="29" t="n">
        <f>G2491+G2490</f>
        <v>0.18</v>
      </c>
    </row>
    <row r="2493" customHeight="1" ht="10">
      <c r="A2493" s="2" t="inlineStr"/>
      <c r="B2493" s="2" t="inlineStr"/>
      <c r="C2493" s="2" t="inlineStr"/>
      <c r="D2493" s="2" t="inlineStr"/>
      <c r="E2493" s="18" t="inlineStr"/>
      <c r="F2493" s="18" t="inlineStr"/>
      <c r="G2493" s="18" t="inlineStr"/>
    </row>
    <row r="2494" customHeight="1" ht="20">
      <c r="A2494" s="19" t="inlineStr">
        <is>
          <r>
            <t xml:space="preserve">​95280​ DESEMPENADEIRA DE CONCRETO, PESO DE 78 KG, 4 PÁS, MOTOR A GASOLINA, POTÊNCIA 5,5 HP - MANUTENÇÃO. AF_05/2023​ (H)</t>
          </r>
        </is>
      </c>
      <c r="B2494" s="19" t="inlineStr"/>
      <c r="C2494" s="19" t="inlineStr"/>
      <c r="D2494" s="19" t="inlineStr"/>
      <c r="E2494" s="19" t="inlineStr"/>
      <c r="F2494" s="19" t="inlineStr"/>
      <c r="G2494" s="19" t="inlineStr"/>
    </row>
    <row r="2495" customHeight="1" ht="15">
      <c r="A2495" s="20" t="inlineStr">
        <is>
          <r>
            <t xml:space="preserve">Equipamento</t>
          </r>
        </is>
      </c>
      <c r="B2495" s="20" t="inlineStr"/>
      <c r="C2495" s="21" t="inlineStr">
        <is>
          <r>
            <t xml:space="preserve">FONTE</t>
          </r>
        </is>
      </c>
      <c r="D2495" s="21" t="inlineStr">
        <is>
          <r>
            <t xml:space="preserve">UNID</t>
          </r>
        </is>
      </c>
      <c r="E2495" s="21" t="inlineStr">
        <is>
          <r>
            <t xml:space="preserve">COEFICIENTE</t>
          </r>
        </is>
      </c>
      <c r="F2495" s="21" t="inlineStr">
        <is>
          <r>
            <t xml:space="preserve">PREÇO UNITÁRIO</t>
          </r>
        </is>
      </c>
      <c r="G2495" s="21" t="inlineStr">
        <is>
          <r>
            <t xml:space="preserve">TOTAL</t>
          </r>
        </is>
      </c>
    </row>
    <row r="2496" customHeight="1" ht="21">
      <c r="A2496" s="22" t="inlineStr">
        <is>
          <r>
            <t xml:space="preserve">00010658</t>
          </r>
        </is>
      </c>
      <c r="B2496" s="23" t="inlineStr">
        <is>
          <r>
            <t xml:space="preserve">ALISADORA DE CONCRETO COM MOTOR A GASOLINA DE 5,5 HP, PESO COM MOTOR DE 78 KG, 4 PAS</t>
          </r>
        </is>
      </c>
      <c r="C2496" s="22" t="inlineStr">
        <is>
          <r>
            <t xml:space="preserve">SINAPI</t>
          </r>
        </is>
      </c>
      <c r="D2496" s="22" t="inlineStr">
        <is>
          <r>
            <t xml:space="preserve">UN</t>
          </r>
        </is>
      </c>
      <c r="E2496" s="24" t="n">
        <v>7.0E-5</v>
      </c>
      <c r="F2496" s="25" t="n">
        <v>10136.45</v>
      </c>
      <c r="G2496" s="25" t="n">
        <f>TRUNC(TRUNC(E2496,8)*F2496,2)</f>
        <v>0.7</v>
      </c>
    </row>
    <row r="2497" customHeight="1" ht="15">
      <c r="A2497" s="2" t="inlineStr"/>
      <c r="B2497" s="2" t="inlineStr"/>
      <c r="C2497" s="2" t="inlineStr"/>
      <c r="D2497" s="2" t="inlineStr"/>
      <c r="E2497" s="26" t="inlineStr">
        <is>
          <r>
            <t xml:space="preserve">TOTAL Equipamento:</t>
          </r>
        </is>
      </c>
      <c r="F2497" s="26" t="inlineStr"/>
      <c r="G2497" s="27" t="n">
        <f>SUM(G2496:G2496)</f>
        <v>0.7</v>
      </c>
    </row>
    <row r="2498" customHeight="1" ht="15">
      <c r="A2498" s="2" t="inlineStr"/>
      <c r="B2498" s="2" t="inlineStr"/>
      <c r="C2498" s="2" t="inlineStr"/>
      <c r="D2498" s="2" t="inlineStr"/>
      <c r="E2498" s="28" t="inlineStr">
        <is>
          <r>
            <t xml:space="preserve">VALOR:</t>
          </r>
        </is>
      </c>
      <c r="F2498" s="28" t="inlineStr"/>
      <c r="G2498" s="29" t="n">
        <f>ROUND(SUM(G2497),2)</f>
        <v>0.7</v>
      </c>
    </row>
    <row r="2499" customHeight="1" ht="15">
      <c r="A2499" s="2" t="inlineStr"/>
      <c r="B2499" s="2" t="inlineStr"/>
      <c r="C2499" s="2" t="inlineStr"/>
      <c r="D2499" s="2" t="inlineStr"/>
      <c r="E2499" s="28" t="inlineStr">
        <is>
          <r>
            <t xml:space="preserve">VALOR BDI (20.34%):</t>
          </r>
        </is>
      </c>
      <c r="F2499" s="28" t="inlineStr"/>
      <c r="G2499" s="29" t="n">
        <f>ROUND(G2498*(20.34/100),2)</f>
        <v>0.14</v>
      </c>
    </row>
    <row r="2500" customHeight="1" ht="15">
      <c r="A2500" s="2" t="inlineStr"/>
      <c r="B2500" s="2" t="inlineStr"/>
      <c r="C2500" s="2" t="inlineStr"/>
      <c r="D2500" s="2" t="inlineStr"/>
      <c r="E2500" s="28" t="inlineStr">
        <is>
          <r>
            <t xml:space="preserve">VALOR COM BDI:</t>
          </r>
        </is>
      </c>
      <c r="F2500" s="28" t="inlineStr"/>
      <c r="G2500" s="29" t="n">
        <f>G2499+G2498</f>
        <v>0.84</v>
      </c>
    </row>
    <row r="2501" customHeight="1" ht="10">
      <c r="A2501" s="2" t="inlineStr"/>
      <c r="B2501" s="2" t="inlineStr"/>
      <c r="C2501" s="2" t="inlineStr"/>
      <c r="D2501" s="2" t="inlineStr"/>
      <c r="E2501" s="18" t="inlineStr"/>
      <c r="F2501" s="18" t="inlineStr"/>
      <c r="G2501" s="18" t="inlineStr"/>
    </row>
    <row r="2502" customHeight="1" ht="20">
      <c r="A2502" s="19" t="inlineStr">
        <is>
          <r>
            <t xml:space="preserve">​95281​ DESEMPENADEIRA DE CONCRETO, PESO DE 78 KG, 4 PÁS, MOTOR A GASOLINA, POTÊNCIA 5,5 HP MATERIAIS NA OPERAÇÃO. AF_05/2023​ (H)</t>
          </r>
        </is>
      </c>
      <c r="B2502" s="19" t="inlineStr"/>
      <c r="C2502" s="19" t="inlineStr"/>
      <c r="D2502" s="19" t="inlineStr"/>
      <c r="E2502" s="19" t="inlineStr"/>
      <c r="F2502" s="19" t="inlineStr"/>
      <c r="G2502" s="19" t="inlineStr"/>
    </row>
    <row r="2503" customHeight="1" ht="15">
      <c r="A2503" s="20" t="inlineStr">
        <is>
          <r>
            <t xml:space="preserve">Material</t>
          </r>
        </is>
      </c>
      <c r="B2503" s="20" t="inlineStr"/>
      <c r="C2503" s="21" t="inlineStr">
        <is>
          <r>
            <t xml:space="preserve">FONTE</t>
          </r>
        </is>
      </c>
      <c r="D2503" s="21" t="inlineStr">
        <is>
          <r>
            <t xml:space="preserve">UNID</t>
          </r>
        </is>
      </c>
      <c r="E2503" s="21" t="inlineStr">
        <is>
          <r>
            <t xml:space="preserve">COEFICIENTE</t>
          </r>
        </is>
      </c>
      <c r="F2503" s="21" t="inlineStr">
        <is>
          <r>
            <t xml:space="preserve">PREÇO UNITÁRIO</t>
          </r>
        </is>
      </c>
      <c r="G2503" s="21" t="inlineStr">
        <is>
          <r>
            <t xml:space="preserve">TOTAL</t>
          </r>
        </is>
      </c>
    </row>
    <row r="2504" customHeight="1" ht="15">
      <c r="A2504" s="22" t="inlineStr">
        <is>
          <r>
            <t xml:space="preserve">00004222</t>
          </r>
        </is>
      </c>
      <c r="B2504" s="23" t="inlineStr">
        <is>
          <r>
            <t xml:space="preserve">GASOLINA COMUM</t>
          </r>
        </is>
      </c>
      <c r="C2504" s="22" t="inlineStr">
        <is>
          <r>
            <t xml:space="preserve">SINAPI</t>
          </r>
        </is>
      </c>
      <c r="D2504" s="22" t="inlineStr">
        <is>
          <r>
            <t xml:space="preserve">L</t>
          </r>
        </is>
      </c>
      <c r="E2504" s="24" t="n">
        <v>1.44</v>
      </c>
      <c r="F2504" s="25" t="n">
        <v>6.31</v>
      </c>
      <c r="G2504" s="25" t="n">
        <f>TRUNC(TRUNC(E2504,8)*F2504,2)</f>
        <v>9.08</v>
      </c>
    </row>
    <row r="2505" customHeight="1" ht="15">
      <c r="A2505" s="2" t="inlineStr"/>
      <c r="B2505" s="2" t="inlineStr"/>
      <c r="C2505" s="2" t="inlineStr"/>
      <c r="D2505" s="2" t="inlineStr"/>
      <c r="E2505" s="26" t="inlineStr">
        <is>
          <r>
            <t xml:space="preserve">TOTAL Material:</t>
          </r>
        </is>
      </c>
      <c r="F2505" s="26" t="inlineStr"/>
      <c r="G2505" s="27" t="n">
        <f>SUM(G2504:G2504)</f>
        <v>9.08</v>
      </c>
    </row>
    <row r="2506" customHeight="1" ht="15">
      <c r="A2506" s="2" t="inlineStr"/>
      <c r="B2506" s="2" t="inlineStr"/>
      <c r="C2506" s="2" t="inlineStr"/>
      <c r="D2506" s="2" t="inlineStr"/>
      <c r="E2506" s="28" t="inlineStr">
        <is>
          <r>
            <t xml:space="preserve">VALOR:</t>
          </r>
        </is>
      </c>
      <c r="F2506" s="28" t="inlineStr"/>
      <c r="G2506" s="29" t="n">
        <f>ROUND(SUM(G2505),2)</f>
        <v>9.08</v>
      </c>
    </row>
    <row r="2507" customHeight="1" ht="15">
      <c r="A2507" s="2" t="inlineStr"/>
      <c r="B2507" s="2" t="inlineStr"/>
      <c r="C2507" s="2" t="inlineStr"/>
      <c r="D2507" s="2" t="inlineStr"/>
      <c r="E2507" s="28" t="inlineStr">
        <is>
          <r>
            <t xml:space="preserve">VALOR BDI (20.34%):</t>
          </r>
        </is>
      </c>
      <c r="F2507" s="28" t="inlineStr"/>
      <c r="G2507" s="29" t="n">
        <f>ROUND(G2506*(20.34/100),2)</f>
        <v>1.85</v>
      </c>
    </row>
    <row r="2508" customHeight="1" ht="15">
      <c r="A2508" s="2" t="inlineStr"/>
      <c r="B2508" s="2" t="inlineStr"/>
      <c r="C2508" s="2" t="inlineStr"/>
      <c r="D2508" s="2" t="inlineStr"/>
      <c r="E2508" s="28" t="inlineStr">
        <is>
          <r>
            <t xml:space="preserve">VALOR COM BDI:</t>
          </r>
        </is>
      </c>
      <c r="F2508" s="28" t="inlineStr"/>
      <c r="G2508" s="29" t="n">
        <f>G2507+G2506</f>
        <v>10.93</v>
      </c>
    </row>
    <row r="2509" customHeight="1" ht="10">
      <c r="A2509" s="2" t="inlineStr"/>
      <c r="B2509" s="2" t="inlineStr"/>
      <c r="C2509" s="2" t="inlineStr"/>
      <c r="D2509" s="2" t="inlineStr"/>
      <c r="E2509" s="18" t="inlineStr"/>
      <c r="F2509" s="18" t="inlineStr"/>
      <c r="G2509" s="18" t="inlineStr"/>
    </row>
    <row r="2510" customHeight="1" ht="20">
      <c r="A2510" s="19" t="inlineStr">
        <is>
          <r>
            <t xml:space="preserve">​91982​ DIMMER ROTATIVO (1 MÓDULO), 220V/600W, SEM SUPORTE E SEM PLACA - FORNECIMENTO E INSTALAÇÃO. AF_03/2023​ (UN)</t>
          </r>
        </is>
      </c>
      <c r="B2510" s="19" t="inlineStr"/>
      <c r="C2510" s="19" t="inlineStr"/>
      <c r="D2510" s="19" t="inlineStr"/>
      <c r="E2510" s="19" t="inlineStr"/>
      <c r="F2510" s="19" t="inlineStr"/>
      <c r="G2510" s="19" t="inlineStr"/>
    </row>
    <row r="2511" customHeight="1" ht="15">
      <c r="A2511" s="20" t="inlineStr">
        <is>
          <r>
            <t xml:space="preserve">Material</t>
          </r>
        </is>
      </c>
      <c r="B2511" s="20" t="inlineStr"/>
      <c r="C2511" s="21" t="inlineStr">
        <is>
          <r>
            <t xml:space="preserve">FONTE</t>
          </r>
        </is>
      </c>
      <c r="D2511" s="21" t="inlineStr">
        <is>
          <r>
            <t xml:space="preserve">UNID</t>
          </r>
        </is>
      </c>
      <c r="E2511" s="21" t="inlineStr">
        <is>
          <r>
            <t xml:space="preserve">COEFICIENTE</t>
          </r>
        </is>
      </c>
      <c r="F2511" s="21" t="inlineStr">
        <is>
          <r>
            <t xml:space="preserve">PREÇO UNITÁRIO</t>
          </r>
        </is>
      </c>
      <c r="G2511" s="21" t="inlineStr">
        <is>
          <r>
            <t xml:space="preserve">TOTAL</t>
          </r>
        </is>
      </c>
    </row>
    <row r="2512" customHeight="1" ht="21">
      <c r="A2512" s="22" t="inlineStr">
        <is>
          <r>
            <t xml:space="preserve">00038109</t>
          </r>
        </is>
      </c>
      <c r="B2512" s="23" t="inlineStr">
        <is>
          <r>
            <t xml:space="preserve">VARIADOR DE LUMINOSIDADE ROTATIVO (DIMMER) 220 V, 600 W (APENAS MODULO)</t>
          </r>
        </is>
      </c>
      <c r="C2512" s="22" t="inlineStr">
        <is>
          <r>
            <t xml:space="preserve">SINAPI</t>
          </r>
        </is>
      </c>
      <c r="D2512" s="22" t="inlineStr">
        <is>
          <r>
            <t xml:space="preserve">UN</t>
          </r>
        </is>
      </c>
      <c r="E2512" s="24" t="n">
        <v>1.0</v>
      </c>
      <c r="F2512" s="25" t="n">
        <v>75.74</v>
      </c>
      <c r="G2512" s="25" t="n">
        <f>TRUNC(TRUNC(E2512,8)*F2512,2)</f>
        <v>75.74</v>
      </c>
    </row>
    <row r="2513" customHeight="1" ht="15">
      <c r="A2513" s="2" t="inlineStr"/>
      <c r="B2513" s="2" t="inlineStr"/>
      <c r="C2513" s="2" t="inlineStr"/>
      <c r="D2513" s="2" t="inlineStr"/>
      <c r="E2513" s="26" t="inlineStr">
        <is>
          <r>
            <t xml:space="preserve">TOTAL Material:</t>
          </r>
        </is>
      </c>
      <c r="F2513" s="26" t="inlineStr"/>
      <c r="G2513" s="27" t="n">
        <f>SUM(G2512:G2512)</f>
        <v>75.74</v>
      </c>
    </row>
    <row r="2514" customHeight="1" ht="15">
      <c r="A2514" s="20" t="inlineStr">
        <is>
          <r>
            <t xml:space="preserve">Mão de Obra com Encargos Complementares</t>
          </r>
        </is>
      </c>
      <c r="B2514" s="20" t="inlineStr"/>
      <c r="C2514" s="21" t="inlineStr">
        <is>
          <r>
            <t xml:space="preserve">FONTE</t>
          </r>
        </is>
      </c>
      <c r="D2514" s="21" t="inlineStr">
        <is>
          <r>
            <t xml:space="preserve">UNID</t>
          </r>
        </is>
      </c>
      <c r="E2514" s="21" t="inlineStr">
        <is>
          <r>
            <t xml:space="preserve">COEFICIENTE</t>
          </r>
        </is>
      </c>
      <c r="F2514" s="21" t="inlineStr">
        <is>
          <r>
            <t xml:space="preserve">PREÇO UNITÁRIO</t>
          </r>
        </is>
      </c>
      <c r="G2514" s="21" t="inlineStr">
        <is>
          <r>
            <t xml:space="preserve">TOTAL</t>
          </r>
        </is>
      </c>
    </row>
    <row r="2515" customHeight="1" ht="21">
      <c r="A2515" s="22" t="inlineStr">
        <is>
          <r>
            <t xml:space="preserve">88247</t>
          </r>
        </is>
      </c>
      <c r="B2515" s="23" t="inlineStr">
        <is>
          <r>
            <t xml:space="preserve">AUXILIAR DE ELETRICISTA COM ENCARGOS COMPLEMENTARES</t>
          </r>
        </is>
      </c>
      <c r="C2515" s="22" t="inlineStr">
        <is>
          <r>
            <t xml:space="preserve">SINAPI</t>
          </r>
        </is>
      </c>
      <c r="D2515" s="22" t="inlineStr">
        <is>
          <r>
            <t xml:space="preserve">H</t>
          </r>
        </is>
      </c>
      <c r="E2515" s="24" t="n">
        <v>0.232</v>
      </c>
      <c r="F2515" s="25" t="n">
        <v>25.22</v>
      </c>
      <c r="G2515" s="25" t="n">
        <f>TRUNC(TRUNC(E2515,8)*F2515,2)</f>
        <v>5.85</v>
      </c>
    </row>
    <row r="2516" customHeight="1" ht="15">
      <c r="A2516" s="22" t="inlineStr">
        <is>
          <r>
            <t xml:space="preserve">88264</t>
          </r>
        </is>
      </c>
      <c r="B2516" s="23" t="inlineStr">
        <is>
          <r>
            <t xml:space="preserve">ELETRICISTA COM ENCARGOS COMPLEMENTARES</t>
          </r>
        </is>
      </c>
      <c r="C2516" s="22" t="inlineStr">
        <is>
          <r>
            <t xml:space="preserve">SINAPI</t>
          </r>
        </is>
      </c>
      <c r="D2516" s="22" t="inlineStr">
        <is>
          <r>
            <t xml:space="preserve">H</t>
          </r>
        </is>
      </c>
      <c r="E2516" s="24" t="n">
        <v>0.232</v>
      </c>
      <c r="F2516" s="25" t="n">
        <v>30.96</v>
      </c>
      <c r="G2516" s="25" t="n">
        <f>TRUNC(TRUNC(E2516,8)*F2516,2)</f>
        <v>7.18</v>
      </c>
    </row>
    <row r="2517" customHeight="1" ht="18">
      <c r="A2517" s="2" t="inlineStr"/>
      <c r="B2517" s="2" t="inlineStr"/>
      <c r="C2517" s="2" t="inlineStr"/>
      <c r="D2517" s="2" t="inlineStr"/>
      <c r="E2517" s="26" t="inlineStr">
        <is>
          <r>
            <t xml:space="preserve">TOTAL Mão de Obra com Encargos Complementares:</t>
          </r>
        </is>
      </c>
      <c r="F2517" s="26" t="inlineStr"/>
      <c r="G2517" s="27" t="n">
        <f>SUM(G2515:G2516)</f>
        <v>13.03</v>
      </c>
    </row>
    <row r="2518" customHeight="1" ht="15">
      <c r="A2518" s="2" t="inlineStr"/>
      <c r="B2518" s="2" t="inlineStr"/>
      <c r="C2518" s="2" t="inlineStr"/>
      <c r="D2518" s="2" t="inlineStr"/>
      <c r="E2518" s="28" t="inlineStr">
        <is>
          <r>
            <t xml:space="preserve">VALOR:</t>
          </r>
        </is>
      </c>
      <c r="F2518" s="28" t="inlineStr"/>
      <c r="G2518" s="29" t="n">
        <f>ROUND(SUM(G2513,G2517),2)</f>
        <v>88.77</v>
      </c>
    </row>
    <row r="2519" customHeight="1" ht="15">
      <c r="A2519" s="2" t="inlineStr"/>
      <c r="B2519" s="2" t="inlineStr"/>
      <c r="C2519" s="2" t="inlineStr"/>
      <c r="D2519" s="2" t="inlineStr"/>
      <c r="E2519" s="28" t="inlineStr">
        <is>
          <r>
            <t xml:space="preserve">VALOR BDI (20.34%):</t>
          </r>
        </is>
      </c>
      <c r="F2519" s="28" t="inlineStr"/>
      <c r="G2519" s="29" t="n">
        <f>ROUND(G2518*(20.34/100),2)</f>
        <v>18.06</v>
      </c>
    </row>
    <row r="2520" customHeight="1" ht="15">
      <c r="A2520" s="2" t="inlineStr"/>
      <c r="B2520" s="2" t="inlineStr"/>
      <c r="C2520" s="2" t="inlineStr"/>
      <c r="D2520" s="2" t="inlineStr"/>
      <c r="E2520" s="28" t="inlineStr">
        <is>
          <r>
            <t xml:space="preserve">VALOR COM BDI:</t>
          </r>
        </is>
      </c>
      <c r="F2520" s="28" t="inlineStr"/>
      <c r="G2520" s="29" t="n">
        <f>G2519+G2518</f>
        <v>106.83</v>
      </c>
    </row>
    <row r="2521" customHeight="1" ht="10">
      <c r="A2521" s="2" t="inlineStr"/>
      <c r="B2521" s="2" t="inlineStr"/>
      <c r="C2521" s="2" t="inlineStr"/>
      <c r="D2521" s="2" t="inlineStr"/>
      <c r="E2521" s="18" t="inlineStr"/>
      <c r="F2521" s="18" t="inlineStr"/>
      <c r="G2521" s="18" t="inlineStr"/>
    </row>
    <row r="2522" customHeight="1" ht="20">
      <c r="A2522" s="19" t="inlineStr">
        <is>
          <r>
            <t xml:space="preserve">​C4530​ DISJUNTOR DIFERENCIAL DR-16A - 40A, 30mA​ (UN)</t>
          </r>
        </is>
      </c>
      <c r="B2522" s="19" t="inlineStr"/>
      <c r="C2522" s="19" t="inlineStr"/>
      <c r="D2522" s="19" t="inlineStr"/>
      <c r="E2522" s="19" t="inlineStr"/>
      <c r="F2522" s="19" t="inlineStr"/>
      <c r="G2522" s="19" t="inlineStr"/>
    </row>
    <row r="2523" customHeight="1" ht="15">
      <c r="A2523" s="20" t="inlineStr">
        <is>
          <r>
            <t xml:space="preserve">Material</t>
          </r>
        </is>
      </c>
      <c r="B2523" s="20" t="inlineStr"/>
      <c r="C2523" s="21" t="inlineStr">
        <is>
          <r>
            <t xml:space="preserve">FONTE</t>
          </r>
        </is>
      </c>
      <c r="D2523" s="21" t="inlineStr">
        <is>
          <r>
            <t xml:space="preserve">UNID</t>
          </r>
        </is>
      </c>
      <c r="E2523" s="21" t="inlineStr">
        <is>
          <r>
            <t xml:space="preserve">COEFICIENTE</t>
          </r>
        </is>
      </c>
      <c r="F2523" s="21" t="inlineStr">
        <is>
          <r>
            <t xml:space="preserve">PREÇO UNITÁRIO</t>
          </r>
        </is>
      </c>
      <c r="G2523" s="21" t="inlineStr">
        <is>
          <r>
            <t xml:space="preserve">TOTAL</t>
          </r>
        </is>
      </c>
    </row>
    <row r="2524" customHeight="1" ht="15">
      <c r="A2524" s="22" t="inlineStr">
        <is>
          <r>
            <t xml:space="preserve">I8365</t>
          </r>
        </is>
      </c>
      <c r="B2524" s="23" t="inlineStr">
        <is>
          <r>
            <t xml:space="preserve">DISJUNTOR DIFERENCIAL DR-16A - 40A, 30mA</t>
          </r>
        </is>
      </c>
      <c r="C2524" s="22" t="inlineStr">
        <is>
          <r>
            <t xml:space="preserve">SEINFRA</t>
          </r>
        </is>
      </c>
      <c r="D2524" s="22" t="inlineStr">
        <is>
          <r>
            <t xml:space="preserve">UN</t>
          </r>
        </is>
      </c>
      <c r="E2524" s="24" t="n">
        <v>1.0</v>
      </c>
      <c r="F2524" s="30" t="n">
        <v>134.19</v>
      </c>
      <c r="G2524" s="30" t="n">
        <f>ROUND(ROUND(E2524,8)*F2524,4)</f>
        <v>134.19</v>
      </c>
    </row>
    <row r="2525" customHeight="1" ht="15">
      <c r="A2525" s="2" t="inlineStr"/>
      <c r="B2525" s="2" t="inlineStr"/>
      <c r="C2525" s="2" t="inlineStr"/>
      <c r="D2525" s="2" t="inlineStr"/>
      <c r="E2525" s="26" t="inlineStr">
        <is>
          <r>
            <t xml:space="preserve">TOTAL Material:</t>
          </r>
        </is>
      </c>
      <c r="F2525" s="26" t="inlineStr"/>
      <c r="G2525" s="31" t="n">
        <f>SUM(G2524:G2524)</f>
        <v>134.19</v>
      </c>
    </row>
    <row r="2526" customHeight="1" ht="15">
      <c r="A2526" s="20" t="inlineStr">
        <is>
          <r>
            <t xml:space="preserve">Mão de Obra</t>
          </r>
        </is>
      </c>
      <c r="B2526" s="20" t="inlineStr"/>
      <c r="C2526" s="21" t="inlineStr">
        <is>
          <r>
            <t xml:space="preserve">FONTE</t>
          </r>
        </is>
      </c>
      <c r="D2526" s="21" t="inlineStr">
        <is>
          <r>
            <t xml:space="preserve">UNID</t>
          </r>
        </is>
      </c>
      <c r="E2526" s="21" t="inlineStr">
        <is>
          <r>
            <t xml:space="preserve">COEFICIENTE</t>
          </r>
        </is>
      </c>
      <c r="F2526" s="21" t="inlineStr">
        <is>
          <r>
            <t xml:space="preserve">PREÇO UNITÁRIO</t>
          </r>
        </is>
      </c>
      <c r="G2526" s="21" t="inlineStr">
        <is>
          <r>
            <t xml:space="preserve">TOTAL</t>
          </r>
        </is>
      </c>
    </row>
    <row r="2527" customHeight="1" ht="15">
      <c r="A2527" s="22" t="inlineStr">
        <is>
          <r>
            <t xml:space="preserve">I0037</t>
          </r>
        </is>
      </c>
      <c r="B2527" s="23" t="inlineStr">
        <is>
          <r>
            <t xml:space="preserve">AJUDANTE</t>
          </r>
        </is>
      </c>
      <c r="C2527" s="22" t="inlineStr">
        <is>
          <r>
            <t xml:space="preserve">SEINFRA</t>
          </r>
        </is>
      </c>
      <c r="D2527" s="22" t="inlineStr">
        <is>
          <r>
            <t xml:space="preserve">H</t>
          </r>
        </is>
      </c>
      <c r="E2527" s="24" t="n">
        <v>0.6</v>
      </c>
      <c r="F2527" s="30" t="n">
        <v>21.1</v>
      </c>
      <c r="G2527" s="30" t="n">
        <f>ROUND(ROUND(E2527,8)*F2527,4)</f>
        <v>12.66</v>
      </c>
    </row>
    <row r="2528" customHeight="1" ht="15">
      <c r="A2528" s="22" t="inlineStr">
        <is>
          <r>
            <t xml:space="preserve">I2312</t>
          </r>
        </is>
      </c>
      <c r="B2528" s="23" t="inlineStr">
        <is>
          <r>
            <t xml:space="preserve">ELETRICISTA</t>
          </r>
        </is>
      </c>
      <c r="C2528" s="22" t="inlineStr">
        <is>
          <r>
            <t xml:space="preserve">SEINFRA</t>
          </r>
        </is>
      </c>
      <c r="D2528" s="22" t="inlineStr">
        <is>
          <r>
            <t xml:space="preserve">H</t>
          </r>
        </is>
      </c>
      <c r="E2528" s="24" t="n">
        <v>0.6</v>
      </c>
      <c r="F2528" s="30" t="n">
        <v>26.85</v>
      </c>
      <c r="G2528" s="30" t="n">
        <f>ROUND(ROUND(E2528,8)*F2528,4)</f>
        <v>16.11</v>
      </c>
    </row>
    <row r="2529" customHeight="1" ht="15">
      <c r="A2529" s="2" t="inlineStr"/>
      <c r="B2529" s="2" t="inlineStr"/>
      <c r="C2529" s="2" t="inlineStr"/>
      <c r="D2529" s="2" t="inlineStr"/>
      <c r="E2529" s="26" t="inlineStr">
        <is>
          <r>
            <t xml:space="preserve">TOTAL Mão de Obra:</t>
          </r>
        </is>
      </c>
      <c r="F2529" s="26" t="inlineStr"/>
      <c r="G2529" s="31" t="n">
        <f>SUM(G2527:G2528)</f>
        <v>28.77</v>
      </c>
    </row>
    <row r="2530" customHeight="1" ht="15">
      <c r="A2530" s="2" t="inlineStr"/>
      <c r="B2530" s="2" t="inlineStr"/>
      <c r="C2530" s="2" t="inlineStr"/>
      <c r="D2530" s="2" t="inlineStr"/>
      <c r="E2530" s="28" t="inlineStr">
        <is>
          <r>
            <t xml:space="preserve">VALOR:</t>
          </r>
        </is>
      </c>
      <c r="F2530" s="28" t="inlineStr"/>
      <c r="G2530" s="29" t="n">
        <f>ROUND(SUM(G2525,G2529),2)</f>
        <v>162.96</v>
      </c>
    </row>
    <row r="2531" customHeight="1" ht="15">
      <c r="A2531" s="2" t="inlineStr"/>
      <c r="B2531" s="2" t="inlineStr"/>
      <c r="C2531" s="2" t="inlineStr"/>
      <c r="D2531" s="2" t="inlineStr"/>
      <c r="E2531" s="28" t="inlineStr">
        <is>
          <r>
            <t xml:space="preserve">VALOR BDI (20.34%):</t>
          </r>
        </is>
      </c>
      <c r="F2531" s="28" t="inlineStr"/>
      <c r="G2531" s="29" t="n">
        <f>ROUND(G2530*(20.34/100),2)</f>
        <v>33.15</v>
      </c>
    </row>
    <row r="2532" customHeight="1" ht="15">
      <c r="A2532" s="2" t="inlineStr"/>
      <c r="B2532" s="2" t="inlineStr"/>
      <c r="C2532" s="2" t="inlineStr"/>
      <c r="D2532" s="2" t="inlineStr"/>
      <c r="E2532" s="28" t="inlineStr">
        <is>
          <r>
            <t xml:space="preserve">VALOR COM BDI:</t>
          </r>
        </is>
      </c>
      <c r="F2532" s="28" t="inlineStr"/>
      <c r="G2532" s="29" t="n">
        <f>G2531+G2530</f>
        <v>196.11</v>
      </c>
    </row>
    <row r="2533" customHeight="1" ht="10">
      <c r="A2533" s="2" t="inlineStr"/>
      <c r="B2533" s="2" t="inlineStr"/>
      <c r="C2533" s="2" t="inlineStr"/>
      <c r="D2533" s="2" t="inlineStr"/>
      <c r="E2533" s="18" t="inlineStr"/>
      <c r="F2533" s="18" t="inlineStr"/>
      <c r="G2533" s="18" t="inlineStr"/>
    </row>
    <row r="2534" customHeight="1" ht="20">
      <c r="A2534" s="19" t="inlineStr">
        <is>
          <r>
            <t xml:space="preserve">​C1105​ DISJUNTOR TRIPOLAR C/ACIONAMENTO NA PORTA DO Q.D.ATE 1250A​ (UN)</t>
          </r>
        </is>
      </c>
      <c r="B2534" s="19" t="inlineStr"/>
      <c r="C2534" s="19" t="inlineStr"/>
      <c r="D2534" s="19" t="inlineStr"/>
      <c r="E2534" s="19" t="inlineStr"/>
      <c r="F2534" s="19" t="inlineStr"/>
      <c r="G2534" s="19" t="inlineStr"/>
    </row>
    <row r="2535" customHeight="1" ht="15">
      <c r="A2535" s="20" t="inlineStr">
        <is>
          <r>
            <t xml:space="preserve">Material</t>
          </r>
        </is>
      </c>
      <c r="B2535" s="20" t="inlineStr"/>
      <c r="C2535" s="21" t="inlineStr">
        <is>
          <r>
            <t xml:space="preserve">FONTE</t>
          </r>
        </is>
      </c>
      <c r="D2535" s="21" t="inlineStr">
        <is>
          <r>
            <t xml:space="preserve">UNID</t>
          </r>
        </is>
      </c>
      <c r="E2535" s="21" t="inlineStr">
        <is>
          <r>
            <t xml:space="preserve">COEFICIENTE</t>
          </r>
        </is>
      </c>
      <c r="F2535" s="21" t="inlineStr">
        <is>
          <r>
            <t xml:space="preserve">PREÇO UNITÁRIO</t>
          </r>
        </is>
      </c>
      <c r="G2535" s="21" t="inlineStr">
        <is>
          <r>
            <t xml:space="preserve">TOTAL</t>
          </r>
        </is>
      </c>
    </row>
    <row r="2536" customHeight="1" ht="15">
      <c r="A2536" s="22" t="inlineStr">
        <is>
          <r>
            <t xml:space="preserve">I0999</t>
          </r>
        </is>
      </c>
      <c r="B2536" s="23" t="inlineStr">
        <is>
          <r>
            <t xml:space="preserve">DISJUNTOR TIPO COMPACTO E ABERTO 3X1250A</t>
          </r>
        </is>
      </c>
      <c r="C2536" s="22" t="inlineStr">
        <is>
          <r>
            <t xml:space="preserve">SEINFRA</t>
          </r>
        </is>
      </c>
      <c r="D2536" s="22" t="inlineStr">
        <is>
          <r>
            <t xml:space="preserve">UN</t>
          </r>
        </is>
      </c>
      <c r="E2536" s="24" t="n">
        <v>1.0</v>
      </c>
      <c r="F2536" s="35" t="n">
        <v>15201.49</v>
      </c>
      <c r="G2536" s="35" t="n">
        <f>ROUND(ROUND(E2536,8)*F2536,4)</f>
        <v>15201.49</v>
      </c>
    </row>
    <row r="2537" customHeight="1" ht="15">
      <c r="A2537" s="2" t="inlineStr"/>
      <c r="B2537" s="2" t="inlineStr"/>
      <c r="C2537" s="2" t="inlineStr"/>
      <c r="D2537" s="2" t="inlineStr"/>
      <c r="E2537" s="26" t="inlineStr">
        <is>
          <r>
            <t xml:space="preserve">TOTAL Material:</t>
          </r>
        </is>
      </c>
      <c r="F2537" s="26" t="inlineStr"/>
      <c r="G2537" s="31" t="n">
        <f>SUM(G2536:G2536)</f>
        <v>15201.49</v>
      </c>
    </row>
    <row r="2538" customHeight="1" ht="15">
      <c r="A2538" s="20" t="inlineStr">
        <is>
          <r>
            <t xml:space="preserve">Mão de Obra</t>
          </r>
        </is>
      </c>
      <c r="B2538" s="20" t="inlineStr"/>
      <c r="C2538" s="21" t="inlineStr">
        <is>
          <r>
            <t xml:space="preserve">FONTE</t>
          </r>
        </is>
      </c>
      <c r="D2538" s="21" t="inlineStr">
        <is>
          <r>
            <t xml:space="preserve">UNID</t>
          </r>
        </is>
      </c>
      <c r="E2538" s="21" t="inlineStr">
        <is>
          <r>
            <t xml:space="preserve">COEFICIENTE</t>
          </r>
        </is>
      </c>
      <c r="F2538" s="21" t="inlineStr">
        <is>
          <r>
            <t xml:space="preserve">PREÇO UNITÁRIO</t>
          </r>
        </is>
      </c>
      <c r="G2538" s="21" t="inlineStr">
        <is>
          <r>
            <t xml:space="preserve">TOTAL</t>
          </r>
        </is>
      </c>
    </row>
    <row r="2539" customHeight="1" ht="15">
      <c r="A2539" s="22" t="inlineStr">
        <is>
          <r>
            <t xml:space="preserve">I0042</t>
          </r>
        </is>
      </c>
      <c r="B2539" s="23" t="inlineStr">
        <is>
          <r>
            <t xml:space="preserve">AJUDANTE DE ELETRICISTA</t>
          </r>
        </is>
      </c>
      <c r="C2539" s="22" t="inlineStr">
        <is>
          <r>
            <t xml:space="preserve">SEINFRA</t>
          </r>
        </is>
      </c>
      <c r="D2539" s="22" t="inlineStr">
        <is>
          <r>
            <t xml:space="preserve">H</t>
          </r>
        </is>
      </c>
      <c r="E2539" s="24" t="n">
        <v>10.0</v>
      </c>
      <c r="F2539" s="30" t="n">
        <v>21.1</v>
      </c>
      <c r="G2539" s="30" t="n">
        <f>ROUND(ROUND(E2539,8)*F2539,4)</f>
        <v>211.0</v>
      </c>
    </row>
    <row r="2540" customHeight="1" ht="15">
      <c r="A2540" s="22" t="inlineStr">
        <is>
          <r>
            <t xml:space="preserve">I2312</t>
          </r>
        </is>
      </c>
      <c r="B2540" s="23" t="inlineStr">
        <is>
          <r>
            <t xml:space="preserve">ELETRICISTA</t>
          </r>
        </is>
      </c>
      <c r="C2540" s="22" t="inlineStr">
        <is>
          <r>
            <t xml:space="preserve">SEINFRA</t>
          </r>
        </is>
      </c>
      <c r="D2540" s="22" t="inlineStr">
        <is>
          <r>
            <t xml:space="preserve">H</t>
          </r>
        </is>
      </c>
      <c r="E2540" s="24" t="n">
        <v>5.0</v>
      </c>
      <c r="F2540" s="30" t="n">
        <v>26.85</v>
      </c>
      <c r="G2540" s="30" t="n">
        <f>ROUND(ROUND(E2540,8)*F2540,4)</f>
        <v>134.25</v>
      </c>
    </row>
    <row r="2541" customHeight="1" ht="15">
      <c r="A2541" s="2" t="inlineStr"/>
      <c r="B2541" s="2" t="inlineStr"/>
      <c r="C2541" s="2" t="inlineStr"/>
      <c r="D2541" s="2" t="inlineStr"/>
      <c r="E2541" s="26" t="inlineStr">
        <is>
          <r>
            <t xml:space="preserve">TOTAL Mão de Obra:</t>
          </r>
        </is>
      </c>
      <c r="F2541" s="26" t="inlineStr"/>
      <c r="G2541" s="31" t="n">
        <f>SUM(G2539:G2540)</f>
        <v>345.25</v>
      </c>
    </row>
    <row r="2542" customHeight="1" ht="15">
      <c r="A2542" s="2" t="inlineStr"/>
      <c r="B2542" s="2" t="inlineStr"/>
      <c r="C2542" s="2" t="inlineStr"/>
      <c r="D2542" s="2" t="inlineStr"/>
      <c r="E2542" s="28" t="inlineStr">
        <is>
          <r>
            <t xml:space="preserve">VALOR:</t>
          </r>
        </is>
      </c>
      <c r="F2542" s="28" t="inlineStr"/>
      <c r="G2542" s="29" t="n">
        <f>ROUND(SUM(G2537,G2541),2)</f>
        <v>15546.74</v>
      </c>
    </row>
    <row r="2543" customHeight="1" ht="15">
      <c r="A2543" s="2" t="inlineStr"/>
      <c r="B2543" s="2" t="inlineStr"/>
      <c r="C2543" s="2" t="inlineStr"/>
      <c r="D2543" s="2" t="inlineStr"/>
      <c r="E2543" s="28" t="inlineStr">
        <is>
          <r>
            <t xml:space="preserve">VALOR BDI (20.34%):</t>
          </r>
        </is>
      </c>
      <c r="F2543" s="28" t="inlineStr"/>
      <c r="G2543" s="29" t="n">
        <f>ROUND(G2542*(20.34/100),2)</f>
        <v>3162.21</v>
      </c>
    </row>
    <row r="2544" customHeight="1" ht="15">
      <c r="A2544" s="2" t="inlineStr"/>
      <c r="B2544" s="2" t="inlineStr"/>
      <c r="C2544" s="2" t="inlineStr"/>
      <c r="D2544" s="2" t="inlineStr"/>
      <c r="E2544" s="28" t="inlineStr">
        <is>
          <r>
            <t xml:space="preserve">VALOR COM BDI:</t>
          </r>
        </is>
      </c>
      <c r="F2544" s="28" t="inlineStr"/>
      <c r="G2544" s="29" t="n">
        <f>G2543+G2542</f>
        <v>18708.95</v>
      </c>
    </row>
    <row r="2545" customHeight="1" ht="10">
      <c r="A2545" s="2" t="inlineStr"/>
      <c r="B2545" s="2" t="inlineStr"/>
      <c r="C2545" s="2" t="inlineStr"/>
      <c r="D2545" s="2" t="inlineStr"/>
      <c r="E2545" s="18" t="inlineStr"/>
      <c r="F2545" s="18" t="inlineStr"/>
      <c r="G2545" s="18" t="inlineStr"/>
    </row>
    <row r="2546" customHeight="1" ht="20">
      <c r="A2546" s="19" t="inlineStr">
        <is>
          <r>
            <t xml:space="preserve">​C1113​ DISJUNTOR TRIPOLAR C/ACIONAMENTO NA PORTA DO Q.D.ATE 630A​ (UN)</t>
          </r>
        </is>
      </c>
      <c r="B2546" s="19" t="inlineStr"/>
      <c r="C2546" s="19" t="inlineStr"/>
      <c r="D2546" s="19" t="inlineStr"/>
      <c r="E2546" s="19" t="inlineStr"/>
      <c r="F2546" s="19" t="inlineStr"/>
      <c r="G2546" s="19" t="inlineStr"/>
    </row>
    <row r="2547" customHeight="1" ht="15">
      <c r="A2547" s="20" t="inlineStr">
        <is>
          <r>
            <t xml:space="preserve">Material</t>
          </r>
        </is>
      </c>
      <c r="B2547" s="20" t="inlineStr"/>
      <c r="C2547" s="21" t="inlineStr">
        <is>
          <r>
            <t xml:space="preserve">FONTE</t>
          </r>
        </is>
      </c>
      <c r="D2547" s="21" t="inlineStr">
        <is>
          <r>
            <t xml:space="preserve">UNID</t>
          </r>
        </is>
      </c>
      <c r="E2547" s="21" t="inlineStr">
        <is>
          <r>
            <t xml:space="preserve">COEFICIENTE</t>
          </r>
        </is>
      </c>
      <c r="F2547" s="21" t="inlineStr">
        <is>
          <r>
            <t xml:space="preserve">PREÇO UNITÁRIO</t>
          </r>
        </is>
      </c>
      <c r="G2547" s="21" t="inlineStr">
        <is>
          <r>
            <t xml:space="preserve">TOTAL</t>
          </r>
        </is>
      </c>
    </row>
    <row r="2548" customHeight="1" ht="15">
      <c r="A2548" s="22" t="inlineStr">
        <is>
          <r>
            <t xml:space="preserve">I1003</t>
          </r>
        </is>
      </c>
      <c r="B2548" s="23" t="inlineStr">
        <is>
          <r>
            <t xml:space="preserve">DISJUNTOR TIPO COMPACTO E ABERTO 3X 630A</t>
          </r>
        </is>
      </c>
      <c r="C2548" s="22" t="inlineStr">
        <is>
          <r>
            <t xml:space="preserve">SEINFRA</t>
          </r>
        </is>
      </c>
      <c r="D2548" s="22" t="inlineStr">
        <is>
          <r>
            <t xml:space="preserve">UN</t>
          </r>
        </is>
      </c>
      <c r="E2548" s="24" t="n">
        <v>1.0</v>
      </c>
      <c r="F2548" s="30" t="n">
        <v>3370.85</v>
      </c>
      <c r="G2548" s="30" t="n">
        <f>ROUND(ROUND(E2548,8)*F2548,4)</f>
        <v>3370.85</v>
      </c>
    </row>
    <row r="2549" customHeight="1" ht="15">
      <c r="A2549" s="2" t="inlineStr"/>
      <c r="B2549" s="2" t="inlineStr"/>
      <c r="C2549" s="2" t="inlineStr"/>
      <c r="D2549" s="2" t="inlineStr"/>
      <c r="E2549" s="26" t="inlineStr">
        <is>
          <r>
            <t xml:space="preserve">TOTAL Material:</t>
          </r>
        </is>
      </c>
      <c r="F2549" s="26" t="inlineStr"/>
      <c r="G2549" s="31" t="n">
        <f>SUM(G2548:G2548)</f>
        <v>3370.85</v>
      </c>
    </row>
    <row r="2550" customHeight="1" ht="15">
      <c r="A2550" s="20" t="inlineStr">
        <is>
          <r>
            <t xml:space="preserve">Mão de Obra</t>
          </r>
        </is>
      </c>
      <c r="B2550" s="20" t="inlineStr"/>
      <c r="C2550" s="21" t="inlineStr">
        <is>
          <r>
            <t xml:space="preserve">FONTE</t>
          </r>
        </is>
      </c>
      <c r="D2550" s="21" t="inlineStr">
        <is>
          <r>
            <t xml:space="preserve">UNID</t>
          </r>
        </is>
      </c>
      <c r="E2550" s="21" t="inlineStr">
        <is>
          <r>
            <t xml:space="preserve">COEFICIENTE</t>
          </r>
        </is>
      </c>
      <c r="F2550" s="21" t="inlineStr">
        <is>
          <r>
            <t xml:space="preserve">PREÇO UNITÁRIO</t>
          </r>
        </is>
      </c>
      <c r="G2550" s="21" t="inlineStr">
        <is>
          <r>
            <t xml:space="preserve">TOTAL</t>
          </r>
        </is>
      </c>
    </row>
    <row r="2551" customHeight="1" ht="15">
      <c r="A2551" s="22" t="inlineStr">
        <is>
          <r>
            <t xml:space="preserve">I0042</t>
          </r>
        </is>
      </c>
      <c r="B2551" s="23" t="inlineStr">
        <is>
          <r>
            <t xml:space="preserve">AJUDANTE DE ELETRICISTA</t>
          </r>
        </is>
      </c>
      <c r="C2551" s="22" t="inlineStr">
        <is>
          <r>
            <t xml:space="preserve">SEINFRA</t>
          </r>
        </is>
      </c>
      <c r="D2551" s="22" t="inlineStr">
        <is>
          <r>
            <t xml:space="preserve">H</t>
          </r>
        </is>
      </c>
      <c r="E2551" s="24" t="n">
        <v>8.0</v>
      </c>
      <c r="F2551" s="30" t="n">
        <v>21.1</v>
      </c>
      <c r="G2551" s="30" t="n">
        <f>ROUND(ROUND(E2551,8)*F2551,4)</f>
        <v>168.8</v>
      </c>
    </row>
    <row r="2552" customHeight="1" ht="15">
      <c r="A2552" s="22" t="inlineStr">
        <is>
          <r>
            <t xml:space="preserve">I2312</t>
          </r>
        </is>
      </c>
      <c r="B2552" s="23" t="inlineStr">
        <is>
          <r>
            <t xml:space="preserve">ELETRICISTA</t>
          </r>
        </is>
      </c>
      <c r="C2552" s="22" t="inlineStr">
        <is>
          <r>
            <t xml:space="preserve">SEINFRA</t>
          </r>
        </is>
      </c>
      <c r="D2552" s="22" t="inlineStr">
        <is>
          <r>
            <t xml:space="preserve">H</t>
          </r>
        </is>
      </c>
      <c r="E2552" s="24" t="n">
        <v>4.0</v>
      </c>
      <c r="F2552" s="30" t="n">
        <v>26.85</v>
      </c>
      <c r="G2552" s="30" t="n">
        <f>ROUND(ROUND(E2552,8)*F2552,4)</f>
        <v>107.4</v>
      </c>
    </row>
    <row r="2553" customHeight="1" ht="15">
      <c r="A2553" s="2" t="inlineStr"/>
      <c r="B2553" s="2" t="inlineStr"/>
      <c r="C2553" s="2" t="inlineStr"/>
      <c r="D2553" s="2" t="inlineStr"/>
      <c r="E2553" s="26" t="inlineStr">
        <is>
          <r>
            <t xml:space="preserve">TOTAL Mão de Obra:</t>
          </r>
        </is>
      </c>
      <c r="F2553" s="26" t="inlineStr"/>
      <c r="G2553" s="31" t="n">
        <f>SUM(G2551:G2552)</f>
        <v>276.2</v>
      </c>
    </row>
    <row r="2554" customHeight="1" ht="15">
      <c r="A2554" s="2" t="inlineStr"/>
      <c r="B2554" s="2" t="inlineStr"/>
      <c r="C2554" s="2" t="inlineStr"/>
      <c r="D2554" s="2" t="inlineStr"/>
      <c r="E2554" s="28" t="inlineStr">
        <is>
          <r>
            <t xml:space="preserve">VALOR:</t>
          </r>
        </is>
      </c>
      <c r="F2554" s="28" t="inlineStr"/>
      <c r="G2554" s="29" t="n">
        <f>ROUND(SUM(G2549,G2553),2)</f>
        <v>3647.05</v>
      </c>
    </row>
    <row r="2555" customHeight="1" ht="15">
      <c r="A2555" s="2" t="inlineStr"/>
      <c r="B2555" s="2" t="inlineStr"/>
      <c r="C2555" s="2" t="inlineStr"/>
      <c r="D2555" s="2" t="inlineStr"/>
      <c r="E2555" s="28" t="inlineStr">
        <is>
          <r>
            <t xml:space="preserve">VALOR BDI (20.34%):</t>
          </r>
        </is>
      </c>
      <c r="F2555" s="28" t="inlineStr"/>
      <c r="G2555" s="29" t="n">
        <f>ROUND(G2554*(20.34/100),2)</f>
        <v>741.81</v>
      </c>
    </row>
    <row r="2556" customHeight="1" ht="15">
      <c r="A2556" s="2" t="inlineStr"/>
      <c r="B2556" s="2" t="inlineStr"/>
      <c r="C2556" s="2" t="inlineStr"/>
      <c r="D2556" s="2" t="inlineStr"/>
      <c r="E2556" s="28" t="inlineStr">
        <is>
          <r>
            <t xml:space="preserve">VALOR COM BDI:</t>
          </r>
        </is>
      </c>
      <c r="F2556" s="28" t="inlineStr"/>
      <c r="G2556" s="29" t="n">
        <f>G2555+G2554</f>
        <v>4388.86</v>
      </c>
    </row>
    <row r="2557" customHeight="1" ht="10">
      <c r="A2557" s="2" t="inlineStr"/>
      <c r="B2557" s="2" t="inlineStr"/>
      <c r="C2557" s="2" t="inlineStr"/>
      <c r="D2557" s="2" t="inlineStr"/>
      <c r="E2557" s="18" t="inlineStr"/>
      <c r="F2557" s="18" t="inlineStr"/>
      <c r="G2557" s="18" t="inlineStr"/>
    </row>
    <row r="2558" customHeight="1" ht="20">
      <c r="A2558" s="19" t="inlineStr">
        <is>
          <r>
            <t xml:space="preserve">​C1117​ DISJUNTOR TRIPOLAR EM QUADRO DE DISTRIBUIÇÃO 100A​ (UN)</t>
          </r>
        </is>
      </c>
      <c r="B2558" s="19" t="inlineStr"/>
      <c r="C2558" s="19" t="inlineStr"/>
      <c r="D2558" s="19" t="inlineStr"/>
      <c r="E2558" s="19" t="inlineStr"/>
      <c r="F2558" s="19" t="inlineStr"/>
      <c r="G2558" s="19" t="inlineStr"/>
    </row>
    <row r="2559" customHeight="1" ht="15">
      <c r="A2559" s="20" t="inlineStr">
        <is>
          <r>
            <t xml:space="preserve">Material</t>
          </r>
        </is>
      </c>
      <c r="B2559" s="20" t="inlineStr"/>
      <c r="C2559" s="21" t="inlineStr">
        <is>
          <r>
            <t xml:space="preserve">FONTE</t>
          </r>
        </is>
      </c>
      <c r="D2559" s="21" t="inlineStr">
        <is>
          <r>
            <t xml:space="preserve">UNID</t>
          </r>
        </is>
      </c>
      <c r="E2559" s="21" t="inlineStr">
        <is>
          <r>
            <t xml:space="preserve">COEFICIENTE</t>
          </r>
        </is>
      </c>
      <c r="F2559" s="21" t="inlineStr">
        <is>
          <r>
            <t xml:space="preserve">PREÇO UNITÁRIO</t>
          </r>
        </is>
      </c>
      <c r="G2559" s="21" t="inlineStr">
        <is>
          <r>
            <t xml:space="preserve">TOTAL</t>
          </r>
        </is>
      </c>
    </row>
    <row r="2560" customHeight="1" ht="15">
      <c r="A2560" s="22" t="inlineStr">
        <is>
          <r>
            <t xml:space="preserve">I1016</t>
          </r>
        </is>
      </c>
      <c r="B2560" s="23" t="inlineStr">
        <is>
          <r>
            <t xml:space="preserve">DISJUNTOR TRIPOLAR DE 100A</t>
          </r>
        </is>
      </c>
      <c r="C2560" s="22" t="inlineStr">
        <is>
          <r>
            <t xml:space="preserve">SEINFRA</t>
          </r>
        </is>
      </c>
      <c r="D2560" s="22" t="inlineStr">
        <is>
          <r>
            <t xml:space="preserve">UN</t>
          </r>
        </is>
      </c>
      <c r="E2560" s="24" t="n">
        <v>1.0</v>
      </c>
      <c r="F2560" s="30" t="n">
        <v>104.88</v>
      </c>
      <c r="G2560" s="30" t="n">
        <f>ROUND(ROUND(E2560,8)*F2560,4)</f>
        <v>104.88</v>
      </c>
    </row>
    <row r="2561" customHeight="1" ht="15">
      <c r="A2561" s="2" t="inlineStr"/>
      <c r="B2561" s="2" t="inlineStr"/>
      <c r="C2561" s="2" t="inlineStr"/>
      <c r="D2561" s="2" t="inlineStr"/>
      <c r="E2561" s="26" t="inlineStr">
        <is>
          <r>
            <t xml:space="preserve">TOTAL Material:</t>
          </r>
        </is>
      </c>
      <c r="F2561" s="26" t="inlineStr"/>
      <c r="G2561" s="31" t="n">
        <f>SUM(G2560:G2560)</f>
        <v>104.88</v>
      </c>
    </row>
    <row r="2562" customHeight="1" ht="15">
      <c r="A2562" s="20" t="inlineStr">
        <is>
          <r>
            <t xml:space="preserve">Mão de Obra</t>
          </r>
        </is>
      </c>
      <c r="B2562" s="20" t="inlineStr"/>
      <c r="C2562" s="21" t="inlineStr">
        <is>
          <r>
            <t xml:space="preserve">FONTE</t>
          </r>
        </is>
      </c>
      <c r="D2562" s="21" t="inlineStr">
        <is>
          <r>
            <t xml:space="preserve">UNID</t>
          </r>
        </is>
      </c>
      <c r="E2562" s="21" t="inlineStr">
        <is>
          <r>
            <t xml:space="preserve">COEFICIENTE</t>
          </r>
        </is>
      </c>
      <c r="F2562" s="21" t="inlineStr">
        <is>
          <r>
            <t xml:space="preserve">PREÇO UNITÁRIO</t>
          </r>
        </is>
      </c>
      <c r="G2562" s="21" t="inlineStr">
        <is>
          <r>
            <t xml:space="preserve">TOTAL</t>
          </r>
        </is>
      </c>
    </row>
    <row r="2563" customHeight="1" ht="15">
      <c r="A2563" s="22" t="inlineStr">
        <is>
          <r>
            <t xml:space="preserve">I0042</t>
          </r>
        </is>
      </c>
      <c r="B2563" s="23" t="inlineStr">
        <is>
          <r>
            <t xml:space="preserve">AJUDANTE DE ELETRICISTA</t>
          </r>
        </is>
      </c>
      <c r="C2563" s="22" t="inlineStr">
        <is>
          <r>
            <t xml:space="preserve">SEINFRA</t>
          </r>
        </is>
      </c>
      <c r="D2563" s="22" t="inlineStr">
        <is>
          <r>
            <t xml:space="preserve">H</t>
          </r>
        </is>
      </c>
      <c r="E2563" s="24" t="n">
        <v>0.9</v>
      </c>
      <c r="F2563" s="30" t="n">
        <v>21.1</v>
      </c>
      <c r="G2563" s="30" t="n">
        <f>ROUND(ROUND(E2563,8)*F2563,4)</f>
        <v>18.99</v>
      </c>
    </row>
    <row r="2564" customHeight="1" ht="15">
      <c r="A2564" s="22" t="inlineStr">
        <is>
          <r>
            <t xml:space="preserve">I2312</t>
          </r>
        </is>
      </c>
      <c r="B2564" s="23" t="inlineStr">
        <is>
          <r>
            <t xml:space="preserve">ELETRICISTA</t>
          </r>
        </is>
      </c>
      <c r="C2564" s="22" t="inlineStr">
        <is>
          <r>
            <t xml:space="preserve">SEINFRA</t>
          </r>
        </is>
      </c>
      <c r="D2564" s="22" t="inlineStr">
        <is>
          <r>
            <t xml:space="preserve">H</t>
          </r>
        </is>
      </c>
      <c r="E2564" s="24" t="n">
        <v>0.9</v>
      </c>
      <c r="F2564" s="30" t="n">
        <v>26.85</v>
      </c>
      <c r="G2564" s="30" t="n">
        <f>ROUND(ROUND(E2564,8)*F2564,4)</f>
        <v>24.165</v>
      </c>
    </row>
    <row r="2565" customHeight="1" ht="15">
      <c r="A2565" s="2" t="inlineStr"/>
      <c r="B2565" s="2" t="inlineStr"/>
      <c r="C2565" s="2" t="inlineStr"/>
      <c r="D2565" s="2" t="inlineStr"/>
      <c r="E2565" s="26" t="inlineStr">
        <is>
          <r>
            <t xml:space="preserve">TOTAL Mão de Obra:</t>
          </r>
        </is>
      </c>
      <c r="F2565" s="26" t="inlineStr"/>
      <c r="G2565" s="31" t="n">
        <f>SUM(G2563:G2564)</f>
        <v>43.155</v>
      </c>
    </row>
    <row r="2566" customHeight="1" ht="15">
      <c r="A2566" s="2" t="inlineStr"/>
      <c r="B2566" s="2" t="inlineStr"/>
      <c r="C2566" s="2" t="inlineStr"/>
      <c r="D2566" s="2" t="inlineStr"/>
      <c r="E2566" s="28" t="inlineStr">
        <is>
          <r>
            <t xml:space="preserve">VALOR:</t>
          </r>
        </is>
      </c>
      <c r="F2566" s="28" t="inlineStr"/>
      <c r="G2566" s="29" t="n">
        <f>ROUND(SUM(G2561,G2565),2)</f>
        <v>148.04</v>
      </c>
    </row>
    <row r="2567" customHeight="1" ht="15">
      <c r="A2567" s="2" t="inlineStr"/>
      <c r="B2567" s="2" t="inlineStr"/>
      <c r="C2567" s="2" t="inlineStr"/>
      <c r="D2567" s="2" t="inlineStr"/>
      <c r="E2567" s="28" t="inlineStr">
        <is>
          <r>
            <t xml:space="preserve">VALOR BDI (20.34%):</t>
          </r>
        </is>
      </c>
      <c r="F2567" s="28" t="inlineStr"/>
      <c r="G2567" s="29" t="n">
        <f>ROUND(G2566*(20.34/100),2)</f>
        <v>30.11</v>
      </c>
    </row>
    <row r="2568" customHeight="1" ht="15">
      <c r="A2568" s="2" t="inlineStr"/>
      <c r="B2568" s="2" t="inlineStr"/>
      <c r="C2568" s="2" t="inlineStr"/>
      <c r="D2568" s="2" t="inlineStr"/>
      <c r="E2568" s="28" t="inlineStr">
        <is>
          <r>
            <t xml:space="preserve">VALOR COM BDI:</t>
          </r>
        </is>
      </c>
      <c r="F2568" s="28" t="inlineStr"/>
      <c r="G2568" s="29" t="n">
        <f>G2567+G2566</f>
        <v>178.15</v>
      </c>
    </row>
    <row r="2569" customHeight="1" ht="10">
      <c r="A2569" s="2" t="inlineStr"/>
      <c r="B2569" s="2" t="inlineStr"/>
      <c r="C2569" s="2" t="inlineStr"/>
      <c r="D2569" s="2" t="inlineStr"/>
      <c r="E2569" s="18" t="inlineStr"/>
      <c r="F2569" s="18" t="inlineStr"/>
      <c r="G2569" s="18" t="inlineStr"/>
    </row>
    <row r="2570" customHeight="1" ht="20">
      <c r="A2570" s="19" t="inlineStr">
        <is>
          <r>
            <t xml:space="preserve">​93673​ DISJUNTOR TRIPOLAR TIPO DIN, CORRENTE NOMINAL DE 50A - FORNECIMENTO E INSTALAÇÃO. AF_07/2025​ (UN)</t>
          </r>
        </is>
      </c>
      <c r="B2570" s="19" t="inlineStr"/>
      <c r="C2570" s="19" t="inlineStr"/>
      <c r="D2570" s="19" t="inlineStr"/>
      <c r="E2570" s="19" t="inlineStr"/>
      <c r="F2570" s="19" t="inlineStr"/>
      <c r="G2570" s="19" t="inlineStr"/>
    </row>
    <row r="2571" customHeight="1" ht="15">
      <c r="A2571" s="20" t="inlineStr">
        <is>
          <r>
            <t xml:space="preserve">Material</t>
          </r>
        </is>
      </c>
      <c r="B2571" s="20" t="inlineStr"/>
      <c r="C2571" s="21" t="inlineStr">
        <is>
          <r>
            <t xml:space="preserve">FONTE</t>
          </r>
        </is>
      </c>
      <c r="D2571" s="21" t="inlineStr">
        <is>
          <r>
            <t xml:space="preserve">UNID</t>
          </r>
        </is>
      </c>
      <c r="E2571" s="21" t="inlineStr">
        <is>
          <r>
            <t xml:space="preserve">COEFICIENTE</t>
          </r>
        </is>
      </c>
      <c r="F2571" s="21" t="inlineStr">
        <is>
          <r>
            <t xml:space="preserve">PREÇO UNITÁRIO</t>
          </r>
        </is>
      </c>
      <c r="G2571" s="21" t="inlineStr">
        <is>
          <r>
            <t xml:space="preserve">TOTAL</t>
          </r>
        </is>
      </c>
    </row>
    <row r="2572" customHeight="1" ht="21">
      <c r="A2572" s="22" t="inlineStr">
        <is>
          <r>
            <t xml:space="preserve">00034709</t>
          </r>
        </is>
      </c>
      <c r="B2572" s="23" t="inlineStr">
        <is>
          <r>
            <t xml:space="preserve">DISJUNTOR TERMOMAGNETICO PARA TRILHO DIN (IEC), TRIPOLAR, 10 - 50 A</t>
          </r>
        </is>
      </c>
      <c r="C2572" s="22" t="inlineStr">
        <is>
          <r>
            <t xml:space="preserve">SINAPI</t>
          </r>
        </is>
      </c>
      <c r="D2572" s="22" t="inlineStr">
        <is>
          <r>
            <t xml:space="preserve">UN</t>
          </r>
        </is>
      </c>
      <c r="E2572" s="24" t="n">
        <v>1.0</v>
      </c>
      <c r="F2572" s="25" t="n">
        <v>65.07</v>
      </c>
      <c r="G2572" s="25" t="n">
        <f>TRUNC(TRUNC(E2572,8)*F2572,2)</f>
        <v>65.07</v>
      </c>
    </row>
    <row r="2573" customHeight="1" ht="29">
      <c r="A2573" s="22" t="inlineStr">
        <is>
          <r>
            <t xml:space="preserve">00001575</t>
          </r>
        </is>
      </c>
      <c r="B2573" s="23" t="inlineStr">
        <is>
          <r>
            <t xml:space="preserve">TERMINAL A COMPRESSAO EM COBRE ESTANHADO PARA CABO 16 MM2, 1 FURO E 1 COMPRESSAO, PARA PARAFUSO DE FIXACAO M6</t>
          </r>
        </is>
      </c>
      <c r="C2573" s="22" t="inlineStr">
        <is>
          <r>
            <t xml:space="preserve">SINAPI</t>
          </r>
        </is>
      </c>
      <c r="D2573" s="22" t="inlineStr">
        <is>
          <r>
            <t xml:space="preserve">UN</t>
          </r>
        </is>
      </c>
      <c r="E2573" s="24" t="n">
        <v>3.0</v>
      </c>
      <c r="F2573" s="25" t="n">
        <v>2.1</v>
      </c>
      <c r="G2573" s="25" t="n">
        <f>TRUNC(TRUNC(E2573,8)*F2573,2)</f>
        <v>6.3</v>
      </c>
    </row>
    <row r="2574" customHeight="1" ht="15">
      <c r="A2574" s="2" t="inlineStr"/>
      <c r="B2574" s="2" t="inlineStr"/>
      <c r="C2574" s="2" t="inlineStr"/>
      <c r="D2574" s="2" t="inlineStr"/>
      <c r="E2574" s="26" t="inlineStr">
        <is>
          <r>
            <t xml:space="preserve">TOTAL Material:</t>
          </r>
        </is>
      </c>
      <c r="F2574" s="26" t="inlineStr"/>
      <c r="G2574" s="27" t="n">
        <f>SUM(G2572:G2573)</f>
        <v>71.37</v>
      </c>
    </row>
    <row r="2575" customHeight="1" ht="15">
      <c r="A2575" s="20" t="inlineStr">
        <is>
          <r>
            <t xml:space="preserve">Mão de Obra com Encargos Complementares</t>
          </r>
        </is>
      </c>
      <c r="B2575" s="20" t="inlineStr"/>
      <c r="C2575" s="21" t="inlineStr">
        <is>
          <r>
            <t xml:space="preserve">FONTE</t>
          </r>
        </is>
      </c>
      <c r="D2575" s="21" t="inlineStr">
        <is>
          <r>
            <t xml:space="preserve">UNID</t>
          </r>
        </is>
      </c>
      <c r="E2575" s="21" t="inlineStr">
        <is>
          <r>
            <t xml:space="preserve">COEFICIENTE</t>
          </r>
        </is>
      </c>
      <c r="F2575" s="21" t="inlineStr">
        <is>
          <r>
            <t xml:space="preserve">PREÇO UNITÁRIO</t>
          </r>
        </is>
      </c>
      <c r="G2575" s="21" t="inlineStr">
        <is>
          <r>
            <t xml:space="preserve">TOTAL</t>
          </r>
        </is>
      </c>
    </row>
    <row r="2576" customHeight="1" ht="21">
      <c r="A2576" s="22" t="inlineStr">
        <is>
          <r>
            <t xml:space="preserve">88247</t>
          </r>
        </is>
      </c>
      <c r="B2576" s="23" t="inlineStr">
        <is>
          <r>
            <t xml:space="preserve">AUXILIAR DE ELETRICISTA COM ENCARGOS COMPLEMENTARES</t>
          </r>
        </is>
      </c>
      <c r="C2576" s="22" t="inlineStr">
        <is>
          <r>
            <t xml:space="preserve">SINAPI</t>
          </r>
        </is>
      </c>
      <c r="D2576" s="22" t="inlineStr">
        <is>
          <r>
            <t xml:space="preserve">H</t>
          </r>
        </is>
      </c>
      <c r="E2576" s="24" t="n">
        <v>0.529745</v>
      </c>
      <c r="F2576" s="25" t="n">
        <v>25.22</v>
      </c>
      <c r="G2576" s="25" t="n">
        <f>TRUNC(TRUNC(E2576,8)*F2576,2)</f>
        <v>13.36</v>
      </c>
    </row>
    <row r="2577" customHeight="1" ht="15">
      <c r="A2577" s="22" t="inlineStr">
        <is>
          <r>
            <t xml:space="preserve">88264</t>
          </r>
        </is>
      </c>
      <c r="B2577" s="23" t="inlineStr">
        <is>
          <r>
            <t xml:space="preserve">ELETRICISTA COM ENCARGOS COMPLEMENTARES</t>
          </r>
        </is>
      </c>
      <c r="C2577" s="22" t="inlineStr">
        <is>
          <r>
            <t xml:space="preserve">SINAPI</t>
          </r>
        </is>
      </c>
      <c r="D2577" s="22" t="inlineStr">
        <is>
          <r>
            <t xml:space="preserve">H</t>
          </r>
        </is>
      </c>
      <c r="E2577" s="24" t="n">
        <v>0.529745</v>
      </c>
      <c r="F2577" s="25" t="n">
        <v>30.96</v>
      </c>
      <c r="G2577" s="25" t="n">
        <f>TRUNC(TRUNC(E2577,8)*F2577,2)</f>
        <v>16.4</v>
      </c>
    </row>
    <row r="2578" customHeight="1" ht="18">
      <c r="A2578" s="2" t="inlineStr"/>
      <c r="B2578" s="2" t="inlineStr"/>
      <c r="C2578" s="2" t="inlineStr"/>
      <c r="D2578" s="2" t="inlineStr"/>
      <c r="E2578" s="26" t="inlineStr">
        <is>
          <r>
            <t xml:space="preserve">TOTAL Mão de Obra com Encargos Complementares:</t>
          </r>
        </is>
      </c>
      <c r="F2578" s="26" t="inlineStr"/>
      <c r="G2578" s="27" t="n">
        <f>SUM(G2576:G2577)</f>
        <v>29.76</v>
      </c>
    </row>
    <row r="2579" customHeight="1" ht="15">
      <c r="A2579" s="2" t="inlineStr"/>
      <c r="B2579" s="2" t="inlineStr"/>
      <c r="C2579" s="2" t="inlineStr"/>
      <c r="D2579" s="2" t="inlineStr"/>
      <c r="E2579" s="28" t="inlineStr">
        <is>
          <r>
            <t xml:space="preserve">VALOR:</t>
          </r>
        </is>
      </c>
      <c r="F2579" s="28" t="inlineStr"/>
      <c r="G2579" s="29" t="n">
        <f>ROUND(SUM(G2574,G2578),2)</f>
        <v>101.13</v>
      </c>
    </row>
    <row r="2580" customHeight="1" ht="15">
      <c r="A2580" s="2" t="inlineStr"/>
      <c r="B2580" s="2" t="inlineStr"/>
      <c r="C2580" s="2" t="inlineStr"/>
      <c r="D2580" s="2" t="inlineStr"/>
      <c r="E2580" s="28" t="inlineStr">
        <is>
          <r>
            <t xml:space="preserve">VALOR BDI (20.34%):</t>
          </r>
        </is>
      </c>
      <c r="F2580" s="28" t="inlineStr"/>
      <c r="G2580" s="29" t="n">
        <f>ROUND(G2579*(20.34/100),2)</f>
        <v>20.57</v>
      </c>
    </row>
    <row r="2581" customHeight="1" ht="15">
      <c r="A2581" s="2" t="inlineStr"/>
      <c r="B2581" s="2" t="inlineStr"/>
      <c r="C2581" s="2" t="inlineStr"/>
      <c r="D2581" s="2" t="inlineStr"/>
      <c r="E2581" s="28" t="inlineStr">
        <is>
          <r>
            <t xml:space="preserve">VALOR COM BDI:</t>
          </r>
        </is>
      </c>
      <c r="F2581" s="28" t="inlineStr"/>
      <c r="G2581" s="29" t="n">
        <f>G2580+G2579</f>
        <v>121.7</v>
      </c>
    </row>
    <row r="2582" customHeight="1" ht="10">
      <c r="A2582" s="2" t="inlineStr"/>
      <c r="B2582" s="2" t="inlineStr"/>
      <c r="C2582" s="2" t="inlineStr"/>
      <c r="D2582" s="2" t="inlineStr"/>
      <c r="E2582" s="18" t="inlineStr"/>
      <c r="F2582" s="18" t="inlineStr"/>
      <c r="G2582" s="18" t="inlineStr"/>
    </row>
    <row r="2583" customHeight="1" ht="20">
      <c r="A2583" s="19" t="inlineStr">
        <is>
          <r>
            <t xml:space="preserve">​C4562​ DISPOSITIVO DE PROTEÇÃO CONTRA SURTOS DE TENSÃO - DPS's - 40 KA/440V​ (UN)</t>
          </r>
        </is>
      </c>
      <c r="B2583" s="19" t="inlineStr"/>
      <c r="C2583" s="19" t="inlineStr"/>
      <c r="D2583" s="19" t="inlineStr"/>
      <c r="E2583" s="19" t="inlineStr"/>
      <c r="F2583" s="19" t="inlineStr"/>
      <c r="G2583" s="19" t="inlineStr"/>
    </row>
    <row r="2584" customHeight="1" ht="15">
      <c r="A2584" s="20" t="inlineStr">
        <is>
          <r>
            <t xml:space="preserve">Material</t>
          </r>
        </is>
      </c>
      <c r="B2584" s="20" t="inlineStr"/>
      <c r="C2584" s="21" t="inlineStr">
        <is>
          <r>
            <t xml:space="preserve">FONTE</t>
          </r>
        </is>
      </c>
      <c r="D2584" s="21" t="inlineStr">
        <is>
          <r>
            <t xml:space="preserve">UNID</t>
          </r>
        </is>
      </c>
      <c r="E2584" s="21" t="inlineStr">
        <is>
          <r>
            <t xml:space="preserve">COEFICIENTE</t>
          </r>
        </is>
      </c>
      <c r="F2584" s="21" t="inlineStr">
        <is>
          <r>
            <t xml:space="preserve">PREÇO UNITÁRIO</t>
          </r>
        </is>
      </c>
      <c r="G2584" s="21" t="inlineStr">
        <is>
          <r>
            <t xml:space="preserve">TOTAL</t>
          </r>
        </is>
      </c>
    </row>
    <row r="2585" customHeight="1" ht="21">
      <c r="A2585" s="22" t="inlineStr">
        <is>
          <r>
            <t xml:space="preserve">I8442</t>
          </r>
        </is>
      </c>
      <c r="B2585" s="23" t="inlineStr">
        <is>
          <r>
            <t xml:space="preserve">DISPOSITIVO DE PROTEÇÃO CONTRA SURTOS DE TENSÃO - DPS's - 40 KA/440V - FORNECIMENTO E INSTALAÇÃO</t>
          </r>
        </is>
      </c>
      <c r="C2585" s="22" t="inlineStr">
        <is>
          <r>
            <t xml:space="preserve">SEINFRA</t>
          </r>
        </is>
      </c>
      <c r="D2585" s="22" t="inlineStr">
        <is>
          <r>
            <t xml:space="preserve">UN</t>
          </r>
        </is>
      </c>
      <c r="E2585" s="24" t="n">
        <v>1.0</v>
      </c>
      <c r="F2585" s="30" t="n">
        <v>133.83</v>
      </c>
      <c r="G2585" s="30" t="n">
        <f>ROUND(ROUND(E2585,8)*F2585,4)</f>
        <v>133.83</v>
      </c>
    </row>
    <row r="2586" customHeight="1" ht="15">
      <c r="A2586" s="2" t="inlineStr"/>
      <c r="B2586" s="2" t="inlineStr"/>
      <c r="C2586" s="2" t="inlineStr"/>
      <c r="D2586" s="2" t="inlineStr"/>
      <c r="E2586" s="26" t="inlineStr">
        <is>
          <r>
            <t xml:space="preserve">TOTAL Material:</t>
          </r>
        </is>
      </c>
      <c r="F2586" s="26" t="inlineStr"/>
      <c r="G2586" s="31" t="n">
        <f>SUM(G2585:G2585)</f>
        <v>133.83</v>
      </c>
    </row>
    <row r="2587" customHeight="1" ht="15">
      <c r="A2587" s="2" t="inlineStr"/>
      <c r="B2587" s="2" t="inlineStr"/>
      <c r="C2587" s="2" t="inlineStr"/>
      <c r="D2587" s="2" t="inlineStr"/>
      <c r="E2587" s="28" t="inlineStr">
        <is>
          <r>
            <t xml:space="preserve">VALOR:</t>
          </r>
        </is>
      </c>
      <c r="F2587" s="28" t="inlineStr"/>
      <c r="G2587" s="29" t="n">
        <f>ROUND(SUM(G2586),2)</f>
        <v>133.83</v>
      </c>
    </row>
    <row r="2588" customHeight="1" ht="15">
      <c r="A2588" s="2" t="inlineStr"/>
      <c r="B2588" s="2" t="inlineStr"/>
      <c r="C2588" s="2" t="inlineStr"/>
      <c r="D2588" s="2" t="inlineStr"/>
      <c r="E2588" s="28" t="inlineStr">
        <is>
          <r>
            <t xml:space="preserve">VALOR BDI (20.34%):</t>
          </r>
        </is>
      </c>
      <c r="F2588" s="28" t="inlineStr"/>
      <c r="G2588" s="29" t="n">
        <f>ROUND(G2587*(20.34/100),2)</f>
        <v>27.22</v>
      </c>
    </row>
    <row r="2589" customHeight="1" ht="15">
      <c r="A2589" s="2" t="inlineStr"/>
      <c r="B2589" s="2" t="inlineStr"/>
      <c r="C2589" s="2" t="inlineStr"/>
      <c r="D2589" s="2" t="inlineStr"/>
      <c r="E2589" s="28" t="inlineStr">
        <is>
          <r>
            <t xml:space="preserve">VALOR COM BDI:</t>
          </r>
        </is>
      </c>
      <c r="F2589" s="28" t="inlineStr"/>
      <c r="G2589" s="29" t="n">
        <f>G2588+G2587</f>
        <v>161.05</v>
      </c>
    </row>
    <row r="2590" customHeight="1" ht="10">
      <c r="A2590" s="2" t="inlineStr"/>
      <c r="B2590" s="2" t="inlineStr"/>
      <c r="C2590" s="2" t="inlineStr"/>
      <c r="D2590" s="2" t="inlineStr"/>
      <c r="E2590" s="18" t="inlineStr"/>
      <c r="F2590" s="18" t="inlineStr"/>
      <c r="G2590" s="18" t="inlineStr"/>
    </row>
    <row r="2591" customHeight="1" ht="20">
      <c r="A2591" s="19" t="inlineStr">
        <is>
          <r>
            <t xml:space="preserve">​106027​ DISPOSITIVO DPS 20KA-175V OU 275V - FORNECIMENTO E INSTALAÇÃO. AF_07/2025​ (UN)</t>
          </r>
        </is>
      </c>
      <c r="B2591" s="19" t="inlineStr"/>
      <c r="C2591" s="19" t="inlineStr"/>
      <c r="D2591" s="19" t="inlineStr"/>
      <c r="E2591" s="19" t="inlineStr"/>
      <c r="F2591" s="19" t="inlineStr"/>
      <c r="G2591" s="19" t="inlineStr"/>
    </row>
    <row r="2592" customHeight="1" ht="15">
      <c r="A2592" s="20" t="inlineStr">
        <is>
          <r>
            <t xml:space="preserve">Material</t>
          </r>
        </is>
      </c>
      <c r="B2592" s="20" t="inlineStr"/>
      <c r="C2592" s="21" t="inlineStr">
        <is>
          <r>
            <t xml:space="preserve">FONTE</t>
          </r>
        </is>
      </c>
      <c r="D2592" s="21" t="inlineStr">
        <is>
          <r>
            <t xml:space="preserve">UNID</t>
          </r>
        </is>
      </c>
      <c r="E2592" s="21" t="inlineStr">
        <is>
          <r>
            <t xml:space="preserve">COEFICIENTE</t>
          </r>
        </is>
      </c>
      <c r="F2592" s="21" t="inlineStr">
        <is>
          <r>
            <t xml:space="preserve">PREÇO UNITÁRIO</t>
          </r>
        </is>
      </c>
      <c r="G2592" s="21" t="inlineStr">
        <is>
          <r>
            <t xml:space="preserve">TOTAL</t>
          </r>
        </is>
      </c>
    </row>
    <row r="2593" customHeight="1" ht="21">
      <c r="A2593" s="22" t="inlineStr">
        <is>
          <r>
            <t xml:space="preserve">00039465</t>
          </r>
        </is>
      </c>
      <c r="B2593" s="23" t="inlineStr">
        <is>
          <r>
            <t xml:space="preserve">DISPOSITIVO DPS CLASSE II, 1 POLO, TENSAO MAXIMA DE 175 V, CORRENTE MAXIMA DE *20* KA (TIPO AC)</t>
          </r>
        </is>
      </c>
      <c r="C2593" s="22" t="inlineStr">
        <is>
          <r>
            <t xml:space="preserve">SINAPI</t>
          </r>
        </is>
      </c>
      <c r="D2593" s="22" t="inlineStr">
        <is>
          <r>
            <t xml:space="preserve">UN</t>
          </r>
        </is>
      </c>
      <c r="E2593" s="24" t="n">
        <v>1.0</v>
      </c>
      <c r="F2593" s="25" t="n">
        <v>69.33</v>
      </c>
      <c r="G2593" s="25" t="n">
        <f>TRUNC(TRUNC(E2593,8)*F2593,2)</f>
        <v>69.33</v>
      </c>
    </row>
    <row r="2594" customHeight="1" ht="29">
      <c r="A2594" s="22" t="inlineStr">
        <is>
          <r>
            <t xml:space="preserve">00001573</t>
          </r>
        </is>
      </c>
      <c r="B2594" s="23" t="inlineStr">
        <is>
          <r>
            <t xml:space="preserve">TERMINAL A COMPRESSAO EM COBRE ESTANHADO PARA CABO 6 MM2, 1 FURO E 1 COMPRESSAO, PARA PARAFUSO DE FIXACAO M6</t>
          </r>
        </is>
      </c>
      <c r="C2594" s="22" t="inlineStr">
        <is>
          <r>
            <t xml:space="preserve">SINAPI</t>
          </r>
        </is>
      </c>
      <c r="D2594" s="22" t="inlineStr">
        <is>
          <r>
            <t xml:space="preserve">UN</t>
          </r>
        </is>
      </c>
      <c r="E2594" s="24" t="n">
        <v>1.0</v>
      </c>
      <c r="F2594" s="25" t="n">
        <v>1.64</v>
      </c>
      <c r="G2594" s="25" t="n">
        <f>TRUNC(TRUNC(E2594,8)*F2594,2)</f>
        <v>1.64</v>
      </c>
    </row>
    <row r="2595" customHeight="1" ht="15">
      <c r="A2595" s="2" t="inlineStr"/>
      <c r="B2595" s="2" t="inlineStr"/>
      <c r="C2595" s="2" t="inlineStr"/>
      <c r="D2595" s="2" t="inlineStr"/>
      <c r="E2595" s="26" t="inlineStr">
        <is>
          <r>
            <t xml:space="preserve">TOTAL Material:</t>
          </r>
        </is>
      </c>
      <c r="F2595" s="26" t="inlineStr"/>
      <c r="G2595" s="27" t="n">
        <f>SUM(G2593:G2594)</f>
        <v>70.97</v>
      </c>
    </row>
    <row r="2596" customHeight="1" ht="15">
      <c r="A2596" s="20" t="inlineStr">
        <is>
          <r>
            <t xml:space="preserve">Mão de Obra com Encargos Complementares</t>
          </r>
        </is>
      </c>
      <c r="B2596" s="20" t="inlineStr"/>
      <c r="C2596" s="21" t="inlineStr">
        <is>
          <r>
            <t xml:space="preserve">FONTE</t>
          </r>
        </is>
      </c>
      <c r="D2596" s="21" t="inlineStr">
        <is>
          <r>
            <t xml:space="preserve">UNID</t>
          </r>
        </is>
      </c>
      <c r="E2596" s="21" t="inlineStr">
        <is>
          <r>
            <t xml:space="preserve">COEFICIENTE</t>
          </r>
        </is>
      </c>
      <c r="F2596" s="21" t="inlineStr">
        <is>
          <r>
            <t xml:space="preserve">PREÇO UNITÁRIO</t>
          </r>
        </is>
      </c>
      <c r="G2596" s="21" t="inlineStr">
        <is>
          <r>
            <t xml:space="preserve">TOTAL</t>
          </r>
        </is>
      </c>
    </row>
    <row r="2597" customHeight="1" ht="21">
      <c r="A2597" s="22" t="inlineStr">
        <is>
          <r>
            <t xml:space="preserve">88247</t>
          </r>
        </is>
      </c>
      <c r="B2597" s="23" t="inlineStr">
        <is>
          <r>
            <t xml:space="preserve">AUXILIAR DE ELETRICISTA COM ENCARGOS COMPLEMENTARES</t>
          </r>
        </is>
      </c>
      <c r="C2597" s="22" t="inlineStr">
        <is>
          <r>
            <t xml:space="preserve">SINAPI</t>
          </r>
        </is>
      </c>
      <c r="D2597" s="22" t="inlineStr">
        <is>
          <r>
            <t xml:space="preserve">H</t>
          </r>
        </is>
      </c>
      <c r="E2597" s="24" t="n">
        <v>0.132449</v>
      </c>
      <c r="F2597" s="25" t="n">
        <v>25.22</v>
      </c>
      <c r="G2597" s="25" t="n">
        <f>TRUNC(TRUNC(E2597,8)*F2597,2)</f>
        <v>3.34</v>
      </c>
    </row>
    <row r="2598" customHeight="1" ht="15">
      <c r="A2598" s="22" t="inlineStr">
        <is>
          <r>
            <t xml:space="preserve">88264</t>
          </r>
        </is>
      </c>
      <c r="B2598" s="23" t="inlineStr">
        <is>
          <r>
            <t xml:space="preserve">ELETRICISTA COM ENCARGOS COMPLEMENTARES</t>
          </r>
        </is>
      </c>
      <c r="C2598" s="22" t="inlineStr">
        <is>
          <r>
            <t xml:space="preserve">SINAPI</t>
          </r>
        </is>
      </c>
      <c r="D2598" s="22" t="inlineStr">
        <is>
          <r>
            <t xml:space="preserve">H</t>
          </r>
        </is>
      </c>
      <c r="E2598" s="24" t="n">
        <v>0.132449</v>
      </c>
      <c r="F2598" s="25" t="n">
        <v>30.96</v>
      </c>
      <c r="G2598" s="25" t="n">
        <f>TRUNC(TRUNC(E2598,8)*F2598,2)</f>
        <v>4.1</v>
      </c>
    </row>
    <row r="2599" customHeight="1" ht="18">
      <c r="A2599" s="2" t="inlineStr"/>
      <c r="B2599" s="2" t="inlineStr"/>
      <c r="C2599" s="2" t="inlineStr"/>
      <c r="D2599" s="2" t="inlineStr"/>
      <c r="E2599" s="26" t="inlineStr">
        <is>
          <r>
            <t xml:space="preserve">TOTAL Mão de Obra com Encargos Complementares:</t>
          </r>
        </is>
      </c>
      <c r="F2599" s="26" t="inlineStr"/>
      <c r="G2599" s="27" t="n">
        <f>SUM(G2597:G2598)</f>
        <v>7.44</v>
      </c>
    </row>
    <row r="2600" customHeight="1" ht="15">
      <c r="A2600" s="2" t="inlineStr"/>
      <c r="B2600" s="2" t="inlineStr"/>
      <c r="C2600" s="2" t="inlineStr"/>
      <c r="D2600" s="2" t="inlineStr"/>
      <c r="E2600" s="28" t="inlineStr">
        <is>
          <r>
            <t xml:space="preserve">VALOR:</t>
          </r>
        </is>
      </c>
      <c r="F2600" s="28" t="inlineStr"/>
      <c r="G2600" s="29" t="n">
        <f>ROUND(SUM(G2595,G2599),2)</f>
        <v>78.41</v>
      </c>
    </row>
    <row r="2601" customHeight="1" ht="15">
      <c r="A2601" s="2" t="inlineStr"/>
      <c r="B2601" s="2" t="inlineStr"/>
      <c r="C2601" s="2" t="inlineStr"/>
      <c r="D2601" s="2" t="inlineStr"/>
      <c r="E2601" s="28" t="inlineStr">
        <is>
          <r>
            <t xml:space="preserve">VALOR BDI (20.34%):</t>
          </r>
        </is>
      </c>
      <c r="F2601" s="28" t="inlineStr"/>
      <c r="G2601" s="29" t="n">
        <f>ROUND(G2600*(20.34/100),2)</f>
        <v>15.95</v>
      </c>
    </row>
    <row r="2602" customHeight="1" ht="15">
      <c r="A2602" s="2" t="inlineStr"/>
      <c r="B2602" s="2" t="inlineStr"/>
      <c r="C2602" s="2" t="inlineStr"/>
      <c r="D2602" s="2" t="inlineStr"/>
      <c r="E2602" s="28" t="inlineStr">
        <is>
          <r>
            <t xml:space="preserve">VALOR COM BDI:</t>
          </r>
        </is>
      </c>
      <c r="F2602" s="28" t="inlineStr"/>
      <c r="G2602" s="29" t="n">
        <f>G2601+G2600</f>
        <v>94.36</v>
      </c>
    </row>
    <row r="2603" customHeight="1" ht="10">
      <c r="A2603" s="2" t="inlineStr"/>
      <c r="B2603" s="2" t="inlineStr"/>
      <c r="C2603" s="2" t="inlineStr"/>
      <c r="D2603" s="2" t="inlineStr"/>
      <c r="E2603" s="18" t="inlineStr"/>
      <c r="F2603" s="18" t="inlineStr"/>
      <c r="G2603" s="18" t="inlineStr"/>
    </row>
    <row r="2604" customHeight="1" ht="20">
      <c r="A2604" s="19" t="inlineStr">
        <is>
          <r>
            <t xml:space="preserve">​C1154​ DUTO PERFURADO - ELETROCALHA CHAPA DE AÇO (100 X 200)mm​ (M)</t>
          </r>
        </is>
      </c>
      <c r="B2604" s="19" t="inlineStr"/>
      <c r="C2604" s="19" t="inlineStr"/>
      <c r="D2604" s="19" t="inlineStr"/>
      <c r="E2604" s="19" t="inlineStr"/>
      <c r="F2604" s="19" t="inlineStr"/>
      <c r="G2604" s="19" t="inlineStr"/>
    </row>
    <row r="2605" customHeight="1" ht="15">
      <c r="A2605" s="20" t="inlineStr">
        <is>
          <r>
            <t xml:space="preserve">Material</t>
          </r>
        </is>
      </c>
      <c r="B2605" s="20" t="inlineStr"/>
      <c r="C2605" s="21" t="inlineStr">
        <is>
          <r>
            <t xml:space="preserve">FONTE</t>
          </r>
        </is>
      </c>
      <c r="D2605" s="21" t="inlineStr">
        <is>
          <r>
            <t xml:space="preserve">UNID</t>
          </r>
        </is>
      </c>
      <c r="E2605" s="21" t="inlineStr">
        <is>
          <r>
            <t xml:space="preserve">COEFICIENTE</t>
          </r>
        </is>
      </c>
      <c r="F2605" s="21" t="inlineStr">
        <is>
          <r>
            <t xml:space="preserve">PREÇO UNITÁRIO</t>
          </r>
        </is>
      </c>
      <c r="G2605" s="21" t="inlineStr">
        <is>
          <r>
            <t xml:space="preserve">TOTAL</t>
          </r>
        </is>
      </c>
    </row>
    <row r="2606" customHeight="1" ht="21">
      <c r="A2606" s="22" t="inlineStr">
        <is>
          <r>
            <t xml:space="preserve">I1045</t>
          </r>
        </is>
      </c>
      <c r="B2606" s="23" t="inlineStr">
        <is>
          <r>
            <t xml:space="preserve">DUTO PERFURADO-ELETROCALHA CHAPA DE AÇO (100X200)MM</t>
          </r>
        </is>
      </c>
      <c r="C2606" s="22" t="inlineStr">
        <is>
          <r>
            <t xml:space="preserve">SEINFRA</t>
          </r>
        </is>
      </c>
      <c r="D2606" s="22" t="inlineStr">
        <is>
          <r>
            <t xml:space="preserve">M</t>
          </r>
        </is>
      </c>
      <c r="E2606" s="24" t="n">
        <v>1.0</v>
      </c>
      <c r="F2606" s="30" t="n">
        <v>37.9</v>
      </c>
      <c r="G2606" s="30" t="n">
        <f>ROUND(ROUND(E2606,8)*F2606,4)</f>
        <v>37.9</v>
      </c>
    </row>
    <row r="2607" customHeight="1" ht="15">
      <c r="A2607" s="2" t="inlineStr"/>
      <c r="B2607" s="2" t="inlineStr"/>
      <c r="C2607" s="2" t="inlineStr"/>
      <c r="D2607" s="2" t="inlineStr"/>
      <c r="E2607" s="26" t="inlineStr">
        <is>
          <r>
            <t xml:space="preserve">TOTAL Material:</t>
          </r>
        </is>
      </c>
      <c r="F2607" s="26" t="inlineStr"/>
      <c r="G2607" s="31" t="n">
        <f>SUM(G2606:G2606)</f>
        <v>37.9</v>
      </c>
    </row>
    <row r="2608" customHeight="1" ht="15">
      <c r="A2608" s="20" t="inlineStr">
        <is>
          <r>
            <t xml:space="preserve">Mão de Obra</t>
          </r>
        </is>
      </c>
      <c r="B2608" s="20" t="inlineStr"/>
      <c r="C2608" s="21" t="inlineStr">
        <is>
          <r>
            <t xml:space="preserve">FONTE</t>
          </r>
        </is>
      </c>
      <c r="D2608" s="21" t="inlineStr">
        <is>
          <r>
            <t xml:space="preserve">UNID</t>
          </r>
        </is>
      </c>
      <c r="E2608" s="21" t="inlineStr">
        <is>
          <r>
            <t xml:space="preserve">COEFICIENTE</t>
          </r>
        </is>
      </c>
      <c r="F2608" s="21" t="inlineStr">
        <is>
          <r>
            <t xml:space="preserve">PREÇO UNITÁRIO</t>
          </r>
        </is>
      </c>
      <c r="G2608" s="21" t="inlineStr">
        <is>
          <r>
            <t xml:space="preserve">TOTAL</t>
          </r>
        </is>
      </c>
    </row>
    <row r="2609" customHeight="1" ht="15">
      <c r="A2609" s="22" t="inlineStr">
        <is>
          <r>
            <t xml:space="preserve">I0042</t>
          </r>
        </is>
      </c>
      <c r="B2609" s="23" t="inlineStr">
        <is>
          <r>
            <t xml:space="preserve">AJUDANTE DE ELETRICISTA</t>
          </r>
        </is>
      </c>
      <c r="C2609" s="22" t="inlineStr">
        <is>
          <r>
            <t xml:space="preserve">SEINFRA</t>
          </r>
        </is>
      </c>
      <c r="D2609" s="22" t="inlineStr">
        <is>
          <r>
            <t xml:space="preserve">H</t>
          </r>
        </is>
      </c>
      <c r="E2609" s="24" t="n">
        <v>1.3</v>
      </c>
      <c r="F2609" s="30" t="n">
        <v>21.1</v>
      </c>
      <c r="G2609" s="30" t="n">
        <f>ROUND(ROUND(E2609,8)*F2609,4)</f>
        <v>27.43</v>
      </c>
    </row>
    <row r="2610" customHeight="1" ht="15">
      <c r="A2610" s="22" t="inlineStr">
        <is>
          <r>
            <t xml:space="preserve">I2312</t>
          </r>
        </is>
      </c>
      <c r="B2610" s="23" t="inlineStr">
        <is>
          <r>
            <t xml:space="preserve">ELETRICISTA</t>
          </r>
        </is>
      </c>
      <c r="C2610" s="22" t="inlineStr">
        <is>
          <r>
            <t xml:space="preserve">SEINFRA</t>
          </r>
        </is>
      </c>
      <c r="D2610" s="22" t="inlineStr">
        <is>
          <r>
            <t xml:space="preserve">H</t>
          </r>
        </is>
      </c>
      <c r="E2610" s="24" t="n">
        <v>1.3</v>
      </c>
      <c r="F2610" s="30" t="n">
        <v>26.85</v>
      </c>
      <c r="G2610" s="30" t="n">
        <f>ROUND(ROUND(E2610,8)*F2610,4)</f>
        <v>34.905</v>
      </c>
    </row>
    <row r="2611" customHeight="1" ht="15">
      <c r="A2611" s="2" t="inlineStr"/>
      <c r="B2611" s="2" t="inlineStr"/>
      <c r="C2611" s="2" t="inlineStr"/>
      <c r="D2611" s="2" t="inlineStr"/>
      <c r="E2611" s="26" t="inlineStr">
        <is>
          <r>
            <t xml:space="preserve">TOTAL Mão de Obra:</t>
          </r>
        </is>
      </c>
      <c r="F2611" s="26" t="inlineStr"/>
      <c r="G2611" s="31" t="n">
        <f>SUM(G2609:G2610)</f>
        <v>62.335</v>
      </c>
    </row>
    <row r="2612" customHeight="1" ht="15">
      <c r="A2612" s="2" t="inlineStr"/>
      <c r="B2612" s="2" t="inlineStr"/>
      <c r="C2612" s="2" t="inlineStr"/>
      <c r="D2612" s="2" t="inlineStr"/>
      <c r="E2612" s="28" t="inlineStr">
        <is>
          <r>
            <t xml:space="preserve">VALOR:</t>
          </r>
        </is>
      </c>
      <c r="F2612" s="28" t="inlineStr"/>
      <c r="G2612" s="29" t="n">
        <f>ROUND(SUM(G2607,G2611),2)</f>
        <v>100.24</v>
      </c>
    </row>
    <row r="2613" customHeight="1" ht="15">
      <c r="A2613" s="2" t="inlineStr"/>
      <c r="B2613" s="2" t="inlineStr"/>
      <c r="C2613" s="2" t="inlineStr"/>
      <c r="D2613" s="2" t="inlineStr"/>
      <c r="E2613" s="28" t="inlineStr">
        <is>
          <r>
            <t xml:space="preserve">VALOR BDI (20.34%):</t>
          </r>
        </is>
      </c>
      <c r="F2613" s="28" t="inlineStr"/>
      <c r="G2613" s="29" t="n">
        <f>ROUND(G2612*(20.34/100),2)</f>
        <v>20.39</v>
      </c>
    </row>
    <row r="2614" customHeight="1" ht="15">
      <c r="A2614" s="2" t="inlineStr"/>
      <c r="B2614" s="2" t="inlineStr"/>
      <c r="C2614" s="2" t="inlineStr"/>
      <c r="D2614" s="2" t="inlineStr"/>
      <c r="E2614" s="28" t="inlineStr">
        <is>
          <r>
            <t xml:space="preserve">VALOR COM BDI:</t>
          </r>
        </is>
      </c>
      <c r="F2614" s="28" t="inlineStr"/>
      <c r="G2614" s="29" t="n">
        <f>G2613+G2612</f>
        <v>120.63</v>
      </c>
    </row>
    <row r="2615" customHeight="1" ht="10">
      <c r="A2615" s="2" t="inlineStr"/>
      <c r="B2615" s="2" t="inlineStr"/>
      <c r="C2615" s="2" t="inlineStr"/>
      <c r="D2615" s="2" t="inlineStr"/>
      <c r="E2615" s="18" t="inlineStr"/>
      <c r="F2615" s="18" t="inlineStr"/>
      <c r="G2615" s="18" t="inlineStr"/>
    </row>
    <row r="2616" customHeight="1" ht="20">
      <c r="A2616" s="19" t="inlineStr">
        <is>
          <r>
            <t xml:space="preserve">​C1155​ DUTO PERFURADO - ELETROCALHA CHAPA DE AÇO (100X100)mm​ (M)</t>
          </r>
        </is>
      </c>
      <c r="B2616" s="19" t="inlineStr"/>
      <c r="C2616" s="19" t="inlineStr"/>
      <c r="D2616" s="19" t="inlineStr"/>
      <c r="E2616" s="19" t="inlineStr"/>
      <c r="F2616" s="19" t="inlineStr"/>
      <c r="G2616" s="19" t="inlineStr"/>
    </row>
    <row r="2617" customHeight="1" ht="15">
      <c r="A2617" s="20" t="inlineStr">
        <is>
          <r>
            <t xml:space="preserve">Material</t>
          </r>
        </is>
      </c>
      <c r="B2617" s="20" t="inlineStr"/>
      <c r="C2617" s="21" t="inlineStr">
        <is>
          <r>
            <t xml:space="preserve">FONTE</t>
          </r>
        </is>
      </c>
      <c r="D2617" s="21" t="inlineStr">
        <is>
          <r>
            <t xml:space="preserve">UNID</t>
          </r>
        </is>
      </c>
      <c r="E2617" s="21" t="inlineStr">
        <is>
          <r>
            <t xml:space="preserve">COEFICIENTE</t>
          </r>
        </is>
      </c>
      <c r="F2617" s="21" t="inlineStr">
        <is>
          <r>
            <t xml:space="preserve">PREÇO UNITÁRIO</t>
          </r>
        </is>
      </c>
      <c r="G2617" s="21" t="inlineStr">
        <is>
          <r>
            <t xml:space="preserve">TOTAL</t>
          </r>
        </is>
      </c>
    </row>
    <row r="2618" customHeight="1" ht="21">
      <c r="A2618" s="22" t="inlineStr">
        <is>
          <r>
            <t xml:space="preserve">I1044</t>
          </r>
        </is>
      </c>
      <c r="B2618" s="23" t="inlineStr">
        <is>
          <r>
            <t xml:space="preserve">DUTO PERFURADO-ELETROCALHA CHAPA DE AÇO (100X100)MM</t>
          </r>
        </is>
      </c>
      <c r="C2618" s="22" t="inlineStr">
        <is>
          <r>
            <t xml:space="preserve">SEINFRA</t>
          </r>
        </is>
      </c>
      <c r="D2618" s="22" t="inlineStr">
        <is>
          <r>
            <t xml:space="preserve">M</t>
          </r>
        </is>
      </c>
      <c r="E2618" s="24" t="n">
        <v>1.0</v>
      </c>
      <c r="F2618" s="30" t="n">
        <v>28.38</v>
      </c>
      <c r="G2618" s="30" t="n">
        <f>ROUND(ROUND(E2618,8)*F2618,4)</f>
        <v>28.38</v>
      </c>
    </row>
    <row r="2619" customHeight="1" ht="15">
      <c r="A2619" s="2" t="inlineStr"/>
      <c r="B2619" s="2" t="inlineStr"/>
      <c r="C2619" s="2" t="inlineStr"/>
      <c r="D2619" s="2" t="inlineStr"/>
      <c r="E2619" s="26" t="inlineStr">
        <is>
          <r>
            <t xml:space="preserve">TOTAL Material:</t>
          </r>
        </is>
      </c>
      <c r="F2619" s="26" t="inlineStr"/>
      <c r="G2619" s="31" t="n">
        <f>SUM(G2618:G2618)</f>
        <v>28.38</v>
      </c>
    </row>
    <row r="2620" customHeight="1" ht="15">
      <c r="A2620" s="20" t="inlineStr">
        <is>
          <r>
            <t xml:space="preserve">Mão de Obra</t>
          </r>
        </is>
      </c>
      <c r="B2620" s="20" t="inlineStr"/>
      <c r="C2620" s="21" t="inlineStr">
        <is>
          <r>
            <t xml:space="preserve">FONTE</t>
          </r>
        </is>
      </c>
      <c r="D2620" s="21" t="inlineStr">
        <is>
          <r>
            <t xml:space="preserve">UNID</t>
          </r>
        </is>
      </c>
      <c r="E2620" s="21" t="inlineStr">
        <is>
          <r>
            <t xml:space="preserve">COEFICIENTE</t>
          </r>
        </is>
      </c>
      <c r="F2620" s="21" t="inlineStr">
        <is>
          <r>
            <t xml:space="preserve">PREÇO UNITÁRIO</t>
          </r>
        </is>
      </c>
      <c r="G2620" s="21" t="inlineStr">
        <is>
          <r>
            <t xml:space="preserve">TOTAL</t>
          </r>
        </is>
      </c>
    </row>
    <row r="2621" customHeight="1" ht="15">
      <c r="A2621" s="22" t="inlineStr">
        <is>
          <r>
            <t xml:space="preserve">I0042</t>
          </r>
        </is>
      </c>
      <c r="B2621" s="23" t="inlineStr">
        <is>
          <r>
            <t xml:space="preserve">AJUDANTE DE ELETRICISTA</t>
          </r>
        </is>
      </c>
      <c r="C2621" s="22" t="inlineStr">
        <is>
          <r>
            <t xml:space="preserve">SEINFRA</t>
          </r>
        </is>
      </c>
      <c r="D2621" s="22" t="inlineStr">
        <is>
          <r>
            <t xml:space="preserve">H</t>
          </r>
        </is>
      </c>
      <c r="E2621" s="24" t="n">
        <v>1.2</v>
      </c>
      <c r="F2621" s="30" t="n">
        <v>21.1</v>
      </c>
      <c r="G2621" s="30" t="n">
        <f>ROUND(ROUND(E2621,8)*F2621,4)</f>
        <v>25.32</v>
      </c>
    </row>
    <row r="2622" customHeight="1" ht="15">
      <c r="A2622" s="22" t="inlineStr">
        <is>
          <r>
            <t xml:space="preserve">I2312</t>
          </r>
        </is>
      </c>
      <c r="B2622" s="23" t="inlineStr">
        <is>
          <r>
            <t xml:space="preserve">ELETRICISTA</t>
          </r>
        </is>
      </c>
      <c r="C2622" s="22" t="inlineStr">
        <is>
          <r>
            <t xml:space="preserve">SEINFRA</t>
          </r>
        </is>
      </c>
      <c r="D2622" s="22" t="inlineStr">
        <is>
          <r>
            <t xml:space="preserve">H</t>
          </r>
        </is>
      </c>
      <c r="E2622" s="24" t="n">
        <v>1.2</v>
      </c>
      <c r="F2622" s="30" t="n">
        <v>26.85</v>
      </c>
      <c r="G2622" s="30" t="n">
        <f>ROUND(ROUND(E2622,8)*F2622,4)</f>
        <v>32.22</v>
      </c>
    </row>
    <row r="2623" customHeight="1" ht="15">
      <c r="A2623" s="2" t="inlineStr"/>
      <c r="B2623" s="2" t="inlineStr"/>
      <c r="C2623" s="2" t="inlineStr"/>
      <c r="D2623" s="2" t="inlineStr"/>
      <c r="E2623" s="26" t="inlineStr">
        <is>
          <r>
            <t xml:space="preserve">TOTAL Mão de Obra:</t>
          </r>
        </is>
      </c>
      <c r="F2623" s="26" t="inlineStr"/>
      <c r="G2623" s="31" t="n">
        <f>SUM(G2621:G2622)</f>
        <v>57.54</v>
      </c>
    </row>
    <row r="2624" customHeight="1" ht="15">
      <c r="A2624" s="2" t="inlineStr"/>
      <c r="B2624" s="2" t="inlineStr"/>
      <c r="C2624" s="2" t="inlineStr"/>
      <c r="D2624" s="2" t="inlineStr"/>
      <c r="E2624" s="28" t="inlineStr">
        <is>
          <r>
            <t xml:space="preserve">VALOR:</t>
          </r>
        </is>
      </c>
      <c r="F2624" s="28" t="inlineStr"/>
      <c r="G2624" s="29" t="n">
        <f>ROUND(SUM(G2619,G2623),2)</f>
        <v>85.92</v>
      </c>
    </row>
    <row r="2625" customHeight="1" ht="15">
      <c r="A2625" s="2" t="inlineStr"/>
      <c r="B2625" s="2" t="inlineStr"/>
      <c r="C2625" s="2" t="inlineStr"/>
      <c r="D2625" s="2" t="inlineStr"/>
      <c r="E2625" s="28" t="inlineStr">
        <is>
          <r>
            <t xml:space="preserve">VALOR BDI (20.34%):</t>
          </r>
        </is>
      </c>
      <c r="F2625" s="28" t="inlineStr"/>
      <c r="G2625" s="29" t="n">
        <f>ROUND(G2624*(20.34/100),2)</f>
        <v>17.48</v>
      </c>
    </row>
    <row r="2626" customHeight="1" ht="15">
      <c r="A2626" s="2" t="inlineStr"/>
      <c r="B2626" s="2" t="inlineStr"/>
      <c r="C2626" s="2" t="inlineStr"/>
      <c r="D2626" s="2" t="inlineStr"/>
      <c r="E2626" s="28" t="inlineStr">
        <is>
          <r>
            <t xml:space="preserve">VALOR COM BDI:</t>
          </r>
        </is>
      </c>
      <c r="F2626" s="28" t="inlineStr"/>
      <c r="G2626" s="29" t="n">
        <f>G2625+G2624</f>
        <v>103.4</v>
      </c>
    </row>
    <row r="2627" customHeight="1" ht="10">
      <c r="A2627" s="2" t="inlineStr"/>
      <c r="B2627" s="2" t="inlineStr"/>
      <c r="C2627" s="2" t="inlineStr"/>
      <c r="D2627" s="2" t="inlineStr"/>
      <c r="E2627" s="18" t="inlineStr"/>
      <c r="F2627" s="18" t="inlineStr"/>
      <c r="G2627" s="18" t="inlineStr"/>
    </row>
    <row r="2628" customHeight="1" ht="20">
      <c r="A2628" s="19" t="inlineStr">
        <is>
          <r>
            <t xml:space="preserve">​C4535​ DUTO PERFURADO - ELETROCALHA CHAPA DE AÇO (100X300)mm​ (M)</t>
          </r>
        </is>
      </c>
      <c r="B2628" s="19" t="inlineStr"/>
      <c r="C2628" s="19" t="inlineStr"/>
      <c r="D2628" s="19" t="inlineStr"/>
      <c r="E2628" s="19" t="inlineStr"/>
      <c r="F2628" s="19" t="inlineStr"/>
      <c r="G2628" s="19" t="inlineStr"/>
    </row>
    <row r="2629" customHeight="1" ht="15">
      <c r="A2629" s="20" t="inlineStr">
        <is>
          <r>
            <t xml:space="preserve">Material</t>
          </r>
        </is>
      </c>
      <c r="B2629" s="20" t="inlineStr"/>
      <c r="C2629" s="21" t="inlineStr">
        <is>
          <r>
            <t xml:space="preserve">FONTE</t>
          </r>
        </is>
      </c>
      <c r="D2629" s="21" t="inlineStr">
        <is>
          <r>
            <t xml:space="preserve">UNID</t>
          </r>
        </is>
      </c>
      <c r="E2629" s="21" t="inlineStr">
        <is>
          <r>
            <t xml:space="preserve">COEFICIENTE</t>
          </r>
        </is>
      </c>
      <c r="F2629" s="21" t="inlineStr">
        <is>
          <r>
            <t xml:space="preserve">PREÇO UNITÁRIO</t>
          </r>
        </is>
      </c>
      <c r="G2629" s="21" t="inlineStr">
        <is>
          <r>
            <t xml:space="preserve">TOTAL</t>
          </r>
        </is>
      </c>
    </row>
    <row r="2630" customHeight="1" ht="21">
      <c r="A2630" s="22" t="inlineStr">
        <is>
          <r>
            <t xml:space="preserve">I8370</t>
          </r>
        </is>
      </c>
      <c r="B2630" s="23" t="inlineStr">
        <is>
          <r>
            <t xml:space="preserve">DUTO PERFURADO-ELETROCALHA CHAPA DE AÇO (100X300)MM</t>
          </r>
        </is>
      </c>
      <c r="C2630" s="22" t="inlineStr">
        <is>
          <r>
            <t xml:space="preserve">SEINFRA</t>
          </r>
        </is>
      </c>
      <c r="D2630" s="22" t="inlineStr">
        <is>
          <r>
            <t xml:space="preserve">M</t>
          </r>
        </is>
      </c>
      <c r="E2630" s="24" t="n">
        <v>1.0</v>
      </c>
      <c r="F2630" s="30" t="n">
        <v>91.99</v>
      </c>
      <c r="G2630" s="30" t="n">
        <f>ROUND(ROUND(E2630,8)*F2630,4)</f>
        <v>91.99</v>
      </c>
    </row>
    <row r="2631" customHeight="1" ht="15">
      <c r="A2631" s="2" t="inlineStr"/>
      <c r="B2631" s="2" t="inlineStr"/>
      <c r="C2631" s="2" t="inlineStr"/>
      <c r="D2631" s="2" t="inlineStr"/>
      <c r="E2631" s="26" t="inlineStr">
        <is>
          <r>
            <t xml:space="preserve">TOTAL Material:</t>
          </r>
        </is>
      </c>
      <c r="F2631" s="26" t="inlineStr"/>
      <c r="G2631" s="31" t="n">
        <f>SUM(G2630:G2630)</f>
        <v>91.99</v>
      </c>
    </row>
    <row r="2632" customHeight="1" ht="15">
      <c r="A2632" s="20" t="inlineStr">
        <is>
          <r>
            <t xml:space="preserve">Mão de Obra</t>
          </r>
        </is>
      </c>
      <c r="B2632" s="20" t="inlineStr"/>
      <c r="C2632" s="21" t="inlineStr">
        <is>
          <r>
            <t xml:space="preserve">FONTE</t>
          </r>
        </is>
      </c>
      <c r="D2632" s="21" t="inlineStr">
        <is>
          <r>
            <t xml:space="preserve">UNID</t>
          </r>
        </is>
      </c>
      <c r="E2632" s="21" t="inlineStr">
        <is>
          <r>
            <t xml:space="preserve">COEFICIENTE</t>
          </r>
        </is>
      </c>
      <c r="F2632" s="21" t="inlineStr">
        <is>
          <r>
            <t xml:space="preserve">PREÇO UNITÁRIO</t>
          </r>
        </is>
      </c>
      <c r="G2632" s="21" t="inlineStr">
        <is>
          <r>
            <t xml:space="preserve">TOTAL</t>
          </r>
        </is>
      </c>
    </row>
    <row r="2633" customHeight="1" ht="15">
      <c r="A2633" s="22" t="inlineStr">
        <is>
          <r>
            <t xml:space="preserve">I0042</t>
          </r>
        </is>
      </c>
      <c r="B2633" s="23" t="inlineStr">
        <is>
          <r>
            <t xml:space="preserve">AJUDANTE DE ELETRICISTA</t>
          </r>
        </is>
      </c>
      <c r="C2633" s="22" t="inlineStr">
        <is>
          <r>
            <t xml:space="preserve">SEINFRA</t>
          </r>
        </is>
      </c>
      <c r="D2633" s="22" t="inlineStr">
        <is>
          <r>
            <t xml:space="preserve">H</t>
          </r>
        </is>
      </c>
      <c r="E2633" s="24" t="n">
        <v>1.3</v>
      </c>
      <c r="F2633" s="30" t="n">
        <v>21.1</v>
      </c>
      <c r="G2633" s="30" t="n">
        <f>ROUND(ROUND(E2633,8)*F2633,4)</f>
        <v>27.43</v>
      </c>
    </row>
    <row r="2634" customHeight="1" ht="15">
      <c r="A2634" s="22" t="inlineStr">
        <is>
          <r>
            <t xml:space="preserve">I2312</t>
          </r>
        </is>
      </c>
      <c r="B2634" s="23" t="inlineStr">
        <is>
          <r>
            <t xml:space="preserve">ELETRICISTA</t>
          </r>
        </is>
      </c>
      <c r="C2634" s="22" t="inlineStr">
        <is>
          <r>
            <t xml:space="preserve">SEINFRA</t>
          </r>
        </is>
      </c>
      <c r="D2634" s="22" t="inlineStr">
        <is>
          <r>
            <t xml:space="preserve">H</t>
          </r>
        </is>
      </c>
      <c r="E2634" s="24" t="n">
        <v>1.3</v>
      </c>
      <c r="F2634" s="30" t="n">
        <v>26.85</v>
      </c>
      <c r="G2634" s="30" t="n">
        <f>ROUND(ROUND(E2634,8)*F2634,4)</f>
        <v>34.905</v>
      </c>
    </row>
    <row r="2635" customHeight="1" ht="15">
      <c r="A2635" s="2" t="inlineStr"/>
      <c r="B2635" s="2" t="inlineStr"/>
      <c r="C2635" s="2" t="inlineStr"/>
      <c r="D2635" s="2" t="inlineStr"/>
      <c r="E2635" s="26" t="inlineStr">
        <is>
          <r>
            <t xml:space="preserve">TOTAL Mão de Obra:</t>
          </r>
        </is>
      </c>
      <c r="F2635" s="26" t="inlineStr"/>
      <c r="G2635" s="31" t="n">
        <f>SUM(G2633:G2634)</f>
        <v>62.335</v>
      </c>
    </row>
    <row r="2636" customHeight="1" ht="15">
      <c r="A2636" s="2" t="inlineStr"/>
      <c r="B2636" s="2" t="inlineStr"/>
      <c r="C2636" s="2" t="inlineStr"/>
      <c r="D2636" s="2" t="inlineStr"/>
      <c r="E2636" s="28" t="inlineStr">
        <is>
          <r>
            <t xml:space="preserve">VALOR:</t>
          </r>
        </is>
      </c>
      <c r="F2636" s="28" t="inlineStr"/>
      <c r="G2636" s="29" t="n">
        <f>ROUND(SUM(G2631,G2635),2)</f>
        <v>154.33</v>
      </c>
    </row>
    <row r="2637" customHeight="1" ht="15">
      <c r="A2637" s="2" t="inlineStr"/>
      <c r="B2637" s="2" t="inlineStr"/>
      <c r="C2637" s="2" t="inlineStr"/>
      <c r="D2637" s="2" t="inlineStr"/>
      <c r="E2637" s="28" t="inlineStr">
        <is>
          <r>
            <t xml:space="preserve">VALOR BDI (20.34%):</t>
          </r>
        </is>
      </c>
      <c r="F2637" s="28" t="inlineStr"/>
      <c r="G2637" s="29" t="n">
        <f>ROUND(G2636*(20.34/100),2)</f>
        <v>31.39</v>
      </c>
    </row>
    <row r="2638" customHeight="1" ht="15">
      <c r="A2638" s="2" t="inlineStr"/>
      <c r="B2638" s="2" t="inlineStr"/>
      <c r="C2638" s="2" t="inlineStr"/>
      <c r="D2638" s="2" t="inlineStr"/>
      <c r="E2638" s="28" t="inlineStr">
        <is>
          <r>
            <t xml:space="preserve">VALOR COM BDI:</t>
          </r>
        </is>
      </c>
      <c r="F2638" s="28" t="inlineStr"/>
      <c r="G2638" s="29" t="n">
        <f>G2637+G2636</f>
        <v>185.72</v>
      </c>
    </row>
    <row r="2639" customHeight="1" ht="10">
      <c r="A2639" s="2" t="inlineStr"/>
      <c r="B2639" s="2" t="inlineStr"/>
      <c r="C2639" s="2" t="inlineStr"/>
      <c r="D2639" s="2" t="inlineStr"/>
      <c r="E2639" s="18" t="inlineStr"/>
      <c r="F2639" s="18" t="inlineStr"/>
      <c r="G2639" s="18" t="inlineStr"/>
    </row>
    <row r="2640" customHeight="1" ht="20">
      <c r="A2640" s="19" t="inlineStr">
        <is>
          <r>
            <t xml:space="preserve">​S13852​ Detector de fumaça (pilha) endereçável, modelo WF-DFP, marca Wi-fire ou similar, fornecimento e instalação​ (un)</t>
          </r>
        </is>
      </c>
      <c r="B2640" s="19" t="inlineStr"/>
      <c r="C2640" s="19" t="inlineStr"/>
      <c r="D2640" s="19" t="inlineStr"/>
      <c r="E2640" s="19" t="inlineStr"/>
      <c r="F2640" s="19" t="inlineStr"/>
      <c r="G2640" s="19" t="inlineStr"/>
    </row>
    <row r="2641" customHeight="1" ht="15">
      <c r="A2641" s="20" t="inlineStr">
        <is>
          <r>
            <t xml:space="preserve">Encargos Complementares</t>
          </r>
        </is>
      </c>
      <c r="B2641" s="20" t="inlineStr"/>
      <c r="C2641" s="21" t="inlineStr">
        <is>
          <r>
            <t xml:space="preserve">FONTE</t>
          </r>
        </is>
      </c>
      <c r="D2641" s="21" t="inlineStr">
        <is>
          <r>
            <t xml:space="preserve">UNID</t>
          </r>
        </is>
      </c>
      <c r="E2641" s="21" t="inlineStr">
        <is>
          <r>
            <t xml:space="preserve">COEFICIENTE</t>
          </r>
        </is>
      </c>
      <c r="F2641" s="21" t="inlineStr">
        <is>
          <r>
            <t xml:space="preserve">PREÇO UNITÁRIO</t>
          </r>
        </is>
      </c>
      <c r="G2641" s="21" t="inlineStr">
        <is>
          <r>
            <t xml:space="preserve">TOTAL</t>
          </r>
        </is>
      </c>
    </row>
    <row r="2642" customHeight="1" ht="15">
      <c r="A2642" s="22" t="inlineStr">
        <is>
          <r>
            <t xml:space="preserve">S10552</t>
          </r>
        </is>
      </c>
      <c r="B2642" s="23" t="inlineStr">
        <is>
          <r>
            <t xml:space="preserve">Encargos Complementares - Eletricista</t>
          </r>
        </is>
      </c>
      <c r="C2642" s="22" t="inlineStr">
        <is>
          <r>
            <t xml:space="preserve">ORSE</t>
          </r>
        </is>
      </c>
      <c r="D2642" s="22" t="inlineStr">
        <is>
          <r>
            <t xml:space="preserve">h</t>
          </r>
        </is>
      </c>
      <c r="E2642" s="24" t="n">
        <v>0.5</v>
      </c>
      <c r="F2642" s="25" t="n">
        <v>3.81</v>
      </c>
      <c r="G2642" s="25" t="n">
        <f>TRUNC(TRUNC(E2642,8)*F2642,2)</f>
        <v>1.9</v>
      </c>
    </row>
    <row r="2643" customHeight="1" ht="15">
      <c r="A2643" s="22" t="inlineStr">
        <is>
          <r>
            <t xml:space="preserve">S10549</t>
          </r>
        </is>
      </c>
      <c r="B2643" s="23" t="inlineStr">
        <is>
          <r>
            <t xml:space="preserve">Encargos Complementares - Servente</t>
          </r>
        </is>
      </c>
      <c r="C2643" s="22" t="inlineStr">
        <is>
          <r>
            <t xml:space="preserve">ORSE</t>
          </r>
        </is>
      </c>
      <c r="D2643" s="22" t="inlineStr">
        <is>
          <r>
            <t xml:space="preserve">h</t>
          </r>
        </is>
      </c>
      <c r="E2643" s="24" t="n">
        <v>0.5</v>
      </c>
      <c r="F2643" s="25" t="n">
        <v>3.96</v>
      </c>
      <c r="G2643" s="25" t="n">
        <f>TRUNC(TRUNC(E2643,8)*F2643,2)</f>
        <v>1.98</v>
      </c>
    </row>
    <row r="2644" customHeight="1" ht="15">
      <c r="A2644" s="2" t="inlineStr"/>
      <c r="B2644" s="2" t="inlineStr"/>
      <c r="C2644" s="2" t="inlineStr"/>
      <c r="D2644" s="2" t="inlineStr"/>
      <c r="E2644" s="26" t="inlineStr">
        <is>
          <r>
            <t xml:space="preserve">TOTAL Encargos Complementares:</t>
          </r>
        </is>
      </c>
      <c r="F2644" s="26" t="inlineStr"/>
      <c r="G2644" s="27" t="n">
        <f>SUM(G2642:G2643)</f>
        <v>3.88</v>
      </c>
    </row>
    <row r="2645" customHeight="1" ht="15">
      <c r="A2645" s="20" t="inlineStr">
        <is>
          <r>
            <t xml:space="preserve">Material</t>
          </r>
        </is>
      </c>
      <c r="B2645" s="20" t="inlineStr"/>
      <c r="C2645" s="21" t="inlineStr">
        <is>
          <r>
            <t xml:space="preserve">FONTE</t>
          </r>
        </is>
      </c>
      <c r="D2645" s="21" t="inlineStr">
        <is>
          <r>
            <t xml:space="preserve">UNID</t>
          </r>
        </is>
      </c>
      <c r="E2645" s="21" t="inlineStr">
        <is>
          <r>
            <t xml:space="preserve">COEFICIENTE</t>
          </r>
        </is>
      </c>
      <c r="F2645" s="21" t="inlineStr">
        <is>
          <r>
            <t xml:space="preserve">PREÇO UNITÁRIO</t>
          </r>
        </is>
      </c>
      <c r="G2645" s="21" t="inlineStr">
        <is>
          <r>
            <t xml:space="preserve">TOTAL</t>
          </r>
        </is>
      </c>
    </row>
    <row r="2646" customHeight="1" ht="21">
      <c r="A2646" s="22" t="inlineStr">
        <is>
          <r>
            <t xml:space="preserve">I14647</t>
          </r>
        </is>
      </c>
      <c r="B2646" s="23" t="inlineStr">
        <is>
          <r>
            <t xml:space="preserve">Detector de fumaça (pilha) endereçável, modelo WF-DFP, marca Wi-fire ou similar</t>
          </r>
        </is>
      </c>
      <c r="C2646" s="22" t="inlineStr">
        <is>
          <r>
            <t xml:space="preserve">ORSE</t>
          </r>
        </is>
      </c>
      <c r="D2646" s="22" t="inlineStr">
        <is>
          <r>
            <t xml:space="preserve">un</t>
          </r>
        </is>
      </c>
      <c r="E2646" s="24" t="n">
        <v>1.0</v>
      </c>
      <c r="F2646" s="25" t="n">
        <v>332.88</v>
      </c>
      <c r="G2646" s="25" t="n">
        <f>TRUNC(TRUNC(E2646,8)*F2646,2)</f>
        <v>332.88</v>
      </c>
    </row>
    <row r="2647" customHeight="1" ht="15">
      <c r="A2647" s="2" t="inlineStr"/>
      <c r="B2647" s="2" t="inlineStr"/>
      <c r="C2647" s="2" t="inlineStr"/>
      <c r="D2647" s="2" t="inlineStr"/>
      <c r="E2647" s="26" t="inlineStr">
        <is>
          <r>
            <t xml:space="preserve">TOTAL Material:</t>
          </r>
        </is>
      </c>
      <c r="F2647" s="26" t="inlineStr"/>
      <c r="G2647" s="27" t="n">
        <f>SUM(G2646:G2646)</f>
        <v>332.88</v>
      </c>
    </row>
    <row r="2648" customHeight="1" ht="15">
      <c r="A2648" s="20" t="inlineStr">
        <is>
          <r>
            <t xml:space="preserve">Mão de Obra</t>
          </r>
        </is>
      </c>
      <c r="B2648" s="20" t="inlineStr"/>
      <c r="C2648" s="21" t="inlineStr">
        <is>
          <r>
            <t xml:space="preserve">FONTE</t>
          </r>
        </is>
      </c>
      <c r="D2648" s="21" t="inlineStr">
        <is>
          <r>
            <t xml:space="preserve">UNID</t>
          </r>
        </is>
      </c>
      <c r="E2648" s="21" t="inlineStr">
        <is>
          <r>
            <t xml:space="preserve">COEFICIENTE</t>
          </r>
        </is>
      </c>
      <c r="F2648" s="21" t="inlineStr">
        <is>
          <r>
            <t xml:space="preserve">PREÇO UNITÁRIO</t>
          </r>
        </is>
      </c>
      <c r="G2648" s="21" t="inlineStr">
        <is>
          <r>
            <t xml:space="preserve">TOTAL</t>
          </r>
        </is>
      </c>
    </row>
    <row r="2649" customHeight="1" ht="15">
      <c r="A2649" s="22" t="inlineStr">
        <is>
          <r>
            <t xml:space="preserve">I02436S</t>
          </r>
        </is>
      </c>
      <c r="B2649" s="23" t="inlineStr">
        <is>
          <r>
            <t xml:space="preserve">Eletricista (horista)</t>
          </r>
        </is>
      </c>
      <c r="C2649" s="22" t="inlineStr">
        <is>
          <r>
            <t xml:space="preserve">ORSE</t>
          </r>
        </is>
      </c>
      <c r="D2649" s="22" t="inlineStr">
        <is>
          <r>
            <t xml:space="preserve">h</t>
          </r>
        </is>
      </c>
      <c r="E2649" s="24" t="n">
        <v>0.5</v>
      </c>
      <c r="F2649" s="25" t="n">
        <v>20.44</v>
      </c>
      <c r="G2649" s="25" t="n">
        <f>TRUNC(TRUNC(E2649,8)*F2649,2)</f>
        <v>10.22</v>
      </c>
    </row>
    <row r="2650" customHeight="1" ht="15">
      <c r="A2650" s="22" t="inlineStr">
        <is>
          <r>
            <t xml:space="preserve">I06111S</t>
          </r>
        </is>
      </c>
      <c r="B2650" s="23" t="inlineStr">
        <is>
          <r>
            <t xml:space="preserve">Servente de obras (horista)</t>
          </r>
        </is>
      </c>
      <c r="C2650" s="22" t="inlineStr">
        <is>
          <r>
            <t xml:space="preserve">ORSE</t>
          </r>
        </is>
      </c>
      <c r="D2650" s="22" t="inlineStr">
        <is>
          <r>
            <t xml:space="preserve">h</t>
          </r>
        </is>
      </c>
      <c r="E2650" s="24" t="n">
        <v>0.5</v>
      </c>
      <c r="F2650" s="25" t="n">
        <v>14.58</v>
      </c>
      <c r="G2650" s="25" t="n">
        <f>TRUNC(TRUNC(E2650,8)*F2650,2)</f>
        <v>7.29</v>
      </c>
    </row>
    <row r="2651" customHeight="1" ht="15">
      <c r="A2651" s="2" t="inlineStr"/>
      <c r="B2651" s="2" t="inlineStr"/>
      <c r="C2651" s="2" t="inlineStr"/>
      <c r="D2651" s="2" t="inlineStr"/>
      <c r="E2651" s="26" t="inlineStr">
        <is>
          <r>
            <t xml:space="preserve">TOTAL Mão de Obra:</t>
          </r>
        </is>
      </c>
      <c r="F2651" s="26" t="inlineStr"/>
      <c r="G2651" s="27" t="n">
        <f>SUM(G2649:G2650)</f>
        <v>17.51</v>
      </c>
    </row>
    <row r="2652" customHeight="1" ht="15">
      <c r="A2652" s="2" t="inlineStr"/>
      <c r="B2652" s="2" t="inlineStr"/>
      <c r="C2652" s="2" t="inlineStr"/>
      <c r="D2652" s="2" t="inlineStr"/>
      <c r="E2652" s="28" t="inlineStr">
        <is>
          <r>
            <t xml:space="preserve">VALOR:</t>
          </r>
        </is>
      </c>
      <c r="F2652" s="28" t="inlineStr"/>
      <c r="G2652" s="29" t="n">
        <f>ROUND(SUM(G2644,G2647,G2651),2)</f>
        <v>354.27</v>
      </c>
    </row>
    <row r="2653" customHeight="1" ht="15">
      <c r="A2653" s="2" t="inlineStr"/>
      <c r="B2653" s="2" t="inlineStr"/>
      <c r="C2653" s="2" t="inlineStr"/>
      <c r="D2653" s="2" t="inlineStr"/>
      <c r="E2653" s="28" t="inlineStr">
        <is>
          <r>
            <t xml:space="preserve">VALOR BDI (20.34%):</t>
          </r>
        </is>
      </c>
      <c r="F2653" s="28" t="inlineStr"/>
      <c r="G2653" s="29" t="n">
        <f>ROUND(G2652*(20.34/100),2)</f>
        <v>72.06</v>
      </c>
    </row>
    <row r="2654" customHeight="1" ht="15">
      <c r="A2654" s="2" t="inlineStr"/>
      <c r="B2654" s="2" t="inlineStr"/>
      <c r="C2654" s="2" t="inlineStr"/>
      <c r="D2654" s="2" t="inlineStr"/>
      <c r="E2654" s="28" t="inlineStr">
        <is>
          <r>
            <t xml:space="preserve">VALOR COM BDI:</t>
          </r>
        </is>
      </c>
      <c r="F2654" s="28" t="inlineStr"/>
      <c r="G2654" s="29" t="n">
        <f>G2653+G2652</f>
        <v>426.33</v>
      </c>
    </row>
    <row r="2655" customHeight="1" ht="10">
      <c r="A2655" s="2" t="inlineStr"/>
      <c r="B2655" s="2" t="inlineStr"/>
      <c r="C2655" s="2" t="inlineStr"/>
      <c r="D2655" s="2" t="inlineStr"/>
      <c r="E2655" s="18" t="inlineStr"/>
      <c r="F2655" s="18" t="inlineStr"/>
      <c r="G2655" s="18" t="inlineStr"/>
    </row>
    <row r="2656" customHeight="1" ht="20">
      <c r="A2656" s="19" t="inlineStr">
        <is>
          <r>
            <t xml:space="preserve">​S09041​ Dispositivo de proteção contra surto de tensão DPS 60kA - 275v​ (un)</t>
          </r>
        </is>
      </c>
      <c r="B2656" s="19" t="inlineStr"/>
      <c r="C2656" s="19" t="inlineStr"/>
      <c r="D2656" s="19" t="inlineStr"/>
      <c r="E2656" s="19" t="inlineStr"/>
      <c r="F2656" s="19" t="inlineStr"/>
      <c r="G2656" s="19" t="inlineStr"/>
    </row>
    <row r="2657" customHeight="1" ht="15">
      <c r="A2657" s="20" t="inlineStr">
        <is>
          <r>
            <t xml:space="preserve">Encargos Complementares</t>
          </r>
        </is>
      </c>
      <c r="B2657" s="20" t="inlineStr"/>
      <c r="C2657" s="21" t="inlineStr">
        <is>
          <r>
            <t xml:space="preserve">FONTE</t>
          </r>
        </is>
      </c>
      <c r="D2657" s="21" t="inlineStr">
        <is>
          <r>
            <t xml:space="preserve">UNID</t>
          </r>
        </is>
      </c>
      <c r="E2657" s="21" t="inlineStr">
        <is>
          <r>
            <t xml:space="preserve">COEFICIENTE</t>
          </r>
        </is>
      </c>
      <c r="F2657" s="21" t="inlineStr">
        <is>
          <r>
            <t xml:space="preserve">PREÇO UNITÁRIO</t>
          </r>
        </is>
      </c>
      <c r="G2657" s="21" t="inlineStr">
        <is>
          <r>
            <t xml:space="preserve">TOTAL</t>
          </r>
        </is>
      </c>
    </row>
    <row r="2658" customHeight="1" ht="15">
      <c r="A2658" s="22" t="inlineStr">
        <is>
          <r>
            <t xml:space="preserve">S10552</t>
          </r>
        </is>
      </c>
      <c r="B2658" s="23" t="inlineStr">
        <is>
          <r>
            <t xml:space="preserve">Encargos Complementares - Eletricista</t>
          </r>
        </is>
      </c>
      <c r="C2658" s="22" t="inlineStr">
        <is>
          <r>
            <t xml:space="preserve">ORSE</t>
          </r>
        </is>
      </c>
      <c r="D2658" s="22" t="inlineStr">
        <is>
          <r>
            <t xml:space="preserve">h</t>
          </r>
        </is>
      </c>
      <c r="E2658" s="24" t="n">
        <v>0.3</v>
      </c>
      <c r="F2658" s="25" t="n">
        <v>3.81</v>
      </c>
      <c r="G2658" s="25" t="n">
        <f>TRUNC(TRUNC(E2658,8)*F2658,2)</f>
        <v>1.14</v>
      </c>
    </row>
    <row r="2659" customHeight="1" ht="15">
      <c r="A2659" s="22" t="inlineStr">
        <is>
          <r>
            <t xml:space="preserve">S10549</t>
          </r>
        </is>
      </c>
      <c r="B2659" s="23" t="inlineStr">
        <is>
          <r>
            <t xml:space="preserve">Encargos Complementares - Servente</t>
          </r>
        </is>
      </c>
      <c r="C2659" s="22" t="inlineStr">
        <is>
          <r>
            <t xml:space="preserve">ORSE</t>
          </r>
        </is>
      </c>
      <c r="D2659" s="22" t="inlineStr">
        <is>
          <r>
            <t xml:space="preserve">h</t>
          </r>
        </is>
      </c>
      <c r="E2659" s="24" t="n">
        <v>0.3</v>
      </c>
      <c r="F2659" s="25" t="n">
        <v>3.96</v>
      </c>
      <c r="G2659" s="25" t="n">
        <f>TRUNC(TRUNC(E2659,8)*F2659,2)</f>
        <v>1.18</v>
      </c>
    </row>
    <row r="2660" customHeight="1" ht="15">
      <c r="A2660" s="2" t="inlineStr"/>
      <c r="B2660" s="2" t="inlineStr"/>
      <c r="C2660" s="2" t="inlineStr"/>
      <c r="D2660" s="2" t="inlineStr"/>
      <c r="E2660" s="26" t="inlineStr">
        <is>
          <r>
            <t xml:space="preserve">TOTAL Encargos Complementares:</t>
          </r>
        </is>
      </c>
      <c r="F2660" s="26" t="inlineStr"/>
      <c r="G2660" s="27" t="n">
        <f>SUM(G2658:G2659)</f>
        <v>2.32</v>
      </c>
    </row>
    <row r="2661" customHeight="1" ht="15">
      <c r="A2661" s="20" t="inlineStr">
        <is>
          <r>
            <t xml:space="preserve">Material</t>
          </r>
        </is>
      </c>
      <c r="B2661" s="20" t="inlineStr"/>
      <c r="C2661" s="21" t="inlineStr">
        <is>
          <r>
            <t xml:space="preserve">FONTE</t>
          </r>
        </is>
      </c>
      <c r="D2661" s="21" t="inlineStr">
        <is>
          <r>
            <t xml:space="preserve">UNID</t>
          </r>
        </is>
      </c>
      <c r="E2661" s="21" t="inlineStr">
        <is>
          <r>
            <t xml:space="preserve">COEFICIENTE</t>
          </r>
        </is>
      </c>
      <c r="F2661" s="21" t="inlineStr">
        <is>
          <r>
            <t xml:space="preserve">PREÇO UNITÁRIO</t>
          </r>
        </is>
      </c>
      <c r="G2661" s="21" t="inlineStr">
        <is>
          <r>
            <t xml:space="preserve">TOTAL</t>
          </r>
        </is>
      </c>
    </row>
    <row r="2662" customHeight="1" ht="21">
      <c r="A2662" s="22" t="inlineStr">
        <is>
          <r>
            <t xml:space="preserve">I09225</t>
          </r>
        </is>
      </c>
      <c r="B2662" s="23" t="inlineStr">
        <is>
          <r>
            <t xml:space="preserve">Dispositivo de proteção contra surto de tensão DPS 60KA - 275v (para-raio)</t>
          </r>
        </is>
      </c>
      <c r="C2662" s="22" t="inlineStr">
        <is>
          <r>
            <t xml:space="preserve">ORSE</t>
          </r>
        </is>
      </c>
      <c r="D2662" s="22" t="inlineStr">
        <is>
          <r>
            <t xml:space="preserve">un</t>
          </r>
        </is>
      </c>
      <c r="E2662" s="24" t="n">
        <v>1.0</v>
      </c>
      <c r="F2662" s="25" t="n">
        <v>75.2</v>
      </c>
      <c r="G2662" s="25" t="n">
        <f>TRUNC(TRUNC(E2662,8)*F2662,2)</f>
        <v>75.2</v>
      </c>
    </row>
    <row r="2663" customHeight="1" ht="15">
      <c r="A2663" s="2" t="inlineStr"/>
      <c r="B2663" s="2" t="inlineStr"/>
      <c r="C2663" s="2" t="inlineStr"/>
      <c r="D2663" s="2" t="inlineStr"/>
      <c r="E2663" s="26" t="inlineStr">
        <is>
          <r>
            <t xml:space="preserve">TOTAL Material:</t>
          </r>
        </is>
      </c>
      <c r="F2663" s="26" t="inlineStr"/>
      <c r="G2663" s="27" t="n">
        <f>SUM(G2662:G2662)</f>
        <v>75.2</v>
      </c>
    </row>
    <row r="2664" customHeight="1" ht="15">
      <c r="A2664" s="20" t="inlineStr">
        <is>
          <r>
            <t xml:space="preserve">Mão de Obra</t>
          </r>
        </is>
      </c>
      <c r="B2664" s="20" t="inlineStr"/>
      <c r="C2664" s="21" t="inlineStr">
        <is>
          <r>
            <t xml:space="preserve">FONTE</t>
          </r>
        </is>
      </c>
      <c r="D2664" s="21" t="inlineStr">
        <is>
          <r>
            <t xml:space="preserve">UNID</t>
          </r>
        </is>
      </c>
      <c r="E2664" s="21" t="inlineStr">
        <is>
          <r>
            <t xml:space="preserve">COEFICIENTE</t>
          </r>
        </is>
      </c>
      <c r="F2664" s="21" t="inlineStr">
        <is>
          <r>
            <t xml:space="preserve">PREÇO UNITÁRIO</t>
          </r>
        </is>
      </c>
      <c r="G2664" s="21" t="inlineStr">
        <is>
          <r>
            <t xml:space="preserve">TOTAL</t>
          </r>
        </is>
      </c>
    </row>
    <row r="2665" customHeight="1" ht="15">
      <c r="A2665" s="22" t="inlineStr">
        <is>
          <r>
            <t xml:space="preserve">I02436S</t>
          </r>
        </is>
      </c>
      <c r="B2665" s="23" t="inlineStr">
        <is>
          <r>
            <t xml:space="preserve">Eletricista (horista)</t>
          </r>
        </is>
      </c>
      <c r="C2665" s="22" t="inlineStr">
        <is>
          <r>
            <t xml:space="preserve">ORSE</t>
          </r>
        </is>
      </c>
      <c r="D2665" s="22" t="inlineStr">
        <is>
          <r>
            <t xml:space="preserve">h</t>
          </r>
        </is>
      </c>
      <c r="E2665" s="24" t="n">
        <v>0.3</v>
      </c>
      <c r="F2665" s="25" t="n">
        <v>20.44</v>
      </c>
      <c r="G2665" s="25" t="n">
        <f>TRUNC(TRUNC(E2665,8)*F2665,2)</f>
        <v>6.13</v>
      </c>
    </row>
    <row r="2666" customHeight="1" ht="15">
      <c r="A2666" s="22" t="inlineStr">
        <is>
          <r>
            <t xml:space="preserve">I06111S</t>
          </r>
        </is>
      </c>
      <c r="B2666" s="23" t="inlineStr">
        <is>
          <r>
            <t xml:space="preserve">Servente de obras (horista)</t>
          </r>
        </is>
      </c>
      <c r="C2666" s="22" t="inlineStr">
        <is>
          <r>
            <t xml:space="preserve">ORSE</t>
          </r>
        </is>
      </c>
      <c r="D2666" s="22" t="inlineStr">
        <is>
          <r>
            <t xml:space="preserve">h</t>
          </r>
        </is>
      </c>
      <c r="E2666" s="24" t="n">
        <v>0.3</v>
      </c>
      <c r="F2666" s="25" t="n">
        <v>14.58</v>
      </c>
      <c r="G2666" s="25" t="n">
        <f>TRUNC(TRUNC(E2666,8)*F2666,2)</f>
        <v>4.37</v>
      </c>
    </row>
    <row r="2667" customHeight="1" ht="15">
      <c r="A2667" s="2" t="inlineStr"/>
      <c r="B2667" s="2" t="inlineStr"/>
      <c r="C2667" s="2" t="inlineStr"/>
      <c r="D2667" s="2" t="inlineStr"/>
      <c r="E2667" s="26" t="inlineStr">
        <is>
          <r>
            <t xml:space="preserve">TOTAL Mão de Obra:</t>
          </r>
        </is>
      </c>
      <c r="F2667" s="26" t="inlineStr"/>
      <c r="G2667" s="27" t="n">
        <f>SUM(G2665:G2666)</f>
        <v>10.5</v>
      </c>
    </row>
    <row r="2668" customHeight="1" ht="15">
      <c r="A2668" s="2" t="inlineStr"/>
      <c r="B2668" s="2" t="inlineStr"/>
      <c r="C2668" s="2" t="inlineStr"/>
      <c r="D2668" s="2" t="inlineStr"/>
      <c r="E2668" s="28" t="inlineStr">
        <is>
          <r>
            <t xml:space="preserve">VALOR:</t>
          </r>
        </is>
      </c>
      <c r="F2668" s="28" t="inlineStr"/>
      <c r="G2668" s="29" t="n">
        <f>ROUND(SUM(G2660,G2663,G2667),2)</f>
        <v>88.01</v>
      </c>
    </row>
    <row r="2669" customHeight="1" ht="15">
      <c r="A2669" s="2" t="inlineStr"/>
      <c r="B2669" s="2" t="inlineStr"/>
      <c r="C2669" s="2" t="inlineStr"/>
      <c r="D2669" s="2" t="inlineStr"/>
      <c r="E2669" s="28" t="inlineStr">
        <is>
          <r>
            <t xml:space="preserve">VALOR BDI (20.34%):</t>
          </r>
        </is>
      </c>
      <c r="F2669" s="28" t="inlineStr"/>
      <c r="G2669" s="29" t="n">
        <f>ROUND(G2668*(20.34/100),2)</f>
        <v>17.9</v>
      </c>
    </row>
    <row r="2670" customHeight="1" ht="15">
      <c r="A2670" s="2" t="inlineStr"/>
      <c r="B2670" s="2" t="inlineStr"/>
      <c r="C2670" s="2" t="inlineStr"/>
      <c r="D2670" s="2" t="inlineStr"/>
      <c r="E2670" s="28" t="inlineStr">
        <is>
          <r>
            <t xml:space="preserve">VALOR COM BDI:</t>
          </r>
        </is>
      </c>
      <c r="F2670" s="28" t="inlineStr"/>
      <c r="G2670" s="29" t="n">
        <f>G2669+G2668</f>
        <v>105.91</v>
      </c>
    </row>
    <row r="2671" customHeight="1" ht="10">
      <c r="A2671" s="2" t="inlineStr"/>
      <c r="B2671" s="2" t="inlineStr"/>
      <c r="C2671" s="2" t="inlineStr"/>
      <c r="D2671" s="2" t="inlineStr"/>
      <c r="E2671" s="18" t="inlineStr"/>
      <c r="F2671" s="18" t="inlineStr"/>
      <c r="G2671" s="18" t="inlineStr"/>
    </row>
    <row r="2672" customHeight="1" ht="20">
      <c r="A2672" s="19" t="inlineStr">
        <is>
          <r>
            <t xml:space="preserve">​S08957​ Dobradiça de ferro cromado 3" x 2 1/2" com aneis e parafusos​ (un)</t>
          </r>
        </is>
      </c>
      <c r="B2672" s="19" t="inlineStr"/>
      <c r="C2672" s="19" t="inlineStr"/>
      <c r="D2672" s="19" t="inlineStr"/>
      <c r="E2672" s="19" t="inlineStr"/>
      <c r="F2672" s="19" t="inlineStr"/>
      <c r="G2672" s="19" t="inlineStr"/>
    </row>
    <row r="2673" customHeight="1" ht="15">
      <c r="A2673" s="20" t="inlineStr">
        <is>
          <r>
            <t xml:space="preserve">Encargos Complementares</t>
          </r>
        </is>
      </c>
      <c r="B2673" s="20" t="inlineStr"/>
      <c r="C2673" s="21" t="inlineStr">
        <is>
          <r>
            <t xml:space="preserve">FONTE</t>
          </r>
        </is>
      </c>
      <c r="D2673" s="21" t="inlineStr">
        <is>
          <r>
            <t xml:space="preserve">UNID</t>
          </r>
        </is>
      </c>
      <c r="E2673" s="21" t="inlineStr">
        <is>
          <r>
            <t xml:space="preserve">COEFICIENTE</t>
          </r>
        </is>
      </c>
      <c r="F2673" s="21" t="inlineStr">
        <is>
          <r>
            <t xml:space="preserve">PREÇO UNITÁRIO</t>
          </r>
        </is>
      </c>
      <c r="G2673" s="21" t="inlineStr">
        <is>
          <r>
            <t xml:space="preserve">TOTAL</t>
          </r>
        </is>
      </c>
    </row>
    <row r="2674" customHeight="1" ht="15">
      <c r="A2674" s="22" t="inlineStr">
        <is>
          <r>
            <t xml:space="preserve">S10551</t>
          </r>
        </is>
      </c>
      <c r="B2674" s="23" t="inlineStr">
        <is>
          <r>
            <t xml:space="preserve">Encargos Complementares - Carpinteiro</t>
          </r>
        </is>
      </c>
      <c r="C2674" s="22" t="inlineStr">
        <is>
          <r>
            <t xml:space="preserve">ORSE</t>
          </r>
        </is>
      </c>
      <c r="D2674" s="22" t="inlineStr">
        <is>
          <r>
            <t xml:space="preserve">h</t>
          </r>
        </is>
      </c>
      <c r="E2674" s="24" t="n">
        <v>0.5</v>
      </c>
      <c r="F2674" s="25" t="n">
        <v>3.9</v>
      </c>
      <c r="G2674" s="25" t="n">
        <f>TRUNC(TRUNC(E2674,8)*F2674,2)</f>
        <v>1.95</v>
      </c>
    </row>
    <row r="2675" customHeight="1" ht="15">
      <c r="A2675" s="22" t="inlineStr">
        <is>
          <r>
            <t xml:space="preserve">S10549</t>
          </r>
        </is>
      </c>
      <c r="B2675" s="23" t="inlineStr">
        <is>
          <r>
            <t xml:space="preserve">Encargos Complementares - Servente</t>
          </r>
        </is>
      </c>
      <c r="C2675" s="22" t="inlineStr">
        <is>
          <r>
            <t xml:space="preserve">ORSE</t>
          </r>
        </is>
      </c>
      <c r="D2675" s="22" t="inlineStr">
        <is>
          <r>
            <t xml:space="preserve">h</t>
          </r>
        </is>
      </c>
      <c r="E2675" s="24" t="n">
        <v>0.5</v>
      </c>
      <c r="F2675" s="25" t="n">
        <v>3.96</v>
      </c>
      <c r="G2675" s="25" t="n">
        <f>TRUNC(TRUNC(E2675,8)*F2675,2)</f>
        <v>1.98</v>
      </c>
    </row>
    <row r="2676" customHeight="1" ht="15">
      <c r="A2676" s="2" t="inlineStr"/>
      <c r="B2676" s="2" t="inlineStr"/>
      <c r="C2676" s="2" t="inlineStr"/>
      <c r="D2676" s="2" t="inlineStr"/>
      <c r="E2676" s="26" t="inlineStr">
        <is>
          <r>
            <t xml:space="preserve">TOTAL Encargos Complementares:</t>
          </r>
        </is>
      </c>
      <c r="F2676" s="26" t="inlineStr"/>
      <c r="G2676" s="27" t="n">
        <f>SUM(G2674:G2675)</f>
        <v>3.93</v>
      </c>
    </row>
    <row r="2677" customHeight="1" ht="15">
      <c r="A2677" s="20" t="inlineStr">
        <is>
          <r>
            <t xml:space="preserve">Material</t>
          </r>
        </is>
      </c>
      <c r="B2677" s="20" t="inlineStr"/>
      <c r="C2677" s="21" t="inlineStr">
        <is>
          <r>
            <t xml:space="preserve">FONTE</t>
          </r>
        </is>
      </c>
      <c r="D2677" s="21" t="inlineStr">
        <is>
          <r>
            <t xml:space="preserve">UNID</t>
          </r>
        </is>
      </c>
      <c r="E2677" s="21" t="inlineStr">
        <is>
          <r>
            <t xml:space="preserve">COEFICIENTE</t>
          </r>
        </is>
      </c>
      <c r="F2677" s="21" t="inlineStr">
        <is>
          <r>
            <t xml:space="preserve">PREÇO UNITÁRIO</t>
          </r>
        </is>
      </c>
      <c r="G2677" s="21" t="inlineStr">
        <is>
          <r>
            <t xml:space="preserve">TOTAL</t>
          </r>
        </is>
      </c>
    </row>
    <row r="2678" customHeight="1" ht="15">
      <c r="A2678" s="22" t="inlineStr">
        <is>
          <r>
            <t xml:space="preserve">I09251</t>
          </r>
        </is>
      </c>
      <c r="B2678" s="23" t="inlineStr">
        <is>
          <r>
            <t xml:space="preserve">Dobradiça ferro cromado 3" x 2 1/2", com aneis, c/parafusos</t>
          </r>
        </is>
      </c>
      <c r="C2678" s="22" t="inlineStr">
        <is>
          <r>
            <t xml:space="preserve">ORSE</t>
          </r>
        </is>
      </c>
      <c r="D2678" s="22" t="inlineStr">
        <is>
          <r>
            <t xml:space="preserve">un</t>
          </r>
        </is>
      </c>
      <c r="E2678" s="24" t="n">
        <v>1.0</v>
      </c>
      <c r="F2678" s="25" t="n">
        <v>68.79</v>
      </c>
      <c r="G2678" s="25" t="n">
        <f>TRUNC(TRUNC(E2678,8)*F2678,2)</f>
        <v>68.79</v>
      </c>
    </row>
    <row r="2679" customHeight="1" ht="15">
      <c r="A2679" s="2" t="inlineStr"/>
      <c r="B2679" s="2" t="inlineStr"/>
      <c r="C2679" s="2" t="inlineStr"/>
      <c r="D2679" s="2" t="inlineStr"/>
      <c r="E2679" s="26" t="inlineStr">
        <is>
          <r>
            <t xml:space="preserve">TOTAL Material:</t>
          </r>
        </is>
      </c>
      <c r="F2679" s="26" t="inlineStr"/>
      <c r="G2679" s="27" t="n">
        <f>SUM(G2678:G2678)</f>
        <v>68.79</v>
      </c>
    </row>
    <row r="2680" customHeight="1" ht="15">
      <c r="A2680" s="20" t="inlineStr">
        <is>
          <r>
            <t xml:space="preserve">Mão de Obra</t>
          </r>
        </is>
      </c>
      <c r="B2680" s="20" t="inlineStr"/>
      <c r="C2680" s="21" t="inlineStr">
        <is>
          <r>
            <t xml:space="preserve">FONTE</t>
          </r>
        </is>
      </c>
      <c r="D2680" s="21" t="inlineStr">
        <is>
          <r>
            <t xml:space="preserve">UNID</t>
          </r>
        </is>
      </c>
      <c r="E2680" s="21" t="inlineStr">
        <is>
          <r>
            <t xml:space="preserve">COEFICIENTE</t>
          </r>
        </is>
      </c>
      <c r="F2680" s="21" t="inlineStr">
        <is>
          <r>
            <t xml:space="preserve">PREÇO UNITÁRIO</t>
          </r>
        </is>
      </c>
      <c r="G2680" s="21" t="inlineStr">
        <is>
          <r>
            <t xml:space="preserve">TOTAL</t>
          </r>
        </is>
      </c>
    </row>
    <row r="2681" customHeight="1" ht="15">
      <c r="A2681" s="22" t="inlineStr">
        <is>
          <r>
            <t xml:space="preserve">I01213S</t>
          </r>
        </is>
      </c>
      <c r="B2681" s="23" t="inlineStr">
        <is>
          <r>
            <t xml:space="preserve">Carpinteiro de formas para concreto (horista)</t>
          </r>
        </is>
      </c>
      <c r="C2681" s="22" t="inlineStr">
        <is>
          <r>
            <t xml:space="preserve">ORSE</t>
          </r>
        </is>
      </c>
      <c r="D2681" s="22" t="inlineStr">
        <is>
          <r>
            <t xml:space="preserve">h</t>
          </r>
        </is>
      </c>
      <c r="E2681" s="24" t="n">
        <v>0.5</v>
      </c>
      <c r="F2681" s="25" t="n">
        <v>20.44</v>
      </c>
      <c r="G2681" s="25" t="n">
        <f>TRUNC(TRUNC(E2681,8)*F2681,2)</f>
        <v>10.22</v>
      </c>
    </row>
    <row r="2682" customHeight="1" ht="15">
      <c r="A2682" s="22" t="inlineStr">
        <is>
          <r>
            <t xml:space="preserve">I06111S</t>
          </r>
        </is>
      </c>
      <c r="B2682" s="23" t="inlineStr">
        <is>
          <r>
            <t xml:space="preserve">Servente de obras (horista)</t>
          </r>
        </is>
      </c>
      <c r="C2682" s="22" t="inlineStr">
        <is>
          <r>
            <t xml:space="preserve">ORSE</t>
          </r>
        </is>
      </c>
      <c r="D2682" s="22" t="inlineStr">
        <is>
          <r>
            <t xml:space="preserve">h</t>
          </r>
        </is>
      </c>
      <c r="E2682" s="24" t="n">
        <v>0.5</v>
      </c>
      <c r="F2682" s="25" t="n">
        <v>14.58</v>
      </c>
      <c r="G2682" s="25" t="n">
        <f>TRUNC(TRUNC(E2682,8)*F2682,2)</f>
        <v>7.29</v>
      </c>
    </row>
    <row r="2683" customHeight="1" ht="15">
      <c r="A2683" s="2" t="inlineStr"/>
      <c r="B2683" s="2" t="inlineStr"/>
      <c r="C2683" s="2" t="inlineStr"/>
      <c r="D2683" s="2" t="inlineStr"/>
      <c r="E2683" s="26" t="inlineStr">
        <is>
          <r>
            <t xml:space="preserve">TOTAL Mão de Obra:</t>
          </r>
        </is>
      </c>
      <c r="F2683" s="26" t="inlineStr"/>
      <c r="G2683" s="27" t="n">
        <f>SUM(G2681:G2682)</f>
        <v>17.51</v>
      </c>
    </row>
    <row r="2684" customHeight="1" ht="15">
      <c r="A2684" s="2" t="inlineStr"/>
      <c r="B2684" s="2" t="inlineStr"/>
      <c r="C2684" s="2" t="inlineStr"/>
      <c r="D2684" s="2" t="inlineStr"/>
      <c r="E2684" s="28" t="inlineStr">
        <is>
          <r>
            <t xml:space="preserve">VALOR:</t>
          </r>
        </is>
      </c>
      <c r="F2684" s="28" t="inlineStr"/>
      <c r="G2684" s="29" t="n">
        <f>ROUND(SUM(G2676,G2679,G2683),2)</f>
        <v>90.22</v>
      </c>
    </row>
    <row r="2685" customHeight="1" ht="15">
      <c r="A2685" s="2" t="inlineStr"/>
      <c r="B2685" s="2" t="inlineStr"/>
      <c r="C2685" s="2" t="inlineStr"/>
      <c r="D2685" s="2" t="inlineStr"/>
      <c r="E2685" s="28" t="inlineStr">
        <is>
          <r>
            <t xml:space="preserve">VALOR BDI (20.34%):</t>
          </r>
        </is>
      </c>
      <c r="F2685" s="28" t="inlineStr"/>
      <c r="G2685" s="29" t="n">
        <f>ROUND(G2684*(20.34/100),2)</f>
        <v>18.35</v>
      </c>
    </row>
    <row r="2686" customHeight="1" ht="15">
      <c r="A2686" s="2" t="inlineStr"/>
      <c r="B2686" s="2" t="inlineStr"/>
      <c r="C2686" s="2" t="inlineStr"/>
      <c r="D2686" s="2" t="inlineStr"/>
      <c r="E2686" s="28" t="inlineStr">
        <is>
          <r>
            <t xml:space="preserve">VALOR COM BDI:</t>
          </r>
        </is>
      </c>
      <c r="F2686" s="28" t="inlineStr"/>
      <c r="G2686" s="29" t="n">
        <f>G2685+G2684</f>
        <v>108.57</v>
      </c>
    </row>
    <row r="2687" customHeight="1" ht="10">
      <c r="A2687" s="2" t="inlineStr"/>
      <c r="B2687" s="2" t="inlineStr"/>
      <c r="C2687" s="2" t="inlineStr"/>
      <c r="D2687" s="2" t="inlineStr"/>
      <c r="E2687" s="18" t="inlineStr"/>
      <c r="F2687" s="18" t="inlineStr"/>
      <c r="G2687" s="18" t="inlineStr"/>
    </row>
    <row r="2688" customHeight="1" ht="20">
      <c r="A2688" s="19" t="inlineStr">
        <is>
          <r>
            <t xml:space="preserve">​88264​ ELETRICISTA COM ENCARGOS COMPLEMENTARES​ (H)</t>
          </r>
        </is>
      </c>
      <c r="B2688" s="19" t="inlineStr"/>
      <c r="C2688" s="19" t="inlineStr"/>
      <c r="D2688" s="19" t="inlineStr"/>
      <c r="E2688" s="19" t="inlineStr"/>
      <c r="F2688" s="19" t="inlineStr"/>
      <c r="G2688" s="19" t="inlineStr"/>
    </row>
    <row r="2689" customHeight="1" ht="15">
      <c r="A2689" s="20" t="inlineStr">
        <is>
          <r>
            <t xml:space="preserve">Encargos Complementares</t>
          </r>
        </is>
      </c>
      <c r="B2689" s="20" t="inlineStr"/>
      <c r="C2689" s="21" t="inlineStr">
        <is>
          <r>
            <t xml:space="preserve">FONTE</t>
          </r>
        </is>
      </c>
      <c r="D2689" s="21" t="inlineStr">
        <is>
          <r>
            <t xml:space="preserve">UNID</t>
          </r>
        </is>
      </c>
      <c r="E2689" s="21" t="inlineStr">
        <is>
          <r>
            <t xml:space="preserve">COEFICIENTE</t>
          </r>
        </is>
      </c>
      <c r="F2689" s="21" t="inlineStr">
        <is>
          <r>
            <t xml:space="preserve">PREÇO UNITÁRIO</t>
          </r>
        </is>
      </c>
      <c r="G2689" s="21" t="inlineStr">
        <is>
          <r>
            <t xml:space="preserve">TOTAL</t>
          </r>
        </is>
      </c>
    </row>
    <row r="2690" customHeight="1" ht="21">
      <c r="A2690" s="22" t="inlineStr">
        <is>
          <r>
            <t xml:space="preserve">00037370</t>
          </r>
        </is>
      </c>
      <c r="B2690" s="23" t="inlineStr">
        <is>
          <r>
            <t xml:space="preserve">ALIMENTACAO - HORISTA (COLETADO CAIXA - ENCARGOS COMPLEMENTARES)</t>
          </r>
        </is>
      </c>
      <c r="C2690" s="22" t="inlineStr">
        <is>
          <r>
            <t xml:space="preserve">SINAPI</t>
          </r>
        </is>
      </c>
      <c r="D2690" s="22" t="inlineStr">
        <is>
          <r>
            <t xml:space="preserve">H</t>
          </r>
        </is>
      </c>
      <c r="E2690" s="24" t="n">
        <v>1.0</v>
      </c>
      <c r="F2690" s="25" t="n">
        <v>3.62</v>
      </c>
      <c r="G2690" s="25" t="n">
        <f>TRUNC(TRUNC(E2690,8)*F2690,2)</f>
        <v>3.62</v>
      </c>
    </row>
    <row r="2691" customHeight="1" ht="21">
      <c r="A2691" s="22" t="inlineStr">
        <is>
          <r>
            <t xml:space="preserve">00043484</t>
          </r>
        </is>
      </c>
      <c r="B2691" s="23" t="inlineStr">
        <is>
          <r>
            <t xml:space="preserve">EPI - FAMILIA ELETRICISTA - HORISTA (ENCARGOS COMPLEMENTARES - COLETADO CAIXA)</t>
          </r>
        </is>
      </c>
      <c r="C2691" s="22" t="inlineStr">
        <is>
          <r>
            <t xml:space="preserve">SINAPI</t>
          </r>
        </is>
      </c>
      <c r="D2691" s="22" t="inlineStr">
        <is>
          <r>
            <t xml:space="preserve">H</t>
          </r>
        </is>
      </c>
      <c r="E2691" s="24" t="n">
        <v>1.0</v>
      </c>
      <c r="F2691" s="25" t="n">
        <v>1.26</v>
      </c>
      <c r="G2691" s="25" t="n">
        <f>TRUNC(TRUNC(E2691,8)*F2691,2)</f>
        <v>1.26</v>
      </c>
    </row>
    <row r="2692" customHeight="1" ht="21">
      <c r="A2692" s="22" t="inlineStr">
        <is>
          <r>
            <t xml:space="preserve">00037372</t>
          </r>
        </is>
      </c>
      <c r="B2692" s="23" t="inlineStr">
        <is>
          <r>
            <t xml:space="preserve">EXAMES - HORISTA (COLETADO CAIXA - ENCARGOS COMPLEMENTARES)</t>
          </r>
        </is>
      </c>
      <c r="C2692" s="22" t="inlineStr">
        <is>
          <r>
            <t xml:space="preserve">SINAPI</t>
          </r>
        </is>
      </c>
      <c r="D2692" s="22" t="inlineStr">
        <is>
          <r>
            <t xml:space="preserve">H</t>
          </r>
        </is>
      </c>
      <c r="E2692" s="24" t="n">
        <v>1.0</v>
      </c>
      <c r="F2692" s="25" t="n">
        <v>1.43</v>
      </c>
      <c r="G2692" s="25" t="n">
        <f>TRUNC(TRUNC(E2692,8)*F2692,2)</f>
        <v>1.43</v>
      </c>
    </row>
    <row r="2693" customHeight="1" ht="21">
      <c r="A2693" s="22" t="inlineStr">
        <is>
          <r>
            <t xml:space="preserve">00043460</t>
          </r>
        </is>
      </c>
      <c r="B2693" s="23" t="inlineStr">
        <is>
          <r>
            <t xml:space="preserve">FERRAMENTAS - FAMILIA ELETRICISTA - HORISTA (ENCARGOS COMPLEMENTARES - COLETADO CAIXA)</t>
          </r>
        </is>
      </c>
      <c r="C2693" s="22" t="inlineStr">
        <is>
          <r>
            <t xml:space="preserve">SINAPI</t>
          </r>
        </is>
      </c>
      <c r="D2693" s="22" t="inlineStr">
        <is>
          <r>
            <t xml:space="preserve">H</t>
          </r>
        </is>
      </c>
      <c r="E2693" s="24" t="n">
        <v>1.0</v>
      </c>
      <c r="F2693" s="25" t="n">
        <v>0.86</v>
      </c>
      <c r="G2693" s="25" t="n">
        <f>TRUNC(TRUNC(E2693,8)*F2693,2)</f>
        <v>0.86</v>
      </c>
    </row>
    <row r="2694" customHeight="1" ht="21">
      <c r="A2694" s="22" t="inlineStr">
        <is>
          <r>
            <t xml:space="preserve">00037373</t>
          </r>
        </is>
      </c>
      <c r="B2694" s="23" t="inlineStr">
        <is>
          <r>
            <t xml:space="preserve">SEGURO - HORISTA (COLETADO CAIXA - ENCARGOS COMPLEMENTARES)</t>
          </r>
        </is>
      </c>
      <c r="C2694" s="22" t="inlineStr">
        <is>
          <r>
            <t xml:space="preserve">SINAPI</t>
          </r>
        </is>
      </c>
      <c r="D2694" s="22" t="inlineStr">
        <is>
          <r>
            <t xml:space="preserve">H</t>
          </r>
        </is>
      </c>
      <c r="E2694" s="24" t="n">
        <v>1.0</v>
      </c>
      <c r="F2694" s="25" t="n">
        <v>0.08</v>
      </c>
      <c r="G2694" s="25" t="n">
        <f>TRUNC(TRUNC(E2694,8)*F2694,2)</f>
        <v>0.08</v>
      </c>
    </row>
    <row r="2695" customHeight="1" ht="21">
      <c r="A2695" s="22" t="inlineStr">
        <is>
          <r>
            <t xml:space="preserve">00037371</t>
          </r>
        </is>
      </c>
      <c r="B2695" s="23" t="inlineStr">
        <is>
          <r>
            <t xml:space="preserve">TRANSPORTE - HORISTA (COLETADO CAIXA - ENCARGOS COMPLEMENTARES)</t>
          </r>
        </is>
      </c>
      <c r="C2695" s="22" t="inlineStr">
        <is>
          <r>
            <t xml:space="preserve">SINAPI</t>
          </r>
        </is>
      </c>
      <c r="D2695" s="22" t="inlineStr">
        <is>
          <r>
            <t xml:space="preserve">H</t>
          </r>
        </is>
      </c>
      <c r="E2695" s="24" t="n">
        <v>1.0</v>
      </c>
      <c r="F2695" s="25" t="n">
        <v>1.09</v>
      </c>
      <c r="G2695" s="25" t="n">
        <f>TRUNC(TRUNC(E2695,8)*F2695,2)</f>
        <v>1.09</v>
      </c>
    </row>
    <row r="2696" customHeight="1" ht="15">
      <c r="A2696" s="2" t="inlineStr"/>
      <c r="B2696" s="2" t="inlineStr"/>
      <c r="C2696" s="2" t="inlineStr"/>
      <c r="D2696" s="2" t="inlineStr"/>
      <c r="E2696" s="26" t="inlineStr">
        <is>
          <r>
            <t xml:space="preserve">TOTAL Encargos Complementares:</t>
          </r>
        </is>
      </c>
      <c r="F2696" s="26" t="inlineStr"/>
      <c r="G2696" s="27" t="n">
        <f>SUM(G2690:G2695)</f>
        <v>8.34</v>
      </c>
    </row>
    <row r="2697" customHeight="1" ht="15">
      <c r="A2697" s="20" t="inlineStr">
        <is>
          <r>
            <t xml:space="preserve">Mão de Obra</t>
          </r>
        </is>
      </c>
      <c r="B2697" s="20" t="inlineStr"/>
      <c r="C2697" s="21" t="inlineStr">
        <is>
          <r>
            <t xml:space="preserve">FONTE</t>
          </r>
        </is>
      </c>
      <c r="D2697" s="21" t="inlineStr">
        <is>
          <r>
            <t xml:space="preserve">UNID</t>
          </r>
        </is>
      </c>
      <c r="E2697" s="21" t="inlineStr">
        <is>
          <r>
            <t xml:space="preserve">COEFICIENTE</t>
          </r>
        </is>
      </c>
      <c r="F2697" s="21" t="inlineStr">
        <is>
          <r>
            <t xml:space="preserve">PREÇO UNITÁRIO</t>
          </r>
        </is>
      </c>
      <c r="G2697" s="21" t="inlineStr">
        <is>
          <r>
            <t xml:space="preserve">TOTAL</t>
          </r>
        </is>
      </c>
    </row>
    <row r="2698" customHeight="1" ht="15">
      <c r="A2698" s="22" t="inlineStr">
        <is>
          <r>
            <t xml:space="preserve">00002436</t>
          </r>
        </is>
      </c>
      <c r="B2698" s="23" t="inlineStr">
        <is>
          <r>
            <t xml:space="preserve">ELETRICISTA (HORISTA)</t>
          </r>
        </is>
      </c>
      <c r="C2698" s="22" t="inlineStr">
        <is>
          <r>
            <t xml:space="preserve">SINAPI</t>
          </r>
        </is>
      </c>
      <c r="D2698" s="22" t="inlineStr">
        <is>
          <r>
            <t xml:space="preserve">H</t>
          </r>
        </is>
      </c>
      <c r="E2698" s="24" t="n">
        <v>1.0</v>
      </c>
      <c r="F2698" s="25" t="n">
        <v>21.81</v>
      </c>
      <c r="G2698" s="25" t="n">
        <f>TRUNC(TRUNC(E2698,8)*F2698,2)</f>
        <v>21.81</v>
      </c>
    </row>
    <row r="2699" customHeight="1" ht="15">
      <c r="A2699" s="2" t="inlineStr"/>
      <c r="B2699" s="2" t="inlineStr"/>
      <c r="C2699" s="2" t="inlineStr"/>
      <c r="D2699" s="2" t="inlineStr"/>
      <c r="E2699" s="26" t="inlineStr">
        <is>
          <r>
            <t xml:space="preserve">TOTAL Mão de Obra:</t>
          </r>
        </is>
      </c>
      <c r="F2699" s="26" t="inlineStr"/>
      <c r="G2699" s="27" t="n">
        <f>SUM(G2698:G2698)</f>
        <v>21.81</v>
      </c>
    </row>
    <row r="2700" customHeight="1" ht="15">
      <c r="A2700" s="20" t="inlineStr">
        <is>
          <r>
            <t xml:space="preserve">Serviço</t>
          </r>
        </is>
      </c>
      <c r="B2700" s="20" t="inlineStr"/>
      <c r="C2700" s="21" t="inlineStr">
        <is>
          <r>
            <t xml:space="preserve">FONTE</t>
          </r>
        </is>
      </c>
      <c r="D2700" s="21" t="inlineStr">
        <is>
          <r>
            <t xml:space="preserve">UNID</t>
          </r>
        </is>
      </c>
      <c r="E2700" s="21" t="inlineStr">
        <is>
          <r>
            <t xml:space="preserve">COEFICIENTE</t>
          </r>
        </is>
      </c>
      <c r="F2700" s="21" t="inlineStr">
        <is>
          <r>
            <t xml:space="preserve">PREÇO UNITÁRIO</t>
          </r>
        </is>
      </c>
      <c r="G2700" s="21" t="inlineStr">
        <is>
          <r>
            <t xml:space="preserve">TOTAL</t>
          </r>
        </is>
      </c>
    </row>
    <row r="2701" customHeight="1" ht="21">
      <c r="A2701" s="22" t="inlineStr">
        <is>
          <r>
            <t xml:space="preserve">95332</t>
          </r>
        </is>
      </c>
      <c r="B2701" s="23" t="inlineStr">
        <is>
          <r>
            <t xml:space="preserve">CURSO DE CAPACITAÇÃO PARA ELETRICISTA (ENCARGOS COMPLEMENTARES) - HORISTA</t>
          </r>
        </is>
      </c>
      <c r="C2701" s="22" t="inlineStr">
        <is>
          <r>
            <t xml:space="preserve">SINAPI</t>
          </r>
        </is>
      </c>
      <c r="D2701" s="22" t="inlineStr">
        <is>
          <r>
            <t xml:space="preserve">H</t>
          </r>
        </is>
      </c>
      <c r="E2701" s="24" t="n">
        <v>1.0</v>
      </c>
      <c r="F2701" s="25" t="n">
        <v>0.81</v>
      </c>
      <c r="G2701" s="25" t="n">
        <f>TRUNC(TRUNC(E2701,8)*F2701,2)</f>
        <v>0.81</v>
      </c>
    </row>
    <row r="2702" customHeight="1" ht="15">
      <c r="A2702" s="2" t="inlineStr"/>
      <c r="B2702" s="2" t="inlineStr"/>
      <c r="C2702" s="2" t="inlineStr"/>
      <c r="D2702" s="2" t="inlineStr"/>
      <c r="E2702" s="26" t="inlineStr">
        <is>
          <r>
            <t xml:space="preserve">TOTAL Serviço:</t>
          </r>
        </is>
      </c>
      <c r="F2702" s="26" t="inlineStr"/>
      <c r="G2702" s="27" t="n">
        <f>SUM(G2701:G2701)</f>
        <v>0.81</v>
      </c>
    </row>
    <row r="2703" customHeight="1" ht="15">
      <c r="A2703" s="2" t="inlineStr"/>
      <c r="B2703" s="2" t="inlineStr"/>
      <c r="C2703" s="2" t="inlineStr"/>
      <c r="D2703" s="2" t="inlineStr"/>
      <c r="E2703" s="28" t="inlineStr">
        <is>
          <r>
            <t xml:space="preserve">VALOR:</t>
          </r>
        </is>
      </c>
      <c r="F2703" s="28" t="inlineStr"/>
      <c r="G2703" s="29" t="n">
        <f>ROUND(SUM(G2696,G2699,G2702),2)</f>
        <v>30.96</v>
      </c>
    </row>
    <row r="2704" customHeight="1" ht="15">
      <c r="A2704" s="2" t="inlineStr"/>
      <c r="B2704" s="2" t="inlineStr"/>
      <c r="C2704" s="2" t="inlineStr"/>
      <c r="D2704" s="2" t="inlineStr"/>
      <c r="E2704" s="28" t="inlineStr">
        <is>
          <r>
            <t xml:space="preserve">VALOR BDI (20.34%):</t>
          </r>
        </is>
      </c>
      <c r="F2704" s="28" t="inlineStr"/>
      <c r="G2704" s="29" t="n">
        <f>ROUND(G2703*(20.34/100),2)</f>
        <v>6.3</v>
      </c>
    </row>
    <row r="2705" customHeight="1" ht="15">
      <c r="A2705" s="2" t="inlineStr"/>
      <c r="B2705" s="2" t="inlineStr"/>
      <c r="C2705" s="2" t="inlineStr"/>
      <c r="D2705" s="2" t="inlineStr"/>
      <c r="E2705" s="28" t="inlineStr">
        <is>
          <r>
            <t xml:space="preserve">VALOR COM BDI:</t>
          </r>
        </is>
      </c>
      <c r="F2705" s="28" t="inlineStr"/>
      <c r="G2705" s="29" t="n">
        <f>G2704+G2703</f>
        <v>37.26</v>
      </c>
    </row>
    <row r="2706" customHeight="1" ht="10">
      <c r="A2706" s="2" t="inlineStr"/>
      <c r="B2706" s="2" t="inlineStr"/>
      <c r="C2706" s="2" t="inlineStr"/>
      <c r="D2706" s="2" t="inlineStr"/>
      <c r="E2706" s="18" t="inlineStr"/>
      <c r="F2706" s="18" t="inlineStr"/>
      <c r="G2706" s="18" t="inlineStr"/>
    </row>
    <row r="2707" customHeight="1" ht="20">
      <c r="A2707" s="19" t="inlineStr">
        <is>
          <r>
            <t xml:space="preserve">​C1179​ ELETRODUTO DE ALUMÍNIO, INCLUSIVE CONEXÕES DE 3/4"​ (M)</t>
          </r>
        </is>
      </c>
      <c r="B2707" s="19" t="inlineStr"/>
      <c r="C2707" s="19" t="inlineStr"/>
      <c r="D2707" s="19" t="inlineStr"/>
      <c r="E2707" s="19" t="inlineStr"/>
      <c r="F2707" s="19" t="inlineStr"/>
      <c r="G2707" s="19" t="inlineStr"/>
    </row>
    <row r="2708" customHeight="1" ht="15">
      <c r="A2708" s="20" t="inlineStr">
        <is>
          <r>
            <t xml:space="preserve">Material</t>
          </r>
        </is>
      </c>
      <c r="B2708" s="20" t="inlineStr"/>
      <c r="C2708" s="21" t="inlineStr">
        <is>
          <r>
            <t xml:space="preserve">FONTE</t>
          </r>
        </is>
      </c>
      <c r="D2708" s="21" t="inlineStr">
        <is>
          <r>
            <t xml:space="preserve">UNID</t>
          </r>
        </is>
      </c>
      <c r="E2708" s="21" t="inlineStr">
        <is>
          <r>
            <t xml:space="preserve">COEFICIENTE</t>
          </r>
        </is>
      </c>
      <c r="F2708" s="21" t="inlineStr">
        <is>
          <r>
            <t xml:space="preserve">PREÇO UNITÁRIO</t>
          </r>
        </is>
      </c>
      <c r="G2708" s="21" t="inlineStr">
        <is>
          <r>
            <t xml:space="preserve">TOTAL</t>
          </r>
        </is>
      </c>
    </row>
    <row r="2709" customHeight="1" ht="15">
      <c r="A2709" s="22" t="inlineStr">
        <is>
          <r>
            <t xml:space="preserve">I1067</t>
          </r>
        </is>
      </c>
      <c r="B2709" s="23" t="inlineStr">
        <is>
          <r>
            <t xml:space="preserve">ELETRODUTO DE ALUMINIO DE 3/4"</t>
          </r>
        </is>
      </c>
      <c r="C2709" s="22" t="inlineStr">
        <is>
          <r>
            <t xml:space="preserve">SEINFRA</t>
          </r>
        </is>
      </c>
      <c r="D2709" s="22" t="inlineStr">
        <is>
          <r>
            <t xml:space="preserve">M</t>
          </r>
        </is>
      </c>
      <c r="E2709" s="24" t="n">
        <v>1.05</v>
      </c>
      <c r="F2709" s="30" t="n">
        <v>13.27</v>
      </c>
      <c r="G2709" s="30" t="n">
        <f>ROUND(ROUND(E2709,8)*F2709,4)</f>
        <v>13.9335</v>
      </c>
    </row>
    <row r="2710" customHeight="1" ht="15">
      <c r="A2710" s="2" t="inlineStr"/>
      <c r="B2710" s="2" t="inlineStr"/>
      <c r="C2710" s="2" t="inlineStr"/>
      <c r="D2710" s="2" t="inlineStr"/>
      <c r="E2710" s="26" t="inlineStr">
        <is>
          <r>
            <t xml:space="preserve">TOTAL Material:</t>
          </r>
        </is>
      </c>
      <c r="F2710" s="26" t="inlineStr"/>
      <c r="G2710" s="31" t="n">
        <f>SUM(G2709:G2709)</f>
        <v>13.9335</v>
      </c>
    </row>
    <row r="2711" customHeight="1" ht="15">
      <c r="A2711" s="20" t="inlineStr">
        <is>
          <r>
            <t xml:space="preserve">Mão de Obra</t>
          </r>
        </is>
      </c>
      <c r="B2711" s="20" t="inlineStr"/>
      <c r="C2711" s="21" t="inlineStr">
        <is>
          <r>
            <t xml:space="preserve">FONTE</t>
          </r>
        </is>
      </c>
      <c r="D2711" s="21" t="inlineStr">
        <is>
          <r>
            <t xml:space="preserve">UNID</t>
          </r>
        </is>
      </c>
      <c r="E2711" s="21" t="inlineStr">
        <is>
          <r>
            <t xml:space="preserve">COEFICIENTE</t>
          </r>
        </is>
      </c>
      <c r="F2711" s="21" t="inlineStr">
        <is>
          <r>
            <t xml:space="preserve">PREÇO UNITÁRIO</t>
          </r>
        </is>
      </c>
      <c r="G2711" s="21" t="inlineStr">
        <is>
          <r>
            <t xml:space="preserve">TOTAL</t>
          </r>
        </is>
      </c>
    </row>
    <row r="2712" customHeight="1" ht="15">
      <c r="A2712" s="22" t="inlineStr">
        <is>
          <r>
            <t xml:space="preserve">I0042</t>
          </r>
        </is>
      </c>
      <c r="B2712" s="23" t="inlineStr">
        <is>
          <r>
            <t xml:space="preserve">AJUDANTE DE ELETRICISTA</t>
          </r>
        </is>
      </c>
      <c r="C2712" s="22" t="inlineStr">
        <is>
          <r>
            <t xml:space="preserve">SEINFRA</t>
          </r>
        </is>
      </c>
      <c r="D2712" s="22" t="inlineStr">
        <is>
          <r>
            <t xml:space="preserve">H</t>
          </r>
        </is>
      </c>
      <c r="E2712" s="24" t="n">
        <v>0.3</v>
      </c>
      <c r="F2712" s="30" t="n">
        <v>21.1</v>
      </c>
      <c r="G2712" s="30" t="n">
        <f>ROUND(ROUND(E2712,8)*F2712,4)</f>
        <v>6.33</v>
      </c>
    </row>
    <row r="2713" customHeight="1" ht="15">
      <c r="A2713" s="22" t="inlineStr">
        <is>
          <r>
            <t xml:space="preserve">I2312</t>
          </r>
        </is>
      </c>
      <c r="B2713" s="23" t="inlineStr">
        <is>
          <r>
            <t xml:space="preserve">ELETRICISTA</t>
          </r>
        </is>
      </c>
      <c r="C2713" s="22" t="inlineStr">
        <is>
          <r>
            <t xml:space="preserve">SEINFRA</t>
          </r>
        </is>
      </c>
      <c r="D2713" s="22" t="inlineStr">
        <is>
          <r>
            <t xml:space="preserve">H</t>
          </r>
        </is>
      </c>
      <c r="E2713" s="24" t="n">
        <v>0.3</v>
      </c>
      <c r="F2713" s="30" t="n">
        <v>26.85</v>
      </c>
      <c r="G2713" s="30" t="n">
        <f>ROUND(ROUND(E2713,8)*F2713,4)</f>
        <v>8.055</v>
      </c>
    </row>
    <row r="2714" customHeight="1" ht="15">
      <c r="A2714" s="2" t="inlineStr"/>
      <c r="B2714" s="2" t="inlineStr"/>
      <c r="C2714" s="2" t="inlineStr"/>
      <c r="D2714" s="2" t="inlineStr"/>
      <c r="E2714" s="26" t="inlineStr">
        <is>
          <r>
            <t xml:space="preserve">TOTAL Mão de Obra:</t>
          </r>
        </is>
      </c>
      <c r="F2714" s="26" t="inlineStr"/>
      <c r="G2714" s="31" t="n">
        <f>SUM(G2712:G2713)</f>
        <v>14.385</v>
      </c>
    </row>
    <row r="2715" customHeight="1" ht="15">
      <c r="A2715" s="2" t="inlineStr"/>
      <c r="B2715" s="2" t="inlineStr"/>
      <c r="C2715" s="2" t="inlineStr"/>
      <c r="D2715" s="2" t="inlineStr"/>
      <c r="E2715" s="28" t="inlineStr">
        <is>
          <r>
            <t xml:space="preserve">VALOR:</t>
          </r>
        </is>
      </c>
      <c r="F2715" s="28" t="inlineStr"/>
      <c r="G2715" s="29" t="n">
        <f>ROUND(SUM(G2710,G2714),2)</f>
        <v>28.32</v>
      </c>
    </row>
    <row r="2716" customHeight="1" ht="15">
      <c r="A2716" s="2" t="inlineStr"/>
      <c r="B2716" s="2" t="inlineStr"/>
      <c r="C2716" s="2" t="inlineStr"/>
      <c r="D2716" s="2" t="inlineStr"/>
      <c r="E2716" s="28" t="inlineStr">
        <is>
          <r>
            <t xml:space="preserve">VALOR BDI (20.34%):</t>
          </r>
        </is>
      </c>
      <c r="F2716" s="28" t="inlineStr"/>
      <c r="G2716" s="29" t="n">
        <f>ROUND(G2715*(20.34/100),2)</f>
        <v>5.76</v>
      </c>
    </row>
    <row r="2717" customHeight="1" ht="15">
      <c r="A2717" s="2" t="inlineStr"/>
      <c r="B2717" s="2" t="inlineStr"/>
      <c r="C2717" s="2" t="inlineStr"/>
      <c r="D2717" s="2" t="inlineStr"/>
      <c r="E2717" s="28" t="inlineStr">
        <is>
          <r>
            <t xml:space="preserve">VALOR COM BDI:</t>
          </r>
        </is>
      </c>
      <c r="F2717" s="28" t="inlineStr"/>
      <c r="G2717" s="29" t="n">
        <f>G2716+G2715</f>
        <v>34.08</v>
      </c>
    </row>
    <row r="2718" customHeight="1" ht="10">
      <c r="A2718" s="2" t="inlineStr"/>
      <c r="B2718" s="2" t="inlineStr"/>
      <c r="C2718" s="2" t="inlineStr"/>
      <c r="D2718" s="2" t="inlineStr"/>
      <c r="E2718" s="18" t="inlineStr"/>
      <c r="F2718" s="18" t="inlineStr"/>
      <c r="G2718" s="18" t="inlineStr"/>
    </row>
    <row r="2719" customHeight="1" ht="20">
      <c r="A2719" s="19" t="inlineStr">
        <is>
          <r>
            <t xml:space="preserve">​C1195​ ELETRODUTO PVC ROSC.INCL.CONEXÕES D= 20mm (1/2")​ (M)</t>
          </r>
        </is>
      </c>
      <c r="B2719" s="19" t="inlineStr"/>
      <c r="C2719" s="19" t="inlineStr"/>
      <c r="D2719" s="19" t="inlineStr"/>
      <c r="E2719" s="19" t="inlineStr"/>
      <c r="F2719" s="19" t="inlineStr"/>
      <c r="G2719" s="19" t="inlineStr"/>
    </row>
    <row r="2720" customHeight="1" ht="15">
      <c r="A2720" s="20" t="inlineStr">
        <is>
          <r>
            <t xml:space="preserve">Material</t>
          </r>
        </is>
      </c>
      <c r="B2720" s="20" t="inlineStr"/>
      <c r="C2720" s="21" t="inlineStr">
        <is>
          <r>
            <t xml:space="preserve">FONTE</t>
          </r>
        </is>
      </c>
      <c r="D2720" s="21" t="inlineStr">
        <is>
          <r>
            <t xml:space="preserve">UNID</t>
          </r>
        </is>
      </c>
      <c r="E2720" s="21" t="inlineStr">
        <is>
          <r>
            <t xml:space="preserve">COEFICIENTE</t>
          </r>
        </is>
      </c>
      <c r="F2720" s="21" t="inlineStr">
        <is>
          <r>
            <t xml:space="preserve">PREÇO UNITÁRIO</t>
          </r>
        </is>
      </c>
      <c r="G2720" s="21" t="inlineStr">
        <is>
          <r>
            <t xml:space="preserve">TOTAL</t>
          </r>
        </is>
      </c>
    </row>
    <row r="2721" customHeight="1" ht="15">
      <c r="A2721" s="22" t="inlineStr">
        <is>
          <r>
            <t xml:space="preserve">I1071</t>
          </r>
        </is>
      </c>
      <c r="B2721" s="23" t="inlineStr">
        <is>
          <r>
            <t xml:space="preserve">ELETRODUTO DE PVC RIGIDO 1/2''</t>
          </r>
        </is>
      </c>
      <c r="C2721" s="22" t="inlineStr">
        <is>
          <r>
            <t xml:space="preserve">SEINFRA</t>
          </r>
        </is>
      </c>
      <c r="D2721" s="22" t="inlineStr">
        <is>
          <r>
            <t xml:space="preserve">M</t>
          </r>
        </is>
      </c>
      <c r="E2721" s="24" t="n">
        <v>1.1</v>
      </c>
      <c r="F2721" s="30" t="n">
        <v>3.67</v>
      </c>
      <c r="G2721" s="30" t="n">
        <f>ROUND(ROUND(E2721,8)*F2721,4)</f>
        <v>4.037</v>
      </c>
    </row>
    <row r="2722" customHeight="1" ht="15">
      <c r="A2722" s="2" t="inlineStr"/>
      <c r="B2722" s="2" t="inlineStr"/>
      <c r="C2722" s="2" t="inlineStr"/>
      <c r="D2722" s="2" t="inlineStr"/>
      <c r="E2722" s="26" t="inlineStr">
        <is>
          <r>
            <t xml:space="preserve">TOTAL Material:</t>
          </r>
        </is>
      </c>
      <c r="F2722" s="26" t="inlineStr"/>
      <c r="G2722" s="31" t="n">
        <f>SUM(G2721:G2721)</f>
        <v>4.037</v>
      </c>
    </row>
    <row r="2723" customHeight="1" ht="15">
      <c r="A2723" s="20" t="inlineStr">
        <is>
          <r>
            <t xml:space="preserve">Mão de Obra</t>
          </r>
        </is>
      </c>
      <c r="B2723" s="20" t="inlineStr"/>
      <c r="C2723" s="21" t="inlineStr">
        <is>
          <r>
            <t xml:space="preserve">FONTE</t>
          </r>
        </is>
      </c>
      <c r="D2723" s="21" t="inlineStr">
        <is>
          <r>
            <t xml:space="preserve">UNID</t>
          </r>
        </is>
      </c>
      <c r="E2723" s="21" t="inlineStr">
        <is>
          <r>
            <t xml:space="preserve">COEFICIENTE</t>
          </r>
        </is>
      </c>
      <c r="F2723" s="21" t="inlineStr">
        <is>
          <r>
            <t xml:space="preserve">PREÇO UNITÁRIO</t>
          </r>
        </is>
      </c>
      <c r="G2723" s="21" t="inlineStr">
        <is>
          <r>
            <t xml:space="preserve">TOTAL</t>
          </r>
        </is>
      </c>
    </row>
    <row r="2724" customHeight="1" ht="15">
      <c r="A2724" s="22" t="inlineStr">
        <is>
          <r>
            <t xml:space="preserve">I0042</t>
          </r>
        </is>
      </c>
      <c r="B2724" s="23" t="inlineStr">
        <is>
          <r>
            <t xml:space="preserve">AJUDANTE DE ELETRICISTA</t>
          </r>
        </is>
      </c>
      <c r="C2724" s="22" t="inlineStr">
        <is>
          <r>
            <t xml:space="preserve">SEINFRA</t>
          </r>
        </is>
      </c>
      <c r="D2724" s="22" t="inlineStr">
        <is>
          <r>
            <t xml:space="preserve">H</t>
          </r>
        </is>
      </c>
      <c r="E2724" s="24" t="n">
        <v>0.3</v>
      </c>
      <c r="F2724" s="30" t="n">
        <v>21.1</v>
      </c>
      <c r="G2724" s="30" t="n">
        <f>ROUND(ROUND(E2724,8)*F2724,4)</f>
        <v>6.33</v>
      </c>
    </row>
    <row r="2725" customHeight="1" ht="15">
      <c r="A2725" s="22" t="inlineStr">
        <is>
          <r>
            <t xml:space="preserve">I2312</t>
          </r>
        </is>
      </c>
      <c r="B2725" s="23" t="inlineStr">
        <is>
          <r>
            <t xml:space="preserve">ELETRICISTA</t>
          </r>
        </is>
      </c>
      <c r="C2725" s="22" t="inlineStr">
        <is>
          <r>
            <t xml:space="preserve">SEINFRA</t>
          </r>
        </is>
      </c>
      <c r="D2725" s="22" t="inlineStr">
        <is>
          <r>
            <t xml:space="preserve">H</t>
          </r>
        </is>
      </c>
      <c r="E2725" s="24" t="n">
        <v>0.3</v>
      </c>
      <c r="F2725" s="30" t="n">
        <v>26.85</v>
      </c>
      <c r="G2725" s="30" t="n">
        <f>ROUND(ROUND(E2725,8)*F2725,4)</f>
        <v>8.055</v>
      </c>
    </row>
    <row r="2726" customHeight="1" ht="15">
      <c r="A2726" s="2" t="inlineStr"/>
      <c r="B2726" s="2" t="inlineStr"/>
      <c r="C2726" s="2" t="inlineStr"/>
      <c r="D2726" s="2" t="inlineStr"/>
      <c r="E2726" s="26" t="inlineStr">
        <is>
          <r>
            <t xml:space="preserve">TOTAL Mão de Obra:</t>
          </r>
        </is>
      </c>
      <c r="F2726" s="26" t="inlineStr"/>
      <c r="G2726" s="31" t="n">
        <f>SUM(G2724:G2725)</f>
        <v>14.385</v>
      </c>
    </row>
    <row r="2727" customHeight="1" ht="15">
      <c r="A2727" s="2" t="inlineStr"/>
      <c r="B2727" s="2" t="inlineStr"/>
      <c r="C2727" s="2" t="inlineStr"/>
      <c r="D2727" s="2" t="inlineStr"/>
      <c r="E2727" s="28" t="inlineStr">
        <is>
          <r>
            <t xml:space="preserve">VALOR:</t>
          </r>
        </is>
      </c>
      <c r="F2727" s="28" t="inlineStr"/>
      <c r="G2727" s="29" t="n">
        <f>ROUND(SUM(G2722,G2726),2)</f>
        <v>18.42</v>
      </c>
    </row>
    <row r="2728" customHeight="1" ht="15">
      <c r="A2728" s="2" t="inlineStr"/>
      <c r="B2728" s="2" t="inlineStr"/>
      <c r="C2728" s="2" t="inlineStr"/>
      <c r="D2728" s="2" t="inlineStr"/>
      <c r="E2728" s="28" t="inlineStr">
        <is>
          <r>
            <t xml:space="preserve">VALOR BDI (20.34%):</t>
          </r>
        </is>
      </c>
      <c r="F2728" s="28" t="inlineStr"/>
      <c r="G2728" s="29" t="n">
        <f>ROUND(G2727*(20.34/100),2)</f>
        <v>3.75</v>
      </c>
    </row>
    <row r="2729" customHeight="1" ht="15">
      <c r="A2729" s="2" t="inlineStr"/>
      <c r="B2729" s="2" t="inlineStr"/>
      <c r="C2729" s="2" t="inlineStr"/>
      <c r="D2729" s="2" t="inlineStr"/>
      <c r="E2729" s="28" t="inlineStr">
        <is>
          <r>
            <t xml:space="preserve">VALOR COM BDI:</t>
          </r>
        </is>
      </c>
      <c r="F2729" s="28" t="inlineStr"/>
      <c r="G2729" s="29" t="n">
        <f>G2728+G2727</f>
        <v>22.17</v>
      </c>
    </row>
    <row r="2730" customHeight="1" ht="10">
      <c r="A2730" s="2" t="inlineStr"/>
      <c r="B2730" s="2" t="inlineStr"/>
      <c r="C2730" s="2" t="inlineStr"/>
      <c r="D2730" s="2" t="inlineStr"/>
      <c r="E2730" s="18" t="inlineStr"/>
      <c r="F2730" s="18" t="inlineStr"/>
      <c r="G2730" s="18" t="inlineStr"/>
    </row>
    <row r="2731" customHeight="1" ht="20">
      <c r="A2731" s="19" t="inlineStr">
        <is>
          <r>
            <t xml:space="preserve">​C1201​ ELETRODUTO PVC ROSC.INCL.CONEXÕES D=110mm (4")​ (M)</t>
          </r>
        </is>
      </c>
      <c r="B2731" s="19" t="inlineStr"/>
      <c r="C2731" s="19" t="inlineStr"/>
      <c r="D2731" s="19" t="inlineStr"/>
      <c r="E2731" s="19" t="inlineStr"/>
      <c r="F2731" s="19" t="inlineStr"/>
      <c r="G2731" s="19" t="inlineStr"/>
    </row>
    <row r="2732" customHeight="1" ht="15">
      <c r="A2732" s="20" t="inlineStr">
        <is>
          <r>
            <t xml:space="preserve">Material</t>
          </r>
        </is>
      </c>
      <c r="B2732" s="20" t="inlineStr"/>
      <c r="C2732" s="21" t="inlineStr">
        <is>
          <r>
            <t xml:space="preserve">FONTE</t>
          </r>
        </is>
      </c>
      <c r="D2732" s="21" t="inlineStr">
        <is>
          <r>
            <t xml:space="preserve">UNID</t>
          </r>
        </is>
      </c>
      <c r="E2732" s="21" t="inlineStr">
        <is>
          <r>
            <t xml:space="preserve">COEFICIENTE</t>
          </r>
        </is>
      </c>
      <c r="F2732" s="21" t="inlineStr">
        <is>
          <r>
            <t xml:space="preserve">PREÇO UNITÁRIO</t>
          </r>
        </is>
      </c>
      <c r="G2732" s="21" t="inlineStr">
        <is>
          <r>
            <t xml:space="preserve">TOTAL</t>
          </r>
        </is>
      </c>
    </row>
    <row r="2733" customHeight="1" ht="15">
      <c r="A2733" s="22" t="inlineStr">
        <is>
          <r>
            <t xml:space="preserve">I1076</t>
          </r>
        </is>
      </c>
      <c r="B2733" s="23" t="inlineStr">
        <is>
          <r>
            <t xml:space="preserve">ELETRODUTO DE PVC RIGIDO 4''</t>
          </r>
        </is>
      </c>
      <c r="C2733" s="22" t="inlineStr">
        <is>
          <r>
            <t xml:space="preserve">SEINFRA</t>
          </r>
        </is>
      </c>
      <c r="D2733" s="22" t="inlineStr">
        <is>
          <r>
            <t xml:space="preserve">M</t>
          </r>
        </is>
      </c>
      <c r="E2733" s="24" t="n">
        <v>1.1</v>
      </c>
      <c r="F2733" s="30" t="n">
        <v>49.23</v>
      </c>
      <c r="G2733" s="30" t="n">
        <f>ROUND(ROUND(E2733,8)*F2733,4)</f>
        <v>54.153</v>
      </c>
    </row>
    <row r="2734" customHeight="1" ht="15">
      <c r="A2734" s="2" t="inlineStr"/>
      <c r="B2734" s="2" t="inlineStr"/>
      <c r="C2734" s="2" t="inlineStr"/>
      <c r="D2734" s="2" t="inlineStr"/>
      <c r="E2734" s="26" t="inlineStr">
        <is>
          <r>
            <t xml:space="preserve">TOTAL Material:</t>
          </r>
        </is>
      </c>
      <c r="F2734" s="26" t="inlineStr"/>
      <c r="G2734" s="31" t="n">
        <f>SUM(G2733:G2733)</f>
        <v>54.153</v>
      </c>
    </row>
    <row r="2735" customHeight="1" ht="15">
      <c r="A2735" s="20" t="inlineStr">
        <is>
          <r>
            <t xml:space="preserve">Mão de Obra</t>
          </r>
        </is>
      </c>
      <c r="B2735" s="20" t="inlineStr"/>
      <c r="C2735" s="21" t="inlineStr">
        <is>
          <r>
            <t xml:space="preserve">FONTE</t>
          </r>
        </is>
      </c>
      <c r="D2735" s="21" t="inlineStr">
        <is>
          <r>
            <t xml:space="preserve">UNID</t>
          </r>
        </is>
      </c>
      <c r="E2735" s="21" t="inlineStr">
        <is>
          <r>
            <t xml:space="preserve">COEFICIENTE</t>
          </r>
        </is>
      </c>
      <c r="F2735" s="21" t="inlineStr">
        <is>
          <r>
            <t xml:space="preserve">PREÇO UNITÁRIO</t>
          </r>
        </is>
      </c>
      <c r="G2735" s="21" t="inlineStr">
        <is>
          <r>
            <t xml:space="preserve">TOTAL</t>
          </r>
        </is>
      </c>
    </row>
    <row r="2736" customHeight="1" ht="15">
      <c r="A2736" s="22" t="inlineStr">
        <is>
          <r>
            <t xml:space="preserve">I0042</t>
          </r>
        </is>
      </c>
      <c r="B2736" s="23" t="inlineStr">
        <is>
          <r>
            <t xml:space="preserve">AJUDANTE DE ELETRICISTA</t>
          </r>
        </is>
      </c>
      <c r="C2736" s="22" t="inlineStr">
        <is>
          <r>
            <t xml:space="preserve">SEINFRA</t>
          </r>
        </is>
      </c>
      <c r="D2736" s="22" t="inlineStr">
        <is>
          <r>
            <t xml:space="preserve">H</t>
          </r>
        </is>
      </c>
      <c r="E2736" s="24" t="n">
        <v>1.2</v>
      </c>
      <c r="F2736" s="30" t="n">
        <v>21.1</v>
      </c>
      <c r="G2736" s="30" t="n">
        <f>ROUND(ROUND(E2736,8)*F2736,4)</f>
        <v>25.32</v>
      </c>
    </row>
    <row r="2737" customHeight="1" ht="15">
      <c r="A2737" s="22" t="inlineStr">
        <is>
          <r>
            <t xml:space="preserve">I2312</t>
          </r>
        </is>
      </c>
      <c r="B2737" s="23" t="inlineStr">
        <is>
          <r>
            <t xml:space="preserve">ELETRICISTA</t>
          </r>
        </is>
      </c>
      <c r="C2737" s="22" t="inlineStr">
        <is>
          <r>
            <t xml:space="preserve">SEINFRA</t>
          </r>
        </is>
      </c>
      <c r="D2737" s="22" t="inlineStr">
        <is>
          <r>
            <t xml:space="preserve">H</t>
          </r>
        </is>
      </c>
      <c r="E2737" s="24" t="n">
        <v>1.2</v>
      </c>
      <c r="F2737" s="30" t="n">
        <v>26.85</v>
      </c>
      <c r="G2737" s="30" t="n">
        <f>ROUND(ROUND(E2737,8)*F2737,4)</f>
        <v>32.22</v>
      </c>
    </row>
    <row r="2738" customHeight="1" ht="15">
      <c r="A2738" s="2" t="inlineStr"/>
      <c r="B2738" s="2" t="inlineStr"/>
      <c r="C2738" s="2" t="inlineStr"/>
      <c r="D2738" s="2" t="inlineStr"/>
      <c r="E2738" s="26" t="inlineStr">
        <is>
          <r>
            <t xml:space="preserve">TOTAL Mão de Obra:</t>
          </r>
        </is>
      </c>
      <c r="F2738" s="26" t="inlineStr"/>
      <c r="G2738" s="31" t="n">
        <f>SUM(G2736:G2737)</f>
        <v>57.54</v>
      </c>
    </row>
    <row r="2739" customHeight="1" ht="15">
      <c r="A2739" s="2" t="inlineStr"/>
      <c r="B2739" s="2" t="inlineStr"/>
      <c r="C2739" s="2" t="inlineStr"/>
      <c r="D2739" s="2" t="inlineStr"/>
      <c r="E2739" s="28" t="inlineStr">
        <is>
          <r>
            <t xml:space="preserve">VALOR:</t>
          </r>
        </is>
      </c>
      <c r="F2739" s="28" t="inlineStr"/>
      <c r="G2739" s="29" t="n">
        <f>ROUND(SUM(G2734,G2738),2)</f>
        <v>111.69</v>
      </c>
    </row>
    <row r="2740" customHeight="1" ht="15">
      <c r="A2740" s="2" t="inlineStr"/>
      <c r="B2740" s="2" t="inlineStr"/>
      <c r="C2740" s="2" t="inlineStr"/>
      <c r="D2740" s="2" t="inlineStr"/>
      <c r="E2740" s="28" t="inlineStr">
        <is>
          <r>
            <t xml:space="preserve">VALOR BDI (20.34%):</t>
          </r>
        </is>
      </c>
      <c r="F2740" s="28" t="inlineStr"/>
      <c r="G2740" s="29" t="n">
        <f>ROUND(G2739*(20.34/100),2)</f>
        <v>22.72</v>
      </c>
    </row>
    <row r="2741" customHeight="1" ht="15">
      <c r="A2741" s="2" t="inlineStr"/>
      <c r="B2741" s="2" t="inlineStr"/>
      <c r="C2741" s="2" t="inlineStr"/>
      <c r="D2741" s="2" t="inlineStr"/>
      <c r="E2741" s="28" t="inlineStr">
        <is>
          <r>
            <t xml:space="preserve">VALOR COM BDI:</t>
          </r>
        </is>
      </c>
      <c r="F2741" s="28" t="inlineStr"/>
      <c r="G2741" s="29" t="n">
        <f>G2740+G2739</f>
        <v>134.41</v>
      </c>
    </row>
    <row r="2742" customHeight="1" ht="10">
      <c r="A2742" s="2" t="inlineStr"/>
      <c r="B2742" s="2" t="inlineStr"/>
      <c r="C2742" s="2" t="inlineStr"/>
      <c r="D2742" s="2" t="inlineStr"/>
      <c r="E2742" s="18" t="inlineStr"/>
      <c r="F2742" s="18" t="inlineStr"/>
      <c r="G2742" s="18" t="inlineStr"/>
    </row>
    <row r="2743" customHeight="1" ht="20">
      <c r="A2743" s="19" t="inlineStr">
        <is>
          <r>
            <t xml:space="preserve">​91872​ ELETRODUTO RÍGIDO ROSCÁVEL, PVC, DN 32 MM (1"), PARA CIRCUITOS TERMINAIS, INSTALADO EM PAREDE - FORNECIMENTO E INSTALAÇÃO. AF_03/2023​ (M)</t>
          </r>
        </is>
      </c>
      <c r="B2743" s="19" t="inlineStr"/>
      <c r="C2743" s="19" t="inlineStr"/>
      <c r="D2743" s="19" t="inlineStr"/>
      <c r="E2743" s="19" t="inlineStr"/>
      <c r="F2743" s="19" t="inlineStr"/>
      <c r="G2743" s="19" t="inlineStr"/>
    </row>
    <row r="2744" customHeight="1" ht="15">
      <c r="A2744" s="20" t="inlineStr">
        <is>
          <r>
            <t xml:space="preserve">Material</t>
          </r>
        </is>
      </c>
      <c r="B2744" s="20" t="inlineStr"/>
      <c r="C2744" s="21" t="inlineStr">
        <is>
          <r>
            <t xml:space="preserve">FONTE</t>
          </r>
        </is>
      </c>
      <c r="D2744" s="21" t="inlineStr">
        <is>
          <r>
            <t xml:space="preserve">UNID</t>
          </r>
        </is>
      </c>
      <c r="E2744" s="21" t="inlineStr">
        <is>
          <r>
            <t xml:space="preserve">COEFICIENTE</t>
          </r>
        </is>
      </c>
      <c r="F2744" s="21" t="inlineStr">
        <is>
          <r>
            <t xml:space="preserve">PREÇO UNITÁRIO</t>
          </r>
        </is>
      </c>
      <c r="G2744" s="21" t="inlineStr">
        <is>
          <r>
            <t xml:space="preserve">TOTAL</t>
          </r>
        </is>
      </c>
    </row>
    <row r="2745" customHeight="1" ht="15">
      <c r="A2745" s="22" t="inlineStr">
        <is>
          <r>
            <t xml:space="preserve">00002685</t>
          </r>
        </is>
      </c>
      <c r="B2745" s="23" t="inlineStr">
        <is>
          <r>
            <t xml:space="preserve">ELETRODUTO DE PVC RIGIDO ROSCAVEL DE 1", SEM LUVA</t>
          </r>
        </is>
      </c>
      <c r="C2745" s="22" t="inlineStr">
        <is>
          <r>
            <t xml:space="preserve">SINAPI</t>
          </r>
        </is>
      </c>
      <c r="D2745" s="22" t="inlineStr">
        <is>
          <r>
            <t xml:space="preserve">M</t>
          </r>
        </is>
      </c>
      <c r="E2745" s="24" t="n">
        <v>1.017</v>
      </c>
      <c r="F2745" s="25" t="n">
        <v>7.33</v>
      </c>
      <c r="G2745" s="25" t="n">
        <f>TRUNC(TRUNC(E2745,8)*F2745,2)</f>
        <v>7.45</v>
      </c>
    </row>
    <row r="2746" customHeight="1" ht="15">
      <c r="A2746" s="2" t="inlineStr"/>
      <c r="B2746" s="2" t="inlineStr"/>
      <c r="C2746" s="2" t="inlineStr"/>
      <c r="D2746" s="2" t="inlineStr"/>
      <c r="E2746" s="26" t="inlineStr">
        <is>
          <r>
            <t xml:space="preserve">TOTAL Material:</t>
          </r>
        </is>
      </c>
      <c r="F2746" s="26" t="inlineStr"/>
      <c r="G2746" s="27" t="n">
        <f>SUM(G2745:G2745)</f>
        <v>7.45</v>
      </c>
    </row>
    <row r="2747" customHeight="1" ht="15">
      <c r="A2747" s="20" t="inlineStr">
        <is>
          <r>
            <t xml:space="preserve">Mão de Obra com Encargos Complementares</t>
          </r>
        </is>
      </c>
      <c r="B2747" s="20" t="inlineStr"/>
      <c r="C2747" s="21" t="inlineStr">
        <is>
          <r>
            <t xml:space="preserve">FONTE</t>
          </r>
        </is>
      </c>
      <c r="D2747" s="21" t="inlineStr">
        <is>
          <r>
            <t xml:space="preserve">UNID</t>
          </r>
        </is>
      </c>
      <c r="E2747" s="21" t="inlineStr">
        <is>
          <r>
            <t xml:space="preserve">COEFICIENTE</t>
          </r>
        </is>
      </c>
      <c r="F2747" s="21" t="inlineStr">
        <is>
          <r>
            <t xml:space="preserve">PREÇO UNITÁRIO</t>
          </r>
        </is>
      </c>
      <c r="G2747" s="21" t="inlineStr">
        <is>
          <r>
            <t xml:space="preserve">TOTAL</t>
          </r>
        </is>
      </c>
    </row>
    <row r="2748" customHeight="1" ht="21">
      <c r="A2748" s="22" t="inlineStr">
        <is>
          <r>
            <t xml:space="preserve">88247</t>
          </r>
        </is>
      </c>
      <c r="B2748" s="23" t="inlineStr">
        <is>
          <r>
            <t xml:space="preserve">AUXILIAR DE ELETRICISTA COM ENCARGOS COMPLEMENTARES</t>
          </r>
        </is>
      </c>
      <c r="C2748" s="22" t="inlineStr">
        <is>
          <r>
            <t xml:space="preserve">SINAPI</t>
          </r>
        </is>
      </c>
      <c r="D2748" s="22" t="inlineStr">
        <is>
          <r>
            <t xml:space="preserve">H</t>
          </r>
        </is>
      </c>
      <c r="E2748" s="24" t="n">
        <v>0.197</v>
      </c>
      <c r="F2748" s="25" t="n">
        <v>25.22</v>
      </c>
      <c r="G2748" s="25" t="n">
        <f>TRUNC(TRUNC(E2748,8)*F2748,2)</f>
        <v>4.96</v>
      </c>
    </row>
    <row r="2749" customHeight="1" ht="15">
      <c r="A2749" s="22" t="inlineStr">
        <is>
          <r>
            <t xml:space="preserve">88264</t>
          </r>
        </is>
      </c>
      <c r="B2749" s="23" t="inlineStr">
        <is>
          <r>
            <t xml:space="preserve">ELETRICISTA COM ENCARGOS COMPLEMENTARES</t>
          </r>
        </is>
      </c>
      <c r="C2749" s="22" t="inlineStr">
        <is>
          <r>
            <t xml:space="preserve">SINAPI</t>
          </r>
        </is>
      </c>
      <c r="D2749" s="22" t="inlineStr">
        <is>
          <r>
            <t xml:space="preserve">H</t>
          </r>
        </is>
      </c>
      <c r="E2749" s="24" t="n">
        <v>0.197</v>
      </c>
      <c r="F2749" s="25" t="n">
        <v>30.96</v>
      </c>
      <c r="G2749" s="25" t="n">
        <f>TRUNC(TRUNC(E2749,8)*F2749,2)</f>
        <v>6.09</v>
      </c>
    </row>
    <row r="2750" customHeight="1" ht="18">
      <c r="A2750" s="2" t="inlineStr"/>
      <c r="B2750" s="2" t="inlineStr"/>
      <c r="C2750" s="2" t="inlineStr"/>
      <c r="D2750" s="2" t="inlineStr"/>
      <c r="E2750" s="26" t="inlineStr">
        <is>
          <r>
            <t xml:space="preserve">TOTAL Mão de Obra com Encargos Complementares:</t>
          </r>
        </is>
      </c>
      <c r="F2750" s="26" t="inlineStr"/>
      <c r="G2750" s="27" t="n">
        <f>SUM(G2748:G2749)</f>
        <v>11.05</v>
      </c>
    </row>
    <row r="2751" customHeight="1" ht="15">
      <c r="A2751" s="2" t="inlineStr"/>
      <c r="B2751" s="2" t="inlineStr"/>
      <c r="C2751" s="2" t="inlineStr"/>
      <c r="D2751" s="2" t="inlineStr"/>
      <c r="E2751" s="28" t="inlineStr">
        <is>
          <r>
            <t xml:space="preserve">VALOR:</t>
          </r>
        </is>
      </c>
      <c r="F2751" s="28" t="inlineStr"/>
      <c r="G2751" s="29" t="n">
        <f>ROUND(SUM(G2746,G2750),2)</f>
        <v>18.5</v>
      </c>
    </row>
    <row r="2752" customHeight="1" ht="15">
      <c r="A2752" s="2" t="inlineStr"/>
      <c r="B2752" s="2" t="inlineStr"/>
      <c r="C2752" s="2" t="inlineStr"/>
      <c r="D2752" s="2" t="inlineStr"/>
      <c r="E2752" s="28" t="inlineStr">
        <is>
          <r>
            <t xml:space="preserve">VALOR BDI (20.34%):</t>
          </r>
        </is>
      </c>
      <c r="F2752" s="28" t="inlineStr"/>
      <c r="G2752" s="29" t="n">
        <f>ROUND(G2751*(20.34/100),2)</f>
        <v>3.76</v>
      </c>
    </row>
    <row r="2753" customHeight="1" ht="15">
      <c r="A2753" s="2" t="inlineStr"/>
      <c r="B2753" s="2" t="inlineStr"/>
      <c r="C2753" s="2" t="inlineStr"/>
      <c r="D2753" s="2" t="inlineStr"/>
      <c r="E2753" s="28" t="inlineStr">
        <is>
          <r>
            <t xml:space="preserve">VALOR COM BDI:</t>
          </r>
        </is>
      </c>
      <c r="F2753" s="28" t="inlineStr"/>
      <c r="G2753" s="29" t="n">
        <f>G2752+G2751</f>
        <v>22.26</v>
      </c>
    </row>
    <row r="2754" customHeight="1" ht="10">
      <c r="A2754" s="2" t="inlineStr"/>
      <c r="B2754" s="2" t="inlineStr"/>
      <c r="C2754" s="2" t="inlineStr"/>
      <c r="D2754" s="2" t="inlineStr"/>
      <c r="E2754" s="18" t="inlineStr"/>
      <c r="F2754" s="18" t="inlineStr"/>
      <c r="G2754" s="18" t="inlineStr"/>
    </row>
    <row r="2755" customHeight="1" ht="20">
      <c r="A2755" s="19" t="inlineStr">
        <is>
          <r>
            <t xml:space="preserve">​88267​ ENCANADOR OU BOMBEIRO HIDRÁULICO COM ENCARGOS COMPLEMENTARES​ (H)</t>
          </r>
        </is>
      </c>
      <c r="B2755" s="19" t="inlineStr"/>
      <c r="C2755" s="19" t="inlineStr"/>
      <c r="D2755" s="19" t="inlineStr"/>
      <c r="E2755" s="19" t="inlineStr"/>
      <c r="F2755" s="19" t="inlineStr"/>
      <c r="G2755" s="19" t="inlineStr"/>
    </row>
    <row r="2756" customHeight="1" ht="15">
      <c r="A2756" s="20" t="inlineStr">
        <is>
          <r>
            <t xml:space="preserve">Encargos Complementares</t>
          </r>
        </is>
      </c>
      <c r="B2756" s="20" t="inlineStr"/>
      <c r="C2756" s="21" t="inlineStr">
        <is>
          <r>
            <t xml:space="preserve">FONTE</t>
          </r>
        </is>
      </c>
      <c r="D2756" s="21" t="inlineStr">
        <is>
          <r>
            <t xml:space="preserve">UNID</t>
          </r>
        </is>
      </c>
      <c r="E2756" s="21" t="inlineStr">
        <is>
          <r>
            <t xml:space="preserve">COEFICIENTE</t>
          </r>
        </is>
      </c>
      <c r="F2756" s="21" t="inlineStr">
        <is>
          <r>
            <t xml:space="preserve">PREÇO UNITÁRIO</t>
          </r>
        </is>
      </c>
      <c r="G2756" s="21" t="inlineStr">
        <is>
          <r>
            <t xml:space="preserve">TOTAL</t>
          </r>
        </is>
      </c>
    </row>
    <row r="2757" customHeight="1" ht="21">
      <c r="A2757" s="22" t="inlineStr">
        <is>
          <r>
            <t xml:space="preserve">00037370</t>
          </r>
        </is>
      </c>
      <c r="B2757" s="23" t="inlineStr">
        <is>
          <r>
            <t xml:space="preserve">ALIMENTACAO - HORISTA (COLETADO CAIXA - ENCARGOS COMPLEMENTARES)</t>
          </r>
        </is>
      </c>
      <c r="C2757" s="22" t="inlineStr">
        <is>
          <r>
            <t xml:space="preserve">SINAPI</t>
          </r>
        </is>
      </c>
      <c r="D2757" s="22" t="inlineStr">
        <is>
          <r>
            <t xml:space="preserve">H</t>
          </r>
        </is>
      </c>
      <c r="E2757" s="24" t="n">
        <v>1.0</v>
      </c>
      <c r="F2757" s="25" t="n">
        <v>3.62</v>
      </c>
      <c r="G2757" s="25" t="n">
        <f>TRUNC(TRUNC(E2757,8)*F2757,2)</f>
        <v>3.62</v>
      </c>
    </row>
    <row r="2758" customHeight="1" ht="21">
      <c r="A2758" s="22" t="inlineStr">
        <is>
          <r>
            <t xml:space="preserve">00043485</t>
          </r>
        </is>
      </c>
      <c r="B2758" s="23" t="inlineStr">
        <is>
          <r>
            <t xml:space="preserve">EPI - FAMILIA ENCANADOR - HORISTA (ENCARGOS COMPLEMENTARES - COLETADO CAIXA)</t>
          </r>
        </is>
      </c>
      <c r="C2758" s="22" t="inlineStr">
        <is>
          <r>
            <t xml:space="preserve">SINAPI</t>
          </r>
        </is>
      </c>
      <c r="D2758" s="22" t="inlineStr">
        <is>
          <r>
            <t xml:space="preserve">H</t>
          </r>
        </is>
      </c>
      <c r="E2758" s="24" t="n">
        <v>1.0</v>
      </c>
      <c r="F2758" s="25" t="n">
        <v>1.13</v>
      </c>
      <c r="G2758" s="25" t="n">
        <f>TRUNC(TRUNC(E2758,8)*F2758,2)</f>
        <v>1.13</v>
      </c>
    </row>
    <row r="2759" customHeight="1" ht="21">
      <c r="A2759" s="22" t="inlineStr">
        <is>
          <r>
            <t xml:space="preserve">00037372</t>
          </r>
        </is>
      </c>
      <c r="B2759" s="23" t="inlineStr">
        <is>
          <r>
            <t xml:space="preserve">EXAMES - HORISTA (COLETADO CAIXA - ENCARGOS COMPLEMENTARES)</t>
          </r>
        </is>
      </c>
      <c r="C2759" s="22" t="inlineStr">
        <is>
          <r>
            <t xml:space="preserve">SINAPI</t>
          </r>
        </is>
      </c>
      <c r="D2759" s="22" t="inlineStr">
        <is>
          <r>
            <t xml:space="preserve">H</t>
          </r>
        </is>
      </c>
      <c r="E2759" s="24" t="n">
        <v>1.0</v>
      </c>
      <c r="F2759" s="25" t="n">
        <v>1.43</v>
      </c>
      <c r="G2759" s="25" t="n">
        <f>TRUNC(TRUNC(E2759,8)*F2759,2)</f>
        <v>1.43</v>
      </c>
    </row>
    <row r="2760" customHeight="1" ht="21">
      <c r="A2760" s="22" t="inlineStr">
        <is>
          <r>
            <t xml:space="preserve">00043461</t>
          </r>
        </is>
      </c>
      <c r="B2760" s="23" t="inlineStr">
        <is>
          <r>
            <t xml:space="preserve">FERRAMENTAS - FAMILIA ENCANADOR - HORISTA (ENCARGOS COMPLEMENTARES - COLETADO CAIXA)</t>
          </r>
        </is>
      </c>
      <c r="C2760" s="22" t="inlineStr">
        <is>
          <r>
            <t xml:space="preserve">SINAPI</t>
          </r>
        </is>
      </c>
      <c r="D2760" s="22" t="inlineStr">
        <is>
          <r>
            <t xml:space="preserve">H</t>
          </r>
        </is>
      </c>
      <c r="E2760" s="24" t="n">
        <v>1.0</v>
      </c>
      <c r="F2760" s="25" t="n">
        <v>0.31</v>
      </c>
      <c r="G2760" s="25" t="n">
        <f>TRUNC(TRUNC(E2760,8)*F2760,2)</f>
        <v>0.31</v>
      </c>
    </row>
    <row r="2761" customHeight="1" ht="21">
      <c r="A2761" s="22" t="inlineStr">
        <is>
          <r>
            <t xml:space="preserve">00037373</t>
          </r>
        </is>
      </c>
      <c r="B2761" s="23" t="inlineStr">
        <is>
          <r>
            <t xml:space="preserve">SEGURO - HORISTA (COLETADO CAIXA - ENCARGOS COMPLEMENTARES)</t>
          </r>
        </is>
      </c>
      <c r="C2761" s="22" t="inlineStr">
        <is>
          <r>
            <t xml:space="preserve">SINAPI</t>
          </r>
        </is>
      </c>
      <c r="D2761" s="22" t="inlineStr">
        <is>
          <r>
            <t xml:space="preserve">H</t>
          </r>
        </is>
      </c>
      <c r="E2761" s="24" t="n">
        <v>1.0</v>
      </c>
      <c r="F2761" s="25" t="n">
        <v>0.08</v>
      </c>
      <c r="G2761" s="25" t="n">
        <f>TRUNC(TRUNC(E2761,8)*F2761,2)</f>
        <v>0.08</v>
      </c>
    </row>
    <row r="2762" customHeight="1" ht="21">
      <c r="A2762" s="22" t="inlineStr">
        <is>
          <r>
            <t xml:space="preserve">00037371</t>
          </r>
        </is>
      </c>
      <c r="B2762" s="23" t="inlineStr">
        <is>
          <r>
            <t xml:space="preserve">TRANSPORTE - HORISTA (COLETADO CAIXA - ENCARGOS COMPLEMENTARES)</t>
          </r>
        </is>
      </c>
      <c r="C2762" s="22" t="inlineStr">
        <is>
          <r>
            <t xml:space="preserve">SINAPI</t>
          </r>
        </is>
      </c>
      <c r="D2762" s="22" t="inlineStr">
        <is>
          <r>
            <t xml:space="preserve">H</t>
          </r>
        </is>
      </c>
      <c r="E2762" s="24" t="n">
        <v>1.0</v>
      </c>
      <c r="F2762" s="25" t="n">
        <v>1.09</v>
      </c>
      <c r="G2762" s="25" t="n">
        <f>TRUNC(TRUNC(E2762,8)*F2762,2)</f>
        <v>1.09</v>
      </c>
    </row>
    <row r="2763" customHeight="1" ht="15">
      <c r="A2763" s="2" t="inlineStr"/>
      <c r="B2763" s="2" t="inlineStr"/>
      <c r="C2763" s="2" t="inlineStr"/>
      <c r="D2763" s="2" t="inlineStr"/>
      <c r="E2763" s="26" t="inlineStr">
        <is>
          <r>
            <t xml:space="preserve">TOTAL Encargos Complementares:</t>
          </r>
        </is>
      </c>
      <c r="F2763" s="26" t="inlineStr"/>
      <c r="G2763" s="27" t="n">
        <f>SUM(G2757:G2762)</f>
        <v>7.66</v>
      </c>
    </row>
    <row r="2764" customHeight="1" ht="15">
      <c r="A2764" s="20" t="inlineStr">
        <is>
          <r>
            <t xml:space="preserve">Mão de Obra</t>
          </r>
        </is>
      </c>
      <c r="B2764" s="20" t="inlineStr"/>
      <c r="C2764" s="21" t="inlineStr">
        <is>
          <r>
            <t xml:space="preserve">FONTE</t>
          </r>
        </is>
      </c>
      <c r="D2764" s="21" t="inlineStr">
        <is>
          <r>
            <t xml:space="preserve">UNID</t>
          </r>
        </is>
      </c>
      <c r="E2764" s="21" t="inlineStr">
        <is>
          <r>
            <t xml:space="preserve">COEFICIENTE</t>
          </r>
        </is>
      </c>
      <c r="F2764" s="21" t="inlineStr">
        <is>
          <r>
            <t xml:space="preserve">PREÇO UNITÁRIO</t>
          </r>
        </is>
      </c>
      <c r="G2764" s="21" t="inlineStr">
        <is>
          <r>
            <t xml:space="preserve">TOTAL</t>
          </r>
        </is>
      </c>
    </row>
    <row r="2765" customHeight="1" ht="15">
      <c r="A2765" s="22" t="inlineStr">
        <is>
          <r>
            <t xml:space="preserve">00002696</t>
          </r>
        </is>
      </c>
      <c r="B2765" s="23" t="inlineStr">
        <is>
          <r>
            <t xml:space="preserve">ENCANADOR OU BOMBEIRO HIDRAULICO (HORISTA)</t>
          </r>
        </is>
      </c>
      <c r="C2765" s="22" t="inlineStr">
        <is>
          <r>
            <t xml:space="preserve">SINAPI</t>
          </r>
        </is>
      </c>
      <c r="D2765" s="22" t="inlineStr">
        <is>
          <r>
            <t xml:space="preserve">H</t>
          </r>
        </is>
      </c>
      <c r="E2765" s="24" t="n">
        <v>1.0</v>
      </c>
      <c r="F2765" s="25" t="n">
        <v>21.81</v>
      </c>
      <c r="G2765" s="25" t="n">
        <f>TRUNC(TRUNC(E2765,8)*F2765,2)</f>
        <v>21.81</v>
      </c>
    </row>
    <row r="2766" customHeight="1" ht="15">
      <c r="A2766" s="2" t="inlineStr"/>
      <c r="B2766" s="2" t="inlineStr"/>
      <c r="C2766" s="2" t="inlineStr"/>
      <c r="D2766" s="2" t="inlineStr"/>
      <c r="E2766" s="26" t="inlineStr">
        <is>
          <r>
            <t xml:space="preserve">TOTAL Mão de Obra:</t>
          </r>
        </is>
      </c>
      <c r="F2766" s="26" t="inlineStr"/>
      <c r="G2766" s="27" t="n">
        <f>SUM(G2765:G2765)</f>
        <v>21.81</v>
      </c>
    </row>
    <row r="2767" customHeight="1" ht="15">
      <c r="A2767" s="20" t="inlineStr">
        <is>
          <r>
            <t xml:space="preserve">Serviço</t>
          </r>
        </is>
      </c>
      <c r="B2767" s="20" t="inlineStr"/>
      <c r="C2767" s="21" t="inlineStr">
        <is>
          <r>
            <t xml:space="preserve">FONTE</t>
          </r>
        </is>
      </c>
      <c r="D2767" s="21" t="inlineStr">
        <is>
          <r>
            <t xml:space="preserve">UNID</t>
          </r>
        </is>
      </c>
      <c r="E2767" s="21" t="inlineStr">
        <is>
          <r>
            <t xml:space="preserve">COEFICIENTE</t>
          </r>
        </is>
      </c>
      <c r="F2767" s="21" t="inlineStr">
        <is>
          <r>
            <t xml:space="preserve">PREÇO UNITÁRIO</t>
          </r>
        </is>
      </c>
      <c r="G2767" s="21" t="inlineStr">
        <is>
          <r>
            <t xml:space="preserve">TOTAL</t>
          </r>
        </is>
      </c>
    </row>
    <row r="2768" customHeight="1" ht="21">
      <c r="A2768" s="22" t="inlineStr">
        <is>
          <r>
            <t xml:space="preserve">95335</t>
          </r>
        </is>
      </c>
      <c r="B2768" s="23" t="inlineStr">
        <is>
          <r>
            <t xml:space="preserve">CURSO DE CAPACITAÇÃO PARA ENCANADOR OU BOMBEIRO HIDRÁULICO (ENCARGOS COMPLEMENTARES) - HORISTA</t>
          </r>
        </is>
      </c>
      <c r="C2768" s="22" t="inlineStr">
        <is>
          <r>
            <t xml:space="preserve">SINAPI</t>
          </r>
        </is>
      </c>
      <c r="D2768" s="22" t="inlineStr">
        <is>
          <r>
            <t xml:space="preserve">H</t>
          </r>
        </is>
      </c>
      <c r="E2768" s="24" t="n">
        <v>1.0</v>
      </c>
      <c r="F2768" s="25" t="n">
        <v>0.39</v>
      </c>
      <c r="G2768" s="25" t="n">
        <f>TRUNC(TRUNC(E2768,8)*F2768,2)</f>
        <v>0.39</v>
      </c>
    </row>
    <row r="2769" customHeight="1" ht="15">
      <c r="A2769" s="2" t="inlineStr"/>
      <c r="B2769" s="2" t="inlineStr"/>
      <c r="C2769" s="2" t="inlineStr"/>
      <c r="D2769" s="2" t="inlineStr"/>
      <c r="E2769" s="26" t="inlineStr">
        <is>
          <r>
            <t xml:space="preserve">TOTAL Serviço:</t>
          </r>
        </is>
      </c>
      <c r="F2769" s="26" t="inlineStr"/>
      <c r="G2769" s="27" t="n">
        <f>SUM(G2768:G2768)</f>
        <v>0.39</v>
      </c>
    </row>
    <row r="2770" customHeight="1" ht="15">
      <c r="A2770" s="2" t="inlineStr"/>
      <c r="B2770" s="2" t="inlineStr"/>
      <c r="C2770" s="2" t="inlineStr"/>
      <c r="D2770" s="2" t="inlineStr"/>
      <c r="E2770" s="28" t="inlineStr">
        <is>
          <r>
            <t xml:space="preserve">VALOR:</t>
          </r>
        </is>
      </c>
      <c r="F2770" s="28" t="inlineStr"/>
      <c r="G2770" s="29" t="n">
        <f>ROUND(SUM(G2763,G2766,G2769),2)</f>
        <v>29.86</v>
      </c>
    </row>
    <row r="2771" customHeight="1" ht="15">
      <c r="A2771" s="2" t="inlineStr"/>
      <c r="B2771" s="2" t="inlineStr"/>
      <c r="C2771" s="2" t="inlineStr"/>
      <c r="D2771" s="2" t="inlineStr"/>
      <c r="E2771" s="28" t="inlineStr">
        <is>
          <r>
            <t xml:space="preserve">VALOR BDI (20.34%):</t>
          </r>
        </is>
      </c>
      <c r="F2771" s="28" t="inlineStr"/>
      <c r="G2771" s="29" t="n">
        <f>ROUND(G2770*(20.34/100),2)</f>
        <v>6.07</v>
      </c>
    </row>
    <row r="2772" customHeight="1" ht="15">
      <c r="A2772" s="2" t="inlineStr"/>
      <c r="B2772" s="2" t="inlineStr"/>
      <c r="C2772" s="2" t="inlineStr"/>
      <c r="D2772" s="2" t="inlineStr"/>
      <c r="E2772" s="28" t="inlineStr">
        <is>
          <r>
            <t xml:space="preserve">VALOR COM BDI:</t>
          </r>
        </is>
      </c>
      <c r="F2772" s="28" t="inlineStr"/>
      <c r="G2772" s="29" t="n">
        <f>G2771+G2770</f>
        <v>35.93</v>
      </c>
    </row>
    <row r="2773" customHeight="1" ht="10">
      <c r="A2773" s="2" t="inlineStr"/>
      <c r="B2773" s="2" t="inlineStr"/>
      <c r="C2773" s="2" t="inlineStr"/>
      <c r="D2773" s="2" t="inlineStr"/>
      <c r="E2773" s="18" t="inlineStr"/>
      <c r="F2773" s="18" t="inlineStr"/>
      <c r="G2773" s="18" t="inlineStr"/>
    </row>
    <row r="2774" customHeight="1" ht="20">
      <c r="A2774" s="19" t="inlineStr">
        <is>
          <r>
            <t xml:space="preserve">​90776​ ENCARREGADO GERAL COM ENCARGOS COMPLEMENTARES​ (H)</t>
          </r>
        </is>
      </c>
      <c r="B2774" s="19" t="inlineStr"/>
      <c r="C2774" s="19" t="inlineStr"/>
      <c r="D2774" s="19" t="inlineStr"/>
      <c r="E2774" s="19" t="inlineStr"/>
      <c r="F2774" s="19" t="inlineStr"/>
      <c r="G2774" s="19" t="inlineStr"/>
    </row>
    <row r="2775" customHeight="1" ht="15">
      <c r="A2775" s="20" t="inlineStr">
        <is>
          <r>
            <t xml:space="preserve">Encargos Complementares</t>
          </r>
        </is>
      </c>
      <c r="B2775" s="20" t="inlineStr"/>
      <c r="C2775" s="21" t="inlineStr">
        <is>
          <r>
            <t xml:space="preserve">FONTE</t>
          </r>
        </is>
      </c>
      <c r="D2775" s="21" t="inlineStr">
        <is>
          <r>
            <t xml:space="preserve">UNID</t>
          </r>
        </is>
      </c>
      <c r="E2775" s="21" t="inlineStr">
        <is>
          <r>
            <t xml:space="preserve">COEFICIENTE</t>
          </r>
        </is>
      </c>
      <c r="F2775" s="21" t="inlineStr">
        <is>
          <r>
            <t xml:space="preserve">PREÇO UNITÁRIO</t>
          </r>
        </is>
      </c>
      <c r="G2775" s="21" t="inlineStr">
        <is>
          <r>
            <t xml:space="preserve">TOTAL</t>
          </r>
        </is>
      </c>
    </row>
    <row r="2776" customHeight="1" ht="21">
      <c r="A2776" s="22" t="inlineStr">
        <is>
          <r>
            <t xml:space="preserve">00043487</t>
          </r>
        </is>
      </c>
      <c r="B2776" s="23" t="inlineStr">
        <is>
          <r>
            <t xml:space="preserve">EPI - FAMILIA ENCARREGADO GERAL - HORISTA (ENCARGOS COMPLEMENTARES - COLETADO CAIXA)</t>
          </r>
        </is>
      </c>
      <c r="C2776" s="22" t="inlineStr">
        <is>
          <r>
            <t xml:space="preserve">SINAPI</t>
          </r>
        </is>
      </c>
      <c r="D2776" s="22" t="inlineStr">
        <is>
          <r>
            <t xml:space="preserve">H</t>
          </r>
        </is>
      </c>
      <c r="E2776" s="24" t="n">
        <v>1.0</v>
      </c>
      <c r="F2776" s="25" t="n">
        <v>1.28</v>
      </c>
      <c r="G2776" s="25" t="n">
        <f>TRUNC(TRUNC(E2776,8)*F2776,2)</f>
        <v>1.28</v>
      </c>
    </row>
    <row r="2777" customHeight="1" ht="21">
      <c r="A2777" s="22" t="inlineStr">
        <is>
          <r>
            <t xml:space="preserve">00037372</t>
          </r>
        </is>
      </c>
      <c r="B2777" s="23" t="inlineStr">
        <is>
          <r>
            <t xml:space="preserve">EXAMES - HORISTA (COLETADO CAIXA - ENCARGOS COMPLEMENTARES)</t>
          </r>
        </is>
      </c>
      <c r="C2777" s="22" t="inlineStr">
        <is>
          <r>
            <t xml:space="preserve">SINAPI</t>
          </r>
        </is>
      </c>
      <c r="D2777" s="22" t="inlineStr">
        <is>
          <r>
            <t xml:space="preserve">H</t>
          </r>
        </is>
      </c>
      <c r="E2777" s="24" t="n">
        <v>1.0</v>
      </c>
      <c r="F2777" s="25" t="n">
        <v>1.43</v>
      </c>
      <c r="G2777" s="25" t="n">
        <f>TRUNC(TRUNC(E2777,8)*F2777,2)</f>
        <v>1.43</v>
      </c>
    </row>
    <row r="2778" customHeight="1" ht="21">
      <c r="A2778" s="22" t="inlineStr">
        <is>
          <r>
            <t xml:space="preserve">00043463</t>
          </r>
        </is>
      </c>
      <c r="B2778" s="23" t="inlineStr">
        <is>
          <r>
            <t xml:space="preserve">FERRAMENTAS - FAMILIA ENCARREGADO GERAL - HORISTA (ENCARGOS COMPLEMENTARES - COLETADO CAIXA)</t>
          </r>
        </is>
      </c>
      <c r="C2778" s="22" t="inlineStr">
        <is>
          <r>
            <t xml:space="preserve">SINAPI</t>
          </r>
        </is>
      </c>
      <c r="D2778" s="22" t="inlineStr">
        <is>
          <r>
            <t xml:space="preserve">H</t>
          </r>
        </is>
      </c>
      <c r="E2778" s="24" t="n">
        <v>1.0</v>
      </c>
      <c r="F2778" s="25" t="n">
        <v>0.08</v>
      </c>
      <c r="G2778" s="25" t="n">
        <f>TRUNC(TRUNC(E2778,8)*F2778,2)</f>
        <v>0.08</v>
      </c>
    </row>
    <row r="2779" customHeight="1" ht="21">
      <c r="A2779" s="22" t="inlineStr">
        <is>
          <r>
            <t xml:space="preserve">00037373</t>
          </r>
        </is>
      </c>
      <c r="B2779" s="23" t="inlineStr">
        <is>
          <r>
            <t xml:space="preserve">SEGURO - HORISTA (COLETADO CAIXA - ENCARGOS COMPLEMENTARES)</t>
          </r>
        </is>
      </c>
      <c r="C2779" s="22" t="inlineStr">
        <is>
          <r>
            <t xml:space="preserve">SINAPI</t>
          </r>
        </is>
      </c>
      <c r="D2779" s="22" t="inlineStr">
        <is>
          <r>
            <t xml:space="preserve">H</t>
          </r>
        </is>
      </c>
      <c r="E2779" s="24" t="n">
        <v>1.0</v>
      </c>
      <c r="F2779" s="25" t="n">
        <v>0.08</v>
      </c>
      <c r="G2779" s="25" t="n">
        <f>TRUNC(TRUNC(E2779,8)*F2779,2)</f>
        <v>0.08</v>
      </c>
    </row>
    <row r="2780" customHeight="1" ht="15">
      <c r="A2780" s="2" t="inlineStr"/>
      <c r="B2780" s="2" t="inlineStr"/>
      <c r="C2780" s="2" t="inlineStr"/>
      <c r="D2780" s="2" t="inlineStr"/>
      <c r="E2780" s="26" t="inlineStr">
        <is>
          <r>
            <t xml:space="preserve">TOTAL Encargos Complementares:</t>
          </r>
        </is>
      </c>
      <c r="F2780" s="26" t="inlineStr"/>
      <c r="G2780" s="27" t="n">
        <f>SUM(G2776:G2779)</f>
        <v>2.87</v>
      </c>
    </row>
    <row r="2781" customHeight="1" ht="15">
      <c r="A2781" s="20" t="inlineStr">
        <is>
          <r>
            <t xml:space="preserve">Mão de Obra</t>
          </r>
        </is>
      </c>
      <c r="B2781" s="20" t="inlineStr"/>
      <c r="C2781" s="21" t="inlineStr">
        <is>
          <r>
            <t xml:space="preserve">FONTE</t>
          </r>
        </is>
      </c>
      <c r="D2781" s="21" t="inlineStr">
        <is>
          <r>
            <t xml:space="preserve">UNID</t>
          </r>
        </is>
      </c>
      <c r="E2781" s="21" t="inlineStr">
        <is>
          <r>
            <t xml:space="preserve">COEFICIENTE</t>
          </r>
        </is>
      </c>
      <c r="F2781" s="21" t="inlineStr">
        <is>
          <r>
            <t xml:space="preserve">PREÇO UNITÁRIO</t>
          </r>
        </is>
      </c>
      <c r="G2781" s="21" t="inlineStr">
        <is>
          <r>
            <t xml:space="preserve">TOTAL</t>
          </r>
        </is>
      </c>
    </row>
    <row r="2782" customHeight="1" ht="15">
      <c r="A2782" s="22" t="inlineStr">
        <is>
          <r>
            <t xml:space="preserve">00004083</t>
          </r>
        </is>
      </c>
      <c r="B2782" s="23" t="inlineStr">
        <is>
          <r>
            <t xml:space="preserve">ENCARREGADO GERAL DE OBRAS (HORISTA)</t>
          </r>
        </is>
      </c>
      <c r="C2782" s="22" t="inlineStr">
        <is>
          <r>
            <t xml:space="preserve">SINAPI</t>
          </r>
        </is>
      </c>
      <c r="D2782" s="22" t="inlineStr">
        <is>
          <r>
            <t xml:space="preserve">H</t>
          </r>
        </is>
      </c>
      <c r="E2782" s="24" t="n">
        <v>1.0</v>
      </c>
      <c r="F2782" s="25" t="n">
        <v>25.61</v>
      </c>
      <c r="G2782" s="25" t="n">
        <f>TRUNC(TRUNC(E2782,8)*F2782,2)</f>
        <v>25.61</v>
      </c>
    </row>
    <row r="2783" customHeight="1" ht="15">
      <c r="A2783" s="2" t="inlineStr"/>
      <c r="B2783" s="2" t="inlineStr"/>
      <c r="C2783" s="2" t="inlineStr"/>
      <c r="D2783" s="2" t="inlineStr"/>
      <c r="E2783" s="26" t="inlineStr">
        <is>
          <r>
            <t xml:space="preserve">TOTAL Mão de Obra:</t>
          </r>
        </is>
      </c>
      <c r="F2783" s="26" t="inlineStr"/>
      <c r="G2783" s="27" t="n">
        <f>SUM(G2782:G2782)</f>
        <v>25.61</v>
      </c>
    </row>
    <row r="2784" customHeight="1" ht="15">
      <c r="A2784" s="20" t="inlineStr">
        <is>
          <r>
            <t xml:space="preserve">Serviço</t>
          </r>
        </is>
      </c>
      <c r="B2784" s="20" t="inlineStr"/>
      <c r="C2784" s="21" t="inlineStr">
        <is>
          <r>
            <t xml:space="preserve">FONTE</t>
          </r>
        </is>
      </c>
      <c r="D2784" s="21" t="inlineStr">
        <is>
          <r>
            <t xml:space="preserve">UNID</t>
          </r>
        </is>
      </c>
      <c r="E2784" s="21" t="inlineStr">
        <is>
          <r>
            <t xml:space="preserve">COEFICIENTE</t>
          </r>
        </is>
      </c>
      <c r="F2784" s="21" t="inlineStr">
        <is>
          <r>
            <t xml:space="preserve">PREÇO UNITÁRIO</t>
          </r>
        </is>
      </c>
      <c r="G2784" s="21" t="inlineStr">
        <is>
          <r>
            <t xml:space="preserve">TOTAL</t>
          </r>
        </is>
      </c>
    </row>
    <row r="2785" customHeight="1" ht="21">
      <c r="A2785" s="22" t="inlineStr">
        <is>
          <r>
            <t xml:space="preserve">95401</t>
          </r>
        </is>
      </c>
      <c r="B2785" s="23" t="inlineStr">
        <is>
          <r>
            <t xml:space="preserve">CURSO DE CAPACITAÇÃO PARA ENCARREGADO GERAL (ENCARGOS COMPLEMENTARES) - HORISTA</t>
          </r>
        </is>
      </c>
      <c r="C2785" s="22" t="inlineStr">
        <is>
          <r>
            <t xml:space="preserve">SINAPI</t>
          </r>
        </is>
      </c>
      <c r="D2785" s="22" t="inlineStr">
        <is>
          <r>
            <t xml:space="preserve">H</t>
          </r>
        </is>
      </c>
      <c r="E2785" s="24" t="n">
        <v>1.0</v>
      </c>
      <c r="F2785" s="25" t="n">
        <v>0.54</v>
      </c>
      <c r="G2785" s="25" t="n">
        <f>TRUNC(TRUNC(E2785,8)*F2785,2)</f>
        <v>0.54</v>
      </c>
    </row>
    <row r="2786" customHeight="1" ht="15">
      <c r="A2786" s="2" t="inlineStr"/>
      <c r="B2786" s="2" t="inlineStr"/>
      <c r="C2786" s="2" t="inlineStr"/>
      <c r="D2786" s="2" t="inlineStr"/>
      <c r="E2786" s="26" t="inlineStr">
        <is>
          <r>
            <t xml:space="preserve">TOTAL Serviço:</t>
          </r>
        </is>
      </c>
      <c r="F2786" s="26" t="inlineStr"/>
      <c r="G2786" s="27" t="n">
        <f>SUM(G2785:G2785)</f>
        <v>0.54</v>
      </c>
    </row>
    <row r="2787" customHeight="1" ht="15">
      <c r="A2787" s="2" t="inlineStr"/>
      <c r="B2787" s="2" t="inlineStr"/>
      <c r="C2787" s="2" t="inlineStr"/>
      <c r="D2787" s="2" t="inlineStr"/>
      <c r="E2787" s="28" t="inlineStr">
        <is>
          <r>
            <t xml:space="preserve">VALOR:</t>
          </r>
        </is>
      </c>
      <c r="F2787" s="28" t="inlineStr"/>
      <c r="G2787" s="29" t="n">
        <f>ROUND(SUM(G2780,G2783,G2786),2)</f>
        <v>29.02</v>
      </c>
    </row>
    <row r="2788" customHeight="1" ht="15">
      <c r="A2788" s="2" t="inlineStr"/>
      <c r="B2788" s="2" t="inlineStr"/>
      <c r="C2788" s="2" t="inlineStr"/>
      <c r="D2788" s="2" t="inlineStr"/>
      <c r="E2788" s="28" t="inlineStr">
        <is>
          <r>
            <t xml:space="preserve">VALOR BDI (20.34%):</t>
          </r>
        </is>
      </c>
      <c r="F2788" s="28" t="inlineStr"/>
      <c r="G2788" s="29" t="n">
        <f>ROUND(G2787*(20.34/100),2)</f>
        <v>5.9</v>
      </c>
    </row>
    <row r="2789" customHeight="1" ht="15">
      <c r="A2789" s="2" t="inlineStr"/>
      <c r="B2789" s="2" t="inlineStr"/>
      <c r="C2789" s="2" t="inlineStr"/>
      <c r="D2789" s="2" t="inlineStr"/>
      <c r="E2789" s="28" t="inlineStr">
        <is>
          <r>
            <t xml:space="preserve">VALOR COM BDI:</t>
          </r>
        </is>
      </c>
      <c r="F2789" s="28" t="inlineStr"/>
      <c r="G2789" s="29" t="n">
        <f>G2788+G2787</f>
        <v>34.92</v>
      </c>
    </row>
    <row r="2790" customHeight="1" ht="10">
      <c r="A2790" s="2" t="inlineStr"/>
      <c r="B2790" s="2" t="inlineStr"/>
      <c r="C2790" s="2" t="inlineStr"/>
      <c r="D2790" s="2" t="inlineStr"/>
      <c r="E2790" s="18" t="inlineStr"/>
      <c r="F2790" s="18" t="inlineStr"/>
      <c r="G2790" s="18" t="inlineStr"/>
    </row>
    <row r="2791" customHeight="1" ht="20">
      <c r="A2791" s="19" t="inlineStr">
        <is>
          <r>
            <t xml:space="preserve">​86887​ ENGATE FLEXÍVEL EM INOX, 1/2 X 40CM - FORNECIMENTO E INSTALAÇÃO. AF_01/2020​ (UN)</t>
          </r>
        </is>
      </c>
      <c r="B2791" s="19" t="inlineStr"/>
      <c r="C2791" s="19" t="inlineStr"/>
      <c r="D2791" s="19" t="inlineStr"/>
      <c r="E2791" s="19" t="inlineStr"/>
      <c r="F2791" s="19" t="inlineStr"/>
      <c r="G2791" s="19" t="inlineStr"/>
    </row>
    <row r="2792" customHeight="1" ht="15">
      <c r="A2792" s="20" t="inlineStr">
        <is>
          <r>
            <t xml:space="preserve">Material</t>
          </r>
        </is>
      </c>
      <c r="B2792" s="20" t="inlineStr"/>
      <c r="C2792" s="21" t="inlineStr">
        <is>
          <r>
            <t xml:space="preserve">FONTE</t>
          </r>
        </is>
      </c>
      <c r="D2792" s="21" t="inlineStr">
        <is>
          <r>
            <t xml:space="preserve">UNID</t>
          </r>
        </is>
      </c>
      <c r="E2792" s="21" t="inlineStr">
        <is>
          <r>
            <t xml:space="preserve">COEFICIENTE</t>
          </r>
        </is>
      </c>
      <c r="F2792" s="21" t="inlineStr">
        <is>
          <r>
            <t xml:space="preserve">PREÇO UNITÁRIO</t>
          </r>
        </is>
      </c>
      <c r="G2792" s="21" t="inlineStr">
        <is>
          <r>
            <t xml:space="preserve">TOTAL</t>
          </r>
        </is>
      </c>
    </row>
    <row r="2793" customHeight="1" ht="15">
      <c r="A2793" s="22" t="inlineStr">
        <is>
          <r>
            <t xml:space="preserve">00011684</t>
          </r>
        </is>
      </c>
      <c r="B2793" s="23" t="inlineStr">
        <is>
          <r>
            <t xml:space="preserve">ENGATE / RABICHO FLEXIVEL INOX 1/2" X 40 CM</t>
          </r>
        </is>
      </c>
      <c r="C2793" s="22" t="inlineStr">
        <is>
          <r>
            <t xml:space="preserve">SINAPI</t>
          </r>
        </is>
      </c>
      <c r="D2793" s="22" t="inlineStr">
        <is>
          <r>
            <t xml:space="preserve">UN</t>
          </r>
        </is>
      </c>
      <c r="E2793" s="24" t="n">
        <v>1.0</v>
      </c>
      <c r="F2793" s="25" t="n">
        <v>58.96</v>
      </c>
      <c r="G2793" s="25" t="n">
        <f>TRUNC(TRUNC(E2793,8)*F2793,2)</f>
        <v>58.96</v>
      </c>
    </row>
    <row r="2794" customHeight="1" ht="21">
      <c r="A2794" s="22" t="inlineStr">
        <is>
          <r>
            <t xml:space="preserve">00003146</t>
          </r>
        </is>
      </c>
      <c r="B2794" s="23" t="inlineStr">
        <is>
          <r>
            <t xml:space="preserve">FITA VEDA ROSCA, EM PTFE, ROLO DE 18 MM X 10 M (L X C)</t>
          </r>
        </is>
      </c>
      <c r="C2794" s="22" t="inlineStr">
        <is>
          <r>
            <t xml:space="preserve">SINAPI</t>
          </r>
        </is>
      </c>
      <c r="D2794" s="22" t="inlineStr">
        <is>
          <r>
            <t xml:space="preserve">UN</t>
          </r>
        </is>
      </c>
      <c r="E2794" s="24" t="n">
        <v>0.021</v>
      </c>
      <c r="F2794" s="25" t="n">
        <v>4.0</v>
      </c>
      <c r="G2794" s="25" t="n">
        <f>TRUNC(TRUNC(E2794,8)*F2794,2)</f>
        <v>0.08</v>
      </c>
    </row>
    <row r="2795" customHeight="1" ht="15">
      <c r="A2795" s="2" t="inlineStr"/>
      <c r="B2795" s="2" t="inlineStr"/>
      <c r="C2795" s="2" t="inlineStr"/>
      <c r="D2795" s="2" t="inlineStr"/>
      <c r="E2795" s="26" t="inlineStr">
        <is>
          <r>
            <t xml:space="preserve">TOTAL Material:</t>
          </r>
        </is>
      </c>
      <c r="F2795" s="26" t="inlineStr"/>
      <c r="G2795" s="27" t="n">
        <f>SUM(G2793:G2794)</f>
        <v>59.04</v>
      </c>
    </row>
    <row r="2796" customHeight="1" ht="15">
      <c r="A2796" s="20" t="inlineStr">
        <is>
          <r>
            <t xml:space="preserve">Mão de Obra com Encargos Complementares</t>
          </r>
        </is>
      </c>
      <c r="B2796" s="20" t="inlineStr"/>
      <c r="C2796" s="21" t="inlineStr">
        <is>
          <r>
            <t xml:space="preserve">FONTE</t>
          </r>
        </is>
      </c>
      <c r="D2796" s="21" t="inlineStr">
        <is>
          <r>
            <t xml:space="preserve">UNID</t>
          </r>
        </is>
      </c>
      <c r="E2796" s="21" t="inlineStr">
        <is>
          <r>
            <t xml:space="preserve">COEFICIENTE</t>
          </r>
        </is>
      </c>
      <c r="F2796" s="21" t="inlineStr">
        <is>
          <r>
            <t xml:space="preserve">PREÇO UNITÁRIO</t>
          </r>
        </is>
      </c>
      <c r="G2796" s="21" t="inlineStr">
        <is>
          <r>
            <t xml:space="preserve">TOTAL</t>
          </r>
        </is>
      </c>
    </row>
    <row r="2797" customHeight="1" ht="21">
      <c r="A2797" s="22" t="inlineStr">
        <is>
          <r>
            <t xml:space="preserve">88267</t>
          </r>
        </is>
      </c>
      <c r="B2797" s="23" t="inlineStr">
        <is>
          <r>
            <t xml:space="preserve">ENCANADOR OU BOMBEIRO HIDRÁULICO COM ENCARGOS COMPLEMENTARES</t>
          </r>
        </is>
      </c>
      <c r="C2797" s="22" t="inlineStr">
        <is>
          <r>
            <t xml:space="preserve">SINAPI</t>
          </r>
        </is>
      </c>
      <c r="D2797" s="22" t="inlineStr">
        <is>
          <r>
            <t xml:space="preserve">H</t>
          </r>
        </is>
      </c>
      <c r="E2797" s="24" t="n">
        <v>0.1525</v>
      </c>
      <c r="F2797" s="25" t="n">
        <v>29.86</v>
      </c>
      <c r="G2797" s="25" t="n">
        <f>TRUNC(TRUNC(E2797,8)*F2797,2)</f>
        <v>4.55</v>
      </c>
    </row>
    <row r="2798" customHeight="1" ht="15">
      <c r="A2798" s="22" t="inlineStr">
        <is>
          <r>
            <t xml:space="preserve">88316</t>
          </r>
        </is>
      </c>
      <c r="B2798" s="23" t="inlineStr">
        <is>
          <r>
            <t xml:space="preserve">SERVENTE COM ENCARGOS COMPLEMENTARES</t>
          </r>
        </is>
      </c>
      <c r="C2798" s="22" t="inlineStr">
        <is>
          <r>
            <t xml:space="preserve">SINAPI</t>
          </r>
        </is>
      </c>
      <c r="D2798" s="22" t="inlineStr">
        <is>
          <r>
            <t xml:space="preserve">H</t>
          </r>
        </is>
      </c>
      <c r="E2798" s="24" t="n">
        <v>0.0481</v>
      </c>
      <c r="F2798" s="25" t="n">
        <v>23.56</v>
      </c>
      <c r="G2798" s="25" t="n">
        <f>TRUNC(TRUNC(E2798,8)*F2798,2)</f>
        <v>1.13</v>
      </c>
    </row>
    <row r="2799" customHeight="1" ht="18">
      <c r="A2799" s="2" t="inlineStr"/>
      <c r="B2799" s="2" t="inlineStr"/>
      <c r="C2799" s="2" t="inlineStr"/>
      <c r="D2799" s="2" t="inlineStr"/>
      <c r="E2799" s="26" t="inlineStr">
        <is>
          <r>
            <t xml:space="preserve">TOTAL Mão de Obra com Encargos Complementares:</t>
          </r>
        </is>
      </c>
      <c r="F2799" s="26" t="inlineStr"/>
      <c r="G2799" s="27" t="n">
        <f>SUM(G2797:G2798)</f>
        <v>5.68</v>
      </c>
    </row>
    <row r="2800" customHeight="1" ht="15">
      <c r="A2800" s="2" t="inlineStr"/>
      <c r="B2800" s="2" t="inlineStr"/>
      <c r="C2800" s="2" t="inlineStr"/>
      <c r="D2800" s="2" t="inlineStr"/>
      <c r="E2800" s="28" t="inlineStr">
        <is>
          <r>
            <t xml:space="preserve">VALOR:</t>
          </r>
        </is>
      </c>
      <c r="F2800" s="28" t="inlineStr"/>
      <c r="G2800" s="29" t="n">
        <f>ROUND(SUM(G2795,G2799),2)</f>
        <v>64.72</v>
      </c>
    </row>
    <row r="2801" customHeight="1" ht="15">
      <c r="A2801" s="2" t="inlineStr"/>
      <c r="B2801" s="2" t="inlineStr"/>
      <c r="C2801" s="2" t="inlineStr"/>
      <c r="D2801" s="2" t="inlineStr"/>
      <c r="E2801" s="28" t="inlineStr">
        <is>
          <r>
            <t xml:space="preserve">VALOR BDI (20.34%):</t>
          </r>
        </is>
      </c>
      <c r="F2801" s="28" t="inlineStr"/>
      <c r="G2801" s="29" t="n">
        <f>ROUND(G2800*(20.34/100),2)</f>
        <v>13.16</v>
      </c>
    </row>
    <row r="2802" customHeight="1" ht="15">
      <c r="A2802" s="2" t="inlineStr"/>
      <c r="B2802" s="2" t="inlineStr"/>
      <c r="C2802" s="2" t="inlineStr"/>
      <c r="D2802" s="2" t="inlineStr"/>
      <c r="E2802" s="28" t="inlineStr">
        <is>
          <r>
            <t xml:space="preserve">VALOR COM BDI:</t>
          </r>
        </is>
      </c>
      <c r="F2802" s="28" t="inlineStr"/>
      <c r="G2802" s="29" t="n">
        <f>G2801+G2800</f>
        <v>77.88</v>
      </c>
    </row>
    <row r="2803" customHeight="1" ht="10">
      <c r="A2803" s="2" t="inlineStr"/>
      <c r="B2803" s="2" t="inlineStr"/>
      <c r="C2803" s="2" t="inlineStr"/>
      <c r="D2803" s="2" t="inlineStr"/>
      <c r="E2803" s="18" t="inlineStr"/>
      <c r="F2803" s="18" t="inlineStr"/>
      <c r="G2803" s="18" t="inlineStr"/>
    </row>
    <row r="2804" customHeight="1" ht="20">
      <c r="A2804" s="19" t="inlineStr">
        <is>
          <r>
            <t xml:space="preserve">​86884​ ENGATE FLEXÍVEL EM PLÁSTICO BRANCO, 1/2" X 30CM - FORNECIMENTO E INSTALAÇÃO. AF_01/2020​ (UN)</t>
          </r>
        </is>
      </c>
      <c r="B2804" s="19" t="inlineStr"/>
      <c r="C2804" s="19" t="inlineStr"/>
      <c r="D2804" s="19" t="inlineStr"/>
      <c r="E2804" s="19" t="inlineStr"/>
      <c r="F2804" s="19" t="inlineStr"/>
      <c r="G2804" s="19" t="inlineStr"/>
    </row>
    <row r="2805" customHeight="1" ht="15">
      <c r="A2805" s="20" t="inlineStr">
        <is>
          <r>
            <t xml:space="preserve">Material</t>
          </r>
        </is>
      </c>
      <c r="B2805" s="20" t="inlineStr"/>
      <c r="C2805" s="21" t="inlineStr">
        <is>
          <r>
            <t xml:space="preserve">FONTE</t>
          </r>
        </is>
      </c>
      <c r="D2805" s="21" t="inlineStr">
        <is>
          <r>
            <t xml:space="preserve">UNID</t>
          </r>
        </is>
      </c>
      <c r="E2805" s="21" t="inlineStr">
        <is>
          <r>
            <t xml:space="preserve">COEFICIENTE</t>
          </r>
        </is>
      </c>
      <c r="F2805" s="21" t="inlineStr">
        <is>
          <r>
            <t xml:space="preserve">PREÇO UNITÁRIO</t>
          </r>
        </is>
      </c>
      <c r="G2805" s="21" t="inlineStr">
        <is>
          <r>
            <t xml:space="preserve">TOTAL</t>
          </r>
        </is>
      </c>
    </row>
    <row r="2806" customHeight="1" ht="21">
      <c r="A2806" s="22" t="inlineStr">
        <is>
          <r>
            <t xml:space="preserve">00006141</t>
          </r>
        </is>
      </c>
      <c r="B2806" s="23" t="inlineStr">
        <is>
          <r>
            <t xml:space="preserve">ENGATE/RABICHO FLEXIVEL PLASTICO (PVC OU ABS) BRANCO 1/2" X 30 CM</t>
          </r>
        </is>
      </c>
      <c r="C2806" s="22" t="inlineStr">
        <is>
          <r>
            <t xml:space="preserve">SINAPI</t>
          </r>
        </is>
      </c>
      <c r="D2806" s="22" t="inlineStr">
        <is>
          <r>
            <t xml:space="preserve">UN</t>
          </r>
        </is>
      </c>
      <c r="E2806" s="24" t="n">
        <v>1.0</v>
      </c>
      <c r="F2806" s="25" t="n">
        <v>5.59</v>
      </c>
      <c r="G2806" s="25" t="n">
        <f>TRUNC(TRUNC(E2806,8)*F2806,2)</f>
        <v>5.59</v>
      </c>
    </row>
    <row r="2807" customHeight="1" ht="21">
      <c r="A2807" s="22" t="inlineStr">
        <is>
          <r>
            <t xml:space="preserve">00003146</t>
          </r>
        </is>
      </c>
      <c r="B2807" s="23" t="inlineStr">
        <is>
          <r>
            <t xml:space="preserve">FITA VEDA ROSCA, EM PTFE, ROLO DE 18 MM X 10 M (L X C)</t>
          </r>
        </is>
      </c>
      <c r="C2807" s="22" t="inlineStr">
        <is>
          <r>
            <t xml:space="preserve">SINAPI</t>
          </r>
        </is>
      </c>
      <c r="D2807" s="22" t="inlineStr">
        <is>
          <r>
            <t xml:space="preserve">UN</t>
          </r>
        </is>
      </c>
      <c r="E2807" s="24" t="n">
        <v>0.021</v>
      </c>
      <c r="F2807" s="25" t="n">
        <v>4.0</v>
      </c>
      <c r="G2807" s="25" t="n">
        <f>TRUNC(TRUNC(E2807,8)*F2807,2)</f>
        <v>0.08</v>
      </c>
    </row>
    <row r="2808" customHeight="1" ht="15">
      <c r="A2808" s="2" t="inlineStr"/>
      <c r="B2808" s="2" t="inlineStr"/>
      <c r="C2808" s="2" t="inlineStr"/>
      <c r="D2808" s="2" t="inlineStr"/>
      <c r="E2808" s="26" t="inlineStr">
        <is>
          <r>
            <t xml:space="preserve">TOTAL Material:</t>
          </r>
        </is>
      </c>
      <c r="F2808" s="26" t="inlineStr"/>
      <c r="G2808" s="27" t="n">
        <f>SUM(G2806:G2807)</f>
        <v>5.67</v>
      </c>
    </row>
    <row r="2809" customHeight="1" ht="15">
      <c r="A2809" s="20" t="inlineStr">
        <is>
          <r>
            <t xml:space="preserve">Mão de Obra com Encargos Complementares</t>
          </r>
        </is>
      </c>
      <c r="B2809" s="20" t="inlineStr"/>
      <c r="C2809" s="21" t="inlineStr">
        <is>
          <r>
            <t xml:space="preserve">FONTE</t>
          </r>
        </is>
      </c>
      <c r="D2809" s="21" t="inlineStr">
        <is>
          <r>
            <t xml:space="preserve">UNID</t>
          </r>
        </is>
      </c>
      <c r="E2809" s="21" t="inlineStr">
        <is>
          <r>
            <t xml:space="preserve">COEFICIENTE</t>
          </r>
        </is>
      </c>
      <c r="F2809" s="21" t="inlineStr">
        <is>
          <r>
            <t xml:space="preserve">PREÇO UNITÁRIO</t>
          </r>
        </is>
      </c>
      <c r="G2809" s="21" t="inlineStr">
        <is>
          <r>
            <t xml:space="preserve">TOTAL</t>
          </r>
        </is>
      </c>
    </row>
    <row r="2810" customHeight="1" ht="21">
      <c r="A2810" s="22" t="inlineStr">
        <is>
          <r>
            <t xml:space="preserve">88267</t>
          </r>
        </is>
      </c>
      <c r="B2810" s="23" t="inlineStr">
        <is>
          <r>
            <t xml:space="preserve">ENCANADOR OU BOMBEIRO HIDRÁULICO COM ENCARGOS COMPLEMENTARES</t>
          </r>
        </is>
      </c>
      <c r="C2810" s="22" t="inlineStr">
        <is>
          <r>
            <t xml:space="preserve">SINAPI</t>
          </r>
        </is>
      </c>
      <c r="D2810" s="22" t="inlineStr">
        <is>
          <r>
            <t xml:space="preserve">H</t>
          </r>
        </is>
      </c>
      <c r="E2810" s="24" t="n">
        <v>0.1525</v>
      </c>
      <c r="F2810" s="25" t="n">
        <v>29.86</v>
      </c>
      <c r="G2810" s="25" t="n">
        <f>TRUNC(TRUNC(E2810,8)*F2810,2)</f>
        <v>4.55</v>
      </c>
    </row>
    <row r="2811" customHeight="1" ht="15">
      <c r="A2811" s="22" t="inlineStr">
        <is>
          <r>
            <t xml:space="preserve">88316</t>
          </r>
        </is>
      </c>
      <c r="B2811" s="23" t="inlineStr">
        <is>
          <r>
            <t xml:space="preserve">SERVENTE COM ENCARGOS COMPLEMENTARES</t>
          </r>
        </is>
      </c>
      <c r="C2811" s="22" t="inlineStr">
        <is>
          <r>
            <t xml:space="preserve">SINAPI</t>
          </r>
        </is>
      </c>
      <c r="D2811" s="22" t="inlineStr">
        <is>
          <r>
            <t xml:space="preserve">H</t>
          </r>
        </is>
      </c>
      <c r="E2811" s="24" t="n">
        <v>0.0481</v>
      </c>
      <c r="F2811" s="25" t="n">
        <v>23.56</v>
      </c>
      <c r="G2811" s="25" t="n">
        <f>TRUNC(TRUNC(E2811,8)*F2811,2)</f>
        <v>1.13</v>
      </c>
    </row>
    <row r="2812" customHeight="1" ht="18">
      <c r="A2812" s="2" t="inlineStr"/>
      <c r="B2812" s="2" t="inlineStr"/>
      <c r="C2812" s="2" t="inlineStr"/>
      <c r="D2812" s="2" t="inlineStr"/>
      <c r="E2812" s="26" t="inlineStr">
        <is>
          <r>
            <t xml:space="preserve">TOTAL Mão de Obra com Encargos Complementares:</t>
          </r>
        </is>
      </c>
      <c r="F2812" s="26" t="inlineStr"/>
      <c r="G2812" s="27" t="n">
        <f>SUM(G2810:G2811)</f>
        <v>5.68</v>
      </c>
    </row>
    <row r="2813" customHeight="1" ht="15">
      <c r="A2813" s="2" t="inlineStr"/>
      <c r="B2813" s="2" t="inlineStr"/>
      <c r="C2813" s="2" t="inlineStr"/>
      <c r="D2813" s="2" t="inlineStr"/>
      <c r="E2813" s="28" t="inlineStr">
        <is>
          <r>
            <t xml:space="preserve">VALOR:</t>
          </r>
        </is>
      </c>
      <c r="F2813" s="28" t="inlineStr"/>
      <c r="G2813" s="29" t="n">
        <f>ROUND(SUM(G2808,G2812),2)</f>
        <v>11.35</v>
      </c>
    </row>
    <row r="2814" customHeight="1" ht="15">
      <c r="A2814" s="2" t="inlineStr"/>
      <c r="B2814" s="2" t="inlineStr"/>
      <c r="C2814" s="2" t="inlineStr"/>
      <c r="D2814" s="2" t="inlineStr"/>
      <c r="E2814" s="28" t="inlineStr">
        <is>
          <r>
            <t xml:space="preserve">VALOR BDI (20.34%):</t>
          </r>
        </is>
      </c>
      <c r="F2814" s="28" t="inlineStr"/>
      <c r="G2814" s="29" t="n">
        <f>ROUND(G2813*(20.34/100),2)</f>
        <v>2.31</v>
      </c>
    </row>
    <row r="2815" customHeight="1" ht="15">
      <c r="A2815" s="2" t="inlineStr"/>
      <c r="B2815" s="2" t="inlineStr"/>
      <c r="C2815" s="2" t="inlineStr"/>
      <c r="D2815" s="2" t="inlineStr"/>
      <c r="E2815" s="28" t="inlineStr">
        <is>
          <r>
            <t xml:space="preserve">VALOR COM BDI:</t>
          </r>
        </is>
      </c>
      <c r="F2815" s="28" t="inlineStr"/>
      <c r="G2815" s="29" t="n">
        <f>G2814+G2813</f>
        <v>13.66</v>
      </c>
    </row>
    <row r="2816" customHeight="1" ht="10">
      <c r="A2816" s="2" t="inlineStr"/>
      <c r="B2816" s="2" t="inlineStr"/>
      <c r="C2816" s="2" t="inlineStr"/>
      <c r="D2816" s="2" t="inlineStr"/>
      <c r="E2816" s="18" t="inlineStr"/>
      <c r="F2816" s="18" t="inlineStr"/>
      <c r="G2816" s="18" t="inlineStr"/>
    </row>
    <row r="2817" customHeight="1" ht="20">
      <c r="A2817" s="19" t="inlineStr">
        <is>
          <r>
            <t xml:space="preserve">​90777​ ENGENHEIRO CIVIL DE OBRA JUNIOR COM ENCARGOS COMPLEMENTARES​ (H)</t>
          </r>
        </is>
      </c>
      <c r="B2817" s="19" t="inlineStr"/>
      <c r="C2817" s="19" t="inlineStr"/>
      <c r="D2817" s="19" t="inlineStr"/>
      <c r="E2817" s="19" t="inlineStr"/>
      <c r="F2817" s="19" t="inlineStr"/>
      <c r="G2817" s="19" t="inlineStr"/>
    </row>
    <row r="2818" customHeight="1" ht="15">
      <c r="A2818" s="20" t="inlineStr">
        <is>
          <r>
            <t xml:space="preserve">Encargos Complementares</t>
          </r>
        </is>
      </c>
      <c r="B2818" s="20" t="inlineStr"/>
      <c r="C2818" s="21" t="inlineStr">
        <is>
          <r>
            <t xml:space="preserve">FONTE</t>
          </r>
        </is>
      </c>
      <c r="D2818" s="21" t="inlineStr">
        <is>
          <r>
            <t xml:space="preserve">UNID</t>
          </r>
        </is>
      </c>
      <c r="E2818" s="21" t="inlineStr">
        <is>
          <r>
            <t xml:space="preserve">COEFICIENTE</t>
          </r>
        </is>
      </c>
      <c r="F2818" s="21" t="inlineStr">
        <is>
          <r>
            <t xml:space="preserve">PREÇO UNITÁRIO</t>
          </r>
        </is>
      </c>
      <c r="G2818" s="21" t="inlineStr">
        <is>
          <r>
            <t xml:space="preserve">TOTAL</t>
          </r>
        </is>
      </c>
    </row>
    <row r="2819" customHeight="1" ht="21">
      <c r="A2819" s="22" t="inlineStr">
        <is>
          <r>
            <t xml:space="preserve">00043486</t>
          </r>
        </is>
      </c>
      <c r="B2819" s="23" t="inlineStr">
        <is>
          <r>
            <t xml:space="preserve">EPI - FAMILIA ENGENHEIRO CIVIL - HORISTA (ENCARGOS COMPLEMENTARES - COLETADO CAIXA)</t>
          </r>
        </is>
      </c>
      <c r="C2819" s="22" t="inlineStr">
        <is>
          <r>
            <t xml:space="preserve">SINAPI</t>
          </r>
        </is>
      </c>
      <c r="D2819" s="22" t="inlineStr">
        <is>
          <r>
            <t xml:space="preserve">H</t>
          </r>
        </is>
      </c>
      <c r="E2819" s="24" t="n">
        <v>1.0</v>
      </c>
      <c r="F2819" s="25" t="n">
        <v>0.77</v>
      </c>
      <c r="G2819" s="25" t="n">
        <f>TRUNC(TRUNC(E2819,8)*F2819,2)</f>
        <v>0.77</v>
      </c>
    </row>
    <row r="2820" customHeight="1" ht="21">
      <c r="A2820" s="22" t="inlineStr">
        <is>
          <r>
            <t xml:space="preserve">00037372</t>
          </r>
        </is>
      </c>
      <c r="B2820" s="23" t="inlineStr">
        <is>
          <r>
            <t xml:space="preserve">EXAMES - HORISTA (COLETADO CAIXA - ENCARGOS COMPLEMENTARES)</t>
          </r>
        </is>
      </c>
      <c r="C2820" s="22" t="inlineStr">
        <is>
          <r>
            <t xml:space="preserve">SINAPI</t>
          </r>
        </is>
      </c>
      <c r="D2820" s="22" t="inlineStr">
        <is>
          <r>
            <t xml:space="preserve">H</t>
          </r>
        </is>
      </c>
      <c r="E2820" s="24" t="n">
        <v>1.0</v>
      </c>
      <c r="F2820" s="25" t="n">
        <v>1.43</v>
      </c>
      <c r="G2820" s="25" t="n">
        <f>TRUNC(TRUNC(E2820,8)*F2820,2)</f>
        <v>1.43</v>
      </c>
    </row>
    <row r="2821" customHeight="1" ht="21">
      <c r="A2821" s="22" t="inlineStr">
        <is>
          <r>
            <t xml:space="preserve">00043462</t>
          </r>
        </is>
      </c>
      <c r="B2821" s="23" t="inlineStr">
        <is>
          <r>
            <t xml:space="preserve">FERRAMENTAS - FAMILIA ENGENHEIRO CIVIL - HORISTA (ENCARGOS COMPLEMENTARES - COLETADO CAIXA)</t>
          </r>
        </is>
      </c>
      <c r="C2821" s="22" t="inlineStr">
        <is>
          <r>
            <t xml:space="preserve">SINAPI</t>
          </r>
        </is>
      </c>
      <c r="D2821" s="22" t="inlineStr">
        <is>
          <r>
            <t xml:space="preserve">H</t>
          </r>
        </is>
      </c>
      <c r="E2821" s="24" t="n">
        <v>1.0</v>
      </c>
      <c r="F2821" s="25" t="n">
        <v>0.01</v>
      </c>
      <c r="G2821" s="25" t="n">
        <f>TRUNC(TRUNC(E2821,8)*F2821,2)</f>
        <v>0.01</v>
      </c>
    </row>
    <row r="2822" customHeight="1" ht="21">
      <c r="A2822" s="22" t="inlineStr">
        <is>
          <r>
            <t xml:space="preserve">00037373</t>
          </r>
        </is>
      </c>
      <c r="B2822" s="23" t="inlineStr">
        <is>
          <r>
            <t xml:space="preserve">SEGURO - HORISTA (COLETADO CAIXA - ENCARGOS COMPLEMENTARES)</t>
          </r>
        </is>
      </c>
      <c r="C2822" s="22" t="inlineStr">
        <is>
          <r>
            <t xml:space="preserve">SINAPI</t>
          </r>
        </is>
      </c>
      <c r="D2822" s="22" t="inlineStr">
        <is>
          <r>
            <t xml:space="preserve">H</t>
          </r>
        </is>
      </c>
      <c r="E2822" s="24" t="n">
        <v>1.0</v>
      </c>
      <c r="F2822" s="25" t="n">
        <v>0.08</v>
      </c>
      <c r="G2822" s="25" t="n">
        <f>TRUNC(TRUNC(E2822,8)*F2822,2)</f>
        <v>0.08</v>
      </c>
    </row>
    <row r="2823" customHeight="1" ht="15">
      <c r="A2823" s="2" t="inlineStr"/>
      <c r="B2823" s="2" t="inlineStr"/>
      <c r="C2823" s="2" t="inlineStr"/>
      <c r="D2823" s="2" t="inlineStr"/>
      <c r="E2823" s="26" t="inlineStr">
        <is>
          <r>
            <t xml:space="preserve">TOTAL Encargos Complementares:</t>
          </r>
        </is>
      </c>
      <c r="F2823" s="26" t="inlineStr"/>
      <c r="G2823" s="27" t="n">
        <f>SUM(G2819:G2822)</f>
        <v>2.29</v>
      </c>
    </row>
    <row r="2824" customHeight="1" ht="15">
      <c r="A2824" s="20" t="inlineStr">
        <is>
          <r>
            <t xml:space="preserve">Mão de Obra</t>
          </r>
        </is>
      </c>
      <c r="B2824" s="20" t="inlineStr"/>
      <c r="C2824" s="21" t="inlineStr">
        <is>
          <r>
            <t xml:space="preserve">FONTE</t>
          </r>
        </is>
      </c>
      <c r="D2824" s="21" t="inlineStr">
        <is>
          <r>
            <t xml:space="preserve">UNID</t>
          </r>
        </is>
      </c>
      <c r="E2824" s="21" t="inlineStr">
        <is>
          <r>
            <t xml:space="preserve">COEFICIENTE</t>
          </r>
        </is>
      </c>
      <c r="F2824" s="21" t="inlineStr">
        <is>
          <r>
            <t xml:space="preserve">PREÇO UNITÁRIO</t>
          </r>
        </is>
      </c>
      <c r="G2824" s="21" t="inlineStr">
        <is>
          <r>
            <t xml:space="preserve">TOTAL</t>
          </r>
        </is>
      </c>
    </row>
    <row r="2825" customHeight="1" ht="15">
      <c r="A2825" s="22" t="inlineStr">
        <is>
          <r>
            <t xml:space="preserve">00002706</t>
          </r>
        </is>
      </c>
      <c r="B2825" s="23" t="inlineStr">
        <is>
          <r>
            <t xml:space="preserve">ENGENHEIRO CIVIL DE OBRA JUNIOR (HORISTA)</t>
          </r>
        </is>
      </c>
      <c r="C2825" s="22" t="inlineStr">
        <is>
          <r>
            <t xml:space="preserve">SINAPI</t>
          </r>
        </is>
      </c>
      <c r="D2825" s="22" t="inlineStr">
        <is>
          <r>
            <t xml:space="preserve">H</t>
          </r>
        </is>
      </c>
      <c r="E2825" s="24" t="n">
        <v>1.0</v>
      </c>
      <c r="F2825" s="25" t="n">
        <v>126.15</v>
      </c>
      <c r="G2825" s="25" t="n">
        <f>TRUNC(TRUNC(E2825,8)*F2825,2)</f>
        <v>126.15</v>
      </c>
    </row>
    <row r="2826" customHeight="1" ht="15">
      <c r="A2826" s="2" t="inlineStr"/>
      <c r="B2826" s="2" t="inlineStr"/>
      <c r="C2826" s="2" t="inlineStr"/>
      <c r="D2826" s="2" t="inlineStr"/>
      <c r="E2826" s="26" t="inlineStr">
        <is>
          <r>
            <t xml:space="preserve">TOTAL Mão de Obra:</t>
          </r>
        </is>
      </c>
      <c r="F2826" s="26" t="inlineStr"/>
      <c r="G2826" s="27" t="n">
        <f>SUM(G2825:G2825)</f>
        <v>126.15</v>
      </c>
    </row>
    <row r="2827" customHeight="1" ht="15">
      <c r="A2827" s="20" t="inlineStr">
        <is>
          <r>
            <t xml:space="preserve">Serviço</t>
          </r>
        </is>
      </c>
      <c r="B2827" s="20" t="inlineStr"/>
      <c r="C2827" s="21" t="inlineStr">
        <is>
          <r>
            <t xml:space="preserve">FONTE</t>
          </r>
        </is>
      </c>
      <c r="D2827" s="21" t="inlineStr">
        <is>
          <r>
            <t xml:space="preserve">UNID</t>
          </r>
        </is>
      </c>
      <c r="E2827" s="21" t="inlineStr">
        <is>
          <r>
            <t xml:space="preserve">COEFICIENTE</t>
          </r>
        </is>
      </c>
      <c r="F2827" s="21" t="inlineStr">
        <is>
          <r>
            <t xml:space="preserve">PREÇO UNITÁRIO</t>
          </r>
        </is>
      </c>
      <c r="G2827" s="21" t="inlineStr">
        <is>
          <r>
            <t xml:space="preserve">TOTAL</t>
          </r>
        </is>
      </c>
    </row>
    <row r="2828" customHeight="1" ht="21">
      <c r="A2828" s="22" t="inlineStr">
        <is>
          <r>
            <t xml:space="preserve">95402</t>
          </r>
        </is>
      </c>
      <c r="B2828" s="23" t="inlineStr">
        <is>
          <r>
            <t xml:space="preserve">CURSO DE CAPACITAÇÃO PARA ENGENHEIRO CIVIL DE OBRA JÚNIOR (ENCARGOS COMPLEMENTARES) - HORISTA</t>
          </r>
        </is>
      </c>
      <c r="C2828" s="22" t="inlineStr">
        <is>
          <r>
            <t xml:space="preserve">SINAPI</t>
          </r>
        </is>
      </c>
      <c r="D2828" s="22" t="inlineStr">
        <is>
          <r>
            <t xml:space="preserve">H</t>
          </r>
        </is>
      </c>
      <c r="E2828" s="24" t="n">
        <v>1.0</v>
      </c>
      <c r="F2828" s="25" t="n">
        <v>1.86</v>
      </c>
      <c r="G2828" s="25" t="n">
        <f>TRUNC(TRUNC(E2828,8)*F2828,2)</f>
        <v>1.86</v>
      </c>
    </row>
    <row r="2829" customHeight="1" ht="15">
      <c r="A2829" s="2" t="inlineStr"/>
      <c r="B2829" s="2" t="inlineStr"/>
      <c r="C2829" s="2" t="inlineStr"/>
      <c r="D2829" s="2" t="inlineStr"/>
      <c r="E2829" s="26" t="inlineStr">
        <is>
          <r>
            <t xml:space="preserve">TOTAL Serviço:</t>
          </r>
        </is>
      </c>
      <c r="F2829" s="26" t="inlineStr"/>
      <c r="G2829" s="27" t="n">
        <f>SUM(G2828:G2828)</f>
        <v>1.86</v>
      </c>
    </row>
    <row r="2830" customHeight="1" ht="15">
      <c r="A2830" s="2" t="inlineStr"/>
      <c r="B2830" s="2" t="inlineStr"/>
      <c r="C2830" s="2" t="inlineStr"/>
      <c r="D2830" s="2" t="inlineStr"/>
      <c r="E2830" s="28" t="inlineStr">
        <is>
          <r>
            <t xml:space="preserve">VALOR:</t>
          </r>
        </is>
      </c>
      <c r="F2830" s="28" t="inlineStr"/>
      <c r="G2830" s="29" t="n">
        <f>ROUND(SUM(G2823,G2826,G2829),2)</f>
        <v>130.3</v>
      </c>
    </row>
    <row r="2831" customHeight="1" ht="15">
      <c r="A2831" s="2" t="inlineStr"/>
      <c r="B2831" s="2" t="inlineStr"/>
      <c r="C2831" s="2" t="inlineStr"/>
      <c r="D2831" s="2" t="inlineStr"/>
      <c r="E2831" s="28" t="inlineStr">
        <is>
          <r>
            <t xml:space="preserve">VALOR BDI (20.34%):</t>
          </r>
        </is>
      </c>
      <c r="F2831" s="28" t="inlineStr"/>
      <c r="G2831" s="29" t="n">
        <f>ROUND(G2830*(20.34/100),2)</f>
        <v>26.5</v>
      </c>
    </row>
    <row r="2832" customHeight="1" ht="15">
      <c r="A2832" s="2" t="inlineStr"/>
      <c r="B2832" s="2" t="inlineStr"/>
      <c r="C2832" s="2" t="inlineStr"/>
      <c r="D2832" s="2" t="inlineStr"/>
      <c r="E2832" s="28" t="inlineStr">
        <is>
          <r>
            <t xml:space="preserve">VALOR COM BDI:</t>
          </r>
        </is>
      </c>
      <c r="F2832" s="28" t="inlineStr"/>
      <c r="G2832" s="29" t="n">
        <f>G2831+G2830</f>
        <v>156.8</v>
      </c>
    </row>
    <row r="2833" customHeight="1" ht="10">
      <c r="A2833" s="2" t="inlineStr"/>
      <c r="B2833" s="2" t="inlineStr"/>
      <c r="C2833" s="2" t="inlineStr"/>
      <c r="D2833" s="2" t="inlineStr"/>
      <c r="E2833" s="18" t="inlineStr"/>
      <c r="F2833" s="18" t="inlineStr"/>
      <c r="G2833" s="18" t="inlineStr"/>
    </row>
    <row r="2834" customHeight="1" ht="20">
      <c r="A2834" s="19" t="inlineStr">
        <is>
          <r>
            <t xml:space="preserve">​18.030.0202-A​ EQUIPAMENTO CHILLER (RESFRIADOR DE LIQUIDOS), CONDENSACAO A AR, REGIME DE TRABALHO (TEMPERATURA) 0, 1°C (EVAPORADORA) E 45°C (CONDENSADORA), COM CAPACIDADE DE 100TR.FORNECIMENTO E COLOCACAO​ (UN)</t>
          </r>
        </is>
      </c>
      <c r="B2834" s="19" t="inlineStr"/>
      <c r="C2834" s="19" t="inlineStr"/>
      <c r="D2834" s="19" t="inlineStr"/>
      <c r="E2834" s="19" t="inlineStr"/>
      <c r="F2834" s="19" t="inlineStr"/>
      <c r="G2834" s="19" t="inlineStr"/>
    </row>
    <row r="2835" customHeight="1" ht="15">
      <c r="A2835" s="20" t="inlineStr">
        <is>
          <r>
            <t xml:space="preserve">Equipamento Custo Horário</t>
          </r>
        </is>
      </c>
      <c r="B2835" s="20" t="inlineStr"/>
      <c r="C2835" s="21" t="inlineStr">
        <is>
          <r>
            <t xml:space="preserve">FONTE</t>
          </r>
        </is>
      </c>
      <c r="D2835" s="21" t="inlineStr">
        <is>
          <r>
            <t xml:space="preserve">UNID</t>
          </r>
        </is>
      </c>
      <c r="E2835" s="21" t="inlineStr">
        <is>
          <r>
            <t xml:space="preserve">COEFICIENTE</t>
          </r>
        </is>
      </c>
      <c r="F2835" s="21" t="inlineStr">
        <is>
          <r>
            <t xml:space="preserve">PREÇO UNITÁRIO</t>
          </r>
        </is>
      </c>
      <c r="G2835" s="21" t="inlineStr">
        <is>
          <r>
            <t xml:space="preserve">TOTAL</t>
          </r>
        </is>
      </c>
    </row>
    <row r="2836" customHeight="1" ht="21">
      <c r="A2836" s="22" t="inlineStr">
        <is>
          <r>
            <t xml:space="preserve">19.004.0004-D</t>
          </r>
        </is>
      </c>
      <c r="B2836" s="23" t="inlineStr">
        <is>
          <r>
            <t xml:space="preserve">CAMINHAO COM CARROCERIA FIXA, NO TOCO, CAPACIDADE DE 7, 5T, INCLUSIVE MOTORISTA</t>
          </r>
        </is>
      </c>
      <c r="C2836" s="22" t="inlineStr">
        <is>
          <r>
            <t xml:space="preserve">EMOP</t>
          </r>
        </is>
      </c>
      <c r="D2836" s="22" t="inlineStr">
        <is>
          <r>
            <t xml:space="preserve">H</t>
          </r>
        </is>
      </c>
      <c r="E2836" s="34" t="n">
        <v>13.6</v>
      </c>
      <c r="F2836" s="30" t="n">
        <v>80.6612</v>
      </c>
      <c r="G2836" s="30" t="n">
        <f>TRUNC(TRUNC(E2836,7)*F2836,4)</f>
        <v>1096.9923</v>
      </c>
    </row>
    <row r="2837" customHeight="1" ht="21">
      <c r="A2837" s="22" t="inlineStr">
        <is>
          <r>
            <t xml:space="preserve">19.004.0004-E</t>
          </r>
        </is>
      </c>
      <c r="B2837" s="23" t="inlineStr">
        <is>
          <r>
            <t xml:space="preserve">CAMINHAO COM CARROCERIA FIXA, NO TOCO, CAPACIDADE DE 7, 5T, INCLUSIVE MOTORISTA</t>
          </r>
        </is>
      </c>
      <c r="C2837" s="22" t="inlineStr">
        <is>
          <r>
            <t xml:space="preserve">EMOP</t>
          </r>
        </is>
      </c>
      <c r="D2837" s="22" t="inlineStr">
        <is>
          <r>
            <t xml:space="preserve">H</t>
          </r>
        </is>
      </c>
      <c r="E2837" s="34" t="n">
        <v>3.4</v>
      </c>
      <c r="F2837" s="30" t="n">
        <v>65.2172</v>
      </c>
      <c r="G2837" s="30" t="n">
        <f>TRUNC(TRUNC(E2837,7)*F2837,4)</f>
        <v>221.7384</v>
      </c>
    </row>
    <row r="2838" customHeight="1" ht="63">
      <c r="A2838" s="22" t="inlineStr">
        <is>
          <r>
            <t xml:space="preserve">19.004.0080-C</t>
          </r>
        </is>
      </c>
      <c r="B2838" s="23" t="inlineStr">
        <is>
          <r>
            <t xml:space="preserve">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t>
          </r>
        </is>
      </c>
      <c r="C2838" s="22" t="inlineStr">
        <is>
          <r>
            <t xml:space="preserve">EMOP</t>
          </r>
        </is>
      </c>
      <c r="D2838" s="22" t="inlineStr">
        <is>
          <r>
            <t xml:space="preserve">H</t>
          </r>
        </is>
      </c>
      <c r="E2838" s="34" t="n">
        <v>13.6</v>
      </c>
      <c r="F2838" s="30" t="n">
        <v>64.4634</v>
      </c>
      <c r="G2838" s="30" t="n">
        <f>TRUNC(TRUNC(E2838,7)*F2838,4)</f>
        <v>876.7022</v>
      </c>
    </row>
    <row r="2839" customHeight="1" ht="63">
      <c r="A2839" s="22" t="inlineStr">
        <is>
          <r>
            <t xml:space="preserve">19.004.0080-E</t>
          </r>
        </is>
      </c>
      <c r="B2839" s="23" t="inlineStr">
        <is>
          <r>
            <t xml:space="preserve">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t>
          </r>
        </is>
      </c>
      <c r="C2839" s="22" t="inlineStr">
        <is>
          <r>
            <t xml:space="preserve">EMOP</t>
          </r>
        </is>
      </c>
      <c r="D2839" s="22" t="inlineStr">
        <is>
          <r>
            <t xml:space="preserve">H</t>
          </r>
        </is>
      </c>
      <c r="E2839" s="34" t="n">
        <v>3.4</v>
      </c>
      <c r="F2839" s="30" t="n">
        <v>53.7077</v>
      </c>
      <c r="G2839" s="30" t="n">
        <f>TRUNC(TRUNC(E2839,7)*F2839,4)</f>
        <v>182.6061</v>
      </c>
    </row>
    <row r="2840" customHeight="1" ht="29">
      <c r="A2840" s="22" t="inlineStr">
        <is>
          <r>
            <t xml:space="preserve">14000</t>
          </r>
        </is>
      </c>
      <c r="B2840" s="23" t="inlineStr">
        <is>
          <r>
            <t xml:space="preserve">EQUIPAMENTO CHILLER (RESFRIADOR DE LIQUIDOS), CONDENSACAO AAR, REGIME DE TRABALHO (TEMPERATURA) 0,1ºC (EVAP.) E 45ºC (COND), 100TR</t>
          </r>
        </is>
      </c>
      <c r="C2840" s="22" t="inlineStr">
        <is>
          <r>
            <t xml:space="preserve">EMOP</t>
          </r>
        </is>
      </c>
      <c r="D2840" s="22" t="inlineStr">
        <is>
          <r>
            <t xml:space="preserve">UN</t>
          </r>
        </is>
      </c>
      <c r="E2840" s="34" t="n">
        <v>1.0</v>
      </c>
      <c r="F2840" s="32" t="n">
        <v>336505.7</v>
      </c>
      <c r="G2840" s="32" t="n">
        <f>TRUNC(TRUNC(E2840,7)*F2840,4)</f>
        <v>336505.7</v>
      </c>
    </row>
    <row r="2841" customHeight="1" ht="18">
      <c r="A2841" s="2" t="inlineStr"/>
      <c r="B2841" s="2" t="inlineStr"/>
      <c r="C2841" s="2" t="inlineStr"/>
      <c r="D2841" s="2" t="inlineStr"/>
      <c r="E2841" s="26" t="inlineStr">
        <is>
          <r>
            <t xml:space="preserve">TOTAL Equipamento Custo Horário:</t>
          </r>
        </is>
      </c>
      <c r="F2841" s="26" t="inlineStr"/>
      <c r="G2841" s="33" t="n">
        <f>SUM(G2836:G2840)</f>
        <v>338883.739</v>
      </c>
    </row>
    <row r="2842" customHeight="1" ht="15">
      <c r="A2842" s="20" t="inlineStr">
        <is>
          <r>
            <t xml:space="preserve">Mão de Obra</t>
          </r>
        </is>
      </c>
      <c r="B2842" s="20" t="inlineStr"/>
      <c r="C2842" s="21" t="inlineStr">
        <is>
          <r>
            <t xml:space="preserve">FONTE</t>
          </r>
        </is>
      </c>
      <c r="D2842" s="21" t="inlineStr">
        <is>
          <r>
            <t xml:space="preserve">UNID</t>
          </r>
        </is>
      </c>
      <c r="E2842" s="21" t="inlineStr">
        <is>
          <r>
            <t xml:space="preserve">COEFICIENTE</t>
          </r>
        </is>
      </c>
      <c r="F2842" s="21" t="inlineStr">
        <is>
          <r>
            <t xml:space="preserve">PREÇO UNITÁRIO</t>
          </r>
        </is>
      </c>
      <c r="G2842" s="21" t="inlineStr">
        <is>
          <r>
            <t xml:space="preserve">TOTAL</t>
          </r>
        </is>
      </c>
    </row>
    <row r="2843" customHeight="1" ht="29">
      <c r="A2843" s="22" t="inlineStr">
        <is>
          <r>
            <t xml:space="preserve">20104</t>
          </r>
        </is>
      </c>
      <c r="B2843" s="23" t="inlineStr">
        <is>
          <r>
            <t xml:space="preserve">MAO DE OBRA DE MONTADOR ELETROMECANICO, INCLUSIVE ENCARGOS SOCIAIS DESONERADOS - Percentual=3,0000%</t>
          </r>
        </is>
      </c>
      <c r="C2843" s="22" t="inlineStr">
        <is>
          <r>
            <t xml:space="preserve">EMOP</t>
          </r>
        </is>
      </c>
      <c r="D2843" s="22" t="inlineStr">
        <is>
          <r>
            <t xml:space="preserve">H</t>
          </r>
        </is>
      </c>
      <c r="E2843" s="34" t="n">
        <v>16.0</v>
      </c>
      <c r="F2843" s="30" t="n">
        <v>26.66</v>
      </c>
      <c r="G2843" s="30" t="n">
        <f>TRUNC(TRUNC(E2843,7)*F2843*(1+(3/100)),4)</f>
        <v>439.3568</v>
      </c>
    </row>
    <row r="2844" customHeight="1" ht="29">
      <c r="A2844" s="22" t="inlineStr">
        <is>
          <r>
            <t xml:space="preserve">20060</t>
          </r>
        </is>
      </c>
      <c r="B2844" s="23" t="inlineStr">
        <is>
          <r>
            <t xml:space="preserve">MAO-DE-OBRA DE ELETRICISTA DA CONSTRUCAO CIVIL, INCLUSIVE ENCARGOS SOCIAIS DESONERADOS - Percentual=3,0000%</t>
          </r>
        </is>
      </c>
      <c r="C2844" s="22" t="inlineStr">
        <is>
          <r>
            <t xml:space="preserve">EMOP</t>
          </r>
        </is>
      </c>
      <c r="D2844" s="22" t="inlineStr">
        <is>
          <r>
            <t xml:space="preserve">H</t>
          </r>
        </is>
      </c>
      <c r="E2844" s="34" t="n">
        <v>20.0</v>
      </c>
      <c r="F2844" s="30" t="n">
        <v>26.52</v>
      </c>
      <c r="G2844" s="30" t="n">
        <f>TRUNC(TRUNC(E2844,7)*F2844*(1+(3/100)),4)</f>
        <v>546.312</v>
      </c>
    </row>
    <row r="2845" customHeight="1" ht="29">
      <c r="A2845" s="22" t="inlineStr">
        <is>
          <r>
            <t xml:space="preserve">20102</t>
          </r>
        </is>
      </c>
      <c r="B2845" s="23" t="inlineStr">
        <is>
          <r>
            <t xml:space="preserve">MAO-DE-OBRA DE MONTADOR A (MONTAGEM DE ESTRUTURAS METALICAS), INCLUSIVE ENCARGOS SOCIAIS DESONERADOS - Percentual=3,0000%</t>
          </r>
        </is>
      </c>
      <c r="C2845" s="22" t="inlineStr">
        <is>
          <r>
            <t xml:space="preserve">EMOP</t>
          </r>
        </is>
      </c>
      <c r="D2845" s="22" t="inlineStr">
        <is>
          <r>
            <t xml:space="preserve">H</t>
          </r>
        </is>
      </c>
      <c r="E2845" s="34" t="n">
        <v>232.0</v>
      </c>
      <c r="F2845" s="30" t="n">
        <v>28.55</v>
      </c>
      <c r="G2845" s="30" t="n">
        <f>TRUNC(TRUNC(E2845,7)*F2845*(1+(3/100)),4)</f>
        <v>6822.308</v>
      </c>
    </row>
    <row r="2846" customHeight="1" ht="29">
      <c r="A2846" s="22" t="inlineStr">
        <is>
          <r>
            <t xml:space="preserve">20132</t>
          </r>
        </is>
      </c>
      <c r="B2846" s="23" t="inlineStr">
        <is>
          <r>
            <t xml:space="preserve">MAO-DE-OBRA DE SERVENTE DA CONSTRUCAO CIVIL, INCLUSIVE ENCARGOS SOCIAIS DESONERADOS - Percentual=3,0000%</t>
          </r>
        </is>
      </c>
      <c r="C2846" s="22" t="inlineStr">
        <is>
          <r>
            <t xml:space="preserve">EMOP</t>
          </r>
        </is>
      </c>
      <c r="D2846" s="22" t="inlineStr">
        <is>
          <r>
            <t xml:space="preserve">H</t>
          </r>
        </is>
      </c>
      <c r="E2846" s="34" t="n">
        <v>716.0</v>
      </c>
      <c r="F2846" s="30" t="n">
        <v>19.16</v>
      </c>
      <c r="G2846" s="35" t="n">
        <f>TRUNC(TRUNC(E2846,7)*F2846*(1+(3/100)),4)</f>
        <v>14130.1168</v>
      </c>
    </row>
    <row r="2847" customHeight="1" ht="15">
      <c r="A2847" s="2" t="inlineStr"/>
      <c r="B2847" s="2" t="inlineStr"/>
      <c r="C2847" s="2" t="inlineStr"/>
      <c r="D2847" s="2" t="inlineStr"/>
      <c r="E2847" s="26" t="inlineStr">
        <is>
          <r>
            <t xml:space="preserve">TOTAL Mão de Obra:</t>
          </r>
        </is>
      </c>
      <c r="F2847" s="26" t="inlineStr"/>
      <c r="G2847" s="31" t="n">
        <f>SUM(G2843:G2846)</f>
        <v>21938.0936</v>
      </c>
    </row>
    <row r="2848" customHeight="1" ht="15">
      <c r="A2848" s="2" t="inlineStr"/>
      <c r="B2848" s="2" t="inlineStr"/>
      <c r="C2848" s="2" t="inlineStr"/>
      <c r="D2848" s="2" t="inlineStr"/>
      <c r="E2848" s="28" t="inlineStr">
        <is>
          <r>
            <t xml:space="preserve">VALOR:</t>
          </r>
        </is>
      </c>
      <c r="F2848" s="28" t="inlineStr"/>
      <c r="G2848" s="29" t="n">
        <f>ROUND(SUM(G2841,G2847),2)</f>
        <v>360821.83</v>
      </c>
    </row>
    <row r="2849" customHeight="1" ht="15">
      <c r="A2849" s="2" t="inlineStr"/>
      <c r="B2849" s="2" t="inlineStr"/>
      <c r="C2849" s="2" t="inlineStr"/>
      <c r="D2849" s="2" t="inlineStr"/>
      <c r="E2849" s="28" t="inlineStr">
        <is>
          <r>
            <t xml:space="preserve">VALOR BDI (20.34%):</t>
          </r>
        </is>
      </c>
      <c r="F2849" s="28" t="inlineStr"/>
      <c r="G2849" s="29" t="n">
        <f>ROUND(G2848*(20.34/100),2)</f>
        <v>73391.16</v>
      </c>
    </row>
    <row r="2850" customHeight="1" ht="15">
      <c r="A2850" s="2" t="inlineStr"/>
      <c r="B2850" s="2" t="inlineStr"/>
      <c r="C2850" s="2" t="inlineStr"/>
      <c r="D2850" s="2" t="inlineStr"/>
      <c r="E2850" s="28" t="inlineStr">
        <is>
          <r>
            <t xml:space="preserve">VALOR COM BDI:</t>
          </r>
        </is>
      </c>
      <c r="F2850" s="28" t="inlineStr"/>
      <c r="G2850" s="29" t="n">
        <f>G2849+G2848</f>
        <v>434212.99</v>
      </c>
    </row>
    <row r="2851" customHeight="1" ht="10">
      <c r="A2851" s="2" t="inlineStr"/>
      <c r="B2851" s="2" t="inlineStr"/>
      <c r="C2851" s="2" t="inlineStr"/>
      <c r="D2851" s="2" t="inlineStr"/>
      <c r="E2851" s="18" t="inlineStr"/>
      <c r="F2851" s="18" t="inlineStr"/>
      <c r="G2851" s="18" t="inlineStr"/>
    </row>
    <row r="2852" customHeight="1" ht="20">
      <c r="A2852" s="19" t="inlineStr">
        <is>
          <r>
            <t xml:space="preserve">​18.030.0204-A​ EQUIPAMENTO CHILLER (RESFRIADOR DE LIQUIDOS), CONDENSACAO A AR, REGIME DE TRABALHO (TEMPERATURA) 0, 1°C (EVAPORADORA) E 45°C (CONDENSADORA), COM CAPACIDADE DE 150TR.FORNECIMENTO E COLOCACAO​ (UN)</t>
          </r>
        </is>
      </c>
      <c r="B2852" s="19" t="inlineStr"/>
      <c r="C2852" s="19" t="inlineStr"/>
      <c r="D2852" s="19" t="inlineStr"/>
      <c r="E2852" s="19" t="inlineStr"/>
      <c r="F2852" s="19" t="inlineStr"/>
      <c r="G2852" s="19" t="inlineStr"/>
    </row>
    <row r="2853" customHeight="1" ht="15">
      <c r="A2853" s="20" t="inlineStr">
        <is>
          <r>
            <t xml:space="preserve">Equipamento Custo Horário</t>
          </r>
        </is>
      </c>
      <c r="B2853" s="20" t="inlineStr"/>
      <c r="C2853" s="21" t="inlineStr">
        <is>
          <r>
            <t xml:space="preserve">FONTE</t>
          </r>
        </is>
      </c>
      <c r="D2853" s="21" t="inlineStr">
        <is>
          <r>
            <t xml:space="preserve">UNID</t>
          </r>
        </is>
      </c>
      <c r="E2853" s="21" t="inlineStr">
        <is>
          <r>
            <t xml:space="preserve">COEFICIENTE</t>
          </r>
        </is>
      </c>
      <c r="F2853" s="21" t="inlineStr">
        <is>
          <r>
            <t xml:space="preserve">PREÇO UNITÁRIO</t>
          </r>
        </is>
      </c>
      <c r="G2853" s="21" t="inlineStr">
        <is>
          <r>
            <t xml:space="preserve">TOTAL</t>
          </r>
        </is>
      </c>
    </row>
    <row r="2854" customHeight="1" ht="21">
      <c r="A2854" s="22" t="inlineStr">
        <is>
          <r>
            <t xml:space="preserve">19.004.0004-D</t>
          </r>
        </is>
      </c>
      <c r="B2854" s="23" t="inlineStr">
        <is>
          <r>
            <t xml:space="preserve">CAMINHAO COM CARROCERIA FIXA, NO TOCO, CAPACIDADE DE 7, 5T, INCLUSIVE MOTORISTA</t>
          </r>
        </is>
      </c>
      <c r="C2854" s="22" t="inlineStr">
        <is>
          <r>
            <t xml:space="preserve">EMOP</t>
          </r>
        </is>
      </c>
      <c r="D2854" s="22" t="inlineStr">
        <is>
          <r>
            <t xml:space="preserve">H</t>
          </r>
        </is>
      </c>
      <c r="E2854" s="34" t="n">
        <v>13.6</v>
      </c>
      <c r="F2854" s="30" t="n">
        <v>80.6612</v>
      </c>
      <c r="G2854" s="30" t="n">
        <f>TRUNC(TRUNC(E2854,7)*F2854,4)</f>
        <v>1096.9923</v>
      </c>
    </row>
    <row r="2855" customHeight="1" ht="21">
      <c r="A2855" s="22" t="inlineStr">
        <is>
          <r>
            <t xml:space="preserve">19.004.0004-E</t>
          </r>
        </is>
      </c>
      <c r="B2855" s="23" t="inlineStr">
        <is>
          <r>
            <t xml:space="preserve">CAMINHAO COM CARROCERIA FIXA, NO TOCO, CAPACIDADE DE 7, 5T, INCLUSIVE MOTORISTA</t>
          </r>
        </is>
      </c>
      <c r="C2855" s="22" t="inlineStr">
        <is>
          <r>
            <t xml:space="preserve">EMOP</t>
          </r>
        </is>
      </c>
      <c r="D2855" s="22" t="inlineStr">
        <is>
          <r>
            <t xml:space="preserve">H</t>
          </r>
        </is>
      </c>
      <c r="E2855" s="34" t="n">
        <v>3.4</v>
      </c>
      <c r="F2855" s="30" t="n">
        <v>65.2172</v>
      </c>
      <c r="G2855" s="30" t="n">
        <f>TRUNC(TRUNC(E2855,7)*F2855,4)</f>
        <v>221.7384</v>
      </c>
    </row>
    <row r="2856" customHeight="1" ht="63">
      <c r="A2856" s="22" t="inlineStr">
        <is>
          <r>
            <t xml:space="preserve">19.004.0080-C</t>
          </r>
        </is>
      </c>
      <c r="B2856" s="23" t="inlineStr">
        <is>
          <r>
            <t xml:space="preserve">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t>
          </r>
        </is>
      </c>
      <c r="C2856" s="22" t="inlineStr">
        <is>
          <r>
            <t xml:space="preserve">EMOP</t>
          </r>
        </is>
      </c>
      <c r="D2856" s="22" t="inlineStr">
        <is>
          <r>
            <t xml:space="preserve">H</t>
          </r>
        </is>
      </c>
      <c r="E2856" s="34" t="n">
        <v>13.6</v>
      </c>
      <c r="F2856" s="30" t="n">
        <v>64.4634</v>
      </c>
      <c r="G2856" s="30" t="n">
        <f>TRUNC(TRUNC(E2856,7)*F2856,4)</f>
        <v>876.7022</v>
      </c>
    </row>
    <row r="2857" customHeight="1" ht="63">
      <c r="A2857" s="22" t="inlineStr">
        <is>
          <r>
            <t xml:space="preserve">19.004.0080-E</t>
          </r>
        </is>
      </c>
      <c r="B2857" s="23" t="inlineStr">
        <is>
          <r>
            <t xml:space="preserve">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t>
          </r>
        </is>
      </c>
      <c r="C2857" s="22" t="inlineStr">
        <is>
          <r>
            <t xml:space="preserve">EMOP</t>
          </r>
        </is>
      </c>
      <c r="D2857" s="22" t="inlineStr">
        <is>
          <r>
            <t xml:space="preserve">H</t>
          </r>
        </is>
      </c>
      <c r="E2857" s="34" t="n">
        <v>3.4</v>
      </c>
      <c r="F2857" s="30" t="n">
        <v>53.7077</v>
      </c>
      <c r="G2857" s="30" t="n">
        <f>TRUNC(TRUNC(E2857,7)*F2857,4)</f>
        <v>182.6061</v>
      </c>
    </row>
    <row r="2858" customHeight="1" ht="29">
      <c r="A2858" s="22" t="inlineStr">
        <is>
          <r>
            <t xml:space="preserve">14001</t>
          </r>
        </is>
      </c>
      <c r="B2858" s="23" t="inlineStr">
        <is>
          <r>
            <t xml:space="preserve">EQUIPAMENTO CHILLER (RESFRIADOR DE LIQUIDOS), CONDENSACAO AAR, REGIME DE TRABALHO (TEMPERATURA) 0,1ºC (EVAP.) E 45ºC (COND.), 150TR</t>
          </r>
        </is>
      </c>
      <c r="C2858" s="22" t="inlineStr">
        <is>
          <r>
            <t xml:space="preserve">EMOP</t>
          </r>
        </is>
      </c>
      <c r="D2858" s="22" t="inlineStr">
        <is>
          <r>
            <t xml:space="preserve">UN</t>
          </r>
        </is>
      </c>
      <c r="E2858" s="34" t="n">
        <v>1.0</v>
      </c>
      <c r="F2858" s="32" t="n">
        <v>528306.93</v>
      </c>
      <c r="G2858" s="32" t="n">
        <f>TRUNC(TRUNC(E2858,7)*F2858,4)</f>
        <v>528306.93</v>
      </c>
    </row>
    <row r="2859" customHeight="1" ht="18">
      <c r="A2859" s="2" t="inlineStr"/>
      <c r="B2859" s="2" t="inlineStr"/>
      <c r="C2859" s="2" t="inlineStr"/>
      <c r="D2859" s="2" t="inlineStr"/>
      <c r="E2859" s="26" t="inlineStr">
        <is>
          <r>
            <t xml:space="preserve">TOTAL Equipamento Custo Horário:</t>
          </r>
        </is>
      </c>
      <c r="F2859" s="26" t="inlineStr"/>
      <c r="G2859" s="33" t="n">
        <f>SUM(G2854:G2858)</f>
        <v>530684.969</v>
      </c>
    </row>
    <row r="2860" customHeight="1" ht="15">
      <c r="A2860" s="20" t="inlineStr">
        <is>
          <r>
            <t xml:space="preserve">Mão de Obra</t>
          </r>
        </is>
      </c>
      <c r="B2860" s="20" t="inlineStr"/>
      <c r="C2860" s="21" t="inlineStr">
        <is>
          <r>
            <t xml:space="preserve">FONTE</t>
          </r>
        </is>
      </c>
      <c r="D2860" s="21" t="inlineStr">
        <is>
          <r>
            <t xml:space="preserve">UNID</t>
          </r>
        </is>
      </c>
      <c r="E2860" s="21" t="inlineStr">
        <is>
          <r>
            <t xml:space="preserve">COEFICIENTE</t>
          </r>
        </is>
      </c>
      <c r="F2860" s="21" t="inlineStr">
        <is>
          <r>
            <t xml:space="preserve">PREÇO UNITÁRIO</t>
          </r>
        </is>
      </c>
      <c r="G2860" s="21" t="inlineStr">
        <is>
          <r>
            <t xml:space="preserve">TOTAL</t>
          </r>
        </is>
      </c>
    </row>
    <row r="2861" customHeight="1" ht="29">
      <c r="A2861" s="22" t="inlineStr">
        <is>
          <r>
            <t xml:space="preserve">20104</t>
          </r>
        </is>
      </c>
      <c r="B2861" s="23" t="inlineStr">
        <is>
          <r>
            <t xml:space="preserve">MAO DE OBRA DE MONTADOR ELETROMECANICO, INCLUSIVE ENCARGOS SOCIAIS DESONERADOS - Percentual=3,0000%</t>
          </r>
        </is>
      </c>
      <c r="C2861" s="22" t="inlineStr">
        <is>
          <r>
            <t xml:space="preserve">EMOP</t>
          </r>
        </is>
      </c>
      <c r="D2861" s="22" t="inlineStr">
        <is>
          <r>
            <t xml:space="preserve">H</t>
          </r>
        </is>
      </c>
      <c r="E2861" s="34" t="n">
        <v>20.0</v>
      </c>
      <c r="F2861" s="30" t="n">
        <v>26.66</v>
      </c>
      <c r="G2861" s="30" t="n">
        <f>TRUNC(TRUNC(E2861,7)*F2861*(1+(3/100)),4)</f>
        <v>549.196</v>
      </c>
    </row>
    <row r="2862" customHeight="1" ht="29">
      <c r="A2862" s="22" t="inlineStr">
        <is>
          <r>
            <t xml:space="preserve">20060</t>
          </r>
        </is>
      </c>
      <c r="B2862" s="23" t="inlineStr">
        <is>
          <r>
            <t xml:space="preserve">MAO-DE-OBRA DE ELETRICISTA DA CONSTRUCAO CIVIL, INCLUSIVE ENCARGOS SOCIAIS DESONERADOS - Percentual=3,0000%</t>
          </r>
        </is>
      </c>
      <c r="C2862" s="22" t="inlineStr">
        <is>
          <r>
            <t xml:space="preserve">EMOP</t>
          </r>
        </is>
      </c>
      <c r="D2862" s="22" t="inlineStr">
        <is>
          <r>
            <t xml:space="preserve">H</t>
          </r>
        </is>
      </c>
      <c r="E2862" s="34" t="n">
        <v>25.0</v>
      </c>
      <c r="F2862" s="30" t="n">
        <v>26.52</v>
      </c>
      <c r="G2862" s="30" t="n">
        <f>TRUNC(TRUNC(E2862,7)*F2862*(1+(3/100)),4)</f>
        <v>682.89</v>
      </c>
    </row>
    <row r="2863" customHeight="1" ht="29">
      <c r="A2863" s="22" t="inlineStr">
        <is>
          <r>
            <t xml:space="preserve">20102</t>
          </r>
        </is>
      </c>
      <c r="B2863" s="23" t="inlineStr">
        <is>
          <r>
            <t xml:space="preserve">MAO-DE-OBRA DE MONTADOR A (MONTAGEM DE ESTRUTURAS METALICAS), INCLUSIVE ENCARGOS SOCIAIS DESONERADOS - Percentual=3,0000%</t>
          </r>
        </is>
      </c>
      <c r="C2863" s="22" t="inlineStr">
        <is>
          <r>
            <t xml:space="preserve">EMOP</t>
          </r>
        </is>
      </c>
      <c r="D2863" s="22" t="inlineStr">
        <is>
          <r>
            <t xml:space="preserve">H</t>
          </r>
        </is>
      </c>
      <c r="E2863" s="34" t="n">
        <v>290.0</v>
      </c>
      <c r="F2863" s="30" t="n">
        <v>28.55</v>
      </c>
      <c r="G2863" s="30" t="n">
        <f>TRUNC(TRUNC(E2863,7)*F2863*(1+(3/100)),4)</f>
        <v>8527.885</v>
      </c>
    </row>
    <row r="2864" customHeight="1" ht="29">
      <c r="A2864" s="22" t="inlineStr">
        <is>
          <r>
            <t xml:space="preserve">20132</t>
          </r>
        </is>
      </c>
      <c r="B2864" s="23" t="inlineStr">
        <is>
          <r>
            <t xml:space="preserve">MAO-DE-OBRA DE SERVENTE DA CONSTRUCAO CIVIL, INCLUSIVE ENCARGOS SOCIAIS DESONERADOS - Percentual=3,0000%</t>
          </r>
        </is>
      </c>
      <c r="C2864" s="22" t="inlineStr">
        <is>
          <r>
            <t xml:space="preserve">EMOP</t>
          </r>
        </is>
      </c>
      <c r="D2864" s="22" t="inlineStr">
        <is>
          <r>
            <t xml:space="preserve">H</t>
          </r>
        </is>
      </c>
      <c r="E2864" s="34" t="n">
        <v>895.0</v>
      </c>
      <c r="F2864" s="30" t="n">
        <v>19.16</v>
      </c>
      <c r="G2864" s="35" t="n">
        <f>TRUNC(TRUNC(E2864,7)*F2864*(1+(3/100)),4)</f>
        <v>17662.646</v>
      </c>
    </row>
    <row r="2865" customHeight="1" ht="15">
      <c r="A2865" s="2" t="inlineStr"/>
      <c r="B2865" s="2" t="inlineStr"/>
      <c r="C2865" s="2" t="inlineStr"/>
      <c r="D2865" s="2" t="inlineStr"/>
      <c r="E2865" s="26" t="inlineStr">
        <is>
          <r>
            <t xml:space="preserve">TOTAL Mão de Obra:</t>
          </r>
        </is>
      </c>
      <c r="F2865" s="26" t="inlineStr"/>
      <c r="G2865" s="31" t="n">
        <f>SUM(G2861:G2864)</f>
        <v>27422.617</v>
      </c>
    </row>
    <row r="2866" customHeight="1" ht="15">
      <c r="A2866" s="2" t="inlineStr"/>
      <c r="B2866" s="2" t="inlineStr"/>
      <c r="C2866" s="2" t="inlineStr"/>
      <c r="D2866" s="2" t="inlineStr"/>
      <c r="E2866" s="28" t="inlineStr">
        <is>
          <r>
            <t xml:space="preserve">VALOR:</t>
          </r>
        </is>
      </c>
      <c r="F2866" s="28" t="inlineStr"/>
      <c r="G2866" s="29" t="n">
        <f>ROUND(SUM(G2859,G2865),2)</f>
        <v>558107.58</v>
      </c>
    </row>
    <row r="2867" customHeight="1" ht="15">
      <c r="A2867" s="2" t="inlineStr"/>
      <c r="B2867" s="2" t="inlineStr"/>
      <c r="C2867" s="2" t="inlineStr"/>
      <c r="D2867" s="2" t="inlineStr"/>
      <c r="E2867" s="28" t="inlineStr">
        <is>
          <r>
            <t xml:space="preserve">VALOR BDI (20.34%):</t>
          </r>
        </is>
      </c>
      <c r="F2867" s="28" t="inlineStr"/>
      <c r="G2867" s="29" t="n">
        <f>ROUND(G2866*(20.34/100),2)</f>
        <v>113519.08</v>
      </c>
    </row>
    <row r="2868" customHeight="1" ht="15">
      <c r="A2868" s="2" t="inlineStr"/>
      <c r="B2868" s="2" t="inlineStr"/>
      <c r="C2868" s="2" t="inlineStr"/>
      <c r="D2868" s="2" t="inlineStr"/>
      <c r="E2868" s="28" t="inlineStr">
        <is>
          <r>
            <t xml:space="preserve">VALOR COM BDI:</t>
          </r>
        </is>
      </c>
      <c r="F2868" s="28" t="inlineStr"/>
      <c r="G2868" s="29" t="n">
        <f>G2867+G2866</f>
        <v>671626.66</v>
      </c>
    </row>
    <row r="2869" customHeight="1" ht="10">
      <c r="A2869" s="2" t="inlineStr"/>
      <c r="B2869" s="2" t="inlineStr"/>
      <c r="C2869" s="2" t="inlineStr"/>
      <c r="D2869" s="2" t="inlineStr"/>
      <c r="E2869" s="18" t="inlineStr"/>
      <c r="F2869" s="18" t="inlineStr"/>
      <c r="G2869" s="18" t="inlineStr"/>
    </row>
    <row r="2870" customHeight="1" ht="20">
      <c r="A2870" s="19" t="inlineStr">
        <is>
          <r>
            <t xml:space="preserve">​18.030.0252-A​ EQUIPAMENTO FAN-COIL, PARA TRATAMENTO DE AR, EM CONCEITO MODULAR, COM CAPACIDADE DE 10TR.FORNECIMENTO E COLOCACAO​ (UN)</t>
          </r>
        </is>
      </c>
      <c r="B2870" s="19" t="inlineStr"/>
      <c r="C2870" s="19" t="inlineStr"/>
      <c r="D2870" s="19" t="inlineStr"/>
      <c r="E2870" s="19" t="inlineStr"/>
      <c r="F2870" s="19" t="inlineStr"/>
      <c r="G2870" s="19" t="inlineStr"/>
    </row>
    <row r="2871" customHeight="1" ht="15">
      <c r="A2871" s="20" t="inlineStr">
        <is>
          <r>
            <t xml:space="preserve">Equipamento</t>
          </r>
        </is>
      </c>
      <c r="B2871" s="20" t="inlineStr"/>
      <c r="C2871" s="21" t="inlineStr">
        <is>
          <r>
            <t xml:space="preserve">FONTE</t>
          </r>
        </is>
      </c>
      <c r="D2871" s="21" t="inlineStr">
        <is>
          <r>
            <t xml:space="preserve">UNID</t>
          </r>
        </is>
      </c>
      <c r="E2871" s="21" t="inlineStr">
        <is>
          <r>
            <t xml:space="preserve">COEFICIENTE</t>
          </r>
        </is>
      </c>
      <c r="F2871" s="21" t="inlineStr">
        <is>
          <r>
            <t xml:space="preserve">PREÇO UNITÁRIO</t>
          </r>
        </is>
      </c>
      <c r="G2871" s="21" t="inlineStr">
        <is>
          <r>
            <t xml:space="preserve">TOTAL</t>
          </r>
        </is>
      </c>
    </row>
    <row r="2872" customHeight="1" ht="21">
      <c r="A2872" s="22" t="inlineStr">
        <is>
          <r>
            <t xml:space="preserve">40106</t>
          </r>
        </is>
      </c>
      <c r="B2872" s="23" t="inlineStr">
        <is>
          <r>
            <t xml:space="preserve">EQUIPAMENTO FAN-COIL, PARA TRATAMENTO DEAR, EM CONCEITO MODULAR, COM CAPACIDADE DE 10TR</t>
          </r>
        </is>
      </c>
      <c r="C2872" s="22" t="inlineStr">
        <is>
          <r>
            <t xml:space="preserve">EMOP</t>
          </r>
        </is>
      </c>
      <c r="D2872" s="22" t="inlineStr">
        <is>
          <r>
            <t xml:space="preserve">UN</t>
          </r>
        </is>
      </c>
      <c r="E2872" s="34" t="n">
        <v>1.0</v>
      </c>
      <c r="F2872" s="35" t="n">
        <v>22906.17</v>
      </c>
      <c r="G2872" s="35" t="n">
        <f>TRUNC(TRUNC(E2872,7)*F2872,4)</f>
        <v>22906.17</v>
      </c>
    </row>
    <row r="2873" customHeight="1" ht="15">
      <c r="A2873" s="2" t="inlineStr"/>
      <c r="B2873" s="2" t="inlineStr"/>
      <c r="C2873" s="2" t="inlineStr"/>
      <c r="D2873" s="2" t="inlineStr"/>
      <c r="E2873" s="26" t="inlineStr">
        <is>
          <r>
            <t xml:space="preserve">TOTAL Equipamento:</t>
          </r>
        </is>
      </c>
      <c r="F2873" s="26" t="inlineStr"/>
      <c r="G2873" s="31" t="n">
        <f>SUM(G2872:G2872)</f>
        <v>22906.17</v>
      </c>
    </row>
    <row r="2874" customHeight="1" ht="15">
      <c r="A2874" s="20" t="inlineStr">
        <is>
          <r>
            <t xml:space="preserve">Equipamento Custo Horário</t>
          </r>
        </is>
      </c>
      <c r="B2874" s="20" t="inlineStr"/>
      <c r="C2874" s="21" t="inlineStr">
        <is>
          <r>
            <t xml:space="preserve">FONTE</t>
          </r>
        </is>
      </c>
      <c r="D2874" s="21" t="inlineStr">
        <is>
          <r>
            <t xml:space="preserve">UNID</t>
          </r>
        </is>
      </c>
      <c r="E2874" s="21" t="inlineStr">
        <is>
          <r>
            <t xml:space="preserve">COEFICIENTE</t>
          </r>
        </is>
      </c>
      <c r="F2874" s="21" t="inlineStr">
        <is>
          <r>
            <t xml:space="preserve">PREÇO UNITÁRIO</t>
          </r>
        </is>
      </c>
      <c r="G2874" s="21" t="inlineStr">
        <is>
          <r>
            <t xml:space="preserve">TOTAL</t>
          </r>
        </is>
      </c>
    </row>
    <row r="2875" customHeight="1" ht="21">
      <c r="A2875" s="22" t="inlineStr">
        <is>
          <r>
            <t xml:space="preserve">19.004.0004-D</t>
          </r>
        </is>
      </c>
      <c r="B2875" s="23" t="inlineStr">
        <is>
          <r>
            <t xml:space="preserve">CAMINHAO COM CARROCERIA FIXA, NO TOCO, CAPACIDADE DE 7, 5T, INCLUSIVE MOTORISTA</t>
          </r>
        </is>
      </c>
      <c r="C2875" s="22" t="inlineStr">
        <is>
          <r>
            <t xml:space="preserve">EMOP</t>
          </r>
        </is>
      </c>
      <c r="D2875" s="22" t="inlineStr">
        <is>
          <r>
            <t xml:space="preserve">H</t>
          </r>
        </is>
      </c>
      <c r="E2875" s="34" t="n">
        <v>2.4</v>
      </c>
      <c r="F2875" s="30" t="n">
        <v>80.6612</v>
      </c>
      <c r="G2875" s="30" t="n">
        <f>TRUNC(TRUNC(E2875,7)*F2875,4)</f>
        <v>193.5868</v>
      </c>
    </row>
    <row r="2876" customHeight="1" ht="21">
      <c r="A2876" s="22" t="inlineStr">
        <is>
          <r>
            <t xml:space="preserve">19.004.0004-E</t>
          </r>
        </is>
      </c>
      <c r="B2876" s="23" t="inlineStr">
        <is>
          <r>
            <t xml:space="preserve">CAMINHAO COM CARROCERIA FIXA, NO TOCO, CAPACIDADE DE 7, 5T, INCLUSIVE MOTORISTA</t>
          </r>
        </is>
      </c>
      <c r="C2876" s="22" t="inlineStr">
        <is>
          <r>
            <t xml:space="preserve">EMOP</t>
          </r>
        </is>
      </c>
      <c r="D2876" s="22" t="inlineStr">
        <is>
          <r>
            <t xml:space="preserve">H</t>
          </r>
        </is>
      </c>
      <c r="E2876" s="34" t="n">
        <v>0.6</v>
      </c>
      <c r="F2876" s="30" t="n">
        <v>65.2172</v>
      </c>
      <c r="G2876" s="30" t="n">
        <f>TRUNC(TRUNC(E2876,7)*F2876,4)</f>
        <v>39.1303</v>
      </c>
    </row>
    <row r="2877" customHeight="1" ht="63">
      <c r="A2877" s="22" t="inlineStr">
        <is>
          <r>
            <t xml:space="preserve">19.004.0080-C</t>
          </r>
        </is>
      </c>
      <c r="B2877" s="23" t="inlineStr">
        <is>
          <r>
            <t xml:space="preserve">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t>
          </r>
        </is>
      </c>
      <c r="C2877" s="22" t="inlineStr">
        <is>
          <r>
            <t xml:space="preserve">EMOP</t>
          </r>
        </is>
      </c>
      <c r="D2877" s="22" t="inlineStr">
        <is>
          <r>
            <t xml:space="preserve">H</t>
          </r>
        </is>
      </c>
      <c r="E2877" s="34" t="n">
        <v>2.4</v>
      </c>
      <c r="F2877" s="30" t="n">
        <v>64.4634</v>
      </c>
      <c r="G2877" s="30" t="n">
        <f>TRUNC(TRUNC(E2877,7)*F2877,4)</f>
        <v>154.7121</v>
      </c>
    </row>
    <row r="2878" customHeight="1" ht="63">
      <c r="A2878" s="22" t="inlineStr">
        <is>
          <r>
            <t xml:space="preserve">19.004.0080-E</t>
          </r>
        </is>
      </c>
      <c r="B2878" s="23" t="inlineStr">
        <is>
          <r>
            <t xml:space="preserve">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t>
          </r>
        </is>
      </c>
      <c r="C2878" s="22" t="inlineStr">
        <is>
          <r>
            <t xml:space="preserve">EMOP</t>
          </r>
        </is>
      </c>
      <c r="D2878" s="22" t="inlineStr">
        <is>
          <r>
            <t xml:space="preserve">H</t>
          </r>
        </is>
      </c>
      <c r="E2878" s="34" t="n">
        <v>0.6</v>
      </c>
      <c r="F2878" s="30" t="n">
        <v>53.7077</v>
      </c>
      <c r="G2878" s="30" t="n">
        <f>TRUNC(TRUNC(E2878,7)*F2878,4)</f>
        <v>32.2246</v>
      </c>
    </row>
    <row r="2879" customHeight="1" ht="18">
      <c r="A2879" s="2" t="inlineStr"/>
      <c r="B2879" s="2" t="inlineStr"/>
      <c r="C2879" s="2" t="inlineStr"/>
      <c r="D2879" s="2" t="inlineStr"/>
      <c r="E2879" s="26" t="inlineStr">
        <is>
          <r>
            <t xml:space="preserve">TOTAL Equipamento Custo Horário:</t>
          </r>
        </is>
      </c>
      <c r="F2879" s="26" t="inlineStr"/>
      <c r="G2879" s="31" t="n">
        <f>SUM(G2875:G2878)</f>
        <v>419.6538</v>
      </c>
    </row>
    <row r="2880" customHeight="1" ht="15">
      <c r="A2880" s="20" t="inlineStr">
        <is>
          <r>
            <t xml:space="preserve">Mão de Obra</t>
          </r>
        </is>
      </c>
      <c r="B2880" s="20" t="inlineStr"/>
      <c r="C2880" s="21" t="inlineStr">
        <is>
          <r>
            <t xml:space="preserve">FONTE</t>
          </r>
        </is>
      </c>
      <c r="D2880" s="21" t="inlineStr">
        <is>
          <r>
            <t xml:space="preserve">UNID</t>
          </r>
        </is>
      </c>
      <c r="E2880" s="21" t="inlineStr">
        <is>
          <r>
            <t xml:space="preserve">COEFICIENTE</t>
          </r>
        </is>
      </c>
      <c r="F2880" s="21" t="inlineStr">
        <is>
          <r>
            <t xml:space="preserve">PREÇO UNITÁRIO</t>
          </r>
        </is>
      </c>
      <c r="G2880" s="21" t="inlineStr">
        <is>
          <r>
            <t xml:space="preserve">TOTAL</t>
          </r>
        </is>
      </c>
    </row>
    <row r="2881" customHeight="1" ht="29">
      <c r="A2881" s="22" t="inlineStr">
        <is>
          <r>
            <t xml:space="preserve">20060</t>
          </r>
        </is>
      </c>
      <c r="B2881" s="23" t="inlineStr">
        <is>
          <r>
            <t xml:space="preserve">MAO-DE-OBRA DE ELETRICISTA DA CONSTRUCAO CIVIL, INCLUSIVE ENCARGOS SOCIAIS DESONERADOS - Percentual=3,0000%</t>
          </r>
        </is>
      </c>
      <c r="C2881" s="22" t="inlineStr">
        <is>
          <r>
            <t xml:space="preserve">EMOP</t>
          </r>
        </is>
      </c>
      <c r="D2881" s="22" t="inlineStr">
        <is>
          <r>
            <t xml:space="preserve">H</t>
          </r>
        </is>
      </c>
      <c r="E2881" s="34" t="n">
        <v>5.0</v>
      </c>
      <c r="F2881" s="30" t="n">
        <v>26.52</v>
      </c>
      <c r="G2881" s="30" t="n">
        <f>TRUNC(TRUNC(E2881,7)*F2881*(1+(3/100)),4)</f>
        <v>136.578</v>
      </c>
    </row>
    <row r="2882" customHeight="1" ht="29">
      <c r="A2882" s="22" t="inlineStr">
        <is>
          <r>
            <t xml:space="preserve">20102</t>
          </r>
        </is>
      </c>
      <c r="B2882" s="23" t="inlineStr">
        <is>
          <r>
            <t xml:space="preserve">MAO-DE-OBRA DE MONTADOR A (MONTAGEM DE ESTRUTURAS METALICAS), INCLUSIVE ENCARGOS SOCIAIS DESONERADOS - Percentual=3,0000%</t>
          </r>
        </is>
      </c>
      <c r="C2882" s="22" t="inlineStr">
        <is>
          <r>
            <t xml:space="preserve">EMOP</t>
          </r>
        </is>
      </c>
      <c r="D2882" s="22" t="inlineStr">
        <is>
          <r>
            <t xml:space="preserve">H</t>
          </r>
        </is>
      </c>
      <c r="E2882" s="34" t="n">
        <v>35.0</v>
      </c>
      <c r="F2882" s="30" t="n">
        <v>28.55</v>
      </c>
      <c r="G2882" s="30" t="n">
        <f>TRUNC(TRUNC(E2882,7)*F2882*(1+(3/100)),4)</f>
        <v>1029.2275</v>
      </c>
    </row>
    <row r="2883" customHeight="1" ht="29">
      <c r="A2883" s="22" t="inlineStr">
        <is>
          <r>
            <t xml:space="preserve">20132</t>
          </r>
        </is>
      </c>
      <c r="B2883" s="23" t="inlineStr">
        <is>
          <r>
            <t xml:space="preserve">MAO-DE-OBRA DE SERVENTE DA CONSTRUCAO CIVIL, INCLUSIVE ENCARGOS SOCIAIS DESONERADOS - Percentual=3,0000%</t>
          </r>
        </is>
      </c>
      <c r="C2883" s="22" t="inlineStr">
        <is>
          <r>
            <t xml:space="preserve">EMOP</t>
          </r>
        </is>
      </c>
      <c r="D2883" s="22" t="inlineStr">
        <is>
          <r>
            <t xml:space="preserve">H</t>
          </r>
        </is>
      </c>
      <c r="E2883" s="34" t="n">
        <v>110.0</v>
      </c>
      <c r="F2883" s="30" t="n">
        <v>19.16</v>
      </c>
      <c r="G2883" s="30" t="n">
        <f>TRUNC(TRUNC(E2883,7)*F2883*(1+(3/100)),4)</f>
        <v>2170.828</v>
      </c>
    </row>
    <row r="2884" customHeight="1" ht="15">
      <c r="A2884" s="2" t="inlineStr"/>
      <c r="B2884" s="2" t="inlineStr"/>
      <c r="C2884" s="2" t="inlineStr"/>
      <c r="D2884" s="2" t="inlineStr"/>
      <c r="E2884" s="26" t="inlineStr">
        <is>
          <r>
            <t xml:space="preserve">TOTAL Mão de Obra:</t>
          </r>
        </is>
      </c>
      <c r="F2884" s="26" t="inlineStr"/>
      <c r="G2884" s="31" t="n">
        <f>SUM(G2881:G2883)</f>
        <v>3336.6335</v>
      </c>
    </row>
    <row r="2885" customHeight="1" ht="15">
      <c r="A2885" s="2" t="inlineStr"/>
      <c r="B2885" s="2" t="inlineStr"/>
      <c r="C2885" s="2" t="inlineStr"/>
      <c r="D2885" s="2" t="inlineStr"/>
      <c r="E2885" s="28" t="inlineStr">
        <is>
          <r>
            <t xml:space="preserve">VALOR:</t>
          </r>
        </is>
      </c>
      <c r="F2885" s="28" t="inlineStr"/>
      <c r="G2885" s="29" t="n">
        <f>ROUND(SUM(G2873,G2879,G2884),2)</f>
        <v>26662.45</v>
      </c>
    </row>
    <row r="2886" customHeight="1" ht="15">
      <c r="A2886" s="2" t="inlineStr"/>
      <c r="B2886" s="2" t="inlineStr"/>
      <c r="C2886" s="2" t="inlineStr"/>
      <c r="D2886" s="2" t="inlineStr"/>
      <c r="E2886" s="28" t="inlineStr">
        <is>
          <r>
            <t xml:space="preserve">VALOR BDI (20.34%):</t>
          </r>
        </is>
      </c>
      <c r="F2886" s="28" t="inlineStr"/>
      <c r="G2886" s="29" t="n">
        <f>ROUND(G2885*(20.34/100),2)</f>
        <v>5423.14</v>
      </c>
    </row>
    <row r="2887" customHeight="1" ht="15">
      <c r="A2887" s="2" t="inlineStr"/>
      <c r="B2887" s="2" t="inlineStr"/>
      <c r="C2887" s="2" t="inlineStr"/>
      <c r="D2887" s="2" t="inlineStr"/>
      <c r="E2887" s="28" t="inlineStr">
        <is>
          <r>
            <t xml:space="preserve">VALOR COM BDI:</t>
          </r>
        </is>
      </c>
      <c r="F2887" s="28" t="inlineStr"/>
      <c r="G2887" s="29" t="n">
        <f>G2886+G2885</f>
        <v>32085.59</v>
      </c>
    </row>
    <row r="2888" customHeight="1" ht="10">
      <c r="A2888" s="2" t="inlineStr"/>
      <c r="B2888" s="2" t="inlineStr"/>
      <c r="C2888" s="2" t="inlineStr"/>
      <c r="D2888" s="2" t="inlineStr"/>
      <c r="E2888" s="18" t="inlineStr"/>
      <c r="F2888" s="18" t="inlineStr"/>
      <c r="G2888" s="18" t="inlineStr"/>
    </row>
    <row r="2889" customHeight="1" ht="20">
      <c r="A2889" s="19" t="inlineStr">
        <is>
          <r>
            <t xml:space="preserve">​C5206​ ESCADA DE MARINHEIRO EM AÇO INOX 304 COM PROTEÇÃO​ (M)</t>
          </r>
        </is>
      </c>
      <c r="B2889" s="19" t="inlineStr"/>
      <c r="C2889" s="19" t="inlineStr"/>
      <c r="D2889" s="19" t="inlineStr"/>
      <c r="E2889" s="19" t="inlineStr"/>
      <c r="F2889" s="19" t="inlineStr"/>
      <c r="G2889" s="19" t="inlineStr"/>
    </row>
    <row r="2890" customHeight="1" ht="15">
      <c r="A2890" s="20" t="inlineStr">
        <is>
          <r>
            <t xml:space="preserve">Material</t>
          </r>
        </is>
      </c>
      <c r="B2890" s="20" t="inlineStr"/>
      <c r="C2890" s="21" t="inlineStr">
        <is>
          <r>
            <t xml:space="preserve">FONTE</t>
          </r>
        </is>
      </c>
      <c r="D2890" s="21" t="inlineStr">
        <is>
          <r>
            <t xml:space="preserve">UNID</t>
          </r>
        </is>
      </c>
      <c r="E2890" s="21" t="inlineStr">
        <is>
          <r>
            <t xml:space="preserve">COEFICIENTE</t>
          </r>
        </is>
      </c>
      <c r="F2890" s="21" t="inlineStr">
        <is>
          <r>
            <t xml:space="preserve">PREÇO UNITÁRIO</t>
          </r>
        </is>
      </c>
      <c r="G2890" s="21" t="inlineStr">
        <is>
          <r>
            <t xml:space="preserve">TOTAL</t>
          </r>
        </is>
      </c>
    </row>
    <row r="2891" customHeight="1" ht="21">
      <c r="A2891" s="22" t="inlineStr">
        <is>
          <r>
            <t xml:space="preserve">I13149</t>
          </r>
        </is>
      </c>
      <c r="B2891" s="23" t="inlineStr">
        <is>
          <r>
            <t xml:space="preserve">ESCADA DE MARINHEIRO EM AÇO INOX 304 COM PROTEÇÃO</t>
          </r>
        </is>
      </c>
      <c r="C2891" s="22" t="inlineStr">
        <is>
          <r>
            <t xml:space="preserve">SEINFRA</t>
          </r>
        </is>
      </c>
      <c r="D2891" s="22" t="inlineStr">
        <is>
          <r>
            <t xml:space="preserve">M</t>
          </r>
        </is>
      </c>
      <c r="E2891" s="24" t="n">
        <v>1.0</v>
      </c>
      <c r="F2891" s="30" t="n">
        <v>2313.8</v>
      </c>
      <c r="G2891" s="30" t="n">
        <f>ROUND(ROUND(E2891,8)*F2891,4)</f>
        <v>2313.8</v>
      </c>
    </row>
    <row r="2892" customHeight="1" ht="15">
      <c r="A2892" s="2" t="inlineStr"/>
      <c r="B2892" s="2" t="inlineStr"/>
      <c r="C2892" s="2" t="inlineStr"/>
      <c r="D2892" s="2" t="inlineStr"/>
      <c r="E2892" s="26" t="inlineStr">
        <is>
          <r>
            <t xml:space="preserve">TOTAL Material:</t>
          </r>
        </is>
      </c>
      <c r="F2892" s="26" t="inlineStr"/>
      <c r="G2892" s="31" t="n">
        <f>SUM(G2891:G2891)</f>
        <v>2313.8</v>
      </c>
    </row>
    <row r="2893" customHeight="1" ht="15">
      <c r="A2893" s="20" t="inlineStr">
        <is>
          <r>
            <t xml:space="preserve">Mão de Obra</t>
          </r>
        </is>
      </c>
      <c r="B2893" s="20" t="inlineStr"/>
      <c r="C2893" s="21" t="inlineStr">
        <is>
          <r>
            <t xml:space="preserve">FONTE</t>
          </r>
        </is>
      </c>
      <c r="D2893" s="21" t="inlineStr">
        <is>
          <r>
            <t xml:space="preserve">UNID</t>
          </r>
        </is>
      </c>
      <c r="E2893" s="21" t="inlineStr">
        <is>
          <r>
            <t xml:space="preserve">COEFICIENTE</t>
          </r>
        </is>
      </c>
      <c r="F2893" s="21" t="inlineStr">
        <is>
          <r>
            <t xml:space="preserve">PREÇO UNITÁRIO</t>
          </r>
        </is>
      </c>
      <c r="G2893" s="21" t="inlineStr">
        <is>
          <r>
            <t xml:space="preserve">TOTAL</t>
          </r>
        </is>
      </c>
    </row>
    <row r="2894" customHeight="1" ht="15">
      <c r="A2894" s="22" t="inlineStr">
        <is>
          <r>
            <t xml:space="preserve">I2391</t>
          </r>
        </is>
      </c>
      <c r="B2894" s="23" t="inlineStr">
        <is>
          <r>
            <t xml:space="preserve">PEDREIRO</t>
          </r>
        </is>
      </c>
      <c r="C2894" s="22" t="inlineStr">
        <is>
          <r>
            <t xml:space="preserve">SEINFRA</t>
          </r>
        </is>
      </c>
      <c r="D2894" s="22" t="inlineStr">
        <is>
          <r>
            <t xml:space="preserve">H</t>
          </r>
        </is>
      </c>
      <c r="E2894" s="24" t="n">
        <v>1.0</v>
      </c>
      <c r="F2894" s="30" t="n">
        <v>26.86</v>
      </c>
      <c r="G2894" s="30" t="n">
        <f>ROUND(ROUND(E2894,8)*F2894,4)</f>
        <v>26.86</v>
      </c>
    </row>
    <row r="2895" customHeight="1" ht="15">
      <c r="A2895" s="22" t="inlineStr">
        <is>
          <r>
            <t xml:space="preserve">I2543</t>
          </r>
        </is>
      </c>
      <c r="B2895" s="23" t="inlineStr">
        <is>
          <r>
            <t xml:space="preserve">SERVENTE</t>
          </r>
        </is>
      </c>
      <c r="C2895" s="22" t="inlineStr">
        <is>
          <r>
            <t xml:space="preserve">SEINFRA</t>
          </r>
        </is>
      </c>
      <c r="D2895" s="22" t="inlineStr">
        <is>
          <r>
            <t xml:space="preserve">H</t>
          </r>
        </is>
      </c>
      <c r="E2895" s="24" t="n">
        <v>1.0</v>
      </c>
      <c r="F2895" s="30" t="n">
        <v>20.26</v>
      </c>
      <c r="G2895" s="30" t="n">
        <f>ROUND(ROUND(E2895,8)*F2895,4)</f>
        <v>20.26</v>
      </c>
    </row>
    <row r="2896" customHeight="1" ht="15">
      <c r="A2896" s="2" t="inlineStr"/>
      <c r="B2896" s="2" t="inlineStr"/>
      <c r="C2896" s="2" t="inlineStr"/>
      <c r="D2896" s="2" t="inlineStr"/>
      <c r="E2896" s="26" t="inlineStr">
        <is>
          <r>
            <t xml:space="preserve">TOTAL Mão de Obra:</t>
          </r>
        </is>
      </c>
      <c r="F2896" s="26" t="inlineStr"/>
      <c r="G2896" s="31" t="n">
        <f>SUM(G2894:G2895)</f>
        <v>47.12</v>
      </c>
    </row>
    <row r="2897" customHeight="1" ht="15">
      <c r="A2897" s="2" t="inlineStr"/>
      <c r="B2897" s="2" t="inlineStr"/>
      <c r="C2897" s="2" t="inlineStr"/>
      <c r="D2897" s="2" t="inlineStr"/>
      <c r="E2897" s="28" t="inlineStr">
        <is>
          <r>
            <t xml:space="preserve">VALOR:</t>
          </r>
        </is>
      </c>
      <c r="F2897" s="28" t="inlineStr"/>
      <c r="G2897" s="29" t="n">
        <f>ROUND(SUM(G2892,G2896),2)</f>
        <v>2360.92</v>
      </c>
    </row>
    <row r="2898" customHeight="1" ht="15">
      <c r="A2898" s="2" t="inlineStr"/>
      <c r="B2898" s="2" t="inlineStr"/>
      <c r="C2898" s="2" t="inlineStr"/>
      <c r="D2898" s="2" t="inlineStr"/>
      <c r="E2898" s="28" t="inlineStr">
        <is>
          <r>
            <t xml:space="preserve">VALOR BDI (20.34%):</t>
          </r>
        </is>
      </c>
      <c r="F2898" s="28" t="inlineStr"/>
      <c r="G2898" s="29" t="n">
        <f>ROUND(G2897*(20.34/100),2)</f>
        <v>480.21</v>
      </c>
    </row>
    <row r="2899" customHeight="1" ht="15">
      <c r="A2899" s="2" t="inlineStr"/>
      <c r="B2899" s="2" t="inlineStr"/>
      <c r="C2899" s="2" t="inlineStr"/>
      <c r="D2899" s="2" t="inlineStr"/>
      <c r="E2899" s="28" t="inlineStr">
        <is>
          <r>
            <t xml:space="preserve">VALOR COM BDI:</t>
          </r>
        </is>
      </c>
      <c r="F2899" s="28" t="inlineStr"/>
      <c r="G2899" s="29" t="n">
        <f>G2898+G2897</f>
        <v>2841.13</v>
      </c>
    </row>
    <row r="2900" customHeight="1" ht="10">
      <c r="A2900" s="2" t="inlineStr"/>
      <c r="B2900" s="2" t="inlineStr"/>
      <c r="C2900" s="2" t="inlineStr"/>
      <c r="D2900" s="2" t="inlineStr"/>
      <c r="E2900" s="18" t="inlineStr"/>
      <c r="F2900" s="18" t="inlineStr"/>
      <c r="G2900" s="18" t="inlineStr"/>
    </row>
    <row r="2901" customHeight="1" ht="20">
      <c r="A2901" s="19" t="inlineStr">
        <is>
          <r>
            <t xml:space="preserve">​5632​ ESCAVADEIRA HIDRÁULICA SOBRE ESTEIRAS, CAÇAMBA 0,80 M3, PESO OPERACIONAL 17 T, POTENCIA BRUTA 111 HP - CHI DIURNO. AF_06/2014​ (CHI)</t>
          </r>
        </is>
      </c>
      <c r="B2901" s="19" t="inlineStr"/>
      <c r="C2901" s="19" t="inlineStr"/>
      <c r="D2901" s="19" t="inlineStr"/>
      <c r="E2901" s="19" t="inlineStr"/>
      <c r="F2901" s="19" t="inlineStr"/>
      <c r="G2901" s="19" t="inlineStr"/>
    </row>
    <row r="2902" customHeight="1" ht="15">
      <c r="A2902" s="20" t="inlineStr">
        <is>
          <r>
            <t xml:space="preserve">Mão de Obra com Encargos Complementares</t>
          </r>
        </is>
      </c>
      <c r="B2902" s="20" t="inlineStr"/>
      <c r="C2902" s="21" t="inlineStr">
        <is>
          <r>
            <t xml:space="preserve">FONTE</t>
          </r>
        </is>
      </c>
      <c r="D2902" s="21" t="inlineStr">
        <is>
          <r>
            <t xml:space="preserve">UNID</t>
          </r>
        </is>
      </c>
      <c r="E2902" s="21" t="inlineStr">
        <is>
          <r>
            <t xml:space="preserve">COEFICIENTE</t>
          </r>
        </is>
      </c>
      <c r="F2902" s="21" t="inlineStr">
        <is>
          <r>
            <t xml:space="preserve">PREÇO UNITÁRIO</t>
          </r>
        </is>
      </c>
      <c r="G2902" s="21" t="inlineStr">
        <is>
          <r>
            <t xml:space="preserve">TOTAL</t>
          </r>
        </is>
      </c>
    </row>
    <row r="2903" customHeight="1" ht="21">
      <c r="A2903" s="22" t="inlineStr">
        <is>
          <r>
            <t xml:space="preserve">88294</t>
          </r>
        </is>
      </c>
      <c r="B2903" s="23" t="inlineStr">
        <is>
          <r>
            <t xml:space="preserve">OPERADOR DE ESCAVADEIRA COM ENCARGOS COMPLEMENTARES</t>
          </r>
        </is>
      </c>
      <c r="C2903" s="22" t="inlineStr">
        <is>
          <r>
            <t xml:space="preserve">SINAPI</t>
          </r>
        </is>
      </c>
      <c r="D2903" s="22" t="inlineStr">
        <is>
          <r>
            <t xml:space="preserve">H</t>
          </r>
        </is>
      </c>
      <c r="E2903" s="24" t="n">
        <v>1.0</v>
      </c>
      <c r="F2903" s="25" t="n">
        <v>36.14</v>
      </c>
      <c r="G2903" s="25" t="n">
        <f>TRUNC(TRUNC(E2903,8)*F2903,2)</f>
        <v>36.14</v>
      </c>
    </row>
    <row r="2904" customHeight="1" ht="18">
      <c r="A2904" s="2" t="inlineStr"/>
      <c r="B2904" s="2" t="inlineStr"/>
      <c r="C2904" s="2" t="inlineStr"/>
      <c r="D2904" s="2" t="inlineStr"/>
      <c r="E2904" s="26" t="inlineStr">
        <is>
          <r>
            <t xml:space="preserve">TOTAL Mão de Obra com Encargos Complementares:</t>
          </r>
        </is>
      </c>
      <c r="F2904" s="26" t="inlineStr"/>
      <c r="G2904" s="27" t="n">
        <f>SUM(G2903:G2903)</f>
        <v>36.14</v>
      </c>
    </row>
    <row r="2905" customHeight="1" ht="15">
      <c r="A2905" s="20" t="inlineStr">
        <is>
          <r>
            <t xml:space="preserve">Serviço</t>
          </r>
        </is>
      </c>
      <c r="B2905" s="20" t="inlineStr"/>
      <c r="C2905" s="21" t="inlineStr">
        <is>
          <r>
            <t xml:space="preserve">FONTE</t>
          </r>
        </is>
      </c>
      <c r="D2905" s="21" t="inlineStr">
        <is>
          <r>
            <t xml:space="preserve">UNID</t>
          </r>
        </is>
      </c>
      <c r="E2905" s="21" t="inlineStr">
        <is>
          <r>
            <t xml:space="preserve">COEFICIENTE</t>
          </r>
        </is>
      </c>
      <c r="F2905" s="21" t="inlineStr">
        <is>
          <r>
            <t xml:space="preserve">PREÇO UNITÁRIO</t>
          </r>
        </is>
      </c>
      <c r="G2905" s="21" t="inlineStr">
        <is>
          <r>
            <t xml:space="preserve">TOTAL</t>
          </r>
        </is>
      </c>
    </row>
    <row r="2906" customHeight="1" ht="29">
      <c r="A2906" s="22" t="inlineStr">
        <is>
          <r>
            <t xml:space="preserve">5627</t>
          </r>
        </is>
      </c>
      <c r="B2906" s="23" t="inlineStr">
        <is>
          <r>
            <t xml:space="preserve">ESCAVADEIRA HIDRÁULICA SOBRE ESTEIRAS, CAÇAMBA 0,80 M3, PESO OPERACIONAL 17 T, POTENCIA BRUTA 111 HP - DEPRECIAÇÃO. AF_06/2014</t>
          </r>
        </is>
      </c>
      <c r="C2906" s="22" t="inlineStr">
        <is>
          <r>
            <t xml:space="preserve">SINAPI</t>
          </r>
        </is>
      </c>
      <c r="D2906" s="22" t="inlineStr">
        <is>
          <r>
            <t xml:space="preserve">H</t>
          </r>
        </is>
      </c>
      <c r="E2906" s="24" t="n">
        <v>1.0</v>
      </c>
      <c r="F2906" s="25" t="n">
        <v>47.92</v>
      </c>
      <c r="G2906" s="25" t="n">
        <f>TRUNC(TRUNC(E2906,8)*F2906,2)</f>
        <v>47.92</v>
      </c>
    </row>
    <row r="2907" customHeight="1" ht="29">
      <c r="A2907" s="22" t="inlineStr">
        <is>
          <r>
            <t xml:space="preserve">5628</t>
          </r>
        </is>
      </c>
      <c r="B2907" s="23" t="inlineStr">
        <is>
          <r>
            <t xml:space="preserve">ESCAVADEIRA HIDRÁULICA SOBRE ESTEIRAS, CAÇAMBA 0,80 M3, PESO OPERACIONAL 17 T, POTENCIA BRUTA 111 HP - JUROS. AF_06/2014</t>
          </r>
        </is>
      </c>
      <c r="C2907" s="22" t="inlineStr">
        <is>
          <r>
            <t xml:space="preserve">SINAPI</t>
          </r>
        </is>
      </c>
      <c r="D2907" s="22" t="inlineStr">
        <is>
          <r>
            <t xml:space="preserve">H</t>
          </r>
        </is>
      </c>
      <c r="E2907" s="24" t="n">
        <v>1.0</v>
      </c>
      <c r="F2907" s="25" t="n">
        <v>12.66</v>
      </c>
      <c r="G2907" s="25" t="n">
        <f>TRUNC(TRUNC(E2907,8)*F2907,2)</f>
        <v>12.66</v>
      </c>
    </row>
    <row r="2908" customHeight="1" ht="15">
      <c r="A2908" s="2" t="inlineStr"/>
      <c r="B2908" s="2" t="inlineStr"/>
      <c r="C2908" s="2" t="inlineStr"/>
      <c r="D2908" s="2" t="inlineStr"/>
      <c r="E2908" s="26" t="inlineStr">
        <is>
          <r>
            <t xml:space="preserve">TOTAL Serviço:</t>
          </r>
        </is>
      </c>
      <c r="F2908" s="26" t="inlineStr"/>
      <c r="G2908" s="27" t="n">
        <f>SUM(G2906:G2907)</f>
        <v>60.58</v>
      </c>
    </row>
    <row r="2909" customHeight="1" ht="15">
      <c r="A2909" s="2" t="inlineStr"/>
      <c r="B2909" s="2" t="inlineStr"/>
      <c r="C2909" s="2" t="inlineStr"/>
      <c r="D2909" s="2" t="inlineStr"/>
      <c r="E2909" s="28" t="inlineStr">
        <is>
          <r>
            <t xml:space="preserve">VALOR:</t>
          </r>
        </is>
      </c>
      <c r="F2909" s="28" t="inlineStr"/>
      <c r="G2909" s="29" t="n">
        <f>ROUND(SUM(G2904,G2908),2)</f>
        <v>96.72</v>
      </c>
    </row>
    <row r="2910" customHeight="1" ht="15">
      <c r="A2910" s="2" t="inlineStr"/>
      <c r="B2910" s="2" t="inlineStr"/>
      <c r="C2910" s="2" t="inlineStr"/>
      <c r="D2910" s="2" t="inlineStr"/>
      <c r="E2910" s="28" t="inlineStr">
        <is>
          <r>
            <t xml:space="preserve">VALOR BDI (20.34%):</t>
          </r>
        </is>
      </c>
      <c r="F2910" s="28" t="inlineStr"/>
      <c r="G2910" s="29" t="n">
        <f>ROUND(G2909*(20.34/100),2)</f>
        <v>19.67</v>
      </c>
    </row>
    <row r="2911" customHeight="1" ht="15">
      <c r="A2911" s="2" t="inlineStr"/>
      <c r="B2911" s="2" t="inlineStr"/>
      <c r="C2911" s="2" t="inlineStr"/>
      <c r="D2911" s="2" t="inlineStr"/>
      <c r="E2911" s="28" t="inlineStr">
        <is>
          <r>
            <t xml:space="preserve">VALOR COM BDI:</t>
          </r>
        </is>
      </c>
      <c r="F2911" s="28" t="inlineStr"/>
      <c r="G2911" s="29" t="n">
        <f>G2910+G2909</f>
        <v>116.39</v>
      </c>
    </row>
    <row r="2912" customHeight="1" ht="10">
      <c r="A2912" s="2" t="inlineStr"/>
      <c r="B2912" s="2" t="inlineStr"/>
      <c r="C2912" s="2" t="inlineStr"/>
      <c r="D2912" s="2" t="inlineStr"/>
      <c r="E2912" s="18" t="inlineStr"/>
      <c r="F2912" s="18" t="inlineStr"/>
      <c r="G2912" s="18" t="inlineStr"/>
    </row>
    <row r="2913" customHeight="1" ht="20">
      <c r="A2913" s="19" t="inlineStr">
        <is>
          <r>
            <t xml:space="preserve">​5631​ ESCAVADEIRA HIDRÁULICA SOBRE ESTEIRAS, CAÇAMBA 0,80 M3, PESO OPERACIONAL 17 T, POTENCIA BRUTA 111 HP - CHP DIURNO. AF_06/2014​ (CHP)</t>
          </r>
        </is>
      </c>
      <c r="B2913" s="19" t="inlineStr"/>
      <c r="C2913" s="19" t="inlineStr"/>
      <c r="D2913" s="19" t="inlineStr"/>
      <c r="E2913" s="19" t="inlineStr"/>
      <c r="F2913" s="19" t="inlineStr"/>
      <c r="G2913" s="19" t="inlineStr"/>
    </row>
    <row r="2914" customHeight="1" ht="15">
      <c r="A2914" s="20" t="inlineStr">
        <is>
          <r>
            <t xml:space="preserve">Mão de Obra com Encargos Complementares</t>
          </r>
        </is>
      </c>
      <c r="B2914" s="20" t="inlineStr"/>
      <c r="C2914" s="21" t="inlineStr">
        <is>
          <r>
            <t xml:space="preserve">FONTE</t>
          </r>
        </is>
      </c>
      <c r="D2914" s="21" t="inlineStr">
        <is>
          <r>
            <t xml:space="preserve">UNID</t>
          </r>
        </is>
      </c>
      <c r="E2914" s="21" t="inlineStr">
        <is>
          <r>
            <t xml:space="preserve">COEFICIENTE</t>
          </r>
        </is>
      </c>
      <c r="F2914" s="21" t="inlineStr">
        <is>
          <r>
            <t xml:space="preserve">PREÇO UNITÁRIO</t>
          </r>
        </is>
      </c>
      <c r="G2914" s="21" t="inlineStr">
        <is>
          <r>
            <t xml:space="preserve">TOTAL</t>
          </r>
        </is>
      </c>
    </row>
    <row r="2915" customHeight="1" ht="21">
      <c r="A2915" s="22" t="inlineStr">
        <is>
          <r>
            <t xml:space="preserve">88294</t>
          </r>
        </is>
      </c>
      <c r="B2915" s="23" t="inlineStr">
        <is>
          <r>
            <t xml:space="preserve">OPERADOR DE ESCAVADEIRA COM ENCARGOS COMPLEMENTARES</t>
          </r>
        </is>
      </c>
      <c r="C2915" s="22" t="inlineStr">
        <is>
          <r>
            <t xml:space="preserve">SINAPI</t>
          </r>
        </is>
      </c>
      <c r="D2915" s="22" t="inlineStr">
        <is>
          <r>
            <t xml:space="preserve">H</t>
          </r>
        </is>
      </c>
      <c r="E2915" s="24" t="n">
        <v>1.0</v>
      </c>
      <c r="F2915" s="25" t="n">
        <v>36.14</v>
      </c>
      <c r="G2915" s="25" t="n">
        <f>TRUNC(TRUNC(E2915,8)*F2915,2)</f>
        <v>36.14</v>
      </c>
    </row>
    <row r="2916" customHeight="1" ht="18">
      <c r="A2916" s="2" t="inlineStr"/>
      <c r="B2916" s="2" t="inlineStr"/>
      <c r="C2916" s="2" t="inlineStr"/>
      <c r="D2916" s="2" t="inlineStr"/>
      <c r="E2916" s="26" t="inlineStr">
        <is>
          <r>
            <t xml:space="preserve">TOTAL Mão de Obra com Encargos Complementares:</t>
          </r>
        </is>
      </c>
      <c r="F2916" s="26" t="inlineStr"/>
      <c r="G2916" s="27" t="n">
        <f>SUM(G2915:G2915)</f>
        <v>36.14</v>
      </c>
    </row>
    <row r="2917" customHeight="1" ht="15">
      <c r="A2917" s="20" t="inlineStr">
        <is>
          <r>
            <t xml:space="preserve">Serviço</t>
          </r>
        </is>
      </c>
      <c r="B2917" s="20" t="inlineStr"/>
      <c r="C2917" s="21" t="inlineStr">
        <is>
          <r>
            <t xml:space="preserve">FONTE</t>
          </r>
        </is>
      </c>
      <c r="D2917" s="21" t="inlineStr">
        <is>
          <r>
            <t xml:space="preserve">UNID</t>
          </r>
        </is>
      </c>
      <c r="E2917" s="21" t="inlineStr">
        <is>
          <r>
            <t xml:space="preserve">COEFICIENTE</t>
          </r>
        </is>
      </c>
      <c r="F2917" s="21" t="inlineStr">
        <is>
          <r>
            <t xml:space="preserve">PREÇO UNITÁRIO</t>
          </r>
        </is>
      </c>
      <c r="G2917" s="21" t="inlineStr">
        <is>
          <r>
            <t xml:space="preserve">TOTAL</t>
          </r>
        </is>
      </c>
    </row>
    <row r="2918" customHeight="1" ht="29">
      <c r="A2918" s="22" t="inlineStr">
        <is>
          <r>
            <t xml:space="preserve">5627</t>
          </r>
        </is>
      </c>
      <c r="B2918" s="23" t="inlineStr">
        <is>
          <r>
            <t xml:space="preserve">ESCAVADEIRA HIDRÁULICA SOBRE ESTEIRAS, CAÇAMBA 0,80 M3, PESO OPERACIONAL 17 T, POTENCIA BRUTA 111 HP - DEPRECIAÇÃO. AF_06/2014</t>
          </r>
        </is>
      </c>
      <c r="C2918" s="22" t="inlineStr">
        <is>
          <r>
            <t xml:space="preserve">SINAPI</t>
          </r>
        </is>
      </c>
      <c r="D2918" s="22" t="inlineStr">
        <is>
          <r>
            <t xml:space="preserve">H</t>
          </r>
        </is>
      </c>
      <c r="E2918" s="24" t="n">
        <v>1.0</v>
      </c>
      <c r="F2918" s="25" t="n">
        <v>47.92</v>
      </c>
      <c r="G2918" s="25" t="n">
        <f>TRUNC(TRUNC(E2918,8)*F2918,2)</f>
        <v>47.92</v>
      </c>
    </row>
    <row r="2919" customHeight="1" ht="29">
      <c r="A2919" s="22" t="inlineStr">
        <is>
          <r>
            <t xml:space="preserve">5628</t>
          </r>
        </is>
      </c>
      <c r="B2919" s="23" t="inlineStr">
        <is>
          <r>
            <t xml:space="preserve">ESCAVADEIRA HIDRÁULICA SOBRE ESTEIRAS, CAÇAMBA 0,80 M3, PESO OPERACIONAL 17 T, POTENCIA BRUTA 111 HP - JUROS. AF_06/2014</t>
          </r>
        </is>
      </c>
      <c r="C2919" s="22" t="inlineStr">
        <is>
          <r>
            <t xml:space="preserve">SINAPI</t>
          </r>
        </is>
      </c>
      <c r="D2919" s="22" t="inlineStr">
        <is>
          <r>
            <t xml:space="preserve">H</t>
          </r>
        </is>
      </c>
      <c r="E2919" s="24" t="n">
        <v>1.0</v>
      </c>
      <c r="F2919" s="25" t="n">
        <v>12.66</v>
      </c>
      <c r="G2919" s="25" t="n">
        <f>TRUNC(TRUNC(E2919,8)*F2919,2)</f>
        <v>12.66</v>
      </c>
    </row>
    <row r="2920" customHeight="1" ht="29">
      <c r="A2920" s="22" t="inlineStr">
        <is>
          <r>
            <t xml:space="preserve">5629</t>
          </r>
        </is>
      </c>
      <c r="B2920" s="23" t="inlineStr">
        <is>
          <r>
            <t xml:space="preserve">ESCAVADEIRA HIDRÁULICA SOBRE ESTEIRAS, CAÇAMBA 0,80 M3, PESO OPERACIONAL 17 T, POTENCIA BRUTA 111 HP - MANUTENÇÃO. AF_06/2014</t>
          </r>
        </is>
      </c>
      <c r="C2920" s="22" t="inlineStr">
        <is>
          <r>
            <t xml:space="preserve">SINAPI</t>
          </r>
        </is>
      </c>
      <c r="D2920" s="22" t="inlineStr">
        <is>
          <r>
            <t xml:space="preserve">H</t>
          </r>
        </is>
      </c>
      <c r="E2920" s="24" t="n">
        <v>1.0</v>
      </c>
      <c r="F2920" s="25" t="n">
        <v>59.9</v>
      </c>
      <c r="G2920" s="25" t="n">
        <f>TRUNC(TRUNC(E2920,8)*F2920,2)</f>
        <v>59.9</v>
      </c>
    </row>
    <row r="2921" customHeight="1" ht="29">
      <c r="A2921" s="22" t="inlineStr">
        <is>
          <r>
            <t xml:space="preserve">5630</t>
          </r>
        </is>
      </c>
      <c r="B2921" s="23" t="inlineStr">
        <is>
          <r>
            <t xml:space="preserve">ESCAVADEIRA HIDRÁULICA SOBRE ESTEIRAS, CAÇAMBA 0,80 M3, PESO OPERACIONAL 17 T, POTENCIA BRUTA 111 HP - MATERIAIS NA OPERAÇÃO. AF_06/2014</t>
          </r>
        </is>
      </c>
      <c r="C2921" s="22" t="inlineStr">
        <is>
          <r>
            <t xml:space="preserve">SINAPI</t>
          </r>
        </is>
      </c>
      <c r="D2921" s="22" t="inlineStr">
        <is>
          <r>
            <t xml:space="preserve">H</t>
          </r>
        </is>
      </c>
      <c r="E2921" s="24" t="n">
        <v>1.0</v>
      </c>
      <c r="F2921" s="25" t="n">
        <v>64.62</v>
      </c>
      <c r="G2921" s="25" t="n">
        <f>TRUNC(TRUNC(E2921,8)*F2921,2)</f>
        <v>64.62</v>
      </c>
    </row>
    <row r="2922" customHeight="1" ht="15">
      <c r="A2922" s="2" t="inlineStr"/>
      <c r="B2922" s="2" t="inlineStr"/>
      <c r="C2922" s="2" t="inlineStr"/>
      <c r="D2922" s="2" t="inlineStr"/>
      <c r="E2922" s="26" t="inlineStr">
        <is>
          <r>
            <t xml:space="preserve">TOTAL Serviço:</t>
          </r>
        </is>
      </c>
      <c r="F2922" s="26" t="inlineStr"/>
      <c r="G2922" s="27" t="n">
        <f>SUM(G2918:G2921)</f>
        <v>185.1</v>
      </c>
    </row>
    <row r="2923" customHeight="1" ht="15">
      <c r="A2923" s="2" t="inlineStr"/>
      <c r="B2923" s="2" t="inlineStr"/>
      <c r="C2923" s="2" t="inlineStr"/>
      <c r="D2923" s="2" t="inlineStr"/>
      <c r="E2923" s="28" t="inlineStr">
        <is>
          <r>
            <t xml:space="preserve">VALOR:</t>
          </r>
        </is>
      </c>
      <c r="F2923" s="28" t="inlineStr"/>
      <c r="G2923" s="29" t="n">
        <f>ROUND(SUM(G2916,G2922),2)</f>
        <v>221.24</v>
      </c>
    </row>
    <row r="2924" customHeight="1" ht="15">
      <c r="A2924" s="2" t="inlineStr"/>
      <c r="B2924" s="2" t="inlineStr"/>
      <c r="C2924" s="2" t="inlineStr"/>
      <c r="D2924" s="2" t="inlineStr"/>
      <c r="E2924" s="28" t="inlineStr">
        <is>
          <r>
            <t xml:space="preserve">VALOR BDI (20.34%):</t>
          </r>
        </is>
      </c>
      <c r="F2924" s="28" t="inlineStr"/>
      <c r="G2924" s="29" t="n">
        <f>ROUND(G2923*(20.34/100),2)</f>
        <v>45.0</v>
      </c>
    </row>
    <row r="2925" customHeight="1" ht="15">
      <c r="A2925" s="2" t="inlineStr"/>
      <c r="B2925" s="2" t="inlineStr"/>
      <c r="C2925" s="2" t="inlineStr"/>
      <c r="D2925" s="2" t="inlineStr"/>
      <c r="E2925" s="28" t="inlineStr">
        <is>
          <r>
            <t xml:space="preserve">VALOR COM BDI:</t>
          </r>
        </is>
      </c>
      <c r="F2925" s="28" t="inlineStr"/>
      <c r="G2925" s="29" t="n">
        <f>G2924+G2923</f>
        <v>266.24</v>
      </c>
    </row>
    <row r="2926" customHeight="1" ht="10">
      <c r="A2926" s="2" t="inlineStr"/>
      <c r="B2926" s="2" t="inlineStr"/>
      <c r="C2926" s="2" t="inlineStr"/>
      <c r="D2926" s="2" t="inlineStr"/>
      <c r="E2926" s="18" t="inlineStr"/>
      <c r="F2926" s="18" t="inlineStr"/>
      <c r="G2926" s="18" t="inlineStr"/>
    </row>
    <row r="2927" customHeight="1" ht="20">
      <c r="A2927" s="19" t="inlineStr">
        <is>
          <r>
            <t xml:space="preserve">​5627​ ESCAVADEIRA HIDRÁULICA SOBRE ESTEIRAS, CAÇAMBA 0,80 M3, PESO OPERACIONAL 17 T, POTENCIA BRUTA 111 HP - DEPRECIAÇÃO. AF_06/2014​ (H)</t>
          </r>
        </is>
      </c>
      <c r="B2927" s="19" t="inlineStr"/>
      <c r="C2927" s="19" t="inlineStr"/>
      <c r="D2927" s="19" t="inlineStr"/>
      <c r="E2927" s="19" t="inlineStr"/>
      <c r="F2927" s="19" t="inlineStr"/>
      <c r="G2927" s="19" t="inlineStr"/>
    </row>
    <row r="2928" customHeight="1" ht="15">
      <c r="A2928" s="20" t="inlineStr">
        <is>
          <r>
            <t xml:space="preserve">Equipamento</t>
          </r>
        </is>
      </c>
      <c r="B2928" s="20" t="inlineStr"/>
      <c r="C2928" s="21" t="inlineStr">
        <is>
          <r>
            <t xml:space="preserve">FONTE</t>
          </r>
        </is>
      </c>
      <c r="D2928" s="21" t="inlineStr">
        <is>
          <r>
            <t xml:space="preserve">UNID</t>
          </r>
        </is>
      </c>
      <c r="E2928" s="21" t="inlineStr">
        <is>
          <r>
            <t xml:space="preserve">COEFICIENTE</t>
          </r>
        </is>
      </c>
      <c r="F2928" s="21" t="inlineStr">
        <is>
          <r>
            <t xml:space="preserve">PREÇO UNITÁRIO</t>
          </r>
        </is>
      </c>
      <c r="G2928" s="21" t="inlineStr">
        <is>
          <r>
            <t xml:space="preserve">TOTAL</t>
          </r>
        </is>
      </c>
    </row>
    <row r="2929" customHeight="1" ht="21">
      <c r="A2929" s="22" t="inlineStr">
        <is>
          <r>
            <t xml:space="preserve">00010685</t>
          </r>
        </is>
      </c>
      <c r="B2929" s="23" t="inlineStr">
        <is>
          <r>
            <t xml:space="preserve">ESCAVADEIRA HIDRAULICA SOBRE ESTEIRAS, CACAMBA 0,80M3, PESO OPERACIONAL 17T, POTENCIA BRUTA 111HP</t>
          </r>
        </is>
      </c>
      <c r="C2929" s="22" t="inlineStr">
        <is>
          <r>
            <t xml:space="preserve">SINAPI</t>
          </r>
        </is>
      </c>
      <c r="D2929" s="22" t="inlineStr">
        <is>
          <r>
            <t xml:space="preserve">UN</t>
          </r>
        </is>
      </c>
      <c r="E2929" s="24" t="n">
        <v>5.6E-5</v>
      </c>
      <c r="F2929" s="25" t="n">
        <v>855799.07</v>
      </c>
      <c r="G2929" s="25" t="n">
        <f>TRUNC(TRUNC(E2929,8)*F2929,2)</f>
        <v>47.92</v>
      </c>
    </row>
    <row r="2930" customHeight="1" ht="15">
      <c r="A2930" s="2" t="inlineStr"/>
      <c r="B2930" s="2" t="inlineStr"/>
      <c r="C2930" s="2" t="inlineStr"/>
      <c r="D2930" s="2" t="inlineStr"/>
      <c r="E2930" s="26" t="inlineStr">
        <is>
          <r>
            <t xml:space="preserve">TOTAL Equipamento:</t>
          </r>
        </is>
      </c>
      <c r="F2930" s="26" t="inlineStr"/>
      <c r="G2930" s="27" t="n">
        <f>SUM(G2929:G2929)</f>
        <v>47.92</v>
      </c>
    </row>
    <row r="2931" customHeight="1" ht="15">
      <c r="A2931" s="2" t="inlineStr"/>
      <c r="B2931" s="2" t="inlineStr"/>
      <c r="C2931" s="2" t="inlineStr"/>
      <c r="D2931" s="2" t="inlineStr"/>
      <c r="E2931" s="28" t="inlineStr">
        <is>
          <r>
            <t xml:space="preserve">VALOR:</t>
          </r>
        </is>
      </c>
      <c r="F2931" s="28" t="inlineStr"/>
      <c r="G2931" s="29" t="n">
        <f>ROUND(SUM(G2930),2)</f>
        <v>47.92</v>
      </c>
    </row>
    <row r="2932" customHeight="1" ht="15">
      <c r="A2932" s="2" t="inlineStr"/>
      <c r="B2932" s="2" t="inlineStr"/>
      <c r="C2932" s="2" t="inlineStr"/>
      <c r="D2932" s="2" t="inlineStr"/>
      <c r="E2932" s="28" t="inlineStr">
        <is>
          <r>
            <t xml:space="preserve">VALOR BDI (20.34%):</t>
          </r>
        </is>
      </c>
      <c r="F2932" s="28" t="inlineStr"/>
      <c r="G2932" s="29" t="n">
        <f>ROUND(G2931*(20.34/100),2)</f>
        <v>9.75</v>
      </c>
    </row>
    <row r="2933" customHeight="1" ht="15">
      <c r="A2933" s="2" t="inlineStr"/>
      <c r="B2933" s="2" t="inlineStr"/>
      <c r="C2933" s="2" t="inlineStr"/>
      <c r="D2933" s="2" t="inlineStr"/>
      <c r="E2933" s="28" t="inlineStr">
        <is>
          <r>
            <t xml:space="preserve">VALOR COM BDI:</t>
          </r>
        </is>
      </c>
      <c r="F2933" s="28" t="inlineStr"/>
      <c r="G2933" s="29" t="n">
        <f>G2932+G2931</f>
        <v>57.67</v>
      </c>
    </row>
    <row r="2934" customHeight="1" ht="10">
      <c r="A2934" s="2" t="inlineStr"/>
      <c r="B2934" s="2" t="inlineStr"/>
      <c r="C2934" s="2" t="inlineStr"/>
      <c r="D2934" s="2" t="inlineStr"/>
      <c r="E2934" s="18" t="inlineStr"/>
      <c r="F2934" s="18" t="inlineStr"/>
      <c r="G2934" s="18" t="inlineStr"/>
    </row>
    <row r="2935" customHeight="1" ht="20">
      <c r="A2935" s="19" t="inlineStr">
        <is>
          <r>
            <t xml:space="preserve">​5628​ ESCAVADEIRA HIDRÁULICA SOBRE ESTEIRAS, CAÇAMBA 0,80 M3, PESO OPERACIONAL 17 T, POTENCIA BRUTA 111 HP - JUROS. AF_06/2014​ (H)</t>
          </r>
        </is>
      </c>
      <c r="B2935" s="19" t="inlineStr"/>
      <c r="C2935" s="19" t="inlineStr"/>
      <c r="D2935" s="19" t="inlineStr"/>
      <c r="E2935" s="19" t="inlineStr"/>
      <c r="F2935" s="19" t="inlineStr"/>
      <c r="G2935" s="19" t="inlineStr"/>
    </row>
    <row r="2936" customHeight="1" ht="15">
      <c r="A2936" s="20" t="inlineStr">
        <is>
          <r>
            <t xml:space="preserve">Equipamento</t>
          </r>
        </is>
      </c>
      <c r="B2936" s="20" t="inlineStr"/>
      <c r="C2936" s="21" t="inlineStr">
        <is>
          <r>
            <t xml:space="preserve">FONTE</t>
          </r>
        </is>
      </c>
      <c r="D2936" s="21" t="inlineStr">
        <is>
          <r>
            <t xml:space="preserve">UNID</t>
          </r>
        </is>
      </c>
      <c r="E2936" s="21" t="inlineStr">
        <is>
          <r>
            <t xml:space="preserve">COEFICIENTE</t>
          </r>
        </is>
      </c>
      <c r="F2936" s="21" t="inlineStr">
        <is>
          <r>
            <t xml:space="preserve">PREÇO UNITÁRIO</t>
          </r>
        </is>
      </c>
      <c r="G2936" s="21" t="inlineStr">
        <is>
          <r>
            <t xml:space="preserve">TOTAL</t>
          </r>
        </is>
      </c>
    </row>
    <row r="2937" customHeight="1" ht="21">
      <c r="A2937" s="22" t="inlineStr">
        <is>
          <r>
            <t xml:space="preserve">00010685</t>
          </r>
        </is>
      </c>
      <c r="B2937" s="23" t="inlineStr">
        <is>
          <r>
            <t xml:space="preserve">ESCAVADEIRA HIDRAULICA SOBRE ESTEIRAS, CACAMBA 0,80M3, PESO OPERACIONAL 17T, POTENCIA BRUTA 111HP</t>
          </r>
        </is>
      </c>
      <c r="C2937" s="22" t="inlineStr">
        <is>
          <r>
            <t xml:space="preserve">SINAPI</t>
          </r>
        </is>
      </c>
      <c r="D2937" s="22" t="inlineStr">
        <is>
          <r>
            <t xml:space="preserve">UN</t>
          </r>
        </is>
      </c>
      <c r="E2937" s="24" t="n">
        <v>1.48E-5</v>
      </c>
      <c r="F2937" s="25" t="n">
        <v>855799.07</v>
      </c>
      <c r="G2937" s="25" t="n">
        <f>TRUNC(TRUNC(E2937,8)*F2937,2)</f>
        <v>12.66</v>
      </c>
    </row>
    <row r="2938" customHeight="1" ht="15">
      <c r="A2938" s="2" t="inlineStr"/>
      <c r="B2938" s="2" t="inlineStr"/>
      <c r="C2938" s="2" t="inlineStr"/>
      <c r="D2938" s="2" t="inlineStr"/>
      <c r="E2938" s="26" t="inlineStr">
        <is>
          <r>
            <t xml:space="preserve">TOTAL Equipamento:</t>
          </r>
        </is>
      </c>
      <c r="F2938" s="26" t="inlineStr"/>
      <c r="G2938" s="27" t="n">
        <f>SUM(G2937:G2937)</f>
        <v>12.66</v>
      </c>
    </row>
    <row r="2939" customHeight="1" ht="15">
      <c r="A2939" s="2" t="inlineStr"/>
      <c r="B2939" s="2" t="inlineStr"/>
      <c r="C2939" s="2" t="inlineStr"/>
      <c r="D2939" s="2" t="inlineStr"/>
      <c r="E2939" s="28" t="inlineStr">
        <is>
          <r>
            <t xml:space="preserve">VALOR:</t>
          </r>
        </is>
      </c>
      <c r="F2939" s="28" t="inlineStr"/>
      <c r="G2939" s="29" t="n">
        <f>ROUND(SUM(G2938),2)</f>
        <v>12.66</v>
      </c>
    </row>
    <row r="2940" customHeight="1" ht="15">
      <c r="A2940" s="2" t="inlineStr"/>
      <c r="B2940" s="2" t="inlineStr"/>
      <c r="C2940" s="2" t="inlineStr"/>
      <c r="D2940" s="2" t="inlineStr"/>
      <c r="E2940" s="28" t="inlineStr">
        <is>
          <r>
            <t xml:space="preserve">VALOR BDI (20.34%):</t>
          </r>
        </is>
      </c>
      <c r="F2940" s="28" t="inlineStr"/>
      <c r="G2940" s="29" t="n">
        <f>ROUND(G2939*(20.34/100),2)</f>
        <v>2.58</v>
      </c>
    </row>
    <row r="2941" customHeight="1" ht="15">
      <c r="A2941" s="2" t="inlineStr"/>
      <c r="B2941" s="2" t="inlineStr"/>
      <c r="C2941" s="2" t="inlineStr"/>
      <c r="D2941" s="2" t="inlineStr"/>
      <c r="E2941" s="28" t="inlineStr">
        <is>
          <r>
            <t xml:space="preserve">VALOR COM BDI:</t>
          </r>
        </is>
      </c>
      <c r="F2941" s="28" t="inlineStr"/>
      <c r="G2941" s="29" t="n">
        <f>G2940+G2939</f>
        <v>15.24</v>
      </c>
    </row>
    <row r="2942" customHeight="1" ht="10">
      <c r="A2942" s="2" t="inlineStr"/>
      <c r="B2942" s="2" t="inlineStr"/>
      <c r="C2942" s="2" t="inlineStr"/>
      <c r="D2942" s="2" t="inlineStr"/>
      <c r="E2942" s="18" t="inlineStr"/>
      <c r="F2942" s="18" t="inlineStr"/>
      <c r="G2942" s="18" t="inlineStr"/>
    </row>
    <row r="2943" customHeight="1" ht="20">
      <c r="A2943" s="19" t="inlineStr">
        <is>
          <r>
            <t xml:space="preserve">​5629​ ESCAVADEIRA HIDRÁULICA SOBRE ESTEIRAS, CAÇAMBA 0,80 M3, PESO OPERACIONAL 17 T, POTENCIA BRUTA 111 HP - MANUTENÇÃO. AF_06/2014​ (H)</t>
          </r>
        </is>
      </c>
      <c r="B2943" s="19" t="inlineStr"/>
      <c r="C2943" s="19" t="inlineStr"/>
      <c r="D2943" s="19" t="inlineStr"/>
      <c r="E2943" s="19" t="inlineStr"/>
      <c r="F2943" s="19" t="inlineStr"/>
      <c r="G2943" s="19" t="inlineStr"/>
    </row>
    <row r="2944" customHeight="1" ht="15">
      <c r="A2944" s="20" t="inlineStr">
        <is>
          <r>
            <t xml:space="preserve">Equipamento</t>
          </r>
        </is>
      </c>
      <c r="B2944" s="20" t="inlineStr"/>
      <c r="C2944" s="21" t="inlineStr">
        <is>
          <r>
            <t xml:space="preserve">FONTE</t>
          </r>
        </is>
      </c>
      <c r="D2944" s="21" t="inlineStr">
        <is>
          <r>
            <t xml:space="preserve">UNID</t>
          </r>
        </is>
      </c>
      <c r="E2944" s="21" t="inlineStr">
        <is>
          <r>
            <t xml:space="preserve">COEFICIENTE</t>
          </r>
        </is>
      </c>
      <c r="F2944" s="21" t="inlineStr">
        <is>
          <r>
            <t xml:space="preserve">PREÇO UNITÁRIO</t>
          </r>
        </is>
      </c>
      <c r="G2944" s="21" t="inlineStr">
        <is>
          <r>
            <t xml:space="preserve">TOTAL</t>
          </r>
        </is>
      </c>
    </row>
    <row r="2945" customHeight="1" ht="21">
      <c r="A2945" s="22" t="inlineStr">
        <is>
          <r>
            <t xml:space="preserve">00010685</t>
          </r>
        </is>
      </c>
      <c r="B2945" s="23" t="inlineStr">
        <is>
          <r>
            <t xml:space="preserve">ESCAVADEIRA HIDRAULICA SOBRE ESTEIRAS, CACAMBA 0,80M3, PESO OPERACIONAL 17T, POTENCIA BRUTA 111HP</t>
          </r>
        </is>
      </c>
      <c r="C2945" s="22" t="inlineStr">
        <is>
          <r>
            <t xml:space="preserve">SINAPI</t>
          </r>
        </is>
      </c>
      <c r="D2945" s="22" t="inlineStr">
        <is>
          <r>
            <t xml:space="preserve">UN</t>
          </r>
        </is>
      </c>
      <c r="E2945" s="24" t="n">
        <v>7.0E-5</v>
      </c>
      <c r="F2945" s="25" t="n">
        <v>855799.07</v>
      </c>
      <c r="G2945" s="25" t="n">
        <f>TRUNC(TRUNC(E2945,8)*F2945,2)</f>
        <v>59.9</v>
      </c>
    </row>
    <row r="2946" customHeight="1" ht="15">
      <c r="A2946" s="2" t="inlineStr"/>
      <c r="B2946" s="2" t="inlineStr"/>
      <c r="C2946" s="2" t="inlineStr"/>
      <c r="D2946" s="2" t="inlineStr"/>
      <c r="E2946" s="26" t="inlineStr">
        <is>
          <r>
            <t xml:space="preserve">TOTAL Equipamento:</t>
          </r>
        </is>
      </c>
      <c r="F2946" s="26" t="inlineStr"/>
      <c r="G2946" s="27" t="n">
        <f>SUM(G2945:G2945)</f>
        <v>59.9</v>
      </c>
    </row>
    <row r="2947" customHeight="1" ht="15">
      <c r="A2947" s="2" t="inlineStr"/>
      <c r="B2947" s="2" t="inlineStr"/>
      <c r="C2947" s="2" t="inlineStr"/>
      <c r="D2947" s="2" t="inlineStr"/>
      <c r="E2947" s="28" t="inlineStr">
        <is>
          <r>
            <t xml:space="preserve">VALOR:</t>
          </r>
        </is>
      </c>
      <c r="F2947" s="28" t="inlineStr"/>
      <c r="G2947" s="29" t="n">
        <f>ROUND(SUM(G2946),2)</f>
        <v>59.9</v>
      </c>
    </row>
    <row r="2948" customHeight="1" ht="15">
      <c r="A2948" s="2" t="inlineStr"/>
      <c r="B2948" s="2" t="inlineStr"/>
      <c r="C2948" s="2" t="inlineStr"/>
      <c r="D2948" s="2" t="inlineStr"/>
      <c r="E2948" s="28" t="inlineStr">
        <is>
          <r>
            <t xml:space="preserve">VALOR BDI (20.34%):</t>
          </r>
        </is>
      </c>
      <c r="F2948" s="28" t="inlineStr"/>
      <c r="G2948" s="29" t="n">
        <f>ROUND(G2947*(20.34/100),2)</f>
        <v>12.18</v>
      </c>
    </row>
    <row r="2949" customHeight="1" ht="15">
      <c r="A2949" s="2" t="inlineStr"/>
      <c r="B2949" s="2" t="inlineStr"/>
      <c r="C2949" s="2" t="inlineStr"/>
      <c r="D2949" s="2" t="inlineStr"/>
      <c r="E2949" s="28" t="inlineStr">
        <is>
          <r>
            <t xml:space="preserve">VALOR COM BDI:</t>
          </r>
        </is>
      </c>
      <c r="F2949" s="28" t="inlineStr"/>
      <c r="G2949" s="29" t="n">
        <f>G2948+G2947</f>
        <v>72.08</v>
      </c>
    </row>
    <row r="2950" customHeight="1" ht="10">
      <c r="A2950" s="2" t="inlineStr"/>
      <c r="B2950" s="2" t="inlineStr"/>
      <c r="C2950" s="2" t="inlineStr"/>
      <c r="D2950" s="2" t="inlineStr"/>
      <c r="E2950" s="18" t="inlineStr"/>
      <c r="F2950" s="18" t="inlineStr"/>
      <c r="G2950" s="18" t="inlineStr"/>
    </row>
    <row r="2951" customHeight="1" ht="20">
      <c r="A2951" s="19" t="inlineStr">
        <is>
          <r>
            <t xml:space="preserve">​5630​ ESCAVADEIRA HIDRÁULICA SOBRE ESTEIRAS, CAÇAMBA 0,80 M3, PESO OPERACIONAL 17 T, POTENCIA BRUTA 111 HP - MATERIAIS NA OPERAÇÃO. AF_06/2014​ (H)</t>
          </r>
        </is>
      </c>
      <c r="B2951" s="19" t="inlineStr"/>
      <c r="C2951" s="19" t="inlineStr"/>
      <c r="D2951" s="19" t="inlineStr"/>
      <c r="E2951" s="19" t="inlineStr"/>
      <c r="F2951" s="19" t="inlineStr"/>
      <c r="G2951" s="19" t="inlineStr"/>
    </row>
    <row r="2952" customHeight="1" ht="15">
      <c r="A2952" s="20" t="inlineStr">
        <is>
          <r>
            <t xml:space="preserve">Material</t>
          </r>
        </is>
      </c>
      <c r="B2952" s="20" t="inlineStr"/>
      <c r="C2952" s="21" t="inlineStr">
        <is>
          <r>
            <t xml:space="preserve">FONTE</t>
          </r>
        </is>
      </c>
      <c r="D2952" s="21" t="inlineStr">
        <is>
          <r>
            <t xml:space="preserve">UNID</t>
          </r>
        </is>
      </c>
      <c r="E2952" s="21" t="inlineStr">
        <is>
          <r>
            <t xml:space="preserve">COEFICIENTE</t>
          </r>
        </is>
      </c>
      <c r="F2952" s="21" t="inlineStr">
        <is>
          <r>
            <t xml:space="preserve">PREÇO UNITÁRIO</t>
          </r>
        </is>
      </c>
      <c r="G2952" s="21" t="inlineStr">
        <is>
          <r>
            <t xml:space="preserve">TOTAL</t>
          </r>
        </is>
      </c>
    </row>
    <row r="2953" customHeight="1" ht="21">
      <c r="A2953" s="22" t="inlineStr">
        <is>
          <r>
            <t xml:space="preserve">00004221</t>
          </r>
        </is>
      </c>
      <c r="B2953" s="23" t="inlineStr">
        <is>
          <r>
            <t xml:space="preserve">OLEO DIESEL COMBUSTIVEL COMUM METROPOLITANO S-10 OU S-500</t>
          </r>
        </is>
      </c>
      <c r="C2953" s="22" t="inlineStr">
        <is>
          <r>
            <t xml:space="preserve">SINAPI</t>
          </r>
        </is>
      </c>
      <c r="D2953" s="22" t="inlineStr">
        <is>
          <r>
            <t xml:space="preserve">L</t>
          </r>
        </is>
      </c>
      <c r="E2953" s="24" t="n">
        <v>10.77</v>
      </c>
      <c r="F2953" s="25" t="n">
        <v>6.0</v>
      </c>
      <c r="G2953" s="25" t="n">
        <f>TRUNC(TRUNC(E2953,8)*F2953,2)</f>
        <v>64.62</v>
      </c>
    </row>
    <row r="2954" customHeight="1" ht="15">
      <c r="A2954" s="2" t="inlineStr"/>
      <c r="B2954" s="2" t="inlineStr"/>
      <c r="C2954" s="2" t="inlineStr"/>
      <c r="D2954" s="2" t="inlineStr"/>
      <c r="E2954" s="26" t="inlineStr">
        <is>
          <r>
            <t xml:space="preserve">TOTAL Material:</t>
          </r>
        </is>
      </c>
      <c r="F2954" s="26" t="inlineStr"/>
      <c r="G2954" s="27" t="n">
        <f>SUM(G2953:G2953)</f>
        <v>64.62</v>
      </c>
    </row>
    <row r="2955" customHeight="1" ht="15">
      <c r="A2955" s="2" t="inlineStr"/>
      <c r="B2955" s="2" t="inlineStr"/>
      <c r="C2955" s="2" t="inlineStr"/>
      <c r="D2955" s="2" t="inlineStr"/>
      <c r="E2955" s="28" t="inlineStr">
        <is>
          <r>
            <t xml:space="preserve">VALOR:</t>
          </r>
        </is>
      </c>
      <c r="F2955" s="28" t="inlineStr"/>
      <c r="G2955" s="29" t="n">
        <f>ROUND(SUM(G2954),2)</f>
        <v>64.62</v>
      </c>
    </row>
    <row r="2956" customHeight="1" ht="15">
      <c r="A2956" s="2" t="inlineStr"/>
      <c r="B2956" s="2" t="inlineStr"/>
      <c r="C2956" s="2" t="inlineStr"/>
      <c r="D2956" s="2" t="inlineStr"/>
      <c r="E2956" s="28" t="inlineStr">
        <is>
          <r>
            <t xml:space="preserve">VALOR BDI (20.34%):</t>
          </r>
        </is>
      </c>
      <c r="F2956" s="28" t="inlineStr"/>
      <c r="G2956" s="29" t="n">
        <f>ROUND(G2955*(20.34/100),2)</f>
        <v>13.14</v>
      </c>
    </row>
    <row r="2957" customHeight="1" ht="15">
      <c r="A2957" s="2" t="inlineStr"/>
      <c r="B2957" s="2" t="inlineStr"/>
      <c r="C2957" s="2" t="inlineStr"/>
      <c r="D2957" s="2" t="inlineStr"/>
      <c r="E2957" s="28" t="inlineStr">
        <is>
          <r>
            <t xml:space="preserve">VALOR COM BDI:</t>
          </r>
        </is>
      </c>
      <c r="F2957" s="28" t="inlineStr"/>
      <c r="G2957" s="29" t="n">
        <f>G2956+G2955</f>
        <v>77.76</v>
      </c>
    </row>
    <row r="2958" customHeight="1" ht="10">
      <c r="A2958" s="2" t="inlineStr"/>
      <c r="B2958" s="2" t="inlineStr"/>
      <c r="C2958" s="2" t="inlineStr"/>
      <c r="D2958" s="2" t="inlineStr"/>
      <c r="E2958" s="18" t="inlineStr"/>
      <c r="F2958" s="18" t="inlineStr"/>
      <c r="G2958" s="18" t="inlineStr"/>
    </row>
    <row r="2959" customHeight="1" ht="20">
      <c r="A2959" s="19" t="inlineStr">
        <is>
          <r>
            <t xml:space="preserve">​93358​ ESCAVAÇÃO MANUAL DE VALA. AF_09/2024​ (M3)</t>
          </r>
        </is>
      </c>
      <c r="B2959" s="19" t="inlineStr"/>
      <c r="C2959" s="19" t="inlineStr"/>
      <c r="D2959" s="19" t="inlineStr"/>
      <c r="E2959" s="19" t="inlineStr"/>
      <c r="F2959" s="19" t="inlineStr"/>
      <c r="G2959" s="19" t="inlineStr"/>
    </row>
    <row r="2960" customHeight="1" ht="15">
      <c r="A2960" s="20" t="inlineStr">
        <is>
          <r>
            <t xml:space="preserve">Mão de Obra com Encargos Complementares</t>
          </r>
        </is>
      </c>
      <c r="B2960" s="20" t="inlineStr"/>
      <c r="C2960" s="21" t="inlineStr">
        <is>
          <r>
            <t xml:space="preserve">FONTE</t>
          </r>
        </is>
      </c>
      <c r="D2960" s="21" t="inlineStr">
        <is>
          <r>
            <t xml:space="preserve">UNID</t>
          </r>
        </is>
      </c>
      <c r="E2960" s="21" t="inlineStr">
        <is>
          <r>
            <t xml:space="preserve">COEFICIENTE</t>
          </r>
        </is>
      </c>
      <c r="F2960" s="21" t="inlineStr">
        <is>
          <r>
            <t xml:space="preserve">PREÇO UNITÁRIO</t>
          </r>
        </is>
      </c>
      <c r="G2960" s="21" t="inlineStr">
        <is>
          <r>
            <t xml:space="preserve">TOTAL</t>
          </r>
        </is>
      </c>
    </row>
    <row r="2961" customHeight="1" ht="15">
      <c r="A2961" s="22" t="inlineStr">
        <is>
          <r>
            <t xml:space="preserve">88316</t>
          </r>
        </is>
      </c>
      <c r="B2961" s="23" t="inlineStr">
        <is>
          <r>
            <t xml:space="preserve">SERVENTE COM ENCARGOS COMPLEMENTARES</t>
          </r>
        </is>
      </c>
      <c r="C2961" s="22" t="inlineStr">
        <is>
          <r>
            <t xml:space="preserve">SINAPI</t>
          </r>
        </is>
      </c>
      <c r="D2961" s="22" t="inlineStr">
        <is>
          <r>
            <t xml:space="preserve">H</t>
          </r>
        </is>
      </c>
      <c r="E2961" s="24" t="n">
        <v>3.9557667</v>
      </c>
      <c r="F2961" s="25" t="n">
        <v>23.56</v>
      </c>
      <c r="G2961" s="25" t="n">
        <f>TRUNC(TRUNC(E2961,8)*F2961,2)</f>
        <v>93.19</v>
      </c>
    </row>
    <row r="2962" customHeight="1" ht="18">
      <c r="A2962" s="2" t="inlineStr"/>
      <c r="B2962" s="2" t="inlineStr"/>
      <c r="C2962" s="2" t="inlineStr"/>
      <c r="D2962" s="2" t="inlineStr"/>
      <c r="E2962" s="26" t="inlineStr">
        <is>
          <r>
            <t xml:space="preserve">TOTAL Mão de Obra com Encargos Complementares:</t>
          </r>
        </is>
      </c>
      <c r="F2962" s="26" t="inlineStr"/>
      <c r="G2962" s="27" t="n">
        <f>SUM(G2961:G2961)</f>
        <v>93.19</v>
      </c>
    </row>
    <row r="2963" customHeight="1" ht="15">
      <c r="A2963" s="2" t="inlineStr"/>
      <c r="B2963" s="2" t="inlineStr"/>
      <c r="C2963" s="2" t="inlineStr"/>
      <c r="D2963" s="2" t="inlineStr"/>
      <c r="E2963" s="28" t="inlineStr">
        <is>
          <r>
            <t xml:space="preserve">VALOR:</t>
          </r>
        </is>
      </c>
      <c r="F2963" s="28" t="inlineStr"/>
      <c r="G2963" s="29" t="n">
        <f>ROUND(SUM(G2962),2)</f>
        <v>93.19</v>
      </c>
    </row>
    <row r="2964" customHeight="1" ht="15">
      <c r="A2964" s="2" t="inlineStr"/>
      <c r="B2964" s="2" t="inlineStr"/>
      <c r="C2964" s="2" t="inlineStr"/>
      <c r="D2964" s="2" t="inlineStr"/>
      <c r="E2964" s="28" t="inlineStr">
        <is>
          <r>
            <t xml:space="preserve">VALOR BDI (20.34%):</t>
          </r>
        </is>
      </c>
      <c r="F2964" s="28" t="inlineStr"/>
      <c r="G2964" s="29" t="n">
        <f>ROUND(G2963*(20.34/100),2)</f>
        <v>18.95</v>
      </c>
    </row>
    <row r="2965" customHeight="1" ht="15">
      <c r="A2965" s="2" t="inlineStr"/>
      <c r="B2965" s="2" t="inlineStr"/>
      <c r="C2965" s="2" t="inlineStr"/>
      <c r="D2965" s="2" t="inlineStr"/>
      <c r="E2965" s="28" t="inlineStr">
        <is>
          <r>
            <t xml:space="preserve">VALOR COM BDI:</t>
          </r>
        </is>
      </c>
      <c r="F2965" s="28" t="inlineStr"/>
      <c r="G2965" s="29" t="n">
        <f>G2964+G2963</f>
        <v>112.14</v>
      </c>
    </row>
    <row r="2966" customHeight="1" ht="10">
      <c r="A2966" s="2" t="inlineStr"/>
      <c r="B2966" s="2" t="inlineStr"/>
      <c r="C2966" s="2" t="inlineStr"/>
      <c r="D2966" s="2" t="inlineStr"/>
      <c r="E2966" s="18" t="inlineStr"/>
      <c r="F2966" s="18" t="inlineStr"/>
      <c r="G2966" s="18" t="inlineStr"/>
    </row>
    <row r="2967" customHeight="1" ht="20">
      <c r="A2967" s="19" t="inlineStr">
        <is>
          <r>
            <t xml:space="preserve">​C2784​ ESCAVAÇÃO MANUAL SOLO DE 1A.CAT. PROF. ATÉ 1.50m​ (M3)</t>
          </r>
        </is>
      </c>
      <c r="B2967" s="19" t="inlineStr"/>
      <c r="C2967" s="19" t="inlineStr"/>
      <c r="D2967" s="19" t="inlineStr"/>
      <c r="E2967" s="19" t="inlineStr"/>
      <c r="F2967" s="19" t="inlineStr"/>
      <c r="G2967" s="19" t="inlineStr"/>
    </row>
    <row r="2968" customHeight="1" ht="15">
      <c r="A2968" s="20" t="inlineStr">
        <is>
          <r>
            <t xml:space="preserve">Mão de Obra</t>
          </r>
        </is>
      </c>
      <c r="B2968" s="20" t="inlineStr"/>
      <c r="C2968" s="21" t="inlineStr">
        <is>
          <r>
            <t xml:space="preserve">FONTE</t>
          </r>
        </is>
      </c>
      <c r="D2968" s="21" t="inlineStr">
        <is>
          <r>
            <t xml:space="preserve">UNID</t>
          </r>
        </is>
      </c>
      <c r="E2968" s="21" t="inlineStr">
        <is>
          <r>
            <t xml:space="preserve">COEFICIENTE</t>
          </r>
        </is>
      </c>
      <c r="F2968" s="21" t="inlineStr">
        <is>
          <r>
            <t xml:space="preserve">PREÇO UNITÁRIO</t>
          </r>
        </is>
      </c>
      <c r="G2968" s="21" t="inlineStr">
        <is>
          <r>
            <t xml:space="preserve">TOTAL</t>
          </r>
        </is>
      </c>
    </row>
    <row r="2969" customHeight="1" ht="15">
      <c r="A2969" s="22" t="inlineStr">
        <is>
          <r>
            <t xml:space="preserve">I2543</t>
          </r>
        </is>
      </c>
      <c r="B2969" s="23" t="inlineStr">
        <is>
          <r>
            <t xml:space="preserve">SERVENTE</t>
          </r>
        </is>
      </c>
      <c r="C2969" s="22" t="inlineStr">
        <is>
          <r>
            <t xml:space="preserve">SEINFRA</t>
          </r>
        </is>
      </c>
      <c r="D2969" s="22" t="inlineStr">
        <is>
          <r>
            <t xml:space="preserve">H</t>
          </r>
        </is>
      </c>
      <c r="E2969" s="24" t="n">
        <v>2.65</v>
      </c>
      <c r="F2969" s="30" t="n">
        <v>20.26</v>
      </c>
      <c r="G2969" s="30" t="n">
        <f>ROUND(ROUND(E2969,8)*F2969,4)</f>
        <v>53.689</v>
      </c>
    </row>
    <row r="2970" customHeight="1" ht="15">
      <c r="A2970" s="2" t="inlineStr"/>
      <c r="B2970" s="2" t="inlineStr"/>
      <c r="C2970" s="2" t="inlineStr"/>
      <c r="D2970" s="2" t="inlineStr"/>
      <c r="E2970" s="26" t="inlineStr">
        <is>
          <r>
            <t xml:space="preserve">TOTAL Mão de Obra:</t>
          </r>
        </is>
      </c>
      <c r="F2970" s="26" t="inlineStr"/>
      <c r="G2970" s="31" t="n">
        <f>SUM(G2969:G2969)</f>
        <v>53.689</v>
      </c>
    </row>
    <row r="2971" customHeight="1" ht="15">
      <c r="A2971" s="2" t="inlineStr"/>
      <c r="B2971" s="2" t="inlineStr"/>
      <c r="C2971" s="2" t="inlineStr"/>
      <c r="D2971" s="2" t="inlineStr"/>
      <c r="E2971" s="28" t="inlineStr">
        <is>
          <r>
            <t xml:space="preserve">VALOR:</t>
          </r>
        </is>
      </c>
      <c r="F2971" s="28" t="inlineStr"/>
      <c r="G2971" s="29" t="n">
        <f>ROUND(SUM(G2970),2)</f>
        <v>53.69</v>
      </c>
    </row>
    <row r="2972" customHeight="1" ht="15">
      <c r="A2972" s="2" t="inlineStr"/>
      <c r="B2972" s="2" t="inlineStr"/>
      <c r="C2972" s="2" t="inlineStr"/>
      <c r="D2972" s="2" t="inlineStr"/>
      <c r="E2972" s="28" t="inlineStr">
        <is>
          <r>
            <t xml:space="preserve">VALOR BDI (20.34%):</t>
          </r>
        </is>
      </c>
      <c r="F2972" s="28" t="inlineStr"/>
      <c r="G2972" s="29" t="n">
        <f>ROUND(G2971*(20.34/100),2)</f>
        <v>10.92</v>
      </c>
    </row>
    <row r="2973" customHeight="1" ht="15">
      <c r="A2973" s="2" t="inlineStr"/>
      <c r="B2973" s="2" t="inlineStr"/>
      <c r="C2973" s="2" t="inlineStr"/>
      <c r="D2973" s="2" t="inlineStr"/>
      <c r="E2973" s="28" t="inlineStr">
        <is>
          <r>
            <t xml:space="preserve">VALOR COM BDI:</t>
          </r>
        </is>
      </c>
      <c r="F2973" s="28" t="inlineStr"/>
      <c r="G2973" s="29" t="n">
        <f>G2972+G2971</f>
        <v>64.61</v>
      </c>
    </row>
    <row r="2974" customHeight="1" ht="10">
      <c r="A2974" s="2" t="inlineStr"/>
      <c r="B2974" s="2" t="inlineStr"/>
      <c r="C2974" s="2" t="inlineStr"/>
      <c r="D2974" s="2" t="inlineStr"/>
      <c r="E2974" s="18" t="inlineStr"/>
      <c r="F2974" s="18" t="inlineStr"/>
      <c r="G2974" s="18" t="inlineStr"/>
    </row>
    <row r="2975" customHeight="1" ht="20">
      <c r="A2975" s="19" t="inlineStr">
        <is>
          <r>
            <t xml:space="preserve">​I0737​ ESMERILHADEIRA INDUSTRIAL (CHP)​ (H)</t>
          </r>
        </is>
      </c>
      <c r="B2975" s="19" t="inlineStr"/>
      <c r="C2975" s="19" t="inlineStr"/>
      <c r="D2975" s="19" t="inlineStr"/>
      <c r="E2975" s="19" t="inlineStr"/>
      <c r="F2975" s="19" t="inlineStr"/>
      <c r="G2975" s="19" t="inlineStr"/>
    </row>
    <row r="2976" customHeight="1" ht="15">
      <c r="A2976" s="20" t="inlineStr">
        <is>
          <r>
            <t xml:space="preserve">Geral</t>
          </r>
        </is>
      </c>
      <c r="B2976" s="20" t="inlineStr"/>
      <c r="C2976" s="21" t="inlineStr">
        <is>
          <r>
            <t xml:space="preserve">FONTE</t>
          </r>
        </is>
      </c>
      <c r="D2976" s="21" t="inlineStr">
        <is>
          <r>
            <t xml:space="preserve">UNID</t>
          </r>
        </is>
      </c>
      <c r="E2976" s="21" t="inlineStr">
        <is>
          <r>
            <t xml:space="preserve">COEFICIENTE</t>
          </r>
        </is>
      </c>
      <c r="F2976" s="21" t="inlineStr">
        <is>
          <r>
            <t xml:space="preserve">PREÇO UNITÁRIO</t>
          </r>
        </is>
      </c>
      <c r="G2976" s="21" t="inlineStr">
        <is>
          <r>
            <t xml:space="preserve">TOTAL</t>
          </r>
        </is>
      </c>
    </row>
    <row r="2977" customHeight="1" ht="15">
      <c r="A2977" s="22" t="inlineStr">
        <is>
          <r>
            <t xml:space="preserve">I2701</t>
          </r>
        </is>
      </c>
      <c r="B2977" s="23" t="inlineStr">
        <is>
          <r>
            <t xml:space="preserve">DEPRECIAÇÃO</t>
          </r>
        </is>
      </c>
      <c r="C2977" s="22" t="inlineStr">
        <is>
          <r>
            <t xml:space="preserve">SEINFRA</t>
          </r>
        </is>
      </c>
      <c r="D2977" s="22" t="inlineStr">
        <is>
          <r>
            <t xml:space="preserve">H</t>
          </r>
        </is>
      </c>
      <c r="E2977" s="24" t="n">
        <v>0.1811</v>
      </c>
      <c r="F2977" s="30" t="n">
        <v>1.0</v>
      </c>
      <c r="G2977" s="30" t="n">
        <f>ROUND(ROUND(E2977,8)*F2977,4)</f>
        <v>0.1811</v>
      </c>
    </row>
    <row r="2978" customHeight="1" ht="15">
      <c r="A2978" s="22" t="inlineStr">
        <is>
          <r>
            <t xml:space="preserve">I2702</t>
          </r>
        </is>
      </c>
      <c r="B2978" s="23" t="inlineStr">
        <is>
          <r>
            <t xml:space="preserve">JUROS</t>
          </r>
        </is>
      </c>
      <c r="C2978" s="22" t="inlineStr">
        <is>
          <r>
            <t xml:space="preserve">SEINFRA</t>
          </r>
        </is>
      </c>
      <c r="D2978" s="22" t="inlineStr">
        <is>
          <r>
            <t xml:space="preserve">H</t>
          </r>
        </is>
      </c>
      <c r="E2978" s="24" t="n">
        <v>0.0611</v>
      </c>
      <c r="F2978" s="30" t="n">
        <v>1.0</v>
      </c>
      <c r="G2978" s="30" t="n">
        <f>ROUND(ROUND(E2978,8)*F2978,4)</f>
        <v>0.0611</v>
      </c>
    </row>
    <row r="2979" customHeight="1" ht="15">
      <c r="A2979" s="22" t="inlineStr">
        <is>
          <r>
            <t xml:space="preserve">I2703</t>
          </r>
        </is>
      </c>
      <c r="B2979" s="23" t="inlineStr">
        <is>
          <r>
            <t xml:space="preserve">MANUTENÇÃO</t>
          </r>
        </is>
      </c>
      <c r="C2979" s="22" t="inlineStr">
        <is>
          <r>
            <t xml:space="preserve">SEINFRA</t>
          </r>
        </is>
      </c>
      <c r="D2979" s="22" t="inlineStr">
        <is>
          <r>
            <t xml:space="preserve">H</t>
          </r>
        </is>
      </c>
      <c r="E2979" s="24" t="n">
        <v>0.1132</v>
      </c>
      <c r="F2979" s="30" t="n">
        <v>1.0</v>
      </c>
      <c r="G2979" s="30" t="n">
        <f>ROUND(ROUND(E2979,8)*F2979,4)</f>
        <v>0.1132</v>
      </c>
    </row>
    <row r="2980" customHeight="1" ht="15">
      <c r="A2980" s="2" t="inlineStr"/>
      <c r="B2980" s="2" t="inlineStr"/>
      <c r="C2980" s="2" t="inlineStr"/>
      <c r="D2980" s="2" t="inlineStr"/>
      <c r="E2980" s="26" t="inlineStr">
        <is>
          <r>
            <t xml:space="preserve">TOTAL Geral:</t>
          </r>
        </is>
      </c>
      <c r="F2980" s="26" t="inlineStr"/>
      <c r="G2980" s="31" t="n">
        <f>SUM(G2977:G2979)</f>
        <v>0.3554</v>
      </c>
    </row>
    <row r="2981" customHeight="1" ht="15">
      <c r="A2981" s="2" t="inlineStr"/>
      <c r="B2981" s="2" t="inlineStr"/>
      <c r="C2981" s="2" t="inlineStr"/>
      <c r="D2981" s="2" t="inlineStr"/>
      <c r="E2981" s="28" t="inlineStr">
        <is>
          <r>
            <t xml:space="preserve">VALOR:</t>
          </r>
        </is>
      </c>
      <c r="F2981" s="28" t="inlineStr"/>
      <c r="G2981" s="29" t="n">
        <f>ROUND(SUM(G2980),2)</f>
        <v>0.36</v>
      </c>
    </row>
    <row r="2982" customHeight="1" ht="15">
      <c r="A2982" s="2" t="inlineStr"/>
      <c r="B2982" s="2" t="inlineStr"/>
      <c r="C2982" s="2" t="inlineStr"/>
      <c r="D2982" s="2" t="inlineStr"/>
      <c r="E2982" s="28" t="inlineStr">
        <is>
          <r>
            <t xml:space="preserve">VALOR BDI (20.34%):</t>
          </r>
        </is>
      </c>
      <c r="F2982" s="28" t="inlineStr"/>
      <c r="G2982" s="29" t="n">
        <f>ROUND(G2981*(20.34/100),2)</f>
        <v>0.07</v>
      </c>
    </row>
    <row r="2983" customHeight="1" ht="15">
      <c r="A2983" s="2" t="inlineStr"/>
      <c r="B2983" s="2" t="inlineStr"/>
      <c r="C2983" s="2" t="inlineStr"/>
      <c r="D2983" s="2" t="inlineStr"/>
      <c r="E2983" s="28" t="inlineStr">
        <is>
          <r>
            <t xml:space="preserve">VALOR COM BDI:</t>
          </r>
        </is>
      </c>
      <c r="F2983" s="28" t="inlineStr"/>
      <c r="G2983" s="29" t="n">
        <f>G2982+G2981</f>
        <v>0.43</v>
      </c>
    </row>
    <row r="2984" customHeight="1" ht="10">
      <c r="A2984" s="2" t="inlineStr"/>
      <c r="B2984" s="2" t="inlineStr"/>
      <c r="C2984" s="2" t="inlineStr"/>
      <c r="D2984" s="2" t="inlineStr"/>
      <c r="E2984" s="18" t="inlineStr"/>
      <c r="F2984" s="18" t="inlineStr"/>
      <c r="G2984" s="18" t="inlineStr"/>
    </row>
    <row r="2985" customHeight="1" ht="20">
      <c r="A2985" s="19" t="inlineStr">
        <is>
          <r>
            <t xml:space="preserve">​S07891​ Eletroduto em ferro galvanizado pesado sem costura 1 1/4" x 3m​ (un)</t>
          </r>
        </is>
      </c>
      <c r="B2985" s="19" t="inlineStr"/>
      <c r="C2985" s="19" t="inlineStr"/>
      <c r="D2985" s="19" t="inlineStr"/>
      <c r="E2985" s="19" t="inlineStr"/>
      <c r="F2985" s="19" t="inlineStr"/>
      <c r="G2985" s="19" t="inlineStr"/>
    </row>
    <row r="2986" customHeight="1" ht="15">
      <c r="A2986" s="20" t="inlineStr">
        <is>
          <r>
            <t xml:space="preserve">Encargos Complementares</t>
          </r>
        </is>
      </c>
      <c r="B2986" s="20" t="inlineStr"/>
      <c r="C2986" s="21" t="inlineStr">
        <is>
          <r>
            <t xml:space="preserve">FONTE</t>
          </r>
        </is>
      </c>
      <c r="D2986" s="21" t="inlineStr">
        <is>
          <r>
            <t xml:space="preserve">UNID</t>
          </r>
        </is>
      </c>
      <c r="E2986" s="21" t="inlineStr">
        <is>
          <r>
            <t xml:space="preserve">COEFICIENTE</t>
          </r>
        </is>
      </c>
      <c r="F2986" s="21" t="inlineStr">
        <is>
          <r>
            <t xml:space="preserve">PREÇO UNITÁRIO</t>
          </r>
        </is>
      </c>
      <c r="G2986" s="21" t="inlineStr">
        <is>
          <r>
            <t xml:space="preserve">TOTAL</t>
          </r>
        </is>
      </c>
    </row>
    <row r="2987" customHeight="1" ht="15">
      <c r="A2987" s="22" t="inlineStr">
        <is>
          <r>
            <t xml:space="preserve">S10552</t>
          </r>
        </is>
      </c>
      <c r="B2987" s="23" t="inlineStr">
        <is>
          <r>
            <t xml:space="preserve">Encargos Complementares - Eletricista</t>
          </r>
        </is>
      </c>
      <c r="C2987" s="22" t="inlineStr">
        <is>
          <r>
            <t xml:space="preserve">ORSE</t>
          </r>
        </is>
      </c>
      <c r="D2987" s="22" t="inlineStr">
        <is>
          <r>
            <t xml:space="preserve">h</t>
          </r>
        </is>
      </c>
      <c r="E2987" s="24" t="n">
        <v>0.75</v>
      </c>
      <c r="F2987" s="25" t="n">
        <v>3.81</v>
      </c>
      <c r="G2987" s="25" t="n">
        <f>TRUNC(TRUNC(E2987,8)*F2987,2)</f>
        <v>2.85</v>
      </c>
    </row>
    <row r="2988" customHeight="1" ht="15">
      <c r="A2988" s="22" t="inlineStr">
        <is>
          <r>
            <t xml:space="preserve">S10549</t>
          </r>
        </is>
      </c>
      <c r="B2988" s="23" t="inlineStr">
        <is>
          <r>
            <t xml:space="preserve">Encargos Complementares - Servente</t>
          </r>
        </is>
      </c>
      <c r="C2988" s="22" t="inlineStr">
        <is>
          <r>
            <t xml:space="preserve">ORSE</t>
          </r>
        </is>
      </c>
      <c r="D2988" s="22" t="inlineStr">
        <is>
          <r>
            <t xml:space="preserve">h</t>
          </r>
        </is>
      </c>
      <c r="E2988" s="24" t="n">
        <v>0.75</v>
      </c>
      <c r="F2988" s="25" t="n">
        <v>3.96</v>
      </c>
      <c r="G2988" s="25" t="n">
        <f>TRUNC(TRUNC(E2988,8)*F2988,2)</f>
        <v>2.97</v>
      </c>
    </row>
    <row r="2989" customHeight="1" ht="15">
      <c r="A2989" s="2" t="inlineStr"/>
      <c r="B2989" s="2" t="inlineStr"/>
      <c r="C2989" s="2" t="inlineStr"/>
      <c r="D2989" s="2" t="inlineStr"/>
      <c r="E2989" s="26" t="inlineStr">
        <is>
          <r>
            <t xml:space="preserve">TOTAL Encargos Complementares:</t>
          </r>
        </is>
      </c>
      <c r="F2989" s="26" t="inlineStr"/>
      <c r="G2989" s="27" t="n">
        <f>SUM(G2987:G2988)</f>
        <v>5.82</v>
      </c>
    </row>
    <row r="2990" customHeight="1" ht="15">
      <c r="A2990" s="20" t="inlineStr">
        <is>
          <r>
            <t xml:space="preserve">Material</t>
          </r>
        </is>
      </c>
      <c r="B2990" s="20" t="inlineStr"/>
      <c r="C2990" s="21" t="inlineStr">
        <is>
          <r>
            <t xml:space="preserve">FONTE</t>
          </r>
        </is>
      </c>
      <c r="D2990" s="21" t="inlineStr">
        <is>
          <r>
            <t xml:space="preserve">UNID</t>
          </r>
        </is>
      </c>
      <c r="E2990" s="21" t="inlineStr">
        <is>
          <r>
            <t xml:space="preserve">COEFICIENTE</t>
          </r>
        </is>
      </c>
      <c r="F2990" s="21" t="inlineStr">
        <is>
          <r>
            <t xml:space="preserve">PREÇO UNITÁRIO</t>
          </r>
        </is>
      </c>
      <c r="G2990" s="21" t="inlineStr">
        <is>
          <r>
            <t xml:space="preserve">TOTAL</t>
          </r>
        </is>
      </c>
    </row>
    <row r="2991" customHeight="1" ht="21">
      <c r="A2991" s="22" t="inlineStr">
        <is>
          <r>
            <t xml:space="preserve">I03974</t>
          </r>
        </is>
      </c>
      <c r="B2991" s="23" t="inlineStr">
        <is>
          <r>
            <t xml:space="preserve">Eletroduto em ferro galvanizado pesado sem costura 1 1/4" x 3m</t>
          </r>
        </is>
      </c>
      <c r="C2991" s="22" t="inlineStr">
        <is>
          <r>
            <t xml:space="preserve">ORSE</t>
          </r>
        </is>
      </c>
      <c r="D2991" s="22" t="inlineStr">
        <is>
          <r>
            <t xml:space="preserve">un</t>
          </r>
        </is>
      </c>
      <c r="E2991" s="24" t="n">
        <v>1.05</v>
      </c>
      <c r="F2991" s="25" t="n">
        <v>131.2</v>
      </c>
      <c r="G2991" s="25" t="n">
        <f>TRUNC(TRUNC(E2991,8)*F2991,2)</f>
        <v>137.76</v>
      </c>
    </row>
    <row r="2992" customHeight="1" ht="15">
      <c r="A2992" s="2" t="inlineStr"/>
      <c r="B2992" s="2" t="inlineStr"/>
      <c r="C2992" s="2" t="inlineStr"/>
      <c r="D2992" s="2" t="inlineStr"/>
      <c r="E2992" s="26" t="inlineStr">
        <is>
          <r>
            <t xml:space="preserve">TOTAL Material:</t>
          </r>
        </is>
      </c>
      <c r="F2992" s="26" t="inlineStr"/>
      <c r="G2992" s="27" t="n">
        <f>SUM(G2991:G2991)</f>
        <v>137.76</v>
      </c>
    </row>
    <row r="2993" customHeight="1" ht="15">
      <c r="A2993" s="20" t="inlineStr">
        <is>
          <r>
            <t xml:space="preserve">Mão de Obra</t>
          </r>
        </is>
      </c>
      <c r="B2993" s="20" t="inlineStr"/>
      <c r="C2993" s="21" t="inlineStr">
        <is>
          <r>
            <t xml:space="preserve">FONTE</t>
          </r>
        </is>
      </c>
      <c r="D2993" s="21" t="inlineStr">
        <is>
          <r>
            <t xml:space="preserve">UNID</t>
          </r>
        </is>
      </c>
      <c r="E2993" s="21" t="inlineStr">
        <is>
          <r>
            <t xml:space="preserve">COEFICIENTE</t>
          </r>
        </is>
      </c>
      <c r="F2993" s="21" t="inlineStr">
        <is>
          <r>
            <t xml:space="preserve">PREÇO UNITÁRIO</t>
          </r>
        </is>
      </c>
      <c r="G2993" s="21" t="inlineStr">
        <is>
          <r>
            <t xml:space="preserve">TOTAL</t>
          </r>
        </is>
      </c>
    </row>
    <row r="2994" customHeight="1" ht="15">
      <c r="A2994" s="22" t="inlineStr">
        <is>
          <r>
            <t xml:space="preserve">I02436S</t>
          </r>
        </is>
      </c>
      <c r="B2994" s="23" t="inlineStr">
        <is>
          <r>
            <t xml:space="preserve">Eletricista (horista)</t>
          </r>
        </is>
      </c>
      <c r="C2994" s="22" t="inlineStr">
        <is>
          <r>
            <t xml:space="preserve">ORSE</t>
          </r>
        </is>
      </c>
      <c r="D2994" s="22" t="inlineStr">
        <is>
          <r>
            <t xml:space="preserve">h</t>
          </r>
        </is>
      </c>
      <c r="E2994" s="24" t="n">
        <v>0.75</v>
      </c>
      <c r="F2994" s="25" t="n">
        <v>20.44</v>
      </c>
      <c r="G2994" s="25" t="n">
        <f>TRUNC(TRUNC(E2994,8)*F2994,2)</f>
        <v>15.33</v>
      </c>
    </row>
    <row r="2995" customHeight="1" ht="15">
      <c r="A2995" s="22" t="inlineStr">
        <is>
          <r>
            <t xml:space="preserve">I06111S</t>
          </r>
        </is>
      </c>
      <c r="B2995" s="23" t="inlineStr">
        <is>
          <r>
            <t xml:space="preserve">Servente de obras (horista)</t>
          </r>
        </is>
      </c>
      <c r="C2995" s="22" t="inlineStr">
        <is>
          <r>
            <t xml:space="preserve">ORSE</t>
          </r>
        </is>
      </c>
      <c r="D2995" s="22" t="inlineStr">
        <is>
          <r>
            <t xml:space="preserve">h</t>
          </r>
        </is>
      </c>
      <c r="E2995" s="24" t="n">
        <v>0.75</v>
      </c>
      <c r="F2995" s="25" t="n">
        <v>14.58</v>
      </c>
      <c r="G2995" s="25" t="n">
        <f>TRUNC(TRUNC(E2995,8)*F2995,2)</f>
        <v>10.93</v>
      </c>
    </row>
    <row r="2996" customHeight="1" ht="15">
      <c r="A2996" s="2" t="inlineStr"/>
      <c r="B2996" s="2" t="inlineStr"/>
      <c r="C2996" s="2" t="inlineStr"/>
      <c r="D2996" s="2" t="inlineStr"/>
      <c r="E2996" s="26" t="inlineStr">
        <is>
          <r>
            <t xml:space="preserve">TOTAL Mão de Obra:</t>
          </r>
        </is>
      </c>
      <c r="F2996" s="26" t="inlineStr"/>
      <c r="G2996" s="27" t="n">
        <f>SUM(G2994:G2995)</f>
        <v>26.26</v>
      </c>
    </row>
    <row r="2997" customHeight="1" ht="15">
      <c r="A2997" s="2" t="inlineStr"/>
      <c r="B2997" s="2" t="inlineStr"/>
      <c r="C2997" s="2" t="inlineStr"/>
      <c r="D2997" s="2" t="inlineStr"/>
      <c r="E2997" s="28" t="inlineStr">
        <is>
          <r>
            <t xml:space="preserve">VALOR:</t>
          </r>
        </is>
      </c>
      <c r="F2997" s="28" t="inlineStr"/>
      <c r="G2997" s="29" t="n">
        <f>ROUND(SUM(G2989,G2992,G2996),2)</f>
        <v>169.85</v>
      </c>
    </row>
    <row r="2998" customHeight="1" ht="15">
      <c r="A2998" s="2" t="inlineStr"/>
      <c r="B2998" s="2" t="inlineStr"/>
      <c r="C2998" s="2" t="inlineStr"/>
      <c r="D2998" s="2" t="inlineStr"/>
      <c r="E2998" s="28" t="inlineStr">
        <is>
          <r>
            <t xml:space="preserve">VALOR BDI (20.34%):</t>
          </r>
        </is>
      </c>
      <c r="F2998" s="28" t="inlineStr"/>
      <c r="G2998" s="29" t="n">
        <f>ROUND(G2997*(20.34/100),2)</f>
        <v>34.55</v>
      </c>
    </row>
    <row r="2999" customHeight="1" ht="15">
      <c r="A2999" s="2" t="inlineStr"/>
      <c r="B2999" s="2" t="inlineStr"/>
      <c r="C2999" s="2" t="inlineStr"/>
      <c r="D2999" s="2" t="inlineStr"/>
      <c r="E2999" s="28" t="inlineStr">
        <is>
          <r>
            <t xml:space="preserve">VALOR COM BDI:</t>
          </r>
        </is>
      </c>
      <c r="F2999" s="28" t="inlineStr"/>
      <c r="G2999" s="29" t="n">
        <f>G2998+G2997</f>
        <v>204.4</v>
      </c>
    </row>
    <row r="3000" customHeight="1" ht="10">
      <c r="A3000" s="2" t="inlineStr"/>
      <c r="B3000" s="2" t="inlineStr"/>
      <c r="C3000" s="2" t="inlineStr"/>
      <c r="D3000" s="2" t="inlineStr"/>
      <c r="E3000" s="18" t="inlineStr"/>
      <c r="F3000" s="18" t="inlineStr"/>
      <c r="G3000" s="18" t="inlineStr"/>
    </row>
    <row r="3001" customHeight="1" ht="20">
      <c r="A3001" s="19" t="inlineStr">
        <is>
          <r>
            <t xml:space="preserve">​S11848​ Emenda interna 100 x 100 mm com base lisa perfurada para eletrocalha metálica (ref. Mopa ou similar)​ (un)</t>
          </r>
        </is>
      </c>
      <c r="B3001" s="19" t="inlineStr"/>
      <c r="C3001" s="19" t="inlineStr"/>
      <c r="D3001" s="19" t="inlineStr"/>
      <c r="E3001" s="19" t="inlineStr"/>
      <c r="F3001" s="19" t="inlineStr"/>
      <c r="G3001" s="19" t="inlineStr"/>
    </row>
    <row r="3002" customHeight="1" ht="15">
      <c r="A3002" s="20" t="inlineStr">
        <is>
          <r>
            <t xml:space="preserve">Encargos Complementares</t>
          </r>
        </is>
      </c>
      <c r="B3002" s="20" t="inlineStr"/>
      <c r="C3002" s="21" t="inlineStr">
        <is>
          <r>
            <t xml:space="preserve">FONTE</t>
          </r>
        </is>
      </c>
      <c r="D3002" s="21" t="inlineStr">
        <is>
          <r>
            <t xml:space="preserve">UNID</t>
          </r>
        </is>
      </c>
      <c r="E3002" s="21" t="inlineStr">
        <is>
          <r>
            <t xml:space="preserve">COEFICIENTE</t>
          </r>
        </is>
      </c>
      <c r="F3002" s="21" t="inlineStr">
        <is>
          <r>
            <t xml:space="preserve">PREÇO UNITÁRIO</t>
          </r>
        </is>
      </c>
      <c r="G3002" s="21" t="inlineStr">
        <is>
          <r>
            <t xml:space="preserve">TOTAL</t>
          </r>
        </is>
      </c>
    </row>
    <row r="3003" customHeight="1" ht="15">
      <c r="A3003" s="22" t="inlineStr">
        <is>
          <r>
            <t xml:space="preserve">S10552</t>
          </r>
        </is>
      </c>
      <c r="B3003" s="23" t="inlineStr">
        <is>
          <r>
            <t xml:space="preserve">Encargos Complementares - Eletricista</t>
          </r>
        </is>
      </c>
      <c r="C3003" s="22" t="inlineStr">
        <is>
          <r>
            <t xml:space="preserve">ORSE</t>
          </r>
        </is>
      </c>
      <c r="D3003" s="22" t="inlineStr">
        <is>
          <r>
            <t xml:space="preserve">h</t>
          </r>
        </is>
      </c>
      <c r="E3003" s="24" t="n">
        <v>0.2</v>
      </c>
      <c r="F3003" s="25" t="n">
        <v>3.81</v>
      </c>
      <c r="G3003" s="25" t="n">
        <f>TRUNC(TRUNC(E3003,8)*F3003,2)</f>
        <v>0.76</v>
      </c>
    </row>
    <row r="3004" customHeight="1" ht="15">
      <c r="A3004" s="22" t="inlineStr">
        <is>
          <r>
            <t xml:space="preserve">S10549</t>
          </r>
        </is>
      </c>
      <c r="B3004" s="23" t="inlineStr">
        <is>
          <r>
            <t xml:space="preserve">Encargos Complementares - Servente</t>
          </r>
        </is>
      </c>
      <c r="C3004" s="22" t="inlineStr">
        <is>
          <r>
            <t xml:space="preserve">ORSE</t>
          </r>
        </is>
      </c>
      <c r="D3004" s="22" t="inlineStr">
        <is>
          <r>
            <t xml:space="preserve">h</t>
          </r>
        </is>
      </c>
      <c r="E3004" s="24" t="n">
        <v>0.2</v>
      </c>
      <c r="F3004" s="25" t="n">
        <v>3.96</v>
      </c>
      <c r="G3004" s="25" t="n">
        <f>TRUNC(TRUNC(E3004,8)*F3004,2)</f>
        <v>0.79</v>
      </c>
    </row>
    <row r="3005" customHeight="1" ht="15">
      <c r="A3005" s="2" t="inlineStr"/>
      <c r="B3005" s="2" t="inlineStr"/>
      <c r="C3005" s="2" t="inlineStr"/>
      <c r="D3005" s="2" t="inlineStr"/>
      <c r="E3005" s="26" t="inlineStr">
        <is>
          <r>
            <t xml:space="preserve">TOTAL Encargos Complementares:</t>
          </r>
        </is>
      </c>
      <c r="F3005" s="26" t="inlineStr"/>
      <c r="G3005" s="27" t="n">
        <f>SUM(G3003:G3004)</f>
        <v>1.55</v>
      </c>
    </row>
    <row r="3006" customHeight="1" ht="15">
      <c r="A3006" s="20" t="inlineStr">
        <is>
          <r>
            <t xml:space="preserve">Material</t>
          </r>
        </is>
      </c>
      <c r="B3006" s="20" t="inlineStr"/>
      <c r="C3006" s="21" t="inlineStr">
        <is>
          <r>
            <t xml:space="preserve">FONTE</t>
          </r>
        </is>
      </c>
      <c r="D3006" s="21" t="inlineStr">
        <is>
          <r>
            <t xml:space="preserve">UNID</t>
          </r>
        </is>
      </c>
      <c r="E3006" s="21" t="inlineStr">
        <is>
          <r>
            <t xml:space="preserve">COEFICIENTE</t>
          </r>
        </is>
      </c>
      <c r="F3006" s="21" t="inlineStr">
        <is>
          <r>
            <t xml:space="preserve">PREÇO UNITÁRIO</t>
          </r>
        </is>
      </c>
      <c r="G3006" s="21" t="inlineStr">
        <is>
          <r>
            <t xml:space="preserve">TOTAL</t>
          </r>
        </is>
      </c>
    </row>
    <row r="3007" customHeight="1" ht="21">
      <c r="A3007" s="22" t="inlineStr">
        <is>
          <r>
            <t xml:space="preserve">I04034</t>
          </r>
        </is>
      </c>
      <c r="B3007" s="23" t="inlineStr">
        <is>
          <r>
            <t xml:space="preserve">Emenda interna 100 x 100 mm com base lisa perfurada para eletrocalha metálica (ref. Mopa ou similar)</t>
          </r>
        </is>
      </c>
      <c r="C3007" s="22" t="inlineStr">
        <is>
          <r>
            <t xml:space="preserve">ORSE</t>
          </r>
        </is>
      </c>
      <c r="D3007" s="22" t="inlineStr">
        <is>
          <r>
            <t xml:space="preserve">un</t>
          </r>
        </is>
      </c>
      <c r="E3007" s="24" t="n">
        <v>1.0</v>
      </c>
      <c r="F3007" s="25" t="n">
        <v>6.15</v>
      </c>
      <c r="G3007" s="25" t="n">
        <f>TRUNC(TRUNC(E3007,8)*F3007,2)</f>
        <v>6.15</v>
      </c>
    </row>
    <row r="3008" customHeight="1" ht="15">
      <c r="A3008" s="2" t="inlineStr"/>
      <c r="B3008" s="2" t="inlineStr"/>
      <c r="C3008" s="2" t="inlineStr"/>
      <c r="D3008" s="2" t="inlineStr"/>
      <c r="E3008" s="26" t="inlineStr">
        <is>
          <r>
            <t xml:space="preserve">TOTAL Material:</t>
          </r>
        </is>
      </c>
      <c r="F3008" s="26" t="inlineStr"/>
      <c r="G3008" s="27" t="n">
        <f>SUM(G3007:G3007)</f>
        <v>6.15</v>
      </c>
    </row>
    <row r="3009" customHeight="1" ht="15">
      <c r="A3009" s="20" t="inlineStr">
        <is>
          <r>
            <t xml:space="preserve">Mão de Obra</t>
          </r>
        </is>
      </c>
      <c r="B3009" s="20" t="inlineStr"/>
      <c r="C3009" s="21" t="inlineStr">
        <is>
          <r>
            <t xml:space="preserve">FONTE</t>
          </r>
        </is>
      </c>
      <c r="D3009" s="21" t="inlineStr">
        <is>
          <r>
            <t xml:space="preserve">UNID</t>
          </r>
        </is>
      </c>
      <c r="E3009" s="21" t="inlineStr">
        <is>
          <r>
            <t xml:space="preserve">COEFICIENTE</t>
          </r>
        </is>
      </c>
      <c r="F3009" s="21" t="inlineStr">
        <is>
          <r>
            <t xml:space="preserve">PREÇO UNITÁRIO</t>
          </r>
        </is>
      </c>
      <c r="G3009" s="21" t="inlineStr">
        <is>
          <r>
            <t xml:space="preserve">TOTAL</t>
          </r>
        </is>
      </c>
    </row>
    <row r="3010" customHeight="1" ht="15">
      <c r="A3010" s="22" t="inlineStr">
        <is>
          <r>
            <t xml:space="preserve">I02436S</t>
          </r>
        </is>
      </c>
      <c r="B3010" s="23" t="inlineStr">
        <is>
          <r>
            <t xml:space="preserve">Eletricista (horista)</t>
          </r>
        </is>
      </c>
      <c r="C3010" s="22" t="inlineStr">
        <is>
          <r>
            <t xml:space="preserve">ORSE</t>
          </r>
        </is>
      </c>
      <c r="D3010" s="22" t="inlineStr">
        <is>
          <r>
            <t xml:space="preserve">h</t>
          </r>
        </is>
      </c>
      <c r="E3010" s="24" t="n">
        <v>0.2</v>
      </c>
      <c r="F3010" s="25" t="n">
        <v>20.44</v>
      </c>
      <c r="G3010" s="25" t="n">
        <f>TRUNC(TRUNC(E3010,8)*F3010,2)</f>
        <v>4.08</v>
      </c>
    </row>
    <row r="3011" customHeight="1" ht="15">
      <c r="A3011" s="22" t="inlineStr">
        <is>
          <r>
            <t xml:space="preserve">I06111S</t>
          </r>
        </is>
      </c>
      <c r="B3011" s="23" t="inlineStr">
        <is>
          <r>
            <t xml:space="preserve">Servente de obras (horista)</t>
          </r>
        </is>
      </c>
      <c r="C3011" s="22" t="inlineStr">
        <is>
          <r>
            <t xml:space="preserve">ORSE</t>
          </r>
        </is>
      </c>
      <c r="D3011" s="22" t="inlineStr">
        <is>
          <r>
            <t xml:space="preserve">h</t>
          </r>
        </is>
      </c>
      <c r="E3011" s="24" t="n">
        <v>0.2</v>
      </c>
      <c r="F3011" s="25" t="n">
        <v>14.58</v>
      </c>
      <c r="G3011" s="25" t="n">
        <f>TRUNC(TRUNC(E3011,8)*F3011,2)</f>
        <v>2.91</v>
      </c>
    </row>
    <row r="3012" customHeight="1" ht="15">
      <c r="A3012" s="2" t="inlineStr"/>
      <c r="B3012" s="2" t="inlineStr"/>
      <c r="C3012" s="2" t="inlineStr"/>
      <c r="D3012" s="2" t="inlineStr"/>
      <c r="E3012" s="26" t="inlineStr">
        <is>
          <r>
            <t xml:space="preserve">TOTAL Mão de Obra:</t>
          </r>
        </is>
      </c>
      <c r="F3012" s="26" t="inlineStr"/>
      <c r="G3012" s="27" t="n">
        <f>SUM(G3010:G3011)</f>
        <v>6.99</v>
      </c>
    </row>
    <row r="3013" customHeight="1" ht="15">
      <c r="A3013" s="2" t="inlineStr"/>
      <c r="B3013" s="2" t="inlineStr"/>
      <c r="C3013" s="2" t="inlineStr"/>
      <c r="D3013" s="2" t="inlineStr"/>
      <c r="E3013" s="28" t="inlineStr">
        <is>
          <r>
            <t xml:space="preserve">VALOR:</t>
          </r>
        </is>
      </c>
      <c r="F3013" s="28" t="inlineStr"/>
      <c r="G3013" s="29" t="n">
        <f>ROUND(SUM(G3005,G3008,G3012),2)</f>
        <v>14.7</v>
      </c>
    </row>
    <row r="3014" customHeight="1" ht="15">
      <c r="A3014" s="2" t="inlineStr"/>
      <c r="B3014" s="2" t="inlineStr"/>
      <c r="C3014" s="2" t="inlineStr"/>
      <c r="D3014" s="2" t="inlineStr"/>
      <c r="E3014" s="28" t="inlineStr">
        <is>
          <r>
            <t xml:space="preserve">VALOR BDI (20.34%):</t>
          </r>
        </is>
      </c>
      <c r="F3014" s="28" t="inlineStr"/>
      <c r="G3014" s="29" t="n">
        <f>ROUND(G3013*(20.34/100),2)</f>
        <v>2.99</v>
      </c>
    </row>
    <row r="3015" customHeight="1" ht="15">
      <c r="A3015" s="2" t="inlineStr"/>
      <c r="B3015" s="2" t="inlineStr"/>
      <c r="C3015" s="2" t="inlineStr"/>
      <c r="D3015" s="2" t="inlineStr"/>
      <c r="E3015" s="28" t="inlineStr">
        <is>
          <r>
            <t xml:space="preserve">VALOR COM BDI:</t>
          </r>
        </is>
      </c>
      <c r="F3015" s="28" t="inlineStr"/>
      <c r="G3015" s="29" t="n">
        <f>G3014+G3013</f>
        <v>17.69</v>
      </c>
    </row>
    <row r="3016" customHeight="1" ht="10">
      <c r="A3016" s="2" t="inlineStr"/>
      <c r="B3016" s="2" t="inlineStr"/>
      <c r="C3016" s="2" t="inlineStr"/>
      <c r="D3016" s="2" t="inlineStr"/>
      <c r="E3016" s="18" t="inlineStr"/>
      <c r="F3016" s="18" t="inlineStr"/>
      <c r="G3016" s="18" t="inlineStr"/>
    </row>
    <row r="3017" customHeight="1" ht="20">
      <c r="A3017" s="19" t="inlineStr">
        <is>
          <r>
            <t xml:space="preserve">​S10576​ Encargos Complementares - Ajudante Pratico​ (h)</t>
          </r>
        </is>
      </c>
      <c r="B3017" s="19" t="inlineStr"/>
      <c r="C3017" s="19" t="inlineStr"/>
      <c r="D3017" s="19" t="inlineStr"/>
      <c r="E3017" s="19" t="inlineStr"/>
      <c r="F3017" s="19" t="inlineStr"/>
      <c r="G3017" s="19" t="inlineStr"/>
    </row>
    <row r="3018" customHeight="1" ht="15">
      <c r="A3018" s="20" t="inlineStr">
        <is>
          <r>
            <t xml:space="preserve">Encargos Complementares</t>
          </r>
        </is>
      </c>
      <c r="B3018" s="20" t="inlineStr"/>
      <c r="C3018" s="21" t="inlineStr">
        <is>
          <r>
            <t xml:space="preserve">FONTE</t>
          </r>
        </is>
      </c>
      <c r="D3018" s="21" t="inlineStr">
        <is>
          <r>
            <t xml:space="preserve">UNID</t>
          </r>
        </is>
      </c>
      <c r="E3018" s="21" t="inlineStr">
        <is>
          <r>
            <t xml:space="preserve">COEFICIENTE</t>
          </r>
        </is>
      </c>
      <c r="F3018" s="21" t="inlineStr">
        <is>
          <r>
            <t xml:space="preserve">PREÇO UNITÁRIO</t>
          </r>
        </is>
      </c>
      <c r="G3018" s="21" t="inlineStr">
        <is>
          <r>
            <t xml:space="preserve">TOTAL</t>
          </r>
        </is>
      </c>
    </row>
    <row r="3019" customHeight="1" ht="15">
      <c r="A3019" s="22" t="inlineStr">
        <is>
          <r>
            <t xml:space="preserve">I00158</t>
          </r>
        </is>
      </c>
      <c r="B3019" s="23" t="inlineStr">
        <is>
          <r>
            <t xml:space="preserve">Almoço (Participação do empregador)</t>
          </r>
        </is>
      </c>
      <c r="C3019" s="22" t="inlineStr">
        <is>
          <r>
            <t xml:space="preserve">ORSE</t>
          </r>
        </is>
      </c>
      <c r="D3019" s="22" t="inlineStr">
        <is>
          <r>
            <t xml:space="preserve">un</t>
          </r>
        </is>
      </c>
      <c r="E3019" s="24" t="n">
        <v>0.1018</v>
      </c>
      <c r="F3019" s="25" t="n">
        <v>14.0</v>
      </c>
      <c r="G3019" s="25" t="n">
        <f>TRUNC(TRUNC(E3019,8)*F3019,2)</f>
        <v>1.42</v>
      </c>
    </row>
    <row r="3020" customHeight="1" ht="21">
      <c r="A3020" s="22" t="inlineStr">
        <is>
          <r>
            <t xml:space="preserve">I12893S</t>
          </r>
        </is>
      </c>
      <c r="B3020" s="23" t="inlineStr">
        <is>
          <r>
            <t xml:space="preserve">Bota de seguranca com biqueira de aco e colarinho acolchoado</t>
          </r>
        </is>
      </c>
      <c r="C3020" s="22" t="inlineStr">
        <is>
          <r>
            <t xml:space="preserve">ORSE</t>
          </r>
        </is>
      </c>
      <c r="D3020" s="22" t="inlineStr">
        <is>
          <r>
            <t xml:space="preserve">par</t>
          </r>
        </is>
      </c>
      <c r="E3020" s="24" t="n">
        <v>8.0E-4</v>
      </c>
      <c r="F3020" s="25" t="n">
        <v>73.93</v>
      </c>
      <c r="G3020" s="25" t="n">
        <f>TRUNC(TRUNC(E3020,8)*F3020,2)</f>
        <v>0.05</v>
      </c>
    </row>
    <row r="3021" customHeight="1" ht="21">
      <c r="A3021" s="22" t="inlineStr">
        <is>
          <r>
            <t xml:space="preserve">I12894S</t>
          </r>
        </is>
      </c>
      <c r="B3021" s="23" t="inlineStr">
        <is>
          <r>
            <t xml:space="preserve">Capa para chuva em pvc com forro de poliester, com capuz (amarela ou azul)</t>
          </r>
        </is>
      </c>
      <c r="C3021" s="22" t="inlineStr">
        <is>
          <r>
            <t xml:space="preserve">ORSE</t>
          </r>
        </is>
      </c>
      <c r="D3021" s="22" t="inlineStr">
        <is>
          <r>
            <t xml:space="preserve">un</t>
          </r>
        </is>
      </c>
      <c r="E3021" s="24" t="n">
        <v>2.0E-4</v>
      </c>
      <c r="F3021" s="25" t="n">
        <v>20.11</v>
      </c>
      <c r="G3021" s="25" t="n">
        <f>TRUNC(TRUNC(E3021,8)*F3021,2)</f>
        <v>0.0</v>
      </c>
    </row>
    <row r="3022" customHeight="1" ht="21">
      <c r="A3022" s="22" t="inlineStr">
        <is>
          <r>
            <t xml:space="preserve">I12895S</t>
          </r>
        </is>
      </c>
      <c r="B3022" s="23" t="inlineStr">
        <is>
          <r>
            <t xml:space="preserve">Capacete de seguranca aba frontal com suspensao de polietileno, sem jugular (classe b)</t>
          </r>
        </is>
      </c>
      <c r="C3022" s="22" t="inlineStr">
        <is>
          <r>
            <t xml:space="preserve">ORSE</t>
          </r>
        </is>
      </c>
      <c r="D3022" s="22" t="inlineStr">
        <is>
          <r>
            <t xml:space="preserve">un</t>
          </r>
        </is>
      </c>
      <c r="E3022" s="24" t="n">
        <v>6.0E-4</v>
      </c>
      <c r="F3022" s="25" t="n">
        <v>13.5</v>
      </c>
      <c r="G3022" s="25" t="n">
        <f>TRUNC(TRUNC(E3022,8)*F3022,2)</f>
        <v>0.0</v>
      </c>
    </row>
    <row r="3023" customHeight="1" ht="21">
      <c r="A3023" s="22" t="inlineStr">
        <is>
          <r>
            <t xml:space="preserve">I02711S</t>
          </r>
        </is>
      </c>
      <c r="B3023" s="23" t="inlineStr">
        <is>
          <r>
            <t xml:space="preserve">Carrinho de mao, em aco, com capacidade de *45 a 65* l / *100* kg, pneu com camara</t>
          </r>
        </is>
      </c>
      <c r="C3023" s="22" t="inlineStr">
        <is>
          <r>
            <t xml:space="preserve">ORSE</t>
          </r>
        </is>
      </c>
      <c r="D3023" s="22" t="inlineStr">
        <is>
          <r>
            <t xml:space="preserve">un</t>
          </r>
        </is>
      </c>
      <c r="E3023" s="24" t="n">
        <v>2.0E-4</v>
      </c>
      <c r="F3023" s="25" t="n">
        <v>185.23</v>
      </c>
      <c r="G3023" s="25" t="n">
        <f>TRUNC(TRUNC(E3023,8)*F3023,2)</f>
        <v>0.03</v>
      </c>
    </row>
    <row r="3024" customHeight="1" ht="15">
      <c r="A3024" s="22" t="inlineStr">
        <is>
          <r>
            <t xml:space="preserve">I10492</t>
          </r>
        </is>
      </c>
      <c r="B3024" s="23" t="inlineStr">
        <is>
          <r>
            <t xml:space="preserve">Cesta Básica</t>
          </r>
        </is>
      </c>
      <c r="C3024" s="22" t="inlineStr">
        <is>
          <r>
            <t xml:space="preserve">ORSE</t>
          </r>
        </is>
      </c>
      <c r="D3024" s="22" t="inlineStr">
        <is>
          <r>
            <t xml:space="preserve">un</t>
          </r>
        </is>
      </c>
      <c r="E3024" s="24" t="n">
        <v>0.0045</v>
      </c>
      <c r="F3024" s="25" t="n">
        <v>205.0</v>
      </c>
      <c r="G3024" s="25" t="n">
        <f>TRUNC(TRUNC(E3024,8)*F3024,2)</f>
        <v>0.92</v>
      </c>
    </row>
    <row r="3025" customHeight="1" ht="15">
      <c r="A3025" s="22" t="inlineStr">
        <is>
          <r>
            <t xml:space="preserve">I10517</t>
          </r>
        </is>
      </c>
      <c r="B3025" s="23" t="inlineStr">
        <is>
          <r>
            <t xml:space="preserve">Exames admissionais/demissionais (checkup)</t>
          </r>
        </is>
      </c>
      <c r="C3025" s="22" t="inlineStr">
        <is>
          <r>
            <t xml:space="preserve">ORSE</t>
          </r>
        </is>
      </c>
      <c r="D3025" s="22" t="inlineStr">
        <is>
          <r>
            <t xml:space="preserve">cj</t>
          </r>
        </is>
      </c>
      <c r="E3025" s="24" t="n">
        <v>4.0E-4</v>
      </c>
      <c r="F3025" s="25" t="n">
        <v>300.0</v>
      </c>
      <c r="G3025" s="25" t="n">
        <f>TRUNC(TRUNC(E3025,8)*F3025,2)</f>
        <v>0.12</v>
      </c>
    </row>
    <row r="3026" customHeight="1" ht="15">
      <c r="A3026" s="22" t="inlineStr">
        <is>
          <r>
            <t xml:space="preserve">I00941</t>
          </r>
        </is>
      </c>
      <c r="B3026" s="23" t="inlineStr">
        <is>
          <r>
            <t xml:space="preserve">Fardamento com mangas curta</t>
          </r>
        </is>
      </c>
      <c r="C3026" s="22" t="inlineStr">
        <is>
          <r>
            <t xml:space="preserve">ORSE</t>
          </r>
        </is>
      </c>
      <c r="D3026" s="22" t="inlineStr">
        <is>
          <r>
            <t xml:space="preserve">un</t>
          </r>
        </is>
      </c>
      <c r="E3026" s="24" t="n">
        <v>0.0015</v>
      </c>
      <c r="F3026" s="25" t="n">
        <v>193.04</v>
      </c>
      <c r="G3026" s="25" t="n">
        <f>TRUNC(TRUNC(E3026,8)*F3026,2)</f>
        <v>0.28</v>
      </c>
    </row>
    <row r="3027" customHeight="1" ht="15">
      <c r="A3027" s="22" t="inlineStr">
        <is>
          <r>
            <t xml:space="preserve">I12892S</t>
          </r>
        </is>
      </c>
      <c r="B3027" s="23" t="inlineStr">
        <is>
          <r>
            <t xml:space="preserve">Luva raspa de couro, cano curto (punho *7* cm)</t>
          </r>
        </is>
      </c>
      <c r="C3027" s="22" t="inlineStr">
        <is>
          <r>
            <t xml:space="preserve">ORSE</t>
          </r>
        </is>
      </c>
      <c r="D3027" s="22" t="inlineStr">
        <is>
          <r>
            <t xml:space="preserve">par</t>
          </r>
        </is>
      </c>
      <c r="E3027" s="24" t="n">
        <v>0.0023</v>
      </c>
      <c r="F3027" s="25" t="n">
        <v>10.87</v>
      </c>
      <c r="G3027" s="25" t="n">
        <f>TRUNC(TRUNC(E3027,8)*F3027,2)</f>
        <v>0.02</v>
      </c>
    </row>
    <row r="3028" customHeight="1" ht="15">
      <c r="A3028" s="22" t="inlineStr">
        <is>
          <r>
            <t xml:space="preserve">I04729</t>
          </r>
        </is>
      </c>
      <c r="B3028" s="23" t="inlineStr">
        <is>
          <r>
            <t xml:space="preserve">Marreta 1 kg com cabo</t>
          </r>
        </is>
      </c>
      <c r="C3028" s="22" t="inlineStr">
        <is>
          <r>
            <t xml:space="preserve">ORSE</t>
          </r>
        </is>
      </c>
      <c r="D3028" s="22" t="inlineStr">
        <is>
          <r>
            <t xml:space="preserve">un</t>
          </r>
        </is>
      </c>
      <c r="E3028" s="24" t="n">
        <v>1.0E-4</v>
      </c>
      <c r="F3028" s="25" t="n">
        <v>37.8</v>
      </c>
      <c r="G3028" s="25" t="n">
        <f>TRUNC(TRUNC(E3028,8)*F3028,2)</f>
        <v>0.0</v>
      </c>
    </row>
    <row r="3029" customHeight="1" ht="15">
      <c r="A3029" s="22" t="inlineStr">
        <is>
          <r>
            <t xml:space="preserve">I01651</t>
          </r>
        </is>
      </c>
      <c r="B3029" s="23" t="inlineStr">
        <is>
          <r>
            <t xml:space="preserve">Óculos branco proteção</t>
          </r>
        </is>
      </c>
      <c r="C3029" s="22" t="inlineStr">
        <is>
          <r>
            <t xml:space="preserve">ORSE</t>
          </r>
        </is>
      </c>
      <c r="D3029" s="22" t="inlineStr">
        <is>
          <r>
            <t xml:space="preserve">pr</t>
          </r>
        </is>
      </c>
      <c r="E3029" s="24" t="n">
        <v>8.0E-4</v>
      </c>
      <c r="F3029" s="25" t="n">
        <v>6.0</v>
      </c>
      <c r="G3029" s="25" t="n">
        <f>TRUNC(TRUNC(E3029,8)*F3029,2)</f>
        <v>0.0</v>
      </c>
    </row>
    <row r="3030" customHeight="1" ht="15">
      <c r="A3030" s="22" t="inlineStr">
        <is>
          <r>
            <t xml:space="preserve">I10788</t>
          </r>
        </is>
      </c>
      <c r="B3030" s="23" t="inlineStr">
        <is>
          <r>
            <t xml:space="preserve">Pá quadrada</t>
          </r>
        </is>
      </c>
      <c r="C3030" s="22" t="inlineStr">
        <is>
          <r>
            <t xml:space="preserve">ORSE</t>
          </r>
        </is>
      </c>
      <c r="D3030" s="22" t="inlineStr">
        <is>
          <r>
            <t xml:space="preserve">un</t>
          </r>
        </is>
      </c>
      <c r="E3030" s="24" t="n">
        <v>2.0E-4</v>
      </c>
      <c r="F3030" s="25" t="n">
        <v>36.9</v>
      </c>
      <c r="G3030" s="25" t="n">
        <f>TRUNC(TRUNC(E3030,8)*F3030,2)</f>
        <v>0.0</v>
      </c>
    </row>
    <row r="3031" customHeight="1" ht="15">
      <c r="A3031" s="22" t="inlineStr">
        <is>
          <r>
            <t xml:space="preserve">I10596</t>
          </r>
        </is>
      </c>
      <c r="B3031" s="23" t="inlineStr">
        <is>
          <r>
            <t xml:space="preserve">Protetor auricular</t>
          </r>
        </is>
      </c>
      <c r="C3031" s="22" t="inlineStr">
        <is>
          <r>
            <t xml:space="preserve">ORSE</t>
          </r>
        </is>
      </c>
      <c r="D3031" s="22" t="inlineStr">
        <is>
          <r>
            <t xml:space="preserve">un</t>
          </r>
        </is>
      </c>
      <c r="E3031" s="24" t="n">
        <v>0.0045</v>
      </c>
      <c r="F3031" s="25" t="n">
        <v>4.81</v>
      </c>
      <c r="G3031" s="25" t="n">
        <f>TRUNC(TRUNC(E3031,8)*F3031,2)</f>
        <v>0.02</v>
      </c>
    </row>
    <row r="3032" customHeight="1" ht="15">
      <c r="A3032" s="22" t="inlineStr">
        <is>
          <r>
            <t xml:space="preserve">I10599</t>
          </r>
        </is>
      </c>
      <c r="B3032" s="23" t="inlineStr">
        <is>
          <r>
            <t xml:space="preserve">Protetor solar fps 30 com 120ml</t>
          </r>
        </is>
      </c>
      <c r="C3032" s="22" t="inlineStr">
        <is>
          <r>
            <t xml:space="preserve">ORSE</t>
          </r>
        </is>
      </c>
      <c r="D3032" s="22" t="inlineStr">
        <is>
          <r>
            <t xml:space="preserve">un</t>
          </r>
        </is>
      </c>
      <c r="E3032" s="24" t="n">
        <v>0.0018</v>
      </c>
      <c r="F3032" s="25" t="n">
        <v>18.0</v>
      </c>
      <c r="G3032" s="25" t="n">
        <f>TRUNC(TRUNC(E3032,8)*F3032,2)</f>
        <v>0.03</v>
      </c>
    </row>
    <row r="3033" customHeight="1" ht="21">
      <c r="A3033" s="22" t="inlineStr">
        <is>
          <r>
            <t xml:space="preserve">I10761</t>
          </r>
        </is>
      </c>
      <c r="B3033" s="23" t="inlineStr">
        <is>
          <r>
            <t xml:space="preserve">Refeição - café da manhã ( café com leite e dois pães com manteiga)</t>
          </r>
        </is>
      </c>
      <c r="C3033" s="22" t="inlineStr">
        <is>
          <r>
            <t xml:space="preserve">ORSE</t>
          </r>
        </is>
      </c>
      <c r="D3033" s="22" t="inlineStr">
        <is>
          <r>
            <t xml:space="preserve">un</t>
          </r>
        </is>
      </c>
      <c r="E3033" s="24" t="n">
        <v>0.1018</v>
      </c>
      <c r="F3033" s="25" t="n">
        <v>5.0</v>
      </c>
      <c r="G3033" s="25" t="n">
        <f>TRUNC(TRUNC(E3033,8)*F3033,2)</f>
        <v>0.5</v>
      </c>
    </row>
    <row r="3034" customHeight="1" ht="15">
      <c r="A3034" s="22" t="inlineStr">
        <is>
          <r>
            <t xml:space="preserve">I10362</t>
          </r>
        </is>
      </c>
      <c r="B3034" s="23" t="inlineStr">
        <is>
          <r>
            <t xml:space="preserve">Seguro de vida e acidente em grupo</t>
          </r>
        </is>
      </c>
      <c r="C3034" s="22" t="inlineStr">
        <is>
          <r>
            <t xml:space="preserve">ORSE</t>
          </r>
        </is>
      </c>
      <c r="D3034" s="22" t="inlineStr">
        <is>
          <r>
            <t xml:space="preserve">un</t>
          </r>
        </is>
      </c>
      <c r="E3034" s="24" t="n">
        <v>0.0045</v>
      </c>
      <c r="F3034" s="25" t="n">
        <v>12.54</v>
      </c>
      <c r="G3034" s="25" t="n">
        <f>TRUNC(TRUNC(E3034,8)*F3034,2)</f>
        <v>0.05</v>
      </c>
    </row>
    <row r="3035" customHeight="1" ht="15">
      <c r="A3035" s="22" t="inlineStr">
        <is>
          <r>
            <t xml:space="preserve">I04728</t>
          </r>
        </is>
      </c>
      <c r="B3035" s="23" t="inlineStr">
        <is>
          <r>
            <t xml:space="preserve">Talhadeira chata 10"</t>
          </r>
        </is>
      </c>
      <c r="C3035" s="22" t="inlineStr">
        <is>
          <r>
            <t xml:space="preserve">ORSE</t>
          </r>
        </is>
      </c>
      <c r="D3035" s="22" t="inlineStr">
        <is>
          <r>
            <t xml:space="preserve">un</t>
          </r>
        </is>
      </c>
      <c r="E3035" s="24" t="n">
        <v>3.0E-4</v>
      </c>
      <c r="F3035" s="25" t="n">
        <v>18.58</v>
      </c>
      <c r="G3035" s="25" t="n">
        <f>TRUNC(TRUNC(E3035,8)*F3035,2)</f>
        <v>0.0</v>
      </c>
    </row>
    <row r="3036" customHeight="1" ht="15">
      <c r="A3036" s="22" t="inlineStr">
        <is>
          <r>
            <t xml:space="preserve">I02378</t>
          </r>
        </is>
      </c>
      <c r="B3036" s="23" t="inlineStr">
        <is>
          <r>
            <t xml:space="preserve">Vale transporte</t>
          </r>
        </is>
      </c>
      <c r="C3036" s="22" t="inlineStr">
        <is>
          <r>
            <t xml:space="preserve">ORSE</t>
          </r>
        </is>
      </c>
      <c r="D3036" s="22" t="inlineStr">
        <is>
          <r>
            <t xml:space="preserve">un</t>
          </r>
        </is>
      </c>
      <c r="E3036" s="24" t="n">
        <v>0.0941</v>
      </c>
      <c r="F3036" s="25" t="n">
        <v>4.5</v>
      </c>
      <c r="G3036" s="25" t="n">
        <f>TRUNC(TRUNC(E3036,8)*F3036,2)</f>
        <v>0.42</v>
      </c>
    </row>
    <row r="3037" customHeight="1" ht="15">
      <c r="A3037" s="2" t="inlineStr"/>
      <c r="B3037" s="2" t="inlineStr"/>
      <c r="C3037" s="2" t="inlineStr"/>
      <c r="D3037" s="2" t="inlineStr"/>
      <c r="E3037" s="26" t="inlineStr">
        <is>
          <r>
            <t xml:space="preserve">TOTAL Encargos Complementares:</t>
          </r>
        </is>
      </c>
      <c r="F3037" s="26" t="inlineStr"/>
      <c r="G3037" s="27" t="n">
        <f>SUM(G3019:G3036)</f>
        <v>3.86</v>
      </c>
    </row>
    <row r="3038" customHeight="1" ht="15">
      <c r="A3038" s="2" t="inlineStr"/>
      <c r="B3038" s="2" t="inlineStr"/>
      <c r="C3038" s="2" t="inlineStr"/>
      <c r="D3038" s="2" t="inlineStr"/>
      <c r="E3038" s="28" t="inlineStr">
        <is>
          <r>
            <t xml:space="preserve">VALOR:</t>
          </r>
        </is>
      </c>
      <c r="F3038" s="28" t="inlineStr"/>
      <c r="G3038" s="29" t="n">
        <f>ROUND(SUM(G3037),2)</f>
        <v>3.96</v>
      </c>
    </row>
    <row r="3039" customHeight="1" ht="15">
      <c r="A3039" s="2" t="inlineStr"/>
      <c r="B3039" s="2" t="inlineStr"/>
      <c r="C3039" s="2" t="inlineStr"/>
      <c r="D3039" s="2" t="inlineStr"/>
      <c r="E3039" s="28" t="inlineStr">
        <is>
          <r>
            <t xml:space="preserve">VALOR BDI (20.34%):</t>
          </r>
        </is>
      </c>
      <c r="F3039" s="28" t="inlineStr"/>
      <c r="G3039" s="29" t="n">
        <f>ROUND(G3038*(20.34/100),2)</f>
        <v>0.81</v>
      </c>
    </row>
    <row r="3040" customHeight="1" ht="15">
      <c r="A3040" s="2" t="inlineStr"/>
      <c r="B3040" s="2" t="inlineStr"/>
      <c r="C3040" s="2" t="inlineStr"/>
      <c r="D3040" s="2" t="inlineStr"/>
      <c r="E3040" s="28" t="inlineStr">
        <is>
          <r>
            <t xml:space="preserve">VALOR COM BDI:</t>
          </r>
        </is>
      </c>
      <c r="F3040" s="28" t="inlineStr"/>
      <c r="G3040" s="29" t="n">
        <f>G3039+G3038</f>
        <v>4.77</v>
      </c>
    </row>
    <row r="3041" customHeight="1" ht="10">
      <c r="A3041" s="2" t="inlineStr"/>
      <c r="B3041" s="2" t="inlineStr"/>
      <c r="C3041" s="2" t="inlineStr"/>
      <c r="D3041" s="2" t="inlineStr"/>
      <c r="E3041" s="18" t="inlineStr"/>
      <c r="F3041" s="18" t="inlineStr"/>
      <c r="G3041" s="18" t="inlineStr"/>
    </row>
    <row r="3042" customHeight="1" ht="20">
      <c r="A3042" s="19" t="inlineStr">
        <is>
          <r>
            <t xml:space="preserve">​S10555​ Encargos Complementares - Armador​ (h)</t>
          </r>
        </is>
      </c>
      <c r="B3042" s="19" t="inlineStr"/>
      <c r="C3042" s="19" t="inlineStr"/>
      <c r="D3042" s="19" t="inlineStr"/>
      <c r="E3042" s="19" t="inlineStr"/>
      <c r="F3042" s="19" t="inlineStr"/>
      <c r="G3042" s="19" t="inlineStr"/>
    </row>
    <row r="3043" customHeight="1" ht="15">
      <c r="A3043" s="20" t="inlineStr">
        <is>
          <r>
            <t xml:space="preserve">Encargos Complementares</t>
          </r>
        </is>
      </c>
      <c r="B3043" s="20" t="inlineStr"/>
      <c r="C3043" s="21" t="inlineStr">
        <is>
          <r>
            <t xml:space="preserve">FONTE</t>
          </r>
        </is>
      </c>
      <c r="D3043" s="21" t="inlineStr">
        <is>
          <r>
            <t xml:space="preserve">UNID</t>
          </r>
        </is>
      </c>
      <c r="E3043" s="21" t="inlineStr">
        <is>
          <r>
            <t xml:space="preserve">COEFICIENTE</t>
          </r>
        </is>
      </c>
      <c r="F3043" s="21" t="inlineStr">
        <is>
          <r>
            <t xml:space="preserve">PREÇO UNITÁRIO</t>
          </r>
        </is>
      </c>
      <c r="G3043" s="21" t="inlineStr">
        <is>
          <r>
            <t xml:space="preserve">TOTAL</t>
          </r>
        </is>
      </c>
    </row>
    <row r="3044" customHeight="1" ht="15">
      <c r="A3044" s="22" t="inlineStr">
        <is>
          <r>
            <t xml:space="preserve">I00158</t>
          </r>
        </is>
      </c>
      <c r="B3044" s="23" t="inlineStr">
        <is>
          <r>
            <t xml:space="preserve">Almoço (Participação do empregador)</t>
          </r>
        </is>
      </c>
      <c r="C3044" s="22" t="inlineStr">
        <is>
          <r>
            <t xml:space="preserve">ORSE</t>
          </r>
        </is>
      </c>
      <c r="D3044" s="22" t="inlineStr">
        <is>
          <r>
            <t xml:space="preserve">un</t>
          </r>
        </is>
      </c>
      <c r="E3044" s="24" t="n">
        <v>0.1018</v>
      </c>
      <c r="F3044" s="25" t="n">
        <v>14.0</v>
      </c>
      <c r="G3044" s="25" t="n">
        <f>TRUNC(TRUNC(E3044,8)*F3044,2)</f>
        <v>1.42</v>
      </c>
    </row>
    <row r="3045" customHeight="1" ht="15">
      <c r="A3045" s="22" t="inlineStr">
        <is>
          <r>
            <t xml:space="preserve">I10585</t>
          </r>
        </is>
      </c>
      <c r="B3045" s="23" t="inlineStr">
        <is>
          <r>
            <t xml:space="preserve">Arco de serra</t>
          </r>
        </is>
      </c>
      <c r="C3045" s="22" t="inlineStr">
        <is>
          <r>
            <t xml:space="preserve">ORSE</t>
          </r>
        </is>
      </c>
      <c r="D3045" s="22" t="inlineStr">
        <is>
          <r>
            <t xml:space="preserve">un</t>
          </r>
        </is>
      </c>
      <c r="E3045" s="24" t="n">
        <v>2.0E-4</v>
      </c>
      <c r="F3045" s="25" t="n">
        <v>19.95</v>
      </c>
      <c r="G3045" s="25" t="n">
        <f>TRUNC(TRUNC(E3045,8)*F3045,2)</f>
        <v>0.0</v>
      </c>
    </row>
    <row r="3046" customHeight="1" ht="21">
      <c r="A3046" s="22" t="inlineStr">
        <is>
          <r>
            <t xml:space="preserve">I12893S</t>
          </r>
        </is>
      </c>
      <c r="B3046" s="23" t="inlineStr">
        <is>
          <r>
            <t xml:space="preserve">Bota de seguranca com biqueira de aco e colarinho acolchoado</t>
          </r>
        </is>
      </c>
      <c r="C3046" s="22" t="inlineStr">
        <is>
          <r>
            <t xml:space="preserve">ORSE</t>
          </r>
        </is>
      </c>
      <c r="D3046" s="22" t="inlineStr">
        <is>
          <r>
            <t xml:space="preserve">par</t>
          </r>
        </is>
      </c>
      <c r="E3046" s="24" t="n">
        <v>8.0E-4</v>
      </c>
      <c r="F3046" s="25" t="n">
        <v>73.93</v>
      </c>
      <c r="G3046" s="25" t="n">
        <f>TRUNC(TRUNC(E3046,8)*F3046,2)</f>
        <v>0.05</v>
      </c>
    </row>
    <row r="3047" customHeight="1" ht="21">
      <c r="A3047" s="22" t="inlineStr">
        <is>
          <r>
            <t xml:space="preserve">I12894S</t>
          </r>
        </is>
      </c>
      <c r="B3047" s="23" t="inlineStr">
        <is>
          <r>
            <t xml:space="preserve">Capa para chuva em pvc com forro de poliester, com capuz (amarela ou azul)</t>
          </r>
        </is>
      </c>
      <c r="C3047" s="22" t="inlineStr">
        <is>
          <r>
            <t xml:space="preserve">ORSE</t>
          </r>
        </is>
      </c>
      <c r="D3047" s="22" t="inlineStr">
        <is>
          <r>
            <t xml:space="preserve">un</t>
          </r>
        </is>
      </c>
      <c r="E3047" s="24" t="n">
        <v>2.0E-4</v>
      </c>
      <c r="F3047" s="25" t="n">
        <v>20.11</v>
      </c>
      <c r="G3047" s="25" t="n">
        <f>TRUNC(TRUNC(E3047,8)*F3047,2)</f>
        <v>0.0</v>
      </c>
    </row>
    <row r="3048" customHeight="1" ht="21">
      <c r="A3048" s="22" t="inlineStr">
        <is>
          <r>
            <t xml:space="preserve">I12895S</t>
          </r>
        </is>
      </c>
      <c r="B3048" s="23" t="inlineStr">
        <is>
          <r>
            <t xml:space="preserve">Capacete de seguranca aba frontal com suspensao de polietileno, sem jugular (classe b)</t>
          </r>
        </is>
      </c>
      <c r="C3048" s="22" t="inlineStr">
        <is>
          <r>
            <t xml:space="preserve">ORSE</t>
          </r>
        </is>
      </c>
      <c r="D3048" s="22" t="inlineStr">
        <is>
          <r>
            <t xml:space="preserve">un</t>
          </r>
        </is>
      </c>
      <c r="E3048" s="24" t="n">
        <v>6.0E-4</v>
      </c>
      <c r="F3048" s="25" t="n">
        <v>13.5</v>
      </c>
      <c r="G3048" s="25" t="n">
        <f>TRUNC(TRUNC(E3048,8)*F3048,2)</f>
        <v>0.0</v>
      </c>
    </row>
    <row r="3049" customHeight="1" ht="15">
      <c r="A3049" s="22" t="inlineStr">
        <is>
          <r>
            <t xml:space="preserve">I10492</t>
          </r>
        </is>
      </c>
      <c r="B3049" s="23" t="inlineStr">
        <is>
          <r>
            <t xml:space="preserve">Cesta Básica</t>
          </r>
        </is>
      </c>
      <c r="C3049" s="22" t="inlineStr">
        <is>
          <r>
            <t xml:space="preserve">ORSE</t>
          </r>
        </is>
      </c>
      <c r="D3049" s="22" t="inlineStr">
        <is>
          <r>
            <t xml:space="preserve">un</t>
          </r>
        </is>
      </c>
      <c r="E3049" s="24" t="n">
        <v>0.0045</v>
      </c>
      <c r="F3049" s="25" t="n">
        <v>205.0</v>
      </c>
      <c r="G3049" s="25" t="n">
        <f>TRUNC(TRUNC(E3049,8)*F3049,2)</f>
        <v>0.92</v>
      </c>
    </row>
    <row r="3050" customHeight="1" ht="15">
      <c r="A3050" s="22" t="inlineStr">
        <is>
          <r>
            <t xml:space="preserve">I10517</t>
          </r>
        </is>
      </c>
      <c r="B3050" s="23" t="inlineStr">
        <is>
          <r>
            <t xml:space="preserve">Exames admissionais/demissionais (checkup)</t>
          </r>
        </is>
      </c>
      <c r="C3050" s="22" t="inlineStr">
        <is>
          <r>
            <t xml:space="preserve">ORSE</t>
          </r>
        </is>
      </c>
      <c r="D3050" s="22" t="inlineStr">
        <is>
          <r>
            <t xml:space="preserve">cj</t>
          </r>
        </is>
      </c>
      <c r="E3050" s="24" t="n">
        <v>4.0E-4</v>
      </c>
      <c r="F3050" s="25" t="n">
        <v>300.0</v>
      </c>
      <c r="G3050" s="25" t="n">
        <f>TRUNC(TRUNC(E3050,8)*F3050,2)</f>
        <v>0.12</v>
      </c>
    </row>
    <row r="3051" customHeight="1" ht="15">
      <c r="A3051" s="22" t="inlineStr">
        <is>
          <r>
            <t xml:space="preserve">I00941</t>
          </r>
        </is>
      </c>
      <c r="B3051" s="23" t="inlineStr">
        <is>
          <r>
            <t xml:space="preserve">Fardamento com mangas curta</t>
          </r>
        </is>
      </c>
      <c r="C3051" s="22" t="inlineStr">
        <is>
          <r>
            <t xml:space="preserve">ORSE</t>
          </r>
        </is>
      </c>
      <c r="D3051" s="22" t="inlineStr">
        <is>
          <r>
            <t xml:space="preserve">un</t>
          </r>
        </is>
      </c>
      <c r="E3051" s="24" t="n">
        <v>0.0015</v>
      </c>
      <c r="F3051" s="25" t="n">
        <v>193.04</v>
      </c>
      <c r="G3051" s="25" t="n">
        <f>TRUNC(TRUNC(E3051,8)*F3051,2)</f>
        <v>0.28</v>
      </c>
    </row>
    <row r="3052" customHeight="1" ht="15">
      <c r="A3052" s="22" t="inlineStr">
        <is>
          <r>
            <t xml:space="preserve">I12892S</t>
          </r>
        </is>
      </c>
      <c r="B3052" s="23" t="inlineStr">
        <is>
          <r>
            <t xml:space="preserve">Luva raspa de couro, cano curto (punho *7* cm)</t>
          </r>
        </is>
      </c>
      <c r="C3052" s="22" t="inlineStr">
        <is>
          <r>
            <t xml:space="preserve">ORSE</t>
          </r>
        </is>
      </c>
      <c r="D3052" s="22" t="inlineStr">
        <is>
          <r>
            <t xml:space="preserve">par</t>
          </r>
        </is>
      </c>
      <c r="E3052" s="24" t="n">
        <v>0.0023</v>
      </c>
      <c r="F3052" s="25" t="n">
        <v>10.87</v>
      </c>
      <c r="G3052" s="25" t="n">
        <f>TRUNC(TRUNC(E3052,8)*F3052,2)</f>
        <v>0.02</v>
      </c>
    </row>
    <row r="3053" customHeight="1" ht="15">
      <c r="A3053" s="22" t="inlineStr">
        <is>
          <r>
            <t xml:space="preserve">I01651</t>
          </r>
        </is>
      </c>
      <c r="B3053" s="23" t="inlineStr">
        <is>
          <r>
            <t xml:space="preserve">Óculos branco proteção</t>
          </r>
        </is>
      </c>
      <c r="C3053" s="22" t="inlineStr">
        <is>
          <r>
            <t xml:space="preserve">ORSE</t>
          </r>
        </is>
      </c>
      <c r="D3053" s="22" t="inlineStr">
        <is>
          <r>
            <t xml:space="preserve">pr</t>
          </r>
        </is>
      </c>
      <c r="E3053" s="24" t="n">
        <v>8.0E-4</v>
      </c>
      <c r="F3053" s="25" t="n">
        <v>6.0</v>
      </c>
      <c r="G3053" s="25" t="n">
        <f>TRUNC(TRUNC(E3053,8)*F3053,2)</f>
        <v>0.0</v>
      </c>
    </row>
    <row r="3054" customHeight="1" ht="15">
      <c r="A3054" s="22" t="inlineStr">
        <is>
          <r>
            <t xml:space="preserve">I10596</t>
          </r>
        </is>
      </c>
      <c r="B3054" s="23" t="inlineStr">
        <is>
          <r>
            <t xml:space="preserve">Protetor auricular</t>
          </r>
        </is>
      </c>
      <c r="C3054" s="22" t="inlineStr">
        <is>
          <r>
            <t xml:space="preserve">ORSE</t>
          </r>
        </is>
      </c>
      <c r="D3054" s="22" t="inlineStr">
        <is>
          <r>
            <t xml:space="preserve">un</t>
          </r>
        </is>
      </c>
      <c r="E3054" s="24" t="n">
        <v>0.0045</v>
      </c>
      <c r="F3054" s="25" t="n">
        <v>4.81</v>
      </c>
      <c r="G3054" s="25" t="n">
        <f>TRUNC(TRUNC(E3054,8)*F3054,2)</f>
        <v>0.02</v>
      </c>
    </row>
    <row r="3055" customHeight="1" ht="15">
      <c r="A3055" s="22" t="inlineStr">
        <is>
          <r>
            <t xml:space="preserve">I10599</t>
          </r>
        </is>
      </c>
      <c r="B3055" s="23" t="inlineStr">
        <is>
          <r>
            <t xml:space="preserve">Protetor solar fps 30 com 120ml</t>
          </r>
        </is>
      </c>
      <c r="C3055" s="22" t="inlineStr">
        <is>
          <r>
            <t xml:space="preserve">ORSE</t>
          </r>
        </is>
      </c>
      <c r="D3055" s="22" t="inlineStr">
        <is>
          <r>
            <t xml:space="preserve">un</t>
          </r>
        </is>
      </c>
      <c r="E3055" s="24" t="n">
        <v>0.0018</v>
      </c>
      <c r="F3055" s="25" t="n">
        <v>18.0</v>
      </c>
      <c r="G3055" s="25" t="n">
        <f>TRUNC(TRUNC(E3055,8)*F3055,2)</f>
        <v>0.03</v>
      </c>
    </row>
    <row r="3056" customHeight="1" ht="21">
      <c r="A3056" s="22" t="inlineStr">
        <is>
          <r>
            <t xml:space="preserve">I10761</t>
          </r>
        </is>
      </c>
      <c r="B3056" s="23" t="inlineStr">
        <is>
          <r>
            <t xml:space="preserve">Refeição - café da manhã ( café com leite e dois pães com manteiga)</t>
          </r>
        </is>
      </c>
      <c r="C3056" s="22" t="inlineStr">
        <is>
          <r>
            <t xml:space="preserve">ORSE</t>
          </r>
        </is>
      </c>
      <c r="D3056" s="22" t="inlineStr">
        <is>
          <r>
            <t xml:space="preserve">un</t>
          </r>
        </is>
      </c>
      <c r="E3056" s="24" t="n">
        <v>0.1018</v>
      </c>
      <c r="F3056" s="25" t="n">
        <v>5.0</v>
      </c>
      <c r="G3056" s="25" t="n">
        <f>TRUNC(TRUNC(E3056,8)*F3056,2)</f>
        <v>0.5</v>
      </c>
    </row>
    <row r="3057" customHeight="1" ht="15">
      <c r="A3057" s="22" t="inlineStr">
        <is>
          <r>
            <t xml:space="preserve">I10362</t>
          </r>
        </is>
      </c>
      <c r="B3057" s="23" t="inlineStr">
        <is>
          <r>
            <t xml:space="preserve">Seguro de vida e acidente em grupo</t>
          </r>
        </is>
      </c>
      <c r="C3057" s="22" t="inlineStr">
        <is>
          <r>
            <t xml:space="preserve">ORSE</t>
          </r>
        </is>
      </c>
      <c r="D3057" s="22" t="inlineStr">
        <is>
          <r>
            <t xml:space="preserve">un</t>
          </r>
        </is>
      </c>
      <c r="E3057" s="24" t="n">
        <v>0.0045</v>
      </c>
      <c r="F3057" s="25" t="n">
        <v>12.54</v>
      </c>
      <c r="G3057" s="25" t="n">
        <f>TRUNC(TRUNC(E3057,8)*F3057,2)</f>
        <v>0.05</v>
      </c>
    </row>
    <row r="3058" customHeight="1" ht="15">
      <c r="A3058" s="22" t="inlineStr">
        <is>
          <r>
            <t xml:space="preserve">I10586</t>
          </r>
        </is>
      </c>
      <c r="B3058" s="23" t="inlineStr">
        <is>
          <r>
            <t xml:space="preserve">Torquesa</t>
          </r>
        </is>
      </c>
      <c r="C3058" s="22" t="inlineStr">
        <is>
          <r>
            <t xml:space="preserve">ORSE</t>
          </r>
        </is>
      </c>
      <c r="D3058" s="22" t="inlineStr">
        <is>
          <r>
            <t xml:space="preserve">un</t>
          </r>
        </is>
      </c>
      <c r="E3058" s="24" t="n">
        <v>2.0E-4</v>
      </c>
      <c r="F3058" s="25" t="n">
        <v>39.0</v>
      </c>
      <c r="G3058" s="25" t="n">
        <f>TRUNC(TRUNC(E3058,8)*F3058,2)</f>
        <v>0.0</v>
      </c>
    </row>
    <row r="3059" customHeight="1" ht="15">
      <c r="A3059" s="22" t="inlineStr">
        <is>
          <r>
            <t xml:space="preserve">I02378</t>
          </r>
        </is>
      </c>
      <c r="B3059" s="23" t="inlineStr">
        <is>
          <r>
            <t xml:space="preserve">Vale transporte</t>
          </r>
        </is>
      </c>
      <c r="C3059" s="22" t="inlineStr">
        <is>
          <r>
            <t xml:space="preserve">ORSE</t>
          </r>
        </is>
      </c>
      <c r="D3059" s="22" t="inlineStr">
        <is>
          <r>
            <t xml:space="preserve">un</t>
          </r>
        </is>
      </c>
      <c r="E3059" s="24" t="n">
        <v>0.0654</v>
      </c>
      <c r="F3059" s="25" t="n">
        <v>4.5</v>
      </c>
      <c r="G3059" s="25" t="n">
        <f>TRUNC(TRUNC(E3059,8)*F3059,2)</f>
        <v>0.29</v>
      </c>
    </row>
    <row r="3060" customHeight="1" ht="15">
      <c r="A3060" s="2" t="inlineStr"/>
      <c r="B3060" s="2" t="inlineStr"/>
      <c r="C3060" s="2" t="inlineStr"/>
      <c r="D3060" s="2" t="inlineStr"/>
      <c r="E3060" s="26" t="inlineStr">
        <is>
          <r>
            <t xml:space="preserve">TOTAL Encargos Complementares:</t>
          </r>
        </is>
      </c>
      <c r="F3060" s="26" t="inlineStr"/>
      <c r="G3060" s="27" t="n">
        <f>SUM(G3044:G3059)</f>
        <v>3.7</v>
      </c>
    </row>
    <row r="3061" customHeight="1" ht="15">
      <c r="A3061" s="2" t="inlineStr"/>
      <c r="B3061" s="2" t="inlineStr"/>
      <c r="C3061" s="2" t="inlineStr"/>
      <c r="D3061" s="2" t="inlineStr"/>
      <c r="E3061" s="28" t="inlineStr">
        <is>
          <r>
            <t xml:space="preserve">VALOR:</t>
          </r>
        </is>
      </c>
      <c r="F3061" s="28" t="inlineStr"/>
      <c r="G3061" s="29" t="n">
        <f>ROUND(SUM(G3060),2)</f>
        <v>3.78</v>
      </c>
    </row>
    <row r="3062" customHeight="1" ht="15">
      <c r="A3062" s="2" t="inlineStr"/>
      <c r="B3062" s="2" t="inlineStr"/>
      <c r="C3062" s="2" t="inlineStr"/>
      <c r="D3062" s="2" t="inlineStr"/>
      <c r="E3062" s="28" t="inlineStr">
        <is>
          <r>
            <t xml:space="preserve">VALOR BDI (20.34%):</t>
          </r>
        </is>
      </c>
      <c r="F3062" s="28" t="inlineStr"/>
      <c r="G3062" s="29" t="n">
        <f>ROUND(G3061*(20.34/100),2)</f>
        <v>0.77</v>
      </c>
    </row>
    <row r="3063" customHeight="1" ht="15">
      <c r="A3063" s="2" t="inlineStr"/>
      <c r="B3063" s="2" t="inlineStr"/>
      <c r="C3063" s="2" t="inlineStr"/>
      <c r="D3063" s="2" t="inlineStr"/>
      <c r="E3063" s="28" t="inlineStr">
        <is>
          <r>
            <t xml:space="preserve">VALOR COM BDI:</t>
          </r>
        </is>
      </c>
      <c r="F3063" s="28" t="inlineStr"/>
      <c r="G3063" s="29" t="n">
        <f>G3062+G3061</f>
        <v>4.55</v>
      </c>
    </row>
    <row r="3064" customHeight="1" ht="10">
      <c r="A3064" s="2" t="inlineStr"/>
      <c r="B3064" s="2" t="inlineStr"/>
      <c r="C3064" s="2" t="inlineStr"/>
      <c r="D3064" s="2" t="inlineStr"/>
      <c r="E3064" s="18" t="inlineStr"/>
      <c r="F3064" s="18" t="inlineStr"/>
      <c r="G3064" s="18" t="inlineStr"/>
    </row>
    <row r="3065" customHeight="1" ht="20">
      <c r="A3065" s="19" t="inlineStr">
        <is>
          <r>
            <t xml:space="preserve">​S10592​ Encargos Complementares - Cabista​ (h)</t>
          </r>
        </is>
      </c>
      <c r="B3065" s="19" t="inlineStr"/>
      <c r="C3065" s="19" t="inlineStr"/>
      <c r="D3065" s="19" t="inlineStr"/>
      <c r="E3065" s="19" t="inlineStr"/>
      <c r="F3065" s="19" t="inlineStr"/>
      <c r="G3065" s="19" t="inlineStr"/>
    </row>
    <row r="3066" customHeight="1" ht="15">
      <c r="A3066" s="20" t="inlineStr">
        <is>
          <r>
            <t xml:space="preserve">Encargos Complementares</t>
          </r>
        </is>
      </c>
      <c r="B3066" s="20" t="inlineStr"/>
      <c r="C3066" s="21" t="inlineStr">
        <is>
          <r>
            <t xml:space="preserve">FONTE</t>
          </r>
        </is>
      </c>
      <c r="D3066" s="21" t="inlineStr">
        <is>
          <r>
            <t xml:space="preserve">UNID</t>
          </r>
        </is>
      </c>
      <c r="E3066" s="21" t="inlineStr">
        <is>
          <r>
            <t xml:space="preserve">COEFICIENTE</t>
          </r>
        </is>
      </c>
      <c r="F3066" s="21" t="inlineStr">
        <is>
          <r>
            <t xml:space="preserve">PREÇO UNITÁRIO</t>
          </r>
        </is>
      </c>
      <c r="G3066" s="21" t="inlineStr">
        <is>
          <r>
            <t xml:space="preserve">TOTAL</t>
          </r>
        </is>
      </c>
    </row>
    <row r="3067" customHeight="1" ht="15">
      <c r="A3067" s="22" t="inlineStr">
        <is>
          <r>
            <t xml:space="preserve">I11240</t>
          </r>
        </is>
      </c>
      <c r="B3067" s="23" t="inlineStr">
        <is>
          <r>
            <t xml:space="preserve">Alicate com isolamento</t>
          </r>
        </is>
      </c>
      <c r="C3067" s="22" t="inlineStr">
        <is>
          <r>
            <t xml:space="preserve">ORSE</t>
          </r>
        </is>
      </c>
      <c r="D3067" s="22" t="inlineStr">
        <is>
          <r>
            <t xml:space="preserve">un</t>
          </r>
        </is>
      </c>
      <c r="E3067" s="24" t="n">
        <v>2.0E-4</v>
      </c>
      <c r="F3067" s="25" t="n">
        <v>47.69</v>
      </c>
      <c r="G3067" s="25" t="n">
        <f>TRUNC(TRUNC(E3067,8)*F3067,2)</f>
        <v>0.0</v>
      </c>
    </row>
    <row r="3068" customHeight="1" ht="15">
      <c r="A3068" s="22" t="inlineStr">
        <is>
          <r>
            <t xml:space="preserve">I11241</t>
          </r>
        </is>
      </c>
      <c r="B3068" s="23" t="inlineStr">
        <is>
          <r>
            <t xml:space="preserve">Alicate volt-amperimetro</t>
          </r>
        </is>
      </c>
      <c r="C3068" s="22" t="inlineStr">
        <is>
          <r>
            <t xml:space="preserve">ORSE</t>
          </r>
        </is>
      </c>
      <c r="D3068" s="22" t="inlineStr">
        <is>
          <r>
            <t xml:space="preserve">un</t>
          </r>
        </is>
      </c>
      <c r="E3068" s="24" t="n">
        <v>2.0E-4</v>
      </c>
      <c r="F3068" s="25" t="n">
        <v>170.6</v>
      </c>
      <c r="G3068" s="25" t="n">
        <f>TRUNC(TRUNC(E3068,8)*F3068,2)</f>
        <v>0.03</v>
      </c>
    </row>
    <row r="3069" customHeight="1" ht="15">
      <c r="A3069" s="22" t="inlineStr">
        <is>
          <r>
            <t xml:space="preserve">I00158</t>
          </r>
        </is>
      </c>
      <c r="B3069" s="23" t="inlineStr">
        <is>
          <r>
            <t xml:space="preserve">Almoço (Participação do empregador)</t>
          </r>
        </is>
      </c>
      <c r="C3069" s="22" t="inlineStr">
        <is>
          <r>
            <t xml:space="preserve">ORSE</t>
          </r>
        </is>
      </c>
      <c r="D3069" s="22" t="inlineStr">
        <is>
          <r>
            <t xml:space="preserve">un</t>
          </r>
        </is>
      </c>
      <c r="E3069" s="24" t="n">
        <v>0.1018</v>
      </c>
      <c r="F3069" s="25" t="n">
        <v>14.0</v>
      </c>
      <c r="G3069" s="25" t="n">
        <f>TRUNC(TRUNC(E3069,8)*F3069,2)</f>
        <v>1.42</v>
      </c>
    </row>
    <row r="3070" customHeight="1" ht="21">
      <c r="A3070" s="22" t="inlineStr">
        <is>
          <r>
            <t xml:space="preserve">I12893S</t>
          </r>
        </is>
      </c>
      <c r="B3070" s="23" t="inlineStr">
        <is>
          <r>
            <t xml:space="preserve">Bota de seguranca com biqueira de aco e colarinho acolchoado</t>
          </r>
        </is>
      </c>
      <c r="C3070" s="22" t="inlineStr">
        <is>
          <r>
            <t xml:space="preserve">ORSE</t>
          </r>
        </is>
      </c>
      <c r="D3070" s="22" t="inlineStr">
        <is>
          <r>
            <t xml:space="preserve">par</t>
          </r>
        </is>
      </c>
      <c r="E3070" s="24" t="n">
        <v>7.0E-4</v>
      </c>
      <c r="F3070" s="25" t="n">
        <v>73.93</v>
      </c>
      <c r="G3070" s="25" t="n">
        <f>TRUNC(TRUNC(E3070,8)*F3070,2)</f>
        <v>0.05</v>
      </c>
    </row>
    <row r="3071" customHeight="1" ht="21">
      <c r="A3071" s="22" t="inlineStr">
        <is>
          <r>
            <t xml:space="preserve">I12894S</t>
          </r>
        </is>
      </c>
      <c r="B3071" s="23" t="inlineStr">
        <is>
          <r>
            <t xml:space="preserve">Capa para chuva em pvc com forro de poliester, com capuz (amarela ou azul)</t>
          </r>
        </is>
      </c>
      <c r="C3071" s="22" t="inlineStr">
        <is>
          <r>
            <t xml:space="preserve">ORSE</t>
          </r>
        </is>
      </c>
      <c r="D3071" s="22" t="inlineStr">
        <is>
          <r>
            <t xml:space="preserve">un</t>
          </r>
        </is>
      </c>
      <c r="E3071" s="24" t="n">
        <v>2.0E-4</v>
      </c>
      <c r="F3071" s="25" t="n">
        <v>20.11</v>
      </c>
      <c r="G3071" s="25" t="n">
        <f>TRUNC(TRUNC(E3071,8)*F3071,2)</f>
        <v>0.0</v>
      </c>
    </row>
    <row r="3072" customHeight="1" ht="21">
      <c r="A3072" s="22" t="inlineStr">
        <is>
          <r>
            <t xml:space="preserve">I12895S</t>
          </r>
        </is>
      </c>
      <c r="B3072" s="23" t="inlineStr">
        <is>
          <r>
            <t xml:space="preserve">Capacete de seguranca aba frontal com suspensao de polietileno, sem jugular (classe b)</t>
          </r>
        </is>
      </c>
      <c r="C3072" s="22" t="inlineStr">
        <is>
          <r>
            <t xml:space="preserve">ORSE</t>
          </r>
        </is>
      </c>
      <c r="D3072" s="22" t="inlineStr">
        <is>
          <r>
            <t xml:space="preserve">un</t>
          </r>
        </is>
      </c>
      <c r="E3072" s="24" t="n">
        <v>6.0E-4</v>
      </c>
      <c r="F3072" s="25" t="n">
        <v>13.5</v>
      </c>
      <c r="G3072" s="25" t="n">
        <f>TRUNC(TRUNC(E3072,8)*F3072,2)</f>
        <v>0.0</v>
      </c>
    </row>
    <row r="3073" customHeight="1" ht="15">
      <c r="A3073" s="22" t="inlineStr">
        <is>
          <r>
            <t xml:space="preserve">I10492</t>
          </r>
        </is>
      </c>
      <c r="B3073" s="23" t="inlineStr">
        <is>
          <r>
            <t xml:space="preserve">Cesta Básica</t>
          </r>
        </is>
      </c>
      <c r="C3073" s="22" t="inlineStr">
        <is>
          <r>
            <t xml:space="preserve">ORSE</t>
          </r>
        </is>
      </c>
      <c r="D3073" s="22" t="inlineStr">
        <is>
          <r>
            <t xml:space="preserve">un</t>
          </r>
        </is>
      </c>
      <c r="E3073" s="24" t="n">
        <v>0.0045</v>
      </c>
      <c r="F3073" s="25" t="n">
        <v>205.0</v>
      </c>
      <c r="G3073" s="25" t="n">
        <f>TRUNC(TRUNC(E3073,8)*F3073,2)</f>
        <v>0.92</v>
      </c>
    </row>
    <row r="3074" customHeight="1" ht="15">
      <c r="A3074" s="22" t="inlineStr">
        <is>
          <r>
            <t xml:space="preserve">I10579</t>
          </r>
        </is>
      </c>
      <c r="B3074" s="23" t="inlineStr">
        <is>
          <r>
            <t xml:space="preserve">Chave de fenda chata 30 cm</t>
          </r>
        </is>
      </c>
      <c r="C3074" s="22" t="inlineStr">
        <is>
          <r>
            <t xml:space="preserve">ORSE</t>
          </r>
        </is>
      </c>
      <c r="D3074" s="22" t="inlineStr">
        <is>
          <r>
            <t xml:space="preserve">un</t>
          </r>
        </is>
      </c>
      <c r="E3074" s="24" t="n">
        <v>2.0E-4</v>
      </c>
      <c r="F3074" s="25" t="n">
        <v>26.89</v>
      </c>
      <c r="G3074" s="25" t="n">
        <f>TRUNC(TRUNC(E3074,8)*F3074,2)</f>
        <v>0.0</v>
      </c>
    </row>
    <row r="3075" customHeight="1" ht="15">
      <c r="A3075" s="22" t="inlineStr">
        <is>
          <r>
            <t xml:space="preserve">I11242</t>
          </r>
        </is>
      </c>
      <c r="B3075" s="23" t="inlineStr">
        <is>
          <r>
            <t xml:space="preserve">Chave inglesa 12"</t>
          </r>
        </is>
      </c>
      <c r="C3075" s="22" t="inlineStr">
        <is>
          <r>
            <t xml:space="preserve">ORSE</t>
          </r>
        </is>
      </c>
      <c r="D3075" s="22" t="inlineStr">
        <is>
          <r>
            <t xml:space="preserve">un</t>
          </r>
        </is>
      </c>
      <c r="E3075" s="24" t="n">
        <v>1.0E-4</v>
      </c>
      <c r="F3075" s="25" t="n">
        <v>44.0</v>
      </c>
      <c r="G3075" s="25" t="n">
        <f>TRUNC(TRUNC(E3075,8)*F3075,2)</f>
        <v>0.0</v>
      </c>
    </row>
    <row r="3076" customHeight="1" ht="15">
      <c r="A3076" s="22" t="inlineStr">
        <is>
          <r>
            <t xml:space="preserve">I10517</t>
          </r>
        </is>
      </c>
      <c r="B3076" s="23" t="inlineStr">
        <is>
          <r>
            <t xml:space="preserve">Exames admissionais/demissionais (checkup)</t>
          </r>
        </is>
      </c>
      <c r="C3076" s="22" t="inlineStr">
        <is>
          <r>
            <t xml:space="preserve">ORSE</t>
          </r>
        </is>
      </c>
      <c r="D3076" s="22" t="inlineStr">
        <is>
          <r>
            <t xml:space="preserve">cj</t>
          </r>
        </is>
      </c>
      <c r="E3076" s="24" t="n">
        <v>4.0E-4</v>
      </c>
      <c r="F3076" s="25" t="n">
        <v>300.0</v>
      </c>
      <c r="G3076" s="25" t="n">
        <f>TRUNC(TRUNC(E3076,8)*F3076,2)</f>
        <v>0.12</v>
      </c>
    </row>
    <row r="3077" customHeight="1" ht="15">
      <c r="A3077" s="22" t="inlineStr">
        <is>
          <r>
            <t xml:space="preserve">I00941</t>
          </r>
        </is>
      </c>
      <c r="B3077" s="23" t="inlineStr">
        <is>
          <r>
            <t xml:space="preserve">Fardamento com mangas curta</t>
          </r>
        </is>
      </c>
      <c r="C3077" s="22" t="inlineStr">
        <is>
          <r>
            <t xml:space="preserve">ORSE</t>
          </r>
        </is>
      </c>
      <c r="D3077" s="22" t="inlineStr">
        <is>
          <r>
            <t xml:space="preserve">un</t>
          </r>
        </is>
      </c>
      <c r="E3077" s="24" t="n">
        <v>0.0015</v>
      </c>
      <c r="F3077" s="25" t="n">
        <v>193.04</v>
      </c>
      <c r="G3077" s="25" t="n">
        <f>TRUNC(TRUNC(E3077,8)*F3077,2)</f>
        <v>0.28</v>
      </c>
    </row>
    <row r="3078" customHeight="1" ht="15">
      <c r="A3078" s="22" t="inlineStr">
        <is>
          <r>
            <t xml:space="preserve">I12892S</t>
          </r>
        </is>
      </c>
      <c r="B3078" s="23" t="inlineStr">
        <is>
          <r>
            <t xml:space="preserve">Luva raspa de couro, cano curto (punho *7* cm)</t>
          </r>
        </is>
      </c>
      <c r="C3078" s="22" t="inlineStr">
        <is>
          <r>
            <t xml:space="preserve">ORSE</t>
          </r>
        </is>
      </c>
      <c r="D3078" s="22" t="inlineStr">
        <is>
          <r>
            <t xml:space="preserve">par</t>
          </r>
        </is>
      </c>
      <c r="E3078" s="24" t="n">
        <v>0.0023</v>
      </c>
      <c r="F3078" s="25" t="n">
        <v>10.87</v>
      </c>
      <c r="G3078" s="25" t="n">
        <f>TRUNC(TRUNC(E3078,8)*F3078,2)</f>
        <v>0.02</v>
      </c>
    </row>
    <row r="3079" customHeight="1" ht="15">
      <c r="A3079" s="22" t="inlineStr">
        <is>
          <r>
            <t xml:space="preserve">I01651</t>
          </r>
        </is>
      </c>
      <c r="B3079" s="23" t="inlineStr">
        <is>
          <r>
            <t xml:space="preserve">Óculos branco proteção</t>
          </r>
        </is>
      </c>
      <c r="C3079" s="22" t="inlineStr">
        <is>
          <r>
            <t xml:space="preserve">ORSE</t>
          </r>
        </is>
      </c>
      <c r="D3079" s="22" t="inlineStr">
        <is>
          <r>
            <t xml:space="preserve">pr</t>
          </r>
        </is>
      </c>
      <c r="E3079" s="24" t="n">
        <v>8.0E-4</v>
      </c>
      <c r="F3079" s="25" t="n">
        <v>6.0</v>
      </c>
      <c r="G3079" s="25" t="n">
        <f>TRUNC(TRUNC(E3079,8)*F3079,2)</f>
        <v>0.0</v>
      </c>
    </row>
    <row r="3080" customHeight="1" ht="15">
      <c r="A3080" s="22" t="inlineStr">
        <is>
          <r>
            <t xml:space="preserve">I10596</t>
          </r>
        </is>
      </c>
      <c r="B3080" s="23" t="inlineStr">
        <is>
          <r>
            <t xml:space="preserve">Protetor auricular</t>
          </r>
        </is>
      </c>
      <c r="C3080" s="22" t="inlineStr">
        <is>
          <r>
            <t xml:space="preserve">ORSE</t>
          </r>
        </is>
      </c>
      <c r="D3080" s="22" t="inlineStr">
        <is>
          <r>
            <t xml:space="preserve">un</t>
          </r>
        </is>
      </c>
      <c r="E3080" s="24" t="n">
        <v>0.0045</v>
      </c>
      <c r="F3080" s="25" t="n">
        <v>4.81</v>
      </c>
      <c r="G3080" s="25" t="n">
        <f>TRUNC(TRUNC(E3080,8)*F3080,2)</f>
        <v>0.02</v>
      </c>
    </row>
    <row r="3081" customHeight="1" ht="15">
      <c r="A3081" s="22" t="inlineStr">
        <is>
          <r>
            <t xml:space="preserve">I10599</t>
          </r>
        </is>
      </c>
      <c r="B3081" s="23" t="inlineStr">
        <is>
          <r>
            <t xml:space="preserve">Protetor solar fps 30 com 120ml</t>
          </r>
        </is>
      </c>
      <c r="C3081" s="22" t="inlineStr">
        <is>
          <r>
            <t xml:space="preserve">ORSE</t>
          </r>
        </is>
      </c>
      <c r="D3081" s="22" t="inlineStr">
        <is>
          <r>
            <t xml:space="preserve">un</t>
          </r>
        </is>
      </c>
      <c r="E3081" s="24" t="n">
        <v>0.0018</v>
      </c>
      <c r="F3081" s="25" t="n">
        <v>18.0</v>
      </c>
      <c r="G3081" s="25" t="n">
        <f>TRUNC(TRUNC(E3081,8)*F3081,2)</f>
        <v>0.03</v>
      </c>
    </row>
    <row r="3082" customHeight="1" ht="21">
      <c r="A3082" s="22" t="inlineStr">
        <is>
          <r>
            <t xml:space="preserve">I10761</t>
          </r>
        </is>
      </c>
      <c r="B3082" s="23" t="inlineStr">
        <is>
          <r>
            <t xml:space="preserve">Refeição - café da manhã ( café com leite e dois pães com manteiga)</t>
          </r>
        </is>
      </c>
      <c r="C3082" s="22" t="inlineStr">
        <is>
          <r>
            <t xml:space="preserve">ORSE</t>
          </r>
        </is>
      </c>
      <c r="D3082" s="22" t="inlineStr">
        <is>
          <r>
            <t xml:space="preserve">un</t>
          </r>
        </is>
      </c>
      <c r="E3082" s="24" t="n">
        <v>0.1018</v>
      </c>
      <c r="F3082" s="25" t="n">
        <v>5.0</v>
      </c>
      <c r="G3082" s="25" t="n">
        <f>TRUNC(TRUNC(E3082,8)*F3082,2)</f>
        <v>0.5</v>
      </c>
    </row>
    <row r="3083" customHeight="1" ht="15">
      <c r="A3083" s="22" t="inlineStr">
        <is>
          <r>
            <t xml:space="preserve">I10362</t>
          </r>
        </is>
      </c>
      <c r="B3083" s="23" t="inlineStr">
        <is>
          <r>
            <t xml:space="preserve">Seguro de vida e acidente em grupo</t>
          </r>
        </is>
      </c>
      <c r="C3083" s="22" t="inlineStr">
        <is>
          <r>
            <t xml:space="preserve">ORSE</t>
          </r>
        </is>
      </c>
      <c r="D3083" s="22" t="inlineStr">
        <is>
          <r>
            <t xml:space="preserve">un</t>
          </r>
        </is>
      </c>
      <c r="E3083" s="24" t="n">
        <v>0.0045</v>
      </c>
      <c r="F3083" s="25" t="n">
        <v>12.54</v>
      </c>
      <c r="G3083" s="25" t="n">
        <f>TRUNC(TRUNC(E3083,8)*F3083,2)</f>
        <v>0.05</v>
      </c>
    </row>
    <row r="3084" customHeight="1" ht="15">
      <c r="A3084" s="22" t="inlineStr">
        <is>
          <r>
            <t xml:space="preserve">I02378</t>
          </r>
        </is>
      </c>
      <c r="B3084" s="23" t="inlineStr">
        <is>
          <r>
            <t xml:space="preserve">Vale transporte</t>
          </r>
        </is>
      </c>
      <c r="C3084" s="22" t="inlineStr">
        <is>
          <r>
            <t xml:space="preserve">ORSE</t>
          </r>
        </is>
      </c>
      <c r="D3084" s="22" t="inlineStr">
        <is>
          <r>
            <t xml:space="preserve">un</t>
          </r>
        </is>
      </c>
      <c r="E3084" s="24" t="n">
        <v>0.0654</v>
      </c>
      <c r="F3084" s="25" t="n">
        <v>4.5</v>
      </c>
      <c r="G3084" s="25" t="n">
        <f>TRUNC(TRUNC(E3084,8)*F3084,2)</f>
        <v>0.29</v>
      </c>
    </row>
    <row r="3085" customHeight="1" ht="15">
      <c r="A3085" s="2" t="inlineStr"/>
      <c r="B3085" s="2" t="inlineStr"/>
      <c r="C3085" s="2" t="inlineStr"/>
      <c r="D3085" s="2" t="inlineStr"/>
      <c r="E3085" s="26" t="inlineStr">
        <is>
          <r>
            <t xml:space="preserve">TOTAL Encargos Complementares:</t>
          </r>
        </is>
      </c>
      <c r="F3085" s="26" t="inlineStr"/>
      <c r="G3085" s="27" t="n">
        <f>SUM(G3067:G3084)</f>
        <v>3.73</v>
      </c>
    </row>
    <row r="3086" customHeight="1" ht="15">
      <c r="A3086" s="2" t="inlineStr"/>
      <c r="B3086" s="2" t="inlineStr"/>
      <c r="C3086" s="2" t="inlineStr"/>
      <c r="D3086" s="2" t="inlineStr"/>
      <c r="E3086" s="28" t="inlineStr">
        <is>
          <r>
            <t xml:space="preserve">VALOR:</t>
          </r>
        </is>
      </c>
      <c r="F3086" s="28" t="inlineStr"/>
      <c r="G3086" s="29" t="n">
        <f>ROUND(SUM(G3085),2)</f>
        <v>3.81</v>
      </c>
    </row>
    <row r="3087" customHeight="1" ht="15">
      <c r="A3087" s="2" t="inlineStr"/>
      <c r="B3087" s="2" t="inlineStr"/>
      <c r="C3087" s="2" t="inlineStr"/>
      <c r="D3087" s="2" t="inlineStr"/>
      <c r="E3087" s="28" t="inlineStr">
        <is>
          <r>
            <t xml:space="preserve">VALOR BDI (20.34%):</t>
          </r>
        </is>
      </c>
      <c r="F3087" s="28" t="inlineStr"/>
      <c r="G3087" s="29" t="n">
        <f>ROUND(G3086*(20.34/100),2)</f>
        <v>0.77</v>
      </c>
    </row>
    <row r="3088" customHeight="1" ht="15">
      <c r="A3088" s="2" t="inlineStr"/>
      <c r="B3088" s="2" t="inlineStr"/>
      <c r="C3088" s="2" t="inlineStr"/>
      <c r="D3088" s="2" t="inlineStr"/>
      <c r="E3088" s="28" t="inlineStr">
        <is>
          <r>
            <t xml:space="preserve">VALOR COM BDI:</t>
          </r>
        </is>
      </c>
      <c r="F3088" s="28" t="inlineStr"/>
      <c r="G3088" s="29" t="n">
        <f>G3087+G3086</f>
        <v>4.58</v>
      </c>
    </row>
    <row r="3089" customHeight="1" ht="10">
      <c r="A3089" s="2" t="inlineStr"/>
      <c r="B3089" s="2" t="inlineStr"/>
      <c r="C3089" s="2" t="inlineStr"/>
      <c r="D3089" s="2" t="inlineStr"/>
      <c r="E3089" s="18" t="inlineStr"/>
      <c r="F3089" s="18" t="inlineStr"/>
      <c r="G3089" s="18" t="inlineStr"/>
    </row>
    <row r="3090" customHeight="1" ht="20">
      <c r="A3090" s="19" t="inlineStr">
        <is>
          <r>
            <t xml:space="preserve">​S10551​ Encargos Complementares - Carpinteiro​ (h)</t>
          </r>
        </is>
      </c>
      <c r="B3090" s="19" t="inlineStr"/>
      <c r="C3090" s="19" t="inlineStr"/>
      <c r="D3090" s="19" t="inlineStr"/>
      <c r="E3090" s="19" t="inlineStr"/>
      <c r="F3090" s="19" t="inlineStr"/>
      <c r="G3090" s="19" t="inlineStr"/>
    </row>
    <row r="3091" customHeight="1" ht="15">
      <c r="A3091" s="20" t="inlineStr">
        <is>
          <r>
            <t xml:space="preserve">Encargos Complementares</t>
          </r>
        </is>
      </c>
      <c r="B3091" s="20" t="inlineStr"/>
      <c r="C3091" s="21" t="inlineStr">
        <is>
          <r>
            <t xml:space="preserve">FONTE</t>
          </r>
        </is>
      </c>
      <c r="D3091" s="21" t="inlineStr">
        <is>
          <r>
            <t xml:space="preserve">UNID</t>
          </r>
        </is>
      </c>
      <c r="E3091" s="21" t="inlineStr">
        <is>
          <r>
            <t xml:space="preserve">COEFICIENTE</t>
          </r>
        </is>
      </c>
      <c r="F3091" s="21" t="inlineStr">
        <is>
          <r>
            <t xml:space="preserve">PREÇO UNITÁRIO</t>
          </r>
        </is>
      </c>
      <c r="G3091" s="21" t="inlineStr">
        <is>
          <r>
            <t xml:space="preserve">TOTAL</t>
          </r>
        </is>
      </c>
    </row>
    <row r="3092" customHeight="1" ht="15">
      <c r="A3092" s="22" t="inlineStr">
        <is>
          <r>
            <t xml:space="preserve">I00158</t>
          </r>
        </is>
      </c>
      <c r="B3092" s="23" t="inlineStr">
        <is>
          <r>
            <t xml:space="preserve">Almoço (Participação do empregador)</t>
          </r>
        </is>
      </c>
      <c r="C3092" s="22" t="inlineStr">
        <is>
          <r>
            <t xml:space="preserve">ORSE</t>
          </r>
        </is>
      </c>
      <c r="D3092" s="22" t="inlineStr">
        <is>
          <r>
            <t xml:space="preserve">un</t>
          </r>
        </is>
      </c>
      <c r="E3092" s="24" t="n">
        <v>0.1018</v>
      </c>
      <c r="F3092" s="25" t="n">
        <v>14.0</v>
      </c>
      <c r="G3092" s="25" t="n">
        <f>TRUNC(TRUNC(E3092,8)*F3092,2)</f>
        <v>1.42</v>
      </c>
    </row>
    <row r="3093" customHeight="1" ht="21">
      <c r="A3093" s="22" t="inlineStr">
        <is>
          <r>
            <t xml:space="preserve">I12893S</t>
          </r>
        </is>
      </c>
      <c r="B3093" s="23" t="inlineStr">
        <is>
          <r>
            <t xml:space="preserve">Bota de seguranca com biqueira de aco e colarinho acolchoado</t>
          </r>
        </is>
      </c>
      <c r="C3093" s="22" t="inlineStr">
        <is>
          <r>
            <t xml:space="preserve">ORSE</t>
          </r>
        </is>
      </c>
      <c r="D3093" s="22" t="inlineStr">
        <is>
          <r>
            <t xml:space="preserve">par</t>
          </r>
        </is>
      </c>
      <c r="E3093" s="24" t="n">
        <v>7.0E-4</v>
      </c>
      <c r="F3093" s="25" t="n">
        <v>73.93</v>
      </c>
      <c r="G3093" s="25" t="n">
        <f>TRUNC(TRUNC(E3093,8)*F3093,2)</f>
        <v>0.05</v>
      </c>
    </row>
    <row r="3094" customHeight="1" ht="21">
      <c r="A3094" s="22" t="inlineStr">
        <is>
          <r>
            <t xml:space="preserve">I12894S</t>
          </r>
        </is>
      </c>
      <c r="B3094" s="23" t="inlineStr">
        <is>
          <r>
            <t xml:space="preserve">Capa para chuva em pvc com forro de poliester, com capuz (amarela ou azul)</t>
          </r>
        </is>
      </c>
      <c r="C3094" s="22" t="inlineStr">
        <is>
          <r>
            <t xml:space="preserve">ORSE</t>
          </r>
        </is>
      </c>
      <c r="D3094" s="22" t="inlineStr">
        <is>
          <r>
            <t xml:space="preserve">un</t>
          </r>
        </is>
      </c>
      <c r="E3094" s="24" t="n">
        <v>2.0E-4</v>
      </c>
      <c r="F3094" s="25" t="n">
        <v>20.11</v>
      </c>
      <c r="G3094" s="25" t="n">
        <f>TRUNC(TRUNC(E3094,8)*F3094,2)</f>
        <v>0.0</v>
      </c>
    </row>
    <row r="3095" customHeight="1" ht="21">
      <c r="A3095" s="22" t="inlineStr">
        <is>
          <r>
            <t xml:space="preserve">I12895S</t>
          </r>
        </is>
      </c>
      <c r="B3095" s="23" t="inlineStr">
        <is>
          <r>
            <t xml:space="preserve">Capacete de seguranca aba frontal com suspensao de polietileno, sem jugular (classe b)</t>
          </r>
        </is>
      </c>
      <c r="C3095" s="22" t="inlineStr">
        <is>
          <r>
            <t xml:space="preserve">ORSE</t>
          </r>
        </is>
      </c>
      <c r="D3095" s="22" t="inlineStr">
        <is>
          <r>
            <t xml:space="preserve">un</t>
          </r>
        </is>
      </c>
      <c r="E3095" s="24" t="n">
        <v>6.0E-4</v>
      </c>
      <c r="F3095" s="25" t="n">
        <v>13.5</v>
      </c>
      <c r="G3095" s="25" t="n">
        <f>TRUNC(TRUNC(E3095,8)*F3095,2)</f>
        <v>0.0</v>
      </c>
    </row>
    <row r="3096" customHeight="1" ht="15">
      <c r="A3096" s="22" t="inlineStr">
        <is>
          <r>
            <t xml:space="preserve">I10492</t>
          </r>
        </is>
      </c>
      <c r="B3096" s="23" t="inlineStr">
        <is>
          <r>
            <t xml:space="preserve">Cesta Básica</t>
          </r>
        </is>
      </c>
      <c r="C3096" s="22" t="inlineStr">
        <is>
          <r>
            <t xml:space="preserve">ORSE</t>
          </r>
        </is>
      </c>
      <c r="D3096" s="22" t="inlineStr">
        <is>
          <r>
            <t xml:space="preserve">un</t>
          </r>
        </is>
      </c>
      <c r="E3096" s="24" t="n">
        <v>0.0045</v>
      </c>
      <c r="F3096" s="25" t="n">
        <v>205.0</v>
      </c>
      <c r="G3096" s="25" t="n">
        <f>TRUNC(TRUNC(E3096,8)*F3096,2)</f>
        <v>0.92</v>
      </c>
    </row>
    <row r="3097" customHeight="1" ht="15">
      <c r="A3097" s="22" t="inlineStr">
        <is>
          <r>
            <t xml:space="preserve">I10579</t>
          </r>
        </is>
      </c>
      <c r="B3097" s="23" t="inlineStr">
        <is>
          <r>
            <t xml:space="preserve">Chave de fenda chata 30 cm</t>
          </r>
        </is>
      </c>
      <c r="C3097" s="22" t="inlineStr">
        <is>
          <r>
            <t xml:space="preserve">ORSE</t>
          </r>
        </is>
      </c>
      <c r="D3097" s="22" t="inlineStr">
        <is>
          <r>
            <t xml:space="preserve">un</t>
          </r>
        </is>
      </c>
      <c r="E3097" s="24" t="n">
        <v>2.0E-4</v>
      </c>
      <c r="F3097" s="25" t="n">
        <v>26.89</v>
      </c>
      <c r="G3097" s="25" t="n">
        <f>TRUNC(TRUNC(E3097,8)*F3097,2)</f>
        <v>0.0</v>
      </c>
    </row>
    <row r="3098" customHeight="1" ht="15">
      <c r="A3098" s="22" t="inlineStr">
        <is>
          <r>
            <t xml:space="preserve">I10517</t>
          </r>
        </is>
      </c>
      <c r="B3098" s="23" t="inlineStr">
        <is>
          <r>
            <t xml:space="preserve">Exames admissionais/demissionais (checkup)</t>
          </r>
        </is>
      </c>
      <c r="C3098" s="22" t="inlineStr">
        <is>
          <r>
            <t xml:space="preserve">ORSE</t>
          </r>
        </is>
      </c>
      <c r="D3098" s="22" t="inlineStr">
        <is>
          <r>
            <t xml:space="preserve">cj</t>
          </r>
        </is>
      </c>
      <c r="E3098" s="24" t="n">
        <v>4.0E-4</v>
      </c>
      <c r="F3098" s="25" t="n">
        <v>300.0</v>
      </c>
      <c r="G3098" s="25" t="n">
        <f>TRUNC(TRUNC(E3098,8)*F3098,2)</f>
        <v>0.12</v>
      </c>
    </row>
    <row r="3099" customHeight="1" ht="15">
      <c r="A3099" s="22" t="inlineStr">
        <is>
          <r>
            <t xml:space="preserve">I00941</t>
          </r>
        </is>
      </c>
      <c r="B3099" s="23" t="inlineStr">
        <is>
          <r>
            <t xml:space="preserve">Fardamento com mangas curta</t>
          </r>
        </is>
      </c>
      <c r="C3099" s="22" t="inlineStr">
        <is>
          <r>
            <t xml:space="preserve">ORSE</t>
          </r>
        </is>
      </c>
      <c r="D3099" s="22" t="inlineStr">
        <is>
          <r>
            <t xml:space="preserve">un</t>
          </r>
        </is>
      </c>
      <c r="E3099" s="24" t="n">
        <v>0.0015</v>
      </c>
      <c r="F3099" s="25" t="n">
        <v>193.04</v>
      </c>
      <c r="G3099" s="25" t="n">
        <f>TRUNC(TRUNC(E3099,8)*F3099,2)</f>
        <v>0.28</v>
      </c>
    </row>
    <row r="3100" customHeight="1" ht="15">
      <c r="A3100" s="22" t="inlineStr">
        <is>
          <r>
            <t xml:space="preserve">I10578</t>
          </r>
        </is>
      </c>
      <c r="B3100" s="23" t="inlineStr">
        <is>
          <r>
            <t xml:space="preserve">Formão grande</t>
          </r>
        </is>
      </c>
      <c r="C3100" s="22" t="inlineStr">
        <is>
          <r>
            <t xml:space="preserve">ORSE</t>
          </r>
        </is>
      </c>
      <c r="D3100" s="22" t="inlineStr">
        <is>
          <r>
            <t xml:space="preserve">un</t>
          </r>
        </is>
      </c>
      <c r="E3100" s="24" t="n">
        <v>2.0E-4</v>
      </c>
      <c r="F3100" s="25" t="n">
        <v>21.3</v>
      </c>
      <c r="G3100" s="25" t="n">
        <f>TRUNC(TRUNC(E3100,8)*F3100,2)</f>
        <v>0.0</v>
      </c>
    </row>
    <row r="3101" customHeight="1" ht="21">
      <c r="A3101" s="22" t="inlineStr">
        <is>
          <r>
            <t xml:space="preserve">I11248</t>
          </r>
        </is>
      </c>
      <c r="B3101" s="23" t="inlineStr">
        <is>
          <r>
            <t xml:space="preserve">Furadeira e Parafusadeira eletrica Bosch ou Similar profissional</t>
          </r>
        </is>
      </c>
      <c r="C3101" s="22" t="inlineStr">
        <is>
          <r>
            <t xml:space="preserve">ORSE</t>
          </r>
        </is>
      </c>
      <c r="D3101" s="22" t="inlineStr">
        <is>
          <r>
            <t xml:space="preserve">un</t>
          </r>
        </is>
      </c>
      <c r="E3101" s="24" t="n">
        <v>1.0E-4</v>
      </c>
      <c r="F3101" s="25" t="n">
        <v>246.0</v>
      </c>
      <c r="G3101" s="25" t="n">
        <f>TRUNC(TRUNC(E3101,8)*F3101,2)</f>
        <v>0.02</v>
      </c>
    </row>
    <row r="3102" customHeight="1" ht="15">
      <c r="A3102" s="22" t="inlineStr">
        <is>
          <r>
            <t xml:space="preserve">I12892S</t>
          </r>
        </is>
      </c>
      <c r="B3102" s="23" t="inlineStr">
        <is>
          <r>
            <t xml:space="preserve">Luva raspa de couro, cano curto (punho *7* cm)</t>
          </r>
        </is>
      </c>
      <c r="C3102" s="22" t="inlineStr">
        <is>
          <r>
            <t xml:space="preserve">ORSE</t>
          </r>
        </is>
      </c>
      <c r="D3102" s="22" t="inlineStr">
        <is>
          <r>
            <t xml:space="preserve">par</t>
          </r>
        </is>
      </c>
      <c r="E3102" s="24" t="n">
        <v>0.0023</v>
      </c>
      <c r="F3102" s="25" t="n">
        <v>10.87</v>
      </c>
      <c r="G3102" s="25" t="n">
        <f>TRUNC(TRUNC(E3102,8)*F3102,2)</f>
        <v>0.02</v>
      </c>
    </row>
    <row r="3103" customHeight="1" ht="15">
      <c r="A3103" s="22" t="inlineStr">
        <is>
          <r>
            <t xml:space="preserve">I11244</t>
          </r>
        </is>
      </c>
      <c r="B3103" s="23" t="inlineStr">
        <is>
          <r>
            <t xml:space="preserve">Martelo com unha</t>
          </r>
        </is>
      </c>
      <c r="C3103" s="22" t="inlineStr">
        <is>
          <r>
            <t xml:space="preserve">ORSE</t>
          </r>
        </is>
      </c>
      <c r="D3103" s="22" t="inlineStr">
        <is>
          <r>
            <t xml:space="preserve">un</t>
          </r>
        </is>
      </c>
      <c r="E3103" s="24" t="n">
        <v>2.0E-4</v>
      </c>
      <c r="F3103" s="25" t="n">
        <v>39.1</v>
      </c>
      <c r="G3103" s="25" t="n">
        <f>TRUNC(TRUNC(E3103,8)*F3103,2)</f>
        <v>0.0</v>
      </c>
    </row>
    <row r="3104" customHeight="1" ht="15">
      <c r="A3104" s="22" t="inlineStr">
        <is>
          <r>
            <t xml:space="preserve">I01651</t>
          </r>
        </is>
      </c>
      <c r="B3104" s="23" t="inlineStr">
        <is>
          <r>
            <t xml:space="preserve">Óculos branco proteção</t>
          </r>
        </is>
      </c>
      <c r="C3104" s="22" t="inlineStr">
        <is>
          <r>
            <t xml:space="preserve">ORSE</t>
          </r>
        </is>
      </c>
      <c r="D3104" s="22" t="inlineStr">
        <is>
          <r>
            <t xml:space="preserve">pr</t>
          </r>
        </is>
      </c>
      <c r="E3104" s="24" t="n">
        <v>7.0E-4</v>
      </c>
      <c r="F3104" s="25" t="n">
        <v>6.0</v>
      </c>
      <c r="G3104" s="25" t="n">
        <f>TRUNC(TRUNC(E3104,8)*F3104,2)</f>
        <v>0.0</v>
      </c>
    </row>
    <row r="3105" customHeight="1" ht="15">
      <c r="A3105" s="22" t="inlineStr">
        <is>
          <r>
            <t xml:space="preserve">I10596</t>
          </r>
        </is>
      </c>
      <c r="B3105" s="23" t="inlineStr">
        <is>
          <r>
            <t xml:space="preserve">Protetor auricular</t>
          </r>
        </is>
      </c>
      <c r="C3105" s="22" t="inlineStr">
        <is>
          <r>
            <t xml:space="preserve">ORSE</t>
          </r>
        </is>
      </c>
      <c r="D3105" s="22" t="inlineStr">
        <is>
          <r>
            <t xml:space="preserve">un</t>
          </r>
        </is>
      </c>
      <c r="E3105" s="24" t="n">
        <v>0.0045</v>
      </c>
      <c r="F3105" s="25" t="n">
        <v>4.81</v>
      </c>
      <c r="G3105" s="25" t="n">
        <f>TRUNC(TRUNC(E3105,8)*F3105,2)</f>
        <v>0.02</v>
      </c>
    </row>
    <row r="3106" customHeight="1" ht="15">
      <c r="A3106" s="22" t="inlineStr">
        <is>
          <r>
            <t xml:space="preserve">I10599</t>
          </r>
        </is>
      </c>
      <c r="B3106" s="23" t="inlineStr">
        <is>
          <r>
            <t xml:space="preserve">Protetor solar fps 30 com 120ml</t>
          </r>
        </is>
      </c>
      <c r="C3106" s="22" t="inlineStr">
        <is>
          <r>
            <t xml:space="preserve">ORSE</t>
          </r>
        </is>
      </c>
      <c r="D3106" s="22" t="inlineStr">
        <is>
          <r>
            <t xml:space="preserve">un</t>
          </r>
        </is>
      </c>
      <c r="E3106" s="24" t="n">
        <v>0.0018</v>
      </c>
      <c r="F3106" s="25" t="n">
        <v>18.0</v>
      </c>
      <c r="G3106" s="25" t="n">
        <f>TRUNC(TRUNC(E3106,8)*F3106,2)</f>
        <v>0.03</v>
      </c>
    </row>
    <row r="3107" customHeight="1" ht="21">
      <c r="A3107" s="22" t="inlineStr">
        <is>
          <r>
            <t xml:space="preserve">I10761</t>
          </r>
        </is>
      </c>
      <c r="B3107" s="23" t="inlineStr">
        <is>
          <r>
            <t xml:space="preserve">Refeição - café da manhã ( café com leite e dois pães com manteiga)</t>
          </r>
        </is>
      </c>
      <c r="C3107" s="22" t="inlineStr">
        <is>
          <r>
            <t xml:space="preserve">ORSE</t>
          </r>
        </is>
      </c>
      <c r="D3107" s="22" t="inlineStr">
        <is>
          <r>
            <t xml:space="preserve">un</t>
          </r>
        </is>
      </c>
      <c r="E3107" s="24" t="n">
        <v>0.1018</v>
      </c>
      <c r="F3107" s="25" t="n">
        <v>5.0</v>
      </c>
      <c r="G3107" s="25" t="n">
        <f>TRUNC(TRUNC(E3107,8)*F3107,2)</f>
        <v>0.5</v>
      </c>
    </row>
    <row r="3108" customHeight="1" ht="15">
      <c r="A3108" s="22" t="inlineStr">
        <is>
          <r>
            <t xml:space="preserve">I10362</t>
          </r>
        </is>
      </c>
      <c r="B3108" s="23" t="inlineStr">
        <is>
          <r>
            <t xml:space="preserve">Seguro de vida e acidente em grupo</t>
          </r>
        </is>
      </c>
      <c r="C3108" s="22" t="inlineStr">
        <is>
          <r>
            <t xml:space="preserve">ORSE</t>
          </r>
        </is>
      </c>
      <c r="D3108" s="22" t="inlineStr">
        <is>
          <r>
            <t xml:space="preserve">un</t>
          </r>
        </is>
      </c>
      <c r="E3108" s="24" t="n">
        <v>0.0045</v>
      </c>
      <c r="F3108" s="25" t="n">
        <v>12.54</v>
      </c>
      <c r="G3108" s="25" t="n">
        <f>TRUNC(TRUNC(E3108,8)*F3108,2)</f>
        <v>0.05</v>
      </c>
    </row>
    <row r="3109" customHeight="1" ht="15">
      <c r="A3109" s="22" t="inlineStr">
        <is>
          <r>
            <t xml:space="preserve">I11249</t>
          </r>
        </is>
      </c>
      <c r="B3109" s="23" t="inlineStr">
        <is>
          <r>
            <t xml:space="preserve">Serra circular eletrica portatil</t>
          </r>
        </is>
      </c>
      <c r="C3109" s="22" t="inlineStr">
        <is>
          <r>
            <t xml:space="preserve">ORSE</t>
          </r>
        </is>
      </c>
      <c r="D3109" s="22" t="inlineStr">
        <is>
          <r>
            <t xml:space="preserve">un</t>
          </r>
        </is>
      </c>
      <c r="E3109" s="24" t="n">
        <v>1.0E-4</v>
      </c>
      <c r="F3109" s="25" t="n">
        <v>979.65</v>
      </c>
      <c r="G3109" s="25" t="n">
        <f>TRUNC(TRUNC(E3109,8)*F3109,2)</f>
        <v>0.09</v>
      </c>
    </row>
    <row r="3110" customHeight="1" ht="15">
      <c r="A3110" s="22" t="inlineStr">
        <is>
          <r>
            <t xml:space="preserve">I10577</t>
          </r>
        </is>
      </c>
      <c r="B3110" s="23" t="inlineStr">
        <is>
          <r>
            <t xml:space="preserve">Serrote 40cm</t>
          </r>
        </is>
      </c>
      <c r="C3110" s="22" t="inlineStr">
        <is>
          <r>
            <t xml:space="preserve">ORSE</t>
          </r>
        </is>
      </c>
      <c r="D3110" s="22" t="inlineStr">
        <is>
          <r>
            <t xml:space="preserve">un</t>
          </r>
        </is>
      </c>
      <c r="E3110" s="24" t="n">
        <v>1.0E-4</v>
      </c>
      <c r="F3110" s="25" t="n">
        <v>36.0</v>
      </c>
      <c r="G3110" s="25" t="n">
        <f>TRUNC(TRUNC(E3110,8)*F3110,2)</f>
        <v>0.0</v>
      </c>
    </row>
    <row r="3111" customHeight="1" ht="15">
      <c r="A3111" s="22" t="inlineStr">
        <is>
          <r>
            <t xml:space="preserve">I02378</t>
          </r>
        </is>
      </c>
      <c r="B3111" s="23" t="inlineStr">
        <is>
          <r>
            <t xml:space="preserve">Vale transporte</t>
          </r>
        </is>
      </c>
      <c r="C3111" s="22" t="inlineStr">
        <is>
          <r>
            <t xml:space="preserve">ORSE</t>
          </r>
        </is>
      </c>
      <c r="D3111" s="22" t="inlineStr">
        <is>
          <r>
            <t xml:space="preserve">un</t>
          </r>
        </is>
      </c>
      <c r="E3111" s="24" t="n">
        <v>0.0654</v>
      </c>
      <c r="F3111" s="25" t="n">
        <v>4.5</v>
      </c>
      <c r="G3111" s="25" t="n">
        <f>TRUNC(TRUNC(E3111,8)*F3111,2)</f>
        <v>0.29</v>
      </c>
    </row>
    <row r="3112" customHeight="1" ht="15">
      <c r="A3112" s="2" t="inlineStr"/>
      <c r="B3112" s="2" t="inlineStr"/>
      <c r="C3112" s="2" t="inlineStr"/>
      <c r="D3112" s="2" t="inlineStr"/>
      <c r="E3112" s="26" t="inlineStr">
        <is>
          <r>
            <t xml:space="preserve">TOTAL Encargos Complementares:</t>
          </r>
        </is>
      </c>
      <c r="F3112" s="26" t="inlineStr"/>
      <c r="G3112" s="27" t="n">
        <f>SUM(G3092:G3111)</f>
        <v>3.81</v>
      </c>
    </row>
    <row r="3113" customHeight="1" ht="15">
      <c r="A3113" s="2" t="inlineStr"/>
      <c r="B3113" s="2" t="inlineStr"/>
      <c r="C3113" s="2" t="inlineStr"/>
      <c r="D3113" s="2" t="inlineStr"/>
      <c r="E3113" s="28" t="inlineStr">
        <is>
          <r>
            <t xml:space="preserve">VALOR:</t>
          </r>
        </is>
      </c>
      <c r="F3113" s="28" t="inlineStr"/>
      <c r="G3113" s="29" t="n">
        <f>ROUND(SUM(G3112),2)</f>
        <v>3.9</v>
      </c>
    </row>
    <row r="3114" customHeight="1" ht="15">
      <c r="A3114" s="2" t="inlineStr"/>
      <c r="B3114" s="2" t="inlineStr"/>
      <c r="C3114" s="2" t="inlineStr"/>
      <c r="D3114" s="2" t="inlineStr"/>
      <c r="E3114" s="28" t="inlineStr">
        <is>
          <r>
            <t xml:space="preserve">VALOR BDI (20.34%):</t>
          </r>
        </is>
      </c>
      <c r="F3114" s="28" t="inlineStr"/>
      <c r="G3114" s="29" t="n">
        <f>ROUND(G3113*(20.34/100),2)</f>
        <v>0.79</v>
      </c>
    </row>
    <row r="3115" customHeight="1" ht="15">
      <c r="A3115" s="2" t="inlineStr"/>
      <c r="B3115" s="2" t="inlineStr"/>
      <c r="C3115" s="2" t="inlineStr"/>
      <c r="D3115" s="2" t="inlineStr"/>
      <c r="E3115" s="28" t="inlineStr">
        <is>
          <r>
            <t xml:space="preserve">VALOR COM BDI:</t>
          </r>
        </is>
      </c>
      <c r="F3115" s="28" t="inlineStr"/>
      <c r="G3115" s="29" t="n">
        <f>G3114+G3113</f>
        <v>4.69</v>
      </c>
    </row>
    <row r="3116" customHeight="1" ht="10">
      <c r="A3116" s="2" t="inlineStr"/>
      <c r="B3116" s="2" t="inlineStr"/>
      <c r="C3116" s="2" t="inlineStr"/>
      <c r="D3116" s="2" t="inlineStr"/>
      <c r="E3116" s="18" t="inlineStr"/>
      <c r="F3116" s="18" t="inlineStr"/>
      <c r="G3116" s="18" t="inlineStr"/>
    </row>
    <row r="3117" customHeight="1" ht="20">
      <c r="A3117" s="19" t="inlineStr">
        <is>
          <r>
            <t xml:space="preserve">​S10552​ Encargos Complementares - Eletricista​ (h)</t>
          </r>
        </is>
      </c>
      <c r="B3117" s="19" t="inlineStr"/>
      <c r="C3117" s="19" t="inlineStr"/>
      <c r="D3117" s="19" t="inlineStr"/>
      <c r="E3117" s="19" t="inlineStr"/>
      <c r="F3117" s="19" t="inlineStr"/>
      <c r="G3117" s="19" t="inlineStr"/>
    </row>
    <row r="3118" customHeight="1" ht="15">
      <c r="A3118" s="20" t="inlineStr">
        <is>
          <r>
            <t xml:space="preserve">Encargos Complementares</t>
          </r>
        </is>
      </c>
      <c r="B3118" s="20" t="inlineStr"/>
      <c r="C3118" s="21" t="inlineStr">
        <is>
          <r>
            <t xml:space="preserve">FONTE</t>
          </r>
        </is>
      </c>
      <c r="D3118" s="21" t="inlineStr">
        <is>
          <r>
            <t xml:space="preserve">UNID</t>
          </r>
        </is>
      </c>
      <c r="E3118" s="21" t="inlineStr">
        <is>
          <r>
            <t xml:space="preserve">COEFICIENTE</t>
          </r>
        </is>
      </c>
      <c r="F3118" s="21" t="inlineStr">
        <is>
          <r>
            <t xml:space="preserve">PREÇO UNITÁRIO</t>
          </r>
        </is>
      </c>
      <c r="G3118" s="21" t="inlineStr">
        <is>
          <r>
            <t xml:space="preserve">TOTAL</t>
          </r>
        </is>
      </c>
    </row>
    <row r="3119" customHeight="1" ht="15">
      <c r="A3119" s="22" t="inlineStr">
        <is>
          <r>
            <t xml:space="preserve">I11240</t>
          </r>
        </is>
      </c>
      <c r="B3119" s="23" t="inlineStr">
        <is>
          <r>
            <t xml:space="preserve">Alicate com isolamento</t>
          </r>
        </is>
      </c>
      <c r="C3119" s="22" t="inlineStr">
        <is>
          <r>
            <t xml:space="preserve">ORSE</t>
          </r>
        </is>
      </c>
      <c r="D3119" s="22" t="inlineStr">
        <is>
          <r>
            <t xml:space="preserve">un</t>
          </r>
        </is>
      </c>
      <c r="E3119" s="24" t="n">
        <v>2.0E-4</v>
      </c>
      <c r="F3119" s="25" t="n">
        <v>47.69</v>
      </c>
      <c r="G3119" s="25" t="n">
        <f>TRUNC(TRUNC(E3119,8)*F3119,2)</f>
        <v>0.0</v>
      </c>
    </row>
    <row r="3120" customHeight="1" ht="15">
      <c r="A3120" s="22" t="inlineStr">
        <is>
          <r>
            <t xml:space="preserve">I11241</t>
          </r>
        </is>
      </c>
      <c r="B3120" s="23" t="inlineStr">
        <is>
          <r>
            <t xml:space="preserve">Alicate volt-amperimetro</t>
          </r>
        </is>
      </c>
      <c r="C3120" s="22" t="inlineStr">
        <is>
          <r>
            <t xml:space="preserve">ORSE</t>
          </r>
        </is>
      </c>
      <c r="D3120" s="22" t="inlineStr">
        <is>
          <r>
            <t xml:space="preserve">un</t>
          </r>
        </is>
      </c>
      <c r="E3120" s="24" t="n">
        <v>2.0E-4</v>
      </c>
      <c r="F3120" s="25" t="n">
        <v>170.6</v>
      </c>
      <c r="G3120" s="25" t="n">
        <f>TRUNC(TRUNC(E3120,8)*F3120,2)</f>
        <v>0.03</v>
      </c>
    </row>
    <row r="3121" customHeight="1" ht="15">
      <c r="A3121" s="22" t="inlineStr">
        <is>
          <r>
            <t xml:space="preserve">I00158</t>
          </r>
        </is>
      </c>
      <c r="B3121" s="23" t="inlineStr">
        <is>
          <r>
            <t xml:space="preserve">Almoço (Participação do empregador)</t>
          </r>
        </is>
      </c>
      <c r="C3121" s="22" t="inlineStr">
        <is>
          <r>
            <t xml:space="preserve">ORSE</t>
          </r>
        </is>
      </c>
      <c r="D3121" s="22" t="inlineStr">
        <is>
          <r>
            <t xml:space="preserve">un</t>
          </r>
        </is>
      </c>
      <c r="E3121" s="24" t="n">
        <v>0.1018</v>
      </c>
      <c r="F3121" s="25" t="n">
        <v>14.0</v>
      </c>
      <c r="G3121" s="25" t="n">
        <f>TRUNC(TRUNC(E3121,8)*F3121,2)</f>
        <v>1.42</v>
      </c>
    </row>
    <row r="3122" customHeight="1" ht="21">
      <c r="A3122" s="22" t="inlineStr">
        <is>
          <r>
            <t xml:space="preserve">I12893S</t>
          </r>
        </is>
      </c>
      <c r="B3122" s="23" t="inlineStr">
        <is>
          <r>
            <t xml:space="preserve">Bota de seguranca com biqueira de aco e colarinho acolchoado</t>
          </r>
        </is>
      </c>
      <c r="C3122" s="22" t="inlineStr">
        <is>
          <r>
            <t xml:space="preserve">ORSE</t>
          </r>
        </is>
      </c>
      <c r="D3122" s="22" t="inlineStr">
        <is>
          <r>
            <t xml:space="preserve">par</t>
          </r>
        </is>
      </c>
      <c r="E3122" s="24" t="n">
        <v>7.0E-4</v>
      </c>
      <c r="F3122" s="25" t="n">
        <v>73.93</v>
      </c>
      <c r="G3122" s="25" t="n">
        <f>TRUNC(TRUNC(E3122,8)*F3122,2)</f>
        <v>0.05</v>
      </c>
    </row>
    <row r="3123" customHeight="1" ht="21">
      <c r="A3123" s="22" t="inlineStr">
        <is>
          <r>
            <t xml:space="preserve">I12894S</t>
          </r>
        </is>
      </c>
      <c r="B3123" s="23" t="inlineStr">
        <is>
          <r>
            <t xml:space="preserve">Capa para chuva em pvc com forro de poliester, com capuz (amarela ou azul)</t>
          </r>
        </is>
      </c>
      <c r="C3123" s="22" t="inlineStr">
        <is>
          <r>
            <t xml:space="preserve">ORSE</t>
          </r>
        </is>
      </c>
      <c r="D3123" s="22" t="inlineStr">
        <is>
          <r>
            <t xml:space="preserve">un</t>
          </r>
        </is>
      </c>
      <c r="E3123" s="24" t="n">
        <v>2.0E-4</v>
      </c>
      <c r="F3123" s="25" t="n">
        <v>20.11</v>
      </c>
      <c r="G3123" s="25" t="n">
        <f>TRUNC(TRUNC(E3123,8)*F3123,2)</f>
        <v>0.0</v>
      </c>
    </row>
    <row r="3124" customHeight="1" ht="21">
      <c r="A3124" s="22" t="inlineStr">
        <is>
          <r>
            <t xml:space="preserve">I12895S</t>
          </r>
        </is>
      </c>
      <c r="B3124" s="23" t="inlineStr">
        <is>
          <r>
            <t xml:space="preserve">Capacete de seguranca aba frontal com suspensao de polietileno, sem jugular (classe b)</t>
          </r>
        </is>
      </c>
      <c r="C3124" s="22" t="inlineStr">
        <is>
          <r>
            <t xml:space="preserve">ORSE</t>
          </r>
        </is>
      </c>
      <c r="D3124" s="22" t="inlineStr">
        <is>
          <r>
            <t xml:space="preserve">un</t>
          </r>
        </is>
      </c>
      <c r="E3124" s="24" t="n">
        <v>6.0E-4</v>
      </c>
      <c r="F3124" s="25" t="n">
        <v>13.5</v>
      </c>
      <c r="G3124" s="25" t="n">
        <f>TRUNC(TRUNC(E3124,8)*F3124,2)</f>
        <v>0.0</v>
      </c>
    </row>
    <row r="3125" customHeight="1" ht="15">
      <c r="A3125" s="22" t="inlineStr">
        <is>
          <r>
            <t xml:space="preserve">I10492</t>
          </r>
        </is>
      </c>
      <c r="B3125" s="23" t="inlineStr">
        <is>
          <r>
            <t xml:space="preserve">Cesta Básica</t>
          </r>
        </is>
      </c>
      <c r="C3125" s="22" t="inlineStr">
        <is>
          <r>
            <t xml:space="preserve">ORSE</t>
          </r>
        </is>
      </c>
      <c r="D3125" s="22" t="inlineStr">
        <is>
          <r>
            <t xml:space="preserve">un</t>
          </r>
        </is>
      </c>
      <c r="E3125" s="24" t="n">
        <v>0.0045</v>
      </c>
      <c r="F3125" s="25" t="n">
        <v>205.0</v>
      </c>
      <c r="G3125" s="25" t="n">
        <f>TRUNC(TRUNC(E3125,8)*F3125,2)</f>
        <v>0.92</v>
      </c>
    </row>
    <row r="3126" customHeight="1" ht="15">
      <c r="A3126" s="22" t="inlineStr">
        <is>
          <r>
            <t xml:space="preserve">I10579</t>
          </r>
        </is>
      </c>
      <c r="B3126" s="23" t="inlineStr">
        <is>
          <r>
            <t xml:space="preserve">Chave de fenda chata 30 cm</t>
          </r>
        </is>
      </c>
      <c r="C3126" s="22" t="inlineStr">
        <is>
          <r>
            <t xml:space="preserve">ORSE</t>
          </r>
        </is>
      </c>
      <c r="D3126" s="22" t="inlineStr">
        <is>
          <r>
            <t xml:space="preserve">un</t>
          </r>
        </is>
      </c>
      <c r="E3126" s="24" t="n">
        <v>2.0E-4</v>
      </c>
      <c r="F3126" s="25" t="n">
        <v>26.89</v>
      </c>
      <c r="G3126" s="25" t="n">
        <f>TRUNC(TRUNC(E3126,8)*F3126,2)</f>
        <v>0.0</v>
      </c>
    </row>
    <row r="3127" customHeight="1" ht="15">
      <c r="A3127" s="22" t="inlineStr">
        <is>
          <r>
            <t xml:space="preserve">I11242</t>
          </r>
        </is>
      </c>
      <c r="B3127" s="23" t="inlineStr">
        <is>
          <r>
            <t xml:space="preserve">Chave inglesa 12"</t>
          </r>
        </is>
      </c>
      <c r="C3127" s="22" t="inlineStr">
        <is>
          <r>
            <t xml:space="preserve">ORSE</t>
          </r>
        </is>
      </c>
      <c r="D3127" s="22" t="inlineStr">
        <is>
          <r>
            <t xml:space="preserve">un</t>
          </r>
        </is>
      </c>
      <c r="E3127" s="24" t="n">
        <v>1.0E-4</v>
      </c>
      <c r="F3127" s="25" t="n">
        <v>44.0</v>
      </c>
      <c r="G3127" s="25" t="n">
        <f>TRUNC(TRUNC(E3127,8)*F3127,2)</f>
        <v>0.0</v>
      </c>
    </row>
    <row r="3128" customHeight="1" ht="15">
      <c r="A3128" s="22" t="inlineStr">
        <is>
          <r>
            <t xml:space="preserve">I10517</t>
          </r>
        </is>
      </c>
      <c r="B3128" s="23" t="inlineStr">
        <is>
          <r>
            <t xml:space="preserve">Exames admissionais/demissionais (checkup)</t>
          </r>
        </is>
      </c>
      <c r="C3128" s="22" t="inlineStr">
        <is>
          <r>
            <t xml:space="preserve">ORSE</t>
          </r>
        </is>
      </c>
      <c r="D3128" s="22" t="inlineStr">
        <is>
          <r>
            <t xml:space="preserve">cj</t>
          </r>
        </is>
      </c>
      <c r="E3128" s="24" t="n">
        <v>4.0E-4</v>
      </c>
      <c r="F3128" s="25" t="n">
        <v>300.0</v>
      </c>
      <c r="G3128" s="25" t="n">
        <f>TRUNC(TRUNC(E3128,8)*F3128,2)</f>
        <v>0.12</v>
      </c>
    </row>
    <row r="3129" customHeight="1" ht="15">
      <c r="A3129" s="22" t="inlineStr">
        <is>
          <r>
            <t xml:space="preserve">I00941</t>
          </r>
        </is>
      </c>
      <c r="B3129" s="23" t="inlineStr">
        <is>
          <r>
            <t xml:space="preserve">Fardamento com mangas curta</t>
          </r>
        </is>
      </c>
      <c r="C3129" s="22" t="inlineStr">
        <is>
          <r>
            <t xml:space="preserve">ORSE</t>
          </r>
        </is>
      </c>
      <c r="D3129" s="22" t="inlineStr">
        <is>
          <r>
            <t xml:space="preserve">un</t>
          </r>
        </is>
      </c>
      <c r="E3129" s="24" t="n">
        <v>0.0015</v>
      </c>
      <c r="F3129" s="25" t="n">
        <v>193.04</v>
      </c>
      <c r="G3129" s="25" t="n">
        <f>TRUNC(TRUNC(E3129,8)*F3129,2)</f>
        <v>0.28</v>
      </c>
    </row>
    <row r="3130" customHeight="1" ht="15">
      <c r="A3130" s="22" t="inlineStr">
        <is>
          <r>
            <t xml:space="preserve">I12892S</t>
          </r>
        </is>
      </c>
      <c r="B3130" s="23" t="inlineStr">
        <is>
          <r>
            <t xml:space="preserve">Luva raspa de couro, cano curto (punho *7* cm)</t>
          </r>
        </is>
      </c>
      <c r="C3130" s="22" t="inlineStr">
        <is>
          <r>
            <t xml:space="preserve">ORSE</t>
          </r>
        </is>
      </c>
      <c r="D3130" s="22" t="inlineStr">
        <is>
          <r>
            <t xml:space="preserve">par</t>
          </r>
        </is>
      </c>
      <c r="E3130" s="24" t="n">
        <v>0.0023</v>
      </c>
      <c r="F3130" s="25" t="n">
        <v>10.87</v>
      </c>
      <c r="G3130" s="25" t="n">
        <f>TRUNC(TRUNC(E3130,8)*F3130,2)</f>
        <v>0.02</v>
      </c>
    </row>
    <row r="3131" customHeight="1" ht="15">
      <c r="A3131" s="22" t="inlineStr">
        <is>
          <r>
            <t xml:space="preserve">I01651</t>
          </r>
        </is>
      </c>
      <c r="B3131" s="23" t="inlineStr">
        <is>
          <r>
            <t xml:space="preserve">Óculos branco proteção</t>
          </r>
        </is>
      </c>
      <c r="C3131" s="22" t="inlineStr">
        <is>
          <r>
            <t xml:space="preserve">ORSE</t>
          </r>
        </is>
      </c>
      <c r="D3131" s="22" t="inlineStr">
        <is>
          <r>
            <t xml:space="preserve">pr</t>
          </r>
        </is>
      </c>
      <c r="E3131" s="24" t="n">
        <v>8.0E-4</v>
      </c>
      <c r="F3131" s="25" t="n">
        <v>6.0</v>
      </c>
      <c r="G3131" s="25" t="n">
        <f>TRUNC(TRUNC(E3131,8)*F3131,2)</f>
        <v>0.0</v>
      </c>
    </row>
    <row r="3132" customHeight="1" ht="15">
      <c r="A3132" s="22" t="inlineStr">
        <is>
          <r>
            <t xml:space="preserve">I10596</t>
          </r>
        </is>
      </c>
      <c r="B3132" s="23" t="inlineStr">
        <is>
          <r>
            <t xml:space="preserve">Protetor auricular</t>
          </r>
        </is>
      </c>
      <c r="C3132" s="22" t="inlineStr">
        <is>
          <r>
            <t xml:space="preserve">ORSE</t>
          </r>
        </is>
      </c>
      <c r="D3132" s="22" t="inlineStr">
        <is>
          <r>
            <t xml:space="preserve">un</t>
          </r>
        </is>
      </c>
      <c r="E3132" s="24" t="n">
        <v>0.0045</v>
      </c>
      <c r="F3132" s="25" t="n">
        <v>4.81</v>
      </c>
      <c r="G3132" s="25" t="n">
        <f>TRUNC(TRUNC(E3132,8)*F3132,2)</f>
        <v>0.02</v>
      </c>
    </row>
    <row r="3133" customHeight="1" ht="15">
      <c r="A3133" s="22" t="inlineStr">
        <is>
          <r>
            <t xml:space="preserve">I10599</t>
          </r>
        </is>
      </c>
      <c r="B3133" s="23" t="inlineStr">
        <is>
          <r>
            <t xml:space="preserve">Protetor solar fps 30 com 120ml</t>
          </r>
        </is>
      </c>
      <c r="C3133" s="22" t="inlineStr">
        <is>
          <r>
            <t xml:space="preserve">ORSE</t>
          </r>
        </is>
      </c>
      <c r="D3133" s="22" t="inlineStr">
        <is>
          <r>
            <t xml:space="preserve">un</t>
          </r>
        </is>
      </c>
      <c r="E3133" s="24" t="n">
        <v>0.0018</v>
      </c>
      <c r="F3133" s="25" t="n">
        <v>18.0</v>
      </c>
      <c r="G3133" s="25" t="n">
        <f>TRUNC(TRUNC(E3133,8)*F3133,2)</f>
        <v>0.03</v>
      </c>
    </row>
    <row r="3134" customHeight="1" ht="21">
      <c r="A3134" s="22" t="inlineStr">
        <is>
          <r>
            <t xml:space="preserve">I10761</t>
          </r>
        </is>
      </c>
      <c r="B3134" s="23" t="inlineStr">
        <is>
          <r>
            <t xml:space="preserve">Refeição - café da manhã ( café com leite e dois pães com manteiga)</t>
          </r>
        </is>
      </c>
      <c r="C3134" s="22" t="inlineStr">
        <is>
          <r>
            <t xml:space="preserve">ORSE</t>
          </r>
        </is>
      </c>
      <c r="D3134" s="22" t="inlineStr">
        <is>
          <r>
            <t xml:space="preserve">un</t>
          </r>
        </is>
      </c>
      <c r="E3134" s="24" t="n">
        <v>0.1018</v>
      </c>
      <c r="F3134" s="25" t="n">
        <v>5.0</v>
      </c>
      <c r="G3134" s="25" t="n">
        <f>TRUNC(TRUNC(E3134,8)*F3134,2)</f>
        <v>0.5</v>
      </c>
    </row>
    <row r="3135" customHeight="1" ht="15">
      <c r="A3135" s="22" t="inlineStr">
        <is>
          <r>
            <t xml:space="preserve">I10362</t>
          </r>
        </is>
      </c>
      <c r="B3135" s="23" t="inlineStr">
        <is>
          <r>
            <t xml:space="preserve">Seguro de vida e acidente em grupo</t>
          </r>
        </is>
      </c>
      <c r="C3135" s="22" t="inlineStr">
        <is>
          <r>
            <t xml:space="preserve">ORSE</t>
          </r>
        </is>
      </c>
      <c r="D3135" s="22" t="inlineStr">
        <is>
          <r>
            <t xml:space="preserve">un</t>
          </r>
        </is>
      </c>
      <c r="E3135" s="24" t="n">
        <v>0.0045</v>
      </c>
      <c r="F3135" s="25" t="n">
        <v>12.54</v>
      </c>
      <c r="G3135" s="25" t="n">
        <f>TRUNC(TRUNC(E3135,8)*F3135,2)</f>
        <v>0.05</v>
      </c>
    </row>
    <row r="3136" customHeight="1" ht="15">
      <c r="A3136" s="22" t="inlineStr">
        <is>
          <r>
            <t xml:space="preserve">I02378</t>
          </r>
        </is>
      </c>
      <c r="B3136" s="23" t="inlineStr">
        <is>
          <r>
            <t xml:space="preserve">Vale transporte</t>
          </r>
        </is>
      </c>
      <c r="C3136" s="22" t="inlineStr">
        <is>
          <r>
            <t xml:space="preserve">ORSE</t>
          </r>
        </is>
      </c>
      <c r="D3136" s="22" t="inlineStr">
        <is>
          <r>
            <t xml:space="preserve">un</t>
          </r>
        </is>
      </c>
      <c r="E3136" s="24" t="n">
        <v>0.0654</v>
      </c>
      <c r="F3136" s="25" t="n">
        <v>4.5</v>
      </c>
      <c r="G3136" s="25" t="n">
        <f>TRUNC(TRUNC(E3136,8)*F3136,2)</f>
        <v>0.29</v>
      </c>
    </row>
    <row r="3137" customHeight="1" ht="15">
      <c r="A3137" s="2" t="inlineStr"/>
      <c r="B3137" s="2" t="inlineStr"/>
      <c r="C3137" s="2" t="inlineStr"/>
      <c r="D3137" s="2" t="inlineStr"/>
      <c r="E3137" s="26" t="inlineStr">
        <is>
          <r>
            <t xml:space="preserve">TOTAL Encargos Complementares:</t>
          </r>
        </is>
      </c>
      <c r="F3137" s="26" t="inlineStr"/>
      <c r="G3137" s="27" t="n">
        <f>SUM(G3119:G3136)</f>
        <v>3.73</v>
      </c>
    </row>
    <row r="3138" customHeight="1" ht="15">
      <c r="A3138" s="2" t="inlineStr"/>
      <c r="B3138" s="2" t="inlineStr"/>
      <c r="C3138" s="2" t="inlineStr"/>
      <c r="D3138" s="2" t="inlineStr"/>
      <c r="E3138" s="28" t="inlineStr">
        <is>
          <r>
            <t xml:space="preserve">VALOR:</t>
          </r>
        </is>
      </c>
      <c r="F3138" s="28" t="inlineStr"/>
      <c r="G3138" s="29" t="n">
        <f>ROUND(SUM(G3137),2)</f>
        <v>3.81</v>
      </c>
    </row>
    <row r="3139" customHeight="1" ht="15">
      <c r="A3139" s="2" t="inlineStr"/>
      <c r="B3139" s="2" t="inlineStr"/>
      <c r="C3139" s="2" t="inlineStr"/>
      <c r="D3139" s="2" t="inlineStr"/>
      <c r="E3139" s="28" t="inlineStr">
        <is>
          <r>
            <t xml:space="preserve">VALOR BDI (20.34%):</t>
          </r>
        </is>
      </c>
      <c r="F3139" s="28" t="inlineStr"/>
      <c r="G3139" s="29" t="n">
        <f>ROUND(G3138*(20.34/100),2)</f>
        <v>0.77</v>
      </c>
    </row>
    <row r="3140" customHeight="1" ht="15">
      <c r="A3140" s="2" t="inlineStr"/>
      <c r="B3140" s="2" t="inlineStr"/>
      <c r="C3140" s="2" t="inlineStr"/>
      <c r="D3140" s="2" t="inlineStr"/>
      <c r="E3140" s="28" t="inlineStr">
        <is>
          <r>
            <t xml:space="preserve">VALOR COM BDI:</t>
          </r>
        </is>
      </c>
      <c r="F3140" s="28" t="inlineStr"/>
      <c r="G3140" s="29" t="n">
        <f>G3139+G3138</f>
        <v>4.58</v>
      </c>
    </row>
    <row r="3141" customHeight="1" ht="10">
      <c r="A3141" s="2" t="inlineStr"/>
      <c r="B3141" s="2" t="inlineStr"/>
      <c r="C3141" s="2" t="inlineStr"/>
      <c r="D3141" s="2" t="inlineStr"/>
      <c r="E3141" s="18" t="inlineStr"/>
      <c r="F3141" s="18" t="inlineStr"/>
      <c r="G3141" s="18" t="inlineStr"/>
    </row>
    <row r="3142" customHeight="1" ht="20">
      <c r="A3142" s="19" t="inlineStr">
        <is>
          <r>
            <t xml:space="preserve">​S10554​ Encargos Complementares - Encanador​ (h)</t>
          </r>
        </is>
      </c>
      <c r="B3142" s="19" t="inlineStr"/>
      <c r="C3142" s="19" t="inlineStr"/>
      <c r="D3142" s="19" t="inlineStr"/>
      <c r="E3142" s="19" t="inlineStr"/>
      <c r="F3142" s="19" t="inlineStr"/>
      <c r="G3142" s="19" t="inlineStr"/>
    </row>
    <row r="3143" customHeight="1" ht="15">
      <c r="A3143" s="20" t="inlineStr">
        <is>
          <r>
            <t xml:space="preserve">Encargos Complementares</t>
          </r>
        </is>
      </c>
      <c r="B3143" s="20" t="inlineStr"/>
      <c r="C3143" s="21" t="inlineStr">
        <is>
          <r>
            <t xml:space="preserve">FONTE</t>
          </r>
        </is>
      </c>
      <c r="D3143" s="21" t="inlineStr">
        <is>
          <r>
            <t xml:space="preserve">UNID</t>
          </r>
        </is>
      </c>
      <c r="E3143" s="21" t="inlineStr">
        <is>
          <r>
            <t xml:space="preserve">COEFICIENTE</t>
          </r>
        </is>
      </c>
      <c r="F3143" s="21" t="inlineStr">
        <is>
          <r>
            <t xml:space="preserve">PREÇO UNITÁRIO</t>
          </r>
        </is>
      </c>
      <c r="G3143" s="21" t="inlineStr">
        <is>
          <r>
            <t xml:space="preserve">TOTAL</t>
          </r>
        </is>
      </c>
    </row>
    <row r="3144" customHeight="1" ht="15">
      <c r="A3144" s="22" t="inlineStr">
        <is>
          <r>
            <t xml:space="preserve">I00158</t>
          </r>
        </is>
      </c>
      <c r="B3144" s="23" t="inlineStr">
        <is>
          <r>
            <t xml:space="preserve">Almoço (Participação do empregador)</t>
          </r>
        </is>
      </c>
      <c r="C3144" s="22" t="inlineStr">
        <is>
          <r>
            <t xml:space="preserve">ORSE</t>
          </r>
        </is>
      </c>
      <c r="D3144" s="22" t="inlineStr">
        <is>
          <r>
            <t xml:space="preserve">un</t>
          </r>
        </is>
      </c>
      <c r="E3144" s="24" t="n">
        <v>0.1018</v>
      </c>
      <c r="F3144" s="25" t="n">
        <v>14.0</v>
      </c>
      <c r="G3144" s="25" t="n">
        <f>TRUNC(TRUNC(E3144,8)*F3144,2)</f>
        <v>1.42</v>
      </c>
    </row>
    <row r="3145" customHeight="1" ht="21">
      <c r="A3145" s="22" t="inlineStr">
        <is>
          <r>
            <t xml:space="preserve">I12893S</t>
          </r>
        </is>
      </c>
      <c r="B3145" s="23" t="inlineStr">
        <is>
          <r>
            <t xml:space="preserve">Bota de seguranca com biqueira de aco e colarinho acolchoado</t>
          </r>
        </is>
      </c>
      <c r="C3145" s="22" t="inlineStr">
        <is>
          <r>
            <t xml:space="preserve">ORSE</t>
          </r>
        </is>
      </c>
      <c r="D3145" s="22" t="inlineStr">
        <is>
          <r>
            <t xml:space="preserve">par</t>
          </r>
        </is>
      </c>
      <c r="E3145" s="24" t="n">
        <v>8.0E-4</v>
      </c>
      <c r="F3145" s="25" t="n">
        <v>73.93</v>
      </c>
      <c r="G3145" s="25" t="n">
        <f>TRUNC(TRUNC(E3145,8)*F3145,2)</f>
        <v>0.05</v>
      </c>
    </row>
    <row r="3146" customHeight="1" ht="21">
      <c r="A3146" s="22" t="inlineStr">
        <is>
          <r>
            <t xml:space="preserve">I12894S</t>
          </r>
        </is>
      </c>
      <c r="B3146" s="23" t="inlineStr">
        <is>
          <r>
            <t xml:space="preserve">Capa para chuva em pvc com forro de poliester, com capuz (amarela ou azul)</t>
          </r>
        </is>
      </c>
      <c r="C3146" s="22" t="inlineStr">
        <is>
          <r>
            <t xml:space="preserve">ORSE</t>
          </r>
        </is>
      </c>
      <c r="D3146" s="22" t="inlineStr">
        <is>
          <r>
            <t xml:space="preserve">un</t>
          </r>
        </is>
      </c>
      <c r="E3146" s="24" t="n">
        <v>2.0E-4</v>
      </c>
      <c r="F3146" s="25" t="n">
        <v>20.11</v>
      </c>
      <c r="G3146" s="25" t="n">
        <f>TRUNC(TRUNC(E3146,8)*F3146,2)</f>
        <v>0.0</v>
      </c>
    </row>
    <row r="3147" customHeight="1" ht="21">
      <c r="A3147" s="22" t="inlineStr">
        <is>
          <r>
            <t xml:space="preserve">I12895S</t>
          </r>
        </is>
      </c>
      <c r="B3147" s="23" t="inlineStr">
        <is>
          <r>
            <t xml:space="preserve">Capacete de seguranca aba frontal com suspensao de polietileno, sem jugular (classe b)</t>
          </r>
        </is>
      </c>
      <c r="C3147" s="22" t="inlineStr">
        <is>
          <r>
            <t xml:space="preserve">ORSE</t>
          </r>
        </is>
      </c>
      <c r="D3147" s="22" t="inlineStr">
        <is>
          <r>
            <t xml:space="preserve">un</t>
          </r>
        </is>
      </c>
      <c r="E3147" s="24" t="n">
        <v>6.0E-4</v>
      </c>
      <c r="F3147" s="25" t="n">
        <v>13.5</v>
      </c>
      <c r="G3147" s="25" t="n">
        <f>TRUNC(TRUNC(E3147,8)*F3147,2)</f>
        <v>0.0</v>
      </c>
    </row>
    <row r="3148" customHeight="1" ht="15">
      <c r="A3148" s="22" t="inlineStr">
        <is>
          <r>
            <t xml:space="preserve">I10492</t>
          </r>
        </is>
      </c>
      <c r="B3148" s="23" t="inlineStr">
        <is>
          <r>
            <t xml:space="preserve">Cesta Básica</t>
          </r>
        </is>
      </c>
      <c r="C3148" s="22" t="inlineStr">
        <is>
          <r>
            <t xml:space="preserve">ORSE</t>
          </r>
        </is>
      </c>
      <c r="D3148" s="22" t="inlineStr">
        <is>
          <r>
            <t xml:space="preserve">un</t>
          </r>
        </is>
      </c>
      <c r="E3148" s="24" t="n">
        <v>0.0045</v>
      </c>
      <c r="F3148" s="25" t="n">
        <v>205.0</v>
      </c>
      <c r="G3148" s="25" t="n">
        <f>TRUNC(TRUNC(E3148,8)*F3148,2)</f>
        <v>0.92</v>
      </c>
    </row>
    <row r="3149" customHeight="1" ht="15">
      <c r="A3149" s="22" t="inlineStr">
        <is>
          <r>
            <t xml:space="preserve">I10517</t>
          </r>
        </is>
      </c>
      <c r="B3149" s="23" t="inlineStr">
        <is>
          <r>
            <t xml:space="preserve">Exames admissionais/demissionais (checkup)</t>
          </r>
        </is>
      </c>
      <c r="C3149" s="22" t="inlineStr">
        <is>
          <r>
            <t xml:space="preserve">ORSE</t>
          </r>
        </is>
      </c>
      <c r="D3149" s="22" t="inlineStr">
        <is>
          <r>
            <t xml:space="preserve">cj</t>
          </r>
        </is>
      </c>
      <c r="E3149" s="24" t="n">
        <v>4.0E-4</v>
      </c>
      <c r="F3149" s="25" t="n">
        <v>300.0</v>
      </c>
      <c r="G3149" s="25" t="n">
        <f>TRUNC(TRUNC(E3149,8)*F3149,2)</f>
        <v>0.12</v>
      </c>
    </row>
    <row r="3150" customHeight="1" ht="15">
      <c r="A3150" s="22" t="inlineStr">
        <is>
          <r>
            <t xml:space="preserve">I00941</t>
          </r>
        </is>
      </c>
      <c r="B3150" s="23" t="inlineStr">
        <is>
          <r>
            <t xml:space="preserve">Fardamento com mangas curta</t>
          </r>
        </is>
      </c>
      <c r="C3150" s="22" t="inlineStr">
        <is>
          <r>
            <t xml:space="preserve">ORSE</t>
          </r>
        </is>
      </c>
      <c r="D3150" s="22" t="inlineStr">
        <is>
          <r>
            <t xml:space="preserve">un</t>
          </r>
        </is>
      </c>
      <c r="E3150" s="24" t="n">
        <v>0.0015</v>
      </c>
      <c r="F3150" s="25" t="n">
        <v>193.04</v>
      </c>
      <c r="G3150" s="25" t="n">
        <f>TRUNC(TRUNC(E3150,8)*F3150,2)</f>
        <v>0.28</v>
      </c>
    </row>
    <row r="3151" customHeight="1" ht="15">
      <c r="A3151" s="22" t="inlineStr">
        <is>
          <r>
            <t xml:space="preserve">I10592</t>
          </r>
        </is>
      </c>
      <c r="B3151" s="23" t="inlineStr">
        <is>
          <r>
            <t xml:space="preserve">Lima chata 12"</t>
          </r>
        </is>
      </c>
      <c r="C3151" s="22" t="inlineStr">
        <is>
          <r>
            <t xml:space="preserve">ORSE</t>
          </r>
        </is>
      </c>
      <c r="D3151" s="22" t="inlineStr">
        <is>
          <r>
            <t xml:space="preserve">un</t>
          </r>
        </is>
      </c>
      <c r="E3151" s="24" t="n">
        <v>1.0E-4</v>
      </c>
      <c r="F3151" s="25" t="n">
        <v>38.31</v>
      </c>
      <c r="G3151" s="25" t="n">
        <f>TRUNC(TRUNC(E3151,8)*F3151,2)</f>
        <v>0.0</v>
      </c>
    </row>
    <row r="3152" customHeight="1" ht="15">
      <c r="A3152" s="22" t="inlineStr">
        <is>
          <r>
            <t xml:space="preserve">I12892S</t>
          </r>
        </is>
      </c>
      <c r="B3152" s="23" t="inlineStr">
        <is>
          <r>
            <t xml:space="preserve">Luva raspa de couro, cano curto (punho *7* cm)</t>
          </r>
        </is>
      </c>
      <c r="C3152" s="22" t="inlineStr">
        <is>
          <r>
            <t xml:space="preserve">ORSE</t>
          </r>
        </is>
      </c>
      <c r="D3152" s="22" t="inlineStr">
        <is>
          <r>
            <t xml:space="preserve">par</t>
          </r>
        </is>
      </c>
      <c r="E3152" s="24" t="n">
        <v>0.0023</v>
      </c>
      <c r="F3152" s="25" t="n">
        <v>10.87</v>
      </c>
      <c r="G3152" s="25" t="n">
        <f>TRUNC(TRUNC(E3152,8)*F3152,2)</f>
        <v>0.02</v>
      </c>
    </row>
    <row r="3153" customHeight="1" ht="15">
      <c r="A3153" s="22" t="inlineStr">
        <is>
          <r>
            <t xml:space="preserve">I01651</t>
          </r>
        </is>
      </c>
      <c r="B3153" s="23" t="inlineStr">
        <is>
          <r>
            <t xml:space="preserve">Óculos branco proteção</t>
          </r>
        </is>
      </c>
      <c r="C3153" s="22" t="inlineStr">
        <is>
          <r>
            <t xml:space="preserve">ORSE</t>
          </r>
        </is>
      </c>
      <c r="D3153" s="22" t="inlineStr">
        <is>
          <r>
            <t xml:space="preserve">pr</t>
          </r>
        </is>
      </c>
      <c r="E3153" s="24" t="n">
        <v>8.0E-4</v>
      </c>
      <c r="F3153" s="25" t="n">
        <v>6.0</v>
      </c>
      <c r="G3153" s="25" t="n">
        <f>TRUNC(TRUNC(E3153,8)*F3153,2)</f>
        <v>0.0</v>
      </c>
    </row>
    <row r="3154" customHeight="1" ht="15">
      <c r="A3154" s="22" t="inlineStr">
        <is>
          <r>
            <t xml:space="preserve">I10593</t>
          </r>
        </is>
      </c>
      <c r="B3154" s="23" t="inlineStr">
        <is>
          <r>
            <t xml:space="preserve">Praio simples 30cm</t>
          </r>
        </is>
      </c>
      <c r="C3154" s="22" t="inlineStr">
        <is>
          <r>
            <t xml:space="preserve">ORSE</t>
          </r>
        </is>
      </c>
      <c r="D3154" s="22" t="inlineStr">
        <is>
          <r>
            <t xml:space="preserve">un</t>
          </r>
        </is>
      </c>
      <c r="E3154" s="24" t="n">
        <v>1.0E-4</v>
      </c>
      <c r="F3154" s="25" t="n">
        <v>19.57</v>
      </c>
      <c r="G3154" s="25" t="n">
        <f>TRUNC(TRUNC(E3154,8)*F3154,2)</f>
        <v>0.0</v>
      </c>
    </row>
    <row r="3155" customHeight="1" ht="15">
      <c r="A3155" s="22" t="inlineStr">
        <is>
          <r>
            <t xml:space="preserve">I10596</t>
          </r>
        </is>
      </c>
      <c r="B3155" s="23" t="inlineStr">
        <is>
          <r>
            <t xml:space="preserve">Protetor auricular</t>
          </r>
        </is>
      </c>
      <c r="C3155" s="22" t="inlineStr">
        <is>
          <r>
            <t xml:space="preserve">ORSE</t>
          </r>
        </is>
      </c>
      <c r="D3155" s="22" t="inlineStr">
        <is>
          <r>
            <t xml:space="preserve">un</t>
          </r>
        </is>
      </c>
      <c r="E3155" s="24" t="n">
        <v>0.0045</v>
      </c>
      <c r="F3155" s="25" t="n">
        <v>4.81</v>
      </c>
      <c r="G3155" s="25" t="n">
        <f>TRUNC(TRUNC(E3155,8)*F3155,2)</f>
        <v>0.02</v>
      </c>
    </row>
    <row r="3156" customHeight="1" ht="15">
      <c r="A3156" s="22" t="inlineStr">
        <is>
          <r>
            <t xml:space="preserve">I10599</t>
          </r>
        </is>
      </c>
      <c r="B3156" s="23" t="inlineStr">
        <is>
          <r>
            <t xml:space="preserve">Protetor solar fps 30 com 120ml</t>
          </r>
        </is>
      </c>
      <c r="C3156" s="22" t="inlineStr">
        <is>
          <r>
            <t xml:space="preserve">ORSE</t>
          </r>
        </is>
      </c>
      <c r="D3156" s="22" t="inlineStr">
        <is>
          <r>
            <t xml:space="preserve">un</t>
          </r>
        </is>
      </c>
      <c r="E3156" s="24" t="n">
        <v>0.0018</v>
      </c>
      <c r="F3156" s="25" t="n">
        <v>18.0</v>
      </c>
      <c r="G3156" s="25" t="n">
        <f>TRUNC(TRUNC(E3156,8)*F3156,2)</f>
        <v>0.03</v>
      </c>
    </row>
    <row r="3157" customHeight="1" ht="21">
      <c r="A3157" s="22" t="inlineStr">
        <is>
          <r>
            <t xml:space="preserve">I10761</t>
          </r>
        </is>
      </c>
      <c r="B3157" s="23" t="inlineStr">
        <is>
          <r>
            <t xml:space="preserve">Refeição - café da manhã ( café com leite e dois pães com manteiga)</t>
          </r>
        </is>
      </c>
      <c r="C3157" s="22" t="inlineStr">
        <is>
          <r>
            <t xml:space="preserve">ORSE</t>
          </r>
        </is>
      </c>
      <c r="D3157" s="22" t="inlineStr">
        <is>
          <r>
            <t xml:space="preserve">un</t>
          </r>
        </is>
      </c>
      <c r="E3157" s="24" t="n">
        <v>0.1018</v>
      </c>
      <c r="F3157" s="25" t="n">
        <v>5.0</v>
      </c>
      <c r="G3157" s="25" t="n">
        <f>TRUNC(TRUNC(E3157,8)*F3157,2)</f>
        <v>0.5</v>
      </c>
    </row>
    <row r="3158" customHeight="1" ht="15">
      <c r="A3158" s="22" t="inlineStr">
        <is>
          <r>
            <t xml:space="preserve">I10362</t>
          </r>
        </is>
      </c>
      <c r="B3158" s="23" t="inlineStr">
        <is>
          <r>
            <t xml:space="preserve">Seguro de vida e acidente em grupo</t>
          </r>
        </is>
      </c>
      <c r="C3158" s="22" t="inlineStr">
        <is>
          <r>
            <t xml:space="preserve">ORSE</t>
          </r>
        </is>
      </c>
      <c r="D3158" s="22" t="inlineStr">
        <is>
          <r>
            <t xml:space="preserve">un</t>
          </r>
        </is>
      </c>
      <c r="E3158" s="24" t="n">
        <v>0.0045</v>
      </c>
      <c r="F3158" s="25" t="n">
        <v>12.54</v>
      </c>
      <c r="G3158" s="25" t="n">
        <f>TRUNC(TRUNC(E3158,8)*F3158,2)</f>
        <v>0.05</v>
      </c>
    </row>
    <row r="3159" customHeight="1" ht="15">
      <c r="A3159" s="22" t="inlineStr">
        <is>
          <r>
            <t xml:space="preserve">I11256</t>
          </r>
        </is>
      </c>
      <c r="B3159" s="23" t="inlineStr">
        <is>
          <r>
            <t xml:space="preserve">Tarracha para tubos PVC de 1 1/2"</t>
          </r>
        </is>
      </c>
      <c r="C3159" s="22" t="inlineStr">
        <is>
          <r>
            <t xml:space="preserve">ORSE</t>
          </r>
        </is>
      </c>
      <c r="D3159" s="22" t="inlineStr">
        <is>
          <r>
            <t xml:space="preserve">un</t>
          </r>
        </is>
      </c>
      <c r="E3159" s="24" t="n">
        <v>4.0E-4</v>
      </c>
      <c r="F3159" s="25" t="n">
        <v>92.7</v>
      </c>
      <c r="G3159" s="25" t="n">
        <f>TRUNC(TRUNC(E3159,8)*F3159,2)</f>
        <v>0.03</v>
      </c>
    </row>
    <row r="3160" customHeight="1" ht="15">
      <c r="A3160" s="22" t="inlineStr">
        <is>
          <r>
            <t xml:space="preserve">I11257</t>
          </r>
        </is>
      </c>
      <c r="B3160" s="23" t="inlineStr">
        <is>
          <r>
            <t xml:space="preserve">Tarracha para tubos PVC de 1 1/4"</t>
          </r>
        </is>
      </c>
      <c r="C3160" s="22" t="inlineStr">
        <is>
          <r>
            <t xml:space="preserve">ORSE</t>
          </r>
        </is>
      </c>
      <c r="D3160" s="22" t="inlineStr">
        <is>
          <r>
            <t xml:space="preserve">un</t>
          </r>
        </is>
      </c>
      <c r="E3160" s="24" t="n">
        <v>4.0E-4</v>
      </c>
      <c r="F3160" s="25" t="n">
        <v>32.3</v>
      </c>
      <c r="G3160" s="25" t="n">
        <f>TRUNC(TRUNC(E3160,8)*F3160,2)</f>
        <v>0.01</v>
      </c>
    </row>
    <row r="3161" customHeight="1" ht="15">
      <c r="A3161" s="22" t="inlineStr">
        <is>
          <r>
            <t xml:space="preserve">I11255</t>
          </r>
        </is>
      </c>
      <c r="B3161" s="23" t="inlineStr">
        <is>
          <r>
            <t xml:space="preserve">Tarracha para tubos PVC de 1"</t>
          </r>
        </is>
      </c>
      <c r="C3161" s="22" t="inlineStr">
        <is>
          <r>
            <t xml:space="preserve">ORSE</t>
          </r>
        </is>
      </c>
      <c r="D3161" s="22" t="inlineStr">
        <is>
          <r>
            <t xml:space="preserve">un</t>
          </r>
        </is>
      </c>
      <c r="E3161" s="24" t="n">
        <v>6.0E-4</v>
      </c>
      <c r="F3161" s="25" t="n">
        <v>49.0</v>
      </c>
      <c r="G3161" s="25" t="n">
        <f>TRUNC(TRUNC(E3161,8)*F3161,2)</f>
        <v>0.02</v>
      </c>
    </row>
    <row r="3162" customHeight="1" ht="15">
      <c r="A3162" s="22" t="inlineStr">
        <is>
          <r>
            <t xml:space="preserve">I11253</t>
          </r>
        </is>
      </c>
      <c r="B3162" s="23" t="inlineStr">
        <is>
          <r>
            <t xml:space="preserve">Tarracha para tubos PVC de 1/2"</t>
          </r>
        </is>
      </c>
      <c r="C3162" s="22" t="inlineStr">
        <is>
          <r>
            <t xml:space="preserve">ORSE</t>
          </r>
        </is>
      </c>
      <c r="D3162" s="22" t="inlineStr">
        <is>
          <r>
            <t xml:space="preserve">un</t>
          </r>
        </is>
      </c>
      <c r="E3162" s="24" t="n">
        <v>0.0011</v>
      </c>
      <c r="F3162" s="25" t="n">
        <v>29.0</v>
      </c>
      <c r="G3162" s="25" t="n">
        <f>TRUNC(TRUNC(E3162,8)*F3162,2)</f>
        <v>0.03</v>
      </c>
    </row>
    <row r="3163" customHeight="1" ht="15">
      <c r="A3163" s="22" t="inlineStr">
        <is>
          <r>
            <t xml:space="preserve">I11254</t>
          </r>
        </is>
      </c>
      <c r="B3163" s="23" t="inlineStr">
        <is>
          <r>
            <t xml:space="preserve">Tarracha para tubos PVC de 3/4"</t>
          </r>
        </is>
      </c>
      <c r="C3163" s="22" t="inlineStr">
        <is>
          <r>
            <t xml:space="preserve">ORSE</t>
          </r>
        </is>
      </c>
      <c r="D3163" s="22" t="inlineStr">
        <is>
          <r>
            <t xml:space="preserve">un</t>
          </r>
        </is>
      </c>
      <c r="E3163" s="24" t="n">
        <v>7.0E-4</v>
      </c>
      <c r="F3163" s="25" t="n">
        <v>27.49</v>
      </c>
      <c r="G3163" s="25" t="n">
        <f>TRUNC(TRUNC(E3163,8)*F3163,2)</f>
        <v>0.01</v>
      </c>
    </row>
    <row r="3164" customHeight="1" ht="15">
      <c r="A3164" s="22" t="inlineStr">
        <is>
          <r>
            <t xml:space="preserve">I02378</t>
          </r>
        </is>
      </c>
      <c r="B3164" s="23" t="inlineStr">
        <is>
          <r>
            <t xml:space="preserve">Vale transporte</t>
          </r>
        </is>
      </c>
      <c r="C3164" s="22" t="inlineStr">
        <is>
          <r>
            <t xml:space="preserve">ORSE</t>
          </r>
        </is>
      </c>
      <c r="D3164" s="22" t="inlineStr">
        <is>
          <r>
            <t xml:space="preserve">un</t>
          </r>
        </is>
      </c>
      <c r="E3164" s="24" t="n">
        <v>0.0654</v>
      </c>
      <c r="F3164" s="25" t="n">
        <v>4.5</v>
      </c>
      <c r="G3164" s="25" t="n">
        <f>TRUNC(TRUNC(E3164,8)*F3164,2)</f>
        <v>0.29</v>
      </c>
    </row>
    <row r="3165" customHeight="1" ht="15">
      <c r="A3165" s="2" t="inlineStr"/>
      <c r="B3165" s="2" t="inlineStr"/>
      <c r="C3165" s="2" t="inlineStr"/>
      <c r="D3165" s="2" t="inlineStr"/>
      <c r="E3165" s="26" t="inlineStr">
        <is>
          <r>
            <t xml:space="preserve">TOTAL Encargos Complementares:</t>
          </r>
        </is>
      </c>
      <c r="F3165" s="26" t="inlineStr"/>
      <c r="G3165" s="27" t="n">
        <f>SUM(G3144:G3164)</f>
        <v>3.8</v>
      </c>
    </row>
    <row r="3166" customHeight="1" ht="15">
      <c r="A3166" s="2" t="inlineStr"/>
      <c r="B3166" s="2" t="inlineStr"/>
      <c r="C3166" s="2" t="inlineStr"/>
      <c r="D3166" s="2" t="inlineStr"/>
      <c r="E3166" s="28" t="inlineStr">
        <is>
          <r>
            <t xml:space="preserve">VALOR:</t>
          </r>
        </is>
      </c>
      <c r="F3166" s="28" t="inlineStr"/>
      <c r="G3166" s="29" t="n">
        <f>ROUND(SUM(G3165),2)</f>
        <v>3.9</v>
      </c>
    </row>
    <row r="3167" customHeight="1" ht="15">
      <c r="A3167" s="2" t="inlineStr"/>
      <c r="B3167" s="2" t="inlineStr"/>
      <c r="C3167" s="2" t="inlineStr"/>
      <c r="D3167" s="2" t="inlineStr"/>
      <c r="E3167" s="28" t="inlineStr">
        <is>
          <r>
            <t xml:space="preserve">VALOR BDI (20.34%):</t>
          </r>
        </is>
      </c>
      <c r="F3167" s="28" t="inlineStr"/>
      <c r="G3167" s="29" t="n">
        <f>ROUND(G3166*(20.34/100),2)</f>
        <v>0.79</v>
      </c>
    </row>
    <row r="3168" customHeight="1" ht="15">
      <c r="A3168" s="2" t="inlineStr"/>
      <c r="B3168" s="2" t="inlineStr"/>
      <c r="C3168" s="2" t="inlineStr"/>
      <c r="D3168" s="2" t="inlineStr"/>
      <c r="E3168" s="28" t="inlineStr">
        <is>
          <r>
            <t xml:space="preserve">VALOR COM BDI:</t>
          </r>
        </is>
      </c>
      <c r="F3168" s="28" t="inlineStr"/>
      <c r="G3168" s="29" t="n">
        <f>G3167+G3166</f>
        <v>4.69</v>
      </c>
    </row>
    <row r="3169" customHeight="1" ht="10">
      <c r="A3169" s="2" t="inlineStr"/>
      <c r="B3169" s="2" t="inlineStr"/>
      <c r="C3169" s="2" t="inlineStr"/>
      <c r="D3169" s="2" t="inlineStr"/>
      <c r="E3169" s="18" t="inlineStr"/>
      <c r="F3169" s="18" t="inlineStr"/>
      <c r="G3169" s="18" t="inlineStr"/>
    </row>
    <row r="3170" customHeight="1" ht="20">
      <c r="A3170" s="19" t="inlineStr">
        <is>
          <r>
            <t xml:space="preserve">​S10550​ Encargos Complementares - Pedreiro​ (h)</t>
          </r>
        </is>
      </c>
      <c r="B3170" s="19" t="inlineStr"/>
      <c r="C3170" s="19" t="inlineStr"/>
      <c r="D3170" s="19" t="inlineStr"/>
      <c r="E3170" s="19" t="inlineStr"/>
      <c r="F3170" s="19" t="inlineStr"/>
      <c r="G3170" s="19" t="inlineStr"/>
    </row>
    <row r="3171" customHeight="1" ht="15">
      <c r="A3171" s="20" t="inlineStr">
        <is>
          <r>
            <t xml:space="preserve">Encargos Complementares</t>
          </r>
        </is>
      </c>
      <c r="B3171" s="20" t="inlineStr"/>
      <c r="C3171" s="21" t="inlineStr">
        <is>
          <r>
            <t xml:space="preserve">FONTE</t>
          </r>
        </is>
      </c>
      <c r="D3171" s="21" t="inlineStr">
        <is>
          <r>
            <t xml:space="preserve">UNID</t>
          </r>
        </is>
      </c>
      <c r="E3171" s="21" t="inlineStr">
        <is>
          <r>
            <t xml:space="preserve">COEFICIENTE</t>
          </r>
        </is>
      </c>
      <c r="F3171" s="21" t="inlineStr">
        <is>
          <r>
            <t xml:space="preserve">PREÇO UNITÁRIO</t>
          </r>
        </is>
      </c>
      <c r="G3171" s="21" t="inlineStr">
        <is>
          <r>
            <t xml:space="preserve">TOTAL</t>
          </r>
        </is>
      </c>
    </row>
    <row r="3172" customHeight="1" ht="15">
      <c r="A3172" s="22" t="inlineStr">
        <is>
          <r>
            <t xml:space="preserve">I00158</t>
          </r>
        </is>
      </c>
      <c r="B3172" s="23" t="inlineStr">
        <is>
          <r>
            <t xml:space="preserve">Almoço (Participação do empregador)</t>
          </r>
        </is>
      </c>
      <c r="C3172" s="22" t="inlineStr">
        <is>
          <r>
            <t xml:space="preserve">ORSE</t>
          </r>
        </is>
      </c>
      <c r="D3172" s="22" t="inlineStr">
        <is>
          <r>
            <t xml:space="preserve">un</t>
          </r>
        </is>
      </c>
      <c r="E3172" s="24" t="n">
        <v>0.1018</v>
      </c>
      <c r="F3172" s="25" t="n">
        <v>14.0</v>
      </c>
      <c r="G3172" s="25" t="n">
        <f>TRUNC(TRUNC(E3172,8)*F3172,2)</f>
        <v>1.42</v>
      </c>
    </row>
    <row r="3173" customHeight="1" ht="21">
      <c r="A3173" s="22" t="inlineStr">
        <is>
          <r>
            <t xml:space="preserve">I12893S</t>
          </r>
        </is>
      </c>
      <c r="B3173" s="23" t="inlineStr">
        <is>
          <r>
            <t xml:space="preserve">Bota de seguranca com biqueira de aco e colarinho acolchoado</t>
          </r>
        </is>
      </c>
      <c r="C3173" s="22" t="inlineStr">
        <is>
          <r>
            <t xml:space="preserve">ORSE</t>
          </r>
        </is>
      </c>
      <c r="D3173" s="22" t="inlineStr">
        <is>
          <r>
            <t xml:space="preserve">par</t>
          </r>
        </is>
      </c>
      <c r="E3173" s="24" t="n">
        <v>8.0E-4</v>
      </c>
      <c r="F3173" s="25" t="n">
        <v>73.93</v>
      </c>
      <c r="G3173" s="25" t="n">
        <f>TRUNC(TRUNC(E3173,8)*F3173,2)</f>
        <v>0.05</v>
      </c>
    </row>
    <row r="3174" customHeight="1" ht="21">
      <c r="A3174" s="22" t="inlineStr">
        <is>
          <r>
            <t xml:space="preserve">I12894S</t>
          </r>
        </is>
      </c>
      <c r="B3174" s="23" t="inlineStr">
        <is>
          <r>
            <t xml:space="preserve">Capa para chuva em pvc com forro de poliester, com capuz (amarela ou azul)</t>
          </r>
        </is>
      </c>
      <c r="C3174" s="22" t="inlineStr">
        <is>
          <r>
            <t xml:space="preserve">ORSE</t>
          </r>
        </is>
      </c>
      <c r="D3174" s="22" t="inlineStr">
        <is>
          <r>
            <t xml:space="preserve">un</t>
          </r>
        </is>
      </c>
      <c r="E3174" s="24" t="n">
        <v>2.0E-4</v>
      </c>
      <c r="F3174" s="25" t="n">
        <v>20.11</v>
      </c>
      <c r="G3174" s="25" t="n">
        <f>TRUNC(TRUNC(E3174,8)*F3174,2)</f>
        <v>0.0</v>
      </c>
    </row>
    <row r="3175" customHeight="1" ht="21">
      <c r="A3175" s="22" t="inlineStr">
        <is>
          <r>
            <t xml:space="preserve">I12895S</t>
          </r>
        </is>
      </c>
      <c r="B3175" s="23" t="inlineStr">
        <is>
          <r>
            <t xml:space="preserve">Capacete de seguranca aba frontal com suspensao de polietileno, sem jugular (classe b)</t>
          </r>
        </is>
      </c>
      <c r="C3175" s="22" t="inlineStr">
        <is>
          <r>
            <t xml:space="preserve">ORSE</t>
          </r>
        </is>
      </c>
      <c r="D3175" s="22" t="inlineStr">
        <is>
          <r>
            <t xml:space="preserve">un</t>
          </r>
        </is>
      </c>
      <c r="E3175" s="24" t="n">
        <v>6.0E-4</v>
      </c>
      <c r="F3175" s="25" t="n">
        <v>13.5</v>
      </c>
      <c r="G3175" s="25" t="n">
        <f>TRUNC(TRUNC(E3175,8)*F3175,2)</f>
        <v>0.0</v>
      </c>
    </row>
    <row r="3176" customHeight="1" ht="15">
      <c r="A3176" s="22" t="inlineStr">
        <is>
          <r>
            <t xml:space="preserve">I10492</t>
          </r>
        </is>
      </c>
      <c r="B3176" s="23" t="inlineStr">
        <is>
          <r>
            <t xml:space="preserve">Cesta Básica</t>
          </r>
        </is>
      </c>
      <c r="C3176" s="22" t="inlineStr">
        <is>
          <r>
            <t xml:space="preserve">ORSE</t>
          </r>
        </is>
      </c>
      <c r="D3176" s="22" t="inlineStr">
        <is>
          <r>
            <t xml:space="preserve">un</t>
          </r>
        </is>
      </c>
      <c r="E3176" s="24" t="n">
        <v>0.0045</v>
      </c>
      <c r="F3176" s="25" t="n">
        <v>205.0</v>
      </c>
      <c r="G3176" s="25" t="n">
        <f>TRUNC(TRUNC(E3176,8)*F3176,2)</f>
        <v>0.92</v>
      </c>
    </row>
    <row r="3177" customHeight="1" ht="15">
      <c r="A3177" s="22" t="inlineStr">
        <is>
          <r>
            <t xml:space="preserve">I04722</t>
          </r>
        </is>
      </c>
      <c r="B3177" s="23" t="inlineStr">
        <is>
          <r>
            <t xml:space="preserve">Colher de pedreiro</t>
          </r>
        </is>
      </c>
      <c r="C3177" s="22" t="inlineStr">
        <is>
          <r>
            <t xml:space="preserve">ORSE</t>
          </r>
        </is>
      </c>
      <c r="D3177" s="22" t="inlineStr">
        <is>
          <r>
            <t xml:space="preserve">un</t>
          </r>
        </is>
      </c>
      <c r="E3177" s="24" t="n">
        <v>4.0E-4</v>
      </c>
      <c r="F3177" s="25" t="n">
        <v>18.8</v>
      </c>
      <c r="G3177" s="25" t="n">
        <f>TRUNC(TRUNC(E3177,8)*F3177,2)</f>
        <v>0.0</v>
      </c>
    </row>
    <row r="3178" customHeight="1" ht="21">
      <c r="A3178" s="22" t="inlineStr">
        <is>
          <r>
            <t xml:space="preserve">I04174</t>
          </r>
        </is>
      </c>
      <c r="B3178" s="23" t="inlineStr">
        <is>
          <r>
            <t xml:space="preserve">Desempenadeira de aço lisa, cabo madeira, ref:143, Atlas ou similar</t>
          </r>
        </is>
      </c>
      <c r="C3178" s="22" t="inlineStr">
        <is>
          <r>
            <t xml:space="preserve">ORSE</t>
          </r>
        </is>
      </c>
      <c r="D3178" s="22" t="inlineStr">
        <is>
          <r>
            <t xml:space="preserve">un</t>
          </r>
        </is>
      </c>
      <c r="E3178" s="24" t="n">
        <v>5.0E-4</v>
      </c>
      <c r="F3178" s="25" t="n">
        <v>12.9</v>
      </c>
      <c r="G3178" s="25" t="n">
        <f>TRUNC(TRUNC(E3178,8)*F3178,2)</f>
        <v>0.0</v>
      </c>
    </row>
    <row r="3179" customHeight="1" ht="15">
      <c r="A3179" s="22" t="inlineStr">
        <is>
          <r>
            <t xml:space="preserve">I11245</t>
          </r>
        </is>
      </c>
      <c r="B3179" s="23" t="inlineStr">
        <is>
          <r>
            <t xml:space="preserve">Desempoladeira de madeira 12x22</t>
          </r>
        </is>
      </c>
      <c r="C3179" s="22" t="inlineStr">
        <is>
          <r>
            <t xml:space="preserve">ORSE</t>
          </r>
        </is>
      </c>
      <c r="D3179" s="22" t="inlineStr">
        <is>
          <r>
            <t xml:space="preserve">un</t>
          </r>
        </is>
      </c>
      <c r="E3179" s="24" t="n">
        <v>7.0E-4</v>
      </c>
      <c r="F3179" s="25" t="n">
        <v>11.6</v>
      </c>
      <c r="G3179" s="25" t="n">
        <f>TRUNC(TRUNC(E3179,8)*F3179,2)</f>
        <v>0.0</v>
      </c>
    </row>
    <row r="3180" customHeight="1" ht="15">
      <c r="A3180" s="22" t="inlineStr">
        <is>
          <r>
            <t xml:space="preserve">I11246</t>
          </r>
        </is>
      </c>
      <c r="B3180" s="23" t="inlineStr">
        <is>
          <r>
            <t xml:space="preserve">Escala métrica de bambú</t>
          </r>
        </is>
      </c>
      <c r="C3180" s="22" t="inlineStr">
        <is>
          <r>
            <t xml:space="preserve">ORSE</t>
          </r>
        </is>
      </c>
      <c r="D3180" s="22" t="inlineStr">
        <is>
          <r>
            <t xml:space="preserve">Un</t>
          </r>
        </is>
      </c>
      <c r="E3180" s="24" t="n">
        <v>7.0E-4</v>
      </c>
      <c r="F3180" s="25" t="n">
        <v>10.22</v>
      </c>
      <c r="G3180" s="25" t="n">
        <f>TRUNC(TRUNC(E3180,8)*F3180,2)</f>
        <v>0.0</v>
      </c>
    </row>
    <row r="3181" customHeight="1" ht="15">
      <c r="A3181" s="22" t="inlineStr">
        <is>
          <r>
            <t xml:space="preserve">I10517</t>
          </r>
        </is>
      </c>
      <c r="B3181" s="23" t="inlineStr">
        <is>
          <r>
            <t xml:space="preserve">Exames admissionais/demissionais (checkup)</t>
          </r>
        </is>
      </c>
      <c r="C3181" s="22" t="inlineStr">
        <is>
          <r>
            <t xml:space="preserve">ORSE</t>
          </r>
        </is>
      </c>
      <c r="D3181" s="22" t="inlineStr">
        <is>
          <r>
            <t xml:space="preserve">cj</t>
          </r>
        </is>
      </c>
      <c r="E3181" s="24" t="n">
        <v>4.0E-4</v>
      </c>
      <c r="F3181" s="25" t="n">
        <v>300.0</v>
      </c>
      <c r="G3181" s="25" t="n">
        <f>TRUNC(TRUNC(E3181,8)*F3181,2)</f>
        <v>0.12</v>
      </c>
    </row>
    <row r="3182" customHeight="1" ht="15">
      <c r="A3182" s="22" t="inlineStr">
        <is>
          <r>
            <t xml:space="preserve">I00941</t>
          </r>
        </is>
      </c>
      <c r="B3182" s="23" t="inlineStr">
        <is>
          <r>
            <t xml:space="preserve">Fardamento com mangas curta</t>
          </r>
        </is>
      </c>
      <c r="C3182" s="22" t="inlineStr">
        <is>
          <r>
            <t xml:space="preserve">ORSE</t>
          </r>
        </is>
      </c>
      <c r="D3182" s="22" t="inlineStr">
        <is>
          <r>
            <t xml:space="preserve">un</t>
          </r>
        </is>
      </c>
      <c r="E3182" s="24" t="n">
        <v>0.0015</v>
      </c>
      <c r="F3182" s="25" t="n">
        <v>193.04</v>
      </c>
      <c r="G3182" s="25" t="n">
        <f>TRUNC(TRUNC(E3182,8)*F3182,2)</f>
        <v>0.28</v>
      </c>
    </row>
    <row r="3183" customHeight="1" ht="15">
      <c r="A3183" s="22" t="inlineStr">
        <is>
          <r>
            <t xml:space="preserve">I12892S</t>
          </r>
        </is>
      </c>
      <c r="B3183" s="23" t="inlineStr">
        <is>
          <r>
            <t xml:space="preserve">Luva raspa de couro, cano curto (punho *7* cm)</t>
          </r>
        </is>
      </c>
      <c r="C3183" s="22" t="inlineStr">
        <is>
          <r>
            <t xml:space="preserve">ORSE</t>
          </r>
        </is>
      </c>
      <c r="D3183" s="22" t="inlineStr">
        <is>
          <r>
            <t xml:space="preserve">par</t>
          </r>
        </is>
      </c>
      <c r="E3183" s="24" t="n">
        <v>0.0023</v>
      </c>
      <c r="F3183" s="25" t="n">
        <v>10.87</v>
      </c>
      <c r="G3183" s="25" t="n">
        <f>TRUNC(TRUNC(E3183,8)*F3183,2)</f>
        <v>0.02</v>
      </c>
    </row>
    <row r="3184" customHeight="1" ht="15">
      <c r="A3184" s="22" t="inlineStr">
        <is>
          <r>
            <t xml:space="preserve">I11264</t>
          </r>
        </is>
      </c>
      <c r="B3184" s="23" t="inlineStr">
        <is>
          <r>
            <t xml:space="preserve">Marreta de 1/2 kg com cabo</t>
          </r>
        </is>
      </c>
      <c r="C3184" s="22" t="inlineStr">
        <is>
          <r>
            <t xml:space="preserve">ORSE</t>
          </r>
        </is>
      </c>
      <c r="D3184" s="22" t="inlineStr">
        <is>
          <r>
            <t xml:space="preserve">un</t>
          </r>
        </is>
      </c>
      <c r="E3184" s="24" t="n">
        <v>2.0E-4</v>
      </c>
      <c r="F3184" s="25" t="n">
        <v>13.52</v>
      </c>
      <c r="G3184" s="25" t="n">
        <f>TRUNC(TRUNC(E3184,8)*F3184,2)</f>
        <v>0.0</v>
      </c>
    </row>
    <row r="3185" customHeight="1" ht="15">
      <c r="A3185" s="22" t="inlineStr">
        <is>
          <r>
            <t xml:space="preserve">I11265</t>
          </r>
        </is>
      </c>
      <c r="B3185" s="23" t="inlineStr">
        <is>
          <r>
            <t xml:space="preserve">Martelo de borracha com cabo</t>
          </r>
        </is>
      </c>
      <c r="C3185" s="22" t="inlineStr">
        <is>
          <r>
            <t xml:space="preserve">ORSE</t>
          </r>
        </is>
      </c>
      <c r="D3185" s="22" t="inlineStr">
        <is>
          <r>
            <t xml:space="preserve">un</t>
          </r>
        </is>
      </c>
      <c r="E3185" s="24" t="n">
        <v>4.0E-4</v>
      </c>
      <c r="F3185" s="25" t="n">
        <v>18.75</v>
      </c>
      <c r="G3185" s="25" t="n">
        <f>TRUNC(TRUNC(E3185,8)*F3185,2)</f>
        <v>0.0</v>
      </c>
    </row>
    <row r="3186" customHeight="1" ht="15">
      <c r="A3186" s="22" t="inlineStr">
        <is>
          <r>
            <t xml:space="preserve">I11243</t>
          </r>
        </is>
      </c>
      <c r="B3186" s="23" t="inlineStr">
        <is>
          <r>
            <t xml:space="preserve">Martelo sem unha</t>
          </r>
        </is>
      </c>
      <c r="C3186" s="22" t="inlineStr">
        <is>
          <r>
            <t xml:space="preserve">ORSE</t>
          </r>
        </is>
      </c>
      <c r="D3186" s="22" t="inlineStr">
        <is>
          <r>
            <t xml:space="preserve">un</t>
          </r>
        </is>
      </c>
      <c r="E3186" s="24" t="n">
        <v>1.0E-4</v>
      </c>
      <c r="F3186" s="25" t="n">
        <v>28.0</v>
      </c>
      <c r="G3186" s="25" t="n">
        <f>TRUNC(TRUNC(E3186,8)*F3186,2)</f>
        <v>0.0</v>
      </c>
    </row>
    <row r="3187" customHeight="1" ht="15">
      <c r="A3187" s="22" t="inlineStr">
        <is>
          <r>
            <t xml:space="preserve">I10789</t>
          </r>
        </is>
      </c>
      <c r="B3187" s="23" t="inlineStr">
        <is>
          <r>
            <t xml:space="preserve">Nível de bolha de madeira</t>
          </r>
        </is>
      </c>
      <c r="C3187" s="22" t="inlineStr">
        <is>
          <r>
            <t xml:space="preserve">ORSE</t>
          </r>
        </is>
      </c>
      <c r="D3187" s="22" t="inlineStr">
        <is>
          <r>
            <t xml:space="preserve">un</t>
          </r>
        </is>
      </c>
      <c r="E3187" s="24" t="n">
        <v>2.0E-4</v>
      </c>
      <c r="F3187" s="25" t="n">
        <v>15.4</v>
      </c>
      <c r="G3187" s="25" t="n">
        <f>TRUNC(TRUNC(E3187,8)*F3187,2)</f>
        <v>0.0</v>
      </c>
    </row>
    <row r="3188" customHeight="1" ht="15">
      <c r="A3188" s="22" t="inlineStr">
        <is>
          <r>
            <t xml:space="preserve">I01651</t>
          </r>
        </is>
      </c>
      <c r="B3188" s="23" t="inlineStr">
        <is>
          <r>
            <t xml:space="preserve">Óculos branco proteção</t>
          </r>
        </is>
      </c>
      <c r="C3188" s="22" t="inlineStr">
        <is>
          <r>
            <t xml:space="preserve">ORSE</t>
          </r>
        </is>
      </c>
      <c r="D3188" s="22" t="inlineStr">
        <is>
          <r>
            <t xml:space="preserve">pr</t>
          </r>
        </is>
      </c>
      <c r="E3188" s="24" t="n">
        <v>8.0E-4</v>
      </c>
      <c r="F3188" s="25" t="n">
        <v>6.0</v>
      </c>
      <c r="G3188" s="25" t="n">
        <f>TRUNC(TRUNC(E3188,8)*F3188,2)</f>
        <v>0.0</v>
      </c>
    </row>
    <row r="3189" customHeight="1" ht="15">
      <c r="A3189" s="22" t="inlineStr">
        <is>
          <r>
            <t xml:space="preserve">I10596</t>
          </r>
        </is>
      </c>
      <c r="B3189" s="23" t="inlineStr">
        <is>
          <r>
            <t xml:space="preserve">Protetor auricular</t>
          </r>
        </is>
      </c>
      <c r="C3189" s="22" t="inlineStr">
        <is>
          <r>
            <t xml:space="preserve">ORSE</t>
          </r>
        </is>
      </c>
      <c r="D3189" s="22" t="inlineStr">
        <is>
          <r>
            <t xml:space="preserve">un</t>
          </r>
        </is>
      </c>
      <c r="E3189" s="24" t="n">
        <v>0.0045</v>
      </c>
      <c r="F3189" s="25" t="n">
        <v>4.81</v>
      </c>
      <c r="G3189" s="25" t="n">
        <f>TRUNC(TRUNC(E3189,8)*F3189,2)</f>
        <v>0.02</v>
      </c>
    </row>
    <row r="3190" customHeight="1" ht="15">
      <c r="A3190" s="22" t="inlineStr">
        <is>
          <r>
            <t xml:space="preserve">I10599</t>
          </r>
        </is>
      </c>
      <c r="B3190" s="23" t="inlineStr">
        <is>
          <r>
            <t xml:space="preserve">Protetor solar fps 30 com 120ml</t>
          </r>
        </is>
      </c>
      <c r="C3190" s="22" t="inlineStr">
        <is>
          <r>
            <t xml:space="preserve">ORSE</t>
          </r>
        </is>
      </c>
      <c r="D3190" s="22" t="inlineStr">
        <is>
          <r>
            <t xml:space="preserve">un</t>
          </r>
        </is>
      </c>
      <c r="E3190" s="24" t="n">
        <v>0.0018</v>
      </c>
      <c r="F3190" s="25" t="n">
        <v>18.0</v>
      </c>
      <c r="G3190" s="25" t="n">
        <f>TRUNC(TRUNC(E3190,8)*F3190,2)</f>
        <v>0.03</v>
      </c>
    </row>
    <row r="3191" customHeight="1" ht="15">
      <c r="A3191" s="22" t="inlineStr">
        <is>
          <r>
            <t xml:space="preserve">I10790</t>
          </r>
        </is>
      </c>
      <c r="B3191" s="23" t="inlineStr">
        <is>
          <r>
            <t xml:space="preserve">Prumo de face</t>
          </r>
        </is>
      </c>
      <c r="C3191" s="22" t="inlineStr">
        <is>
          <r>
            <t xml:space="preserve">ORSE</t>
          </r>
        </is>
      </c>
      <c r="D3191" s="22" t="inlineStr">
        <is>
          <r>
            <t xml:space="preserve">un</t>
          </r>
        </is>
      </c>
      <c r="E3191" s="24" t="n">
        <v>1.0E-4</v>
      </c>
      <c r="F3191" s="25" t="n">
        <v>25.95</v>
      </c>
      <c r="G3191" s="25" t="n">
        <f>TRUNC(TRUNC(E3191,8)*F3191,2)</f>
        <v>0.0</v>
      </c>
    </row>
    <row r="3192" customHeight="1" ht="21">
      <c r="A3192" s="22" t="inlineStr">
        <is>
          <r>
            <t xml:space="preserve">I10761</t>
          </r>
        </is>
      </c>
      <c r="B3192" s="23" t="inlineStr">
        <is>
          <r>
            <t xml:space="preserve">Refeição - café da manhã ( café com leite e dois pães com manteiga)</t>
          </r>
        </is>
      </c>
      <c r="C3192" s="22" t="inlineStr">
        <is>
          <r>
            <t xml:space="preserve">ORSE</t>
          </r>
        </is>
      </c>
      <c r="D3192" s="22" t="inlineStr">
        <is>
          <r>
            <t xml:space="preserve">un</t>
          </r>
        </is>
      </c>
      <c r="E3192" s="24" t="n">
        <v>0.1018</v>
      </c>
      <c r="F3192" s="25" t="n">
        <v>5.0</v>
      </c>
      <c r="G3192" s="25" t="n">
        <f>TRUNC(TRUNC(E3192,8)*F3192,2)</f>
        <v>0.5</v>
      </c>
    </row>
    <row r="3193" customHeight="1" ht="15">
      <c r="A3193" s="22" t="inlineStr">
        <is>
          <r>
            <t xml:space="preserve">I10282</t>
          </r>
        </is>
      </c>
      <c r="B3193" s="23" t="inlineStr">
        <is>
          <r>
            <t xml:space="preserve">Regua de alumínio c/ 2,00m (para pedreiro)</t>
          </r>
        </is>
      </c>
      <c r="C3193" s="22" t="inlineStr">
        <is>
          <r>
            <t xml:space="preserve">ORSE</t>
          </r>
        </is>
      </c>
      <c r="D3193" s="22" t="inlineStr">
        <is>
          <r>
            <t xml:space="preserve">un</t>
          </r>
        </is>
      </c>
      <c r="E3193" s="24" t="n">
        <v>2.0E-4</v>
      </c>
      <c r="F3193" s="25" t="n">
        <v>44.0</v>
      </c>
      <c r="G3193" s="25" t="n">
        <f>TRUNC(TRUNC(E3193,8)*F3193,2)</f>
        <v>0.0</v>
      </c>
    </row>
    <row r="3194" customHeight="1" ht="15">
      <c r="A3194" s="22" t="inlineStr">
        <is>
          <r>
            <t xml:space="preserve">I10362</t>
          </r>
        </is>
      </c>
      <c r="B3194" s="23" t="inlineStr">
        <is>
          <r>
            <t xml:space="preserve">Seguro de vida e acidente em grupo</t>
          </r>
        </is>
      </c>
      <c r="C3194" s="22" t="inlineStr">
        <is>
          <r>
            <t xml:space="preserve">ORSE</t>
          </r>
        </is>
      </c>
      <c r="D3194" s="22" t="inlineStr">
        <is>
          <r>
            <t xml:space="preserve">un</t>
          </r>
        </is>
      </c>
      <c r="E3194" s="24" t="n">
        <v>0.0045</v>
      </c>
      <c r="F3194" s="25" t="n">
        <v>12.54</v>
      </c>
      <c r="G3194" s="25" t="n">
        <f>TRUNC(TRUNC(E3194,8)*F3194,2)</f>
        <v>0.05</v>
      </c>
    </row>
    <row r="3195" customHeight="1" ht="15">
      <c r="A3195" s="22" t="inlineStr">
        <is>
          <r>
            <t xml:space="preserve">I11247</t>
          </r>
        </is>
      </c>
      <c r="B3195" s="23" t="inlineStr">
        <is>
          <r>
            <t xml:space="preserve">Serra mármore</t>
          </r>
        </is>
      </c>
      <c r="C3195" s="22" t="inlineStr">
        <is>
          <r>
            <t xml:space="preserve">ORSE</t>
          </r>
        </is>
      </c>
      <c r="D3195" s="22" t="inlineStr">
        <is>
          <r>
            <t xml:space="preserve">un</t>
          </r>
        </is>
      </c>
      <c r="E3195" s="24" t="n">
        <v>1.0E-4</v>
      </c>
      <c r="F3195" s="25" t="n">
        <v>319.9</v>
      </c>
      <c r="G3195" s="25" t="n">
        <f>TRUNC(TRUNC(E3195,8)*F3195,2)</f>
        <v>0.03</v>
      </c>
    </row>
    <row r="3196" customHeight="1" ht="15">
      <c r="A3196" s="22" t="inlineStr">
        <is>
          <r>
            <t xml:space="preserve">I02378</t>
          </r>
        </is>
      </c>
      <c r="B3196" s="23" t="inlineStr">
        <is>
          <r>
            <t xml:space="preserve">Vale transporte</t>
          </r>
        </is>
      </c>
      <c r="C3196" s="22" t="inlineStr">
        <is>
          <r>
            <t xml:space="preserve">ORSE</t>
          </r>
        </is>
      </c>
      <c r="D3196" s="22" t="inlineStr">
        <is>
          <r>
            <t xml:space="preserve">un</t>
          </r>
        </is>
      </c>
      <c r="E3196" s="24" t="n">
        <v>0.0654</v>
      </c>
      <c r="F3196" s="25" t="n">
        <v>4.5</v>
      </c>
      <c r="G3196" s="25" t="n">
        <f>TRUNC(TRUNC(E3196,8)*F3196,2)</f>
        <v>0.29</v>
      </c>
    </row>
    <row r="3197" customHeight="1" ht="15">
      <c r="A3197" s="2" t="inlineStr"/>
      <c r="B3197" s="2" t="inlineStr"/>
      <c r="C3197" s="2" t="inlineStr"/>
      <c r="D3197" s="2" t="inlineStr"/>
      <c r="E3197" s="26" t="inlineStr">
        <is>
          <r>
            <t xml:space="preserve">TOTAL Encargos Complementares:</t>
          </r>
        </is>
      </c>
      <c r="F3197" s="26" t="inlineStr"/>
      <c r="G3197" s="27" t="n">
        <f>SUM(G3172:G3196)</f>
        <v>3.73</v>
      </c>
    </row>
    <row r="3198" customHeight="1" ht="15">
      <c r="A3198" s="2" t="inlineStr"/>
      <c r="B3198" s="2" t="inlineStr"/>
      <c r="C3198" s="2" t="inlineStr"/>
      <c r="D3198" s="2" t="inlineStr"/>
      <c r="E3198" s="28" t="inlineStr">
        <is>
          <r>
            <t xml:space="preserve">VALOR:</t>
          </r>
        </is>
      </c>
      <c r="F3198" s="28" t="inlineStr"/>
      <c r="G3198" s="29" t="n">
        <f>ROUND(SUM(G3197),2)</f>
        <v>3.86</v>
      </c>
    </row>
    <row r="3199" customHeight="1" ht="15">
      <c r="A3199" s="2" t="inlineStr"/>
      <c r="B3199" s="2" t="inlineStr"/>
      <c r="C3199" s="2" t="inlineStr"/>
      <c r="D3199" s="2" t="inlineStr"/>
      <c r="E3199" s="28" t="inlineStr">
        <is>
          <r>
            <t xml:space="preserve">VALOR BDI (20.34%):</t>
          </r>
        </is>
      </c>
      <c r="F3199" s="28" t="inlineStr"/>
      <c r="G3199" s="29" t="n">
        <f>ROUND(G3198*(20.34/100),2)</f>
        <v>0.79</v>
      </c>
    </row>
    <row r="3200" customHeight="1" ht="15">
      <c r="A3200" s="2" t="inlineStr"/>
      <c r="B3200" s="2" t="inlineStr"/>
      <c r="C3200" s="2" t="inlineStr"/>
      <c r="D3200" s="2" t="inlineStr"/>
      <c r="E3200" s="28" t="inlineStr">
        <is>
          <r>
            <t xml:space="preserve">VALOR COM BDI:</t>
          </r>
        </is>
      </c>
      <c r="F3200" s="28" t="inlineStr"/>
      <c r="G3200" s="29" t="n">
        <f>G3199+G3198</f>
        <v>4.65</v>
      </c>
    </row>
    <row r="3201" customHeight="1" ht="10">
      <c r="A3201" s="2" t="inlineStr"/>
      <c r="B3201" s="2" t="inlineStr"/>
      <c r="C3201" s="2" t="inlineStr"/>
      <c r="D3201" s="2" t="inlineStr"/>
      <c r="E3201" s="18" t="inlineStr"/>
      <c r="F3201" s="18" t="inlineStr"/>
      <c r="G3201" s="18" t="inlineStr"/>
    </row>
    <row r="3202" customHeight="1" ht="20">
      <c r="A3202" s="19" t="inlineStr">
        <is>
          <r>
            <t xml:space="preserve">​S10549​ Encargos Complementares - Servente​ (h)</t>
          </r>
        </is>
      </c>
      <c r="B3202" s="19" t="inlineStr"/>
      <c r="C3202" s="19" t="inlineStr"/>
      <c r="D3202" s="19" t="inlineStr"/>
      <c r="E3202" s="19" t="inlineStr"/>
      <c r="F3202" s="19" t="inlineStr"/>
      <c r="G3202" s="19" t="inlineStr"/>
    </row>
    <row r="3203" customHeight="1" ht="15">
      <c r="A3203" s="20" t="inlineStr">
        <is>
          <r>
            <t xml:space="preserve">Encargos Complementares</t>
          </r>
        </is>
      </c>
      <c r="B3203" s="20" t="inlineStr"/>
      <c r="C3203" s="21" t="inlineStr">
        <is>
          <r>
            <t xml:space="preserve">FONTE</t>
          </r>
        </is>
      </c>
      <c r="D3203" s="21" t="inlineStr">
        <is>
          <r>
            <t xml:space="preserve">UNID</t>
          </r>
        </is>
      </c>
      <c r="E3203" s="21" t="inlineStr">
        <is>
          <r>
            <t xml:space="preserve">COEFICIENTE</t>
          </r>
        </is>
      </c>
      <c r="F3203" s="21" t="inlineStr">
        <is>
          <r>
            <t xml:space="preserve">PREÇO UNITÁRIO</t>
          </r>
        </is>
      </c>
      <c r="G3203" s="21" t="inlineStr">
        <is>
          <r>
            <t xml:space="preserve">TOTAL</t>
          </r>
        </is>
      </c>
    </row>
    <row r="3204" customHeight="1" ht="15">
      <c r="A3204" s="22" t="inlineStr">
        <is>
          <r>
            <t xml:space="preserve">I00158</t>
          </r>
        </is>
      </c>
      <c r="B3204" s="23" t="inlineStr">
        <is>
          <r>
            <t xml:space="preserve">Almoço (Participação do empregador)</t>
          </r>
        </is>
      </c>
      <c r="C3204" s="22" t="inlineStr">
        <is>
          <r>
            <t xml:space="preserve">ORSE</t>
          </r>
        </is>
      </c>
      <c r="D3204" s="22" t="inlineStr">
        <is>
          <r>
            <t xml:space="preserve">un</t>
          </r>
        </is>
      </c>
      <c r="E3204" s="24" t="n">
        <v>0.1018</v>
      </c>
      <c r="F3204" s="25" t="n">
        <v>14.0</v>
      </c>
      <c r="G3204" s="25" t="n">
        <f>TRUNC(TRUNC(E3204,8)*F3204,2)</f>
        <v>1.42</v>
      </c>
    </row>
    <row r="3205" customHeight="1" ht="21">
      <c r="A3205" s="22" t="inlineStr">
        <is>
          <r>
            <t xml:space="preserve">I12893S</t>
          </r>
        </is>
      </c>
      <c r="B3205" s="23" t="inlineStr">
        <is>
          <r>
            <t xml:space="preserve">Bota de seguranca com biqueira de aco e colarinho acolchoado</t>
          </r>
        </is>
      </c>
      <c r="C3205" s="22" t="inlineStr">
        <is>
          <r>
            <t xml:space="preserve">ORSE</t>
          </r>
        </is>
      </c>
      <c r="D3205" s="22" t="inlineStr">
        <is>
          <r>
            <t xml:space="preserve">par</t>
          </r>
        </is>
      </c>
      <c r="E3205" s="24" t="n">
        <v>8.0E-4</v>
      </c>
      <c r="F3205" s="25" t="n">
        <v>73.93</v>
      </c>
      <c r="G3205" s="25" t="n">
        <f>TRUNC(TRUNC(E3205,8)*F3205,2)</f>
        <v>0.05</v>
      </c>
    </row>
    <row r="3206" customHeight="1" ht="21">
      <c r="A3206" s="22" t="inlineStr">
        <is>
          <r>
            <t xml:space="preserve">I12894S</t>
          </r>
        </is>
      </c>
      <c r="B3206" s="23" t="inlineStr">
        <is>
          <r>
            <t xml:space="preserve">Capa para chuva em pvc com forro de poliester, com capuz (amarela ou azul)</t>
          </r>
        </is>
      </c>
      <c r="C3206" s="22" t="inlineStr">
        <is>
          <r>
            <t xml:space="preserve">ORSE</t>
          </r>
        </is>
      </c>
      <c r="D3206" s="22" t="inlineStr">
        <is>
          <r>
            <t xml:space="preserve">un</t>
          </r>
        </is>
      </c>
      <c r="E3206" s="24" t="n">
        <v>2.0E-4</v>
      </c>
      <c r="F3206" s="25" t="n">
        <v>20.11</v>
      </c>
      <c r="G3206" s="25" t="n">
        <f>TRUNC(TRUNC(E3206,8)*F3206,2)</f>
        <v>0.0</v>
      </c>
    </row>
    <row r="3207" customHeight="1" ht="21">
      <c r="A3207" s="22" t="inlineStr">
        <is>
          <r>
            <t xml:space="preserve">I12895S</t>
          </r>
        </is>
      </c>
      <c r="B3207" s="23" t="inlineStr">
        <is>
          <r>
            <t xml:space="preserve">Capacete de seguranca aba frontal com suspensao de polietileno, sem jugular (classe b)</t>
          </r>
        </is>
      </c>
      <c r="C3207" s="22" t="inlineStr">
        <is>
          <r>
            <t xml:space="preserve">ORSE</t>
          </r>
        </is>
      </c>
      <c r="D3207" s="22" t="inlineStr">
        <is>
          <r>
            <t xml:space="preserve">un</t>
          </r>
        </is>
      </c>
      <c r="E3207" s="24" t="n">
        <v>6.0E-4</v>
      </c>
      <c r="F3207" s="25" t="n">
        <v>13.5</v>
      </c>
      <c r="G3207" s="25" t="n">
        <f>TRUNC(TRUNC(E3207,8)*F3207,2)</f>
        <v>0.0</v>
      </c>
    </row>
    <row r="3208" customHeight="1" ht="21">
      <c r="A3208" s="22" t="inlineStr">
        <is>
          <r>
            <t xml:space="preserve">I02711S</t>
          </r>
        </is>
      </c>
      <c r="B3208" s="23" t="inlineStr">
        <is>
          <r>
            <t xml:space="preserve">Carrinho de mao, em aco, com capacidade de *45 a 65* l / *100* kg, pneu com camara</t>
          </r>
        </is>
      </c>
      <c r="C3208" s="22" t="inlineStr">
        <is>
          <r>
            <t xml:space="preserve">ORSE</t>
          </r>
        </is>
      </c>
      <c r="D3208" s="22" t="inlineStr">
        <is>
          <r>
            <t xml:space="preserve">un</t>
          </r>
        </is>
      </c>
      <c r="E3208" s="24" t="n">
        <v>2.0E-4</v>
      </c>
      <c r="F3208" s="25" t="n">
        <v>185.23</v>
      </c>
      <c r="G3208" s="25" t="n">
        <f>TRUNC(TRUNC(E3208,8)*F3208,2)</f>
        <v>0.03</v>
      </c>
    </row>
    <row r="3209" customHeight="1" ht="15">
      <c r="A3209" s="22" t="inlineStr">
        <is>
          <r>
            <t xml:space="preserve">I10492</t>
          </r>
        </is>
      </c>
      <c r="B3209" s="23" t="inlineStr">
        <is>
          <r>
            <t xml:space="preserve">Cesta Básica</t>
          </r>
        </is>
      </c>
      <c r="C3209" s="22" t="inlineStr">
        <is>
          <r>
            <t xml:space="preserve">ORSE</t>
          </r>
        </is>
      </c>
      <c r="D3209" s="22" t="inlineStr">
        <is>
          <r>
            <t xml:space="preserve">un</t>
          </r>
        </is>
      </c>
      <c r="E3209" s="24" t="n">
        <v>0.0045</v>
      </c>
      <c r="F3209" s="25" t="n">
        <v>205.0</v>
      </c>
      <c r="G3209" s="25" t="n">
        <f>TRUNC(TRUNC(E3209,8)*F3209,2)</f>
        <v>0.92</v>
      </c>
    </row>
    <row r="3210" customHeight="1" ht="15">
      <c r="A3210" s="22" t="inlineStr">
        <is>
          <r>
            <t xml:space="preserve">I10517</t>
          </r>
        </is>
      </c>
      <c r="B3210" s="23" t="inlineStr">
        <is>
          <r>
            <t xml:space="preserve">Exames admissionais/demissionais (checkup)</t>
          </r>
        </is>
      </c>
      <c r="C3210" s="22" t="inlineStr">
        <is>
          <r>
            <t xml:space="preserve">ORSE</t>
          </r>
        </is>
      </c>
      <c r="D3210" s="22" t="inlineStr">
        <is>
          <r>
            <t xml:space="preserve">cj</t>
          </r>
        </is>
      </c>
      <c r="E3210" s="24" t="n">
        <v>4.0E-4</v>
      </c>
      <c r="F3210" s="25" t="n">
        <v>300.0</v>
      </c>
      <c r="G3210" s="25" t="n">
        <f>TRUNC(TRUNC(E3210,8)*F3210,2)</f>
        <v>0.12</v>
      </c>
    </row>
    <row r="3211" customHeight="1" ht="15">
      <c r="A3211" s="22" t="inlineStr">
        <is>
          <r>
            <t xml:space="preserve">I00941</t>
          </r>
        </is>
      </c>
      <c r="B3211" s="23" t="inlineStr">
        <is>
          <r>
            <t xml:space="preserve">Fardamento com mangas curta</t>
          </r>
        </is>
      </c>
      <c r="C3211" s="22" t="inlineStr">
        <is>
          <r>
            <t xml:space="preserve">ORSE</t>
          </r>
        </is>
      </c>
      <c r="D3211" s="22" t="inlineStr">
        <is>
          <r>
            <t xml:space="preserve">un</t>
          </r>
        </is>
      </c>
      <c r="E3211" s="24" t="n">
        <v>0.0015</v>
      </c>
      <c r="F3211" s="25" t="n">
        <v>193.04</v>
      </c>
      <c r="G3211" s="25" t="n">
        <f>TRUNC(TRUNC(E3211,8)*F3211,2)</f>
        <v>0.28</v>
      </c>
    </row>
    <row r="3212" customHeight="1" ht="15">
      <c r="A3212" s="22" t="inlineStr">
        <is>
          <r>
            <t xml:space="preserve">I12892S</t>
          </r>
        </is>
      </c>
      <c r="B3212" s="23" t="inlineStr">
        <is>
          <r>
            <t xml:space="preserve">Luva raspa de couro, cano curto (punho *7* cm)</t>
          </r>
        </is>
      </c>
      <c r="C3212" s="22" t="inlineStr">
        <is>
          <r>
            <t xml:space="preserve">ORSE</t>
          </r>
        </is>
      </c>
      <c r="D3212" s="22" t="inlineStr">
        <is>
          <r>
            <t xml:space="preserve">par</t>
          </r>
        </is>
      </c>
      <c r="E3212" s="24" t="n">
        <v>0.0023</v>
      </c>
      <c r="F3212" s="25" t="n">
        <v>10.87</v>
      </c>
      <c r="G3212" s="25" t="n">
        <f>TRUNC(TRUNC(E3212,8)*F3212,2)</f>
        <v>0.02</v>
      </c>
    </row>
    <row r="3213" customHeight="1" ht="15">
      <c r="A3213" s="22" t="inlineStr">
        <is>
          <r>
            <t xml:space="preserve">I04729</t>
          </r>
        </is>
      </c>
      <c r="B3213" s="23" t="inlineStr">
        <is>
          <r>
            <t xml:space="preserve">Marreta 1 kg com cabo</t>
          </r>
        </is>
      </c>
      <c r="C3213" s="22" t="inlineStr">
        <is>
          <r>
            <t xml:space="preserve">ORSE</t>
          </r>
        </is>
      </c>
      <c r="D3213" s="22" t="inlineStr">
        <is>
          <r>
            <t xml:space="preserve">un</t>
          </r>
        </is>
      </c>
      <c r="E3213" s="24" t="n">
        <v>1.0E-4</v>
      </c>
      <c r="F3213" s="25" t="n">
        <v>37.8</v>
      </c>
      <c r="G3213" s="25" t="n">
        <f>TRUNC(TRUNC(E3213,8)*F3213,2)</f>
        <v>0.0</v>
      </c>
    </row>
    <row r="3214" customHeight="1" ht="15">
      <c r="A3214" s="22" t="inlineStr">
        <is>
          <r>
            <t xml:space="preserve">I01651</t>
          </r>
        </is>
      </c>
      <c r="B3214" s="23" t="inlineStr">
        <is>
          <r>
            <t xml:space="preserve">Óculos branco proteção</t>
          </r>
        </is>
      </c>
      <c r="C3214" s="22" t="inlineStr">
        <is>
          <r>
            <t xml:space="preserve">ORSE</t>
          </r>
        </is>
      </c>
      <c r="D3214" s="22" t="inlineStr">
        <is>
          <r>
            <t xml:space="preserve">pr</t>
          </r>
        </is>
      </c>
      <c r="E3214" s="24" t="n">
        <v>8.0E-4</v>
      </c>
      <c r="F3214" s="25" t="n">
        <v>6.0</v>
      </c>
      <c r="G3214" s="25" t="n">
        <f>TRUNC(TRUNC(E3214,8)*F3214,2)</f>
        <v>0.0</v>
      </c>
    </row>
    <row r="3215" customHeight="1" ht="15">
      <c r="A3215" s="22" t="inlineStr">
        <is>
          <r>
            <t xml:space="preserve">I10788</t>
          </r>
        </is>
      </c>
      <c r="B3215" s="23" t="inlineStr">
        <is>
          <r>
            <t xml:space="preserve">Pá quadrada</t>
          </r>
        </is>
      </c>
      <c r="C3215" s="22" t="inlineStr">
        <is>
          <r>
            <t xml:space="preserve">ORSE</t>
          </r>
        </is>
      </c>
      <c r="D3215" s="22" t="inlineStr">
        <is>
          <r>
            <t xml:space="preserve">un</t>
          </r>
        </is>
      </c>
      <c r="E3215" s="24" t="n">
        <v>2.0E-4</v>
      </c>
      <c r="F3215" s="25" t="n">
        <v>36.9</v>
      </c>
      <c r="G3215" s="25" t="n">
        <f>TRUNC(TRUNC(E3215,8)*F3215,2)</f>
        <v>0.0</v>
      </c>
    </row>
    <row r="3216" customHeight="1" ht="15">
      <c r="A3216" s="22" t="inlineStr">
        <is>
          <r>
            <t xml:space="preserve">I10596</t>
          </r>
        </is>
      </c>
      <c r="B3216" s="23" t="inlineStr">
        <is>
          <r>
            <t xml:space="preserve">Protetor auricular</t>
          </r>
        </is>
      </c>
      <c r="C3216" s="22" t="inlineStr">
        <is>
          <r>
            <t xml:space="preserve">ORSE</t>
          </r>
        </is>
      </c>
      <c r="D3216" s="22" t="inlineStr">
        <is>
          <r>
            <t xml:space="preserve">un</t>
          </r>
        </is>
      </c>
      <c r="E3216" s="24" t="n">
        <v>0.0045</v>
      </c>
      <c r="F3216" s="25" t="n">
        <v>4.81</v>
      </c>
      <c r="G3216" s="25" t="n">
        <f>TRUNC(TRUNC(E3216,8)*F3216,2)</f>
        <v>0.02</v>
      </c>
    </row>
    <row r="3217" customHeight="1" ht="15">
      <c r="A3217" s="22" t="inlineStr">
        <is>
          <r>
            <t xml:space="preserve">I10599</t>
          </r>
        </is>
      </c>
      <c r="B3217" s="23" t="inlineStr">
        <is>
          <r>
            <t xml:space="preserve">Protetor solar fps 30 com 120ml</t>
          </r>
        </is>
      </c>
      <c r="C3217" s="22" t="inlineStr">
        <is>
          <r>
            <t xml:space="preserve">ORSE</t>
          </r>
        </is>
      </c>
      <c r="D3217" s="22" t="inlineStr">
        <is>
          <r>
            <t xml:space="preserve">un</t>
          </r>
        </is>
      </c>
      <c r="E3217" s="24" t="n">
        <v>0.0018</v>
      </c>
      <c r="F3217" s="25" t="n">
        <v>18.0</v>
      </c>
      <c r="G3217" s="25" t="n">
        <f>TRUNC(TRUNC(E3217,8)*F3217,2)</f>
        <v>0.03</v>
      </c>
    </row>
    <row r="3218" customHeight="1" ht="21">
      <c r="A3218" s="22" t="inlineStr">
        <is>
          <r>
            <t xml:space="preserve">I10761</t>
          </r>
        </is>
      </c>
      <c r="B3218" s="23" t="inlineStr">
        <is>
          <r>
            <t xml:space="preserve">Refeição - café da manhã ( café com leite e dois pães com manteiga)</t>
          </r>
        </is>
      </c>
      <c r="C3218" s="22" t="inlineStr">
        <is>
          <r>
            <t xml:space="preserve">ORSE</t>
          </r>
        </is>
      </c>
      <c r="D3218" s="22" t="inlineStr">
        <is>
          <r>
            <t xml:space="preserve">un</t>
          </r>
        </is>
      </c>
      <c r="E3218" s="24" t="n">
        <v>0.1018</v>
      </c>
      <c r="F3218" s="25" t="n">
        <v>5.0</v>
      </c>
      <c r="G3218" s="25" t="n">
        <f>TRUNC(TRUNC(E3218,8)*F3218,2)</f>
        <v>0.5</v>
      </c>
    </row>
    <row r="3219" customHeight="1" ht="15">
      <c r="A3219" s="22" t="inlineStr">
        <is>
          <r>
            <t xml:space="preserve">I10362</t>
          </r>
        </is>
      </c>
      <c r="B3219" s="23" t="inlineStr">
        <is>
          <r>
            <t xml:space="preserve">Seguro de vida e acidente em grupo</t>
          </r>
        </is>
      </c>
      <c r="C3219" s="22" t="inlineStr">
        <is>
          <r>
            <t xml:space="preserve">ORSE</t>
          </r>
        </is>
      </c>
      <c r="D3219" s="22" t="inlineStr">
        <is>
          <r>
            <t xml:space="preserve">un</t>
          </r>
        </is>
      </c>
      <c r="E3219" s="24" t="n">
        <v>0.0045</v>
      </c>
      <c r="F3219" s="25" t="n">
        <v>12.54</v>
      </c>
      <c r="G3219" s="25" t="n">
        <f>TRUNC(TRUNC(E3219,8)*F3219,2)</f>
        <v>0.05</v>
      </c>
    </row>
    <row r="3220" customHeight="1" ht="15">
      <c r="A3220" s="22" t="inlineStr">
        <is>
          <r>
            <t xml:space="preserve">I04728</t>
          </r>
        </is>
      </c>
      <c r="B3220" s="23" t="inlineStr">
        <is>
          <r>
            <t xml:space="preserve">Talhadeira chata 10"</t>
          </r>
        </is>
      </c>
      <c r="C3220" s="22" t="inlineStr">
        <is>
          <r>
            <t xml:space="preserve">ORSE</t>
          </r>
        </is>
      </c>
      <c r="D3220" s="22" t="inlineStr">
        <is>
          <r>
            <t xml:space="preserve">un</t>
          </r>
        </is>
      </c>
      <c r="E3220" s="24" t="n">
        <v>3.0E-4</v>
      </c>
      <c r="F3220" s="25" t="n">
        <v>18.58</v>
      </c>
      <c r="G3220" s="25" t="n">
        <f>TRUNC(TRUNC(E3220,8)*F3220,2)</f>
        <v>0.0</v>
      </c>
    </row>
    <row r="3221" customHeight="1" ht="15">
      <c r="A3221" s="22" t="inlineStr">
        <is>
          <r>
            <t xml:space="preserve">I02378</t>
          </r>
        </is>
      </c>
      <c r="B3221" s="23" t="inlineStr">
        <is>
          <r>
            <t xml:space="preserve">Vale transporte</t>
          </r>
        </is>
      </c>
      <c r="C3221" s="22" t="inlineStr">
        <is>
          <r>
            <t xml:space="preserve">ORSE</t>
          </r>
        </is>
      </c>
      <c r="D3221" s="22" t="inlineStr">
        <is>
          <r>
            <t xml:space="preserve">un</t>
          </r>
        </is>
      </c>
      <c r="E3221" s="24" t="n">
        <v>0.0941</v>
      </c>
      <c r="F3221" s="25" t="n">
        <v>4.5</v>
      </c>
      <c r="G3221" s="25" t="n">
        <f>TRUNC(TRUNC(E3221,8)*F3221,2)</f>
        <v>0.42</v>
      </c>
    </row>
    <row r="3222" customHeight="1" ht="15">
      <c r="A3222" s="2" t="inlineStr"/>
      <c r="B3222" s="2" t="inlineStr"/>
      <c r="C3222" s="2" t="inlineStr"/>
      <c r="D3222" s="2" t="inlineStr"/>
      <c r="E3222" s="26" t="inlineStr">
        <is>
          <r>
            <t xml:space="preserve">TOTAL Encargos Complementares:</t>
          </r>
        </is>
      </c>
      <c r="F3222" s="26" t="inlineStr"/>
      <c r="G3222" s="27" t="n">
        <f>SUM(G3204:G3221)</f>
        <v>3.86</v>
      </c>
    </row>
    <row r="3223" customHeight="1" ht="15">
      <c r="A3223" s="2" t="inlineStr"/>
      <c r="B3223" s="2" t="inlineStr"/>
      <c r="C3223" s="2" t="inlineStr"/>
      <c r="D3223" s="2" t="inlineStr"/>
      <c r="E3223" s="28" t="inlineStr">
        <is>
          <r>
            <t xml:space="preserve">VALOR:</t>
          </r>
        </is>
      </c>
      <c r="F3223" s="28" t="inlineStr"/>
      <c r="G3223" s="29" t="n">
        <f>ROUND(SUM(G3222),2)</f>
        <v>3.96</v>
      </c>
    </row>
    <row r="3224" customHeight="1" ht="15">
      <c r="A3224" s="2" t="inlineStr"/>
      <c r="B3224" s="2" t="inlineStr"/>
      <c r="C3224" s="2" t="inlineStr"/>
      <c r="D3224" s="2" t="inlineStr"/>
      <c r="E3224" s="28" t="inlineStr">
        <is>
          <r>
            <t xml:space="preserve">VALOR BDI (20.34%):</t>
          </r>
        </is>
      </c>
      <c r="F3224" s="28" t="inlineStr"/>
      <c r="G3224" s="29" t="n">
        <f>ROUND(G3223*(20.34/100),2)</f>
        <v>0.81</v>
      </c>
    </row>
    <row r="3225" customHeight="1" ht="15">
      <c r="A3225" s="2" t="inlineStr"/>
      <c r="B3225" s="2" t="inlineStr"/>
      <c r="C3225" s="2" t="inlineStr"/>
      <c r="D3225" s="2" t="inlineStr"/>
      <c r="E3225" s="28" t="inlineStr">
        <is>
          <r>
            <t xml:space="preserve">VALOR COM BDI:</t>
          </r>
        </is>
      </c>
      <c r="F3225" s="28" t="inlineStr"/>
      <c r="G3225" s="29" t="n">
        <f>G3224+G3223</f>
        <v>4.77</v>
      </c>
    </row>
    <row r="3226" customHeight="1" ht="10">
      <c r="A3226" s="2" t="inlineStr"/>
      <c r="B3226" s="2" t="inlineStr"/>
      <c r="C3226" s="2" t="inlineStr"/>
      <c r="D3226" s="2" t="inlineStr"/>
      <c r="E3226" s="18" t="inlineStr"/>
      <c r="F3226" s="18" t="inlineStr"/>
      <c r="G3226" s="18" t="inlineStr"/>
    </row>
    <row r="3227" customHeight="1" ht="20">
      <c r="A3227" s="19" t="inlineStr">
        <is>
          <r>
            <t xml:space="preserve">​S02485​ Enchimento de rasgos em alvenaria e concreto para tubulação diâm 2 1/2"a 4"​ (m)</t>
          </r>
        </is>
      </c>
      <c r="B3227" s="19" t="inlineStr"/>
      <c r="C3227" s="19" t="inlineStr"/>
      <c r="D3227" s="19" t="inlineStr"/>
      <c r="E3227" s="19" t="inlineStr"/>
      <c r="F3227" s="19" t="inlineStr"/>
      <c r="G3227" s="19" t="inlineStr"/>
    </row>
    <row r="3228" customHeight="1" ht="15">
      <c r="A3228" s="20" t="inlineStr">
        <is>
          <r>
            <t xml:space="preserve">Encargos Complementares</t>
          </r>
        </is>
      </c>
      <c r="B3228" s="20" t="inlineStr"/>
      <c r="C3228" s="21" t="inlineStr">
        <is>
          <r>
            <t xml:space="preserve">FONTE</t>
          </r>
        </is>
      </c>
      <c r="D3228" s="21" t="inlineStr">
        <is>
          <r>
            <t xml:space="preserve">UNID</t>
          </r>
        </is>
      </c>
      <c r="E3228" s="21" t="inlineStr">
        <is>
          <r>
            <t xml:space="preserve">COEFICIENTE</t>
          </r>
        </is>
      </c>
      <c r="F3228" s="21" t="inlineStr">
        <is>
          <r>
            <t xml:space="preserve">PREÇO UNITÁRIO</t>
          </r>
        </is>
      </c>
      <c r="G3228" s="21" t="inlineStr">
        <is>
          <r>
            <t xml:space="preserve">TOTAL</t>
          </r>
        </is>
      </c>
    </row>
    <row r="3229" customHeight="1" ht="15">
      <c r="A3229" s="22" t="inlineStr">
        <is>
          <r>
            <t xml:space="preserve">S10550</t>
          </r>
        </is>
      </c>
      <c r="B3229" s="23" t="inlineStr">
        <is>
          <r>
            <t xml:space="preserve">Encargos Complementares - Pedreiro</t>
          </r>
        </is>
      </c>
      <c r="C3229" s="22" t="inlineStr">
        <is>
          <r>
            <t xml:space="preserve">ORSE</t>
          </r>
        </is>
      </c>
      <c r="D3229" s="22" t="inlineStr">
        <is>
          <r>
            <t xml:space="preserve">h</t>
          </r>
        </is>
      </c>
      <c r="E3229" s="24" t="n">
        <v>0.4</v>
      </c>
      <c r="F3229" s="25" t="n">
        <v>3.86</v>
      </c>
      <c r="G3229" s="25" t="n">
        <f>TRUNC(TRUNC(E3229,8)*F3229,2)</f>
        <v>1.54</v>
      </c>
    </row>
    <row r="3230" customHeight="1" ht="15">
      <c r="A3230" s="2" t="inlineStr"/>
      <c r="B3230" s="2" t="inlineStr"/>
      <c r="C3230" s="2" t="inlineStr"/>
      <c r="D3230" s="2" t="inlineStr"/>
      <c r="E3230" s="26" t="inlineStr">
        <is>
          <r>
            <t xml:space="preserve">TOTAL Encargos Complementares:</t>
          </r>
        </is>
      </c>
      <c r="F3230" s="26" t="inlineStr"/>
      <c r="G3230" s="27" t="n">
        <f>SUM(G3229:G3229)</f>
        <v>1.54</v>
      </c>
    </row>
    <row r="3231" customHeight="1" ht="15">
      <c r="A3231" s="20" t="inlineStr">
        <is>
          <r>
            <t xml:space="preserve">Mão de Obra</t>
          </r>
        </is>
      </c>
      <c r="B3231" s="20" t="inlineStr"/>
      <c r="C3231" s="21" t="inlineStr">
        <is>
          <r>
            <t xml:space="preserve">FONTE</t>
          </r>
        </is>
      </c>
      <c r="D3231" s="21" t="inlineStr">
        <is>
          <r>
            <t xml:space="preserve">UNID</t>
          </r>
        </is>
      </c>
      <c r="E3231" s="21" t="inlineStr">
        <is>
          <r>
            <t xml:space="preserve">COEFICIENTE</t>
          </r>
        </is>
      </c>
      <c r="F3231" s="21" t="inlineStr">
        <is>
          <r>
            <t xml:space="preserve">PREÇO UNITÁRIO</t>
          </r>
        </is>
      </c>
      <c r="G3231" s="21" t="inlineStr">
        <is>
          <r>
            <t xml:space="preserve">TOTAL</t>
          </r>
        </is>
      </c>
    </row>
    <row r="3232" customHeight="1" ht="15">
      <c r="A3232" s="22" t="inlineStr">
        <is>
          <r>
            <t xml:space="preserve">I04750S</t>
          </r>
        </is>
      </c>
      <c r="B3232" s="23" t="inlineStr">
        <is>
          <r>
            <t xml:space="preserve">Pedreiro (horista)</t>
          </r>
        </is>
      </c>
      <c r="C3232" s="22" t="inlineStr">
        <is>
          <r>
            <t xml:space="preserve">ORSE</t>
          </r>
        </is>
      </c>
      <c r="D3232" s="22" t="inlineStr">
        <is>
          <r>
            <t xml:space="preserve">h</t>
          </r>
        </is>
      </c>
      <c r="E3232" s="24" t="n">
        <v>0.4</v>
      </c>
      <c r="F3232" s="25" t="n">
        <v>20.44</v>
      </c>
      <c r="G3232" s="25" t="n">
        <f>TRUNC(TRUNC(E3232,8)*F3232,2)</f>
        <v>8.17</v>
      </c>
    </row>
    <row r="3233" customHeight="1" ht="15">
      <c r="A3233" s="2" t="inlineStr"/>
      <c r="B3233" s="2" t="inlineStr"/>
      <c r="C3233" s="2" t="inlineStr"/>
      <c r="D3233" s="2" t="inlineStr"/>
      <c r="E3233" s="26" t="inlineStr">
        <is>
          <r>
            <t xml:space="preserve">TOTAL Mão de Obra:</t>
          </r>
        </is>
      </c>
      <c r="F3233" s="26" t="inlineStr"/>
      <c r="G3233" s="27" t="n">
        <f>SUM(G3232:G3232)</f>
        <v>8.17</v>
      </c>
    </row>
    <row r="3234" customHeight="1" ht="15">
      <c r="A3234" s="20" t="inlineStr">
        <is>
          <r>
            <t xml:space="preserve">Serviço</t>
          </r>
        </is>
      </c>
      <c r="B3234" s="20" t="inlineStr"/>
      <c r="C3234" s="21" t="inlineStr">
        <is>
          <r>
            <t xml:space="preserve">FONTE</t>
          </r>
        </is>
      </c>
      <c r="D3234" s="21" t="inlineStr">
        <is>
          <r>
            <t xml:space="preserve">UNID</t>
          </r>
        </is>
      </c>
      <c r="E3234" s="21" t="inlineStr">
        <is>
          <r>
            <t xml:space="preserve">COEFICIENTE</t>
          </r>
        </is>
      </c>
      <c r="F3234" s="21" t="inlineStr">
        <is>
          <r>
            <t xml:space="preserve">PREÇO UNITÁRIO</t>
          </r>
        </is>
      </c>
      <c r="G3234" s="21" t="inlineStr">
        <is>
          <r>
            <t xml:space="preserve">TOTAL</t>
          </r>
        </is>
      </c>
    </row>
    <row r="3235" customHeight="1" ht="29">
      <c r="A3235" s="22" t="inlineStr">
        <is>
          <r>
            <t xml:space="preserve">S01903</t>
          </r>
        </is>
      </c>
      <c r="B3235" s="23" t="inlineStr">
        <is>
          <r>
            <t xml:space="preserve">Argamassa cimento e areia traço t-1 (1:3) - 1 saco cimento 50kg / 3 padiolas areia dim. 0.35 x 0.45 x 0.23 m - Confecção mecânica e transporte</t>
          </r>
        </is>
      </c>
      <c r="C3235" s="22" t="inlineStr">
        <is>
          <r>
            <t xml:space="preserve">ORSE</t>
          </r>
        </is>
      </c>
      <c r="D3235" s="22" t="inlineStr">
        <is>
          <r>
            <t xml:space="preserve">m3</t>
          </r>
        </is>
      </c>
      <c r="E3235" s="24" t="n">
        <v>0.01</v>
      </c>
      <c r="F3235" s="25" t="n">
        <v>534.9</v>
      </c>
      <c r="G3235" s="25" t="n">
        <f>TRUNC(TRUNC(E3235,8)*F3235,2)</f>
        <v>5.34</v>
      </c>
    </row>
    <row r="3236" customHeight="1" ht="15">
      <c r="A3236" s="2" t="inlineStr"/>
      <c r="B3236" s="2" t="inlineStr"/>
      <c r="C3236" s="2" t="inlineStr"/>
      <c r="D3236" s="2" t="inlineStr"/>
      <c r="E3236" s="26" t="inlineStr">
        <is>
          <r>
            <t xml:space="preserve">TOTAL Serviço:</t>
          </r>
        </is>
      </c>
      <c r="F3236" s="26" t="inlineStr"/>
      <c r="G3236" s="27" t="n">
        <f>SUM(G3235:G3235)</f>
        <v>5.34</v>
      </c>
    </row>
    <row r="3237" customHeight="1" ht="15">
      <c r="A3237" s="2" t="inlineStr"/>
      <c r="B3237" s="2" t="inlineStr"/>
      <c r="C3237" s="2" t="inlineStr"/>
      <c r="D3237" s="2" t="inlineStr"/>
      <c r="E3237" s="28" t="inlineStr">
        <is>
          <r>
            <t xml:space="preserve">VALOR:</t>
          </r>
        </is>
      </c>
      <c r="F3237" s="28" t="inlineStr"/>
      <c r="G3237" s="29" t="n">
        <f>ROUND(SUM(G3230,G3233,G3236),2)</f>
        <v>15.03</v>
      </c>
    </row>
    <row r="3238" customHeight="1" ht="15">
      <c r="A3238" s="2" t="inlineStr"/>
      <c r="B3238" s="2" t="inlineStr"/>
      <c r="C3238" s="2" t="inlineStr"/>
      <c r="D3238" s="2" t="inlineStr"/>
      <c r="E3238" s="28" t="inlineStr">
        <is>
          <r>
            <t xml:space="preserve">VALOR BDI (20.34%):</t>
          </r>
        </is>
      </c>
      <c r="F3238" s="28" t="inlineStr"/>
      <c r="G3238" s="29" t="n">
        <f>ROUND(G3237*(20.34/100),2)</f>
        <v>3.06</v>
      </c>
    </row>
    <row r="3239" customHeight="1" ht="15">
      <c r="A3239" s="2" t="inlineStr"/>
      <c r="B3239" s="2" t="inlineStr"/>
      <c r="C3239" s="2" t="inlineStr"/>
      <c r="D3239" s="2" t="inlineStr"/>
      <c r="E3239" s="28" t="inlineStr">
        <is>
          <r>
            <t xml:space="preserve">VALOR COM BDI:</t>
          </r>
        </is>
      </c>
      <c r="F3239" s="28" t="inlineStr"/>
      <c r="G3239" s="29" t="n">
        <f>G3238+G3237</f>
        <v>18.09</v>
      </c>
    </row>
    <row r="3240" customHeight="1" ht="10">
      <c r="A3240" s="2" t="inlineStr"/>
      <c r="B3240" s="2" t="inlineStr"/>
      <c r="C3240" s="2" t="inlineStr"/>
      <c r="D3240" s="2" t="inlineStr"/>
      <c r="E3240" s="18" t="inlineStr"/>
      <c r="F3240" s="18" t="inlineStr"/>
      <c r="G3240" s="18" t="inlineStr"/>
    </row>
    <row r="3241" customHeight="1" ht="20">
      <c r="A3241" s="19" t="inlineStr">
        <is>
          <r>
            <t xml:space="preserve">​S02497​ Escavação manual de vala ou cava em material de 1ª categoria, profundidade até 1,50m​ (m3)</t>
          </r>
        </is>
      </c>
      <c r="B3241" s="19" t="inlineStr"/>
      <c r="C3241" s="19" t="inlineStr"/>
      <c r="D3241" s="19" t="inlineStr"/>
      <c r="E3241" s="19" t="inlineStr"/>
      <c r="F3241" s="19" t="inlineStr"/>
      <c r="G3241" s="19" t="inlineStr"/>
    </row>
    <row r="3242" customHeight="1" ht="15">
      <c r="A3242" s="20" t="inlineStr">
        <is>
          <r>
            <t xml:space="preserve">Encargos Complementares</t>
          </r>
        </is>
      </c>
      <c r="B3242" s="20" t="inlineStr"/>
      <c r="C3242" s="21" t="inlineStr">
        <is>
          <r>
            <t xml:space="preserve">FONTE</t>
          </r>
        </is>
      </c>
      <c r="D3242" s="21" t="inlineStr">
        <is>
          <r>
            <t xml:space="preserve">UNID</t>
          </r>
        </is>
      </c>
      <c r="E3242" s="21" t="inlineStr">
        <is>
          <r>
            <t xml:space="preserve">COEFICIENTE</t>
          </r>
        </is>
      </c>
      <c r="F3242" s="21" t="inlineStr">
        <is>
          <r>
            <t xml:space="preserve">PREÇO UNITÁRIO</t>
          </r>
        </is>
      </c>
      <c r="G3242" s="21" t="inlineStr">
        <is>
          <r>
            <t xml:space="preserve">TOTAL</t>
          </r>
        </is>
      </c>
    </row>
    <row r="3243" customHeight="1" ht="15">
      <c r="A3243" s="22" t="inlineStr">
        <is>
          <r>
            <t xml:space="preserve">S10549</t>
          </r>
        </is>
      </c>
      <c r="B3243" s="23" t="inlineStr">
        <is>
          <r>
            <t xml:space="preserve">Encargos Complementares - Servente</t>
          </r>
        </is>
      </c>
      <c r="C3243" s="22" t="inlineStr">
        <is>
          <r>
            <t xml:space="preserve">ORSE</t>
          </r>
        </is>
      </c>
      <c r="D3243" s="22" t="inlineStr">
        <is>
          <r>
            <t xml:space="preserve">h</t>
          </r>
        </is>
      </c>
      <c r="E3243" s="24" t="n">
        <v>3.0</v>
      </c>
      <c r="F3243" s="25" t="n">
        <v>3.96</v>
      </c>
      <c r="G3243" s="25" t="n">
        <f>TRUNC(TRUNC(E3243,8)*F3243,2)</f>
        <v>11.88</v>
      </c>
    </row>
    <row r="3244" customHeight="1" ht="15">
      <c r="A3244" s="2" t="inlineStr"/>
      <c r="B3244" s="2" t="inlineStr"/>
      <c r="C3244" s="2" t="inlineStr"/>
      <c r="D3244" s="2" t="inlineStr"/>
      <c r="E3244" s="26" t="inlineStr">
        <is>
          <r>
            <t xml:space="preserve">TOTAL Encargos Complementares:</t>
          </r>
        </is>
      </c>
      <c r="F3244" s="26" t="inlineStr"/>
      <c r="G3244" s="27" t="n">
        <f>SUM(G3243:G3243)</f>
        <v>11.88</v>
      </c>
    </row>
    <row r="3245" customHeight="1" ht="15">
      <c r="A3245" s="20" t="inlineStr">
        <is>
          <r>
            <t xml:space="preserve">Mão de Obra</t>
          </r>
        </is>
      </c>
      <c r="B3245" s="20" t="inlineStr"/>
      <c r="C3245" s="21" t="inlineStr">
        <is>
          <r>
            <t xml:space="preserve">FONTE</t>
          </r>
        </is>
      </c>
      <c r="D3245" s="21" t="inlineStr">
        <is>
          <r>
            <t xml:space="preserve">UNID</t>
          </r>
        </is>
      </c>
      <c r="E3245" s="21" t="inlineStr">
        <is>
          <r>
            <t xml:space="preserve">COEFICIENTE</t>
          </r>
        </is>
      </c>
      <c r="F3245" s="21" t="inlineStr">
        <is>
          <r>
            <t xml:space="preserve">PREÇO UNITÁRIO</t>
          </r>
        </is>
      </c>
      <c r="G3245" s="21" t="inlineStr">
        <is>
          <r>
            <t xml:space="preserve">TOTAL</t>
          </r>
        </is>
      </c>
    </row>
    <row r="3246" customHeight="1" ht="15">
      <c r="A3246" s="22" t="inlineStr">
        <is>
          <r>
            <t xml:space="preserve">I06111S</t>
          </r>
        </is>
      </c>
      <c r="B3246" s="23" t="inlineStr">
        <is>
          <r>
            <t xml:space="preserve">Servente de obras (horista)</t>
          </r>
        </is>
      </c>
      <c r="C3246" s="22" t="inlineStr">
        <is>
          <r>
            <t xml:space="preserve">ORSE</t>
          </r>
        </is>
      </c>
      <c r="D3246" s="22" t="inlineStr">
        <is>
          <r>
            <t xml:space="preserve">h</t>
          </r>
        </is>
      </c>
      <c r="E3246" s="24" t="n">
        <v>3.0</v>
      </c>
      <c r="F3246" s="25" t="n">
        <v>14.58</v>
      </c>
      <c r="G3246" s="25" t="n">
        <f>TRUNC(TRUNC(E3246,8)*F3246,2)</f>
        <v>43.74</v>
      </c>
    </row>
    <row r="3247" customHeight="1" ht="15">
      <c r="A3247" s="2" t="inlineStr"/>
      <c r="B3247" s="2" t="inlineStr"/>
      <c r="C3247" s="2" t="inlineStr"/>
      <c r="D3247" s="2" t="inlineStr"/>
      <c r="E3247" s="26" t="inlineStr">
        <is>
          <r>
            <t xml:space="preserve">TOTAL Mão de Obra:</t>
          </r>
        </is>
      </c>
      <c r="F3247" s="26" t="inlineStr"/>
      <c r="G3247" s="27" t="n">
        <f>SUM(G3246:G3246)</f>
        <v>43.74</v>
      </c>
    </row>
    <row r="3248" customHeight="1" ht="15">
      <c r="A3248" s="2" t="inlineStr"/>
      <c r="B3248" s="2" t="inlineStr"/>
      <c r="C3248" s="2" t="inlineStr"/>
      <c r="D3248" s="2" t="inlineStr"/>
      <c r="E3248" s="28" t="inlineStr">
        <is>
          <r>
            <t xml:space="preserve">VALOR:</t>
          </r>
        </is>
      </c>
      <c r="F3248" s="28" t="inlineStr"/>
      <c r="G3248" s="29" t="n">
        <f>ROUND(SUM(G3244,G3247),2)</f>
        <v>55.61</v>
      </c>
    </row>
    <row r="3249" customHeight="1" ht="15">
      <c r="A3249" s="2" t="inlineStr"/>
      <c r="B3249" s="2" t="inlineStr"/>
      <c r="C3249" s="2" t="inlineStr"/>
      <c r="D3249" s="2" t="inlineStr"/>
      <c r="E3249" s="28" t="inlineStr">
        <is>
          <r>
            <t xml:space="preserve">VALOR BDI (20.34%):</t>
          </r>
        </is>
      </c>
      <c r="F3249" s="28" t="inlineStr"/>
      <c r="G3249" s="29" t="n">
        <f>ROUND(G3248*(20.34/100),2)</f>
        <v>11.31</v>
      </c>
    </row>
    <row r="3250" customHeight="1" ht="15">
      <c r="A3250" s="2" t="inlineStr"/>
      <c r="B3250" s="2" t="inlineStr"/>
      <c r="C3250" s="2" t="inlineStr"/>
      <c r="D3250" s="2" t="inlineStr"/>
      <c r="E3250" s="28" t="inlineStr">
        <is>
          <r>
            <t xml:space="preserve">VALOR COM BDI:</t>
          </r>
        </is>
      </c>
      <c r="F3250" s="28" t="inlineStr"/>
      <c r="G3250" s="29" t="n">
        <f>G3249+G3248</f>
        <v>66.92</v>
      </c>
    </row>
    <row r="3251" customHeight="1" ht="10">
      <c r="A3251" s="2" t="inlineStr"/>
      <c r="B3251" s="2" t="inlineStr"/>
      <c r="C3251" s="2" t="inlineStr"/>
      <c r="D3251" s="2" t="inlineStr"/>
      <c r="E3251" s="18" t="inlineStr"/>
      <c r="F3251" s="18" t="inlineStr"/>
      <c r="G3251" s="18" t="inlineStr"/>
    </row>
    <row r="3252" customHeight="1" ht="20">
      <c r="A3252" s="19" t="inlineStr">
        <is>
          <r>
            <t xml:space="preserve">​92272​ FABRICAÇÃO DE ESCORAS DE VIGA DO TIPO GARFO, EM MADEIRA. AF_09/2020​ (M)</t>
          </r>
        </is>
      </c>
      <c r="B3252" s="19" t="inlineStr"/>
      <c r="C3252" s="19" t="inlineStr"/>
      <c r="D3252" s="19" t="inlineStr"/>
      <c r="E3252" s="19" t="inlineStr"/>
      <c r="F3252" s="19" t="inlineStr"/>
      <c r="G3252" s="19" t="inlineStr"/>
    </row>
    <row r="3253" customHeight="1" ht="15">
      <c r="A3253" s="20" t="inlineStr">
        <is>
          <r>
            <t xml:space="preserve">Equipamento Custo Horário</t>
          </r>
        </is>
      </c>
      <c r="B3253" s="20" t="inlineStr"/>
      <c r="C3253" s="21" t="inlineStr">
        <is>
          <r>
            <t xml:space="preserve">FONTE</t>
          </r>
        </is>
      </c>
      <c r="D3253" s="21" t="inlineStr">
        <is>
          <r>
            <t xml:space="preserve">UNID</t>
          </r>
        </is>
      </c>
      <c r="E3253" s="21" t="inlineStr">
        <is>
          <r>
            <t xml:space="preserve">COEFICIENTE</t>
          </r>
        </is>
      </c>
      <c r="F3253" s="21" t="inlineStr">
        <is>
          <r>
            <t xml:space="preserve">PREÇO UNITÁRIO</t>
          </r>
        </is>
      </c>
      <c r="G3253" s="21" t="inlineStr">
        <is>
          <r>
            <t xml:space="preserve">TOTAL</t>
          </r>
        </is>
      </c>
    </row>
    <row r="3254" customHeight="1" ht="29">
      <c r="A3254" s="22" t="inlineStr">
        <is>
          <r>
            <t xml:space="preserve">91693</t>
          </r>
        </is>
      </c>
      <c r="B3254" s="23" t="inlineStr">
        <is>
          <r>
            <t xml:space="preserve">SERRA CIRCULAR DE BANCADA COM MOTOR ELÉTRICO POTÊNCIA DE 5HP, COM COIFA PARA DISCO 10" - CHI DIURNO. AF_08/2015</t>
          </r>
        </is>
      </c>
      <c r="C3254" s="22" t="inlineStr">
        <is>
          <r>
            <t xml:space="preserve">SINAPI</t>
          </r>
        </is>
      </c>
      <c r="D3254" s="22" t="inlineStr">
        <is>
          <r>
            <t xml:space="preserve">CHI</t>
          </r>
        </is>
      </c>
      <c r="E3254" s="24" t="n">
        <v>0.088</v>
      </c>
      <c r="F3254" s="25" t="n">
        <v>35.72</v>
      </c>
      <c r="G3254" s="25" t="n">
        <f>TRUNC(TRUNC(E3254,8)*F3254,2)</f>
        <v>3.14</v>
      </c>
    </row>
    <row r="3255" customHeight="1" ht="29">
      <c r="A3255" s="22" t="inlineStr">
        <is>
          <r>
            <t xml:space="preserve">91692</t>
          </r>
        </is>
      </c>
      <c r="B3255" s="23" t="inlineStr">
        <is>
          <r>
            <t xml:space="preserve">SERRA CIRCULAR DE BANCADA COM MOTOR ELÉTRICO POTÊNCIA DE 5HP, COM COIFA PARA DISCO 10" - CHP DIURNO. AF_08/2015</t>
          </r>
        </is>
      </c>
      <c r="C3255" s="22" t="inlineStr">
        <is>
          <r>
            <t xml:space="preserve">SINAPI</t>
          </r>
        </is>
      </c>
      <c r="D3255" s="22" t="inlineStr">
        <is>
          <r>
            <t xml:space="preserve">CHP</t>
          </r>
        </is>
      </c>
      <c r="E3255" s="24" t="n">
        <v>0.022</v>
      </c>
      <c r="F3255" s="25" t="n">
        <v>37.16</v>
      </c>
      <c r="G3255" s="25" t="n">
        <f>TRUNC(TRUNC(E3255,8)*F3255,2)</f>
        <v>0.81</v>
      </c>
    </row>
    <row r="3256" customHeight="1" ht="18">
      <c r="A3256" s="2" t="inlineStr"/>
      <c r="B3256" s="2" t="inlineStr"/>
      <c r="C3256" s="2" t="inlineStr"/>
      <c r="D3256" s="2" t="inlineStr"/>
      <c r="E3256" s="26" t="inlineStr">
        <is>
          <r>
            <t xml:space="preserve">TOTAL Equipamento Custo Horário:</t>
          </r>
        </is>
      </c>
      <c r="F3256" s="26" t="inlineStr"/>
      <c r="G3256" s="27" t="n">
        <f>SUM(G3254:G3255)</f>
        <v>3.95</v>
      </c>
    </row>
    <row r="3257" customHeight="1" ht="15">
      <c r="A3257" s="20" t="inlineStr">
        <is>
          <r>
            <t xml:space="preserve">Material</t>
          </r>
        </is>
      </c>
      <c r="B3257" s="20" t="inlineStr"/>
      <c r="C3257" s="21" t="inlineStr">
        <is>
          <r>
            <t xml:space="preserve">FONTE</t>
          </r>
        </is>
      </c>
      <c r="D3257" s="21" t="inlineStr">
        <is>
          <r>
            <t xml:space="preserve">UNID</t>
          </r>
        </is>
      </c>
      <c r="E3257" s="21" t="inlineStr">
        <is>
          <r>
            <t xml:space="preserve">COEFICIENTE</t>
          </r>
        </is>
      </c>
      <c r="F3257" s="21" t="inlineStr">
        <is>
          <r>
            <t xml:space="preserve">PREÇO UNITÁRIO</t>
          </r>
        </is>
      </c>
      <c r="G3257" s="21" t="inlineStr">
        <is>
          <r>
            <t xml:space="preserve">TOTAL</t>
          </r>
        </is>
      </c>
    </row>
    <row r="3258" customHeight="1" ht="29">
      <c r="A3258" s="22" t="inlineStr">
        <is>
          <r>
            <t xml:space="preserve">00001345</t>
          </r>
        </is>
      </c>
      <c r="B3258" s="23" t="inlineStr">
        <is>
          <r>
            <t xml:space="preserve">CHAPA/PAINEL DE MADEIRA COMPENSADA PLASTIFICADA (MADEIRITE PLASTIFICADO) PARA FORMA DE CONCRETO, DE 2200 X 1100 MM, E = *17* MM</t>
          </r>
        </is>
      </c>
      <c r="C3258" s="22" t="inlineStr">
        <is>
          <r>
            <t xml:space="preserve">SINAPI</t>
          </r>
        </is>
      </c>
      <c r="D3258" s="22" t="inlineStr">
        <is>
          <r>
            <t xml:space="preserve">M2</t>
          </r>
        </is>
      </c>
      <c r="E3258" s="24" t="n">
        <v>0.136</v>
      </c>
      <c r="F3258" s="25" t="n">
        <v>97.73</v>
      </c>
      <c r="G3258" s="25" t="n">
        <f>TRUNC(TRUNC(E3258,8)*F3258,2)</f>
        <v>13.29</v>
      </c>
    </row>
    <row r="3259" customHeight="1" ht="21">
      <c r="A3259" s="22" t="inlineStr">
        <is>
          <r>
            <t xml:space="preserve">00004491</t>
          </r>
        </is>
      </c>
      <c r="B3259" s="23" t="inlineStr">
        <is>
          <r>
            <t xml:space="preserve">PONTALETE *7,5 X 7,5* CM EM PINUS, MISTA OU EQUIVALENTE DA REGIAO - BRUTA</t>
          </r>
        </is>
      </c>
      <c r="C3259" s="22" t="inlineStr">
        <is>
          <r>
            <t xml:space="preserve">SINAPI</t>
          </r>
        </is>
      </c>
      <c r="D3259" s="22" t="inlineStr">
        <is>
          <r>
            <t xml:space="preserve">M</t>
          </r>
        </is>
      </c>
      <c r="E3259" s="24" t="n">
        <v>2.342</v>
      </c>
      <c r="F3259" s="25" t="n">
        <v>11.05</v>
      </c>
      <c r="G3259" s="25" t="n">
        <f>TRUNC(TRUNC(E3259,8)*F3259,2)</f>
        <v>25.87</v>
      </c>
    </row>
    <row r="3260" customHeight="1" ht="15">
      <c r="A3260" s="22" t="inlineStr">
        <is>
          <r>
            <t xml:space="preserve">00005068</t>
          </r>
        </is>
      </c>
      <c r="B3260" s="23" t="inlineStr">
        <is>
          <r>
            <t xml:space="preserve">PREGO DE ACO POLIDO COM CABECA 17 X 21 (2 X 11)</t>
          </r>
        </is>
      </c>
      <c r="C3260" s="22" t="inlineStr">
        <is>
          <r>
            <t xml:space="preserve">SINAPI</t>
          </r>
        </is>
      </c>
      <c r="D3260" s="22" t="inlineStr">
        <is>
          <r>
            <t xml:space="preserve">KG</t>
          </r>
        </is>
      </c>
      <c r="E3260" s="24" t="n">
        <v>0.012</v>
      </c>
      <c r="F3260" s="25" t="n">
        <v>14.19</v>
      </c>
      <c r="G3260" s="25" t="n">
        <f>TRUNC(TRUNC(E3260,8)*F3260,2)</f>
        <v>0.17</v>
      </c>
    </row>
    <row r="3261" customHeight="1" ht="15">
      <c r="A3261" s="2" t="inlineStr"/>
      <c r="B3261" s="2" t="inlineStr"/>
      <c r="C3261" s="2" t="inlineStr"/>
      <c r="D3261" s="2" t="inlineStr"/>
      <c r="E3261" s="26" t="inlineStr">
        <is>
          <r>
            <t xml:space="preserve">TOTAL Material:</t>
          </r>
        </is>
      </c>
      <c r="F3261" s="26" t="inlineStr"/>
      <c r="G3261" s="27" t="n">
        <f>SUM(G3258:G3260)</f>
        <v>39.33</v>
      </c>
    </row>
    <row r="3262" customHeight="1" ht="15">
      <c r="A3262" s="20" t="inlineStr">
        <is>
          <r>
            <t xml:space="preserve">Mão de Obra com Encargos Complementares</t>
          </r>
        </is>
      </c>
      <c r="B3262" s="20" t="inlineStr"/>
      <c r="C3262" s="21" t="inlineStr">
        <is>
          <r>
            <t xml:space="preserve">FONTE</t>
          </r>
        </is>
      </c>
      <c r="D3262" s="21" t="inlineStr">
        <is>
          <r>
            <t xml:space="preserve">UNID</t>
          </r>
        </is>
      </c>
      <c r="E3262" s="21" t="inlineStr">
        <is>
          <r>
            <t xml:space="preserve">COEFICIENTE</t>
          </r>
        </is>
      </c>
      <c r="F3262" s="21" t="inlineStr">
        <is>
          <r>
            <t xml:space="preserve">PREÇO UNITÁRIO</t>
          </r>
        </is>
      </c>
      <c r="G3262" s="21" t="inlineStr">
        <is>
          <r>
            <t xml:space="preserve">TOTAL</t>
          </r>
        </is>
      </c>
    </row>
    <row r="3263" customHeight="1" ht="21">
      <c r="A3263" s="22" t="inlineStr">
        <is>
          <r>
            <t xml:space="preserve">88239</t>
          </r>
        </is>
      </c>
      <c r="B3263" s="23" t="inlineStr">
        <is>
          <r>
            <t xml:space="preserve">AJUDANTE DE CARPINTEIRO COM ENCARGOS COMPLEMENTARES</t>
          </r>
        </is>
      </c>
      <c r="C3263" s="22" t="inlineStr">
        <is>
          <r>
            <t xml:space="preserve">SINAPI</t>
          </r>
        </is>
      </c>
      <c r="D3263" s="22" t="inlineStr">
        <is>
          <r>
            <t xml:space="preserve">H</t>
          </r>
        </is>
      </c>
      <c r="E3263" s="24" t="n">
        <v>0.032</v>
      </c>
      <c r="F3263" s="25" t="n">
        <v>24.61</v>
      </c>
      <c r="G3263" s="25" t="n">
        <f>TRUNC(TRUNC(E3263,8)*F3263,2)</f>
        <v>0.78</v>
      </c>
    </row>
    <row r="3264" customHeight="1" ht="21">
      <c r="A3264" s="22" t="inlineStr">
        <is>
          <r>
            <t xml:space="preserve">88262</t>
          </r>
        </is>
      </c>
      <c r="B3264" s="23" t="inlineStr">
        <is>
          <r>
            <t xml:space="preserve">CARPINTEIRO DE FORMAS COM ENCARGOS COMPLEMENTARES</t>
          </r>
        </is>
      </c>
      <c r="C3264" s="22" t="inlineStr">
        <is>
          <r>
            <t xml:space="preserve">SINAPI</t>
          </r>
        </is>
      </c>
      <c r="D3264" s="22" t="inlineStr">
        <is>
          <r>
            <t xml:space="preserve">H</t>
          </r>
        </is>
      </c>
      <c r="E3264" s="24" t="n">
        <v>0.083</v>
      </c>
      <c r="F3264" s="25" t="n">
        <v>30.15</v>
      </c>
      <c r="G3264" s="25" t="n">
        <f>TRUNC(TRUNC(E3264,8)*F3264,2)</f>
        <v>2.5</v>
      </c>
    </row>
    <row r="3265" customHeight="1" ht="18">
      <c r="A3265" s="2" t="inlineStr"/>
      <c r="B3265" s="2" t="inlineStr"/>
      <c r="C3265" s="2" t="inlineStr"/>
      <c r="D3265" s="2" t="inlineStr"/>
      <c r="E3265" s="26" t="inlineStr">
        <is>
          <r>
            <t xml:space="preserve">TOTAL Mão de Obra com Encargos Complementares:</t>
          </r>
        </is>
      </c>
      <c r="F3265" s="26" t="inlineStr"/>
      <c r="G3265" s="27" t="n">
        <f>SUM(G3263:G3264)</f>
        <v>3.28</v>
      </c>
    </row>
    <row r="3266" customHeight="1" ht="15">
      <c r="A3266" s="2" t="inlineStr"/>
      <c r="B3266" s="2" t="inlineStr"/>
      <c r="C3266" s="2" t="inlineStr"/>
      <c r="D3266" s="2" t="inlineStr"/>
      <c r="E3266" s="28" t="inlineStr">
        <is>
          <r>
            <t xml:space="preserve">VALOR:</t>
          </r>
        </is>
      </c>
      <c r="F3266" s="28" t="inlineStr"/>
      <c r="G3266" s="29" t="n">
        <f>ROUND(SUM(G3256,G3261,G3265),2)</f>
        <v>46.56</v>
      </c>
    </row>
    <row r="3267" customHeight="1" ht="15">
      <c r="A3267" s="2" t="inlineStr"/>
      <c r="B3267" s="2" t="inlineStr"/>
      <c r="C3267" s="2" t="inlineStr"/>
      <c r="D3267" s="2" t="inlineStr"/>
      <c r="E3267" s="28" t="inlineStr">
        <is>
          <r>
            <t xml:space="preserve">VALOR BDI (20.34%):</t>
          </r>
        </is>
      </c>
      <c r="F3267" s="28" t="inlineStr"/>
      <c r="G3267" s="29" t="n">
        <f>ROUND(G3266*(20.34/100),2)</f>
        <v>9.47</v>
      </c>
    </row>
    <row r="3268" customHeight="1" ht="15">
      <c r="A3268" s="2" t="inlineStr"/>
      <c r="B3268" s="2" t="inlineStr"/>
      <c r="C3268" s="2" t="inlineStr"/>
      <c r="D3268" s="2" t="inlineStr"/>
      <c r="E3268" s="28" t="inlineStr">
        <is>
          <r>
            <t xml:space="preserve">VALOR COM BDI:</t>
          </r>
        </is>
      </c>
      <c r="F3268" s="28" t="inlineStr"/>
      <c r="G3268" s="29" t="n">
        <f>G3267+G3266</f>
        <v>56.03</v>
      </c>
    </row>
    <row r="3269" customHeight="1" ht="10">
      <c r="A3269" s="2" t="inlineStr"/>
      <c r="B3269" s="2" t="inlineStr"/>
      <c r="C3269" s="2" t="inlineStr"/>
      <c r="D3269" s="2" t="inlineStr"/>
      <c r="E3269" s="18" t="inlineStr"/>
      <c r="F3269" s="18" t="inlineStr"/>
      <c r="G3269" s="18" t="inlineStr"/>
    </row>
    <row r="3270" customHeight="1" ht="20">
      <c r="A3270" s="19" t="inlineStr">
        <is>
          <r>
            <t xml:space="preserve">​101791​ FABRICAÇÃO DE ESCORAS DO TIPO PONTALETE, EM MADEIRA, PARA PÉ-DIREITO DUPLO. AF_09/2020​ (M)</t>
          </r>
        </is>
      </c>
      <c r="B3270" s="19" t="inlineStr"/>
      <c r="C3270" s="19" t="inlineStr"/>
      <c r="D3270" s="19" t="inlineStr"/>
      <c r="E3270" s="19" t="inlineStr"/>
      <c r="F3270" s="19" t="inlineStr"/>
      <c r="G3270" s="19" t="inlineStr"/>
    </row>
    <row r="3271" customHeight="1" ht="15">
      <c r="A3271" s="20" t="inlineStr">
        <is>
          <r>
            <t xml:space="preserve">Equipamento Custo Horário</t>
          </r>
        </is>
      </c>
      <c r="B3271" s="20" t="inlineStr"/>
      <c r="C3271" s="21" t="inlineStr">
        <is>
          <r>
            <t xml:space="preserve">FONTE</t>
          </r>
        </is>
      </c>
      <c r="D3271" s="21" t="inlineStr">
        <is>
          <r>
            <t xml:space="preserve">UNID</t>
          </r>
        </is>
      </c>
      <c r="E3271" s="21" t="inlineStr">
        <is>
          <r>
            <t xml:space="preserve">COEFICIENTE</t>
          </r>
        </is>
      </c>
      <c r="F3271" s="21" t="inlineStr">
        <is>
          <r>
            <t xml:space="preserve">PREÇO UNITÁRIO</t>
          </r>
        </is>
      </c>
      <c r="G3271" s="21" t="inlineStr">
        <is>
          <r>
            <t xml:space="preserve">TOTAL</t>
          </r>
        </is>
      </c>
    </row>
    <row r="3272" customHeight="1" ht="29">
      <c r="A3272" s="22" t="inlineStr">
        <is>
          <r>
            <t xml:space="preserve">91693</t>
          </r>
        </is>
      </c>
      <c r="B3272" s="23" t="inlineStr">
        <is>
          <r>
            <t xml:space="preserve">SERRA CIRCULAR DE BANCADA COM MOTOR ELÉTRICO POTÊNCIA DE 5HP, COM COIFA PARA DISCO 10" - CHI DIURNO. AF_08/2015</t>
          </r>
        </is>
      </c>
      <c r="C3272" s="22" t="inlineStr">
        <is>
          <r>
            <t xml:space="preserve">SINAPI</t>
          </r>
        </is>
      </c>
      <c r="D3272" s="22" t="inlineStr">
        <is>
          <r>
            <t xml:space="preserve">CHI</t>
          </r>
        </is>
      </c>
      <c r="E3272" s="24" t="n">
        <v>0.018</v>
      </c>
      <c r="F3272" s="25" t="n">
        <v>35.72</v>
      </c>
      <c r="G3272" s="25" t="n">
        <f>TRUNC(TRUNC(E3272,8)*F3272,2)</f>
        <v>0.64</v>
      </c>
    </row>
    <row r="3273" customHeight="1" ht="29">
      <c r="A3273" s="22" t="inlineStr">
        <is>
          <r>
            <t xml:space="preserve">91692</t>
          </r>
        </is>
      </c>
      <c r="B3273" s="23" t="inlineStr">
        <is>
          <r>
            <t xml:space="preserve">SERRA CIRCULAR DE BANCADA COM MOTOR ELÉTRICO POTÊNCIA DE 5HP, COM COIFA PARA DISCO 10" - CHP DIURNO. AF_08/2015</t>
          </r>
        </is>
      </c>
      <c r="C3273" s="22" t="inlineStr">
        <is>
          <r>
            <t xml:space="preserve">SINAPI</t>
          </r>
        </is>
      </c>
      <c r="D3273" s="22" t="inlineStr">
        <is>
          <r>
            <t xml:space="preserve">CHP</t>
          </r>
        </is>
      </c>
      <c r="E3273" s="24" t="n">
        <v>0.004</v>
      </c>
      <c r="F3273" s="25" t="n">
        <v>37.16</v>
      </c>
      <c r="G3273" s="25" t="n">
        <f>TRUNC(TRUNC(E3273,8)*F3273,2)</f>
        <v>0.14</v>
      </c>
    </row>
    <row r="3274" customHeight="1" ht="18">
      <c r="A3274" s="2" t="inlineStr"/>
      <c r="B3274" s="2" t="inlineStr"/>
      <c r="C3274" s="2" t="inlineStr"/>
      <c r="D3274" s="2" t="inlineStr"/>
      <c r="E3274" s="26" t="inlineStr">
        <is>
          <r>
            <t xml:space="preserve">TOTAL Equipamento Custo Horário:</t>
          </r>
        </is>
      </c>
      <c r="F3274" s="26" t="inlineStr"/>
      <c r="G3274" s="27" t="n">
        <f>SUM(G3272:G3273)</f>
        <v>0.78</v>
      </c>
    </row>
    <row r="3275" customHeight="1" ht="15">
      <c r="A3275" s="20" t="inlineStr">
        <is>
          <r>
            <t xml:space="preserve">Material</t>
          </r>
        </is>
      </c>
      <c r="B3275" s="20" t="inlineStr"/>
      <c r="C3275" s="21" t="inlineStr">
        <is>
          <r>
            <t xml:space="preserve">FONTE</t>
          </r>
        </is>
      </c>
      <c r="D3275" s="21" t="inlineStr">
        <is>
          <r>
            <t xml:space="preserve">UNID</t>
          </r>
        </is>
      </c>
      <c r="E3275" s="21" t="inlineStr">
        <is>
          <r>
            <t xml:space="preserve">COEFICIENTE</t>
          </r>
        </is>
      </c>
      <c r="F3275" s="21" t="inlineStr">
        <is>
          <r>
            <t xml:space="preserve">PREÇO UNITÁRIO</t>
          </r>
        </is>
      </c>
      <c r="G3275" s="21" t="inlineStr">
        <is>
          <r>
            <t xml:space="preserve">TOTAL</t>
          </r>
        </is>
      </c>
    </row>
    <row r="3276" customHeight="1" ht="21">
      <c r="A3276" s="22" t="inlineStr">
        <is>
          <r>
            <t xml:space="preserve">00004491</t>
          </r>
        </is>
      </c>
      <c r="B3276" s="23" t="inlineStr">
        <is>
          <r>
            <t xml:space="preserve">PONTALETE *7,5 X 7,5* CM EM PINUS, MISTA OU EQUIVALENTE DA REGIAO - BRUTA</t>
          </r>
        </is>
      </c>
      <c r="C3276" s="22" t="inlineStr">
        <is>
          <r>
            <t xml:space="preserve">SINAPI</t>
          </r>
        </is>
      </c>
      <c r="D3276" s="22" t="inlineStr">
        <is>
          <r>
            <t xml:space="preserve">M</t>
          </r>
        </is>
      </c>
      <c r="E3276" s="24" t="n">
        <v>0.196</v>
      </c>
      <c r="F3276" s="25" t="n">
        <v>11.05</v>
      </c>
      <c r="G3276" s="25" t="n">
        <f>TRUNC(TRUNC(E3276,8)*F3276,2)</f>
        <v>2.16</v>
      </c>
    </row>
    <row r="3277" customHeight="1" ht="15">
      <c r="A3277" s="22" t="inlineStr">
        <is>
          <r>
            <t xml:space="preserve">00005068</t>
          </r>
        </is>
      </c>
      <c r="B3277" s="23" t="inlineStr">
        <is>
          <r>
            <t xml:space="preserve">PREGO DE ACO POLIDO COM CABECA 17 X 21 (2 X 11)</t>
          </r>
        </is>
      </c>
      <c r="C3277" s="22" t="inlineStr">
        <is>
          <r>
            <t xml:space="preserve">SINAPI</t>
          </r>
        </is>
      </c>
      <c r="D3277" s="22" t="inlineStr">
        <is>
          <r>
            <t xml:space="preserve">KG</t>
          </r>
        </is>
      </c>
      <c r="E3277" s="24" t="n">
        <v>0.013</v>
      </c>
      <c r="F3277" s="25" t="n">
        <v>14.19</v>
      </c>
      <c r="G3277" s="25" t="n">
        <f>TRUNC(TRUNC(E3277,8)*F3277,2)</f>
        <v>0.18</v>
      </c>
    </row>
    <row r="3278" customHeight="1" ht="21">
      <c r="A3278" s="22" t="inlineStr">
        <is>
          <r>
            <t xml:space="preserve">00004448</t>
          </r>
        </is>
      </c>
      <c r="B3278" s="23" t="inlineStr">
        <is>
          <r>
            <t xml:space="preserve">VIGA *7,5 X 15 CM EM PINUS, MISTA OU EQUIVALENTE DA REGIAO - BRUTA</t>
          </r>
        </is>
      </c>
      <c r="C3278" s="22" t="inlineStr">
        <is>
          <r>
            <t xml:space="preserve">SINAPI</t>
          </r>
        </is>
      </c>
      <c r="D3278" s="22" t="inlineStr">
        <is>
          <r>
            <t xml:space="preserve">M</t>
          </r>
        </is>
      </c>
      <c r="E3278" s="24" t="n">
        <v>1.006</v>
      </c>
      <c r="F3278" s="25" t="n">
        <v>29.27</v>
      </c>
      <c r="G3278" s="25" t="n">
        <f>TRUNC(TRUNC(E3278,8)*F3278,2)</f>
        <v>29.44</v>
      </c>
    </row>
    <row r="3279" customHeight="1" ht="15">
      <c r="A3279" s="2" t="inlineStr"/>
      <c r="B3279" s="2" t="inlineStr"/>
      <c r="C3279" s="2" t="inlineStr"/>
      <c r="D3279" s="2" t="inlineStr"/>
      <c r="E3279" s="26" t="inlineStr">
        <is>
          <r>
            <t xml:space="preserve">TOTAL Material:</t>
          </r>
        </is>
      </c>
      <c r="F3279" s="26" t="inlineStr"/>
      <c r="G3279" s="27" t="n">
        <f>SUM(G3276:G3278)</f>
        <v>31.78</v>
      </c>
    </row>
    <row r="3280" customHeight="1" ht="15">
      <c r="A3280" s="20" t="inlineStr">
        <is>
          <r>
            <t xml:space="preserve">Mão de Obra com Encargos Complementares</t>
          </r>
        </is>
      </c>
      <c r="B3280" s="20" t="inlineStr"/>
      <c r="C3280" s="21" t="inlineStr">
        <is>
          <r>
            <t xml:space="preserve">FONTE</t>
          </r>
        </is>
      </c>
      <c r="D3280" s="21" t="inlineStr">
        <is>
          <r>
            <t xml:space="preserve">UNID</t>
          </r>
        </is>
      </c>
      <c r="E3280" s="21" t="inlineStr">
        <is>
          <r>
            <t xml:space="preserve">COEFICIENTE</t>
          </r>
        </is>
      </c>
      <c r="F3280" s="21" t="inlineStr">
        <is>
          <r>
            <t xml:space="preserve">PREÇO UNITÁRIO</t>
          </r>
        </is>
      </c>
      <c r="G3280" s="21" t="inlineStr">
        <is>
          <r>
            <t xml:space="preserve">TOTAL</t>
          </r>
        </is>
      </c>
    </row>
    <row r="3281" customHeight="1" ht="21">
      <c r="A3281" s="22" t="inlineStr">
        <is>
          <r>
            <t xml:space="preserve">88239</t>
          </r>
        </is>
      </c>
      <c r="B3281" s="23" t="inlineStr">
        <is>
          <r>
            <t xml:space="preserve">AJUDANTE DE CARPINTEIRO COM ENCARGOS COMPLEMENTARES</t>
          </r>
        </is>
      </c>
      <c r="C3281" s="22" t="inlineStr">
        <is>
          <r>
            <t xml:space="preserve">SINAPI</t>
          </r>
        </is>
      </c>
      <c r="D3281" s="22" t="inlineStr">
        <is>
          <r>
            <t xml:space="preserve">H</t>
          </r>
        </is>
      </c>
      <c r="E3281" s="24" t="n">
        <v>0.012</v>
      </c>
      <c r="F3281" s="25" t="n">
        <v>24.61</v>
      </c>
      <c r="G3281" s="25" t="n">
        <f>TRUNC(TRUNC(E3281,8)*F3281,2)</f>
        <v>0.29</v>
      </c>
    </row>
    <row r="3282" customHeight="1" ht="21">
      <c r="A3282" s="22" t="inlineStr">
        <is>
          <r>
            <t xml:space="preserve">88262</t>
          </r>
        </is>
      </c>
      <c r="B3282" s="23" t="inlineStr">
        <is>
          <r>
            <t xml:space="preserve">CARPINTEIRO DE FORMAS COM ENCARGOS COMPLEMENTARES</t>
          </r>
        </is>
      </c>
      <c r="C3282" s="22" t="inlineStr">
        <is>
          <r>
            <t xml:space="preserve">SINAPI</t>
          </r>
        </is>
      </c>
      <c r="D3282" s="22" t="inlineStr">
        <is>
          <r>
            <t xml:space="preserve">H</t>
          </r>
        </is>
      </c>
      <c r="E3282" s="24" t="n">
        <v>0.05</v>
      </c>
      <c r="F3282" s="25" t="n">
        <v>30.15</v>
      </c>
      <c r="G3282" s="25" t="n">
        <f>TRUNC(TRUNC(E3282,8)*F3282,2)</f>
        <v>1.5</v>
      </c>
    </row>
    <row r="3283" customHeight="1" ht="18">
      <c r="A3283" s="2" t="inlineStr"/>
      <c r="B3283" s="2" t="inlineStr"/>
      <c r="C3283" s="2" t="inlineStr"/>
      <c r="D3283" s="2" t="inlineStr"/>
      <c r="E3283" s="26" t="inlineStr">
        <is>
          <r>
            <t xml:space="preserve">TOTAL Mão de Obra com Encargos Complementares:</t>
          </r>
        </is>
      </c>
      <c r="F3283" s="26" t="inlineStr"/>
      <c r="G3283" s="27" t="n">
        <f>SUM(G3281:G3282)</f>
        <v>1.79</v>
      </c>
    </row>
    <row r="3284" customHeight="1" ht="15">
      <c r="A3284" s="2" t="inlineStr"/>
      <c r="B3284" s="2" t="inlineStr"/>
      <c r="C3284" s="2" t="inlineStr"/>
      <c r="D3284" s="2" t="inlineStr"/>
      <c r="E3284" s="28" t="inlineStr">
        <is>
          <r>
            <t xml:space="preserve">VALOR:</t>
          </r>
        </is>
      </c>
      <c r="F3284" s="28" t="inlineStr"/>
      <c r="G3284" s="29" t="n">
        <f>ROUND(SUM(G3274,G3279,G3283),2)</f>
        <v>34.35</v>
      </c>
    </row>
    <row r="3285" customHeight="1" ht="15">
      <c r="A3285" s="2" t="inlineStr"/>
      <c r="B3285" s="2" t="inlineStr"/>
      <c r="C3285" s="2" t="inlineStr"/>
      <c r="D3285" s="2" t="inlineStr"/>
      <c r="E3285" s="28" t="inlineStr">
        <is>
          <r>
            <t xml:space="preserve">VALOR BDI (20.34%):</t>
          </r>
        </is>
      </c>
      <c r="F3285" s="28" t="inlineStr"/>
      <c r="G3285" s="29" t="n">
        <f>ROUND(G3284*(20.34/100),2)</f>
        <v>6.99</v>
      </c>
    </row>
    <row r="3286" customHeight="1" ht="15">
      <c r="A3286" s="2" t="inlineStr"/>
      <c r="B3286" s="2" t="inlineStr"/>
      <c r="C3286" s="2" t="inlineStr"/>
      <c r="D3286" s="2" t="inlineStr"/>
      <c r="E3286" s="28" t="inlineStr">
        <is>
          <r>
            <t xml:space="preserve">VALOR COM BDI:</t>
          </r>
        </is>
      </c>
      <c r="F3286" s="28" t="inlineStr"/>
      <c r="G3286" s="29" t="n">
        <f>G3285+G3284</f>
        <v>41.34</v>
      </c>
    </row>
    <row r="3287" customHeight="1" ht="10">
      <c r="A3287" s="2" t="inlineStr"/>
      <c r="B3287" s="2" t="inlineStr"/>
      <c r="C3287" s="2" t="inlineStr"/>
      <c r="D3287" s="2" t="inlineStr"/>
      <c r="E3287" s="18" t="inlineStr"/>
      <c r="F3287" s="18" t="inlineStr"/>
      <c r="G3287" s="18" t="inlineStr"/>
    </row>
    <row r="3288" customHeight="1" ht="20">
      <c r="A3288" s="19" t="inlineStr">
        <is>
          <r>
            <t xml:space="preserve">​92273​ FABRICAÇÃO DE ESCORAS DO TIPO PONTALETE, EM MADEIRA, PARA PÉ-DIREITO SIMPLES. AF_09/2020​ (M)</t>
          </r>
        </is>
      </c>
      <c r="B3288" s="19" t="inlineStr"/>
      <c r="C3288" s="19" t="inlineStr"/>
      <c r="D3288" s="19" t="inlineStr"/>
      <c r="E3288" s="19" t="inlineStr"/>
      <c r="F3288" s="19" t="inlineStr"/>
      <c r="G3288" s="19" t="inlineStr"/>
    </row>
    <row r="3289" customHeight="1" ht="15">
      <c r="A3289" s="20" t="inlineStr">
        <is>
          <r>
            <t xml:space="preserve">Equipamento Custo Horário</t>
          </r>
        </is>
      </c>
      <c r="B3289" s="20" t="inlineStr"/>
      <c r="C3289" s="21" t="inlineStr">
        <is>
          <r>
            <t xml:space="preserve">FONTE</t>
          </r>
        </is>
      </c>
      <c r="D3289" s="21" t="inlineStr">
        <is>
          <r>
            <t xml:space="preserve">UNID</t>
          </r>
        </is>
      </c>
      <c r="E3289" s="21" t="inlineStr">
        <is>
          <r>
            <t xml:space="preserve">COEFICIENTE</t>
          </r>
        </is>
      </c>
      <c r="F3289" s="21" t="inlineStr">
        <is>
          <r>
            <t xml:space="preserve">PREÇO UNITÁRIO</t>
          </r>
        </is>
      </c>
      <c r="G3289" s="21" t="inlineStr">
        <is>
          <r>
            <t xml:space="preserve">TOTAL</t>
          </r>
        </is>
      </c>
    </row>
    <row r="3290" customHeight="1" ht="29">
      <c r="A3290" s="22" t="inlineStr">
        <is>
          <r>
            <t xml:space="preserve">91693</t>
          </r>
        </is>
      </c>
      <c r="B3290" s="23" t="inlineStr">
        <is>
          <r>
            <t xml:space="preserve">SERRA CIRCULAR DE BANCADA COM MOTOR ELÉTRICO POTÊNCIA DE 5HP, COM COIFA PARA DISCO 10" - CHI DIURNO. AF_08/2015</t>
          </r>
        </is>
      </c>
      <c r="C3290" s="22" t="inlineStr">
        <is>
          <r>
            <t xml:space="preserve">SINAPI</t>
          </r>
        </is>
      </c>
      <c r="D3290" s="22" t="inlineStr">
        <is>
          <r>
            <t xml:space="preserve">CHI</t>
          </r>
        </is>
      </c>
      <c r="E3290" s="24" t="n">
        <v>0.03</v>
      </c>
      <c r="F3290" s="25" t="n">
        <v>35.72</v>
      </c>
      <c r="G3290" s="25" t="n">
        <f>TRUNC(TRUNC(E3290,8)*F3290,2)</f>
        <v>1.07</v>
      </c>
    </row>
    <row r="3291" customHeight="1" ht="29">
      <c r="A3291" s="22" t="inlineStr">
        <is>
          <r>
            <t xml:space="preserve">91692</t>
          </r>
        </is>
      </c>
      <c r="B3291" s="23" t="inlineStr">
        <is>
          <r>
            <t xml:space="preserve">SERRA CIRCULAR DE BANCADA COM MOTOR ELÉTRICO POTÊNCIA DE 5HP, COM COIFA PARA DISCO 10" - CHP DIURNO. AF_08/2015</t>
          </r>
        </is>
      </c>
      <c r="C3291" s="22" t="inlineStr">
        <is>
          <r>
            <t xml:space="preserve">SINAPI</t>
          </r>
        </is>
      </c>
      <c r="D3291" s="22" t="inlineStr">
        <is>
          <r>
            <t xml:space="preserve">CHP</t>
          </r>
        </is>
      </c>
      <c r="E3291" s="24" t="n">
        <v>0.007</v>
      </c>
      <c r="F3291" s="25" t="n">
        <v>37.16</v>
      </c>
      <c r="G3291" s="25" t="n">
        <f>TRUNC(TRUNC(E3291,8)*F3291,2)</f>
        <v>0.26</v>
      </c>
    </row>
    <row r="3292" customHeight="1" ht="18">
      <c r="A3292" s="2" t="inlineStr"/>
      <c r="B3292" s="2" t="inlineStr"/>
      <c r="C3292" s="2" t="inlineStr"/>
      <c r="D3292" s="2" t="inlineStr"/>
      <c r="E3292" s="26" t="inlineStr">
        <is>
          <r>
            <t xml:space="preserve">TOTAL Equipamento Custo Horário:</t>
          </r>
        </is>
      </c>
      <c r="F3292" s="26" t="inlineStr"/>
      <c r="G3292" s="27" t="n">
        <f>SUM(G3290:G3291)</f>
        <v>1.33</v>
      </c>
    </row>
    <row r="3293" customHeight="1" ht="15">
      <c r="A3293" s="20" t="inlineStr">
        <is>
          <r>
            <t xml:space="preserve">Material</t>
          </r>
        </is>
      </c>
      <c r="B3293" s="20" t="inlineStr"/>
      <c r="C3293" s="21" t="inlineStr">
        <is>
          <r>
            <t xml:space="preserve">FONTE</t>
          </r>
        </is>
      </c>
      <c r="D3293" s="21" t="inlineStr">
        <is>
          <r>
            <t xml:space="preserve">UNID</t>
          </r>
        </is>
      </c>
      <c r="E3293" s="21" t="inlineStr">
        <is>
          <r>
            <t xml:space="preserve">COEFICIENTE</t>
          </r>
        </is>
      </c>
      <c r="F3293" s="21" t="inlineStr">
        <is>
          <r>
            <t xml:space="preserve">PREÇO UNITÁRIO</t>
          </r>
        </is>
      </c>
      <c r="G3293" s="21" t="inlineStr">
        <is>
          <r>
            <t xml:space="preserve">TOTAL</t>
          </r>
        </is>
      </c>
    </row>
    <row r="3294" customHeight="1" ht="21">
      <c r="A3294" s="22" t="inlineStr">
        <is>
          <r>
            <t xml:space="preserve">00004491</t>
          </r>
        </is>
      </c>
      <c r="B3294" s="23" t="inlineStr">
        <is>
          <r>
            <t xml:space="preserve">PONTALETE *7,5 X 7,5* CM EM PINUS, MISTA OU EQUIVALENTE DA REGIAO - BRUTA</t>
          </r>
        </is>
      </c>
      <c r="C3294" s="22" t="inlineStr">
        <is>
          <r>
            <t xml:space="preserve">SINAPI</t>
          </r>
        </is>
      </c>
      <c r="D3294" s="22" t="inlineStr">
        <is>
          <r>
            <t xml:space="preserve">M</t>
          </r>
        </is>
      </c>
      <c r="E3294" s="24" t="n">
        <v>1.31</v>
      </c>
      <c r="F3294" s="25" t="n">
        <v>11.05</v>
      </c>
      <c r="G3294" s="25" t="n">
        <f>TRUNC(TRUNC(E3294,8)*F3294,2)</f>
        <v>14.47</v>
      </c>
    </row>
    <row r="3295" customHeight="1" ht="15">
      <c r="A3295" s="22" t="inlineStr">
        <is>
          <r>
            <t xml:space="preserve">00005068</t>
          </r>
        </is>
      </c>
      <c r="B3295" s="23" t="inlineStr">
        <is>
          <r>
            <t xml:space="preserve">PREGO DE ACO POLIDO COM CABECA 17 X 21 (2 X 11)</t>
          </r>
        </is>
      </c>
      <c r="C3295" s="22" t="inlineStr">
        <is>
          <r>
            <t xml:space="preserve">SINAPI</t>
          </r>
        </is>
      </c>
      <c r="D3295" s="22" t="inlineStr">
        <is>
          <r>
            <t xml:space="preserve">KG</t>
          </r>
        </is>
      </c>
      <c r="E3295" s="24" t="n">
        <v>0.023</v>
      </c>
      <c r="F3295" s="25" t="n">
        <v>14.19</v>
      </c>
      <c r="G3295" s="25" t="n">
        <f>TRUNC(TRUNC(E3295,8)*F3295,2)</f>
        <v>0.32</v>
      </c>
    </row>
    <row r="3296" customHeight="1" ht="15">
      <c r="A3296" s="2" t="inlineStr"/>
      <c r="B3296" s="2" t="inlineStr"/>
      <c r="C3296" s="2" t="inlineStr"/>
      <c r="D3296" s="2" t="inlineStr"/>
      <c r="E3296" s="26" t="inlineStr">
        <is>
          <r>
            <t xml:space="preserve">TOTAL Material:</t>
          </r>
        </is>
      </c>
      <c r="F3296" s="26" t="inlineStr"/>
      <c r="G3296" s="27" t="n">
        <f>SUM(G3294:G3295)</f>
        <v>14.79</v>
      </c>
    </row>
    <row r="3297" customHeight="1" ht="15">
      <c r="A3297" s="20" t="inlineStr">
        <is>
          <r>
            <t xml:space="preserve">Mão de Obra com Encargos Complementares</t>
          </r>
        </is>
      </c>
      <c r="B3297" s="20" t="inlineStr"/>
      <c r="C3297" s="21" t="inlineStr">
        <is>
          <r>
            <t xml:space="preserve">FONTE</t>
          </r>
        </is>
      </c>
      <c r="D3297" s="21" t="inlineStr">
        <is>
          <r>
            <t xml:space="preserve">UNID</t>
          </r>
        </is>
      </c>
      <c r="E3297" s="21" t="inlineStr">
        <is>
          <r>
            <t xml:space="preserve">COEFICIENTE</t>
          </r>
        </is>
      </c>
      <c r="F3297" s="21" t="inlineStr">
        <is>
          <r>
            <t xml:space="preserve">PREÇO UNITÁRIO</t>
          </r>
        </is>
      </c>
      <c r="G3297" s="21" t="inlineStr">
        <is>
          <r>
            <t xml:space="preserve">TOTAL</t>
          </r>
        </is>
      </c>
    </row>
    <row r="3298" customHeight="1" ht="21">
      <c r="A3298" s="22" t="inlineStr">
        <is>
          <r>
            <t xml:space="preserve">88239</t>
          </r>
        </is>
      </c>
      <c r="B3298" s="23" t="inlineStr">
        <is>
          <r>
            <t xml:space="preserve">AJUDANTE DE CARPINTEIRO COM ENCARGOS COMPLEMENTARES</t>
          </r>
        </is>
      </c>
      <c r="C3298" s="22" t="inlineStr">
        <is>
          <r>
            <t xml:space="preserve">SINAPI</t>
          </r>
        </is>
      </c>
      <c r="D3298" s="22" t="inlineStr">
        <is>
          <r>
            <t xml:space="preserve">H</t>
          </r>
        </is>
      </c>
      <c r="E3298" s="24" t="n">
        <v>0.021</v>
      </c>
      <c r="F3298" s="25" t="n">
        <v>24.61</v>
      </c>
      <c r="G3298" s="25" t="n">
        <f>TRUNC(TRUNC(E3298,8)*F3298,2)</f>
        <v>0.51</v>
      </c>
    </row>
    <row r="3299" customHeight="1" ht="21">
      <c r="A3299" s="22" t="inlineStr">
        <is>
          <r>
            <t xml:space="preserve">88262</t>
          </r>
        </is>
      </c>
      <c r="B3299" s="23" t="inlineStr">
        <is>
          <r>
            <t xml:space="preserve">CARPINTEIRO DE FORMAS COM ENCARGOS COMPLEMENTARES</t>
          </r>
        </is>
      </c>
      <c r="C3299" s="22" t="inlineStr">
        <is>
          <r>
            <t xml:space="preserve">SINAPI</t>
          </r>
        </is>
      </c>
      <c r="D3299" s="22" t="inlineStr">
        <is>
          <r>
            <t xml:space="preserve">H</t>
          </r>
        </is>
      </c>
      <c r="E3299" s="24" t="n">
        <v>0.091</v>
      </c>
      <c r="F3299" s="25" t="n">
        <v>30.15</v>
      </c>
      <c r="G3299" s="25" t="n">
        <f>TRUNC(TRUNC(E3299,8)*F3299,2)</f>
        <v>2.74</v>
      </c>
    </row>
    <row r="3300" customHeight="1" ht="18">
      <c r="A3300" s="2" t="inlineStr"/>
      <c r="B3300" s="2" t="inlineStr"/>
      <c r="C3300" s="2" t="inlineStr"/>
      <c r="D3300" s="2" t="inlineStr"/>
      <c r="E3300" s="26" t="inlineStr">
        <is>
          <r>
            <t xml:space="preserve">TOTAL Mão de Obra com Encargos Complementares:</t>
          </r>
        </is>
      </c>
      <c r="F3300" s="26" t="inlineStr"/>
      <c r="G3300" s="27" t="n">
        <f>SUM(G3298:G3299)</f>
        <v>3.25</v>
      </c>
    </row>
    <row r="3301" customHeight="1" ht="15">
      <c r="A3301" s="2" t="inlineStr"/>
      <c r="B3301" s="2" t="inlineStr"/>
      <c r="C3301" s="2" t="inlineStr"/>
      <c r="D3301" s="2" t="inlineStr"/>
      <c r="E3301" s="28" t="inlineStr">
        <is>
          <r>
            <t xml:space="preserve">VALOR:</t>
          </r>
        </is>
      </c>
      <c r="F3301" s="28" t="inlineStr"/>
      <c r="G3301" s="29" t="n">
        <f>ROUND(SUM(G3292,G3296,G3300),2)</f>
        <v>19.37</v>
      </c>
    </row>
    <row r="3302" customHeight="1" ht="15">
      <c r="A3302" s="2" t="inlineStr"/>
      <c r="B3302" s="2" t="inlineStr"/>
      <c r="C3302" s="2" t="inlineStr"/>
      <c r="D3302" s="2" t="inlineStr"/>
      <c r="E3302" s="28" t="inlineStr">
        <is>
          <r>
            <t xml:space="preserve">VALOR BDI (20.34%):</t>
          </r>
        </is>
      </c>
      <c r="F3302" s="28" t="inlineStr"/>
      <c r="G3302" s="29" t="n">
        <f>ROUND(G3301*(20.34/100),2)</f>
        <v>3.94</v>
      </c>
    </row>
    <row r="3303" customHeight="1" ht="15">
      <c r="A3303" s="2" t="inlineStr"/>
      <c r="B3303" s="2" t="inlineStr"/>
      <c r="C3303" s="2" t="inlineStr"/>
      <c r="D3303" s="2" t="inlineStr"/>
      <c r="E3303" s="28" t="inlineStr">
        <is>
          <r>
            <t xml:space="preserve">VALOR COM BDI:</t>
          </r>
        </is>
      </c>
      <c r="F3303" s="28" t="inlineStr"/>
      <c r="G3303" s="29" t="n">
        <f>G3302+G3301</f>
        <v>23.31</v>
      </c>
    </row>
    <row r="3304" customHeight="1" ht="10">
      <c r="A3304" s="2" t="inlineStr"/>
      <c r="B3304" s="2" t="inlineStr"/>
      <c r="C3304" s="2" t="inlineStr"/>
      <c r="D3304" s="2" t="inlineStr"/>
      <c r="E3304" s="18" t="inlineStr"/>
      <c r="F3304" s="18" t="inlineStr"/>
      <c r="G3304" s="18" t="inlineStr"/>
    </row>
    <row r="3305" customHeight="1" ht="20">
      <c r="A3305" s="19" t="inlineStr">
        <is>
          <r>
            <t xml:space="preserve">​101996​ FABRICAÇÃO DE FÔRMA PARA ESCADAS, COM 1 LANCE E LAJE PLANA, EM MADEIRA SERRADA, E=25 MM. AF_11/2020​ (M2)</t>
          </r>
        </is>
      </c>
      <c r="B3305" s="19" t="inlineStr"/>
      <c r="C3305" s="19" t="inlineStr"/>
      <c r="D3305" s="19" t="inlineStr"/>
      <c r="E3305" s="19" t="inlineStr"/>
      <c r="F3305" s="19" t="inlineStr"/>
      <c r="G3305" s="19" t="inlineStr"/>
    </row>
    <row r="3306" customHeight="1" ht="15">
      <c r="A3306" s="20" t="inlineStr">
        <is>
          <r>
            <t xml:space="preserve">Equipamento Custo Horário</t>
          </r>
        </is>
      </c>
      <c r="B3306" s="20" t="inlineStr"/>
      <c r="C3306" s="21" t="inlineStr">
        <is>
          <r>
            <t xml:space="preserve">FONTE</t>
          </r>
        </is>
      </c>
      <c r="D3306" s="21" t="inlineStr">
        <is>
          <r>
            <t xml:space="preserve">UNID</t>
          </r>
        </is>
      </c>
      <c r="E3306" s="21" t="inlineStr">
        <is>
          <r>
            <t xml:space="preserve">COEFICIENTE</t>
          </r>
        </is>
      </c>
      <c r="F3306" s="21" t="inlineStr">
        <is>
          <r>
            <t xml:space="preserve">PREÇO UNITÁRIO</t>
          </r>
        </is>
      </c>
      <c r="G3306" s="21" t="inlineStr">
        <is>
          <r>
            <t xml:space="preserve">TOTAL</t>
          </r>
        </is>
      </c>
    </row>
    <row r="3307" customHeight="1" ht="29">
      <c r="A3307" s="22" t="inlineStr">
        <is>
          <r>
            <t xml:space="preserve">91693</t>
          </r>
        </is>
      </c>
      <c r="B3307" s="23" t="inlineStr">
        <is>
          <r>
            <t xml:space="preserve">SERRA CIRCULAR DE BANCADA COM MOTOR ELÉTRICO POTÊNCIA DE 5HP, COM COIFA PARA DISCO 10" - CHI DIURNO. AF_08/2015</t>
          </r>
        </is>
      </c>
      <c r="C3307" s="22" t="inlineStr">
        <is>
          <r>
            <t xml:space="preserve">SINAPI</t>
          </r>
        </is>
      </c>
      <c r="D3307" s="22" t="inlineStr">
        <is>
          <r>
            <t xml:space="preserve">CHI</t>
          </r>
        </is>
      </c>
      <c r="E3307" s="24" t="n">
        <v>0.143</v>
      </c>
      <c r="F3307" s="25" t="n">
        <v>35.72</v>
      </c>
      <c r="G3307" s="25" t="n">
        <f>TRUNC(TRUNC(E3307,8)*F3307,2)</f>
        <v>5.1</v>
      </c>
    </row>
    <row r="3308" customHeight="1" ht="29">
      <c r="A3308" s="22" t="inlineStr">
        <is>
          <r>
            <t xml:space="preserve">91692</t>
          </r>
        </is>
      </c>
      <c r="B3308" s="23" t="inlineStr">
        <is>
          <r>
            <t xml:space="preserve">SERRA CIRCULAR DE BANCADA COM MOTOR ELÉTRICO POTÊNCIA DE 5HP, COM COIFA PARA DISCO 10" - CHP DIURNO. AF_08/2015</t>
          </r>
        </is>
      </c>
      <c r="C3308" s="22" t="inlineStr">
        <is>
          <r>
            <t xml:space="preserve">SINAPI</t>
          </r>
        </is>
      </c>
      <c r="D3308" s="22" t="inlineStr">
        <is>
          <r>
            <t xml:space="preserve">CHP</t>
          </r>
        </is>
      </c>
      <c r="E3308" s="24" t="n">
        <v>0.041</v>
      </c>
      <c r="F3308" s="25" t="n">
        <v>37.16</v>
      </c>
      <c r="G3308" s="25" t="n">
        <f>TRUNC(TRUNC(E3308,8)*F3308,2)</f>
        <v>1.52</v>
      </c>
    </row>
    <row r="3309" customHeight="1" ht="18">
      <c r="A3309" s="2" t="inlineStr"/>
      <c r="B3309" s="2" t="inlineStr"/>
      <c r="C3309" s="2" t="inlineStr"/>
      <c r="D3309" s="2" t="inlineStr"/>
      <c r="E3309" s="26" t="inlineStr">
        <is>
          <r>
            <t xml:space="preserve">TOTAL Equipamento Custo Horário:</t>
          </r>
        </is>
      </c>
      <c r="F3309" s="26" t="inlineStr"/>
      <c r="G3309" s="27" t="n">
        <f>SUM(G3307:G3308)</f>
        <v>6.62</v>
      </c>
    </row>
    <row r="3310" customHeight="1" ht="15">
      <c r="A3310" s="20" t="inlineStr">
        <is>
          <r>
            <t xml:space="preserve">Material</t>
          </r>
        </is>
      </c>
      <c r="B3310" s="20" t="inlineStr"/>
      <c r="C3310" s="21" t="inlineStr">
        <is>
          <r>
            <t xml:space="preserve">FONTE</t>
          </r>
        </is>
      </c>
      <c r="D3310" s="21" t="inlineStr">
        <is>
          <r>
            <t xml:space="preserve">UNID</t>
          </r>
        </is>
      </c>
      <c r="E3310" s="21" t="inlineStr">
        <is>
          <r>
            <t xml:space="preserve">COEFICIENTE</t>
          </r>
        </is>
      </c>
      <c r="F3310" s="21" t="inlineStr">
        <is>
          <r>
            <t xml:space="preserve">PREÇO UNITÁRIO</t>
          </r>
        </is>
      </c>
      <c r="G3310" s="21" t="inlineStr">
        <is>
          <r>
            <t xml:space="preserve">TOTAL</t>
          </r>
        </is>
      </c>
    </row>
    <row r="3311" customHeight="1" ht="15">
      <c r="A3311" s="22" t="inlineStr">
        <is>
          <r>
            <t xml:space="preserve">00005074</t>
          </r>
        </is>
      </c>
      <c r="B3311" s="23" t="inlineStr">
        <is>
          <r>
            <t xml:space="preserve">PREGO DE ACO POLIDO COM CABECA 15 X 18 (1 1/2 X 13)</t>
          </r>
        </is>
      </c>
      <c r="C3311" s="22" t="inlineStr">
        <is>
          <r>
            <t xml:space="preserve">SINAPI</t>
          </r>
        </is>
      </c>
      <c r="D3311" s="22" t="inlineStr">
        <is>
          <r>
            <t xml:space="preserve">KG</t>
          </r>
        </is>
      </c>
      <c r="E3311" s="24" t="n">
        <v>0.083</v>
      </c>
      <c r="F3311" s="25" t="n">
        <v>15.9</v>
      </c>
      <c r="G3311" s="25" t="n">
        <f>TRUNC(TRUNC(E3311,8)*F3311,2)</f>
        <v>1.31</v>
      </c>
    </row>
    <row r="3312" customHeight="1" ht="21">
      <c r="A3312" s="22" t="inlineStr">
        <is>
          <r>
            <t xml:space="preserve">00004517</t>
          </r>
        </is>
      </c>
      <c r="B3312" s="23" t="inlineStr">
        <is>
          <r>
            <t xml:space="preserve">SARRAFO *2,5 X 7,5* CM EM PINUS, MISTA OU EQUIVALENTE DA REGIAO - BRUTA</t>
          </r>
        </is>
      </c>
      <c r="C3312" s="22" t="inlineStr">
        <is>
          <r>
            <t xml:space="preserve">SINAPI</t>
          </r>
        </is>
      </c>
      <c r="D3312" s="22" t="inlineStr">
        <is>
          <r>
            <t xml:space="preserve">M</t>
          </r>
        </is>
      </c>
      <c r="E3312" s="24" t="n">
        <v>7.351</v>
      </c>
      <c r="F3312" s="25" t="n">
        <v>3.87</v>
      </c>
      <c r="G3312" s="25" t="n">
        <f>TRUNC(TRUNC(E3312,8)*F3312,2)</f>
        <v>28.44</v>
      </c>
    </row>
    <row r="3313" customHeight="1" ht="29">
      <c r="A3313" s="22" t="inlineStr">
        <is>
          <r>
            <t xml:space="preserve">00006189</t>
          </r>
        </is>
      </c>
      <c r="B3313" s="23" t="inlineStr">
        <is>
          <r>
            <t xml:space="preserve">TABUA NAO APARELHADA *2,5 X 30* CM, EM MACARANDUBA/MASSARANDUBA, ANGELIM OU EQUIVALENTE DA REGIAO - BRUTA</t>
          </r>
        </is>
      </c>
      <c r="C3313" s="22" t="inlineStr">
        <is>
          <r>
            <t xml:space="preserve">SINAPI</t>
          </r>
        </is>
      </c>
      <c r="D3313" s="22" t="inlineStr">
        <is>
          <r>
            <t xml:space="preserve">M</t>
          </r>
        </is>
      </c>
      <c r="E3313" s="24" t="n">
        <v>6.642</v>
      </c>
      <c r="F3313" s="25" t="n">
        <v>29.9</v>
      </c>
      <c r="G3313" s="25" t="n">
        <f>TRUNC(TRUNC(E3313,8)*F3313,2)</f>
        <v>198.59</v>
      </c>
    </row>
    <row r="3314" customHeight="1" ht="15">
      <c r="A3314" s="2" t="inlineStr"/>
      <c r="B3314" s="2" t="inlineStr"/>
      <c r="C3314" s="2" t="inlineStr"/>
      <c r="D3314" s="2" t="inlineStr"/>
      <c r="E3314" s="26" t="inlineStr">
        <is>
          <r>
            <t xml:space="preserve">TOTAL Material:</t>
          </r>
        </is>
      </c>
      <c r="F3314" s="26" t="inlineStr"/>
      <c r="G3314" s="27" t="n">
        <f>SUM(G3311:G3313)</f>
        <v>228.34</v>
      </c>
    </row>
    <row r="3315" customHeight="1" ht="15">
      <c r="A3315" s="20" t="inlineStr">
        <is>
          <r>
            <t xml:space="preserve">Mão de Obra com Encargos Complementares</t>
          </r>
        </is>
      </c>
      <c r="B3315" s="20" t="inlineStr"/>
      <c r="C3315" s="21" t="inlineStr">
        <is>
          <r>
            <t xml:space="preserve">FONTE</t>
          </r>
        </is>
      </c>
      <c r="D3315" s="21" t="inlineStr">
        <is>
          <r>
            <t xml:space="preserve">UNID</t>
          </r>
        </is>
      </c>
      <c r="E3315" s="21" t="inlineStr">
        <is>
          <r>
            <t xml:space="preserve">COEFICIENTE</t>
          </r>
        </is>
      </c>
      <c r="F3315" s="21" t="inlineStr">
        <is>
          <r>
            <t xml:space="preserve">PREÇO UNITÁRIO</t>
          </r>
        </is>
      </c>
      <c r="G3315" s="21" t="inlineStr">
        <is>
          <r>
            <t xml:space="preserve">TOTAL</t>
          </r>
        </is>
      </c>
    </row>
    <row r="3316" customHeight="1" ht="21">
      <c r="A3316" s="22" t="inlineStr">
        <is>
          <r>
            <t xml:space="preserve">88239</t>
          </r>
        </is>
      </c>
      <c r="B3316" s="23" t="inlineStr">
        <is>
          <r>
            <t xml:space="preserve">AJUDANTE DE CARPINTEIRO COM ENCARGOS COMPLEMENTARES</t>
          </r>
        </is>
      </c>
      <c r="C3316" s="22" t="inlineStr">
        <is>
          <r>
            <t xml:space="preserve">SINAPI</t>
          </r>
        </is>
      </c>
      <c r="D3316" s="22" t="inlineStr">
        <is>
          <r>
            <t xml:space="preserve">H</t>
          </r>
        </is>
      </c>
      <c r="E3316" s="24" t="n">
        <v>0.184</v>
      </c>
      <c r="F3316" s="25" t="n">
        <v>24.61</v>
      </c>
      <c r="G3316" s="25" t="n">
        <f>TRUNC(TRUNC(E3316,8)*F3316,2)</f>
        <v>4.52</v>
      </c>
    </row>
    <row r="3317" customHeight="1" ht="21">
      <c r="A3317" s="22" t="inlineStr">
        <is>
          <r>
            <t xml:space="preserve">88262</t>
          </r>
        </is>
      </c>
      <c r="B3317" s="23" t="inlineStr">
        <is>
          <r>
            <t xml:space="preserve">CARPINTEIRO DE FORMAS COM ENCARGOS COMPLEMENTARES</t>
          </r>
        </is>
      </c>
      <c r="C3317" s="22" t="inlineStr">
        <is>
          <r>
            <t xml:space="preserve">SINAPI</t>
          </r>
        </is>
      </c>
      <c r="D3317" s="22" t="inlineStr">
        <is>
          <r>
            <t xml:space="preserve">H</t>
          </r>
        </is>
      </c>
      <c r="E3317" s="24" t="n">
        <v>0.919</v>
      </c>
      <c r="F3317" s="25" t="n">
        <v>30.15</v>
      </c>
      <c r="G3317" s="25" t="n">
        <f>TRUNC(TRUNC(E3317,8)*F3317,2)</f>
        <v>27.7</v>
      </c>
    </row>
    <row r="3318" customHeight="1" ht="18">
      <c r="A3318" s="2" t="inlineStr"/>
      <c r="B3318" s="2" t="inlineStr"/>
      <c r="C3318" s="2" t="inlineStr"/>
      <c r="D3318" s="2" t="inlineStr"/>
      <c r="E3318" s="26" t="inlineStr">
        <is>
          <r>
            <t xml:space="preserve">TOTAL Mão de Obra com Encargos Complementares:</t>
          </r>
        </is>
      </c>
      <c r="F3318" s="26" t="inlineStr"/>
      <c r="G3318" s="27" t="n">
        <f>SUM(G3316:G3317)</f>
        <v>32.22</v>
      </c>
    </row>
    <row r="3319" customHeight="1" ht="15">
      <c r="A3319" s="2" t="inlineStr"/>
      <c r="B3319" s="2" t="inlineStr"/>
      <c r="C3319" s="2" t="inlineStr"/>
      <c r="D3319" s="2" t="inlineStr"/>
      <c r="E3319" s="28" t="inlineStr">
        <is>
          <r>
            <t xml:space="preserve">VALOR:</t>
          </r>
        </is>
      </c>
      <c r="F3319" s="28" t="inlineStr"/>
      <c r="G3319" s="29" t="n">
        <f>ROUND(SUM(G3309,G3314,G3318),2)</f>
        <v>267.18</v>
      </c>
    </row>
    <row r="3320" customHeight="1" ht="15">
      <c r="A3320" s="2" t="inlineStr"/>
      <c r="B3320" s="2" t="inlineStr"/>
      <c r="C3320" s="2" t="inlineStr"/>
      <c r="D3320" s="2" t="inlineStr"/>
      <c r="E3320" s="28" t="inlineStr">
        <is>
          <r>
            <t xml:space="preserve">VALOR BDI (20.34%):</t>
          </r>
        </is>
      </c>
      <c r="F3320" s="28" t="inlineStr"/>
      <c r="G3320" s="29" t="n">
        <f>ROUND(G3319*(20.34/100),2)</f>
        <v>54.34</v>
      </c>
    </row>
    <row r="3321" customHeight="1" ht="15">
      <c r="A3321" s="2" t="inlineStr"/>
      <c r="B3321" s="2" t="inlineStr"/>
      <c r="C3321" s="2" t="inlineStr"/>
      <c r="D3321" s="2" t="inlineStr"/>
      <c r="E3321" s="28" t="inlineStr">
        <is>
          <r>
            <t xml:space="preserve">VALOR COM BDI:</t>
          </r>
        </is>
      </c>
      <c r="F3321" s="28" t="inlineStr"/>
      <c r="G3321" s="29" t="n">
        <f>G3320+G3319</f>
        <v>321.52</v>
      </c>
    </row>
    <row r="3322" customHeight="1" ht="10">
      <c r="A3322" s="2" t="inlineStr"/>
      <c r="B3322" s="2" t="inlineStr"/>
      <c r="C3322" s="2" t="inlineStr"/>
      <c r="D3322" s="2" t="inlineStr"/>
      <c r="E3322" s="18" t="inlineStr"/>
      <c r="F3322" s="18" t="inlineStr"/>
      <c r="G3322" s="18" t="inlineStr"/>
    </row>
    <row r="3323" customHeight="1" ht="20">
      <c r="A3323" s="19" t="inlineStr">
        <is>
          <r>
            <t xml:space="preserve">​92267​ FABRICAÇÃO DE FÔRMA PARA LAJES, EM CHAPA DE MADEIRA COMPENSADA RESINADA, E = 17 MM. AF_09/2020​ (M2)</t>
          </r>
        </is>
      </c>
      <c r="B3323" s="19" t="inlineStr"/>
      <c r="C3323" s="19" t="inlineStr"/>
      <c r="D3323" s="19" t="inlineStr"/>
      <c r="E3323" s="19" t="inlineStr"/>
      <c r="F3323" s="19" t="inlineStr"/>
      <c r="G3323" s="19" t="inlineStr"/>
    </row>
    <row r="3324" customHeight="1" ht="15">
      <c r="A3324" s="20" t="inlineStr">
        <is>
          <r>
            <t xml:space="preserve">Equipamento Custo Horário</t>
          </r>
        </is>
      </c>
      <c r="B3324" s="20" t="inlineStr"/>
      <c r="C3324" s="21" t="inlineStr">
        <is>
          <r>
            <t xml:space="preserve">FONTE</t>
          </r>
        </is>
      </c>
      <c r="D3324" s="21" t="inlineStr">
        <is>
          <r>
            <t xml:space="preserve">UNID</t>
          </r>
        </is>
      </c>
      <c r="E3324" s="21" t="inlineStr">
        <is>
          <r>
            <t xml:space="preserve">COEFICIENTE</t>
          </r>
        </is>
      </c>
      <c r="F3324" s="21" t="inlineStr">
        <is>
          <r>
            <t xml:space="preserve">PREÇO UNITÁRIO</t>
          </r>
        </is>
      </c>
      <c r="G3324" s="21" t="inlineStr">
        <is>
          <r>
            <t xml:space="preserve">TOTAL</t>
          </r>
        </is>
      </c>
    </row>
    <row r="3325" customHeight="1" ht="29">
      <c r="A3325" s="22" t="inlineStr">
        <is>
          <r>
            <t xml:space="preserve">91693</t>
          </r>
        </is>
      </c>
      <c r="B3325" s="23" t="inlineStr">
        <is>
          <r>
            <t xml:space="preserve">SERRA CIRCULAR DE BANCADA COM MOTOR ELÉTRICO POTÊNCIA DE 5HP, COM COIFA PARA DISCO 10" - CHI DIURNO. AF_08/2015</t>
          </r>
        </is>
      </c>
      <c r="C3325" s="22" t="inlineStr">
        <is>
          <r>
            <t xml:space="preserve">SINAPI</t>
          </r>
        </is>
      </c>
      <c r="D3325" s="22" t="inlineStr">
        <is>
          <r>
            <t xml:space="preserve">CHI</t>
          </r>
        </is>
      </c>
      <c r="E3325" s="24" t="n">
        <v>0.022</v>
      </c>
      <c r="F3325" s="25" t="n">
        <v>35.72</v>
      </c>
      <c r="G3325" s="25" t="n">
        <f>TRUNC(TRUNC(E3325,8)*F3325,2)</f>
        <v>0.78</v>
      </c>
    </row>
    <row r="3326" customHeight="1" ht="29">
      <c r="A3326" s="22" t="inlineStr">
        <is>
          <r>
            <t xml:space="preserve">91692</t>
          </r>
        </is>
      </c>
      <c r="B3326" s="23" t="inlineStr">
        <is>
          <r>
            <t xml:space="preserve">SERRA CIRCULAR DE BANCADA COM MOTOR ELÉTRICO POTÊNCIA DE 5HP, COM COIFA PARA DISCO 10" - CHP DIURNO. AF_08/2015</t>
          </r>
        </is>
      </c>
      <c r="C3326" s="22" t="inlineStr">
        <is>
          <r>
            <t xml:space="preserve">SINAPI</t>
          </r>
        </is>
      </c>
      <c r="D3326" s="22" t="inlineStr">
        <is>
          <r>
            <t xml:space="preserve">CHP</t>
          </r>
        </is>
      </c>
      <c r="E3326" s="24" t="n">
        <v>0.005</v>
      </c>
      <c r="F3326" s="25" t="n">
        <v>37.16</v>
      </c>
      <c r="G3326" s="25" t="n">
        <f>TRUNC(TRUNC(E3326,8)*F3326,2)</f>
        <v>0.18</v>
      </c>
    </row>
    <row r="3327" customHeight="1" ht="18">
      <c r="A3327" s="2" t="inlineStr"/>
      <c r="B3327" s="2" t="inlineStr"/>
      <c r="C3327" s="2" t="inlineStr"/>
      <c r="D3327" s="2" t="inlineStr"/>
      <c r="E3327" s="26" t="inlineStr">
        <is>
          <r>
            <t xml:space="preserve">TOTAL Equipamento Custo Horário:</t>
          </r>
        </is>
      </c>
      <c r="F3327" s="26" t="inlineStr"/>
      <c r="G3327" s="27" t="n">
        <f>SUM(G3325:G3326)</f>
        <v>0.96</v>
      </c>
    </row>
    <row r="3328" customHeight="1" ht="15">
      <c r="A3328" s="20" t="inlineStr">
        <is>
          <r>
            <t xml:space="preserve">Material</t>
          </r>
        </is>
      </c>
      <c r="B3328" s="20" t="inlineStr"/>
      <c r="C3328" s="21" t="inlineStr">
        <is>
          <r>
            <t xml:space="preserve">FONTE</t>
          </r>
        </is>
      </c>
      <c r="D3328" s="21" t="inlineStr">
        <is>
          <r>
            <t xml:space="preserve">UNID</t>
          </r>
        </is>
      </c>
      <c r="E3328" s="21" t="inlineStr">
        <is>
          <r>
            <t xml:space="preserve">COEFICIENTE</t>
          </r>
        </is>
      </c>
      <c r="F3328" s="21" t="inlineStr">
        <is>
          <r>
            <t xml:space="preserve">PREÇO UNITÁRIO</t>
          </r>
        </is>
      </c>
      <c r="G3328" s="21" t="inlineStr">
        <is>
          <r>
            <t xml:space="preserve">TOTAL</t>
          </r>
        </is>
      </c>
    </row>
    <row r="3329" customHeight="1" ht="29">
      <c r="A3329" s="22" t="inlineStr">
        <is>
          <r>
            <t xml:space="preserve">00001358</t>
          </r>
        </is>
      </c>
      <c r="B3329" s="23" t="inlineStr">
        <is>
          <r>
            <t xml:space="preserve">CHAPA/PAINEL DE MADEIRA COMPENSADA RESINADA (MADEIRITE RESINADO ROSA) PARA FORMA DE CONCRETO, DE 2200 X 1100 MM, E = 17 MM</t>
          </r>
        </is>
      </c>
      <c r="C3329" s="22" t="inlineStr">
        <is>
          <r>
            <t xml:space="preserve">SINAPI</t>
          </r>
        </is>
      </c>
      <c r="D3329" s="22" t="inlineStr">
        <is>
          <r>
            <t xml:space="preserve">M2</t>
          </r>
        </is>
      </c>
      <c r="E3329" s="24" t="n">
        <v>1.05</v>
      </c>
      <c r="F3329" s="25" t="n">
        <v>57.71</v>
      </c>
      <c r="G3329" s="25" t="n">
        <f>TRUNC(TRUNC(E3329,8)*F3329,2)</f>
        <v>60.59</v>
      </c>
    </row>
    <row r="3330" customHeight="1" ht="15">
      <c r="A3330" s="2" t="inlineStr"/>
      <c r="B3330" s="2" t="inlineStr"/>
      <c r="C3330" s="2" t="inlineStr"/>
      <c r="D3330" s="2" t="inlineStr"/>
      <c r="E3330" s="26" t="inlineStr">
        <is>
          <r>
            <t xml:space="preserve">TOTAL Material:</t>
          </r>
        </is>
      </c>
      <c r="F3330" s="26" t="inlineStr"/>
      <c r="G3330" s="27" t="n">
        <f>SUM(G3329:G3329)</f>
        <v>60.59</v>
      </c>
    </row>
    <row r="3331" customHeight="1" ht="15">
      <c r="A3331" s="20" t="inlineStr">
        <is>
          <r>
            <t xml:space="preserve">Mão de Obra com Encargos Complementares</t>
          </r>
        </is>
      </c>
      <c r="B3331" s="20" t="inlineStr"/>
      <c r="C3331" s="21" t="inlineStr">
        <is>
          <r>
            <t xml:space="preserve">FONTE</t>
          </r>
        </is>
      </c>
      <c r="D3331" s="21" t="inlineStr">
        <is>
          <r>
            <t xml:space="preserve">UNID</t>
          </r>
        </is>
      </c>
      <c r="E3331" s="21" t="inlineStr">
        <is>
          <r>
            <t xml:space="preserve">COEFICIENTE</t>
          </r>
        </is>
      </c>
      <c r="F3331" s="21" t="inlineStr">
        <is>
          <r>
            <t xml:space="preserve">PREÇO UNITÁRIO</t>
          </r>
        </is>
      </c>
      <c r="G3331" s="21" t="inlineStr">
        <is>
          <r>
            <t xml:space="preserve">TOTAL</t>
          </r>
        </is>
      </c>
    </row>
    <row r="3332" customHeight="1" ht="21">
      <c r="A3332" s="22" t="inlineStr">
        <is>
          <r>
            <t xml:space="preserve">88239</t>
          </r>
        </is>
      </c>
      <c r="B3332" s="23" t="inlineStr">
        <is>
          <r>
            <t xml:space="preserve">AJUDANTE DE CARPINTEIRO COM ENCARGOS COMPLEMENTARES</t>
          </r>
        </is>
      </c>
      <c r="C3332" s="22" t="inlineStr">
        <is>
          <r>
            <t xml:space="preserve">SINAPI</t>
          </r>
        </is>
      </c>
      <c r="D3332" s="22" t="inlineStr">
        <is>
          <r>
            <t xml:space="preserve">H</t>
          </r>
        </is>
      </c>
      <c r="E3332" s="24" t="n">
        <v>0.005</v>
      </c>
      <c r="F3332" s="25" t="n">
        <v>24.61</v>
      </c>
      <c r="G3332" s="25" t="n">
        <f>TRUNC(TRUNC(E3332,8)*F3332,2)</f>
        <v>0.12</v>
      </c>
    </row>
    <row r="3333" customHeight="1" ht="21">
      <c r="A3333" s="22" t="inlineStr">
        <is>
          <r>
            <t xml:space="preserve">88262</t>
          </r>
        </is>
      </c>
      <c r="B3333" s="23" t="inlineStr">
        <is>
          <r>
            <t xml:space="preserve">CARPINTEIRO DE FORMAS COM ENCARGOS COMPLEMENTARES</t>
          </r>
        </is>
      </c>
      <c r="C3333" s="22" t="inlineStr">
        <is>
          <r>
            <t xml:space="preserve">SINAPI</t>
          </r>
        </is>
      </c>
      <c r="D3333" s="22" t="inlineStr">
        <is>
          <r>
            <t xml:space="preserve">H</t>
          </r>
        </is>
      </c>
      <c r="E3333" s="24" t="n">
        <v>0.005</v>
      </c>
      <c r="F3333" s="25" t="n">
        <v>30.15</v>
      </c>
      <c r="G3333" s="25" t="n">
        <f>TRUNC(TRUNC(E3333,8)*F3333,2)</f>
        <v>0.15</v>
      </c>
    </row>
    <row r="3334" customHeight="1" ht="18">
      <c r="A3334" s="2" t="inlineStr"/>
      <c r="B3334" s="2" t="inlineStr"/>
      <c r="C3334" s="2" t="inlineStr"/>
      <c r="D3334" s="2" t="inlineStr"/>
      <c r="E3334" s="26" t="inlineStr">
        <is>
          <r>
            <t xml:space="preserve">TOTAL Mão de Obra com Encargos Complementares:</t>
          </r>
        </is>
      </c>
      <c r="F3334" s="26" t="inlineStr"/>
      <c r="G3334" s="27" t="n">
        <f>SUM(G3332:G3333)</f>
        <v>0.27</v>
      </c>
    </row>
    <row r="3335" customHeight="1" ht="15">
      <c r="A3335" s="2" t="inlineStr"/>
      <c r="B3335" s="2" t="inlineStr"/>
      <c r="C3335" s="2" t="inlineStr"/>
      <c r="D3335" s="2" t="inlineStr"/>
      <c r="E3335" s="28" t="inlineStr">
        <is>
          <r>
            <t xml:space="preserve">VALOR:</t>
          </r>
        </is>
      </c>
      <c r="F3335" s="28" t="inlineStr"/>
      <c r="G3335" s="29" t="n">
        <f>ROUND(SUM(G3327,G3330,G3334),2)</f>
        <v>61.82</v>
      </c>
    </row>
    <row r="3336" customHeight="1" ht="15">
      <c r="A3336" s="2" t="inlineStr"/>
      <c r="B3336" s="2" t="inlineStr"/>
      <c r="C3336" s="2" t="inlineStr"/>
      <c r="D3336" s="2" t="inlineStr"/>
      <c r="E3336" s="28" t="inlineStr">
        <is>
          <r>
            <t xml:space="preserve">VALOR BDI (20.34%):</t>
          </r>
        </is>
      </c>
      <c r="F3336" s="28" t="inlineStr"/>
      <c r="G3336" s="29" t="n">
        <f>ROUND(G3335*(20.34/100),2)</f>
        <v>12.57</v>
      </c>
    </row>
    <row r="3337" customHeight="1" ht="15">
      <c r="A3337" s="2" t="inlineStr"/>
      <c r="B3337" s="2" t="inlineStr"/>
      <c r="C3337" s="2" t="inlineStr"/>
      <c r="D3337" s="2" t="inlineStr"/>
      <c r="E3337" s="28" t="inlineStr">
        <is>
          <r>
            <t xml:space="preserve">VALOR COM BDI:</t>
          </r>
        </is>
      </c>
      <c r="F3337" s="28" t="inlineStr"/>
      <c r="G3337" s="29" t="n">
        <f>G3336+G3335</f>
        <v>74.39</v>
      </c>
    </row>
    <row r="3338" customHeight="1" ht="10">
      <c r="A3338" s="2" t="inlineStr"/>
      <c r="B3338" s="2" t="inlineStr"/>
      <c r="C3338" s="2" t="inlineStr"/>
      <c r="D3338" s="2" t="inlineStr"/>
      <c r="E3338" s="18" t="inlineStr"/>
      <c r="F3338" s="18" t="inlineStr"/>
      <c r="G3338" s="18" t="inlineStr"/>
    </row>
    <row r="3339" customHeight="1" ht="20">
      <c r="A3339" s="19" t="inlineStr">
        <is>
          <r>
            <t xml:space="preserve">​92263​ FABRICAÇÃO DE FÔRMA PARA PILARES E ESTRUTURAS SIMILARES, EM CHAPA DE MADEIRA COMPENSADA RESINADA, E = 17 MM. AF_09/2020​ (M2)</t>
          </r>
        </is>
      </c>
      <c r="B3339" s="19" t="inlineStr"/>
      <c r="C3339" s="19" t="inlineStr"/>
      <c r="D3339" s="19" t="inlineStr"/>
      <c r="E3339" s="19" t="inlineStr"/>
      <c r="F3339" s="19" t="inlineStr"/>
      <c r="G3339" s="19" t="inlineStr"/>
    </row>
    <row r="3340" customHeight="1" ht="15">
      <c r="A3340" s="20" t="inlineStr">
        <is>
          <r>
            <t xml:space="preserve">Equipamento Custo Horário</t>
          </r>
        </is>
      </c>
      <c r="B3340" s="20" t="inlineStr"/>
      <c r="C3340" s="21" t="inlineStr">
        <is>
          <r>
            <t xml:space="preserve">FONTE</t>
          </r>
        </is>
      </c>
      <c r="D3340" s="21" t="inlineStr">
        <is>
          <r>
            <t xml:space="preserve">UNID</t>
          </r>
        </is>
      </c>
      <c r="E3340" s="21" t="inlineStr">
        <is>
          <r>
            <t xml:space="preserve">COEFICIENTE</t>
          </r>
        </is>
      </c>
      <c r="F3340" s="21" t="inlineStr">
        <is>
          <r>
            <t xml:space="preserve">PREÇO UNITÁRIO</t>
          </r>
        </is>
      </c>
      <c r="G3340" s="21" t="inlineStr">
        <is>
          <r>
            <t xml:space="preserve">TOTAL</t>
          </r>
        </is>
      </c>
    </row>
    <row r="3341" customHeight="1" ht="29">
      <c r="A3341" s="22" t="inlineStr">
        <is>
          <r>
            <t xml:space="preserve">91693</t>
          </r>
        </is>
      </c>
      <c r="B3341" s="23" t="inlineStr">
        <is>
          <r>
            <t xml:space="preserve">SERRA CIRCULAR DE BANCADA COM MOTOR ELÉTRICO POTÊNCIA DE 5HP, COM COIFA PARA DISCO 10" - CHI DIURNO. AF_08/2015</t>
          </r>
        </is>
      </c>
      <c r="C3341" s="22" t="inlineStr">
        <is>
          <r>
            <t xml:space="preserve">SINAPI</t>
          </r>
        </is>
      </c>
      <c r="D3341" s="22" t="inlineStr">
        <is>
          <r>
            <t xml:space="preserve">CHI</t>
          </r>
        </is>
      </c>
      <c r="E3341" s="24" t="n">
        <v>0.255</v>
      </c>
      <c r="F3341" s="25" t="n">
        <v>35.72</v>
      </c>
      <c r="G3341" s="25" t="n">
        <f>TRUNC(TRUNC(E3341,8)*F3341,2)</f>
        <v>9.1</v>
      </c>
    </row>
    <row r="3342" customHeight="1" ht="29">
      <c r="A3342" s="22" t="inlineStr">
        <is>
          <r>
            <t xml:space="preserve">91692</t>
          </r>
        </is>
      </c>
      <c r="B3342" s="23" t="inlineStr">
        <is>
          <r>
            <t xml:space="preserve">SERRA CIRCULAR DE BANCADA COM MOTOR ELÉTRICO POTÊNCIA DE 5HP, COM COIFA PARA DISCO 10" - CHP DIURNO. AF_08/2015</t>
          </r>
        </is>
      </c>
      <c r="C3342" s="22" t="inlineStr">
        <is>
          <r>
            <t xml:space="preserve">SINAPI</t>
          </r>
        </is>
      </c>
      <c r="D3342" s="22" t="inlineStr">
        <is>
          <r>
            <t xml:space="preserve">CHP</t>
          </r>
        </is>
      </c>
      <c r="E3342" s="24" t="n">
        <v>0.063</v>
      </c>
      <c r="F3342" s="25" t="n">
        <v>37.16</v>
      </c>
      <c r="G3342" s="25" t="n">
        <f>TRUNC(TRUNC(E3342,8)*F3342,2)</f>
        <v>2.34</v>
      </c>
    </row>
    <row r="3343" customHeight="1" ht="18">
      <c r="A3343" s="2" t="inlineStr"/>
      <c r="B3343" s="2" t="inlineStr"/>
      <c r="C3343" s="2" t="inlineStr"/>
      <c r="D3343" s="2" t="inlineStr"/>
      <c r="E3343" s="26" t="inlineStr">
        <is>
          <r>
            <t xml:space="preserve">TOTAL Equipamento Custo Horário:</t>
          </r>
        </is>
      </c>
      <c r="F3343" s="26" t="inlineStr"/>
      <c r="G3343" s="27" t="n">
        <f>SUM(G3341:G3342)</f>
        <v>11.44</v>
      </c>
    </row>
    <row r="3344" customHeight="1" ht="15">
      <c r="A3344" s="20" t="inlineStr">
        <is>
          <r>
            <t xml:space="preserve">Material</t>
          </r>
        </is>
      </c>
      <c r="B3344" s="20" t="inlineStr"/>
      <c r="C3344" s="21" t="inlineStr">
        <is>
          <r>
            <t xml:space="preserve">FONTE</t>
          </r>
        </is>
      </c>
      <c r="D3344" s="21" t="inlineStr">
        <is>
          <r>
            <t xml:space="preserve">UNID</t>
          </r>
        </is>
      </c>
      <c r="E3344" s="21" t="inlineStr">
        <is>
          <r>
            <t xml:space="preserve">COEFICIENTE</t>
          </r>
        </is>
      </c>
      <c r="F3344" s="21" t="inlineStr">
        <is>
          <r>
            <t xml:space="preserve">PREÇO UNITÁRIO</t>
          </r>
        </is>
      </c>
      <c r="G3344" s="21" t="inlineStr">
        <is>
          <r>
            <t xml:space="preserve">TOTAL</t>
          </r>
        </is>
      </c>
    </row>
    <row r="3345" customHeight="1" ht="29">
      <c r="A3345" s="22" t="inlineStr">
        <is>
          <r>
            <t xml:space="preserve">00001358</t>
          </r>
        </is>
      </c>
      <c r="B3345" s="23" t="inlineStr">
        <is>
          <r>
            <t xml:space="preserve">CHAPA/PAINEL DE MADEIRA COMPENSADA RESINADA (MADEIRITE RESINADO ROSA) PARA FORMA DE CONCRETO, DE 2200 X 1100 MM, E = 17 MM</t>
          </r>
        </is>
      </c>
      <c r="C3345" s="22" t="inlineStr">
        <is>
          <r>
            <t xml:space="preserve">SINAPI</t>
          </r>
        </is>
      </c>
      <c r="D3345" s="22" t="inlineStr">
        <is>
          <r>
            <t xml:space="preserve">M2</t>
          </r>
        </is>
      </c>
      <c r="E3345" s="24" t="n">
        <v>1.336</v>
      </c>
      <c r="F3345" s="25" t="n">
        <v>57.71</v>
      </c>
      <c r="G3345" s="25" t="n">
        <f>TRUNC(TRUNC(E3345,8)*F3345,2)</f>
        <v>77.1</v>
      </c>
    </row>
    <row r="3346" customHeight="1" ht="21">
      <c r="A3346" s="22" t="inlineStr">
        <is>
          <r>
            <t xml:space="preserve">00004491</t>
          </r>
        </is>
      </c>
      <c r="B3346" s="23" t="inlineStr">
        <is>
          <r>
            <t xml:space="preserve">PONTALETE *7,5 X 7,5* CM EM PINUS, MISTA OU EQUIVALENTE DA REGIAO - BRUTA</t>
          </r>
        </is>
      </c>
      <c r="C3346" s="22" t="inlineStr">
        <is>
          <r>
            <t xml:space="preserve">SINAPI</t>
          </r>
        </is>
      </c>
      <c r="D3346" s="22" t="inlineStr">
        <is>
          <r>
            <t xml:space="preserve">M</t>
          </r>
        </is>
      </c>
      <c r="E3346" s="24" t="n">
        <v>2.308</v>
      </c>
      <c r="F3346" s="25" t="n">
        <v>11.05</v>
      </c>
      <c r="G3346" s="25" t="n">
        <f>TRUNC(TRUNC(E3346,8)*F3346,2)</f>
        <v>25.5</v>
      </c>
    </row>
    <row r="3347" customHeight="1" ht="15">
      <c r="A3347" s="22" t="inlineStr">
        <is>
          <r>
            <t xml:space="preserve">00005068</t>
          </r>
        </is>
      </c>
      <c r="B3347" s="23" t="inlineStr">
        <is>
          <r>
            <t xml:space="preserve">PREGO DE ACO POLIDO COM CABECA 17 X 21 (2 X 11)</t>
          </r>
        </is>
      </c>
      <c r="C3347" s="22" t="inlineStr">
        <is>
          <r>
            <t xml:space="preserve">SINAPI</t>
          </r>
        </is>
      </c>
      <c r="D3347" s="22" t="inlineStr">
        <is>
          <r>
            <t xml:space="preserve">KG</t>
          </r>
        </is>
      </c>
      <c r="E3347" s="24" t="n">
        <v>0.208</v>
      </c>
      <c r="F3347" s="25" t="n">
        <v>14.19</v>
      </c>
      <c r="G3347" s="25" t="n">
        <f>TRUNC(TRUNC(E3347,8)*F3347,2)</f>
        <v>2.95</v>
      </c>
    </row>
    <row r="3348" customHeight="1" ht="21">
      <c r="A3348" s="22" t="inlineStr">
        <is>
          <r>
            <t xml:space="preserve">00004517</t>
          </r>
        </is>
      </c>
      <c r="B3348" s="23" t="inlineStr">
        <is>
          <r>
            <t xml:space="preserve">SARRAFO *2,5 X 7,5* CM EM PINUS, MISTA OU EQUIVALENTE DA REGIAO - BRUTA</t>
          </r>
        </is>
      </c>
      <c r="C3348" s="22" t="inlineStr">
        <is>
          <r>
            <t xml:space="preserve">SINAPI</t>
          </r>
        </is>
      </c>
      <c r="D3348" s="22" t="inlineStr">
        <is>
          <r>
            <t xml:space="preserve">M</t>
          </r>
        </is>
      </c>
      <c r="E3348" s="24" t="n">
        <v>9.237</v>
      </c>
      <c r="F3348" s="25" t="n">
        <v>3.87</v>
      </c>
      <c r="G3348" s="25" t="n">
        <f>TRUNC(TRUNC(E3348,8)*F3348,2)</f>
        <v>35.74</v>
      </c>
    </row>
    <row r="3349" customHeight="1" ht="15">
      <c r="A3349" s="2" t="inlineStr"/>
      <c r="B3349" s="2" t="inlineStr"/>
      <c r="C3349" s="2" t="inlineStr"/>
      <c r="D3349" s="2" t="inlineStr"/>
      <c r="E3349" s="26" t="inlineStr">
        <is>
          <r>
            <t xml:space="preserve">TOTAL Material:</t>
          </r>
        </is>
      </c>
      <c r="F3349" s="26" t="inlineStr"/>
      <c r="G3349" s="27" t="n">
        <f>SUM(G3345:G3348)</f>
        <v>141.29</v>
      </c>
    </row>
    <row r="3350" customHeight="1" ht="15">
      <c r="A3350" s="20" t="inlineStr">
        <is>
          <r>
            <t xml:space="preserve">Mão de Obra com Encargos Complementares</t>
          </r>
        </is>
      </c>
      <c r="B3350" s="20" t="inlineStr"/>
      <c r="C3350" s="21" t="inlineStr">
        <is>
          <r>
            <t xml:space="preserve">FONTE</t>
          </r>
        </is>
      </c>
      <c r="D3350" s="21" t="inlineStr">
        <is>
          <r>
            <t xml:space="preserve">UNID</t>
          </r>
        </is>
      </c>
      <c r="E3350" s="21" t="inlineStr">
        <is>
          <r>
            <t xml:space="preserve">COEFICIENTE</t>
          </r>
        </is>
      </c>
      <c r="F3350" s="21" t="inlineStr">
        <is>
          <r>
            <t xml:space="preserve">PREÇO UNITÁRIO</t>
          </r>
        </is>
      </c>
      <c r="G3350" s="21" t="inlineStr">
        <is>
          <r>
            <t xml:space="preserve">TOTAL</t>
          </r>
        </is>
      </c>
    </row>
    <row r="3351" customHeight="1" ht="21">
      <c r="A3351" s="22" t="inlineStr">
        <is>
          <r>
            <t xml:space="preserve">88239</t>
          </r>
        </is>
      </c>
      <c r="B3351" s="23" t="inlineStr">
        <is>
          <r>
            <t xml:space="preserve">AJUDANTE DE CARPINTEIRO COM ENCARGOS COMPLEMENTARES</t>
          </r>
        </is>
      </c>
      <c r="C3351" s="22" t="inlineStr">
        <is>
          <r>
            <t xml:space="preserve">SINAPI</t>
          </r>
        </is>
      </c>
      <c r="D3351" s="22" t="inlineStr">
        <is>
          <r>
            <t xml:space="preserve">H</t>
          </r>
        </is>
      </c>
      <c r="E3351" s="24" t="n">
        <v>0.25</v>
      </c>
      <c r="F3351" s="25" t="n">
        <v>24.61</v>
      </c>
      <c r="G3351" s="25" t="n">
        <f>TRUNC(TRUNC(E3351,8)*F3351,2)</f>
        <v>6.15</v>
      </c>
    </row>
    <row r="3352" customHeight="1" ht="21">
      <c r="A3352" s="22" t="inlineStr">
        <is>
          <r>
            <t xml:space="preserve">88262</t>
          </r>
        </is>
      </c>
      <c r="B3352" s="23" t="inlineStr">
        <is>
          <r>
            <t xml:space="preserve">CARPINTEIRO DE FORMAS COM ENCARGOS COMPLEMENTARES</t>
          </r>
        </is>
      </c>
      <c r="C3352" s="22" t="inlineStr">
        <is>
          <r>
            <t xml:space="preserve">SINAPI</t>
          </r>
        </is>
      </c>
      <c r="D3352" s="22" t="inlineStr">
        <is>
          <r>
            <t xml:space="preserve">H</t>
          </r>
        </is>
      </c>
      <c r="E3352" s="24" t="n">
        <v>1.18</v>
      </c>
      <c r="F3352" s="25" t="n">
        <v>30.15</v>
      </c>
      <c r="G3352" s="25" t="n">
        <f>TRUNC(TRUNC(E3352,8)*F3352,2)</f>
        <v>35.57</v>
      </c>
    </row>
    <row r="3353" customHeight="1" ht="18">
      <c r="A3353" s="2" t="inlineStr"/>
      <c r="B3353" s="2" t="inlineStr"/>
      <c r="C3353" s="2" t="inlineStr"/>
      <c r="D3353" s="2" t="inlineStr"/>
      <c r="E3353" s="26" t="inlineStr">
        <is>
          <r>
            <t xml:space="preserve">TOTAL Mão de Obra com Encargos Complementares:</t>
          </r>
        </is>
      </c>
      <c r="F3353" s="26" t="inlineStr"/>
      <c r="G3353" s="27" t="n">
        <f>SUM(G3351:G3352)</f>
        <v>41.72</v>
      </c>
    </row>
    <row r="3354" customHeight="1" ht="15">
      <c r="A3354" s="2" t="inlineStr"/>
      <c r="B3354" s="2" t="inlineStr"/>
      <c r="C3354" s="2" t="inlineStr"/>
      <c r="D3354" s="2" t="inlineStr"/>
      <c r="E3354" s="28" t="inlineStr">
        <is>
          <r>
            <t xml:space="preserve">VALOR:</t>
          </r>
        </is>
      </c>
      <c r="F3354" s="28" t="inlineStr"/>
      <c r="G3354" s="29" t="n">
        <f>ROUND(SUM(G3343,G3349,G3353),2)</f>
        <v>194.45</v>
      </c>
    </row>
    <row r="3355" customHeight="1" ht="15">
      <c r="A3355" s="2" t="inlineStr"/>
      <c r="B3355" s="2" t="inlineStr"/>
      <c r="C3355" s="2" t="inlineStr"/>
      <c r="D3355" s="2" t="inlineStr"/>
      <c r="E3355" s="28" t="inlineStr">
        <is>
          <r>
            <t xml:space="preserve">VALOR BDI (20.34%):</t>
          </r>
        </is>
      </c>
      <c r="F3355" s="28" t="inlineStr"/>
      <c r="G3355" s="29" t="n">
        <f>ROUND(G3354*(20.34/100),2)</f>
        <v>39.55</v>
      </c>
    </row>
    <row r="3356" customHeight="1" ht="15">
      <c r="A3356" s="2" t="inlineStr"/>
      <c r="B3356" s="2" t="inlineStr"/>
      <c r="C3356" s="2" t="inlineStr"/>
      <c r="D3356" s="2" t="inlineStr"/>
      <c r="E3356" s="28" t="inlineStr">
        <is>
          <r>
            <t xml:space="preserve">VALOR COM BDI:</t>
          </r>
        </is>
      </c>
      <c r="F3356" s="28" t="inlineStr"/>
      <c r="G3356" s="29" t="n">
        <f>G3355+G3354</f>
        <v>234.0</v>
      </c>
    </row>
    <row r="3357" customHeight="1" ht="10">
      <c r="A3357" s="2" t="inlineStr"/>
      <c r="B3357" s="2" t="inlineStr"/>
      <c r="C3357" s="2" t="inlineStr"/>
      <c r="D3357" s="2" t="inlineStr"/>
      <c r="E3357" s="18" t="inlineStr"/>
      <c r="F3357" s="18" t="inlineStr"/>
      <c r="G3357" s="18" t="inlineStr"/>
    </row>
    <row r="3358" customHeight="1" ht="20">
      <c r="A3358" s="19" t="inlineStr">
        <is>
          <r>
            <t xml:space="preserve">​92265​ FABRICAÇÃO DE FÔRMA PARA VIGAS, EM CHAPA DE MADEIRA COMPENSADA RESINADA, E = 17 MM. AF_09/2020​ (M2)</t>
          </r>
        </is>
      </c>
      <c r="B3358" s="19" t="inlineStr"/>
      <c r="C3358" s="19" t="inlineStr"/>
      <c r="D3358" s="19" t="inlineStr"/>
      <c r="E3358" s="19" t="inlineStr"/>
      <c r="F3358" s="19" t="inlineStr"/>
      <c r="G3358" s="19" t="inlineStr"/>
    </row>
    <row r="3359" customHeight="1" ht="15">
      <c r="A3359" s="20" t="inlineStr">
        <is>
          <r>
            <t xml:space="preserve">Equipamento Custo Horário</t>
          </r>
        </is>
      </c>
      <c r="B3359" s="20" t="inlineStr"/>
      <c r="C3359" s="21" t="inlineStr">
        <is>
          <r>
            <t xml:space="preserve">FONTE</t>
          </r>
        </is>
      </c>
      <c r="D3359" s="21" t="inlineStr">
        <is>
          <r>
            <t xml:space="preserve">UNID</t>
          </r>
        </is>
      </c>
      <c r="E3359" s="21" t="inlineStr">
        <is>
          <r>
            <t xml:space="preserve">COEFICIENTE</t>
          </r>
        </is>
      </c>
      <c r="F3359" s="21" t="inlineStr">
        <is>
          <r>
            <t xml:space="preserve">PREÇO UNITÁRIO</t>
          </r>
        </is>
      </c>
      <c r="G3359" s="21" t="inlineStr">
        <is>
          <r>
            <t xml:space="preserve">TOTAL</t>
          </r>
        </is>
      </c>
    </row>
    <row r="3360" customHeight="1" ht="29">
      <c r="A3360" s="22" t="inlineStr">
        <is>
          <r>
            <t xml:space="preserve">91693</t>
          </r>
        </is>
      </c>
      <c r="B3360" s="23" t="inlineStr">
        <is>
          <r>
            <t xml:space="preserve">SERRA CIRCULAR DE BANCADA COM MOTOR ELÉTRICO POTÊNCIA DE 5HP, COM COIFA PARA DISCO 10" - CHI DIURNO. AF_08/2015</t>
          </r>
        </is>
      </c>
      <c r="C3360" s="22" t="inlineStr">
        <is>
          <r>
            <t xml:space="preserve">SINAPI</t>
          </r>
        </is>
      </c>
      <c r="D3360" s="22" t="inlineStr">
        <is>
          <r>
            <t xml:space="preserve">CHI</t>
          </r>
        </is>
      </c>
      <c r="E3360" s="24" t="n">
        <v>0.237</v>
      </c>
      <c r="F3360" s="25" t="n">
        <v>35.72</v>
      </c>
      <c r="G3360" s="25" t="n">
        <f>TRUNC(TRUNC(E3360,8)*F3360,2)</f>
        <v>8.46</v>
      </c>
    </row>
    <row r="3361" customHeight="1" ht="29">
      <c r="A3361" s="22" t="inlineStr">
        <is>
          <r>
            <t xml:space="preserve">91692</t>
          </r>
        </is>
      </c>
      <c r="B3361" s="23" t="inlineStr">
        <is>
          <r>
            <t xml:space="preserve">SERRA CIRCULAR DE BANCADA COM MOTOR ELÉTRICO POTÊNCIA DE 5HP, COM COIFA PARA DISCO 10" - CHP DIURNO. AF_08/2015</t>
          </r>
        </is>
      </c>
      <c r="C3361" s="22" t="inlineStr">
        <is>
          <r>
            <t xml:space="preserve">SINAPI</t>
          </r>
        </is>
      </c>
      <c r="D3361" s="22" t="inlineStr">
        <is>
          <r>
            <t xml:space="preserve">CHP</t>
          </r>
        </is>
      </c>
      <c r="E3361" s="24" t="n">
        <v>0.05</v>
      </c>
      <c r="F3361" s="25" t="n">
        <v>37.16</v>
      </c>
      <c r="G3361" s="25" t="n">
        <f>TRUNC(TRUNC(E3361,8)*F3361,2)</f>
        <v>1.85</v>
      </c>
    </row>
    <row r="3362" customHeight="1" ht="18">
      <c r="A3362" s="2" t="inlineStr"/>
      <c r="B3362" s="2" t="inlineStr"/>
      <c r="C3362" s="2" t="inlineStr"/>
      <c r="D3362" s="2" t="inlineStr"/>
      <c r="E3362" s="26" t="inlineStr">
        <is>
          <r>
            <t xml:space="preserve">TOTAL Equipamento Custo Horário:</t>
          </r>
        </is>
      </c>
      <c r="F3362" s="26" t="inlineStr"/>
      <c r="G3362" s="27" t="n">
        <f>SUM(G3360:G3361)</f>
        <v>10.31</v>
      </c>
    </row>
    <row r="3363" customHeight="1" ht="15">
      <c r="A3363" s="20" t="inlineStr">
        <is>
          <r>
            <t xml:space="preserve">Material</t>
          </r>
        </is>
      </c>
      <c r="B3363" s="20" t="inlineStr"/>
      <c r="C3363" s="21" t="inlineStr">
        <is>
          <r>
            <t xml:space="preserve">FONTE</t>
          </r>
        </is>
      </c>
      <c r="D3363" s="21" t="inlineStr">
        <is>
          <r>
            <t xml:space="preserve">UNID</t>
          </r>
        </is>
      </c>
      <c r="E3363" s="21" t="inlineStr">
        <is>
          <r>
            <t xml:space="preserve">COEFICIENTE</t>
          </r>
        </is>
      </c>
      <c r="F3363" s="21" t="inlineStr">
        <is>
          <r>
            <t xml:space="preserve">PREÇO UNITÁRIO</t>
          </r>
        </is>
      </c>
      <c r="G3363" s="21" t="inlineStr">
        <is>
          <r>
            <t xml:space="preserve">TOTAL</t>
          </r>
        </is>
      </c>
    </row>
    <row r="3364" customHeight="1" ht="29">
      <c r="A3364" s="22" t="inlineStr">
        <is>
          <r>
            <t xml:space="preserve">00001358</t>
          </r>
        </is>
      </c>
      <c r="B3364" s="23" t="inlineStr">
        <is>
          <r>
            <t xml:space="preserve">CHAPA/PAINEL DE MADEIRA COMPENSADA RESINADA (MADEIRITE RESINADO ROSA) PARA FORMA DE CONCRETO, DE 2200 X 1100 MM, E = 17 MM</t>
          </r>
        </is>
      </c>
      <c r="C3364" s="22" t="inlineStr">
        <is>
          <r>
            <t xml:space="preserve">SINAPI</t>
          </r>
        </is>
      </c>
      <c r="D3364" s="22" t="inlineStr">
        <is>
          <r>
            <t xml:space="preserve">M2</t>
          </r>
        </is>
      </c>
      <c r="E3364" s="24" t="n">
        <v>1.146</v>
      </c>
      <c r="F3364" s="25" t="n">
        <v>57.71</v>
      </c>
      <c r="G3364" s="25" t="n">
        <f>TRUNC(TRUNC(E3364,8)*F3364,2)</f>
        <v>66.13</v>
      </c>
    </row>
    <row r="3365" customHeight="1" ht="21">
      <c r="A3365" s="22" t="inlineStr">
        <is>
          <r>
            <t xml:space="preserve">00004491</t>
          </r>
        </is>
      </c>
      <c r="B3365" s="23" t="inlineStr">
        <is>
          <r>
            <t xml:space="preserve">PONTALETE *7,5 X 7,5* CM EM PINUS, MISTA OU EQUIVALENTE DA REGIAO - BRUTA</t>
          </r>
        </is>
      </c>
      <c r="C3365" s="22" t="inlineStr">
        <is>
          <r>
            <t xml:space="preserve">SINAPI</t>
          </r>
        </is>
      </c>
      <c r="D3365" s="22" t="inlineStr">
        <is>
          <r>
            <t xml:space="preserve">M</t>
          </r>
        </is>
      </c>
      <c r="E3365" s="24" t="n">
        <v>0.166</v>
      </c>
      <c r="F3365" s="25" t="n">
        <v>11.05</v>
      </c>
      <c r="G3365" s="25" t="n">
        <f>TRUNC(TRUNC(E3365,8)*F3365,2)</f>
        <v>1.83</v>
      </c>
    </row>
    <row r="3366" customHeight="1" ht="15">
      <c r="A3366" s="22" t="inlineStr">
        <is>
          <r>
            <t xml:space="preserve">00005068</t>
          </r>
        </is>
      </c>
      <c r="B3366" s="23" t="inlineStr">
        <is>
          <r>
            <t xml:space="preserve">PREGO DE ACO POLIDO COM CABECA 17 X 21 (2 X 11)</t>
          </r>
        </is>
      </c>
      <c r="C3366" s="22" t="inlineStr">
        <is>
          <r>
            <t xml:space="preserve">SINAPI</t>
          </r>
        </is>
      </c>
      <c r="D3366" s="22" t="inlineStr">
        <is>
          <r>
            <t xml:space="preserve">KG</t>
          </r>
        </is>
      </c>
      <c r="E3366" s="24" t="n">
        <v>0.159</v>
      </c>
      <c r="F3366" s="25" t="n">
        <v>14.19</v>
      </c>
      <c r="G3366" s="25" t="n">
        <f>TRUNC(TRUNC(E3366,8)*F3366,2)</f>
        <v>2.25</v>
      </c>
    </row>
    <row r="3367" customHeight="1" ht="21">
      <c r="A3367" s="22" t="inlineStr">
        <is>
          <r>
            <t xml:space="preserve">00004517</t>
          </r>
        </is>
      </c>
      <c r="B3367" s="23" t="inlineStr">
        <is>
          <r>
            <t xml:space="preserve">SARRAFO *2,5 X 7,5* CM EM PINUS, MISTA OU EQUIVALENTE DA REGIAO - BRUTA</t>
          </r>
        </is>
      </c>
      <c r="C3367" s="22" t="inlineStr">
        <is>
          <r>
            <t xml:space="preserve">SINAPI</t>
          </r>
        </is>
      </c>
      <c r="D3367" s="22" t="inlineStr">
        <is>
          <r>
            <t xml:space="preserve">M</t>
          </r>
        </is>
      </c>
      <c r="E3367" s="24" t="n">
        <v>6.952</v>
      </c>
      <c r="F3367" s="25" t="n">
        <v>3.87</v>
      </c>
      <c r="G3367" s="25" t="n">
        <f>TRUNC(TRUNC(E3367,8)*F3367,2)</f>
        <v>26.9</v>
      </c>
    </row>
    <row r="3368" customHeight="1" ht="15">
      <c r="A3368" s="2" t="inlineStr"/>
      <c r="B3368" s="2" t="inlineStr"/>
      <c r="C3368" s="2" t="inlineStr"/>
      <c r="D3368" s="2" t="inlineStr"/>
      <c r="E3368" s="26" t="inlineStr">
        <is>
          <r>
            <t xml:space="preserve">TOTAL Material:</t>
          </r>
        </is>
      </c>
      <c r="F3368" s="26" t="inlineStr"/>
      <c r="G3368" s="27" t="n">
        <f>SUM(G3364:G3367)</f>
        <v>97.11</v>
      </c>
    </row>
    <row r="3369" customHeight="1" ht="15">
      <c r="A3369" s="20" t="inlineStr">
        <is>
          <r>
            <t xml:space="preserve">Mão de Obra com Encargos Complementares</t>
          </r>
        </is>
      </c>
      <c r="B3369" s="20" t="inlineStr"/>
      <c r="C3369" s="21" t="inlineStr">
        <is>
          <r>
            <t xml:space="preserve">FONTE</t>
          </r>
        </is>
      </c>
      <c r="D3369" s="21" t="inlineStr">
        <is>
          <r>
            <t xml:space="preserve">UNID</t>
          </r>
        </is>
      </c>
      <c r="E3369" s="21" t="inlineStr">
        <is>
          <r>
            <t xml:space="preserve">COEFICIENTE</t>
          </r>
        </is>
      </c>
      <c r="F3369" s="21" t="inlineStr">
        <is>
          <r>
            <t xml:space="preserve">PREÇO UNITÁRIO</t>
          </r>
        </is>
      </c>
      <c r="G3369" s="21" t="inlineStr">
        <is>
          <r>
            <t xml:space="preserve">TOTAL</t>
          </r>
        </is>
      </c>
    </row>
    <row r="3370" customHeight="1" ht="21">
      <c r="A3370" s="22" t="inlineStr">
        <is>
          <r>
            <t xml:space="preserve">88239</t>
          </r>
        </is>
      </c>
      <c r="B3370" s="23" t="inlineStr">
        <is>
          <r>
            <t xml:space="preserve">AJUDANTE DE CARPINTEIRO COM ENCARGOS COMPLEMENTARES</t>
          </r>
        </is>
      </c>
      <c r="C3370" s="22" t="inlineStr">
        <is>
          <r>
            <t xml:space="preserve">SINAPI</t>
          </r>
        </is>
      </c>
      <c r="D3370" s="22" t="inlineStr">
        <is>
          <r>
            <t xml:space="preserve">H</t>
          </r>
        </is>
      </c>
      <c r="E3370" s="24" t="n">
        <v>0.202</v>
      </c>
      <c r="F3370" s="25" t="n">
        <v>24.61</v>
      </c>
      <c r="G3370" s="25" t="n">
        <f>TRUNC(TRUNC(E3370,8)*F3370,2)</f>
        <v>4.97</v>
      </c>
    </row>
    <row r="3371" customHeight="1" ht="21">
      <c r="A3371" s="22" t="inlineStr">
        <is>
          <r>
            <t xml:space="preserve">88262</t>
          </r>
        </is>
      </c>
      <c r="B3371" s="23" t="inlineStr">
        <is>
          <r>
            <t xml:space="preserve">CARPINTEIRO DE FORMAS COM ENCARGOS COMPLEMENTARES</t>
          </r>
        </is>
      </c>
      <c r="C3371" s="22" t="inlineStr">
        <is>
          <r>
            <t xml:space="preserve">SINAPI</t>
          </r>
        </is>
      </c>
      <c r="D3371" s="22" t="inlineStr">
        <is>
          <r>
            <t xml:space="preserve">H</t>
          </r>
        </is>
      </c>
      <c r="E3371" s="24" t="n">
        <v>0.911</v>
      </c>
      <c r="F3371" s="25" t="n">
        <v>30.15</v>
      </c>
      <c r="G3371" s="25" t="n">
        <f>TRUNC(TRUNC(E3371,8)*F3371,2)</f>
        <v>27.46</v>
      </c>
    </row>
    <row r="3372" customHeight="1" ht="18">
      <c r="A3372" s="2" t="inlineStr"/>
      <c r="B3372" s="2" t="inlineStr"/>
      <c r="C3372" s="2" t="inlineStr"/>
      <c r="D3372" s="2" t="inlineStr"/>
      <c r="E3372" s="26" t="inlineStr">
        <is>
          <r>
            <t xml:space="preserve">TOTAL Mão de Obra com Encargos Complementares:</t>
          </r>
        </is>
      </c>
      <c r="F3372" s="26" t="inlineStr"/>
      <c r="G3372" s="27" t="n">
        <f>SUM(G3370:G3371)</f>
        <v>32.43</v>
      </c>
    </row>
    <row r="3373" customHeight="1" ht="15">
      <c r="A3373" s="2" t="inlineStr"/>
      <c r="B3373" s="2" t="inlineStr"/>
      <c r="C3373" s="2" t="inlineStr"/>
      <c r="D3373" s="2" t="inlineStr"/>
      <c r="E3373" s="28" t="inlineStr">
        <is>
          <r>
            <t xml:space="preserve">VALOR:</t>
          </r>
        </is>
      </c>
      <c r="F3373" s="28" t="inlineStr"/>
      <c r="G3373" s="29" t="n">
        <f>ROUND(SUM(G3362,G3368,G3372),2)</f>
        <v>139.85</v>
      </c>
    </row>
    <row r="3374" customHeight="1" ht="15">
      <c r="A3374" s="2" t="inlineStr"/>
      <c r="B3374" s="2" t="inlineStr"/>
      <c r="C3374" s="2" t="inlineStr"/>
      <c r="D3374" s="2" t="inlineStr"/>
      <c r="E3374" s="28" t="inlineStr">
        <is>
          <r>
            <t xml:space="preserve">VALOR BDI (20.34%):</t>
          </r>
        </is>
      </c>
      <c r="F3374" s="28" t="inlineStr"/>
      <c r="G3374" s="29" t="n">
        <f>ROUND(G3373*(20.34/100),2)</f>
        <v>28.45</v>
      </c>
    </row>
    <row r="3375" customHeight="1" ht="15">
      <c r="A3375" s="2" t="inlineStr"/>
      <c r="B3375" s="2" t="inlineStr"/>
      <c r="C3375" s="2" t="inlineStr"/>
      <c r="D3375" s="2" t="inlineStr"/>
      <c r="E3375" s="28" t="inlineStr">
        <is>
          <r>
            <t xml:space="preserve">VALOR COM BDI:</t>
          </r>
        </is>
      </c>
      <c r="F3375" s="28" t="inlineStr"/>
      <c r="G3375" s="29" t="n">
        <f>G3374+G3373</f>
        <v>168.3</v>
      </c>
    </row>
    <row r="3376" customHeight="1" ht="10">
      <c r="A3376" s="2" t="inlineStr"/>
      <c r="B3376" s="2" t="inlineStr"/>
      <c r="C3376" s="2" t="inlineStr"/>
      <c r="D3376" s="2" t="inlineStr"/>
      <c r="E3376" s="18" t="inlineStr"/>
      <c r="F3376" s="18" t="inlineStr"/>
      <c r="G3376" s="18" t="inlineStr"/>
    </row>
    <row r="3377" customHeight="1" ht="27">
      <c r="A3377" s="19" t="inlineStr">
        <is>
          <r>
            <t xml:space="preserve">​100382​ FABRICAÇÃO E INSTALAÇÃO DE PONTALETES DE MADEIRA NÃO APARELHADA PARA TELHADOS COM ATÉ 2 ÁGUAS E COM TELHA ONDULADA DE FIBROCIMENTO, ALUMÍNIO OU PLÁSTICA EM EDIFÍCIO RESIDENCIAL TÉRREO, INCLUSO TRANSPORTE VERTICAL. AF_07/2019​ (M2)</t>
          </r>
        </is>
      </c>
      <c r="B3377" s="19" t="inlineStr"/>
      <c r="C3377" s="19" t="inlineStr"/>
      <c r="D3377" s="19" t="inlineStr"/>
      <c r="E3377" s="19" t="inlineStr"/>
      <c r="F3377" s="19" t="inlineStr"/>
      <c r="G3377" s="19" t="inlineStr"/>
    </row>
    <row r="3378" customHeight="1" ht="15">
      <c r="A3378" s="20" t="inlineStr">
        <is>
          <r>
            <t xml:space="preserve">Equipamento Custo Horário</t>
          </r>
        </is>
      </c>
      <c r="B3378" s="20" t="inlineStr"/>
      <c r="C3378" s="21" t="inlineStr">
        <is>
          <r>
            <t xml:space="preserve">FONTE</t>
          </r>
        </is>
      </c>
      <c r="D3378" s="21" t="inlineStr">
        <is>
          <r>
            <t xml:space="preserve">UNID</t>
          </r>
        </is>
      </c>
      <c r="E3378" s="21" t="inlineStr">
        <is>
          <r>
            <t xml:space="preserve">COEFICIENTE</t>
          </r>
        </is>
      </c>
      <c r="F3378" s="21" t="inlineStr">
        <is>
          <r>
            <t xml:space="preserve">PREÇO UNITÁRIO</t>
          </r>
        </is>
      </c>
      <c r="G3378" s="21" t="inlineStr">
        <is>
          <r>
            <t xml:space="preserve">TOTAL</t>
          </r>
        </is>
      </c>
    </row>
    <row r="3379" customHeight="1" ht="29">
      <c r="A3379" s="22" t="inlineStr">
        <is>
          <r>
            <t xml:space="preserve">93282</t>
          </r>
        </is>
      </c>
      <c r="B3379" s="23" t="inlineStr">
        <is>
          <r>
            <t xml:space="preserve">GUINCHO ELÉTRICO DE COLUNA, CAPACIDADE 400 KG, COM MOTO FREIO, MOTOR TRIFÁSICO DE 1,25 CV - CHI DIURNO. AF_03/2016</t>
          </r>
        </is>
      </c>
      <c r="C3379" s="22" t="inlineStr">
        <is>
          <r>
            <t xml:space="preserve">SINAPI</t>
          </r>
        </is>
      </c>
      <c r="D3379" s="22" t="inlineStr">
        <is>
          <r>
            <t xml:space="preserve">CHI</t>
          </r>
        </is>
      </c>
      <c r="E3379" s="24" t="n">
        <v>0.0091</v>
      </c>
      <c r="F3379" s="25" t="n">
        <v>30.0</v>
      </c>
      <c r="G3379" s="25" t="n">
        <f>TRUNC(TRUNC(E3379,8)*F3379,2)</f>
        <v>0.27</v>
      </c>
    </row>
    <row r="3380" customHeight="1" ht="29">
      <c r="A3380" s="22" t="inlineStr">
        <is>
          <r>
            <t xml:space="preserve">93281</t>
          </r>
        </is>
      </c>
      <c r="B3380" s="23" t="inlineStr">
        <is>
          <r>
            <t xml:space="preserve">GUINCHO ELÉTRICO DE COLUNA, CAPACIDADE 400 KG, COM MOTO FREIO, MOTOR TRIFÁSICO DE 1,25 CV - CHP DIURNO. AF_03/2016</t>
          </r>
        </is>
      </c>
      <c r="C3380" s="22" t="inlineStr">
        <is>
          <r>
            <t xml:space="preserve">SINAPI</t>
          </r>
        </is>
      </c>
      <c r="D3380" s="22" t="inlineStr">
        <is>
          <r>
            <t xml:space="preserve">CHP</t>
          </r>
        </is>
      </c>
      <c r="E3380" s="24" t="n">
        <v>0.0062</v>
      </c>
      <c r="F3380" s="25" t="n">
        <v>31.08</v>
      </c>
      <c r="G3380" s="25" t="n">
        <f>TRUNC(TRUNC(E3380,8)*F3380,2)</f>
        <v>0.19</v>
      </c>
    </row>
    <row r="3381" customHeight="1" ht="18">
      <c r="A3381" s="2" t="inlineStr"/>
      <c r="B3381" s="2" t="inlineStr"/>
      <c r="C3381" s="2" t="inlineStr"/>
      <c r="D3381" s="2" t="inlineStr"/>
      <c r="E3381" s="26" t="inlineStr">
        <is>
          <r>
            <t xml:space="preserve">TOTAL Equipamento Custo Horário:</t>
          </r>
        </is>
      </c>
      <c r="F3381" s="26" t="inlineStr"/>
      <c r="G3381" s="27" t="n">
        <f>SUM(G3379:G3380)</f>
        <v>0.46</v>
      </c>
    </row>
    <row r="3382" customHeight="1" ht="15">
      <c r="A3382" s="20" t="inlineStr">
        <is>
          <r>
            <t xml:space="preserve">Material</t>
          </r>
        </is>
      </c>
      <c r="B3382" s="20" t="inlineStr"/>
      <c r="C3382" s="21" t="inlineStr">
        <is>
          <r>
            <t xml:space="preserve">FONTE</t>
          </r>
        </is>
      </c>
      <c r="D3382" s="21" t="inlineStr">
        <is>
          <r>
            <t xml:space="preserve">UNID</t>
          </r>
        </is>
      </c>
      <c r="E3382" s="21" t="inlineStr">
        <is>
          <r>
            <t xml:space="preserve">COEFICIENTE</t>
          </r>
        </is>
      </c>
      <c r="F3382" s="21" t="inlineStr">
        <is>
          <r>
            <t xml:space="preserve">PREÇO UNITÁRIO</t>
          </r>
        </is>
      </c>
      <c r="G3382" s="21" t="inlineStr">
        <is>
          <r>
            <t xml:space="preserve">TOTAL</t>
          </r>
        </is>
      </c>
    </row>
    <row r="3383" customHeight="1" ht="29">
      <c r="A3383" s="22" t="inlineStr">
        <is>
          <r>
            <t xml:space="preserve">00004430</t>
          </r>
        </is>
      </c>
      <c r="B3383" s="23" t="inlineStr">
        <is>
          <r>
            <t xml:space="preserve">CAIBRO NAO APARELHADO *5 X 6* CM, EM MACARANDUBA/MASSARANDUBA, ANGELIM OU EQUIVALENTE DA REGIAO - BRUTA</t>
          </r>
        </is>
      </c>
      <c r="C3383" s="22" t="inlineStr">
        <is>
          <r>
            <t xml:space="preserve">SINAPI</t>
          </r>
        </is>
      </c>
      <c r="D3383" s="22" t="inlineStr">
        <is>
          <r>
            <t xml:space="preserve">M</t>
          </r>
        </is>
      </c>
      <c r="E3383" s="24" t="n">
        <v>0.556</v>
      </c>
      <c r="F3383" s="25" t="n">
        <v>14.5</v>
      </c>
      <c r="G3383" s="25" t="n">
        <f>TRUNC(TRUNC(E3383,8)*F3383,2)</f>
        <v>8.06</v>
      </c>
    </row>
    <row r="3384" customHeight="1" ht="15">
      <c r="A3384" s="22" t="inlineStr">
        <is>
          <r>
            <t xml:space="preserve">00005075</t>
          </r>
        </is>
      </c>
      <c r="B3384" s="23" t="inlineStr">
        <is>
          <r>
            <t xml:space="preserve">PREGO DE ACO POLIDO COM CABECA 18 X 30 (2 3/4 X 10)</t>
          </r>
        </is>
      </c>
      <c r="C3384" s="22" t="inlineStr">
        <is>
          <r>
            <t xml:space="preserve">SINAPI</t>
          </r>
        </is>
      </c>
      <c r="D3384" s="22" t="inlineStr">
        <is>
          <r>
            <t xml:space="preserve">KG</t>
          </r>
        </is>
      </c>
      <c r="E3384" s="24" t="n">
        <v>0.12</v>
      </c>
      <c r="F3384" s="25" t="n">
        <v>14.19</v>
      </c>
      <c r="G3384" s="25" t="n">
        <f>TRUNC(TRUNC(E3384,8)*F3384,2)</f>
        <v>1.7</v>
      </c>
    </row>
    <row r="3385" customHeight="1" ht="29">
      <c r="A3385" s="22" t="inlineStr">
        <is>
          <r>
            <t xml:space="preserve">00004425</t>
          </r>
        </is>
      </c>
      <c r="B3385" s="23" t="inlineStr">
        <is>
          <r>
            <t xml:space="preserve">VIGA NAO APARELHADA *6 X 12* CM, EM MACARANDUBA/MASSARANDUBA, ANGELIM OU EQUIVALENTE DA REGIAO - BRUTA</t>
          </r>
        </is>
      </c>
      <c r="C3385" s="22" t="inlineStr">
        <is>
          <r>
            <t xml:space="preserve">SINAPI</t>
          </r>
        </is>
      </c>
      <c r="D3385" s="22" t="inlineStr">
        <is>
          <r>
            <t xml:space="preserve">M</t>
          </r>
        </is>
      </c>
      <c r="E3385" s="24" t="n">
        <v>0.222</v>
      </c>
      <c r="F3385" s="25" t="n">
        <v>30.67</v>
      </c>
      <c r="G3385" s="25" t="n">
        <f>TRUNC(TRUNC(E3385,8)*F3385,2)</f>
        <v>6.8</v>
      </c>
    </row>
    <row r="3386" customHeight="1" ht="29">
      <c r="A3386" s="22" t="inlineStr">
        <is>
          <r>
            <t xml:space="preserve">00004472</t>
          </r>
        </is>
      </c>
      <c r="B3386" s="23" t="inlineStr">
        <is>
          <r>
            <t xml:space="preserve">VIGA NAO APARELHADA *6 X 16* CM, EM MACARANDUBA/MASSARANDUBA, ANGELIM OU EQUIVALENTE DA REGIAO - BRUTA</t>
          </r>
        </is>
      </c>
      <c r="C3386" s="22" t="inlineStr">
        <is>
          <r>
            <t xml:space="preserve">SINAPI</t>
          </r>
        </is>
      </c>
      <c r="D3386" s="22" t="inlineStr">
        <is>
          <r>
            <t xml:space="preserve">M</t>
          </r>
        </is>
      </c>
      <c r="E3386" s="24" t="n">
        <v>0.074</v>
      </c>
      <c r="F3386" s="25" t="n">
        <v>38.31</v>
      </c>
      <c r="G3386" s="25" t="n">
        <f>TRUNC(TRUNC(E3386,8)*F3386,2)</f>
        <v>2.83</v>
      </c>
    </row>
    <row r="3387" customHeight="1" ht="15">
      <c r="A3387" s="2" t="inlineStr"/>
      <c r="B3387" s="2" t="inlineStr"/>
      <c r="C3387" s="2" t="inlineStr"/>
      <c r="D3387" s="2" t="inlineStr"/>
      <c r="E3387" s="26" t="inlineStr">
        <is>
          <r>
            <t xml:space="preserve">TOTAL Material:</t>
          </r>
        </is>
      </c>
      <c r="F3387" s="26" t="inlineStr"/>
      <c r="G3387" s="27" t="n">
        <f>SUM(G3383:G3386)</f>
        <v>19.39</v>
      </c>
    </row>
    <row r="3388" customHeight="1" ht="15">
      <c r="A3388" s="20" t="inlineStr">
        <is>
          <r>
            <t xml:space="preserve">Mão de Obra com Encargos Complementares</t>
          </r>
        </is>
      </c>
      <c r="B3388" s="20" t="inlineStr"/>
      <c r="C3388" s="21" t="inlineStr">
        <is>
          <r>
            <t xml:space="preserve">FONTE</t>
          </r>
        </is>
      </c>
      <c r="D3388" s="21" t="inlineStr">
        <is>
          <r>
            <t xml:space="preserve">UNID</t>
          </r>
        </is>
      </c>
      <c r="E3388" s="21" t="inlineStr">
        <is>
          <r>
            <t xml:space="preserve">COEFICIENTE</t>
          </r>
        </is>
      </c>
      <c r="F3388" s="21" t="inlineStr">
        <is>
          <r>
            <t xml:space="preserve">PREÇO UNITÁRIO</t>
          </r>
        </is>
      </c>
      <c r="G3388" s="21" t="inlineStr">
        <is>
          <r>
            <t xml:space="preserve">TOTAL</t>
          </r>
        </is>
      </c>
    </row>
    <row r="3389" customHeight="1" ht="21">
      <c r="A3389" s="22" t="inlineStr">
        <is>
          <r>
            <t xml:space="preserve">88239</t>
          </r>
        </is>
      </c>
      <c r="B3389" s="23" t="inlineStr">
        <is>
          <r>
            <t xml:space="preserve">AJUDANTE DE CARPINTEIRO COM ENCARGOS COMPLEMENTARES</t>
          </r>
        </is>
      </c>
      <c r="C3389" s="22" t="inlineStr">
        <is>
          <r>
            <t xml:space="preserve">SINAPI</t>
          </r>
        </is>
      </c>
      <c r="D3389" s="22" t="inlineStr">
        <is>
          <r>
            <t xml:space="preserve">H</t>
          </r>
        </is>
      </c>
      <c r="E3389" s="24" t="n">
        <v>0.073</v>
      </c>
      <c r="F3389" s="25" t="n">
        <v>24.61</v>
      </c>
      <c r="G3389" s="25" t="n">
        <f>TRUNC(TRUNC(E3389,8)*F3389,2)</f>
        <v>1.79</v>
      </c>
    </row>
    <row r="3390" customHeight="1" ht="21">
      <c r="A3390" s="22" t="inlineStr">
        <is>
          <r>
            <t xml:space="preserve">88262</t>
          </r>
        </is>
      </c>
      <c r="B3390" s="23" t="inlineStr">
        <is>
          <r>
            <t xml:space="preserve">CARPINTEIRO DE FORMAS COM ENCARGOS COMPLEMENTARES</t>
          </r>
        </is>
      </c>
      <c r="C3390" s="22" t="inlineStr">
        <is>
          <r>
            <t xml:space="preserve">SINAPI</t>
          </r>
        </is>
      </c>
      <c r="D3390" s="22" t="inlineStr">
        <is>
          <r>
            <t xml:space="preserve">H</t>
          </r>
        </is>
      </c>
      <c r="E3390" s="24" t="n">
        <v>0.116</v>
      </c>
      <c r="F3390" s="25" t="n">
        <v>30.15</v>
      </c>
      <c r="G3390" s="25" t="n">
        <f>TRUNC(TRUNC(E3390,8)*F3390,2)</f>
        <v>3.49</v>
      </c>
    </row>
    <row r="3391" customHeight="1" ht="18">
      <c r="A3391" s="2" t="inlineStr"/>
      <c r="B3391" s="2" t="inlineStr"/>
      <c r="C3391" s="2" t="inlineStr"/>
      <c r="D3391" s="2" t="inlineStr"/>
      <c r="E3391" s="26" t="inlineStr">
        <is>
          <r>
            <t xml:space="preserve">TOTAL Mão de Obra com Encargos Complementares:</t>
          </r>
        </is>
      </c>
      <c r="F3391" s="26" t="inlineStr"/>
      <c r="G3391" s="27" t="n">
        <f>SUM(G3389:G3390)</f>
        <v>5.28</v>
      </c>
    </row>
    <row r="3392" customHeight="1" ht="15">
      <c r="A3392" s="2" t="inlineStr"/>
      <c r="B3392" s="2" t="inlineStr"/>
      <c r="C3392" s="2" t="inlineStr"/>
      <c r="D3392" s="2" t="inlineStr"/>
      <c r="E3392" s="28" t="inlineStr">
        <is>
          <r>
            <t xml:space="preserve">VALOR:</t>
          </r>
        </is>
      </c>
      <c r="F3392" s="28" t="inlineStr"/>
      <c r="G3392" s="29" t="n">
        <f>ROUND(SUM(G3381,G3387,G3391),2)</f>
        <v>25.13</v>
      </c>
    </row>
    <row r="3393" customHeight="1" ht="15">
      <c r="A3393" s="2" t="inlineStr"/>
      <c r="B3393" s="2" t="inlineStr"/>
      <c r="C3393" s="2" t="inlineStr"/>
      <c r="D3393" s="2" t="inlineStr"/>
      <c r="E3393" s="28" t="inlineStr">
        <is>
          <r>
            <t xml:space="preserve">VALOR BDI (20.34%):</t>
          </r>
        </is>
      </c>
      <c r="F3393" s="28" t="inlineStr"/>
      <c r="G3393" s="29" t="n">
        <f>ROUND(G3392*(20.34/100),2)</f>
        <v>5.11</v>
      </c>
    </row>
    <row r="3394" customHeight="1" ht="15">
      <c r="A3394" s="2" t="inlineStr"/>
      <c r="B3394" s="2" t="inlineStr"/>
      <c r="C3394" s="2" t="inlineStr"/>
      <c r="D3394" s="2" t="inlineStr"/>
      <c r="E3394" s="28" t="inlineStr">
        <is>
          <r>
            <t xml:space="preserve">VALOR COM BDI:</t>
          </r>
        </is>
      </c>
      <c r="F3394" s="28" t="inlineStr"/>
      <c r="G3394" s="29" t="n">
        <f>G3393+G3392</f>
        <v>30.24</v>
      </c>
    </row>
    <row r="3395" customHeight="1" ht="10">
      <c r="A3395" s="2" t="inlineStr"/>
      <c r="B3395" s="2" t="inlineStr"/>
      <c r="C3395" s="2" t="inlineStr"/>
      <c r="D3395" s="2" t="inlineStr"/>
      <c r="E3395" s="18" t="inlineStr"/>
      <c r="F3395" s="18" t="inlineStr"/>
      <c r="G3395" s="18" t="inlineStr"/>
    </row>
    <row r="3396" customHeight="1" ht="20">
      <c r="A3396" s="19" t="inlineStr">
        <is>
          <r>
            <t xml:space="preserve">​92562​ FABRICAÇÃO E INSTALAÇÃO DE TESOURA INTEIRA EM MADEIRA NÃO APARELHADA, VÃO DE 10 M, PARA TELHA ONDULADA DE FIBROCIMENTO, METÁLICA, PLÁSTICA OU TERMOACÚSTICA, INCLUSO IÇAMENTO. AF_07/2019​ (UN)</t>
          </r>
        </is>
      </c>
      <c r="B3396" s="19" t="inlineStr"/>
      <c r="C3396" s="19" t="inlineStr"/>
      <c r="D3396" s="19" t="inlineStr"/>
      <c r="E3396" s="19" t="inlineStr"/>
      <c r="F3396" s="19" t="inlineStr"/>
      <c r="G3396" s="19" t="inlineStr"/>
    </row>
    <row r="3397" customHeight="1" ht="15">
      <c r="A3397" s="20" t="inlineStr">
        <is>
          <r>
            <t xml:space="preserve">Material</t>
          </r>
        </is>
      </c>
      <c r="B3397" s="20" t="inlineStr"/>
      <c r="C3397" s="21" t="inlineStr">
        <is>
          <r>
            <t xml:space="preserve">FONTE</t>
          </r>
        </is>
      </c>
      <c r="D3397" s="21" t="inlineStr">
        <is>
          <r>
            <t xml:space="preserve">UNID</t>
          </r>
        </is>
      </c>
      <c r="E3397" s="21" t="inlineStr">
        <is>
          <r>
            <t xml:space="preserve">COEFICIENTE</t>
          </r>
        </is>
      </c>
      <c r="F3397" s="21" t="inlineStr">
        <is>
          <r>
            <t xml:space="preserve">PREÇO UNITÁRIO</t>
          </r>
        </is>
      </c>
      <c r="G3397" s="21" t="inlineStr">
        <is>
          <r>
            <t xml:space="preserve">TOTAL</t>
          </r>
        </is>
      </c>
    </row>
    <row r="3398" customHeight="1" ht="29">
      <c r="A3398" s="22" t="inlineStr">
        <is>
          <r>
            <t xml:space="preserve">00004400</t>
          </r>
        </is>
      </c>
      <c r="B3398" s="23" t="inlineStr">
        <is>
          <r>
            <t xml:space="preserve">CAIBRO NAO APARELHADO, *6 X 8* CM, EM MACARANDUBA/MASSARANDUBA, ANGELIM OU EQUIVALENTE DA REGIAO - BRUTA</t>
          </r>
        </is>
      </c>
      <c r="C3398" s="22" t="inlineStr">
        <is>
          <r>
            <t xml:space="preserve">SINAPI</t>
          </r>
        </is>
      </c>
      <c r="D3398" s="22" t="inlineStr">
        <is>
          <r>
            <t xml:space="preserve">M</t>
          </r>
        </is>
      </c>
      <c r="E3398" s="24" t="n">
        <v>7.0</v>
      </c>
      <c r="F3398" s="25" t="n">
        <v>23.07</v>
      </c>
      <c r="G3398" s="25" t="n">
        <f>TRUNC(TRUNC(E3398,8)*F3398,2)</f>
        <v>161.49</v>
      </c>
    </row>
    <row r="3399" customHeight="1" ht="29">
      <c r="A3399" s="22" t="inlineStr">
        <is>
          <r>
            <t xml:space="preserve">00040623</t>
          </r>
        </is>
      </c>
      <c r="B3399" s="23" t="inlineStr">
        <is>
          <r>
            <t xml:space="preserve">CHAPA PARA EMENDA DE VIGA, EM ACO GROSSO, QUALIDADE ESTRUTURAL, BITOLA 3/16", E= 4,75 MM, 4 FUROS, LARGURA 45 MM, COMPRIMENTO 500 MM</t>
          </r>
        </is>
      </c>
      <c r="C3399" s="22" t="inlineStr">
        <is>
          <r>
            <t xml:space="preserve">SINAPI</t>
          </r>
        </is>
      </c>
      <c r="D3399" s="22" t="inlineStr">
        <is>
          <r>
            <t xml:space="preserve">PAR</t>
          </r>
        </is>
      </c>
      <c r="E3399" s="24" t="n">
        <v>1.0</v>
      </c>
      <c r="F3399" s="25" t="n">
        <v>86.68</v>
      </c>
      <c r="G3399" s="25" t="n">
        <f>TRUNC(TRUNC(E3399,8)*F3399,2)</f>
        <v>86.68</v>
      </c>
    </row>
    <row r="3400" customHeight="1" ht="29">
      <c r="A3400" s="22" t="inlineStr">
        <is>
          <r>
            <t xml:space="preserve">00021142</t>
          </r>
        </is>
      </c>
      <c r="B3400" s="23" t="inlineStr">
        <is>
          <r>
            <t xml:space="preserve">ESTRIBO COM PARAFUSO EM CHAPA DE FERRO FUNDIDO DE 2" X 3/16" X 35 CM, SECAO "U", PARA MADEIRAMENTO DE TELHADO</t>
          </r>
        </is>
      </c>
      <c r="C3400" s="22" t="inlineStr">
        <is>
          <r>
            <t xml:space="preserve">SINAPI</t>
          </r>
        </is>
      </c>
      <c r="D3400" s="22" t="inlineStr">
        <is>
          <r>
            <t xml:space="preserve">UN</t>
          </r>
        </is>
      </c>
      <c r="E3400" s="24" t="n">
        <v>1.0</v>
      </c>
      <c r="F3400" s="25" t="n">
        <v>26.63</v>
      </c>
      <c r="G3400" s="25" t="n">
        <f>TRUNC(TRUNC(E3400,8)*F3400,2)</f>
        <v>26.63</v>
      </c>
    </row>
    <row r="3401" customHeight="1" ht="29">
      <c r="A3401" s="22" t="inlineStr">
        <is>
          <r>
            <t xml:space="preserve">00004344</t>
          </r>
        </is>
      </c>
      <c r="B3401" s="23" t="inlineStr">
        <is>
          <r>
            <t xml:space="preserve">PARAFUSO FRANCES METRICO ZINCADO, DIAMETRO 12 MM, COMPRIMENTO 150 MM, COM PORCA SEXTAVADA E ARRUELA DE PRESSAO MEDIA</t>
          </r>
        </is>
      </c>
      <c r="C3401" s="22" t="inlineStr">
        <is>
          <r>
            <t xml:space="preserve">SINAPI</t>
          </r>
        </is>
      </c>
      <c r="D3401" s="22" t="inlineStr">
        <is>
          <r>
            <t xml:space="preserve">UN</t>
          </r>
        </is>
      </c>
      <c r="E3401" s="24" t="n">
        <v>4.0</v>
      </c>
      <c r="F3401" s="25" t="n">
        <v>28.43</v>
      </c>
      <c r="G3401" s="25" t="n">
        <f>TRUNC(TRUNC(E3401,8)*F3401,2)</f>
        <v>113.72</v>
      </c>
    </row>
    <row r="3402" customHeight="1" ht="15">
      <c r="A3402" s="22" t="inlineStr">
        <is>
          <r>
            <t xml:space="preserve">00039027</t>
          </r>
        </is>
      </c>
      <c r="B3402" s="23" t="inlineStr">
        <is>
          <r>
            <t xml:space="preserve">PREGO DE ACO POLIDO COM CABECA 19 X 36 (3 1/4 X 9)</t>
          </r>
        </is>
      </c>
      <c r="C3402" s="22" t="inlineStr">
        <is>
          <r>
            <t xml:space="preserve">SINAPI</t>
          </r>
        </is>
      </c>
      <c r="D3402" s="22" t="inlineStr">
        <is>
          <r>
            <t xml:space="preserve">KG</t>
          </r>
        </is>
      </c>
      <c r="E3402" s="24" t="n">
        <v>3.0</v>
      </c>
      <c r="F3402" s="25" t="n">
        <v>14.17</v>
      </c>
      <c r="G3402" s="25" t="n">
        <f>TRUNC(TRUNC(E3402,8)*F3402,2)</f>
        <v>42.51</v>
      </c>
    </row>
    <row r="3403" customHeight="1" ht="29">
      <c r="A3403" s="22" t="inlineStr">
        <is>
          <r>
            <t xml:space="preserve">00004415</t>
          </r>
        </is>
      </c>
      <c r="B3403" s="23" t="inlineStr">
        <is>
          <r>
            <t xml:space="preserve">SARRAFO NAO APARELHADO *2,5 X 5* CM, EM MACARANDUBA/MASSARANDUBA, ANGELIM, PEROBA-ROSA OU EQUIVALENTE DA REGIAO - BRUTA</t>
          </r>
        </is>
      </c>
      <c r="C3403" s="22" t="inlineStr">
        <is>
          <r>
            <t xml:space="preserve">SINAPI</t>
          </r>
        </is>
      </c>
      <c r="D3403" s="22" t="inlineStr">
        <is>
          <r>
            <t xml:space="preserve">M</t>
          </r>
        </is>
      </c>
      <c r="E3403" s="24" t="n">
        <v>3.0</v>
      </c>
      <c r="F3403" s="25" t="n">
        <v>5.48</v>
      </c>
      <c r="G3403" s="25" t="n">
        <f>TRUNC(TRUNC(E3403,8)*F3403,2)</f>
        <v>16.44</v>
      </c>
    </row>
    <row r="3404" customHeight="1" ht="29">
      <c r="A3404" s="22" t="inlineStr">
        <is>
          <r>
            <t xml:space="preserve">00006193</t>
          </r>
        </is>
      </c>
      <c r="B3404" s="23" t="inlineStr">
        <is>
          <r>
            <t xml:space="preserve">TABUA NAO APARELHADA *2,5 X 20* CM, EM MACARANDUBA/MASSARANDUBA, ANGELIM OU EQUIVALENTE DA REGIAO - BRUTA</t>
          </r>
        </is>
      </c>
      <c r="C3404" s="22" t="inlineStr">
        <is>
          <r>
            <t xml:space="preserve">SINAPI</t>
          </r>
        </is>
      </c>
      <c r="D3404" s="22" t="inlineStr">
        <is>
          <r>
            <t xml:space="preserve">M</t>
          </r>
        </is>
      </c>
      <c r="E3404" s="24" t="n">
        <v>3.0</v>
      </c>
      <c r="F3404" s="25" t="n">
        <v>20.49</v>
      </c>
      <c r="G3404" s="25" t="n">
        <f>TRUNC(TRUNC(E3404,8)*F3404,2)</f>
        <v>61.47</v>
      </c>
    </row>
    <row r="3405" customHeight="1" ht="29">
      <c r="A3405" s="22" t="inlineStr">
        <is>
          <r>
            <t xml:space="preserve">00004425</t>
          </r>
        </is>
      </c>
      <c r="B3405" s="23" t="inlineStr">
        <is>
          <r>
            <t xml:space="preserve">VIGA NAO APARELHADA *6 X 12* CM, EM MACARANDUBA/MASSARANDUBA, ANGELIM OU EQUIVALENTE DA REGIAO - BRUTA</t>
          </r>
        </is>
      </c>
      <c r="C3405" s="22" t="inlineStr">
        <is>
          <r>
            <t xml:space="preserve">SINAPI</t>
          </r>
        </is>
      </c>
      <c r="D3405" s="22" t="inlineStr">
        <is>
          <r>
            <t xml:space="preserve">M</t>
          </r>
        </is>
      </c>
      <c r="E3405" s="24" t="n">
        <v>11.5</v>
      </c>
      <c r="F3405" s="25" t="n">
        <v>30.67</v>
      </c>
      <c r="G3405" s="25" t="n">
        <f>TRUNC(TRUNC(E3405,8)*F3405,2)</f>
        <v>352.7</v>
      </c>
    </row>
    <row r="3406" customHeight="1" ht="29">
      <c r="A3406" s="22" t="inlineStr">
        <is>
          <r>
            <t xml:space="preserve">00004472</t>
          </r>
        </is>
      </c>
      <c r="B3406" s="23" t="inlineStr">
        <is>
          <r>
            <t xml:space="preserve">VIGA NAO APARELHADA *6 X 16* CM, EM MACARANDUBA/MASSARANDUBA, ANGELIM OU EQUIVALENTE DA REGIAO - BRUTA</t>
          </r>
        </is>
      </c>
      <c r="C3406" s="22" t="inlineStr">
        <is>
          <r>
            <t xml:space="preserve">SINAPI</t>
          </r>
        </is>
      </c>
      <c r="D3406" s="22" t="inlineStr">
        <is>
          <r>
            <t xml:space="preserve">M</t>
          </r>
        </is>
      </c>
      <c r="E3406" s="24" t="n">
        <v>11.0</v>
      </c>
      <c r="F3406" s="25" t="n">
        <v>38.31</v>
      </c>
      <c r="G3406" s="25" t="n">
        <f>TRUNC(TRUNC(E3406,8)*F3406,2)</f>
        <v>421.41</v>
      </c>
    </row>
    <row r="3407" customHeight="1" ht="15">
      <c r="A3407" s="2" t="inlineStr"/>
      <c r="B3407" s="2" t="inlineStr"/>
      <c r="C3407" s="2" t="inlineStr"/>
      <c r="D3407" s="2" t="inlineStr"/>
      <c r="E3407" s="26" t="inlineStr">
        <is>
          <r>
            <t xml:space="preserve">TOTAL Material:</t>
          </r>
        </is>
      </c>
      <c r="F3407" s="26" t="inlineStr"/>
      <c r="G3407" s="27" t="n">
        <f>SUM(G3398:G3406)</f>
        <v>1283.05</v>
      </c>
    </row>
    <row r="3408" customHeight="1" ht="15">
      <c r="A3408" s="20" t="inlineStr">
        <is>
          <r>
            <t xml:space="preserve">Mão de Obra com Encargos Complementares</t>
          </r>
        </is>
      </c>
      <c r="B3408" s="20" t="inlineStr"/>
      <c r="C3408" s="21" t="inlineStr">
        <is>
          <r>
            <t xml:space="preserve">FONTE</t>
          </r>
        </is>
      </c>
      <c r="D3408" s="21" t="inlineStr">
        <is>
          <r>
            <t xml:space="preserve">UNID</t>
          </r>
        </is>
      </c>
      <c r="E3408" s="21" t="inlineStr">
        <is>
          <r>
            <t xml:space="preserve">COEFICIENTE</t>
          </r>
        </is>
      </c>
      <c r="F3408" s="21" t="inlineStr">
        <is>
          <r>
            <t xml:space="preserve">PREÇO UNITÁRIO</t>
          </r>
        </is>
      </c>
      <c r="G3408" s="21" t="inlineStr">
        <is>
          <r>
            <t xml:space="preserve">TOTAL</t>
          </r>
        </is>
      </c>
    </row>
    <row r="3409" customHeight="1" ht="21">
      <c r="A3409" s="22" t="inlineStr">
        <is>
          <r>
            <t xml:space="preserve">88239</t>
          </r>
        </is>
      </c>
      <c r="B3409" s="23" t="inlineStr">
        <is>
          <r>
            <t xml:space="preserve">AJUDANTE DE CARPINTEIRO COM ENCARGOS COMPLEMENTARES</t>
          </r>
        </is>
      </c>
      <c r="C3409" s="22" t="inlineStr">
        <is>
          <r>
            <t xml:space="preserve">SINAPI</t>
          </r>
        </is>
      </c>
      <c r="D3409" s="22" t="inlineStr">
        <is>
          <r>
            <t xml:space="preserve">H</t>
          </r>
        </is>
      </c>
      <c r="E3409" s="24" t="n">
        <v>4.323</v>
      </c>
      <c r="F3409" s="25" t="n">
        <v>24.61</v>
      </c>
      <c r="G3409" s="25" t="n">
        <f>TRUNC(TRUNC(E3409,8)*F3409,2)</f>
        <v>106.38</v>
      </c>
    </row>
    <row r="3410" customHeight="1" ht="21">
      <c r="A3410" s="22" t="inlineStr">
        <is>
          <r>
            <t xml:space="preserve">88262</t>
          </r>
        </is>
      </c>
      <c r="B3410" s="23" t="inlineStr">
        <is>
          <r>
            <t xml:space="preserve">CARPINTEIRO DE FORMAS COM ENCARGOS COMPLEMENTARES</t>
          </r>
        </is>
      </c>
      <c r="C3410" s="22" t="inlineStr">
        <is>
          <r>
            <t xml:space="preserve">SINAPI</t>
          </r>
        </is>
      </c>
      <c r="D3410" s="22" t="inlineStr">
        <is>
          <r>
            <t xml:space="preserve">H</t>
          </r>
        </is>
      </c>
      <c r="E3410" s="24" t="n">
        <v>18.735</v>
      </c>
      <c r="F3410" s="25" t="n">
        <v>30.15</v>
      </c>
      <c r="G3410" s="25" t="n">
        <f>TRUNC(TRUNC(E3410,8)*F3410,2)</f>
        <v>564.86</v>
      </c>
    </row>
    <row r="3411" customHeight="1" ht="18">
      <c r="A3411" s="2" t="inlineStr"/>
      <c r="B3411" s="2" t="inlineStr"/>
      <c r="C3411" s="2" t="inlineStr"/>
      <c r="D3411" s="2" t="inlineStr"/>
      <c r="E3411" s="26" t="inlineStr">
        <is>
          <r>
            <t xml:space="preserve">TOTAL Mão de Obra com Encargos Complementares:</t>
          </r>
        </is>
      </c>
      <c r="F3411" s="26" t="inlineStr"/>
      <c r="G3411" s="27" t="n">
        <f>SUM(G3409:G3410)</f>
        <v>671.24</v>
      </c>
    </row>
    <row r="3412" customHeight="1" ht="15">
      <c r="A3412" s="20" t="inlineStr">
        <is>
          <r>
            <t xml:space="preserve">Serviço</t>
          </r>
        </is>
      </c>
      <c r="B3412" s="20" t="inlineStr"/>
      <c r="C3412" s="21" t="inlineStr">
        <is>
          <r>
            <t xml:space="preserve">FONTE</t>
          </r>
        </is>
      </c>
      <c r="D3412" s="21" t="inlineStr">
        <is>
          <r>
            <t xml:space="preserve">UNID</t>
          </r>
        </is>
      </c>
      <c r="E3412" s="21" t="inlineStr">
        <is>
          <r>
            <t xml:space="preserve">COEFICIENTE</t>
          </r>
        </is>
      </c>
      <c r="F3412" s="21" t="inlineStr">
        <is>
          <r>
            <t xml:space="preserve">PREÇO UNITÁRIO</t>
          </r>
        </is>
      </c>
      <c r="G3412" s="21" t="inlineStr">
        <is>
          <r>
            <t xml:space="preserve">TOTAL</t>
          </r>
        </is>
      </c>
    </row>
    <row r="3413" customHeight="1" ht="38">
      <c r="A3413" s="22" t="inlineStr">
        <is>
          <r>
            <t xml:space="preserve">92262</t>
          </r>
        </is>
      </c>
      <c r="B3413" s="23" t="inlineStr">
        <is>
          <r>
            <t xml:space="preserve">INSTALAÇÃO DE TESOURA (INTEIRA OU MEIA), BIAPOIADA, EM MADEIRA NÃO APARELHADA, PARA VÃOS MAIORES OU IGUAIS A 10,0 M E MENORES QUE 12,0 M, INCLUSO IÇAMENTO. AF_07/2019</t>
          </r>
        </is>
      </c>
      <c r="C3413" s="22" t="inlineStr">
        <is>
          <r>
            <t xml:space="preserve">SINAPI</t>
          </r>
        </is>
      </c>
      <c r="D3413" s="22" t="inlineStr">
        <is>
          <r>
            <t xml:space="preserve">UN</t>
          </r>
        </is>
      </c>
      <c r="E3413" s="24" t="n">
        <v>1.0</v>
      </c>
      <c r="F3413" s="25" t="n">
        <v>760.09</v>
      </c>
      <c r="G3413" s="25" t="n">
        <f>TRUNC(TRUNC(E3413,8)*F3413,2)</f>
        <v>760.09</v>
      </c>
    </row>
    <row r="3414" customHeight="1" ht="15">
      <c r="A3414" s="2" t="inlineStr"/>
      <c r="B3414" s="2" t="inlineStr"/>
      <c r="C3414" s="2" t="inlineStr"/>
      <c r="D3414" s="2" t="inlineStr"/>
      <c r="E3414" s="26" t="inlineStr">
        <is>
          <r>
            <t xml:space="preserve">TOTAL Serviço:</t>
          </r>
        </is>
      </c>
      <c r="F3414" s="26" t="inlineStr"/>
      <c r="G3414" s="27" t="n">
        <f>SUM(G3413:G3413)</f>
        <v>760.09</v>
      </c>
    </row>
    <row r="3415" customHeight="1" ht="15">
      <c r="A3415" s="2" t="inlineStr"/>
      <c r="B3415" s="2" t="inlineStr"/>
      <c r="C3415" s="2" t="inlineStr"/>
      <c r="D3415" s="2" t="inlineStr"/>
      <c r="E3415" s="28" t="inlineStr">
        <is>
          <r>
            <t xml:space="preserve">VALOR:</t>
          </r>
        </is>
      </c>
      <c r="F3415" s="28" t="inlineStr"/>
      <c r="G3415" s="29" t="n">
        <f>ROUND(SUM(G3407,G3411,G3414),2)</f>
        <v>2714.38</v>
      </c>
    </row>
    <row r="3416" customHeight="1" ht="15">
      <c r="A3416" s="2" t="inlineStr"/>
      <c r="B3416" s="2" t="inlineStr"/>
      <c r="C3416" s="2" t="inlineStr"/>
      <c r="D3416" s="2" t="inlineStr"/>
      <c r="E3416" s="28" t="inlineStr">
        <is>
          <r>
            <t xml:space="preserve">VALOR BDI (20.34%):</t>
          </r>
        </is>
      </c>
      <c r="F3416" s="28" t="inlineStr"/>
      <c r="G3416" s="29" t="n">
        <f>ROUND(G3415*(20.34/100),2)</f>
        <v>552.1</v>
      </c>
    </row>
    <row r="3417" customHeight="1" ht="15">
      <c r="A3417" s="2" t="inlineStr"/>
      <c r="B3417" s="2" t="inlineStr"/>
      <c r="C3417" s="2" t="inlineStr"/>
      <c r="D3417" s="2" t="inlineStr"/>
      <c r="E3417" s="28" t="inlineStr">
        <is>
          <r>
            <t xml:space="preserve">VALOR COM BDI:</t>
          </r>
        </is>
      </c>
      <c r="F3417" s="28" t="inlineStr"/>
      <c r="G3417" s="29" t="n">
        <f>G3416+G3415</f>
        <v>3266.48</v>
      </c>
    </row>
    <row r="3418" customHeight="1" ht="10">
      <c r="A3418" s="2" t="inlineStr"/>
      <c r="B3418" s="2" t="inlineStr"/>
      <c r="C3418" s="2" t="inlineStr"/>
      <c r="D3418" s="2" t="inlineStr"/>
      <c r="E3418" s="18" t="inlineStr"/>
      <c r="F3418" s="18" t="inlineStr"/>
      <c r="G3418" s="18" t="inlineStr"/>
    </row>
    <row r="3419" customHeight="1" ht="20">
      <c r="A3419" s="19" t="inlineStr">
        <is>
          <r>
            <t xml:space="preserve">​96530​ FABRICAÇÃO, MONTAGEM E DESMONTAGEM DE FÔRMA PARA VIGA BALDRAME, EM MADEIRA SERRADA, E=25 MM, 1 UTILIZAÇÃO. AF_01/2024​ (M2)</t>
          </r>
        </is>
      </c>
      <c r="B3419" s="19" t="inlineStr"/>
      <c r="C3419" s="19" t="inlineStr"/>
      <c r="D3419" s="19" t="inlineStr"/>
      <c r="E3419" s="19" t="inlineStr"/>
      <c r="F3419" s="19" t="inlineStr"/>
      <c r="G3419" s="19" t="inlineStr"/>
    </row>
    <row r="3420" customHeight="1" ht="15">
      <c r="A3420" s="20" t="inlineStr">
        <is>
          <r>
            <t xml:space="preserve">Equipamento Custo Horário</t>
          </r>
        </is>
      </c>
      <c r="B3420" s="20" t="inlineStr"/>
      <c r="C3420" s="21" t="inlineStr">
        <is>
          <r>
            <t xml:space="preserve">FONTE</t>
          </r>
        </is>
      </c>
      <c r="D3420" s="21" t="inlineStr">
        <is>
          <r>
            <t xml:space="preserve">UNID</t>
          </r>
        </is>
      </c>
      <c r="E3420" s="21" t="inlineStr">
        <is>
          <r>
            <t xml:space="preserve">COEFICIENTE</t>
          </r>
        </is>
      </c>
      <c r="F3420" s="21" t="inlineStr">
        <is>
          <r>
            <t xml:space="preserve">PREÇO UNITÁRIO</t>
          </r>
        </is>
      </c>
      <c r="G3420" s="21" t="inlineStr">
        <is>
          <r>
            <t xml:space="preserve">TOTAL</t>
          </r>
        </is>
      </c>
    </row>
    <row r="3421" customHeight="1" ht="29">
      <c r="A3421" s="22" t="inlineStr">
        <is>
          <r>
            <t xml:space="preserve">91693</t>
          </r>
        </is>
      </c>
      <c r="B3421" s="23" t="inlineStr">
        <is>
          <r>
            <t xml:space="preserve">SERRA CIRCULAR DE BANCADA COM MOTOR ELÉTRICO POTÊNCIA DE 5HP, COM COIFA PARA DISCO 10" - CHI DIURNO. AF_08/2015</t>
          </r>
        </is>
      </c>
      <c r="C3421" s="22" t="inlineStr">
        <is>
          <r>
            <t xml:space="preserve">SINAPI</t>
          </r>
        </is>
      </c>
      <c r="D3421" s="22" t="inlineStr">
        <is>
          <r>
            <t xml:space="preserve">CHI</t>
          </r>
        </is>
      </c>
      <c r="E3421" s="24" t="n">
        <v>0.198</v>
      </c>
      <c r="F3421" s="25" t="n">
        <v>35.72</v>
      </c>
      <c r="G3421" s="25" t="n">
        <f>TRUNC(TRUNC(E3421,8)*F3421,2)</f>
        <v>7.07</v>
      </c>
    </row>
    <row r="3422" customHeight="1" ht="29">
      <c r="A3422" s="22" t="inlineStr">
        <is>
          <r>
            <t xml:space="preserve">91692</t>
          </r>
        </is>
      </c>
      <c r="B3422" s="23" t="inlineStr">
        <is>
          <r>
            <t xml:space="preserve">SERRA CIRCULAR DE BANCADA COM MOTOR ELÉTRICO POTÊNCIA DE 5HP, COM COIFA PARA DISCO 10" - CHP DIURNO. AF_08/2015</t>
          </r>
        </is>
      </c>
      <c r="C3422" s="22" t="inlineStr">
        <is>
          <r>
            <t xml:space="preserve">SINAPI</t>
          </r>
        </is>
      </c>
      <c r="D3422" s="22" t="inlineStr">
        <is>
          <r>
            <t xml:space="preserve">CHP</t>
          </r>
        </is>
      </c>
      <c r="E3422" s="24" t="n">
        <v>0.049</v>
      </c>
      <c r="F3422" s="25" t="n">
        <v>37.16</v>
      </c>
      <c r="G3422" s="25" t="n">
        <f>TRUNC(TRUNC(E3422,8)*F3422,2)</f>
        <v>1.82</v>
      </c>
    </row>
    <row r="3423" customHeight="1" ht="18">
      <c r="A3423" s="2" t="inlineStr"/>
      <c r="B3423" s="2" t="inlineStr"/>
      <c r="C3423" s="2" t="inlineStr"/>
      <c r="D3423" s="2" t="inlineStr"/>
      <c r="E3423" s="26" t="inlineStr">
        <is>
          <r>
            <t xml:space="preserve">TOTAL Equipamento Custo Horário:</t>
          </r>
        </is>
      </c>
      <c r="F3423" s="26" t="inlineStr"/>
      <c r="G3423" s="27" t="n">
        <f>SUM(G3421:G3422)</f>
        <v>8.89</v>
      </c>
    </row>
    <row r="3424" customHeight="1" ht="15">
      <c r="A3424" s="20" t="inlineStr">
        <is>
          <r>
            <t xml:space="preserve">Material</t>
          </r>
        </is>
      </c>
      <c r="B3424" s="20" t="inlineStr"/>
      <c r="C3424" s="21" t="inlineStr">
        <is>
          <r>
            <t xml:space="preserve">FONTE</t>
          </r>
        </is>
      </c>
      <c r="D3424" s="21" t="inlineStr">
        <is>
          <r>
            <t xml:space="preserve">UNID</t>
          </r>
        </is>
      </c>
      <c r="E3424" s="21" t="inlineStr">
        <is>
          <r>
            <t xml:space="preserve">COEFICIENTE</t>
          </r>
        </is>
      </c>
      <c r="F3424" s="21" t="inlineStr">
        <is>
          <r>
            <t xml:space="preserve">PREÇO UNITÁRIO</t>
          </r>
        </is>
      </c>
      <c r="G3424" s="21" t="inlineStr">
        <is>
          <r>
            <t xml:space="preserve">TOTAL</t>
          </r>
        </is>
      </c>
    </row>
    <row r="3425" customHeight="1" ht="21">
      <c r="A3425" s="22" t="inlineStr">
        <is>
          <r>
            <t xml:space="preserve">00002692</t>
          </r>
        </is>
      </c>
      <c r="B3425" s="23" t="inlineStr">
        <is>
          <r>
            <t xml:space="preserve">DESMOLDANTE PROTETOR PARA FORMAS DE MADEIRA, DE BASE OLEOSA EMULSIONADA EM AGUA</t>
          </r>
        </is>
      </c>
      <c r="C3425" s="22" t="inlineStr">
        <is>
          <r>
            <t xml:space="preserve">SINAPI</t>
          </r>
        </is>
      </c>
      <c r="D3425" s="22" t="inlineStr">
        <is>
          <r>
            <t xml:space="preserve">L</t>
          </r>
        </is>
      </c>
      <c r="E3425" s="24" t="n">
        <v>0.0167</v>
      </c>
      <c r="F3425" s="25" t="n">
        <v>8.06</v>
      </c>
      <c r="G3425" s="25" t="n">
        <f>TRUNC(TRUNC(E3425,8)*F3425,2)</f>
        <v>0.13</v>
      </c>
    </row>
    <row r="3426" customHeight="1" ht="21">
      <c r="A3426" s="22" t="inlineStr">
        <is>
          <r>
            <t xml:space="preserve">00004491</t>
          </r>
        </is>
      </c>
      <c r="B3426" s="23" t="inlineStr">
        <is>
          <r>
            <t xml:space="preserve">PONTALETE *7,5 X 7,5* CM EM PINUS, MISTA OU EQUIVALENTE DA REGIAO - BRUTA</t>
          </r>
        </is>
      </c>
      <c r="C3426" s="22" t="inlineStr">
        <is>
          <r>
            <t xml:space="preserve">SINAPI</t>
          </r>
        </is>
      </c>
      <c r="D3426" s="22" t="inlineStr">
        <is>
          <r>
            <t xml:space="preserve">M</t>
          </r>
        </is>
      </c>
      <c r="E3426" s="24" t="n">
        <v>2.244</v>
      </c>
      <c r="F3426" s="25" t="n">
        <v>11.05</v>
      </c>
      <c r="G3426" s="25" t="n">
        <f>TRUNC(TRUNC(E3426,8)*F3426,2)</f>
        <v>24.79</v>
      </c>
    </row>
    <row r="3427" customHeight="1" ht="15">
      <c r="A3427" s="22" t="inlineStr">
        <is>
          <r>
            <t xml:space="preserve">00005073</t>
          </r>
        </is>
      </c>
      <c r="B3427" s="23" t="inlineStr">
        <is>
          <r>
            <t xml:space="preserve">PREGO DE ACO POLIDO COM CABECA 17 X 24 (2 1/4 X 11)</t>
          </r>
        </is>
      </c>
      <c r="C3427" s="22" t="inlineStr">
        <is>
          <r>
            <t xml:space="preserve">SINAPI</t>
          </r>
        </is>
      </c>
      <c r="D3427" s="22" t="inlineStr">
        <is>
          <r>
            <t xml:space="preserve">KG</t>
          </r>
        </is>
      </c>
      <c r="E3427" s="24" t="n">
        <v>0.095</v>
      </c>
      <c r="F3427" s="25" t="n">
        <v>14.46</v>
      </c>
      <c r="G3427" s="25" t="n">
        <f>TRUNC(TRUNC(E3427,8)*F3427,2)</f>
        <v>1.37</v>
      </c>
    </row>
    <row r="3428" customHeight="1" ht="21">
      <c r="A3428" s="22" t="inlineStr">
        <is>
          <r>
            <t xml:space="preserve">00040304</t>
          </r>
        </is>
      </c>
      <c r="B3428" s="23" t="inlineStr">
        <is>
          <r>
            <t xml:space="preserve">PREGO DE ACO POLIDO COM CABECA DUPLA 17 X 27 (2 1/2 X 11)</t>
          </r>
        </is>
      </c>
      <c r="C3428" s="22" t="inlineStr">
        <is>
          <r>
            <t xml:space="preserve">SINAPI</t>
          </r>
        </is>
      </c>
      <c r="D3428" s="22" t="inlineStr">
        <is>
          <r>
            <t xml:space="preserve">KG</t>
          </r>
        </is>
      </c>
      <c r="E3428" s="24" t="n">
        <v>0.053</v>
      </c>
      <c r="F3428" s="25" t="n">
        <v>17.51</v>
      </c>
      <c r="G3428" s="25" t="n">
        <f>TRUNC(TRUNC(E3428,8)*F3428,2)</f>
        <v>0.92</v>
      </c>
    </row>
    <row r="3429" customHeight="1" ht="21">
      <c r="A3429" s="22" t="inlineStr">
        <is>
          <r>
            <t xml:space="preserve">00004517</t>
          </r>
        </is>
      </c>
      <c r="B3429" s="23" t="inlineStr">
        <is>
          <r>
            <t xml:space="preserve">SARRAFO *2,5 X 7,5* CM EM PINUS, MISTA OU EQUIVALENTE DA REGIAO - BRUTA</t>
          </r>
        </is>
      </c>
      <c r="C3429" s="22" t="inlineStr">
        <is>
          <r>
            <t xml:space="preserve">SINAPI</t>
          </r>
        </is>
      </c>
      <c r="D3429" s="22" t="inlineStr">
        <is>
          <r>
            <t xml:space="preserve">M</t>
          </r>
        </is>
      </c>
      <c r="E3429" s="24" t="n">
        <v>2.027</v>
      </c>
      <c r="F3429" s="25" t="n">
        <v>3.87</v>
      </c>
      <c r="G3429" s="25" t="n">
        <f>TRUNC(TRUNC(E3429,8)*F3429,2)</f>
        <v>7.84</v>
      </c>
    </row>
    <row r="3430" customHeight="1" ht="21">
      <c r="A3430" s="22" t="inlineStr">
        <is>
          <r>
            <t xml:space="preserve">00006212</t>
          </r>
        </is>
      </c>
      <c r="B3430" s="23" t="inlineStr">
        <is>
          <r>
            <t xml:space="preserve">TABUA *2,5 X 30 CM EM PINUS, MISTA OU EQUIVALENTE DA REGIAO - BRUTA</t>
          </r>
        </is>
      </c>
      <c r="C3430" s="22" t="inlineStr">
        <is>
          <r>
            <t xml:space="preserve">SINAPI</t>
          </r>
        </is>
      </c>
      <c r="D3430" s="22" t="inlineStr">
        <is>
          <r>
            <t xml:space="preserve">M</t>
          </r>
        </is>
      </c>
      <c r="E3430" s="24" t="n">
        <v>4.208</v>
      </c>
      <c r="F3430" s="25" t="n">
        <v>18.33</v>
      </c>
      <c r="G3430" s="25" t="n">
        <f>TRUNC(TRUNC(E3430,8)*F3430,2)</f>
        <v>77.13</v>
      </c>
    </row>
    <row r="3431" customHeight="1" ht="15">
      <c r="A3431" s="2" t="inlineStr"/>
      <c r="B3431" s="2" t="inlineStr"/>
      <c r="C3431" s="2" t="inlineStr"/>
      <c r="D3431" s="2" t="inlineStr"/>
      <c r="E3431" s="26" t="inlineStr">
        <is>
          <r>
            <t xml:space="preserve">TOTAL Material:</t>
          </r>
        </is>
      </c>
      <c r="F3431" s="26" t="inlineStr"/>
      <c r="G3431" s="27" t="n">
        <f>SUM(G3425:G3430)</f>
        <v>112.18</v>
      </c>
    </row>
    <row r="3432" customHeight="1" ht="15">
      <c r="A3432" s="20" t="inlineStr">
        <is>
          <r>
            <t xml:space="preserve">Mão de Obra com Encargos Complementares</t>
          </r>
        </is>
      </c>
      <c r="B3432" s="20" t="inlineStr"/>
      <c r="C3432" s="21" t="inlineStr">
        <is>
          <r>
            <t xml:space="preserve">FONTE</t>
          </r>
        </is>
      </c>
      <c r="D3432" s="21" t="inlineStr">
        <is>
          <r>
            <t xml:space="preserve">UNID</t>
          </r>
        </is>
      </c>
      <c r="E3432" s="21" t="inlineStr">
        <is>
          <r>
            <t xml:space="preserve">COEFICIENTE</t>
          </r>
        </is>
      </c>
      <c r="F3432" s="21" t="inlineStr">
        <is>
          <r>
            <t xml:space="preserve">PREÇO UNITÁRIO</t>
          </r>
        </is>
      </c>
      <c r="G3432" s="21" t="inlineStr">
        <is>
          <r>
            <t xml:space="preserve">TOTAL</t>
          </r>
        </is>
      </c>
    </row>
    <row r="3433" customHeight="1" ht="21">
      <c r="A3433" s="22" t="inlineStr">
        <is>
          <r>
            <t xml:space="preserve">88239</t>
          </r>
        </is>
      </c>
      <c r="B3433" s="23" t="inlineStr">
        <is>
          <r>
            <t xml:space="preserve">AJUDANTE DE CARPINTEIRO COM ENCARGOS COMPLEMENTARES</t>
          </r>
        </is>
      </c>
      <c r="C3433" s="22" t="inlineStr">
        <is>
          <r>
            <t xml:space="preserve">SINAPI</t>
          </r>
        </is>
      </c>
      <c r="D3433" s="22" t="inlineStr">
        <is>
          <r>
            <t xml:space="preserve">H</t>
          </r>
        </is>
      </c>
      <c r="E3433" s="24" t="n">
        <v>0.552</v>
      </c>
      <c r="F3433" s="25" t="n">
        <v>24.61</v>
      </c>
      <c r="G3433" s="25" t="n">
        <f>TRUNC(TRUNC(E3433,8)*F3433,2)</f>
        <v>13.58</v>
      </c>
    </row>
    <row r="3434" customHeight="1" ht="21">
      <c r="A3434" s="22" t="inlineStr">
        <is>
          <r>
            <t xml:space="preserve">88262</t>
          </r>
        </is>
      </c>
      <c r="B3434" s="23" t="inlineStr">
        <is>
          <r>
            <t xml:space="preserve">CARPINTEIRO DE FORMAS COM ENCARGOS COMPLEMENTARES</t>
          </r>
        </is>
      </c>
      <c r="C3434" s="22" t="inlineStr">
        <is>
          <r>
            <t xml:space="preserve">SINAPI</t>
          </r>
        </is>
      </c>
      <c r="D3434" s="22" t="inlineStr">
        <is>
          <r>
            <t xml:space="preserve">H</t>
          </r>
        </is>
      </c>
      <c r="E3434" s="24" t="n">
        <v>1.355</v>
      </c>
      <c r="F3434" s="25" t="n">
        <v>30.15</v>
      </c>
      <c r="G3434" s="25" t="n">
        <f>TRUNC(TRUNC(E3434,8)*F3434,2)</f>
        <v>40.85</v>
      </c>
    </row>
    <row r="3435" customHeight="1" ht="18">
      <c r="A3435" s="2" t="inlineStr"/>
      <c r="B3435" s="2" t="inlineStr"/>
      <c r="C3435" s="2" t="inlineStr"/>
      <c r="D3435" s="2" t="inlineStr"/>
      <c r="E3435" s="26" t="inlineStr">
        <is>
          <r>
            <t xml:space="preserve">TOTAL Mão de Obra com Encargos Complementares:</t>
          </r>
        </is>
      </c>
      <c r="F3435" s="26" t="inlineStr"/>
      <c r="G3435" s="27" t="n">
        <f>SUM(G3433:G3434)</f>
        <v>54.43</v>
      </c>
    </row>
    <row r="3436" customHeight="1" ht="15">
      <c r="A3436" s="2" t="inlineStr"/>
      <c r="B3436" s="2" t="inlineStr"/>
      <c r="C3436" s="2" t="inlineStr"/>
      <c r="D3436" s="2" t="inlineStr"/>
      <c r="E3436" s="28" t="inlineStr">
        <is>
          <r>
            <t xml:space="preserve">VALOR:</t>
          </r>
        </is>
      </c>
      <c r="F3436" s="28" t="inlineStr"/>
      <c r="G3436" s="29" t="n">
        <f>ROUND(SUM(G3423,G3431,G3435),2)</f>
        <v>175.5</v>
      </c>
    </row>
    <row r="3437" customHeight="1" ht="15">
      <c r="A3437" s="2" t="inlineStr"/>
      <c r="B3437" s="2" t="inlineStr"/>
      <c r="C3437" s="2" t="inlineStr"/>
      <c r="D3437" s="2" t="inlineStr"/>
      <c r="E3437" s="28" t="inlineStr">
        <is>
          <r>
            <t xml:space="preserve">VALOR BDI (20.34%):</t>
          </r>
        </is>
      </c>
      <c r="F3437" s="28" t="inlineStr"/>
      <c r="G3437" s="29" t="n">
        <f>ROUND(G3436*(20.34/100),2)</f>
        <v>35.7</v>
      </c>
    </row>
    <row r="3438" customHeight="1" ht="15">
      <c r="A3438" s="2" t="inlineStr"/>
      <c r="B3438" s="2" t="inlineStr"/>
      <c r="C3438" s="2" t="inlineStr"/>
      <c r="D3438" s="2" t="inlineStr"/>
      <c r="E3438" s="28" t="inlineStr">
        <is>
          <r>
            <t xml:space="preserve">VALOR COM BDI:</t>
          </r>
        </is>
      </c>
      <c r="F3438" s="28" t="inlineStr"/>
      <c r="G3438" s="29" t="n">
        <f>G3437+G3436</f>
        <v>211.2</v>
      </c>
    </row>
    <row r="3439" customHeight="1" ht="10">
      <c r="A3439" s="2" t="inlineStr"/>
      <c r="B3439" s="2" t="inlineStr"/>
      <c r="C3439" s="2" t="inlineStr"/>
      <c r="D3439" s="2" t="inlineStr"/>
      <c r="E3439" s="18" t="inlineStr"/>
      <c r="F3439" s="18" t="inlineStr"/>
      <c r="G3439" s="18" t="inlineStr"/>
    </row>
    <row r="3440" customHeight="1" ht="20">
      <c r="A3440" s="19" t="inlineStr">
        <is>
          <r>
            <t xml:space="preserve">​96536​ FABRICAÇÃO, MONTAGEM E DESMONTAGEM DE FÔRMA PARA VIGA BALDRAME, EM MADEIRA SERRADA, E=25 MM, 4 UTILIZAÇÕES. AF_01/2024​ (M2)</t>
          </r>
        </is>
      </c>
      <c r="B3440" s="19" t="inlineStr"/>
      <c r="C3440" s="19" t="inlineStr"/>
      <c r="D3440" s="19" t="inlineStr"/>
      <c r="E3440" s="19" t="inlineStr"/>
      <c r="F3440" s="19" t="inlineStr"/>
      <c r="G3440" s="19" t="inlineStr"/>
    </row>
    <row r="3441" customHeight="1" ht="15">
      <c r="A3441" s="20" t="inlineStr">
        <is>
          <r>
            <t xml:space="preserve">Equipamento Custo Horário</t>
          </r>
        </is>
      </c>
      <c r="B3441" s="20" t="inlineStr"/>
      <c r="C3441" s="21" t="inlineStr">
        <is>
          <r>
            <t xml:space="preserve">FONTE</t>
          </r>
        </is>
      </c>
      <c r="D3441" s="21" t="inlineStr">
        <is>
          <r>
            <t xml:space="preserve">UNID</t>
          </r>
        </is>
      </c>
      <c r="E3441" s="21" t="inlineStr">
        <is>
          <r>
            <t xml:space="preserve">COEFICIENTE</t>
          </r>
        </is>
      </c>
      <c r="F3441" s="21" t="inlineStr">
        <is>
          <r>
            <t xml:space="preserve">PREÇO UNITÁRIO</t>
          </r>
        </is>
      </c>
      <c r="G3441" s="21" t="inlineStr">
        <is>
          <r>
            <t xml:space="preserve">TOTAL</t>
          </r>
        </is>
      </c>
    </row>
    <row r="3442" customHeight="1" ht="29">
      <c r="A3442" s="22" t="inlineStr">
        <is>
          <r>
            <t xml:space="preserve">91693</t>
          </r>
        </is>
      </c>
      <c r="B3442" s="23" t="inlineStr">
        <is>
          <r>
            <t xml:space="preserve">SERRA CIRCULAR DE BANCADA COM MOTOR ELÉTRICO POTÊNCIA DE 5HP, COM COIFA PARA DISCO 10" - CHI DIURNO. AF_08/2015</t>
          </r>
        </is>
      </c>
      <c r="C3442" s="22" t="inlineStr">
        <is>
          <r>
            <t xml:space="preserve">SINAPI</t>
          </r>
        </is>
      </c>
      <c r="D3442" s="22" t="inlineStr">
        <is>
          <r>
            <t xml:space="preserve">CHI</t>
          </r>
        </is>
      </c>
      <c r="E3442" s="24" t="n">
        <v>0.053</v>
      </c>
      <c r="F3442" s="25" t="n">
        <v>35.72</v>
      </c>
      <c r="G3442" s="25" t="n">
        <f>TRUNC(TRUNC(E3442,8)*F3442,2)</f>
        <v>1.89</v>
      </c>
    </row>
    <row r="3443" customHeight="1" ht="29">
      <c r="A3443" s="22" t="inlineStr">
        <is>
          <r>
            <t xml:space="preserve">91692</t>
          </r>
        </is>
      </c>
      <c r="B3443" s="23" t="inlineStr">
        <is>
          <r>
            <t xml:space="preserve">SERRA CIRCULAR DE BANCADA COM MOTOR ELÉTRICO POTÊNCIA DE 5HP, COM COIFA PARA DISCO 10" - CHP DIURNO. AF_08/2015</t>
          </r>
        </is>
      </c>
      <c r="C3443" s="22" t="inlineStr">
        <is>
          <r>
            <t xml:space="preserve">SINAPI</t>
          </r>
        </is>
      </c>
      <c r="D3443" s="22" t="inlineStr">
        <is>
          <r>
            <t xml:space="preserve">CHP</t>
          </r>
        </is>
      </c>
      <c r="E3443" s="24" t="n">
        <v>0.013</v>
      </c>
      <c r="F3443" s="25" t="n">
        <v>37.16</v>
      </c>
      <c r="G3443" s="25" t="n">
        <f>TRUNC(TRUNC(E3443,8)*F3443,2)</f>
        <v>0.48</v>
      </c>
    </row>
    <row r="3444" customHeight="1" ht="18">
      <c r="A3444" s="2" t="inlineStr"/>
      <c r="B3444" s="2" t="inlineStr"/>
      <c r="C3444" s="2" t="inlineStr"/>
      <c r="D3444" s="2" t="inlineStr"/>
      <c r="E3444" s="26" t="inlineStr">
        <is>
          <r>
            <t xml:space="preserve">TOTAL Equipamento Custo Horário:</t>
          </r>
        </is>
      </c>
      <c r="F3444" s="26" t="inlineStr"/>
      <c r="G3444" s="27" t="n">
        <f>SUM(G3442:G3443)</f>
        <v>2.37</v>
      </c>
    </row>
    <row r="3445" customHeight="1" ht="15">
      <c r="A3445" s="20" t="inlineStr">
        <is>
          <r>
            <t xml:space="preserve">Material</t>
          </r>
        </is>
      </c>
      <c r="B3445" s="20" t="inlineStr"/>
      <c r="C3445" s="21" t="inlineStr">
        <is>
          <r>
            <t xml:space="preserve">FONTE</t>
          </r>
        </is>
      </c>
      <c r="D3445" s="21" t="inlineStr">
        <is>
          <r>
            <t xml:space="preserve">UNID</t>
          </r>
        </is>
      </c>
      <c r="E3445" s="21" t="inlineStr">
        <is>
          <r>
            <t xml:space="preserve">COEFICIENTE</t>
          </r>
        </is>
      </c>
      <c r="F3445" s="21" t="inlineStr">
        <is>
          <r>
            <t xml:space="preserve">PREÇO UNITÁRIO</t>
          </r>
        </is>
      </c>
      <c r="G3445" s="21" t="inlineStr">
        <is>
          <r>
            <t xml:space="preserve">TOTAL</t>
          </r>
        </is>
      </c>
    </row>
    <row r="3446" customHeight="1" ht="21">
      <c r="A3446" s="22" t="inlineStr">
        <is>
          <r>
            <t xml:space="preserve">00002692</t>
          </r>
        </is>
      </c>
      <c r="B3446" s="23" t="inlineStr">
        <is>
          <r>
            <t xml:space="preserve">DESMOLDANTE PROTETOR PARA FORMAS DE MADEIRA, DE BASE OLEOSA EMULSIONADA EM AGUA</t>
          </r>
        </is>
      </c>
      <c r="C3446" s="22" t="inlineStr">
        <is>
          <r>
            <t xml:space="preserve">SINAPI</t>
          </r>
        </is>
      </c>
      <c r="D3446" s="22" t="inlineStr">
        <is>
          <r>
            <t xml:space="preserve">L</t>
          </r>
        </is>
      </c>
      <c r="E3446" s="24" t="n">
        <v>0.0167</v>
      </c>
      <c r="F3446" s="25" t="n">
        <v>8.06</v>
      </c>
      <c r="G3446" s="25" t="n">
        <f>TRUNC(TRUNC(E3446,8)*F3446,2)</f>
        <v>0.13</v>
      </c>
    </row>
    <row r="3447" customHeight="1" ht="21">
      <c r="A3447" s="22" t="inlineStr">
        <is>
          <r>
            <t xml:space="preserve">00004491</t>
          </r>
        </is>
      </c>
      <c r="B3447" s="23" t="inlineStr">
        <is>
          <r>
            <t xml:space="preserve">PONTALETE *7,5 X 7,5* CM EM PINUS, MISTA OU EQUIVALENTE DA REGIAO - BRUTA</t>
          </r>
        </is>
      </c>
      <c r="C3447" s="22" t="inlineStr">
        <is>
          <r>
            <t xml:space="preserve">SINAPI</t>
          </r>
        </is>
      </c>
      <c r="D3447" s="22" t="inlineStr">
        <is>
          <r>
            <t xml:space="preserve">M</t>
          </r>
        </is>
      </c>
      <c r="E3447" s="24" t="n">
        <v>0.605</v>
      </c>
      <c r="F3447" s="25" t="n">
        <v>11.05</v>
      </c>
      <c r="G3447" s="25" t="n">
        <f>TRUNC(TRUNC(E3447,8)*F3447,2)</f>
        <v>6.68</v>
      </c>
    </row>
    <row r="3448" customHeight="1" ht="15">
      <c r="A3448" s="22" t="inlineStr">
        <is>
          <r>
            <t xml:space="preserve">00005073</t>
          </r>
        </is>
      </c>
      <c r="B3448" s="23" t="inlineStr">
        <is>
          <r>
            <t xml:space="preserve">PREGO DE ACO POLIDO COM CABECA 17 X 24 (2 1/4 X 11)</t>
          </r>
        </is>
      </c>
      <c r="C3448" s="22" t="inlineStr">
        <is>
          <r>
            <t xml:space="preserve">SINAPI</t>
          </r>
        </is>
      </c>
      <c r="D3448" s="22" t="inlineStr">
        <is>
          <r>
            <t xml:space="preserve">KG</t>
          </r>
        </is>
      </c>
      <c r="E3448" s="24" t="n">
        <v>0.026</v>
      </c>
      <c r="F3448" s="25" t="n">
        <v>14.46</v>
      </c>
      <c r="G3448" s="25" t="n">
        <f>TRUNC(TRUNC(E3448,8)*F3448,2)</f>
        <v>0.37</v>
      </c>
    </row>
    <row r="3449" customHeight="1" ht="21">
      <c r="A3449" s="22" t="inlineStr">
        <is>
          <r>
            <t xml:space="preserve">00040304</t>
          </r>
        </is>
      </c>
      <c r="B3449" s="23" t="inlineStr">
        <is>
          <r>
            <t xml:space="preserve">PREGO DE ACO POLIDO COM CABECA DUPLA 17 X 27 (2 1/2 X 11)</t>
          </r>
        </is>
      </c>
      <c r="C3449" s="22" t="inlineStr">
        <is>
          <r>
            <t xml:space="preserve">SINAPI</t>
          </r>
        </is>
      </c>
      <c r="D3449" s="22" t="inlineStr">
        <is>
          <r>
            <t xml:space="preserve">KG</t>
          </r>
        </is>
      </c>
      <c r="E3449" s="24" t="n">
        <v>0.053</v>
      </c>
      <c r="F3449" s="25" t="n">
        <v>17.51</v>
      </c>
      <c r="G3449" s="25" t="n">
        <f>TRUNC(TRUNC(E3449,8)*F3449,2)</f>
        <v>0.92</v>
      </c>
    </row>
    <row r="3450" customHeight="1" ht="21">
      <c r="A3450" s="22" t="inlineStr">
        <is>
          <r>
            <t xml:space="preserve">00004517</t>
          </r>
        </is>
      </c>
      <c r="B3450" s="23" t="inlineStr">
        <is>
          <r>
            <t xml:space="preserve">SARRAFO *2,5 X 7,5* CM EM PINUS, MISTA OU EQUIVALENTE DA REGIAO - BRUTA</t>
          </r>
        </is>
      </c>
      <c r="C3450" s="22" t="inlineStr">
        <is>
          <r>
            <t xml:space="preserve">SINAPI</t>
          </r>
        </is>
      </c>
      <c r="D3450" s="22" t="inlineStr">
        <is>
          <r>
            <t xml:space="preserve">M</t>
          </r>
        </is>
      </c>
      <c r="E3450" s="24" t="n">
        <v>0.547</v>
      </c>
      <c r="F3450" s="25" t="n">
        <v>3.87</v>
      </c>
      <c r="G3450" s="25" t="n">
        <f>TRUNC(TRUNC(E3450,8)*F3450,2)</f>
        <v>2.11</v>
      </c>
    </row>
    <row r="3451" customHeight="1" ht="21">
      <c r="A3451" s="22" t="inlineStr">
        <is>
          <r>
            <t xml:space="preserve">00006212</t>
          </r>
        </is>
      </c>
      <c r="B3451" s="23" t="inlineStr">
        <is>
          <r>
            <t xml:space="preserve">TABUA *2,5 X 30 CM EM PINUS, MISTA OU EQUIVALENTE DA REGIAO - BRUTA</t>
          </r>
        </is>
      </c>
      <c r="C3451" s="22" t="inlineStr">
        <is>
          <r>
            <t xml:space="preserve">SINAPI</t>
          </r>
        </is>
      </c>
      <c r="D3451" s="22" t="inlineStr">
        <is>
          <r>
            <t xml:space="preserve">M</t>
          </r>
        </is>
      </c>
      <c r="E3451" s="24" t="n">
        <v>1.134</v>
      </c>
      <c r="F3451" s="25" t="n">
        <v>18.33</v>
      </c>
      <c r="G3451" s="25" t="n">
        <f>TRUNC(TRUNC(E3451,8)*F3451,2)</f>
        <v>20.78</v>
      </c>
    </row>
    <row r="3452" customHeight="1" ht="15">
      <c r="A3452" s="2" t="inlineStr"/>
      <c r="B3452" s="2" t="inlineStr"/>
      <c r="C3452" s="2" t="inlineStr"/>
      <c r="D3452" s="2" t="inlineStr"/>
      <c r="E3452" s="26" t="inlineStr">
        <is>
          <r>
            <t xml:space="preserve">TOTAL Material:</t>
          </r>
        </is>
      </c>
      <c r="F3452" s="26" t="inlineStr"/>
      <c r="G3452" s="27" t="n">
        <f>SUM(G3446:G3451)</f>
        <v>30.99</v>
      </c>
    </row>
    <row r="3453" customHeight="1" ht="15">
      <c r="A3453" s="20" t="inlineStr">
        <is>
          <r>
            <t xml:space="preserve">Mão de Obra com Encargos Complementares</t>
          </r>
        </is>
      </c>
      <c r="B3453" s="20" t="inlineStr"/>
      <c r="C3453" s="21" t="inlineStr">
        <is>
          <r>
            <t xml:space="preserve">FONTE</t>
          </r>
        </is>
      </c>
      <c r="D3453" s="21" t="inlineStr">
        <is>
          <r>
            <t xml:space="preserve">UNID</t>
          </r>
        </is>
      </c>
      <c r="E3453" s="21" t="inlineStr">
        <is>
          <r>
            <t xml:space="preserve">COEFICIENTE</t>
          </r>
        </is>
      </c>
      <c r="F3453" s="21" t="inlineStr">
        <is>
          <r>
            <t xml:space="preserve">PREÇO UNITÁRIO</t>
          </r>
        </is>
      </c>
      <c r="G3453" s="21" t="inlineStr">
        <is>
          <r>
            <t xml:space="preserve">TOTAL</t>
          </r>
        </is>
      </c>
    </row>
    <row r="3454" customHeight="1" ht="21">
      <c r="A3454" s="22" t="inlineStr">
        <is>
          <r>
            <t xml:space="preserve">88239</t>
          </r>
        </is>
      </c>
      <c r="B3454" s="23" t="inlineStr">
        <is>
          <r>
            <t xml:space="preserve">AJUDANTE DE CARPINTEIRO COM ENCARGOS COMPLEMENTARES</t>
          </r>
        </is>
      </c>
      <c r="C3454" s="22" t="inlineStr">
        <is>
          <r>
            <t xml:space="preserve">SINAPI</t>
          </r>
        </is>
      </c>
      <c r="D3454" s="22" t="inlineStr">
        <is>
          <r>
            <t xml:space="preserve">H</t>
          </r>
        </is>
      </c>
      <c r="E3454" s="24" t="n">
        <v>0.477</v>
      </c>
      <c r="F3454" s="25" t="n">
        <v>24.61</v>
      </c>
      <c r="G3454" s="25" t="n">
        <f>TRUNC(TRUNC(E3454,8)*F3454,2)</f>
        <v>11.73</v>
      </c>
    </row>
    <row r="3455" customHeight="1" ht="21">
      <c r="A3455" s="22" t="inlineStr">
        <is>
          <r>
            <t xml:space="preserve">88262</t>
          </r>
        </is>
      </c>
      <c r="B3455" s="23" t="inlineStr">
        <is>
          <r>
            <t xml:space="preserve">CARPINTEIRO DE FORMAS COM ENCARGOS COMPLEMENTARES</t>
          </r>
        </is>
      </c>
      <c r="C3455" s="22" t="inlineStr">
        <is>
          <r>
            <t xml:space="preserve">SINAPI</t>
          </r>
        </is>
      </c>
      <c r="D3455" s="22" t="inlineStr">
        <is>
          <r>
            <t xml:space="preserve">H</t>
          </r>
        </is>
      </c>
      <c r="E3455" s="24" t="n">
        <v>1.088</v>
      </c>
      <c r="F3455" s="25" t="n">
        <v>30.15</v>
      </c>
      <c r="G3455" s="25" t="n">
        <f>TRUNC(TRUNC(E3455,8)*F3455,2)</f>
        <v>32.8</v>
      </c>
    </row>
    <row r="3456" customHeight="1" ht="18">
      <c r="A3456" s="2" t="inlineStr"/>
      <c r="B3456" s="2" t="inlineStr"/>
      <c r="C3456" s="2" t="inlineStr"/>
      <c r="D3456" s="2" t="inlineStr"/>
      <c r="E3456" s="26" t="inlineStr">
        <is>
          <r>
            <t xml:space="preserve">TOTAL Mão de Obra com Encargos Complementares:</t>
          </r>
        </is>
      </c>
      <c r="F3456" s="26" t="inlineStr"/>
      <c r="G3456" s="27" t="n">
        <f>SUM(G3454:G3455)</f>
        <v>44.53</v>
      </c>
    </row>
    <row r="3457" customHeight="1" ht="15">
      <c r="A3457" s="2" t="inlineStr"/>
      <c r="B3457" s="2" t="inlineStr"/>
      <c r="C3457" s="2" t="inlineStr"/>
      <c r="D3457" s="2" t="inlineStr"/>
      <c r="E3457" s="28" t="inlineStr">
        <is>
          <r>
            <t xml:space="preserve">VALOR:</t>
          </r>
        </is>
      </c>
      <c r="F3457" s="28" t="inlineStr"/>
      <c r="G3457" s="29" t="n">
        <f>ROUND(SUM(G3444,G3452,G3456),2)</f>
        <v>77.89</v>
      </c>
    </row>
    <row r="3458" customHeight="1" ht="15">
      <c r="A3458" s="2" t="inlineStr"/>
      <c r="B3458" s="2" t="inlineStr"/>
      <c r="C3458" s="2" t="inlineStr"/>
      <c r="D3458" s="2" t="inlineStr"/>
      <c r="E3458" s="28" t="inlineStr">
        <is>
          <r>
            <t xml:space="preserve">VALOR BDI (20.34%):</t>
          </r>
        </is>
      </c>
      <c r="F3458" s="28" t="inlineStr"/>
      <c r="G3458" s="29" t="n">
        <f>ROUND(G3457*(20.34/100),2)</f>
        <v>15.84</v>
      </c>
    </row>
    <row r="3459" customHeight="1" ht="15">
      <c r="A3459" s="2" t="inlineStr"/>
      <c r="B3459" s="2" t="inlineStr"/>
      <c r="C3459" s="2" t="inlineStr"/>
      <c r="D3459" s="2" t="inlineStr"/>
      <c r="E3459" s="28" t="inlineStr">
        <is>
          <r>
            <t xml:space="preserve">VALOR COM BDI:</t>
          </r>
        </is>
      </c>
      <c r="F3459" s="28" t="inlineStr"/>
      <c r="G3459" s="29" t="n">
        <f>G3458+G3457</f>
        <v>93.73</v>
      </c>
    </row>
    <row r="3460" customHeight="1" ht="10">
      <c r="A3460" s="2" t="inlineStr"/>
      <c r="B3460" s="2" t="inlineStr"/>
      <c r="C3460" s="2" t="inlineStr"/>
      <c r="D3460" s="2" t="inlineStr"/>
      <c r="E3460" s="18" t="inlineStr"/>
      <c r="F3460" s="18" t="inlineStr"/>
      <c r="G3460" s="18" t="inlineStr"/>
    </row>
    <row r="3461" customHeight="1" ht="20">
      <c r="A3461" s="19" t="inlineStr">
        <is>
          <r>
            <t xml:space="preserve">​90830​ FECHADURA DE EMBUTIR COM CILINDRO, EXTERNA, COMPLETA, ACABAMENTO PADRÃO MÉDIO, INCLUSO EXECUÇÃO DE FURO - FORNECIMENTO E INSTALAÇÃO. AF_12/2019​ (UN)</t>
          </r>
        </is>
      </c>
      <c r="B3461" s="19" t="inlineStr"/>
      <c r="C3461" s="19" t="inlineStr"/>
      <c r="D3461" s="19" t="inlineStr"/>
      <c r="E3461" s="19" t="inlineStr"/>
      <c r="F3461" s="19" t="inlineStr"/>
      <c r="G3461" s="19" t="inlineStr"/>
    </row>
    <row r="3462" customHeight="1" ht="15">
      <c r="A3462" s="20" t="inlineStr">
        <is>
          <r>
            <t xml:space="preserve">Material</t>
          </r>
        </is>
      </c>
      <c r="B3462" s="20" t="inlineStr"/>
      <c r="C3462" s="21" t="inlineStr">
        <is>
          <r>
            <t xml:space="preserve">FONTE</t>
          </r>
        </is>
      </c>
      <c r="D3462" s="21" t="inlineStr">
        <is>
          <r>
            <t xml:space="preserve">UNID</t>
          </r>
        </is>
      </c>
      <c r="E3462" s="21" t="inlineStr">
        <is>
          <r>
            <t xml:space="preserve">COEFICIENTE</t>
          </r>
        </is>
      </c>
      <c r="F3462" s="21" t="inlineStr">
        <is>
          <r>
            <t xml:space="preserve">PREÇO UNITÁRIO</t>
          </r>
        </is>
      </c>
      <c r="G3462" s="21" t="inlineStr">
        <is>
          <r>
            <t xml:space="preserve">TOTAL</t>
          </r>
        </is>
      </c>
    </row>
    <row r="3463" customHeight="1" ht="46">
      <c r="A3463" s="22" t="inlineStr">
        <is>
          <r>
            <t xml:space="preserve">00003081</t>
          </r>
        </is>
      </c>
      <c r="B3463" s="23" t="inlineStr">
        <is>
          <r>
            <t xml:space="preserve">FECHADURA ESPELHO PARA PORTA EXTERNA, EM ACO INOX (MAQUINA, TESTA E CONTRA-TESTA) E EM ZAMAC (MACANETA, LINGUETA E TRINCOS) COM ACABAMENTO CROMADO, MAQUINA DE 55 MM, INCLUINDO CHAVE TIPO CILINDRO</t>
          </r>
        </is>
      </c>
      <c r="C3463" s="22" t="inlineStr">
        <is>
          <r>
            <t xml:space="preserve">SINAPI</t>
          </r>
        </is>
      </c>
      <c r="D3463" s="22" t="inlineStr">
        <is>
          <r>
            <t xml:space="preserve">CJ</t>
          </r>
        </is>
      </c>
      <c r="E3463" s="24" t="n">
        <v>1.0</v>
      </c>
      <c r="F3463" s="25" t="n">
        <v>126.62</v>
      </c>
      <c r="G3463" s="25" t="n">
        <f>TRUNC(TRUNC(E3463,8)*F3463,2)</f>
        <v>126.62</v>
      </c>
    </row>
    <row r="3464" customHeight="1" ht="15">
      <c r="A3464" s="2" t="inlineStr"/>
      <c r="B3464" s="2" t="inlineStr"/>
      <c r="C3464" s="2" t="inlineStr"/>
      <c r="D3464" s="2" t="inlineStr"/>
      <c r="E3464" s="26" t="inlineStr">
        <is>
          <r>
            <t xml:space="preserve">TOTAL Material:</t>
          </r>
        </is>
      </c>
      <c r="F3464" s="26" t="inlineStr"/>
      <c r="G3464" s="27" t="n">
        <f>SUM(G3463:G3463)</f>
        <v>126.62</v>
      </c>
    </row>
    <row r="3465" customHeight="1" ht="15">
      <c r="A3465" s="20" t="inlineStr">
        <is>
          <r>
            <t xml:space="preserve">Mão de Obra com Encargos Complementares</t>
          </r>
        </is>
      </c>
      <c r="B3465" s="20" t="inlineStr"/>
      <c r="C3465" s="21" t="inlineStr">
        <is>
          <r>
            <t xml:space="preserve">FONTE</t>
          </r>
        </is>
      </c>
      <c r="D3465" s="21" t="inlineStr">
        <is>
          <r>
            <t xml:space="preserve">UNID</t>
          </r>
        </is>
      </c>
      <c r="E3465" s="21" t="inlineStr">
        <is>
          <r>
            <t xml:space="preserve">COEFICIENTE</t>
          </r>
        </is>
      </c>
      <c r="F3465" s="21" t="inlineStr">
        <is>
          <r>
            <t xml:space="preserve">PREÇO UNITÁRIO</t>
          </r>
        </is>
      </c>
      <c r="G3465" s="21" t="inlineStr">
        <is>
          <r>
            <t xml:space="preserve">TOTAL</t>
          </r>
        </is>
      </c>
    </row>
    <row r="3466" customHeight="1" ht="21">
      <c r="A3466" s="22" t="inlineStr">
        <is>
          <r>
            <t xml:space="preserve">88261</t>
          </r>
        </is>
      </c>
      <c r="B3466" s="23" t="inlineStr">
        <is>
          <r>
            <t xml:space="preserve">CARPINTEIRO DE ESQUADRIAS COM ENCARGOS COMPLEMENTARES</t>
          </r>
        </is>
      </c>
      <c r="C3466" s="22" t="inlineStr">
        <is>
          <r>
            <t xml:space="preserve">SINAPI</t>
          </r>
        </is>
      </c>
      <c r="D3466" s="22" t="inlineStr">
        <is>
          <r>
            <t xml:space="preserve">H</t>
          </r>
        </is>
      </c>
      <c r="E3466" s="24" t="n">
        <v>1.002</v>
      </c>
      <c r="F3466" s="25" t="n">
        <v>29.16</v>
      </c>
      <c r="G3466" s="25" t="n">
        <f>TRUNC(TRUNC(E3466,8)*F3466,2)</f>
        <v>29.21</v>
      </c>
    </row>
    <row r="3467" customHeight="1" ht="15">
      <c r="A3467" s="22" t="inlineStr">
        <is>
          <r>
            <t xml:space="preserve">88316</t>
          </r>
        </is>
      </c>
      <c r="B3467" s="23" t="inlineStr">
        <is>
          <r>
            <t xml:space="preserve">SERVENTE COM ENCARGOS COMPLEMENTARES</t>
          </r>
        </is>
      </c>
      <c r="C3467" s="22" t="inlineStr">
        <is>
          <r>
            <t xml:space="preserve">SINAPI</t>
          </r>
        </is>
      </c>
      <c r="D3467" s="22" t="inlineStr">
        <is>
          <r>
            <t xml:space="preserve">H</t>
          </r>
        </is>
      </c>
      <c r="E3467" s="24" t="n">
        <v>0.501</v>
      </c>
      <c r="F3467" s="25" t="n">
        <v>23.56</v>
      </c>
      <c r="G3467" s="25" t="n">
        <f>TRUNC(TRUNC(E3467,8)*F3467,2)</f>
        <v>11.8</v>
      </c>
    </row>
    <row r="3468" customHeight="1" ht="18">
      <c r="A3468" s="2" t="inlineStr"/>
      <c r="B3468" s="2" t="inlineStr"/>
      <c r="C3468" s="2" t="inlineStr"/>
      <c r="D3468" s="2" t="inlineStr"/>
      <c r="E3468" s="26" t="inlineStr">
        <is>
          <r>
            <t xml:space="preserve">TOTAL Mão de Obra com Encargos Complementares:</t>
          </r>
        </is>
      </c>
      <c r="F3468" s="26" t="inlineStr"/>
      <c r="G3468" s="27" t="n">
        <f>SUM(G3466:G3467)</f>
        <v>41.01</v>
      </c>
    </row>
    <row r="3469" customHeight="1" ht="15">
      <c r="A3469" s="2" t="inlineStr"/>
      <c r="B3469" s="2" t="inlineStr"/>
      <c r="C3469" s="2" t="inlineStr"/>
      <c r="D3469" s="2" t="inlineStr"/>
      <c r="E3469" s="28" t="inlineStr">
        <is>
          <r>
            <t xml:space="preserve">VALOR:</t>
          </r>
        </is>
      </c>
      <c r="F3469" s="28" t="inlineStr"/>
      <c r="G3469" s="29" t="n">
        <f>ROUND(SUM(G3464,G3468),2)</f>
        <v>167.63</v>
      </c>
    </row>
    <row r="3470" customHeight="1" ht="15">
      <c r="A3470" s="2" t="inlineStr"/>
      <c r="B3470" s="2" t="inlineStr"/>
      <c r="C3470" s="2" t="inlineStr"/>
      <c r="D3470" s="2" t="inlineStr"/>
      <c r="E3470" s="28" t="inlineStr">
        <is>
          <r>
            <t xml:space="preserve">VALOR BDI (20.34%):</t>
          </r>
        </is>
      </c>
      <c r="F3470" s="28" t="inlineStr"/>
      <c r="G3470" s="29" t="n">
        <f>ROUND(G3469*(20.34/100),2)</f>
        <v>34.1</v>
      </c>
    </row>
    <row r="3471" customHeight="1" ht="15">
      <c r="A3471" s="2" t="inlineStr"/>
      <c r="B3471" s="2" t="inlineStr"/>
      <c r="C3471" s="2" t="inlineStr"/>
      <c r="D3471" s="2" t="inlineStr"/>
      <c r="E3471" s="28" t="inlineStr">
        <is>
          <r>
            <t xml:space="preserve">VALOR COM BDI:</t>
          </r>
        </is>
      </c>
      <c r="F3471" s="28" t="inlineStr"/>
      <c r="G3471" s="29" t="n">
        <f>G3470+G3469</f>
        <v>201.73</v>
      </c>
    </row>
    <row r="3472" customHeight="1" ht="10">
      <c r="A3472" s="2" t="inlineStr"/>
      <c r="B3472" s="2" t="inlineStr"/>
      <c r="C3472" s="2" t="inlineStr"/>
      <c r="D3472" s="2" t="inlineStr"/>
      <c r="E3472" s="18" t="inlineStr"/>
      <c r="F3472" s="18" t="inlineStr"/>
      <c r="G3472" s="18" t="inlineStr"/>
    </row>
    <row r="3473" customHeight="1" ht="20">
      <c r="A3473" s="19" t="inlineStr">
        <is>
          <r>
            <t xml:space="preserve">​C1371​ FIO ISOLADO PVC P/750V 1.5 MM2​ (M)</t>
          </r>
        </is>
      </c>
      <c r="B3473" s="19" t="inlineStr"/>
      <c r="C3473" s="19" t="inlineStr"/>
      <c r="D3473" s="19" t="inlineStr"/>
      <c r="E3473" s="19" t="inlineStr"/>
      <c r="F3473" s="19" t="inlineStr"/>
      <c r="G3473" s="19" t="inlineStr"/>
    </row>
    <row r="3474" customHeight="1" ht="15">
      <c r="A3474" s="20" t="inlineStr">
        <is>
          <r>
            <t xml:space="preserve">Material</t>
          </r>
        </is>
      </c>
      <c r="B3474" s="20" t="inlineStr"/>
      <c r="C3474" s="21" t="inlineStr">
        <is>
          <r>
            <t xml:space="preserve">FONTE</t>
          </r>
        </is>
      </c>
      <c r="D3474" s="21" t="inlineStr">
        <is>
          <r>
            <t xml:space="preserve">UNID</t>
          </r>
        </is>
      </c>
      <c r="E3474" s="21" t="inlineStr">
        <is>
          <r>
            <t xml:space="preserve">COEFICIENTE</t>
          </r>
        </is>
      </c>
      <c r="F3474" s="21" t="inlineStr">
        <is>
          <r>
            <t xml:space="preserve">PREÇO UNITÁRIO</t>
          </r>
        </is>
      </c>
      <c r="G3474" s="21" t="inlineStr">
        <is>
          <r>
            <t xml:space="preserve">TOTAL</t>
          </r>
        </is>
      </c>
    </row>
    <row r="3475" customHeight="1" ht="15">
      <c r="A3475" s="22" t="inlineStr">
        <is>
          <r>
            <t xml:space="preserve">I1170</t>
          </r>
        </is>
      </c>
      <c r="B3475" s="23" t="inlineStr">
        <is>
          <r>
            <t xml:space="preserve">FIO ISOLADO EM PVC 1.50MM2 - 750V</t>
          </r>
        </is>
      </c>
      <c r="C3475" s="22" t="inlineStr">
        <is>
          <r>
            <t xml:space="preserve">SEINFRA</t>
          </r>
        </is>
      </c>
      <c r="D3475" s="22" t="inlineStr">
        <is>
          <r>
            <t xml:space="preserve">M</t>
          </r>
        </is>
      </c>
      <c r="E3475" s="24" t="n">
        <v>1.02</v>
      </c>
      <c r="F3475" s="30" t="n">
        <v>1.08</v>
      </c>
      <c r="G3475" s="30" t="n">
        <f>ROUND(ROUND(E3475,8)*F3475,4)</f>
        <v>1.1016</v>
      </c>
    </row>
    <row r="3476" customHeight="1" ht="15">
      <c r="A3476" s="2" t="inlineStr"/>
      <c r="B3476" s="2" t="inlineStr"/>
      <c r="C3476" s="2" t="inlineStr"/>
      <c r="D3476" s="2" t="inlineStr"/>
      <c r="E3476" s="26" t="inlineStr">
        <is>
          <r>
            <t xml:space="preserve">TOTAL Material:</t>
          </r>
        </is>
      </c>
      <c r="F3476" s="26" t="inlineStr"/>
      <c r="G3476" s="31" t="n">
        <f>SUM(G3475:G3475)</f>
        <v>1.1016</v>
      </c>
    </row>
    <row r="3477" customHeight="1" ht="15">
      <c r="A3477" s="20" t="inlineStr">
        <is>
          <r>
            <t xml:space="preserve">Mão de Obra</t>
          </r>
        </is>
      </c>
      <c r="B3477" s="20" t="inlineStr"/>
      <c r="C3477" s="21" t="inlineStr">
        <is>
          <r>
            <t xml:space="preserve">FONTE</t>
          </r>
        </is>
      </c>
      <c r="D3477" s="21" t="inlineStr">
        <is>
          <r>
            <t xml:space="preserve">UNID</t>
          </r>
        </is>
      </c>
      <c r="E3477" s="21" t="inlineStr">
        <is>
          <r>
            <t xml:space="preserve">COEFICIENTE</t>
          </r>
        </is>
      </c>
      <c r="F3477" s="21" t="inlineStr">
        <is>
          <r>
            <t xml:space="preserve">PREÇO UNITÁRIO</t>
          </r>
        </is>
      </c>
      <c r="G3477" s="21" t="inlineStr">
        <is>
          <r>
            <t xml:space="preserve">TOTAL</t>
          </r>
        </is>
      </c>
    </row>
    <row r="3478" customHeight="1" ht="15">
      <c r="A3478" s="22" t="inlineStr">
        <is>
          <r>
            <t xml:space="preserve">I0042</t>
          </r>
        </is>
      </c>
      <c r="B3478" s="23" t="inlineStr">
        <is>
          <r>
            <t xml:space="preserve">AJUDANTE DE ELETRICISTA</t>
          </r>
        </is>
      </c>
      <c r="C3478" s="22" t="inlineStr">
        <is>
          <r>
            <t xml:space="preserve">SEINFRA</t>
          </r>
        </is>
      </c>
      <c r="D3478" s="22" t="inlineStr">
        <is>
          <r>
            <t xml:space="preserve">H</t>
          </r>
        </is>
      </c>
      <c r="E3478" s="24" t="n">
        <v>0.1</v>
      </c>
      <c r="F3478" s="30" t="n">
        <v>21.1</v>
      </c>
      <c r="G3478" s="30" t="n">
        <f>ROUND(ROUND(E3478,8)*F3478,4)</f>
        <v>2.11</v>
      </c>
    </row>
    <row r="3479" customHeight="1" ht="15">
      <c r="A3479" s="22" t="inlineStr">
        <is>
          <r>
            <t xml:space="preserve">I2312</t>
          </r>
        </is>
      </c>
      <c r="B3479" s="23" t="inlineStr">
        <is>
          <r>
            <t xml:space="preserve">ELETRICISTA</t>
          </r>
        </is>
      </c>
      <c r="C3479" s="22" t="inlineStr">
        <is>
          <r>
            <t xml:space="preserve">SEINFRA</t>
          </r>
        </is>
      </c>
      <c r="D3479" s="22" t="inlineStr">
        <is>
          <r>
            <t xml:space="preserve">H</t>
          </r>
        </is>
      </c>
      <c r="E3479" s="24" t="n">
        <v>0.1</v>
      </c>
      <c r="F3479" s="30" t="n">
        <v>26.85</v>
      </c>
      <c r="G3479" s="30" t="n">
        <f>ROUND(ROUND(E3479,8)*F3479,4)</f>
        <v>2.685</v>
      </c>
    </row>
    <row r="3480" customHeight="1" ht="15">
      <c r="A3480" s="2" t="inlineStr"/>
      <c r="B3480" s="2" t="inlineStr"/>
      <c r="C3480" s="2" t="inlineStr"/>
      <c r="D3480" s="2" t="inlineStr"/>
      <c r="E3480" s="26" t="inlineStr">
        <is>
          <r>
            <t xml:space="preserve">TOTAL Mão de Obra:</t>
          </r>
        </is>
      </c>
      <c r="F3480" s="26" t="inlineStr"/>
      <c r="G3480" s="31" t="n">
        <f>SUM(G3478:G3479)</f>
        <v>4.795</v>
      </c>
    </row>
    <row r="3481" customHeight="1" ht="15">
      <c r="A3481" s="2" t="inlineStr"/>
      <c r="B3481" s="2" t="inlineStr"/>
      <c r="C3481" s="2" t="inlineStr"/>
      <c r="D3481" s="2" t="inlineStr"/>
      <c r="E3481" s="28" t="inlineStr">
        <is>
          <r>
            <t xml:space="preserve">VALOR:</t>
          </r>
        </is>
      </c>
      <c r="F3481" s="28" t="inlineStr"/>
      <c r="G3481" s="29" t="n">
        <f>ROUND(SUM(G3476,G3480),2)</f>
        <v>5.9</v>
      </c>
    </row>
    <row r="3482" customHeight="1" ht="15">
      <c r="A3482" s="2" t="inlineStr"/>
      <c r="B3482" s="2" t="inlineStr"/>
      <c r="C3482" s="2" t="inlineStr"/>
      <c r="D3482" s="2" t="inlineStr"/>
      <c r="E3482" s="28" t="inlineStr">
        <is>
          <r>
            <t xml:space="preserve">VALOR BDI (20.34%):</t>
          </r>
        </is>
      </c>
      <c r="F3482" s="28" t="inlineStr"/>
      <c r="G3482" s="29" t="n">
        <f>ROUND(G3481*(20.34/100),2)</f>
        <v>1.2</v>
      </c>
    </row>
    <row r="3483" customHeight="1" ht="15">
      <c r="A3483" s="2" t="inlineStr"/>
      <c r="B3483" s="2" t="inlineStr"/>
      <c r="C3483" s="2" t="inlineStr"/>
      <c r="D3483" s="2" t="inlineStr"/>
      <c r="E3483" s="28" t="inlineStr">
        <is>
          <r>
            <t xml:space="preserve">VALOR COM BDI:</t>
          </r>
        </is>
      </c>
      <c r="F3483" s="28" t="inlineStr"/>
      <c r="G3483" s="29" t="n">
        <f>G3482+G3481</f>
        <v>7.1</v>
      </c>
    </row>
    <row r="3484" customHeight="1" ht="10">
      <c r="A3484" s="2" t="inlineStr"/>
      <c r="B3484" s="2" t="inlineStr"/>
      <c r="C3484" s="2" t="inlineStr"/>
      <c r="D3484" s="2" t="inlineStr"/>
      <c r="E3484" s="18" t="inlineStr"/>
      <c r="F3484" s="18" t="inlineStr"/>
      <c r="G3484" s="18" t="inlineStr"/>
    </row>
    <row r="3485" customHeight="1" ht="27">
      <c r="A3485" s="19" t="inlineStr">
        <is>
          <r>
            <t xml:space="preserve">​91170​ FIXAÇÃO DE TUBOS HORIZONTAIS DE PVC ÁGUA, PVC ESGOTO, PVC ÁGUA PLUVIAL, CPVC, PPR, COBRE OU AÇO, DIÂMETROS MENORES OU IGUAIS A 40 MM, COM ABRAÇADEIRA METÁLICA RÍGIDA TIPO U PERFIL 1 1/4", FIXADA EM PERFILADO EM LAJE. AF_09/2023_PS​ (M)</t>
          </r>
        </is>
      </c>
      <c r="B3485" s="19" t="inlineStr"/>
      <c r="C3485" s="19" t="inlineStr"/>
      <c r="D3485" s="19" t="inlineStr"/>
      <c r="E3485" s="19" t="inlineStr"/>
      <c r="F3485" s="19" t="inlineStr"/>
      <c r="G3485" s="19" t="inlineStr"/>
    </row>
    <row r="3486" customHeight="1" ht="15">
      <c r="A3486" s="20" t="inlineStr">
        <is>
          <r>
            <t xml:space="preserve">Material</t>
          </r>
        </is>
      </c>
      <c r="B3486" s="20" t="inlineStr"/>
      <c r="C3486" s="21" t="inlineStr">
        <is>
          <r>
            <t xml:space="preserve">FONTE</t>
          </r>
        </is>
      </c>
      <c r="D3486" s="21" t="inlineStr">
        <is>
          <r>
            <t xml:space="preserve">UNID</t>
          </r>
        </is>
      </c>
      <c r="E3486" s="21" t="inlineStr">
        <is>
          <r>
            <t xml:space="preserve">COEFICIENTE</t>
          </r>
        </is>
      </c>
      <c r="F3486" s="21" t="inlineStr">
        <is>
          <r>
            <t xml:space="preserve">PREÇO UNITÁRIO</t>
          </r>
        </is>
      </c>
      <c r="G3486" s="21" t="inlineStr">
        <is>
          <r>
            <t xml:space="preserve">TOTAL</t>
          </r>
        </is>
      </c>
    </row>
    <row r="3487" customHeight="1" ht="21">
      <c r="A3487" s="22" t="inlineStr">
        <is>
          <r>
            <t xml:space="preserve">00000392</t>
          </r>
        </is>
      </c>
      <c r="B3487" s="23" t="inlineStr">
        <is>
          <r>
            <t xml:space="preserve">ABRACADEIRA EM ACO PARA AMARRACAO DE ELETRODUTOS, TIPO D, COM 1/2" E PARAFUSO DE FIXACAO</t>
          </r>
        </is>
      </c>
      <c r="C3487" s="22" t="inlineStr">
        <is>
          <r>
            <t xml:space="preserve">SINAPI</t>
          </r>
        </is>
      </c>
      <c r="D3487" s="22" t="inlineStr">
        <is>
          <r>
            <t xml:space="preserve">UN</t>
          </r>
        </is>
      </c>
      <c r="E3487" s="24" t="n">
        <v>1.7857</v>
      </c>
      <c r="F3487" s="25" t="n">
        <v>3.65</v>
      </c>
      <c r="G3487" s="25" t="n">
        <f>TRUNC(TRUNC(E3487,8)*F3487,2)</f>
        <v>6.51</v>
      </c>
    </row>
    <row r="3488" customHeight="1" ht="15">
      <c r="A3488" s="2" t="inlineStr"/>
      <c r="B3488" s="2" t="inlineStr"/>
      <c r="C3488" s="2" t="inlineStr"/>
      <c r="D3488" s="2" t="inlineStr"/>
      <c r="E3488" s="26" t="inlineStr">
        <is>
          <r>
            <t xml:space="preserve">TOTAL Material:</t>
          </r>
        </is>
      </c>
      <c r="F3488" s="26" t="inlineStr"/>
      <c r="G3488" s="27" t="n">
        <f>SUM(G3487:G3487)</f>
        <v>6.51</v>
      </c>
    </row>
    <row r="3489" customHeight="1" ht="15">
      <c r="A3489" s="20" t="inlineStr">
        <is>
          <r>
            <t xml:space="preserve">Mão de Obra com Encargos Complementares</t>
          </r>
        </is>
      </c>
      <c r="B3489" s="20" t="inlineStr"/>
      <c r="C3489" s="21" t="inlineStr">
        <is>
          <r>
            <t xml:space="preserve">FONTE</t>
          </r>
        </is>
      </c>
      <c r="D3489" s="21" t="inlineStr">
        <is>
          <r>
            <t xml:space="preserve">UNID</t>
          </r>
        </is>
      </c>
      <c r="E3489" s="21" t="inlineStr">
        <is>
          <r>
            <t xml:space="preserve">COEFICIENTE</t>
          </r>
        </is>
      </c>
      <c r="F3489" s="21" t="inlineStr">
        <is>
          <r>
            <t xml:space="preserve">PREÇO UNITÁRIO</t>
          </r>
        </is>
      </c>
      <c r="G3489" s="21" t="inlineStr">
        <is>
          <r>
            <t xml:space="preserve">TOTAL</t>
          </r>
        </is>
      </c>
    </row>
    <row r="3490" customHeight="1" ht="21">
      <c r="A3490" s="22" t="inlineStr">
        <is>
          <r>
            <t xml:space="preserve">88248</t>
          </r>
        </is>
      </c>
      <c r="B3490" s="23" t="inlineStr">
        <is>
          <r>
            <t xml:space="preserve">AUXILIAR DE ENCANADOR OU BOMBEIRO HIDRÁULICO COM ENCARGOS COMPLEMENTARES</t>
          </r>
        </is>
      </c>
      <c r="C3490" s="22" t="inlineStr">
        <is>
          <r>
            <t xml:space="preserve">SINAPI</t>
          </r>
        </is>
      </c>
      <c r="D3490" s="22" t="inlineStr">
        <is>
          <r>
            <t xml:space="preserve">H</t>
          </r>
        </is>
      </c>
      <c r="E3490" s="24" t="n">
        <v>0.048</v>
      </c>
      <c r="F3490" s="25" t="n">
        <v>24.23</v>
      </c>
      <c r="G3490" s="25" t="n">
        <f>TRUNC(TRUNC(E3490,8)*F3490,2)</f>
        <v>1.16</v>
      </c>
    </row>
    <row r="3491" customHeight="1" ht="21">
      <c r="A3491" s="22" t="inlineStr">
        <is>
          <r>
            <t xml:space="preserve">88267</t>
          </r>
        </is>
      </c>
      <c r="B3491" s="23" t="inlineStr">
        <is>
          <r>
            <t xml:space="preserve">ENCANADOR OU BOMBEIRO HIDRÁULICO COM ENCARGOS COMPLEMENTARES</t>
          </r>
        </is>
      </c>
      <c r="C3491" s="22" t="inlineStr">
        <is>
          <r>
            <t xml:space="preserve">SINAPI</t>
          </r>
        </is>
      </c>
      <c r="D3491" s="22" t="inlineStr">
        <is>
          <r>
            <t xml:space="preserve">H</t>
          </r>
        </is>
      </c>
      <c r="E3491" s="24" t="n">
        <v>0.2114</v>
      </c>
      <c r="F3491" s="25" t="n">
        <v>29.86</v>
      </c>
      <c r="G3491" s="25" t="n">
        <f>TRUNC(TRUNC(E3491,8)*F3491,2)</f>
        <v>6.31</v>
      </c>
    </row>
    <row r="3492" customHeight="1" ht="18">
      <c r="A3492" s="2" t="inlineStr"/>
      <c r="B3492" s="2" t="inlineStr"/>
      <c r="C3492" s="2" t="inlineStr"/>
      <c r="D3492" s="2" t="inlineStr"/>
      <c r="E3492" s="26" t="inlineStr">
        <is>
          <r>
            <t xml:space="preserve">TOTAL Mão de Obra com Encargos Complementares:</t>
          </r>
        </is>
      </c>
      <c r="F3492" s="26" t="inlineStr"/>
      <c r="G3492" s="27" t="n">
        <f>SUM(G3490:G3491)</f>
        <v>7.47</v>
      </c>
    </row>
    <row r="3493" customHeight="1" ht="15">
      <c r="A3493" s="2" t="inlineStr"/>
      <c r="B3493" s="2" t="inlineStr"/>
      <c r="C3493" s="2" t="inlineStr"/>
      <c r="D3493" s="2" t="inlineStr"/>
      <c r="E3493" s="28" t="inlineStr">
        <is>
          <r>
            <t xml:space="preserve">VALOR:</t>
          </r>
        </is>
      </c>
      <c r="F3493" s="28" t="inlineStr"/>
      <c r="G3493" s="29" t="n">
        <f>ROUND(SUM(G3488,G3492),2)</f>
        <v>13.98</v>
      </c>
    </row>
    <row r="3494" customHeight="1" ht="15">
      <c r="A3494" s="2" t="inlineStr"/>
      <c r="B3494" s="2" t="inlineStr"/>
      <c r="C3494" s="2" t="inlineStr"/>
      <c r="D3494" s="2" t="inlineStr"/>
      <c r="E3494" s="28" t="inlineStr">
        <is>
          <r>
            <t xml:space="preserve">VALOR BDI (20.34%):</t>
          </r>
        </is>
      </c>
      <c r="F3494" s="28" t="inlineStr"/>
      <c r="G3494" s="29" t="n">
        <f>ROUND(G3493*(20.34/100),2)</f>
        <v>2.84</v>
      </c>
    </row>
    <row r="3495" customHeight="1" ht="15">
      <c r="A3495" s="2" t="inlineStr"/>
      <c r="B3495" s="2" t="inlineStr"/>
      <c r="C3495" s="2" t="inlineStr"/>
      <c r="D3495" s="2" t="inlineStr"/>
      <c r="E3495" s="28" t="inlineStr">
        <is>
          <r>
            <t xml:space="preserve">VALOR COM BDI:</t>
          </r>
        </is>
      </c>
      <c r="F3495" s="28" t="inlineStr"/>
      <c r="G3495" s="29" t="n">
        <f>G3494+G3493</f>
        <v>16.82</v>
      </c>
    </row>
    <row r="3496" customHeight="1" ht="10">
      <c r="A3496" s="2" t="inlineStr"/>
      <c r="B3496" s="2" t="inlineStr"/>
      <c r="C3496" s="2" t="inlineStr"/>
      <c r="D3496" s="2" t="inlineStr"/>
      <c r="E3496" s="18" t="inlineStr"/>
      <c r="F3496" s="18" t="inlineStr"/>
      <c r="G3496" s="18" t="inlineStr"/>
    </row>
    <row r="3497" customHeight="1" ht="20">
      <c r="A3497" s="19" t="inlineStr">
        <is>
          <r>
            <t xml:space="preserve">​C1400​ FORMA DE TÁBUAS DE 1" DE 3A. P/FUNDAÇÕES UTIL. 5 X​ (M2)</t>
          </r>
        </is>
      </c>
      <c r="B3497" s="19" t="inlineStr"/>
      <c r="C3497" s="19" t="inlineStr"/>
      <c r="D3497" s="19" t="inlineStr"/>
      <c r="E3497" s="19" t="inlineStr"/>
      <c r="F3497" s="19" t="inlineStr"/>
      <c r="G3497" s="19" t="inlineStr"/>
    </row>
    <row r="3498" customHeight="1" ht="15">
      <c r="A3498" s="20" t="inlineStr">
        <is>
          <r>
            <t xml:space="preserve">Material</t>
          </r>
        </is>
      </c>
      <c r="B3498" s="20" t="inlineStr"/>
      <c r="C3498" s="21" t="inlineStr">
        <is>
          <r>
            <t xml:space="preserve">FONTE</t>
          </r>
        </is>
      </c>
      <c r="D3498" s="21" t="inlineStr">
        <is>
          <r>
            <t xml:space="preserve">UNID</t>
          </r>
        </is>
      </c>
      <c r="E3498" s="21" t="inlineStr">
        <is>
          <r>
            <t xml:space="preserve">COEFICIENTE</t>
          </r>
        </is>
      </c>
      <c r="F3498" s="21" t="inlineStr">
        <is>
          <r>
            <t xml:space="preserve">PREÇO UNITÁRIO</t>
          </r>
        </is>
      </c>
      <c r="G3498" s="21" t="inlineStr">
        <is>
          <r>
            <t xml:space="preserve">TOTAL</t>
          </r>
        </is>
      </c>
    </row>
    <row r="3499" customHeight="1" ht="15">
      <c r="A3499" s="22" t="inlineStr">
        <is>
          <r>
            <t xml:space="preserve">I0965</t>
          </r>
        </is>
      </c>
      <c r="B3499" s="23" t="inlineStr">
        <is>
          <r>
            <t xml:space="preserve">DESMOLDANTE PARA FORMAS</t>
          </r>
        </is>
      </c>
      <c r="C3499" s="22" t="inlineStr">
        <is>
          <r>
            <t xml:space="preserve">SEINFRA</t>
          </r>
        </is>
      </c>
      <c r="D3499" s="22" t="inlineStr">
        <is>
          <r>
            <t xml:space="preserve">L</t>
          </r>
        </is>
      </c>
      <c r="E3499" s="24" t="n">
        <v>0.4</v>
      </c>
      <c r="F3499" s="30" t="n">
        <v>8.45</v>
      </c>
      <c r="G3499" s="30" t="n">
        <f>ROUND(ROUND(E3499,8)*F3499,4)</f>
        <v>3.38</v>
      </c>
    </row>
    <row r="3500" customHeight="1" ht="21">
      <c r="A3500" s="22" t="inlineStr">
        <is>
          <r>
            <t xml:space="preserve">I1728</t>
          </r>
        </is>
      </c>
      <c r="B3500" s="23" t="inlineStr">
        <is>
          <r>
            <t xml:space="preserve">PREGO 18X27 (2.1/2" X 10) (APROXIMADAMENTE 198UN/KG)</t>
          </r>
        </is>
      </c>
      <c r="C3500" s="22" t="inlineStr">
        <is>
          <r>
            <t xml:space="preserve">SEINFRA</t>
          </r>
        </is>
      </c>
      <c r="D3500" s="22" t="inlineStr">
        <is>
          <r>
            <t xml:space="preserve">KG</t>
          </r>
        </is>
      </c>
      <c r="E3500" s="24" t="n">
        <v>0.15</v>
      </c>
      <c r="F3500" s="30" t="n">
        <v>14.2</v>
      </c>
      <c r="G3500" s="30" t="n">
        <f>ROUND(ROUND(E3500,8)*F3500,4)</f>
        <v>2.13</v>
      </c>
    </row>
    <row r="3501" customHeight="1" ht="15">
      <c r="A3501" s="22" t="inlineStr">
        <is>
          <r>
            <t xml:space="preserve">I1846</t>
          </r>
        </is>
      </c>
      <c r="B3501" s="23" t="inlineStr">
        <is>
          <r>
            <t xml:space="preserve">SARRAFO DE 1"X4"</t>
          </r>
        </is>
      </c>
      <c r="C3501" s="22" t="inlineStr">
        <is>
          <r>
            <t xml:space="preserve">SEINFRA</t>
          </r>
        </is>
      </c>
      <c r="D3501" s="22" t="inlineStr">
        <is>
          <r>
            <t xml:space="preserve">M</t>
          </r>
        </is>
      </c>
      <c r="E3501" s="24" t="n">
        <v>0.5</v>
      </c>
      <c r="F3501" s="30" t="n">
        <v>6.05</v>
      </c>
      <c r="G3501" s="30" t="n">
        <f>ROUND(ROUND(E3501,8)*F3501,4)</f>
        <v>3.025</v>
      </c>
    </row>
    <row r="3502" customHeight="1" ht="15">
      <c r="A3502" s="22" t="inlineStr">
        <is>
          <r>
            <t xml:space="preserve">I1916</t>
          </r>
        </is>
      </c>
      <c r="B3502" s="23" t="inlineStr">
        <is>
          <r>
            <t xml:space="preserve">TABUA DE 1" DE 3A. - L = 30cm</t>
          </r>
        </is>
      </c>
      <c r="C3502" s="22" t="inlineStr">
        <is>
          <r>
            <t xml:space="preserve">SEINFRA</t>
          </r>
        </is>
      </c>
      <c r="D3502" s="22" t="inlineStr">
        <is>
          <r>
            <t xml:space="preserve">M</t>
          </r>
        </is>
      </c>
      <c r="E3502" s="24" t="n">
        <v>1.0</v>
      </c>
      <c r="F3502" s="30" t="n">
        <v>12.77</v>
      </c>
      <c r="G3502" s="30" t="n">
        <f>ROUND(ROUND(E3502,8)*F3502,4)</f>
        <v>12.77</v>
      </c>
    </row>
    <row r="3503" customHeight="1" ht="15">
      <c r="A3503" s="2" t="inlineStr"/>
      <c r="B3503" s="2" t="inlineStr"/>
      <c r="C3503" s="2" t="inlineStr"/>
      <c r="D3503" s="2" t="inlineStr"/>
      <c r="E3503" s="26" t="inlineStr">
        <is>
          <r>
            <t xml:space="preserve">TOTAL Material:</t>
          </r>
        </is>
      </c>
      <c r="F3503" s="26" t="inlineStr"/>
      <c r="G3503" s="31" t="n">
        <f>SUM(G3499:G3502)</f>
        <v>21.305</v>
      </c>
    </row>
    <row r="3504" customHeight="1" ht="15">
      <c r="A3504" s="20" t="inlineStr">
        <is>
          <r>
            <t xml:space="preserve">Mão de Obra</t>
          </r>
        </is>
      </c>
      <c r="B3504" s="20" t="inlineStr"/>
      <c r="C3504" s="21" t="inlineStr">
        <is>
          <r>
            <t xml:space="preserve">FONTE</t>
          </r>
        </is>
      </c>
      <c r="D3504" s="21" t="inlineStr">
        <is>
          <r>
            <t xml:space="preserve">UNID</t>
          </r>
        </is>
      </c>
      <c r="E3504" s="21" t="inlineStr">
        <is>
          <r>
            <t xml:space="preserve">COEFICIENTE</t>
          </r>
        </is>
      </c>
      <c r="F3504" s="21" t="inlineStr">
        <is>
          <r>
            <t xml:space="preserve">PREÇO UNITÁRIO</t>
          </r>
        </is>
      </c>
      <c r="G3504" s="21" t="inlineStr">
        <is>
          <r>
            <t xml:space="preserve">TOTAL</t>
          </r>
        </is>
      </c>
    </row>
    <row r="3505" customHeight="1" ht="15">
      <c r="A3505" s="22" t="inlineStr">
        <is>
          <r>
            <t xml:space="preserve">I0041</t>
          </r>
        </is>
      </c>
      <c r="B3505" s="23" t="inlineStr">
        <is>
          <r>
            <t xml:space="preserve">AJUDANTE DE CARPINTEIRO</t>
          </r>
        </is>
      </c>
      <c r="C3505" s="22" t="inlineStr">
        <is>
          <r>
            <t xml:space="preserve">SEINFRA</t>
          </r>
        </is>
      </c>
      <c r="D3505" s="22" t="inlineStr">
        <is>
          <r>
            <t xml:space="preserve">H</t>
          </r>
        </is>
      </c>
      <c r="E3505" s="24" t="n">
        <v>1.3</v>
      </c>
      <c r="F3505" s="30" t="n">
        <v>21.1</v>
      </c>
      <c r="G3505" s="30" t="n">
        <f>ROUND(ROUND(E3505,8)*F3505,4)</f>
        <v>27.43</v>
      </c>
    </row>
    <row r="3506" customHeight="1" ht="15">
      <c r="A3506" s="22" t="inlineStr">
        <is>
          <r>
            <t xml:space="preserve">I0498</t>
          </r>
        </is>
      </c>
      <c r="B3506" s="23" t="inlineStr">
        <is>
          <r>
            <t xml:space="preserve">CARPINTEIRO</t>
          </r>
        </is>
      </c>
      <c r="C3506" s="22" t="inlineStr">
        <is>
          <r>
            <t xml:space="preserve">SEINFRA</t>
          </r>
        </is>
      </c>
      <c r="D3506" s="22" t="inlineStr">
        <is>
          <r>
            <t xml:space="preserve">H</t>
          </r>
        </is>
      </c>
      <c r="E3506" s="24" t="n">
        <v>1.3</v>
      </c>
      <c r="F3506" s="30" t="n">
        <v>26.86</v>
      </c>
      <c r="G3506" s="30" t="n">
        <f>ROUND(ROUND(E3506,8)*F3506,4)</f>
        <v>34.918</v>
      </c>
    </row>
    <row r="3507" customHeight="1" ht="15">
      <c r="A3507" s="2" t="inlineStr"/>
      <c r="B3507" s="2" t="inlineStr"/>
      <c r="C3507" s="2" t="inlineStr"/>
      <c r="D3507" s="2" t="inlineStr"/>
      <c r="E3507" s="26" t="inlineStr">
        <is>
          <r>
            <t xml:space="preserve">TOTAL Mão de Obra:</t>
          </r>
        </is>
      </c>
      <c r="F3507" s="26" t="inlineStr"/>
      <c r="G3507" s="31" t="n">
        <f>SUM(G3505:G3506)</f>
        <v>62.348</v>
      </c>
    </row>
    <row r="3508" customHeight="1" ht="15">
      <c r="A3508" s="2" t="inlineStr"/>
      <c r="B3508" s="2" t="inlineStr"/>
      <c r="C3508" s="2" t="inlineStr"/>
      <c r="D3508" s="2" t="inlineStr"/>
      <c r="E3508" s="28" t="inlineStr">
        <is>
          <r>
            <t xml:space="preserve">VALOR:</t>
          </r>
        </is>
      </c>
      <c r="F3508" s="28" t="inlineStr"/>
      <c r="G3508" s="29" t="n">
        <f>ROUND(SUM(G3503,G3507),2)</f>
        <v>83.65</v>
      </c>
    </row>
    <row r="3509" customHeight="1" ht="15">
      <c r="A3509" s="2" t="inlineStr"/>
      <c r="B3509" s="2" t="inlineStr"/>
      <c r="C3509" s="2" t="inlineStr"/>
      <c r="D3509" s="2" t="inlineStr"/>
      <c r="E3509" s="28" t="inlineStr">
        <is>
          <r>
            <t xml:space="preserve">VALOR BDI (20.34%):</t>
          </r>
        </is>
      </c>
      <c r="F3509" s="28" t="inlineStr"/>
      <c r="G3509" s="29" t="n">
        <f>ROUND(G3508*(20.34/100),2)</f>
        <v>17.01</v>
      </c>
    </row>
    <row r="3510" customHeight="1" ht="15">
      <c r="A3510" s="2" t="inlineStr"/>
      <c r="B3510" s="2" t="inlineStr"/>
      <c r="C3510" s="2" t="inlineStr"/>
      <c r="D3510" s="2" t="inlineStr"/>
      <c r="E3510" s="28" t="inlineStr">
        <is>
          <r>
            <t xml:space="preserve">VALOR COM BDI:</t>
          </r>
        </is>
      </c>
      <c r="F3510" s="28" t="inlineStr"/>
      <c r="G3510" s="29" t="n">
        <f>G3509+G3508</f>
        <v>100.66</v>
      </c>
    </row>
    <row r="3511" customHeight="1" ht="10">
      <c r="A3511" s="2" t="inlineStr"/>
      <c r="B3511" s="2" t="inlineStr"/>
      <c r="C3511" s="2" t="inlineStr"/>
      <c r="D3511" s="2" t="inlineStr"/>
      <c r="E3511" s="18" t="inlineStr"/>
      <c r="F3511" s="18" t="inlineStr"/>
      <c r="G3511" s="18" t="inlineStr"/>
    </row>
    <row r="3512" customHeight="1" ht="20">
      <c r="A3512" s="19" t="inlineStr">
        <is>
          <r>
            <t xml:space="preserve">​C1405​ FORMA PLANA CHAPA COMPENSADA RESINADA, ESP.= 12mm UTIL. 3 X​ (M2)</t>
          </r>
        </is>
      </c>
      <c r="B3512" s="19" t="inlineStr"/>
      <c r="C3512" s="19" t="inlineStr"/>
      <c r="D3512" s="19" t="inlineStr"/>
      <c r="E3512" s="19" t="inlineStr"/>
      <c r="F3512" s="19" t="inlineStr"/>
      <c r="G3512" s="19" t="inlineStr"/>
    </row>
    <row r="3513" customHeight="1" ht="15">
      <c r="A3513" s="20" t="inlineStr">
        <is>
          <r>
            <t xml:space="preserve">Material</t>
          </r>
        </is>
      </c>
      <c r="B3513" s="20" t="inlineStr"/>
      <c r="C3513" s="21" t="inlineStr">
        <is>
          <r>
            <t xml:space="preserve">FONTE</t>
          </r>
        </is>
      </c>
      <c r="D3513" s="21" t="inlineStr">
        <is>
          <r>
            <t xml:space="preserve">UNID</t>
          </r>
        </is>
      </c>
      <c r="E3513" s="21" t="inlineStr">
        <is>
          <r>
            <t xml:space="preserve">COEFICIENTE</t>
          </r>
        </is>
      </c>
      <c r="F3513" s="21" t="inlineStr">
        <is>
          <r>
            <t xml:space="preserve">PREÇO UNITÁRIO</t>
          </r>
        </is>
      </c>
      <c r="G3513" s="21" t="inlineStr">
        <is>
          <r>
            <t xml:space="preserve">TOTAL</t>
          </r>
        </is>
      </c>
    </row>
    <row r="3514" customHeight="1" ht="15">
      <c r="A3514" s="22" t="inlineStr">
        <is>
          <r>
            <t xml:space="preserve">I0529</t>
          </r>
        </is>
      </c>
      <c r="B3514" s="23" t="inlineStr">
        <is>
          <r>
            <t xml:space="preserve">CHAPA COMPENSADO RESINADO 12MM (1.10 X 2.20M)</t>
          </r>
        </is>
      </c>
      <c r="C3514" s="22" t="inlineStr">
        <is>
          <r>
            <t xml:space="preserve">SEINFRA</t>
          </r>
        </is>
      </c>
      <c r="D3514" s="22" t="inlineStr">
        <is>
          <r>
            <t xml:space="preserve">M2</t>
          </r>
        </is>
      </c>
      <c r="E3514" s="24" t="n">
        <v>0.43</v>
      </c>
      <c r="F3514" s="30" t="n">
        <v>35.95</v>
      </c>
      <c r="G3514" s="30" t="n">
        <f>ROUND(ROUND(E3514,8)*F3514,4)</f>
        <v>15.4585</v>
      </c>
    </row>
    <row r="3515" customHeight="1" ht="15">
      <c r="A3515" s="22" t="inlineStr">
        <is>
          <r>
            <t xml:space="preserve">I0965</t>
          </r>
        </is>
      </c>
      <c r="B3515" s="23" t="inlineStr">
        <is>
          <r>
            <t xml:space="preserve">DESMOLDANTE PARA FORMAS</t>
          </r>
        </is>
      </c>
      <c r="C3515" s="22" t="inlineStr">
        <is>
          <r>
            <t xml:space="preserve">SEINFRA</t>
          </r>
        </is>
      </c>
      <c r="D3515" s="22" t="inlineStr">
        <is>
          <r>
            <t xml:space="preserve">L</t>
          </r>
        </is>
      </c>
      <c r="E3515" s="24" t="n">
        <v>0.1</v>
      </c>
      <c r="F3515" s="30" t="n">
        <v>8.45</v>
      </c>
      <c r="G3515" s="30" t="n">
        <f>ROUND(ROUND(E3515,8)*F3515,4)</f>
        <v>0.845</v>
      </c>
    </row>
    <row r="3516" customHeight="1" ht="15">
      <c r="A3516" s="22" t="inlineStr">
        <is>
          <r>
            <t xml:space="preserve">I1691</t>
          </r>
        </is>
      </c>
      <c r="B3516" s="23" t="inlineStr">
        <is>
          <r>
            <t xml:space="preserve">PONTALETE / BARROTE DE 3"x3"</t>
          </r>
        </is>
      </c>
      <c r="C3516" s="22" t="inlineStr">
        <is>
          <r>
            <t xml:space="preserve">SEINFRA</t>
          </r>
        </is>
      </c>
      <c r="D3516" s="22" t="inlineStr">
        <is>
          <r>
            <t xml:space="preserve">M</t>
          </r>
        </is>
      </c>
      <c r="E3516" s="24" t="n">
        <v>2.0</v>
      </c>
      <c r="F3516" s="30" t="n">
        <v>16.09</v>
      </c>
      <c r="G3516" s="30" t="n">
        <f>ROUND(ROUND(E3516,8)*F3516,4)</f>
        <v>32.18</v>
      </c>
    </row>
    <row r="3517" customHeight="1" ht="21">
      <c r="A3517" s="22" t="inlineStr">
        <is>
          <r>
            <t xml:space="preserve">I1728</t>
          </r>
        </is>
      </c>
      <c r="B3517" s="23" t="inlineStr">
        <is>
          <r>
            <t xml:space="preserve">PREGO 18X27 (2.1/2" X 10) (APROXIMADAMENTE 198UN/KG)</t>
          </r>
        </is>
      </c>
      <c r="C3517" s="22" t="inlineStr">
        <is>
          <r>
            <t xml:space="preserve">SEINFRA</t>
          </r>
        </is>
      </c>
      <c r="D3517" s="22" t="inlineStr">
        <is>
          <r>
            <t xml:space="preserve">KG</t>
          </r>
        </is>
      </c>
      <c r="E3517" s="24" t="n">
        <v>0.25</v>
      </c>
      <c r="F3517" s="30" t="n">
        <v>14.2</v>
      </c>
      <c r="G3517" s="30" t="n">
        <f>ROUND(ROUND(E3517,8)*F3517,4)</f>
        <v>3.55</v>
      </c>
    </row>
    <row r="3518" customHeight="1" ht="15">
      <c r="A3518" s="22" t="inlineStr">
        <is>
          <r>
            <t xml:space="preserve">I1846</t>
          </r>
        </is>
      </c>
      <c r="B3518" s="23" t="inlineStr">
        <is>
          <r>
            <t xml:space="preserve">SARRAFO DE 1"X4"</t>
          </r>
        </is>
      </c>
      <c r="C3518" s="22" t="inlineStr">
        <is>
          <r>
            <t xml:space="preserve">SEINFRA</t>
          </r>
        </is>
      </c>
      <c r="D3518" s="22" t="inlineStr">
        <is>
          <r>
            <t xml:space="preserve">M</t>
          </r>
        </is>
      </c>
      <c r="E3518" s="24" t="n">
        <v>1.53</v>
      </c>
      <c r="F3518" s="30" t="n">
        <v>6.05</v>
      </c>
      <c r="G3518" s="30" t="n">
        <f>ROUND(ROUND(E3518,8)*F3518,4)</f>
        <v>9.2565</v>
      </c>
    </row>
    <row r="3519" customHeight="1" ht="15">
      <c r="A3519" s="22" t="inlineStr">
        <is>
          <r>
            <t xml:space="preserve">I1916</t>
          </r>
        </is>
      </c>
      <c r="B3519" s="23" t="inlineStr">
        <is>
          <r>
            <t xml:space="preserve">TABUA DE 1" DE 3A. - L = 30cm</t>
          </r>
        </is>
      </c>
      <c r="C3519" s="22" t="inlineStr">
        <is>
          <r>
            <t xml:space="preserve">SEINFRA</t>
          </r>
        </is>
      </c>
      <c r="D3519" s="22" t="inlineStr">
        <is>
          <r>
            <t xml:space="preserve">M</t>
          </r>
        </is>
      </c>
      <c r="E3519" s="24" t="n">
        <v>1.6</v>
      </c>
      <c r="F3519" s="30" t="n">
        <v>12.77</v>
      </c>
      <c r="G3519" s="30" t="n">
        <f>ROUND(ROUND(E3519,8)*F3519,4)</f>
        <v>20.432</v>
      </c>
    </row>
    <row r="3520" customHeight="1" ht="15">
      <c r="A3520" s="2" t="inlineStr"/>
      <c r="B3520" s="2" t="inlineStr"/>
      <c r="C3520" s="2" t="inlineStr"/>
      <c r="D3520" s="2" t="inlineStr"/>
      <c r="E3520" s="26" t="inlineStr">
        <is>
          <r>
            <t xml:space="preserve">TOTAL Material:</t>
          </r>
        </is>
      </c>
      <c r="F3520" s="26" t="inlineStr"/>
      <c r="G3520" s="31" t="n">
        <f>SUM(G3514:G3519)</f>
        <v>81.722</v>
      </c>
    </row>
    <row r="3521" customHeight="1" ht="15">
      <c r="A3521" s="20" t="inlineStr">
        <is>
          <r>
            <t xml:space="preserve">Mão de Obra</t>
          </r>
        </is>
      </c>
      <c r="B3521" s="20" t="inlineStr"/>
      <c r="C3521" s="21" t="inlineStr">
        <is>
          <r>
            <t xml:space="preserve">FONTE</t>
          </r>
        </is>
      </c>
      <c r="D3521" s="21" t="inlineStr">
        <is>
          <r>
            <t xml:space="preserve">UNID</t>
          </r>
        </is>
      </c>
      <c r="E3521" s="21" t="inlineStr">
        <is>
          <r>
            <t xml:space="preserve">COEFICIENTE</t>
          </r>
        </is>
      </c>
      <c r="F3521" s="21" t="inlineStr">
        <is>
          <r>
            <t xml:space="preserve">PREÇO UNITÁRIO</t>
          </r>
        </is>
      </c>
      <c r="G3521" s="21" t="inlineStr">
        <is>
          <r>
            <t xml:space="preserve">TOTAL</t>
          </r>
        </is>
      </c>
    </row>
    <row r="3522" customHeight="1" ht="15">
      <c r="A3522" s="22" t="inlineStr">
        <is>
          <r>
            <t xml:space="preserve">I0041</t>
          </r>
        </is>
      </c>
      <c r="B3522" s="23" t="inlineStr">
        <is>
          <r>
            <t xml:space="preserve">AJUDANTE DE CARPINTEIRO</t>
          </r>
        </is>
      </c>
      <c r="C3522" s="22" t="inlineStr">
        <is>
          <r>
            <t xml:space="preserve">SEINFRA</t>
          </r>
        </is>
      </c>
      <c r="D3522" s="22" t="inlineStr">
        <is>
          <r>
            <t xml:space="preserve">H</t>
          </r>
        </is>
      </c>
      <c r="E3522" s="24" t="n">
        <v>1.35</v>
      </c>
      <c r="F3522" s="30" t="n">
        <v>21.1</v>
      </c>
      <c r="G3522" s="30" t="n">
        <f>ROUND(ROUND(E3522,8)*F3522,4)</f>
        <v>28.485</v>
      </c>
    </row>
    <row r="3523" customHeight="1" ht="15">
      <c r="A3523" s="22" t="inlineStr">
        <is>
          <r>
            <t xml:space="preserve">I0498</t>
          </r>
        </is>
      </c>
      <c r="B3523" s="23" t="inlineStr">
        <is>
          <r>
            <t xml:space="preserve">CARPINTEIRO</t>
          </r>
        </is>
      </c>
      <c r="C3523" s="22" t="inlineStr">
        <is>
          <r>
            <t xml:space="preserve">SEINFRA</t>
          </r>
        </is>
      </c>
      <c r="D3523" s="22" t="inlineStr">
        <is>
          <r>
            <t xml:space="preserve">H</t>
          </r>
        </is>
      </c>
      <c r="E3523" s="24" t="n">
        <v>1.35</v>
      </c>
      <c r="F3523" s="30" t="n">
        <v>26.86</v>
      </c>
      <c r="G3523" s="30" t="n">
        <f>ROUND(ROUND(E3523,8)*F3523,4)</f>
        <v>36.261</v>
      </c>
    </row>
    <row r="3524" customHeight="1" ht="15">
      <c r="A3524" s="2" t="inlineStr"/>
      <c r="B3524" s="2" t="inlineStr"/>
      <c r="C3524" s="2" t="inlineStr"/>
      <c r="D3524" s="2" t="inlineStr"/>
      <c r="E3524" s="26" t="inlineStr">
        <is>
          <r>
            <t xml:space="preserve">TOTAL Mão de Obra:</t>
          </r>
        </is>
      </c>
      <c r="F3524" s="26" t="inlineStr"/>
      <c r="G3524" s="31" t="n">
        <f>SUM(G3522:G3523)</f>
        <v>64.746</v>
      </c>
    </row>
    <row r="3525" customHeight="1" ht="15">
      <c r="A3525" s="2" t="inlineStr"/>
      <c r="B3525" s="2" t="inlineStr"/>
      <c r="C3525" s="2" t="inlineStr"/>
      <c r="D3525" s="2" t="inlineStr"/>
      <c r="E3525" s="28" t="inlineStr">
        <is>
          <r>
            <t xml:space="preserve">VALOR:</t>
          </r>
        </is>
      </c>
      <c r="F3525" s="28" t="inlineStr"/>
      <c r="G3525" s="29" t="n">
        <f>ROUND(SUM(G3520,G3524),2)</f>
        <v>146.47</v>
      </c>
    </row>
    <row r="3526" customHeight="1" ht="15">
      <c r="A3526" s="2" t="inlineStr"/>
      <c r="B3526" s="2" t="inlineStr"/>
      <c r="C3526" s="2" t="inlineStr"/>
      <c r="D3526" s="2" t="inlineStr"/>
      <c r="E3526" s="28" t="inlineStr">
        <is>
          <r>
            <t xml:space="preserve">VALOR BDI (20.34%):</t>
          </r>
        </is>
      </c>
      <c r="F3526" s="28" t="inlineStr"/>
      <c r="G3526" s="29" t="n">
        <f>ROUND(G3525*(20.34/100),2)</f>
        <v>29.79</v>
      </c>
    </row>
    <row r="3527" customHeight="1" ht="15">
      <c r="A3527" s="2" t="inlineStr"/>
      <c r="B3527" s="2" t="inlineStr"/>
      <c r="C3527" s="2" t="inlineStr"/>
      <c r="D3527" s="2" t="inlineStr"/>
      <c r="E3527" s="28" t="inlineStr">
        <is>
          <r>
            <t xml:space="preserve">VALOR COM BDI:</t>
          </r>
        </is>
      </c>
      <c r="F3527" s="28" t="inlineStr"/>
      <c r="G3527" s="29" t="n">
        <f>G3526+G3525</f>
        <v>176.26</v>
      </c>
    </row>
    <row r="3528" customHeight="1" ht="10">
      <c r="A3528" s="2" t="inlineStr"/>
      <c r="B3528" s="2" t="inlineStr"/>
      <c r="C3528" s="2" t="inlineStr"/>
      <c r="D3528" s="2" t="inlineStr"/>
      <c r="E3528" s="18" t="inlineStr"/>
      <c r="F3528" s="18" t="inlineStr"/>
      <c r="G3528" s="18" t="inlineStr"/>
    </row>
    <row r="3529" customHeight="1" ht="20">
      <c r="A3529" s="19" t="inlineStr">
        <is>
          <r>
            <t xml:space="preserve">​102591​ FURO EM CAIXA D'ÁGUA COM ESPESSURA DE 2 ATÉ 5 MM E DIÂMETRO DE 25 MM. AF_06/2021​ (UN)</t>
          </r>
        </is>
      </c>
      <c r="B3529" s="19" t="inlineStr"/>
      <c r="C3529" s="19" t="inlineStr"/>
      <c r="D3529" s="19" t="inlineStr"/>
      <c r="E3529" s="19" t="inlineStr"/>
      <c r="F3529" s="19" t="inlineStr"/>
      <c r="G3529" s="19" t="inlineStr"/>
    </row>
    <row r="3530" customHeight="1" ht="15">
      <c r="A3530" s="20" t="inlineStr">
        <is>
          <r>
            <t xml:space="preserve">Mão de Obra com Encargos Complementares</t>
          </r>
        </is>
      </c>
      <c r="B3530" s="20" t="inlineStr"/>
      <c r="C3530" s="21" t="inlineStr">
        <is>
          <r>
            <t xml:space="preserve">FONTE</t>
          </r>
        </is>
      </c>
      <c r="D3530" s="21" t="inlineStr">
        <is>
          <r>
            <t xml:space="preserve">UNID</t>
          </r>
        </is>
      </c>
      <c r="E3530" s="21" t="inlineStr">
        <is>
          <r>
            <t xml:space="preserve">COEFICIENTE</t>
          </r>
        </is>
      </c>
      <c r="F3530" s="21" t="inlineStr">
        <is>
          <r>
            <t xml:space="preserve">PREÇO UNITÁRIO</t>
          </r>
        </is>
      </c>
      <c r="G3530" s="21" t="inlineStr">
        <is>
          <r>
            <t xml:space="preserve">TOTAL</t>
          </r>
        </is>
      </c>
    </row>
    <row r="3531" customHeight="1" ht="21">
      <c r="A3531" s="22" t="inlineStr">
        <is>
          <r>
            <t xml:space="preserve">88248</t>
          </r>
        </is>
      </c>
      <c r="B3531" s="23" t="inlineStr">
        <is>
          <r>
            <t xml:space="preserve">AUXILIAR DE ENCANADOR OU BOMBEIRO HIDRÁULICO COM ENCARGOS COMPLEMENTARES</t>
          </r>
        </is>
      </c>
      <c r="C3531" s="22" t="inlineStr">
        <is>
          <r>
            <t xml:space="preserve">SINAPI</t>
          </r>
        </is>
      </c>
      <c r="D3531" s="22" t="inlineStr">
        <is>
          <r>
            <t xml:space="preserve">H</t>
          </r>
        </is>
      </c>
      <c r="E3531" s="24" t="n">
        <v>0.0857</v>
      </c>
      <c r="F3531" s="25" t="n">
        <v>24.23</v>
      </c>
      <c r="G3531" s="25" t="n">
        <f>TRUNC(TRUNC(E3531,8)*F3531,2)</f>
        <v>2.07</v>
      </c>
    </row>
    <row r="3532" customHeight="1" ht="21">
      <c r="A3532" s="22" t="inlineStr">
        <is>
          <r>
            <t xml:space="preserve">88267</t>
          </r>
        </is>
      </c>
      <c r="B3532" s="23" t="inlineStr">
        <is>
          <r>
            <t xml:space="preserve">ENCANADOR OU BOMBEIRO HIDRÁULICO COM ENCARGOS COMPLEMENTARES</t>
          </r>
        </is>
      </c>
      <c r="C3532" s="22" t="inlineStr">
        <is>
          <r>
            <t xml:space="preserve">SINAPI</t>
          </r>
        </is>
      </c>
      <c r="D3532" s="22" t="inlineStr">
        <is>
          <r>
            <t xml:space="preserve">H</t>
          </r>
        </is>
      </c>
      <c r="E3532" s="24" t="n">
        <v>0.0857</v>
      </c>
      <c r="F3532" s="25" t="n">
        <v>29.86</v>
      </c>
      <c r="G3532" s="25" t="n">
        <f>TRUNC(TRUNC(E3532,8)*F3532,2)</f>
        <v>2.55</v>
      </c>
    </row>
    <row r="3533" customHeight="1" ht="18">
      <c r="A3533" s="2" t="inlineStr"/>
      <c r="B3533" s="2" t="inlineStr"/>
      <c r="C3533" s="2" t="inlineStr"/>
      <c r="D3533" s="2" t="inlineStr"/>
      <c r="E3533" s="26" t="inlineStr">
        <is>
          <r>
            <t xml:space="preserve">TOTAL Mão de Obra com Encargos Complementares:</t>
          </r>
        </is>
      </c>
      <c r="F3533" s="26" t="inlineStr"/>
      <c r="G3533" s="27" t="n">
        <f>SUM(G3531:G3532)</f>
        <v>4.62</v>
      </c>
    </row>
    <row r="3534" customHeight="1" ht="15">
      <c r="A3534" s="2" t="inlineStr"/>
      <c r="B3534" s="2" t="inlineStr"/>
      <c r="C3534" s="2" t="inlineStr"/>
      <c r="D3534" s="2" t="inlineStr"/>
      <c r="E3534" s="28" t="inlineStr">
        <is>
          <r>
            <t xml:space="preserve">VALOR:</t>
          </r>
        </is>
      </c>
      <c r="F3534" s="28" t="inlineStr"/>
      <c r="G3534" s="29" t="n">
        <f>ROUND(SUM(G3533),2)</f>
        <v>4.62</v>
      </c>
    </row>
    <row r="3535" customHeight="1" ht="15">
      <c r="A3535" s="2" t="inlineStr"/>
      <c r="B3535" s="2" t="inlineStr"/>
      <c r="C3535" s="2" t="inlineStr"/>
      <c r="D3535" s="2" t="inlineStr"/>
      <c r="E3535" s="28" t="inlineStr">
        <is>
          <r>
            <t xml:space="preserve">VALOR BDI (20.34%):</t>
          </r>
        </is>
      </c>
      <c r="F3535" s="28" t="inlineStr"/>
      <c r="G3535" s="29" t="n">
        <f>ROUND(G3534*(20.34/100),2)</f>
        <v>0.94</v>
      </c>
    </row>
    <row r="3536" customHeight="1" ht="15">
      <c r="A3536" s="2" t="inlineStr"/>
      <c r="B3536" s="2" t="inlineStr"/>
      <c r="C3536" s="2" t="inlineStr"/>
      <c r="D3536" s="2" t="inlineStr"/>
      <c r="E3536" s="28" t="inlineStr">
        <is>
          <r>
            <t xml:space="preserve">VALOR COM BDI:</t>
          </r>
        </is>
      </c>
      <c r="F3536" s="28" t="inlineStr"/>
      <c r="G3536" s="29" t="n">
        <f>G3535+G3534</f>
        <v>5.56</v>
      </c>
    </row>
    <row r="3537" customHeight="1" ht="10">
      <c r="A3537" s="2" t="inlineStr"/>
      <c r="B3537" s="2" t="inlineStr"/>
      <c r="C3537" s="2" t="inlineStr"/>
      <c r="D3537" s="2" t="inlineStr"/>
      <c r="E3537" s="18" t="inlineStr"/>
      <c r="F3537" s="18" t="inlineStr"/>
      <c r="G3537" s="18" t="inlineStr"/>
    </row>
    <row r="3538" customHeight="1" ht="20">
      <c r="A3538" s="19" t="inlineStr">
        <is>
          <r>
            <t xml:space="preserve">​102593​ FURO EM CAIXA D'ÁGUA COM ESPESSURA DE 2 ATÉ 5 MM E DIÂMETRO DE 32 MM. AF_06/2021​ (UN)</t>
          </r>
        </is>
      </c>
      <c r="B3538" s="19" t="inlineStr"/>
      <c r="C3538" s="19" t="inlineStr"/>
      <c r="D3538" s="19" t="inlineStr"/>
      <c r="E3538" s="19" t="inlineStr"/>
      <c r="F3538" s="19" t="inlineStr"/>
      <c r="G3538" s="19" t="inlineStr"/>
    </row>
    <row r="3539" customHeight="1" ht="15">
      <c r="A3539" s="20" t="inlineStr">
        <is>
          <r>
            <t xml:space="preserve">Mão de Obra com Encargos Complementares</t>
          </r>
        </is>
      </c>
      <c r="B3539" s="20" t="inlineStr"/>
      <c r="C3539" s="21" t="inlineStr">
        <is>
          <r>
            <t xml:space="preserve">FONTE</t>
          </r>
        </is>
      </c>
      <c r="D3539" s="21" t="inlineStr">
        <is>
          <r>
            <t xml:space="preserve">UNID</t>
          </r>
        </is>
      </c>
      <c r="E3539" s="21" t="inlineStr">
        <is>
          <r>
            <t xml:space="preserve">COEFICIENTE</t>
          </r>
        </is>
      </c>
      <c r="F3539" s="21" t="inlineStr">
        <is>
          <r>
            <t xml:space="preserve">PREÇO UNITÁRIO</t>
          </r>
        </is>
      </c>
      <c r="G3539" s="21" t="inlineStr">
        <is>
          <r>
            <t xml:space="preserve">TOTAL</t>
          </r>
        </is>
      </c>
    </row>
    <row r="3540" customHeight="1" ht="21">
      <c r="A3540" s="22" t="inlineStr">
        <is>
          <r>
            <t xml:space="preserve">88248</t>
          </r>
        </is>
      </c>
      <c r="B3540" s="23" t="inlineStr">
        <is>
          <r>
            <t xml:space="preserve">AUXILIAR DE ENCANADOR OU BOMBEIRO HIDRÁULICO COM ENCARGOS COMPLEMENTARES</t>
          </r>
        </is>
      </c>
      <c r="C3540" s="22" t="inlineStr">
        <is>
          <r>
            <t xml:space="preserve">SINAPI</t>
          </r>
        </is>
      </c>
      <c r="D3540" s="22" t="inlineStr">
        <is>
          <r>
            <t xml:space="preserve">H</t>
          </r>
        </is>
      </c>
      <c r="E3540" s="24" t="n">
        <v>0.0967</v>
      </c>
      <c r="F3540" s="25" t="n">
        <v>24.23</v>
      </c>
      <c r="G3540" s="25" t="n">
        <f>TRUNC(TRUNC(E3540,8)*F3540,2)</f>
        <v>2.34</v>
      </c>
    </row>
    <row r="3541" customHeight="1" ht="21">
      <c r="A3541" s="22" t="inlineStr">
        <is>
          <r>
            <t xml:space="preserve">88267</t>
          </r>
        </is>
      </c>
      <c r="B3541" s="23" t="inlineStr">
        <is>
          <r>
            <t xml:space="preserve">ENCANADOR OU BOMBEIRO HIDRÁULICO COM ENCARGOS COMPLEMENTARES</t>
          </r>
        </is>
      </c>
      <c r="C3541" s="22" t="inlineStr">
        <is>
          <r>
            <t xml:space="preserve">SINAPI</t>
          </r>
        </is>
      </c>
      <c r="D3541" s="22" t="inlineStr">
        <is>
          <r>
            <t xml:space="preserve">H</t>
          </r>
        </is>
      </c>
      <c r="E3541" s="24" t="n">
        <v>0.0967</v>
      </c>
      <c r="F3541" s="25" t="n">
        <v>29.86</v>
      </c>
      <c r="G3541" s="25" t="n">
        <f>TRUNC(TRUNC(E3541,8)*F3541,2)</f>
        <v>2.88</v>
      </c>
    </row>
    <row r="3542" customHeight="1" ht="18">
      <c r="A3542" s="2" t="inlineStr"/>
      <c r="B3542" s="2" t="inlineStr"/>
      <c r="C3542" s="2" t="inlineStr"/>
      <c r="D3542" s="2" t="inlineStr"/>
      <c r="E3542" s="26" t="inlineStr">
        <is>
          <r>
            <t xml:space="preserve">TOTAL Mão de Obra com Encargos Complementares:</t>
          </r>
        </is>
      </c>
      <c r="F3542" s="26" t="inlineStr"/>
      <c r="G3542" s="27" t="n">
        <f>SUM(G3540:G3541)</f>
        <v>5.22</v>
      </c>
    </row>
    <row r="3543" customHeight="1" ht="15">
      <c r="A3543" s="2" t="inlineStr"/>
      <c r="B3543" s="2" t="inlineStr"/>
      <c r="C3543" s="2" t="inlineStr"/>
      <c r="D3543" s="2" t="inlineStr"/>
      <c r="E3543" s="28" t="inlineStr">
        <is>
          <r>
            <t xml:space="preserve">VALOR:</t>
          </r>
        </is>
      </c>
      <c r="F3543" s="28" t="inlineStr"/>
      <c r="G3543" s="29" t="n">
        <f>ROUND(SUM(G3542),2)</f>
        <v>5.22</v>
      </c>
    </row>
    <row r="3544" customHeight="1" ht="15">
      <c r="A3544" s="2" t="inlineStr"/>
      <c r="B3544" s="2" t="inlineStr"/>
      <c r="C3544" s="2" t="inlineStr"/>
      <c r="D3544" s="2" t="inlineStr"/>
      <c r="E3544" s="28" t="inlineStr">
        <is>
          <r>
            <t xml:space="preserve">VALOR BDI (20.34%):</t>
          </r>
        </is>
      </c>
      <c r="F3544" s="28" t="inlineStr"/>
      <c r="G3544" s="29" t="n">
        <f>ROUND(G3543*(20.34/100),2)</f>
        <v>1.06</v>
      </c>
    </row>
    <row r="3545" customHeight="1" ht="15">
      <c r="A3545" s="2" t="inlineStr"/>
      <c r="B3545" s="2" t="inlineStr"/>
      <c r="C3545" s="2" t="inlineStr"/>
      <c r="D3545" s="2" t="inlineStr"/>
      <c r="E3545" s="28" t="inlineStr">
        <is>
          <r>
            <t xml:space="preserve">VALOR COM BDI:</t>
          </r>
        </is>
      </c>
      <c r="F3545" s="28" t="inlineStr"/>
      <c r="G3545" s="29" t="n">
        <f>G3544+G3543</f>
        <v>6.28</v>
      </c>
    </row>
    <row r="3546" customHeight="1" ht="10">
      <c r="A3546" s="2" t="inlineStr"/>
      <c r="B3546" s="2" t="inlineStr"/>
      <c r="C3546" s="2" t="inlineStr"/>
      <c r="D3546" s="2" t="inlineStr"/>
      <c r="E3546" s="18" t="inlineStr"/>
      <c r="F3546" s="18" t="inlineStr"/>
      <c r="G3546" s="18" t="inlineStr"/>
    </row>
    <row r="3547" customHeight="1" ht="20">
      <c r="A3547" s="19" t="inlineStr">
        <is>
          <r>
            <t xml:space="preserve">​S00085​ Forma plana para fundações, em compensado resinado 12mm, 03 usos​ (m2)</t>
          </r>
        </is>
      </c>
      <c r="B3547" s="19" t="inlineStr"/>
      <c r="C3547" s="19" t="inlineStr"/>
      <c r="D3547" s="19" t="inlineStr"/>
      <c r="E3547" s="19" t="inlineStr"/>
      <c r="F3547" s="19" t="inlineStr"/>
      <c r="G3547" s="19" t="inlineStr"/>
    </row>
    <row r="3548" customHeight="1" ht="15">
      <c r="A3548" s="20" t="inlineStr">
        <is>
          <r>
            <t xml:space="preserve">Encargos Complementares</t>
          </r>
        </is>
      </c>
      <c r="B3548" s="20" t="inlineStr"/>
      <c r="C3548" s="21" t="inlineStr">
        <is>
          <r>
            <t xml:space="preserve">FONTE</t>
          </r>
        </is>
      </c>
      <c r="D3548" s="21" t="inlineStr">
        <is>
          <r>
            <t xml:space="preserve">UNID</t>
          </r>
        </is>
      </c>
      <c r="E3548" s="21" t="inlineStr">
        <is>
          <r>
            <t xml:space="preserve">COEFICIENTE</t>
          </r>
        </is>
      </c>
      <c r="F3548" s="21" t="inlineStr">
        <is>
          <r>
            <t xml:space="preserve">PREÇO UNITÁRIO</t>
          </r>
        </is>
      </c>
      <c r="G3548" s="21" t="inlineStr">
        <is>
          <r>
            <t xml:space="preserve">TOTAL</t>
          </r>
        </is>
      </c>
    </row>
    <row r="3549" customHeight="1" ht="15">
      <c r="A3549" s="22" t="inlineStr">
        <is>
          <r>
            <t xml:space="preserve">S10551</t>
          </r>
        </is>
      </c>
      <c r="B3549" s="23" t="inlineStr">
        <is>
          <r>
            <t xml:space="preserve">Encargos Complementares - Carpinteiro</t>
          </r>
        </is>
      </c>
      <c r="C3549" s="22" t="inlineStr">
        <is>
          <r>
            <t xml:space="preserve">ORSE</t>
          </r>
        </is>
      </c>
      <c r="D3549" s="22" t="inlineStr">
        <is>
          <r>
            <t xml:space="preserve">h</t>
          </r>
        </is>
      </c>
      <c r="E3549" s="24" t="n">
        <v>1.4</v>
      </c>
      <c r="F3549" s="25" t="n">
        <v>3.9</v>
      </c>
      <c r="G3549" s="25" t="n">
        <f>TRUNC(TRUNC(E3549,8)*F3549,2)</f>
        <v>5.46</v>
      </c>
    </row>
    <row r="3550" customHeight="1" ht="15">
      <c r="A3550" s="22" t="inlineStr">
        <is>
          <r>
            <t xml:space="preserve">S10549</t>
          </r>
        </is>
      </c>
      <c r="B3550" s="23" t="inlineStr">
        <is>
          <r>
            <t xml:space="preserve">Encargos Complementares - Servente</t>
          </r>
        </is>
      </c>
      <c r="C3550" s="22" t="inlineStr">
        <is>
          <r>
            <t xml:space="preserve">ORSE</t>
          </r>
        </is>
      </c>
      <c r="D3550" s="22" t="inlineStr">
        <is>
          <r>
            <t xml:space="preserve">h</t>
          </r>
        </is>
      </c>
      <c r="E3550" s="24" t="n">
        <v>1.4</v>
      </c>
      <c r="F3550" s="25" t="n">
        <v>3.96</v>
      </c>
      <c r="G3550" s="25" t="n">
        <f>TRUNC(TRUNC(E3550,8)*F3550,2)</f>
        <v>5.54</v>
      </c>
    </row>
    <row r="3551" customHeight="1" ht="15">
      <c r="A3551" s="2" t="inlineStr"/>
      <c r="B3551" s="2" t="inlineStr"/>
      <c r="C3551" s="2" t="inlineStr"/>
      <c r="D3551" s="2" t="inlineStr"/>
      <c r="E3551" s="26" t="inlineStr">
        <is>
          <r>
            <t xml:space="preserve">TOTAL Encargos Complementares:</t>
          </r>
        </is>
      </c>
      <c r="F3551" s="26" t="inlineStr"/>
      <c r="G3551" s="27" t="n">
        <f>SUM(G3549:G3550)</f>
        <v>11.0</v>
      </c>
    </row>
    <row r="3552" customHeight="1" ht="15">
      <c r="A3552" s="20" t="inlineStr">
        <is>
          <r>
            <t xml:space="preserve">Material</t>
          </r>
        </is>
      </c>
      <c r="B3552" s="20" t="inlineStr"/>
      <c r="C3552" s="21" t="inlineStr">
        <is>
          <r>
            <t xml:space="preserve">FONTE</t>
          </r>
        </is>
      </c>
      <c r="D3552" s="21" t="inlineStr">
        <is>
          <r>
            <t xml:space="preserve">UNID</t>
          </r>
        </is>
      </c>
      <c r="E3552" s="21" t="inlineStr">
        <is>
          <r>
            <t xml:space="preserve">COEFICIENTE</t>
          </r>
        </is>
      </c>
      <c r="F3552" s="21" t="inlineStr">
        <is>
          <r>
            <t xml:space="preserve">PREÇO UNITÁRIO</t>
          </r>
        </is>
      </c>
      <c r="G3552" s="21" t="inlineStr">
        <is>
          <r>
            <t xml:space="preserve">TOTAL</t>
          </r>
        </is>
      </c>
    </row>
    <row r="3553" customHeight="1" ht="21">
      <c r="A3553" s="22" t="inlineStr">
        <is>
          <r>
            <t xml:space="preserve">I43130S</t>
          </r>
        </is>
      </c>
      <c r="B3553" s="23" t="inlineStr">
        <is>
          <r>
            <t xml:space="preserve">Arame galvanizado 12 bwg, d = 2,76 mm (0,048 kg/m) ou 14 bwg, d = 2,11 mm (0,026 kg/m)</t>
          </r>
        </is>
      </c>
      <c r="C3553" s="22" t="inlineStr">
        <is>
          <r>
            <t xml:space="preserve">ORSE</t>
          </r>
        </is>
      </c>
      <c r="D3553" s="22" t="inlineStr">
        <is>
          <r>
            <t xml:space="preserve">kg</t>
          </r>
        </is>
      </c>
      <c r="E3553" s="24" t="n">
        <v>0.15</v>
      </c>
      <c r="F3553" s="25" t="n">
        <v>30.99</v>
      </c>
      <c r="G3553" s="25" t="n">
        <f>TRUNC(TRUNC(E3553,8)*F3553,2)</f>
        <v>4.64</v>
      </c>
    </row>
    <row r="3554" customHeight="1" ht="15">
      <c r="A3554" s="22" t="inlineStr">
        <is>
          <r>
            <t xml:space="preserve">I00630</t>
          </r>
        </is>
      </c>
      <c r="B3554" s="23" t="inlineStr">
        <is>
          <r>
            <t xml:space="preserve">Compensado resinado 12mm - Madeirit ou similar</t>
          </r>
        </is>
      </c>
      <c r="C3554" s="22" t="inlineStr">
        <is>
          <r>
            <t xml:space="preserve">ORSE</t>
          </r>
        </is>
      </c>
      <c r="D3554" s="22" t="inlineStr">
        <is>
          <r>
            <t xml:space="preserve">m2</t>
          </r>
        </is>
      </c>
      <c r="E3554" s="24" t="n">
        <v>0.37</v>
      </c>
      <c r="F3554" s="25" t="n">
        <v>44.17</v>
      </c>
      <c r="G3554" s="25" t="n">
        <f>TRUNC(TRUNC(E3554,8)*F3554,2)</f>
        <v>16.34</v>
      </c>
    </row>
    <row r="3555" customHeight="1" ht="21">
      <c r="A3555" s="22" t="inlineStr">
        <is>
          <r>
            <t xml:space="preserve">I02692S</t>
          </r>
        </is>
      </c>
      <c r="B3555" s="23" t="inlineStr">
        <is>
          <r>
            <t xml:space="preserve">Desmoldante protetor para formas de madeira, de base oleosa emulsionada em agua</t>
          </r>
        </is>
      </c>
      <c r="C3555" s="22" t="inlineStr">
        <is>
          <r>
            <t xml:space="preserve">ORSE</t>
          </r>
        </is>
      </c>
      <c r="D3555" s="22" t="inlineStr">
        <is>
          <r>
            <t xml:space="preserve">l</t>
          </r>
        </is>
      </c>
      <c r="E3555" s="24" t="n">
        <v>0.015</v>
      </c>
      <c r="F3555" s="25" t="n">
        <v>9.31</v>
      </c>
      <c r="G3555" s="25" t="n">
        <f>TRUNC(TRUNC(E3555,8)*F3555,2)</f>
        <v>0.13</v>
      </c>
    </row>
    <row r="3556" customHeight="1" ht="21">
      <c r="A3556" s="22" t="inlineStr">
        <is>
          <r>
            <t xml:space="preserve">I01569</t>
          </r>
        </is>
      </c>
      <c r="B3556" s="23" t="inlineStr">
        <is>
          <r>
            <t xml:space="preserve">Madeira mista serrada (barrote) 6 x 6cm - 0,0036 m3/m (angelim, louro)</t>
          </r>
        </is>
      </c>
      <c r="C3556" s="22" t="inlineStr">
        <is>
          <r>
            <t xml:space="preserve">ORSE</t>
          </r>
        </is>
      </c>
      <c r="D3556" s="22" t="inlineStr">
        <is>
          <r>
            <t xml:space="preserve">m</t>
          </r>
        </is>
      </c>
      <c r="E3556" s="24" t="n">
        <v>0.33</v>
      </c>
      <c r="F3556" s="25" t="n">
        <v>6.69</v>
      </c>
      <c r="G3556" s="25" t="n">
        <f>TRUNC(TRUNC(E3556,8)*F3556,2)</f>
        <v>2.2</v>
      </c>
    </row>
    <row r="3557" customHeight="1" ht="15">
      <c r="A3557" s="22" t="inlineStr">
        <is>
          <r>
            <t xml:space="preserve">I05067S</t>
          </r>
        </is>
      </c>
      <c r="B3557" s="23" t="inlineStr">
        <is>
          <r>
            <t xml:space="preserve">Prego de aco polido com cabeca 16 x 24 (2 1/4 x 12)</t>
          </r>
        </is>
      </c>
      <c r="C3557" s="22" t="inlineStr">
        <is>
          <r>
            <t xml:space="preserve">ORSE</t>
          </r>
        </is>
      </c>
      <c r="D3557" s="22" t="inlineStr">
        <is>
          <r>
            <t xml:space="preserve">kg</t>
          </r>
        </is>
      </c>
      <c r="E3557" s="24" t="n">
        <v>0.3</v>
      </c>
      <c r="F3557" s="25" t="n">
        <v>17.72</v>
      </c>
      <c r="G3557" s="25" t="n">
        <f>TRUNC(TRUNC(E3557,8)*F3557,2)</f>
        <v>5.31</v>
      </c>
    </row>
    <row r="3558" customHeight="1" ht="21">
      <c r="A3558" s="22" t="inlineStr">
        <is>
          <r>
            <t xml:space="preserve">I04509S</t>
          </r>
        </is>
      </c>
      <c r="B3558" s="23" t="inlineStr">
        <is>
          <r>
            <t xml:space="preserve">Sarrafo *2,5 x 10* cm em pinus, mista ou equivalente da regiao - bruta</t>
          </r>
        </is>
      </c>
      <c r="C3558" s="22" t="inlineStr">
        <is>
          <r>
            <t xml:space="preserve">ORSE</t>
          </r>
        </is>
      </c>
      <c r="D3558" s="22" t="inlineStr">
        <is>
          <r>
            <t xml:space="preserve">m</t>
          </r>
        </is>
      </c>
      <c r="E3558" s="24" t="n">
        <v>1.33</v>
      </c>
      <c r="F3558" s="25" t="n">
        <v>5.66</v>
      </c>
      <c r="G3558" s="25" t="n">
        <f>TRUNC(TRUNC(E3558,8)*F3558,2)</f>
        <v>7.52</v>
      </c>
    </row>
    <row r="3559" customHeight="1" ht="15">
      <c r="A3559" s="2" t="inlineStr"/>
      <c r="B3559" s="2" t="inlineStr"/>
      <c r="C3559" s="2" t="inlineStr"/>
      <c r="D3559" s="2" t="inlineStr"/>
      <c r="E3559" s="26" t="inlineStr">
        <is>
          <r>
            <t xml:space="preserve">TOTAL Material:</t>
          </r>
        </is>
      </c>
      <c r="F3559" s="26" t="inlineStr"/>
      <c r="G3559" s="27" t="n">
        <f>SUM(G3553:G3558)</f>
        <v>36.14</v>
      </c>
    </row>
    <row r="3560" customHeight="1" ht="15">
      <c r="A3560" s="20" t="inlineStr">
        <is>
          <r>
            <t xml:space="preserve">Mão de Obra</t>
          </r>
        </is>
      </c>
      <c r="B3560" s="20" t="inlineStr"/>
      <c r="C3560" s="21" t="inlineStr">
        <is>
          <r>
            <t xml:space="preserve">FONTE</t>
          </r>
        </is>
      </c>
      <c r="D3560" s="21" t="inlineStr">
        <is>
          <r>
            <t xml:space="preserve">UNID</t>
          </r>
        </is>
      </c>
      <c r="E3560" s="21" t="inlineStr">
        <is>
          <r>
            <t xml:space="preserve">COEFICIENTE</t>
          </r>
        </is>
      </c>
      <c r="F3560" s="21" t="inlineStr">
        <is>
          <r>
            <t xml:space="preserve">PREÇO UNITÁRIO</t>
          </r>
        </is>
      </c>
      <c r="G3560" s="21" t="inlineStr">
        <is>
          <r>
            <t xml:space="preserve">TOTAL</t>
          </r>
        </is>
      </c>
    </row>
    <row r="3561" customHeight="1" ht="15">
      <c r="A3561" s="22" t="inlineStr">
        <is>
          <r>
            <t xml:space="preserve">I01213S</t>
          </r>
        </is>
      </c>
      <c r="B3561" s="23" t="inlineStr">
        <is>
          <r>
            <t xml:space="preserve">Carpinteiro de formas para concreto (horista)</t>
          </r>
        </is>
      </c>
      <c r="C3561" s="22" t="inlineStr">
        <is>
          <r>
            <t xml:space="preserve">ORSE</t>
          </r>
        </is>
      </c>
      <c r="D3561" s="22" t="inlineStr">
        <is>
          <r>
            <t xml:space="preserve">h</t>
          </r>
        </is>
      </c>
      <c r="E3561" s="24" t="n">
        <v>1.4</v>
      </c>
      <c r="F3561" s="25" t="n">
        <v>20.44</v>
      </c>
      <c r="G3561" s="25" t="n">
        <f>TRUNC(TRUNC(E3561,8)*F3561,2)</f>
        <v>28.61</v>
      </c>
    </row>
    <row r="3562" customHeight="1" ht="15">
      <c r="A3562" s="22" t="inlineStr">
        <is>
          <r>
            <t xml:space="preserve">I06111S</t>
          </r>
        </is>
      </c>
      <c r="B3562" s="23" t="inlineStr">
        <is>
          <r>
            <t xml:space="preserve">Servente de obras (horista)</t>
          </r>
        </is>
      </c>
      <c r="C3562" s="22" t="inlineStr">
        <is>
          <r>
            <t xml:space="preserve">ORSE</t>
          </r>
        </is>
      </c>
      <c r="D3562" s="22" t="inlineStr">
        <is>
          <r>
            <t xml:space="preserve">h</t>
          </r>
        </is>
      </c>
      <c r="E3562" s="24" t="n">
        <v>1.4</v>
      </c>
      <c r="F3562" s="25" t="n">
        <v>14.58</v>
      </c>
      <c r="G3562" s="25" t="n">
        <f>TRUNC(TRUNC(E3562,8)*F3562,2)</f>
        <v>20.41</v>
      </c>
    </row>
    <row r="3563" customHeight="1" ht="15">
      <c r="A3563" s="2" t="inlineStr"/>
      <c r="B3563" s="2" t="inlineStr"/>
      <c r="C3563" s="2" t="inlineStr"/>
      <c r="D3563" s="2" t="inlineStr"/>
      <c r="E3563" s="26" t="inlineStr">
        <is>
          <r>
            <t xml:space="preserve">TOTAL Mão de Obra:</t>
          </r>
        </is>
      </c>
      <c r="F3563" s="26" t="inlineStr"/>
      <c r="G3563" s="27" t="n">
        <f>SUM(G3561:G3562)</f>
        <v>49.02</v>
      </c>
    </row>
    <row r="3564" customHeight="1" ht="15">
      <c r="A3564" s="2" t="inlineStr"/>
      <c r="B3564" s="2" t="inlineStr"/>
      <c r="C3564" s="2" t="inlineStr"/>
      <c r="D3564" s="2" t="inlineStr"/>
      <c r="E3564" s="28" t="inlineStr">
        <is>
          <r>
            <t xml:space="preserve">VALOR:</t>
          </r>
        </is>
      </c>
      <c r="F3564" s="28" t="inlineStr"/>
      <c r="G3564" s="29" t="n">
        <f>ROUND(SUM(G3551,G3559,G3563),2)</f>
        <v>96.24</v>
      </c>
    </row>
    <row r="3565" customHeight="1" ht="15">
      <c r="A3565" s="2" t="inlineStr"/>
      <c r="B3565" s="2" t="inlineStr"/>
      <c r="C3565" s="2" t="inlineStr"/>
      <c r="D3565" s="2" t="inlineStr"/>
      <c r="E3565" s="28" t="inlineStr">
        <is>
          <r>
            <t xml:space="preserve">VALOR BDI (20.34%):</t>
          </r>
        </is>
      </c>
      <c r="F3565" s="28" t="inlineStr"/>
      <c r="G3565" s="29" t="n">
        <f>ROUND(G3564*(20.34/100),2)</f>
        <v>19.58</v>
      </c>
    </row>
    <row r="3566" customHeight="1" ht="15">
      <c r="A3566" s="2" t="inlineStr"/>
      <c r="B3566" s="2" t="inlineStr"/>
      <c r="C3566" s="2" t="inlineStr"/>
      <c r="D3566" s="2" t="inlineStr"/>
      <c r="E3566" s="28" t="inlineStr">
        <is>
          <r>
            <t xml:space="preserve">VALOR COM BDI:</t>
          </r>
        </is>
      </c>
      <c r="F3566" s="28" t="inlineStr"/>
      <c r="G3566" s="29" t="n">
        <f>G3565+G3564</f>
        <v>115.82</v>
      </c>
    </row>
    <row r="3567" customHeight="1" ht="10">
      <c r="A3567" s="2" t="inlineStr"/>
      <c r="B3567" s="2" t="inlineStr"/>
      <c r="C3567" s="2" t="inlineStr"/>
      <c r="D3567" s="2" t="inlineStr"/>
      <c r="E3567" s="18" t="inlineStr"/>
      <c r="F3567" s="18" t="inlineStr"/>
      <c r="G3567" s="18" t="inlineStr"/>
    </row>
    <row r="3568" customHeight="1" ht="20">
      <c r="A3568" s="19" t="inlineStr">
        <is>
          <r>
            <t xml:space="preserve">​S12929​ Fornecimento e Instalaçãode Carpete de alto tráfego 100% sintetico anti-chama lúmen São Carlos ou similar laudado pelo corpo de bombeiro e=5mm​ (m2)</t>
          </r>
        </is>
      </c>
      <c r="B3568" s="19" t="inlineStr"/>
      <c r="C3568" s="19" t="inlineStr"/>
      <c r="D3568" s="19" t="inlineStr"/>
      <c r="E3568" s="19" t="inlineStr"/>
      <c r="F3568" s="19" t="inlineStr"/>
      <c r="G3568" s="19" t="inlineStr"/>
    </row>
    <row r="3569" customHeight="1" ht="15">
      <c r="A3569" s="20" t="inlineStr">
        <is>
          <r>
            <t xml:space="preserve">Serviço</t>
          </r>
        </is>
      </c>
      <c r="B3569" s="20" t="inlineStr"/>
      <c r="C3569" s="21" t="inlineStr">
        <is>
          <r>
            <t xml:space="preserve">FONTE</t>
          </r>
        </is>
      </c>
      <c r="D3569" s="21" t="inlineStr">
        <is>
          <r>
            <t xml:space="preserve">UNID</t>
          </r>
        </is>
      </c>
      <c r="E3569" s="21" t="inlineStr">
        <is>
          <r>
            <t xml:space="preserve">COEFICIENTE</t>
          </r>
        </is>
      </c>
      <c r="F3569" s="21" t="inlineStr">
        <is>
          <r>
            <t xml:space="preserve">PREÇO UNITÁRIO</t>
          </r>
        </is>
      </c>
      <c r="G3569" s="21" t="inlineStr">
        <is>
          <r>
            <t xml:space="preserve">TOTAL</t>
          </r>
        </is>
      </c>
    </row>
    <row r="3570" customHeight="1" ht="29">
      <c r="A3570" s="22" t="inlineStr">
        <is>
          <r>
            <t xml:space="preserve">I13686</t>
          </r>
        </is>
      </c>
      <c r="B3570" s="23" t="inlineStr">
        <is>
          <r>
            <t xml:space="preserve">Fornecimento e Instalação de Carpete de alto tráfego 100% sintetico anti-chama lúmen São Carlos ou similar laudado pelo corpo de bombeiro e=5mm</t>
          </r>
        </is>
      </c>
      <c r="C3570" s="22" t="inlineStr">
        <is>
          <r>
            <t xml:space="preserve">ORSE</t>
          </r>
        </is>
      </c>
      <c r="D3570" s="22" t="inlineStr">
        <is>
          <r>
            <t xml:space="preserve">m²</t>
          </r>
        </is>
      </c>
      <c r="E3570" s="24" t="n">
        <v>1.0</v>
      </c>
      <c r="F3570" s="25" t="n">
        <v>101.31</v>
      </c>
      <c r="G3570" s="25" t="n">
        <f>TRUNC(TRUNC(E3570,8)*F3570,2)</f>
        <v>101.31</v>
      </c>
    </row>
    <row r="3571" customHeight="1" ht="15">
      <c r="A3571" s="2" t="inlineStr"/>
      <c r="B3571" s="2" t="inlineStr"/>
      <c r="C3571" s="2" t="inlineStr"/>
      <c r="D3571" s="2" t="inlineStr"/>
      <c r="E3571" s="26" t="inlineStr">
        <is>
          <r>
            <t xml:space="preserve">TOTAL Serviço:</t>
          </r>
        </is>
      </c>
      <c r="F3571" s="26" t="inlineStr"/>
      <c r="G3571" s="27" t="n">
        <f>SUM(G3570:G3570)</f>
        <v>101.31</v>
      </c>
    </row>
    <row r="3572" customHeight="1" ht="15">
      <c r="A3572" s="2" t="inlineStr"/>
      <c r="B3572" s="2" t="inlineStr"/>
      <c r="C3572" s="2" t="inlineStr"/>
      <c r="D3572" s="2" t="inlineStr"/>
      <c r="E3572" s="28" t="inlineStr">
        <is>
          <r>
            <t xml:space="preserve">VALOR:</t>
          </r>
        </is>
      </c>
      <c r="F3572" s="28" t="inlineStr"/>
      <c r="G3572" s="29" t="n">
        <f>ROUND(SUM(G3571),2)</f>
        <v>101.31</v>
      </c>
    </row>
    <row r="3573" customHeight="1" ht="15">
      <c r="A3573" s="2" t="inlineStr"/>
      <c r="B3573" s="2" t="inlineStr"/>
      <c r="C3573" s="2" t="inlineStr"/>
      <c r="D3573" s="2" t="inlineStr"/>
      <c r="E3573" s="28" t="inlineStr">
        <is>
          <r>
            <t xml:space="preserve">VALOR BDI (20.34%):</t>
          </r>
        </is>
      </c>
      <c r="F3573" s="28" t="inlineStr"/>
      <c r="G3573" s="29" t="n">
        <f>ROUND(G3572*(20.34/100),2)</f>
        <v>20.61</v>
      </c>
    </row>
    <row r="3574" customHeight="1" ht="15">
      <c r="A3574" s="2" t="inlineStr"/>
      <c r="B3574" s="2" t="inlineStr"/>
      <c r="C3574" s="2" t="inlineStr"/>
      <c r="D3574" s="2" t="inlineStr"/>
      <c r="E3574" s="28" t="inlineStr">
        <is>
          <r>
            <t xml:space="preserve">VALOR COM BDI:</t>
          </r>
        </is>
      </c>
      <c r="F3574" s="28" t="inlineStr"/>
      <c r="G3574" s="29" t="n">
        <f>G3573+G3572</f>
        <v>121.92</v>
      </c>
    </row>
    <row r="3575" customHeight="1" ht="10">
      <c r="A3575" s="2" t="inlineStr"/>
      <c r="B3575" s="2" t="inlineStr"/>
      <c r="C3575" s="2" t="inlineStr"/>
      <c r="D3575" s="2" t="inlineStr"/>
      <c r="E3575" s="18" t="inlineStr"/>
      <c r="F3575" s="18" t="inlineStr"/>
      <c r="G3575" s="18" t="inlineStr"/>
    </row>
    <row r="3576" customHeight="1" ht="20">
      <c r="A3576" s="19" t="inlineStr">
        <is>
          <r>
            <t xml:space="preserve">​S12575​ Fornecimento e instalação de Tampa de eletrocalha 200 x 3000 mm (ref. mopa ou similar) zincada - Rev 01​ (m)</t>
          </r>
        </is>
      </c>
      <c r="B3576" s="19" t="inlineStr"/>
      <c r="C3576" s="19" t="inlineStr"/>
      <c r="D3576" s="19" t="inlineStr"/>
      <c r="E3576" s="19" t="inlineStr"/>
      <c r="F3576" s="19" t="inlineStr"/>
      <c r="G3576" s="19" t="inlineStr"/>
    </row>
    <row r="3577" customHeight="1" ht="15">
      <c r="A3577" s="20" t="inlineStr">
        <is>
          <r>
            <t xml:space="preserve">Encargos Complementares</t>
          </r>
        </is>
      </c>
      <c r="B3577" s="20" t="inlineStr"/>
      <c r="C3577" s="21" t="inlineStr">
        <is>
          <r>
            <t xml:space="preserve">FONTE</t>
          </r>
        </is>
      </c>
      <c r="D3577" s="21" t="inlineStr">
        <is>
          <r>
            <t xml:space="preserve">UNID</t>
          </r>
        </is>
      </c>
      <c r="E3577" s="21" t="inlineStr">
        <is>
          <r>
            <t xml:space="preserve">COEFICIENTE</t>
          </r>
        </is>
      </c>
      <c r="F3577" s="21" t="inlineStr">
        <is>
          <r>
            <t xml:space="preserve">PREÇO UNITÁRIO</t>
          </r>
        </is>
      </c>
      <c r="G3577" s="21" t="inlineStr">
        <is>
          <r>
            <t xml:space="preserve">TOTAL</t>
          </r>
        </is>
      </c>
    </row>
    <row r="3578" customHeight="1" ht="15">
      <c r="A3578" s="22" t="inlineStr">
        <is>
          <r>
            <t xml:space="preserve">S10552</t>
          </r>
        </is>
      </c>
      <c r="B3578" s="23" t="inlineStr">
        <is>
          <r>
            <t xml:space="preserve">Encargos Complementares - Eletricista</t>
          </r>
        </is>
      </c>
      <c r="C3578" s="22" t="inlineStr">
        <is>
          <r>
            <t xml:space="preserve">ORSE</t>
          </r>
        </is>
      </c>
      <c r="D3578" s="22" t="inlineStr">
        <is>
          <r>
            <t xml:space="preserve">h</t>
          </r>
        </is>
      </c>
      <c r="E3578" s="24" t="n">
        <v>0.1</v>
      </c>
      <c r="F3578" s="25" t="n">
        <v>3.81</v>
      </c>
      <c r="G3578" s="25" t="n">
        <f>TRUNC(TRUNC(E3578,8)*F3578,2)</f>
        <v>0.38</v>
      </c>
    </row>
    <row r="3579" customHeight="1" ht="15">
      <c r="A3579" s="22" t="inlineStr">
        <is>
          <r>
            <t xml:space="preserve">S10549</t>
          </r>
        </is>
      </c>
      <c r="B3579" s="23" t="inlineStr">
        <is>
          <r>
            <t xml:space="preserve">Encargos Complementares - Servente</t>
          </r>
        </is>
      </c>
      <c r="C3579" s="22" t="inlineStr">
        <is>
          <r>
            <t xml:space="preserve">ORSE</t>
          </r>
        </is>
      </c>
      <c r="D3579" s="22" t="inlineStr">
        <is>
          <r>
            <t xml:space="preserve">h</t>
          </r>
        </is>
      </c>
      <c r="E3579" s="24" t="n">
        <v>0.1</v>
      </c>
      <c r="F3579" s="25" t="n">
        <v>3.96</v>
      </c>
      <c r="G3579" s="25" t="n">
        <f>TRUNC(TRUNC(E3579,8)*F3579,2)</f>
        <v>0.39</v>
      </c>
    </row>
    <row r="3580" customHeight="1" ht="15">
      <c r="A3580" s="2" t="inlineStr"/>
      <c r="B3580" s="2" t="inlineStr"/>
      <c r="C3580" s="2" t="inlineStr"/>
      <c r="D3580" s="2" t="inlineStr"/>
      <c r="E3580" s="26" t="inlineStr">
        <is>
          <r>
            <t xml:space="preserve">TOTAL Encargos Complementares:</t>
          </r>
        </is>
      </c>
      <c r="F3580" s="26" t="inlineStr"/>
      <c r="G3580" s="27" t="n">
        <f>SUM(G3578:G3579)</f>
        <v>0.77</v>
      </c>
    </row>
    <row r="3581" customHeight="1" ht="15">
      <c r="A3581" s="20" t="inlineStr">
        <is>
          <r>
            <t xml:space="preserve">Material</t>
          </r>
        </is>
      </c>
      <c r="B3581" s="20" t="inlineStr"/>
      <c r="C3581" s="21" t="inlineStr">
        <is>
          <r>
            <t xml:space="preserve">FONTE</t>
          </r>
        </is>
      </c>
      <c r="D3581" s="21" t="inlineStr">
        <is>
          <r>
            <t xml:space="preserve">UNID</t>
          </r>
        </is>
      </c>
      <c r="E3581" s="21" t="inlineStr">
        <is>
          <r>
            <t xml:space="preserve">COEFICIENTE</t>
          </r>
        </is>
      </c>
      <c r="F3581" s="21" t="inlineStr">
        <is>
          <r>
            <t xml:space="preserve">PREÇO UNITÁRIO</t>
          </r>
        </is>
      </c>
      <c r="G3581" s="21" t="inlineStr">
        <is>
          <r>
            <t xml:space="preserve">TOTAL</t>
          </r>
        </is>
      </c>
    </row>
    <row r="3582" customHeight="1" ht="21">
      <c r="A3582" s="22" t="inlineStr">
        <is>
          <r>
            <t xml:space="preserve">I03991</t>
          </r>
        </is>
      </c>
      <c r="B3582" s="23" t="inlineStr">
        <is>
          <r>
            <t xml:space="preserve">Tampa de encaixe 200 mm para eletrocalha metálica (ref.: mopa ou similar)</t>
          </r>
        </is>
      </c>
      <c r="C3582" s="22" t="inlineStr">
        <is>
          <r>
            <t xml:space="preserve">ORSE</t>
          </r>
        </is>
      </c>
      <c r="D3582" s="22" t="inlineStr">
        <is>
          <r>
            <t xml:space="preserve">m</t>
          </r>
        </is>
      </c>
      <c r="E3582" s="24" t="n">
        <v>1.0</v>
      </c>
      <c r="F3582" s="25" t="n">
        <v>15.62</v>
      </c>
      <c r="G3582" s="25" t="n">
        <f>TRUNC(TRUNC(E3582,8)*F3582,2)</f>
        <v>15.62</v>
      </c>
    </row>
    <row r="3583" customHeight="1" ht="15">
      <c r="A3583" s="2" t="inlineStr"/>
      <c r="B3583" s="2" t="inlineStr"/>
      <c r="C3583" s="2" t="inlineStr"/>
      <c r="D3583" s="2" t="inlineStr"/>
      <c r="E3583" s="26" t="inlineStr">
        <is>
          <r>
            <t xml:space="preserve">TOTAL Material:</t>
          </r>
        </is>
      </c>
      <c r="F3583" s="26" t="inlineStr"/>
      <c r="G3583" s="27" t="n">
        <f>SUM(G3582:G3582)</f>
        <v>15.62</v>
      </c>
    </row>
    <row r="3584" customHeight="1" ht="15">
      <c r="A3584" s="20" t="inlineStr">
        <is>
          <r>
            <t xml:space="preserve">Mão de Obra</t>
          </r>
        </is>
      </c>
      <c r="B3584" s="20" t="inlineStr"/>
      <c r="C3584" s="21" t="inlineStr">
        <is>
          <r>
            <t xml:space="preserve">FONTE</t>
          </r>
        </is>
      </c>
      <c r="D3584" s="21" t="inlineStr">
        <is>
          <r>
            <t xml:space="preserve">UNID</t>
          </r>
        </is>
      </c>
      <c r="E3584" s="21" t="inlineStr">
        <is>
          <r>
            <t xml:space="preserve">COEFICIENTE</t>
          </r>
        </is>
      </c>
      <c r="F3584" s="21" t="inlineStr">
        <is>
          <r>
            <t xml:space="preserve">PREÇO UNITÁRIO</t>
          </r>
        </is>
      </c>
      <c r="G3584" s="21" t="inlineStr">
        <is>
          <r>
            <t xml:space="preserve">TOTAL</t>
          </r>
        </is>
      </c>
    </row>
    <row r="3585" customHeight="1" ht="15">
      <c r="A3585" s="22" t="inlineStr">
        <is>
          <r>
            <t xml:space="preserve">I02436S</t>
          </r>
        </is>
      </c>
      <c r="B3585" s="23" t="inlineStr">
        <is>
          <r>
            <t xml:space="preserve">Eletricista (horista)</t>
          </r>
        </is>
      </c>
      <c r="C3585" s="22" t="inlineStr">
        <is>
          <r>
            <t xml:space="preserve">ORSE</t>
          </r>
        </is>
      </c>
      <c r="D3585" s="22" t="inlineStr">
        <is>
          <r>
            <t xml:space="preserve">h</t>
          </r>
        </is>
      </c>
      <c r="E3585" s="24" t="n">
        <v>0.1</v>
      </c>
      <c r="F3585" s="25" t="n">
        <v>20.44</v>
      </c>
      <c r="G3585" s="25" t="n">
        <f>TRUNC(TRUNC(E3585,8)*F3585,2)</f>
        <v>2.04</v>
      </c>
    </row>
    <row r="3586" customHeight="1" ht="15">
      <c r="A3586" s="22" t="inlineStr">
        <is>
          <r>
            <t xml:space="preserve">I06111S</t>
          </r>
        </is>
      </c>
      <c r="B3586" s="23" t="inlineStr">
        <is>
          <r>
            <t xml:space="preserve">Servente de obras (horista)</t>
          </r>
        </is>
      </c>
      <c r="C3586" s="22" t="inlineStr">
        <is>
          <r>
            <t xml:space="preserve">ORSE</t>
          </r>
        </is>
      </c>
      <c r="D3586" s="22" t="inlineStr">
        <is>
          <r>
            <t xml:space="preserve">h</t>
          </r>
        </is>
      </c>
      <c r="E3586" s="24" t="n">
        <v>0.1</v>
      </c>
      <c r="F3586" s="25" t="n">
        <v>14.58</v>
      </c>
      <c r="G3586" s="25" t="n">
        <f>TRUNC(TRUNC(E3586,8)*F3586,2)</f>
        <v>1.45</v>
      </c>
    </row>
    <row r="3587" customHeight="1" ht="15">
      <c r="A3587" s="2" t="inlineStr"/>
      <c r="B3587" s="2" t="inlineStr"/>
      <c r="C3587" s="2" t="inlineStr"/>
      <c r="D3587" s="2" t="inlineStr"/>
      <c r="E3587" s="26" t="inlineStr">
        <is>
          <r>
            <t xml:space="preserve">TOTAL Mão de Obra:</t>
          </r>
        </is>
      </c>
      <c r="F3587" s="26" t="inlineStr"/>
      <c r="G3587" s="27" t="n">
        <f>SUM(G3585:G3586)</f>
        <v>3.49</v>
      </c>
    </row>
    <row r="3588" customHeight="1" ht="15">
      <c r="A3588" s="2" t="inlineStr"/>
      <c r="B3588" s="2" t="inlineStr"/>
      <c r="C3588" s="2" t="inlineStr"/>
      <c r="D3588" s="2" t="inlineStr"/>
      <c r="E3588" s="28" t="inlineStr">
        <is>
          <r>
            <t xml:space="preserve">VALOR:</t>
          </r>
        </is>
      </c>
      <c r="F3588" s="28" t="inlineStr"/>
      <c r="G3588" s="29" t="n">
        <f>ROUND(SUM(G3580,G3583,G3587),2)</f>
        <v>19.87</v>
      </c>
    </row>
    <row r="3589" customHeight="1" ht="15">
      <c r="A3589" s="2" t="inlineStr"/>
      <c r="B3589" s="2" t="inlineStr"/>
      <c r="C3589" s="2" t="inlineStr"/>
      <c r="D3589" s="2" t="inlineStr"/>
      <c r="E3589" s="28" t="inlineStr">
        <is>
          <r>
            <t xml:space="preserve">VALOR BDI (20.34%):</t>
          </r>
        </is>
      </c>
      <c r="F3589" s="28" t="inlineStr"/>
      <c r="G3589" s="29" t="n">
        <f>ROUND(G3588*(20.34/100),2)</f>
        <v>4.04</v>
      </c>
    </row>
    <row r="3590" customHeight="1" ht="15">
      <c r="A3590" s="2" t="inlineStr"/>
      <c r="B3590" s="2" t="inlineStr"/>
      <c r="C3590" s="2" t="inlineStr"/>
      <c r="D3590" s="2" t="inlineStr"/>
      <c r="E3590" s="28" t="inlineStr">
        <is>
          <r>
            <t xml:space="preserve">VALOR COM BDI:</t>
          </r>
        </is>
      </c>
      <c r="F3590" s="28" t="inlineStr"/>
      <c r="G3590" s="29" t="n">
        <f>G3589+G3588</f>
        <v>23.91</v>
      </c>
    </row>
    <row r="3591" customHeight="1" ht="10">
      <c r="A3591" s="2" t="inlineStr"/>
      <c r="B3591" s="2" t="inlineStr"/>
      <c r="C3591" s="2" t="inlineStr"/>
      <c r="D3591" s="2" t="inlineStr"/>
      <c r="E3591" s="18" t="inlineStr"/>
      <c r="F3591" s="18" t="inlineStr"/>
      <c r="G3591" s="18" t="inlineStr"/>
    </row>
    <row r="3592" customHeight="1" ht="20">
      <c r="A3592" s="19" t="inlineStr">
        <is>
          <r>
            <t xml:space="preserve">​S08100​ Fornecimento e instalação de eletrocalha perfurada 400 x 100 x 3000 mm (ref. mopa ou similar)​ (m)</t>
          </r>
        </is>
      </c>
      <c r="B3592" s="19" t="inlineStr"/>
      <c r="C3592" s="19" t="inlineStr"/>
      <c r="D3592" s="19" t="inlineStr"/>
      <c r="E3592" s="19" t="inlineStr"/>
      <c r="F3592" s="19" t="inlineStr"/>
      <c r="G3592" s="19" t="inlineStr"/>
    </row>
    <row r="3593" customHeight="1" ht="15">
      <c r="A3593" s="20" t="inlineStr">
        <is>
          <r>
            <t xml:space="preserve">Encargos Complementares</t>
          </r>
        </is>
      </c>
      <c r="B3593" s="20" t="inlineStr"/>
      <c r="C3593" s="21" t="inlineStr">
        <is>
          <r>
            <t xml:space="preserve">FONTE</t>
          </r>
        </is>
      </c>
      <c r="D3593" s="21" t="inlineStr">
        <is>
          <r>
            <t xml:space="preserve">UNID</t>
          </r>
        </is>
      </c>
      <c r="E3593" s="21" t="inlineStr">
        <is>
          <r>
            <t xml:space="preserve">COEFICIENTE</t>
          </r>
        </is>
      </c>
      <c r="F3593" s="21" t="inlineStr">
        <is>
          <r>
            <t xml:space="preserve">PREÇO UNITÁRIO</t>
          </r>
        </is>
      </c>
      <c r="G3593" s="21" t="inlineStr">
        <is>
          <r>
            <t xml:space="preserve">TOTAL</t>
          </r>
        </is>
      </c>
    </row>
    <row r="3594" customHeight="1" ht="15">
      <c r="A3594" s="22" t="inlineStr">
        <is>
          <r>
            <t xml:space="preserve">S10552</t>
          </r>
        </is>
      </c>
      <c r="B3594" s="23" t="inlineStr">
        <is>
          <r>
            <t xml:space="preserve">Encargos Complementares - Eletricista</t>
          </r>
        </is>
      </c>
      <c r="C3594" s="22" t="inlineStr">
        <is>
          <r>
            <t xml:space="preserve">ORSE</t>
          </r>
        </is>
      </c>
      <c r="D3594" s="22" t="inlineStr">
        <is>
          <r>
            <t xml:space="preserve">h</t>
          </r>
        </is>
      </c>
      <c r="E3594" s="24" t="n">
        <v>0.6</v>
      </c>
      <c r="F3594" s="25" t="n">
        <v>3.81</v>
      </c>
      <c r="G3594" s="25" t="n">
        <f>TRUNC(TRUNC(E3594,8)*F3594,2)</f>
        <v>2.28</v>
      </c>
    </row>
    <row r="3595" customHeight="1" ht="15">
      <c r="A3595" s="22" t="inlineStr">
        <is>
          <r>
            <t xml:space="preserve">S10549</t>
          </r>
        </is>
      </c>
      <c r="B3595" s="23" t="inlineStr">
        <is>
          <r>
            <t xml:space="preserve">Encargos Complementares - Servente</t>
          </r>
        </is>
      </c>
      <c r="C3595" s="22" t="inlineStr">
        <is>
          <r>
            <t xml:space="preserve">ORSE</t>
          </r>
        </is>
      </c>
      <c r="D3595" s="22" t="inlineStr">
        <is>
          <r>
            <t xml:space="preserve">h</t>
          </r>
        </is>
      </c>
      <c r="E3595" s="24" t="n">
        <v>0.6</v>
      </c>
      <c r="F3595" s="25" t="n">
        <v>3.96</v>
      </c>
      <c r="G3595" s="25" t="n">
        <f>TRUNC(TRUNC(E3595,8)*F3595,2)</f>
        <v>2.37</v>
      </c>
    </row>
    <row r="3596" customHeight="1" ht="15">
      <c r="A3596" s="2" t="inlineStr"/>
      <c r="B3596" s="2" t="inlineStr"/>
      <c r="C3596" s="2" t="inlineStr"/>
      <c r="D3596" s="2" t="inlineStr"/>
      <c r="E3596" s="26" t="inlineStr">
        <is>
          <r>
            <t xml:space="preserve">TOTAL Encargos Complementares:</t>
          </r>
        </is>
      </c>
      <c r="F3596" s="26" t="inlineStr"/>
      <c r="G3596" s="27" t="n">
        <f>SUM(G3594:G3595)</f>
        <v>4.65</v>
      </c>
    </row>
    <row r="3597" customHeight="1" ht="15">
      <c r="A3597" s="20" t="inlineStr">
        <is>
          <r>
            <t xml:space="preserve">Material</t>
          </r>
        </is>
      </c>
      <c r="B3597" s="20" t="inlineStr"/>
      <c r="C3597" s="21" t="inlineStr">
        <is>
          <r>
            <t xml:space="preserve">FONTE</t>
          </r>
        </is>
      </c>
      <c r="D3597" s="21" t="inlineStr">
        <is>
          <r>
            <t xml:space="preserve">UNID</t>
          </r>
        </is>
      </c>
      <c r="E3597" s="21" t="inlineStr">
        <is>
          <r>
            <t xml:space="preserve">COEFICIENTE</t>
          </r>
        </is>
      </c>
      <c r="F3597" s="21" t="inlineStr">
        <is>
          <r>
            <t xml:space="preserve">PREÇO UNITÁRIO</t>
          </r>
        </is>
      </c>
      <c r="G3597" s="21" t="inlineStr">
        <is>
          <r>
            <t xml:space="preserve">TOTAL</t>
          </r>
        </is>
      </c>
    </row>
    <row r="3598" customHeight="1" ht="21">
      <c r="A3598" s="22" t="inlineStr">
        <is>
          <r>
            <t xml:space="preserve">I08193</t>
          </r>
        </is>
      </c>
      <c r="B3598" s="23" t="inlineStr">
        <is>
          <r>
            <t xml:space="preserve">Eletrocalha metálica perfurada 400 x 100 x 3000 mm (ref. mopa ou similar)</t>
          </r>
        </is>
      </c>
      <c r="C3598" s="22" t="inlineStr">
        <is>
          <r>
            <t xml:space="preserve">ORSE</t>
          </r>
        </is>
      </c>
      <c r="D3598" s="22" t="inlineStr">
        <is>
          <r>
            <t xml:space="preserve">m</t>
          </r>
        </is>
      </c>
      <c r="E3598" s="24" t="n">
        <v>1.0</v>
      </c>
      <c r="F3598" s="25" t="n">
        <v>62.0</v>
      </c>
      <c r="G3598" s="25" t="n">
        <f>TRUNC(TRUNC(E3598,8)*F3598,2)</f>
        <v>62.0</v>
      </c>
    </row>
    <row r="3599" customHeight="1" ht="15">
      <c r="A3599" s="2" t="inlineStr"/>
      <c r="B3599" s="2" t="inlineStr"/>
      <c r="C3599" s="2" t="inlineStr"/>
      <c r="D3599" s="2" t="inlineStr"/>
      <c r="E3599" s="26" t="inlineStr">
        <is>
          <r>
            <t xml:space="preserve">TOTAL Material:</t>
          </r>
        </is>
      </c>
      <c r="F3599" s="26" t="inlineStr"/>
      <c r="G3599" s="27" t="n">
        <f>SUM(G3598:G3598)</f>
        <v>62.0</v>
      </c>
    </row>
    <row r="3600" customHeight="1" ht="15">
      <c r="A3600" s="20" t="inlineStr">
        <is>
          <r>
            <t xml:space="preserve">Mão de Obra</t>
          </r>
        </is>
      </c>
      <c r="B3600" s="20" t="inlineStr"/>
      <c r="C3600" s="21" t="inlineStr">
        <is>
          <r>
            <t xml:space="preserve">FONTE</t>
          </r>
        </is>
      </c>
      <c r="D3600" s="21" t="inlineStr">
        <is>
          <r>
            <t xml:space="preserve">UNID</t>
          </r>
        </is>
      </c>
      <c r="E3600" s="21" t="inlineStr">
        <is>
          <r>
            <t xml:space="preserve">COEFICIENTE</t>
          </r>
        </is>
      </c>
      <c r="F3600" s="21" t="inlineStr">
        <is>
          <r>
            <t xml:space="preserve">PREÇO UNITÁRIO</t>
          </r>
        </is>
      </c>
      <c r="G3600" s="21" t="inlineStr">
        <is>
          <r>
            <t xml:space="preserve">TOTAL</t>
          </r>
        </is>
      </c>
    </row>
    <row r="3601" customHeight="1" ht="15">
      <c r="A3601" s="22" t="inlineStr">
        <is>
          <r>
            <t xml:space="preserve">I02436S</t>
          </r>
        </is>
      </c>
      <c r="B3601" s="23" t="inlineStr">
        <is>
          <r>
            <t xml:space="preserve">Eletricista (horista)</t>
          </r>
        </is>
      </c>
      <c r="C3601" s="22" t="inlineStr">
        <is>
          <r>
            <t xml:space="preserve">ORSE</t>
          </r>
        </is>
      </c>
      <c r="D3601" s="22" t="inlineStr">
        <is>
          <r>
            <t xml:space="preserve">h</t>
          </r>
        </is>
      </c>
      <c r="E3601" s="24" t="n">
        <v>0.6</v>
      </c>
      <c r="F3601" s="25" t="n">
        <v>20.44</v>
      </c>
      <c r="G3601" s="25" t="n">
        <f>TRUNC(TRUNC(E3601,8)*F3601,2)</f>
        <v>12.26</v>
      </c>
    </row>
    <row r="3602" customHeight="1" ht="15">
      <c r="A3602" s="22" t="inlineStr">
        <is>
          <r>
            <t xml:space="preserve">I06111S</t>
          </r>
        </is>
      </c>
      <c r="B3602" s="23" t="inlineStr">
        <is>
          <r>
            <t xml:space="preserve">Servente de obras (horista)</t>
          </r>
        </is>
      </c>
      <c r="C3602" s="22" t="inlineStr">
        <is>
          <r>
            <t xml:space="preserve">ORSE</t>
          </r>
        </is>
      </c>
      <c r="D3602" s="22" t="inlineStr">
        <is>
          <r>
            <t xml:space="preserve">h</t>
          </r>
        </is>
      </c>
      <c r="E3602" s="24" t="n">
        <v>0.6</v>
      </c>
      <c r="F3602" s="25" t="n">
        <v>14.58</v>
      </c>
      <c r="G3602" s="25" t="n">
        <f>TRUNC(TRUNC(E3602,8)*F3602,2)</f>
        <v>8.74</v>
      </c>
    </row>
    <row r="3603" customHeight="1" ht="15">
      <c r="A3603" s="2" t="inlineStr"/>
      <c r="B3603" s="2" t="inlineStr"/>
      <c r="C3603" s="2" t="inlineStr"/>
      <c r="D3603" s="2" t="inlineStr"/>
      <c r="E3603" s="26" t="inlineStr">
        <is>
          <r>
            <t xml:space="preserve">TOTAL Mão de Obra:</t>
          </r>
        </is>
      </c>
      <c r="F3603" s="26" t="inlineStr"/>
      <c r="G3603" s="27" t="n">
        <f>SUM(G3601:G3602)</f>
        <v>21.0</v>
      </c>
    </row>
    <row r="3604" customHeight="1" ht="15">
      <c r="A3604" s="2" t="inlineStr"/>
      <c r="B3604" s="2" t="inlineStr"/>
      <c r="C3604" s="2" t="inlineStr"/>
      <c r="D3604" s="2" t="inlineStr"/>
      <c r="E3604" s="28" t="inlineStr">
        <is>
          <r>
            <t xml:space="preserve">VALOR:</t>
          </r>
        </is>
      </c>
      <c r="F3604" s="28" t="inlineStr"/>
      <c r="G3604" s="29" t="n">
        <f>ROUND(SUM(G3596,G3599,G3603),2)</f>
        <v>87.67</v>
      </c>
    </row>
    <row r="3605" customHeight="1" ht="15">
      <c r="A3605" s="2" t="inlineStr"/>
      <c r="B3605" s="2" t="inlineStr"/>
      <c r="C3605" s="2" t="inlineStr"/>
      <c r="D3605" s="2" t="inlineStr"/>
      <c r="E3605" s="28" t="inlineStr">
        <is>
          <r>
            <t xml:space="preserve">VALOR BDI (20.34%):</t>
          </r>
        </is>
      </c>
      <c r="F3605" s="28" t="inlineStr"/>
      <c r="G3605" s="29" t="n">
        <f>ROUND(G3604*(20.34/100),2)</f>
        <v>17.83</v>
      </c>
    </row>
    <row r="3606" customHeight="1" ht="15">
      <c r="A3606" s="2" t="inlineStr"/>
      <c r="B3606" s="2" t="inlineStr"/>
      <c r="C3606" s="2" t="inlineStr"/>
      <c r="D3606" s="2" t="inlineStr"/>
      <c r="E3606" s="28" t="inlineStr">
        <is>
          <r>
            <t xml:space="preserve">VALOR COM BDI:</t>
          </r>
        </is>
      </c>
      <c r="F3606" s="28" t="inlineStr"/>
      <c r="G3606" s="29" t="n">
        <f>G3605+G3604</f>
        <v>105.5</v>
      </c>
    </row>
    <row r="3607" customHeight="1" ht="10">
      <c r="A3607" s="2" t="inlineStr"/>
      <c r="B3607" s="2" t="inlineStr"/>
      <c r="C3607" s="2" t="inlineStr"/>
      <c r="D3607" s="2" t="inlineStr"/>
      <c r="E3607" s="18" t="inlineStr"/>
      <c r="F3607" s="18" t="inlineStr"/>
      <c r="G3607" s="18" t="inlineStr"/>
    </row>
    <row r="3608" customHeight="1" ht="20">
      <c r="A3608" s="19" t="inlineStr">
        <is>
          <r>
            <t xml:space="preserve">​S00752​ Fornecimento e instalação de emenda interna com base lisa 50 x 50 mm (ref. vl 3.01-21-50/50 ge valemam ou similar)​ (un)</t>
          </r>
        </is>
      </c>
      <c r="B3608" s="19" t="inlineStr"/>
      <c r="C3608" s="19" t="inlineStr"/>
      <c r="D3608" s="19" t="inlineStr"/>
      <c r="E3608" s="19" t="inlineStr"/>
      <c r="F3608" s="19" t="inlineStr"/>
      <c r="G3608" s="19" t="inlineStr"/>
    </row>
    <row r="3609" customHeight="1" ht="15">
      <c r="A3609" s="20" t="inlineStr">
        <is>
          <r>
            <t xml:space="preserve">Encargos Complementares</t>
          </r>
        </is>
      </c>
      <c r="B3609" s="20" t="inlineStr"/>
      <c r="C3609" s="21" t="inlineStr">
        <is>
          <r>
            <t xml:space="preserve">FONTE</t>
          </r>
        </is>
      </c>
      <c r="D3609" s="21" t="inlineStr">
        <is>
          <r>
            <t xml:space="preserve">UNID</t>
          </r>
        </is>
      </c>
      <c r="E3609" s="21" t="inlineStr">
        <is>
          <r>
            <t xml:space="preserve">COEFICIENTE</t>
          </r>
        </is>
      </c>
      <c r="F3609" s="21" t="inlineStr">
        <is>
          <r>
            <t xml:space="preserve">PREÇO UNITÁRIO</t>
          </r>
        </is>
      </c>
      <c r="G3609" s="21" t="inlineStr">
        <is>
          <r>
            <t xml:space="preserve">TOTAL</t>
          </r>
        </is>
      </c>
    </row>
    <row r="3610" customHeight="1" ht="15">
      <c r="A3610" s="22" t="inlineStr">
        <is>
          <r>
            <t xml:space="preserve">S10552</t>
          </r>
        </is>
      </c>
      <c r="B3610" s="23" t="inlineStr">
        <is>
          <r>
            <t xml:space="preserve">Encargos Complementares - Eletricista</t>
          </r>
        </is>
      </c>
      <c r="C3610" s="22" t="inlineStr">
        <is>
          <r>
            <t xml:space="preserve">ORSE</t>
          </r>
        </is>
      </c>
      <c r="D3610" s="22" t="inlineStr">
        <is>
          <r>
            <t xml:space="preserve">h</t>
          </r>
        </is>
      </c>
      <c r="E3610" s="24" t="n">
        <v>0.1</v>
      </c>
      <c r="F3610" s="25" t="n">
        <v>3.81</v>
      </c>
      <c r="G3610" s="25" t="n">
        <f>TRUNC(TRUNC(E3610,8)*F3610,2)</f>
        <v>0.38</v>
      </c>
    </row>
    <row r="3611" customHeight="1" ht="15">
      <c r="A3611" s="22" t="inlineStr">
        <is>
          <r>
            <t xml:space="preserve">S10549</t>
          </r>
        </is>
      </c>
      <c r="B3611" s="23" t="inlineStr">
        <is>
          <r>
            <t xml:space="preserve">Encargos Complementares - Servente</t>
          </r>
        </is>
      </c>
      <c r="C3611" s="22" t="inlineStr">
        <is>
          <r>
            <t xml:space="preserve">ORSE</t>
          </r>
        </is>
      </c>
      <c r="D3611" s="22" t="inlineStr">
        <is>
          <r>
            <t xml:space="preserve">h</t>
          </r>
        </is>
      </c>
      <c r="E3611" s="24" t="n">
        <v>0.1</v>
      </c>
      <c r="F3611" s="25" t="n">
        <v>3.96</v>
      </c>
      <c r="G3611" s="25" t="n">
        <f>TRUNC(TRUNC(E3611,8)*F3611,2)</f>
        <v>0.39</v>
      </c>
    </row>
    <row r="3612" customHeight="1" ht="15">
      <c r="A3612" s="2" t="inlineStr"/>
      <c r="B3612" s="2" t="inlineStr"/>
      <c r="C3612" s="2" t="inlineStr"/>
      <c r="D3612" s="2" t="inlineStr"/>
      <c r="E3612" s="26" t="inlineStr">
        <is>
          <r>
            <t xml:space="preserve">TOTAL Encargos Complementares:</t>
          </r>
        </is>
      </c>
      <c r="F3612" s="26" t="inlineStr"/>
      <c r="G3612" s="27" t="n">
        <f>SUM(G3610:G3611)</f>
        <v>0.77</v>
      </c>
    </row>
    <row r="3613" customHeight="1" ht="15">
      <c r="A3613" s="20" t="inlineStr">
        <is>
          <r>
            <t xml:space="preserve">Material</t>
          </r>
        </is>
      </c>
      <c r="B3613" s="20" t="inlineStr"/>
      <c r="C3613" s="21" t="inlineStr">
        <is>
          <r>
            <t xml:space="preserve">FONTE</t>
          </r>
        </is>
      </c>
      <c r="D3613" s="21" t="inlineStr">
        <is>
          <r>
            <t xml:space="preserve">UNID</t>
          </r>
        </is>
      </c>
      <c r="E3613" s="21" t="inlineStr">
        <is>
          <r>
            <t xml:space="preserve">COEFICIENTE</t>
          </r>
        </is>
      </c>
      <c r="F3613" s="21" t="inlineStr">
        <is>
          <r>
            <t xml:space="preserve">PREÇO UNITÁRIO</t>
          </r>
        </is>
      </c>
      <c r="G3613" s="21" t="inlineStr">
        <is>
          <r>
            <t xml:space="preserve">TOTAL</t>
          </r>
        </is>
      </c>
    </row>
    <row r="3614" customHeight="1" ht="21">
      <c r="A3614" s="22" t="inlineStr">
        <is>
          <r>
            <t xml:space="preserve">I00887</t>
          </r>
        </is>
      </c>
      <c r="B3614" s="23" t="inlineStr">
        <is>
          <r>
            <t xml:space="preserve">Emenda interna 50 x 50 mm com base lisa para eletrocalha metálica (ref. vl 3.01-21-50/50 ge valemam ou similar)</t>
          </r>
        </is>
      </c>
      <c r="C3614" s="22" t="inlineStr">
        <is>
          <r>
            <t xml:space="preserve">ORSE</t>
          </r>
        </is>
      </c>
      <c r="D3614" s="22" t="inlineStr">
        <is>
          <r>
            <t xml:space="preserve">un</t>
          </r>
        </is>
      </c>
      <c r="E3614" s="24" t="n">
        <v>1.0</v>
      </c>
      <c r="F3614" s="25" t="n">
        <v>3.5</v>
      </c>
      <c r="G3614" s="25" t="n">
        <f>TRUNC(TRUNC(E3614,8)*F3614,2)</f>
        <v>3.5</v>
      </c>
    </row>
    <row r="3615" customHeight="1" ht="15">
      <c r="A3615" s="2" t="inlineStr"/>
      <c r="B3615" s="2" t="inlineStr"/>
      <c r="C3615" s="2" t="inlineStr"/>
      <c r="D3615" s="2" t="inlineStr"/>
      <c r="E3615" s="26" t="inlineStr">
        <is>
          <r>
            <t xml:space="preserve">TOTAL Material:</t>
          </r>
        </is>
      </c>
      <c r="F3615" s="26" t="inlineStr"/>
      <c r="G3615" s="27" t="n">
        <f>SUM(G3614:G3614)</f>
        <v>3.5</v>
      </c>
    </row>
    <row r="3616" customHeight="1" ht="15">
      <c r="A3616" s="20" t="inlineStr">
        <is>
          <r>
            <t xml:space="preserve">Mão de Obra</t>
          </r>
        </is>
      </c>
      <c r="B3616" s="20" t="inlineStr"/>
      <c r="C3616" s="21" t="inlineStr">
        <is>
          <r>
            <t xml:space="preserve">FONTE</t>
          </r>
        </is>
      </c>
      <c r="D3616" s="21" t="inlineStr">
        <is>
          <r>
            <t xml:space="preserve">UNID</t>
          </r>
        </is>
      </c>
      <c r="E3616" s="21" t="inlineStr">
        <is>
          <r>
            <t xml:space="preserve">COEFICIENTE</t>
          </r>
        </is>
      </c>
      <c r="F3616" s="21" t="inlineStr">
        <is>
          <r>
            <t xml:space="preserve">PREÇO UNITÁRIO</t>
          </r>
        </is>
      </c>
      <c r="G3616" s="21" t="inlineStr">
        <is>
          <r>
            <t xml:space="preserve">TOTAL</t>
          </r>
        </is>
      </c>
    </row>
    <row r="3617" customHeight="1" ht="15">
      <c r="A3617" s="22" t="inlineStr">
        <is>
          <r>
            <t xml:space="preserve">I02436S</t>
          </r>
        </is>
      </c>
      <c r="B3617" s="23" t="inlineStr">
        <is>
          <r>
            <t xml:space="preserve">Eletricista (horista)</t>
          </r>
        </is>
      </c>
      <c r="C3617" s="22" t="inlineStr">
        <is>
          <r>
            <t xml:space="preserve">ORSE</t>
          </r>
        </is>
      </c>
      <c r="D3617" s="22" t="inlineStr">
        <is>
          <r>
            <t xml:space="preserve">h</t>
          </r>
        </is>
      </c>
      <c r="E3617" s="24" t="n">
        <v>0.1</v>
      </c>
      <c r="F3617" s="25" t="n">
        <v>20.44</v>
      </c>
      <c r="G3617" s="25" t="n">
        <f>TRUNC(TRUNC(E3617,8)*F3617,2)</f>
        <v>2.04</v>
      </c>
    </row>
    <row r="3618" customHeight="1" ht="15">
      <c r="A3618" s="22" t="inlineStr">
        <is>
          <r>
            <t xml:space="preserve">I06111S</t>
          </r>
        </is>
      </c>
      <c r="B3618" s="23" t="inlineStr">
        <is>
          <r>
            <t xml:space="preserve">Servente de obras (horista)</t>
          </r>
        </is>
      </c>
      <c r="C3618" s="22" t="inlineStr">
        <is>
          <r>
            <t xml:space="preserve">ORSE</t>
          </r>
        </is>
      </c>
      <c r="D3618" s="22" t="inlineStr">
        <is>
          <r>
            <t xml:space="preserve">h</t>
          </r>
        </is>
      </c>
      <c r="E3618" s="24" t="n">
        <v>0.1</v>
      </c>
      <c r="F3618" s="25" t="n">
        <v>14.58</v>
      </c>
      <c r="G3618" s="25" t="n">
        <f>TRUNC(TRUNC(E3618,8)*F3618,2)</f>
        <v>1.45</v>
      </c>
    </row>
    <row r="3619" customHeight="1" ht="15">
      <c r="A3619" s="2" t="inlineStr"/>
      <c r="B3619" s="2" t="inlineStr"/>
      <c r="C3619" s="2" t="inlineStr"/>
      <c r="D3619" s="2" t="inlineStr"/>
      <c r="E3619" s="26" t="inlineStr">
        <is>
          <r>
            <t xml:space="preserve">TOTAL Mão de Obra:</t>
          </r>
        </is>
      </c>
      <c r="F3619" s="26" t="inlineStr"/>
      <c r="G3619" s="27" t="n">
        <f>SUM(G3617:G3618)</f>
        <v>3.49</v>
      </c>
    </row>
    <row r="3620" customHeight="1" ht="15">
      <c r="A3620" s="2" t="inlineStr"/>
      <c r="B3620" s="2" t="inlineStr"/>
      <c r="C3620" s="2" t="inlineStr"/>
      <c r="D3620" s="2" t="inlineStr"/>
      <c r="E3620" s="28" t="inlineStr">
        <is>
          <r>
            <t xml:space="preserve">VALOR:</t>
          </r>
        </is>
      </c>
      <c r="F3620" s="28" t="inlineStr"/>
      <c r="G3620" s="29" t="n">
        <f>ROUND(SUM(G3612,G3615,G3619),2)</f>
        <v>7.75</v>
      </c>
    </row>
    <row r="3621" customHeight="1" ht="15">
      <c r="A3621" s="2" t="inlineStr"/>
      <c r="B3621" s="2" t="inlineStr"/>
      <c r="C3621" s="2" t="inlineStr"/>
      <c r="D3621" s="2" t="inlineStr"/>
      <c r="E3621" s="28" t="inlineStr">
        <is>
          <r>
            <t xml:space="preserve">VALOR BDI (20.34%):</t>
          </r>
        </is>
      </c>
      <c r="F3621" s="28" t="inlineStr"/>
      <c r="G3621" s="29" t="n">
        <f>ROUND(G3620*(20.34/100),2)</f>
        <v>1.58</v>
      </c>
    </row>
    <row r="3622" customHeight="1" ht="15">
      <c r="A3622" s="2" t="inlineStr"/>
      <c r="B3622" s="2" t="inlineStr"/>
      <c r="C3622" s="2" t="inlineStr"/>
      <c r="D3622" s="2" t="inlineStr"/>
      <c r="E3622" s="28" t="inlineStr">
        <is>
          <r>
            <t xml:space="preserve">VALOR COM BDI:</t>
          </r>
        </is>
      </c>
      <c r="F3622" s="28" t="inlineStr"/>
      <c r="G3622" s="29" t="n">
        <f>G3621+G3620</f>
        <v>9.33</v>
      </c>
    </row>
    <row r="3623" customHeight="1" ht="10">
      <c r="A3623" s="2" t="inlineStr"/>
      <c r="B3623" s="2" t="inlineStr"/>
      <c r="C3623" s="2" t="inlineStr"/>
      <c r="D3623" s="2" t="inlineStr"/>
      <c r="E3623" s="18" t="inlineStr"/>
      <c r="F3623" s="18" t="inlineStr"/>
      <c r="G3623" s="18" t="inlineStr"/>
    </row>
    <row r="3624" customHeight="1" ht="20">
      <c r="A3624" s="19" t="inlineStr">
        <is>
          <r>
            <t xml:space="preserve">​S10724​ Fornecimento e instalação de fonte de alimentação 12V / 10A (ou similar)​ (un)</t>
          </r>
        </is>
      </c>
      <c r="B3624" s="19" t="inlineStr"/>
      <c r="C3624" s="19" t="inlineStr"/>
      <c r="D3624" s="19" t="inlineStr"/>
      <c r="E3624" s="19" t="inlineStr"/>
      <c r="F3624" s="19" t="inlineStr"/>
      <c r="G3624" s="19" t="inlineStr"/>
    </row>
    <row r="3625" customHeight="1" ht="15">
      <c r="A3625" s="20" t="inlineStr">
        <is>
          <r>
            <t xml:space="preserve">Encargos Complementares</t>
          </r>
        </is>
      </c>
      <c r="B3625" s="20" t="inlineStr"/>
      <c r="C3625" s="21" t="inlineStr">
        <is>
          <r>
            <t xml:space="preserve">FONTE</t>
          </r>
        </is>
      </c>
      <c r="D3625" s="21" t="inlineStr">
        <is>
          <r>
            <t xml:space="preserve">UNID</t>
          </r>
        </is>
      </c>
      <c r="E3625" s="21" t="inlineStr">
        <is>
          <r>
            <t xml:space="preserve">COEFICIENTE</t>
          </r>
        </is>
      </c>
      <c r="F3625" s="21" t="inlineStr">
        <is>
          <r>
            <t xml:space="preserve">PREÇO UNITÁRIO</t>
          </r>
        </is>
      </c>
      <c r="G3625" s="21" t="inlineStr">
        <is>
          <r>
            <t xml:space="preserve">TOTAL</t>
          </r>
        </is>
      </c>
    </row>
    <row r="3626" customHeight="1" ht="15">
      <c r="A3626" s="22" t="inlineStr">
        <is>
          <r>
            <t xml:space="preserve">S10592</t>
          </r>
        </is>
      </c>
      <c r="B3626" s="23" t="inlineStr">
        <is>
          <r>
            <t xml:space="preserve">Encargos Complementares - Cabista</t>
          </r>
        </is>
      </c>
      <c r="C3626" s="22" t="inlineStr">
        <is>
          <r>
            <t xml:space="preserve">ORSE</t>
          </r>
        </is>
      </c>
      <c r="D3626" s="22" t="inlineStr">
        <is>
          <r>
            <t xml:space="preserve">h</t>
          </r>
        </is>
      </c>
      <c r="E3626" s="24" t="n">
        <v>1.0</v>
      </c>
      <c r="F3626" s="25" t="n">
        <v>3.81</v>
      </c>
      <c r="G3626" s="25" t="n">
        <f>TRUNC(TRUNC(E3626,8)*F3626,2)</f>
        <v>3.81</v>
      </c>
    </row>
    <row r="3627" customHeight="1" ht="15">
      <c r="A3627" s="2" t="inlineStr"/>
      <c r="B3627" s="2" t="inlineStr"/>
      <c r="C3627" s="2" t="inlineStr"/>
      <c r="D3627" s="2" t="inlineStr"/>
      <c r="E3627" s="26" t="inlineStr">
        <is>
          <r>
            <t xml:space="preserve">TOTAL Encargos Complementares:</t>
          </r>
        </is>
      </c>
      <c r="F3627" s="26" t="inlineStr"/>
      <c r="G3627" s="27" t="n">
        <f>SUM(G3626:G3626)</f>
        <v>3.81</v>
      </c>
    </row>
    <row r="3628" customHeight="1" ht="15">
      <c r="A3628" s="20" t="inlineStr">
        <is>
          <r>
            <t xml:space="preserve">Material</t>
          </r>
        </is>
      </c>
      <c r="B3628" s="20" t="inlineStr"/>
      <c r="C3628" s="21" t="inlineStr">
        <is>
          <r>
            <t xml:space="preserve">FONTE</t>
          </r>
        </is>
      </c>
      <c r="D3628" s="21" t="inlineStr">
        <is>
          <r>
            <t xml:space="preserve">UNID</t>
          </r>
        </is>
      </c>
      <c r="E3628" s="21" t="inlineStr">
        <is>
          <r>
            <t xml:space="preserve">COEFICIENTE</t>
          </r>
        </is>
      </c>
      <c r="F3628" s="21" t="inlineStr">
        <is>
          <r>
            <t xml:space="preserve">PREÇO UNITÁRIO</t>
          </r>
        </is>
      </c>
      <c r="G3628" s="21" t="inlineStr">
        <is>
          <r>
            <t xml:space="preserve">TOTAL</t>
          </r>
        </is>
      </c>
    </row>
    <row r="3629" customHeight="1" ht="15">
      <c r="A3629" s="22" t="inlineStr">
        <is>
          <r>
            <t xml:space="preserve">I10096</t>
          </r>
        </is>
      </c>
      <c r="B3629" s="23" t="inlineStr">
        <is>
          <r>
            <t xml:space="preserve">Fonte de alimentação 12V / 10A (ou similar)</t>
          </r>
        </is>
      </c>
      <c r="C3629" s="22" t="inlineStr">
        <is>
          <r>
            <t xml:space="preserve">ORSE</t>
          </r>
        </is>
      </c>
      <c r="D3629" s="22" t="inlineStr">
        <is>
          <r>
            <t xml:space="preserve">un</t>
          </r>
        </is>
      </c>
      <c r="E3629" s="24" t="n">
        <v>1.0</v>
      </c>
      <c r="F3629" s="25" t="n">
        <v>56.99</v>
      </c>
      <c r="G3629" s="25" t="n">
        <f>TRUNC(TRUNC(E3629,8)*F3629,2)</f>
        <v>56.99</v>
      </c>
    </row>
    <row r="3630" customHeight="1" ht="15">
      <c r="A3630" s="2" t="inlineStr"/>
      <c r="B3630" s="2" t="inlineStr"/>
      <c r="C3630" s="2" t="inlineStr"/>
      <c r="D3630" s="2" t="inlineStr"/>
      <c r="E3630" s="26" t="inlineStr">
        <is>
          <r>
            <t xml:space="preserve">TOTAL Material:</t>
          </r>
        </is>
      </c>
      <c r="F3630" s="26" t="inlineStr"/>
      <c r="G3630" s="27" t="n">
        <f>SUM(G3629:G3629)</f>
        <v>56.99</v>
      </c>
    </row>
    <row r="3631" customHeight="1" ht="15">
      <c r="A3631" s="20" t="inlineStr">
        <is>
          <r>
            <t xml:space="preserve">Mão de Obra</t>
          </r>
        </is>
      </c>
      <c r="B3631" s="20" t="inlineStr"/>
      <c r="C3631" s="21" t="inlineStr">
        <is>
          <r>
            <t xml:space="preserve">FONTE</t>
          </r>
        </is>
      </c>
      <c r="D3631" s="21" t="inlineStr">
        <is>
          <r>
            <t xml:space="preserve">UNID</t>
          </r>
        </is>
      </c>
      <c r="E3631" s="21" t="inlineStr">
        <is>
          <r>
            <t xml:space="preserve">COEFICIENTE</t>
          </r>
        </is>
      </c>
      <c r="F3631" s="21" t="inlineStr">
        <is>
          <r>
            <t xml:space="preserve">PREÇO UNITÁRIO</t>
          </r>
        </is>
      </c>
      <c r="G3631" s="21" t="inlineStr">
        <is>
          <r>
            <t xml:space="preserve">TOTAL</t>
          </r>
        </is>
      </c>
    </row>
    <row r="3632" customHeight="1" ht="15">
      <c r="A3632" s="22" t="inlineStr">
        <is>
          <r>
            <t xml:space="preserve">I00049</t>
          </r>
        </is>
      </c>
      <c r="B3632" s="23" t="inlineStr">
        <is>
          <r>
            <t xml:space="preserve">Cabista para instalação telefônica</t>
          </r>
        </is>
      </c>
      <c r="C3632" s="22" t="inlineStr">
        <is>
          <r>
            <t xml:space="preserve">ORSE</t>
          </r>
        </is>
      </c>
      <c r="D3632" s="22" t="inlineStr">
        <is>
          <r>
            <t xml:space="preserve">h</t>
          </r>
        </is>
      </c>
      <c r="E3632" s="24" t="n">
        <v>1.0</v>
      </c>
      <c r="F3632" s="25" t="n">
        <v>20.44</v>
      </c>
      <c r="G3632" s="25" t="n">
        <f>TRUNC(TRUNC(E3632,8)*F3632,2)</f>
        <v>20.44</v>
      </c>
    </row>
    <row r="3633" customHeight="1" ht="15">
      <c r="A3633" s="2" t="inlineStr"/>
      <c r="B3633" s="2" t="inlineStr"/>
      <c r="C3633" s="2" t="inlineStr"/>
      <c r="D3633" s="2" t="inlineStr"/>
      <c r="E3633" s="26" t="inlineStr">
        <is>
          <r>
            <t xml:space="preserve">TOTAL Mão de Obra:</t>
          </r>
        </is>
      </c>
      <c r="F3633" s="26" t="inlineStr"/>
      <c r="G3633" s="27" t="n">
        <f>SUM(G3632:G3632)</f>
        <v>20.44</v>
      </c>
    </row>
    <row r="3634" customHeight="1" ht="15">
      <c r="A3634" s="2" t="inlineStr"/>
      <c r="B3634" s="2" t="inlineStr"/>
      <c r="C3634" s="2" t="inlineStr"/>
      <c r="D3634" s="2" t="inlineStr"/>
      <c r="E3634" s="28" t="inlineStr">
        <is>
          <r>
            <t xml:space="preserve">VALOR:</t>
          </r>
        </is>
      </c>
      <c r="F3634" s="28" t="inlineStr"/>
      <c r="G3634" s="29" t="n">
        <f>ROUND(SUM(G3627,G3630,G3633),2)</f>
        <v>81.24</v>
      </c>
    </row>
    <row r="3635" customHeight="1" ht="15">
      <c r="A3635" s="2" t="inlineStr"/>
      <c r="B3635" s="2" t="inlineStr"/>
      <c r="C3635" s="2" t="inlineStr"/>
      <c r="D3635" s="2" t="inlineStr"/>
      <c r="E3635" s="28" t="inlineStr">
        <is>
          <r>
            <t xml:space="preserve">VALOR BDI (20.34%):</t>
          </r>
        </is>
      </c>
      <c r="F3635" s="28" t="inlineStr"/>
      <c r="G3635" s="29" t="n">
        <f>ROUND(G3634*(20.34/100),2)</f>
        <v>16.52</v>
      </c>
    </row>
    <row r="3636" customHeight="1" ht="15">
      <c r="A3636" s="2" t="inlineStr"/>
      <c r="B3636" s="2" t="inlineStr"/>
      <c r="C3636" s="2" t="inlineStr"/>
      <c r="D3636" s="2" t="inlineStr"/>
      <c r="E3636" s="28" t="inlineStr">
        <is>
          <r>
            <t xml:space="preserve">VALOR COM BDI:</t>
          </r>
        </is>
      </c>
      <c r="F3636" s="28" t="inlineStr"/>
      <c r="G3636" s="29" t="n">
        <f>G3635+G3634</f>
        <v>97.76</v>
      </c>
    </row>
    <row r="3637" customHeight="1" ht="10">
      <c r="A3637" s="2" t="inlineStr"/>
      <c r="B3637" s="2" t="inlineStr"/>
      <c r="C3637" s="2" t="inlineStr"/>
      <c r="D3637" s="2" t="inlineStr"/>
      <c r="E3637" s="18" t="inlineStr"/>
      <c r="F3637" s="18" t="inlineStr"/>
      <c r="G3637" s="18" t="inlineStr"/>
    </row>
    <row r="3638" customHeight="1" ht="20">
      <c r="A3638" s="19" t="inlineStr">
        <is>
          <r>
            <t xml:space="preserve">​S00724​ Fornecimento e instalação de saída horizontal para eletroduto 1" (ref. vl 33 valemam ou similar)​ (un)</t>
          </r>
        </is>
      </c>
      <c r="B3638" s="19" t="inlineStr"/>
      <c r="C3638" s="19" t="inlineStr"/>
      <c r="D3638" s="19" t="inlineStr"/>
      <c r="E3638" s="19" t="inlineStr"/>
      <c r="F3638" s="19" t="inlineStr"/>
      <c r="G3638" s="19" t="inlineStr"/>
    </row>
    <row r="3639" customHeight="1" ht="15">
      <c r="A3639" s="20" t="inlineStr">
        <is>
          <r>
            <t xml:space="preserve">Encargos Complementares</t>
          </r>
        </is>
      </c>
      <c r="B3639" s="20" t="inlineStr"/>
      <c r="C3639" s="21" t="inlineStr">
        <is>
          <r>
            <t xml:space="preserve">FONTE</t>
          </r>
        </is>
      </c>
      <c r="D3639" s="21" t="inlineStr">
        <is>
          <r>
            <t xml:space="preserve">UNID</t>
          </r>
        </is>
      </c>
      <c r="E3639" s="21" t="inlineStr">
        <is>
          <r>
            <t xml:space="preserve">COEFICIENTE</t>
          </r>
        </is>
      </c>
      <c r="F3639" s="21" t="inlineStr">
        <is>
          <r>
            <t xml:space="preserve">PREÇO UNITÁRIO</t>
          </r>
        </is>
      </c>
      <c r="G3639" s="21" t="inlineStr">
        <is>
          <r>
            <t xml:space="preserve">TOTAL</t>
          </r>
        </is>
      </c>
    </row>
    <row r="3640" customHeight="1" ht="15">
      <c r="A3640" s="22" t="inlineStr">
        <is>
          <r>
            <t xml:space="preserve">S10552</t>
          </r>
        </is>
      </c>
      <c r="B3640" s="23" t="inlineStr">
        <is>
          <r>
            <t xml:space="preserve">Encargos Complementares - Eletricista</t>
          </r>
        </is>
      </c>
      <c r="C3640" s="22" t="inlineStr">
        <is>
          <r>
            <t xml:space="preserve">ORSE</t>
          </r>
        </is>
      </c>
      <c r="D3640" s="22" t="inlineStr">
        <is>
          <r>
            <t xml:space="preserve">h</t>
          </r>
        </is>
      </c>
      <c r="E3640" s="24" t="n">
        <v>0.12</v>
      </c>
      <c r="F3640" s="25" t="n">
        <v>3.81</v>
      </c>
      <c r="G3640" s="25" t="n">
        <f>TRUNC(TRUNC(E3640,8)*F3640,2)</f>
        <v>0.45</v>
      </c>
    </row>
    <row r="3641" customHeight="1" ht="15">
      <c r="A3641" s="22" t="inlineStr">
        <is>
          <r>
            <t xml:space="preserve">S10549</t>
          </r>
        </is>
      </c>
      <c r="B3641" s="23" t="inlineStr">
        <is>
          <r>
            <t xml:space="preserve">Encargos Complementares - Servente</t>
          </r>
        </is>
      </c>
      <c r="C3641" s="22" t="inlineStr">
        <is>
          <r>
            <t xml:space="preserve">ORSE</t>
          </r>
        </is>
      </c>
      <c r="D3641" s="22" t="inlineStr">
        <is>
          <r>
            <t xml:space="preserve">h</t>
          </r>
        </is>
      </c>
      <c r="E3641" s="24" t="n">
        <v>0.12</v>
      </c>
      <c r="F3641" s="25" t="n">
        <v>3.96</v>
      </c>
      <c r="G3641" s="25" t="n">
        <f>TRUNC(TRUNC(E3641,8)*F3641,2)</f>
        <v>0.47</v>
      </c>
    </row>
    <row r="3642" customHeight="1" ht="15">
      <c r="A3642" s="2" t="inlineStr"/>
      <c r="B3642" s="2" t="inlineStr"/>
      <c r="C3642" s="2" t="inlineStr"/>
      <c r="D3642" s="2" t="inlineStr"/>
      <c r="E3642" s="26" t="inlineStr">
        <is>
          <r>
            <t xml:space="preserve">TOTAL Encargos Complementares:</t>
          </r>
        </is>
      </c>
      <c r="F3642" s="26" t="inlineStr"/>
      <c r="G3642" s="27" t="n">
        <f>SUM(G3640:G3641)</f>
        <v>0.92</v>
      </c>
    </row>
    <row r="3643" customHeight="1" ht="15">
      <c r="A3643" s="20" t="inlineStr">
        <is>
          <r>
            <t xml:space="preserve">Material</t>
          </r>
        </is>
      </c>
      <c r="B3643" s="20" t="inlineStr"/>
      <c r="C3643" s="21" t="inlineStr">
        <is>
          <r>
            <t xml:space="preserve">FONTE</t>
          </r>
        </is>
      </c>
      <c r="D3643" s="21" t="inlineStr">
        <is>
          <r>
            <t xml:space="preserve">UNID</t>
          </r>
        </is>
      </c>
      <c r="E3643" s="21" t="inlineStr">
        <is>
          <r>
            <t xml:space="preserve">COEFICIENTE</t>
          </r>
        </is>
      </c>
      <c r="F3643" s="21" t="inlineStr">
        <is>
          <r>
            <t xml:space="preserve">PREÇO UNITÁRIO</t>
          </r>
        </is>
      </c>
      <c r="G3643" s="21" t="inlineStr">
        <is>
          <r>
            <t xml:space="preserve">TOTAL</t>
          </r>
        </is>
      </c>
    </row>
    <row r="3644" customHeight="1" ht="21">
      <c r="A3644" s="22" t="inlineStr">
        <is>
          <r>
            <t xml:space="preserve">I02001</t>
          </r>
        </is>
      </c>
      <c r="B3644" s="23" t="inlineStr">
        <is>
          <r>
            <t xml:space="preserve">Saída horizontal para eletroduto 1" (ref. vl 33 valemam ou similar)</t>
          </r>
        </is>
      </c>
      <c r="C3644" s="22" t="inlineStr">
        <is>
          <r>
            <t xml:space="preserve">ORSE</t>
          </r>
        </is>
      </c>
      <c r="D3644" s="22" t="inlineStr">
        <is>
          <r>
            <t xml:space="preserve">un</t>
          </r>
        </is>
      </c>
      <c r="E3644" s="24" t="n">
        <v>1.0</v>
      </c>
      <c r="F3644" s="25" t="n">
        <v>3.99</v>
      </c>
      <c r="G3644" s="25" t="n">
        <f>TRUNC(TRUNC(E3644,8)*F3644,2)</f>
        <v>3.99</v>
      </c>
    </row>
    <row r="3645" customHeight="1" ht="15">
      <c r="A3645" s="2" t="inlineStr"/>
      <c r="B3645" s="2" t="inlineStr"/>
      <c r="C3645" s="2" t="inlineStr"/>
      <c r="D3645" s="2" t="inlineStr"/>
      <c r="E3645" s="26" t="inlineStr">
        <is>
          <r>
            <t xml:space="preserve">TOTAL Material:</t>
          </r>
        </is>
      </c>
      <c r="F3645" s="26" t="inlineStr"/>
      <c r="G3645" s="27" t="n">
        <f>SUM(G3644:G3644)</f>
        <v>3.99</v>
      </c>
    </row>
    <row r="3646" customHeight="1" ht="15">
      <c r="A3646" s="20" t="inlineStr">
        <is>
          <r>
            <t xml:space="preserve">Mão de Obra</t>
          </r>
        </is>
      </c>
      <c r="B3646" s="20" t="inlineStr"/>
      <c r="C3646" s="21" t="inlineStr">
        <is>
          <r>
            <t xml:space="preserve">FONTE</t>
          </r>
        </is>
      </c>
      <c r="D3646" s="21" t="inlineStr">
        <is>
          <r>
            <t xml:space="preserve">UNID</t>
          </r>
        </is>
      </c>
      <c r="E3646" s="21" t="inlineStr">
        <is>
          <r>
            <t xml:space="preserve">COEFICIENTE</t>
          </r>
        </is>
      </c>
      <c r="F3646" s="21" t="inlineStr">
        <is>
          <r>
            <t xml:space="preserve">PREÇO UNITÁRIO</t>
          </r>
        </is>
      </c>
      <c r="G3646" s="21" t="inlineStr">
        <is>
          <r>
            <t xml:space="preserve">TOTAL</t>
          </r>
        </is>
      </c>
    </row>
    <row r="3647" customHeight="1" ht="15">
      <c r="A3647" s="22" t="inlineStr">
        <is>
          <r>
            <t xml:space="preserve">I02436S</t>
          </r>
        </is>
      </c>
      <c r="B3647" s="23" t="inlineStr">
        <is>
          <r>
            <t xml:space="preserve">Eletricista (horista)</t>
          </r>
        </is>
      </c>
      <c r="C3647" s="22" t="inlineStr">
        <is>
          <r>
            <t xml:space="preserve">ORSE</t>
          </r>
        </is>
      </c>
      <c r="D3647" s="22" t="inlineStr">
        <is>
          <r>
            <t xml:space="preserve">h</t>
          </r>
        </is>
      </c>
      <c r="E3647" s="24" t="n">
        <v>0.12</v>
      </c>
      <c r="F3647" s="25" t="n">
        <v>20.44</v>
      </c>
      <c r="G3647" s="25" t="n">
        <f>TRUNC(TRUNC(E3647,8)*F3647,2)</f>
        <v>2.45</v>
      </c>
    </row>
    <row r="3648" customHeight="1" ht="15">
      <c r="A3648" s="22" t="inlineStr">
        <is>
          <r>
            <t xml:space="preserve">I06111S</t>
          </r>
        </is>
      </c>
      <c r="B3648" s="23" t="inlineStr">
        <is>
          <r>
            <t xml:space="preserve">Servente de obras (horista)</t>
          </r>
        </is>
      </c>
      <c r="C3648" s="22" t="inlineStr">
        <is>
          <r>
            <t xml:space="preserve">ORSE</t>
          </r>
        </is>
      </c>
      <c r="D3648" s="22" t="inlineStr">
        <is>
          <r>
            <t xml:space="preserve">h</t>
          </r>
        </is>
      </c>
      <c r="E3648" s="24" t="n">
        <v>0.12</v>
      </c>
      <c r="F3648" s="25" t="n">
        <v>14.58</v>
      </c>
      <c r="G3648" s="25" t="n">
        <f>TRUNC(TRUNC(E3648,8)*F3648,2)</f>
        <v>1.74</v>
      </c>
    </row>
    <row r="3649" customHeight="1" ht="15">
      <c r="A3649" s="2" t="inlineStr"/>
      <c r="B3649" s="2" t="inlineStr"/>
      <c r="C3649" s="2" t="inlineStr"/>
      <c r="D3649" s="2" t="inlineStr"/>
      <c r="E3649" s="26" t="inlineStr">
        <is>
          <r>
            <t xml:space="preserve">TOTAL Mão de Obra:</t>
          </r>
        </is>
      </c>
      <c r="F3649" s="26" t="inlineStr"/>
      <c r="G3649" s="27" t="n">
        <f>SUM(G3647:G3648)</f>
        <v>4.19</v>
      </c>
    </row>
    <row r="3650" customHeight="1" ht="15">
      <c r="A3650" s="2" t="inlineStr"/>
      <c r="B3650" s="2" t="inlineStr"/>
      <c r="C3650" s="2" t="inlineStr"/>
      <c r="D3650" s="2" t="inlineStr"/>
      <c r="E3650" s="28" t="inlineStr">
        <is>
          <r>
            <t xml:space="preserve">VALOR:</t>
          </r>
        </is>
      </c>
      <c r="F3650" s="28" t="inlineStr"/>
      <c r="G3650" s="29" t="n">
        <f>ROUND(SUM(G3642,G3645,G3649),2)</f>
        <v>9.11</v>
      </c>
    </row>
    <row r="3651" customHeight="1" ht="15">
      <c r="A3651" s="2" t="inlineStr"/>
      <c r="B3651" s="2" t="inlineStr"/>
      <c r="C3651" s="2" t="inlineStr"/>
      <c r="D3651" s="2" t="inlineStr"/>
      <c r="E3651" s="28" t="inlineStr">
        <is>
          <r>
            <t xml:space="preserve">VALOR BDI (20.34%):</t>
          </r>
        </is>
      </c>
      <c r="F3651" s="28" t="inlineStr"/>
      <c r="G3651" s="29" t="n">
        <f>ROUND(G3650*(20.34/100),2)</f>
        <v>1.85</v>
      </c>
    </row>
    <row r="3652" customHeight="1" ht="15">
      <c r="A3652" s="2" t="inlineStr"/>
      <c r="B3652" s="2" t="inlineStr"/>
      <c r="C3652" s="2" t="inlineStr"/>
      <c r="D3652" s="2" t="inlineStr"/>
      <c r="E3652" s="28" t="inlineStr">
        <is>
          <r>
            <t xml:space="preserve">VALOR COM BDI:</t>
          </r>
        </is>
      </c>
      <c r="F3652" s="28" t="inlineStr"/>
      <c r="G3652" s="29" t="n">
        <f>G3651+G3650</f>
        <v>10.96</v>
      </c>
    </row>
    <row r="3653" customHeight="1" ht="10">
      <c r="A3653" s="2" t="inlineStr"/>
      <c r="B3653" s="2" t="inlineStr"/>
      <c r="C3653" s="2" t="inlineStr"/>
      <c r="D3653" s="2" t="inlineStr"/>
      <c r="E3653" s="18" t="inlineStr"/>
      <c r="F3653" s="18" t="inlineStr"/>
      <c r="G3653" s="18" t="inlineStr"/>
    </row>
    <row r="3654" customHeight="1" ht="20">
      <c r="A3654" s="19" t="inlineStr">
        <is>
          <r>
            <t xml:space="preserve">​90279​ GRAUTE FGK=20 MPA; TRAÇO 1:0,04:1,8:2,1 (EM MASSA SECA DE CIMENTO/ CAL/ AREIA GROSSA/ BRITA 0) - PREPARO MECÂNICO COM BETONEIRA 400 L. AF_09/2021​ (M3)</t>
          </r>
        </is>
      </c>
      <c r="B3654" s="19" t="inlineStr"/>
      <c r="C3654" s="19" t="inlineStr"/>
      <c r="D3654" s="19" t="inlineStr"/>
      <c r="E3654" s="19" t="inlineStr"/>
      <c r="F3654" s="19" t="inlineStr"/>
      <c r="G3654" s="19" t="inlineStr"/>
    </row>
    <row r="3655" customHeight="1" ht="15">
      <c r="A3655" s="20" t="inlineStr">
        <is>
          <r>
            <t xml:space="preserve">Equipamento Custo Horário</t>
          </r>
        </is>
      </c>
      <c r="B3655" s="20" t="inlineStr"/>
      <c r="C3655" s="21" t="inlineStr">
        <is>
          <r>
            <t xml:space="preserve">FONTE</t>
          </r>
        </is>
      </c>
      <c r="D3655" s="21" t="inlineStr">
        <is>
          <r>
            <t xml:space="preserve">UNID</t>
          </r>
        </is>
      </c>
      <c r="E3655" s="21" t="inlineStr">
        <is>
          <r>
            <t xml:space="preserve">COEFICIENTE</t>
          </r>
        </is>
      </c>
      <c r="F3655" s="21" t="inlineStr">
        <is>
          <r>
            <t xml:space="preserve">PREÇO UNITÁRIO</t>
          </r>
        </is>
      </c>
      <c r="G3655" s="21" t="inlineStr">
        <is>
          <r>
            <t xml:space="preserve">TOTAL</t>
          </r>
        </is>
      </c>
    </row>
    <row r="3656" customHeight="1" ht="38">
      <c r="A3656" s="22" t="inlineStr">
        <is>
          <r>
            <t xml:space="preserve">88831</t>
          </r>
        </is>
      </c>
      <c r="B3656" s="23" t="inlineStr">
        <is>
          <r>
            <t xml:space="preserve">BETONEIRA CAPACIDADE NOMINAL DE 400 L, CAPACIDADE DE MISTURA 280 L, MOTOR ELÉTRICO TRIFÁSICO POTÊNCIA DE 2 CV, SEM CARREGADOR - CHI DIURNO. AF_05/2023</t>
          </r>
        </is>
      </c>
      <c r="C3656" s="22" t="inlineStr">
        <is>
          <r>
            <t xml:space="preserve">SINAPI</t>
          </r>
        </is>
      </c>
      <c r="D3656" s="22" t="inlineStr">
        <is>
          <r>
            <t xml:space="preserve">CHI</t>
          </r>
        </is>
      </c>
      <c r="E3656" s="24" t="n">
        <v>0.4931</v>
      </c>
      <c r="F3656" s="25" t="n">
        <v>0.4</v>
      </c>
      <c r="G3656" s="25" t="n">
        <f>TRUNC(TRUNC(E3656,8)*F3656,2)</f>
        <v>0.19</v>
      </c>
    </row>
    <row r="3657" customHeight="1" ht="38">
      <c r="A3657" s="22" t="inlineStr">
        <is>
          <r>
            <t xml:space="preserve">88830</t>
          </r>
        </is>
      </c>
      <c r="B3657" s="23" t="inlineStr">
        <is>
          <r>
            <t xml:space="preserve">BETONEIRA CAPACIDADE NOMINAL DE 400 L, CAPACIDADE DE MISTURA 280 L, MOTOR ELÉTRICO TRIFÁSICO POTÊNCIA DE 2 CV, SEM CARREGADOR - CHP DIURNO. AF_05/2023</t>
          </r>
        </is>
      </c>
      <c r="C3657" s="22" t="inlineStr">
        <is>
          <r>
            <t xml:space="preserve">SINAPI</t>
          </r>
        </is>
      </c>
      <c r="D3657" s="22" t="inlineStr">
        <is>
          <r>
            <t xml:space="preserve">CHP</t>
          </r>
        </is>
      </c>
      <c r="E3657" s="24" t="n">
        <v>1.1138</v>
      </c>
      <c r="F3657" s="25" t="n">
        <v>2.02</v>
      </c>
      <c r="G3657" s="25" t="n">
        <f>TRUNC(TRUNC(E3657,8)*F3657,2)</f>
        <v>2.24</v>
      </c>
    </row>
    <row r="3658" customHeight="1" ht="18">
      <c r="A3658" s="2" t="inlineStr"/>
      <c r="B3658" s="2" t="inlineStr"/>
      <c r="C3658" s="2" t="inlineStr"/>
      <c r="D3658" s="2" t="inlineStr"/>
      <c r="E3658" s="26" t="inlineStr">
        <is>
          <r>
            <t xml:space="preserve">TOTAL Equipamento Custo Horário:</t>
          </r>
        </is>
      </c>
      <c r="F3658" s="26" t="inlineStr"/>
      <c r="G3658" s="27" t="n">
        <f>SUM(G3656:G3657)</f>
        <v>2.43</v>
      </c>
    </row>
    <row r="3659" customHeight="1" ht="15">
      <c r="A3659" s="20" t="inlineStr">
        <is>
          <r>
            <t xml:space="preserve">Material</t>
          </r>
        </is>
      </c>
      <c r="B3659" s="20" t="inlineStr"/>
      <c r="C3659" s="21" t="inlineStr">
        <is>
          <r>
            <t xml:space="preserve">FONTE</t>
          </r>
        </is>
      </c>
      <c r="D3659" s="21" t="inlineStr">
        <is>
          <r>
            <t xml:space="preserve">UNID</t>
          </r>
        </is>
      </c>
      <c r="E3659" s="21" t="inlineStr">
        <is>
          <r>
            <t xml:space="preserve">COEFICIENTE</t>
          </r>
        </is>
      </c>
      <c r="F3659" s="21" t="inlineStr">
        <is>
          <r>
            <t xml:space="preserve">PREÇO UNITÁRIO</t>
          </r>
        </is>
      </c>
      <c r="G3659" s="21" t="inlineStr">
        <is>
          <r>
            <t xml:space="preserve">TOTAL</t>
          </r>
        </is>
      </c>
    </row>
    <row r="3660" customHeight="1" ht="21">
      <c r="A3660" s="22" t="inlineStr">
        <is>
          <r>
            <t xml:space="preserve">00000367</t>
          </r>
        </is>
      </c>
      <c r="B3660" s="23" t="inlineStr">
        <is>
          <r>
            <t xml:space="preserve">AREIA GROSSA - POSTO JAZIDA/FORNECEDOR (RETIRADO NA JAZIDA, SEM TRANSPORTE)</t>
          </r>
        </is>
      </c>
      <c r="C3660" s="22" t="inlineStr">
        <is>
          <r>
            <t xml:space="preserve">SINAPI</t>
          </r>
        </is>
      </c>
      <c r="D3660" s="22" t="inlineStr">
        <is>
          <r>
            <t xml:space="preserve">M3</t>
          </r>
        </is>
      </c>
      <c r="E3660" s="24" t="n">
        <v>0.6302</v>
      </c>
      <c r="F3660" s="25" t="n">
        <v>131.69</v>
      </c>
      <c r="G3660" s="25" t="n">
        <f>TRUNC(TRUNC(E3660,8)*F3660,2)</f>
        <v>82.99</v>
      </c>
    </row>
    <row r="3661" customHeight="1" ht="15">
      <c r="A3661" s="22" t="inlineStr">
        <is>
          <r>
            <t xml:space="preserve">00001106</t>
          </r>
        </is>
      </c>
      <c r="B3661" s="23" t="inlineStr">
        <is>
          <r>
            <t xml:space="preserve">CAL HIDRATADA CH-I PARA ARGAMASSAS</t>
          </r>
        </is>
      </c>
      <c r="C3661" s="22" t="inlineStr">
        <is>
          <r>
            <t xml:space="preserve">SINAPI</t>
          </r>
        </is>
      </c>
      <c r="D3661" s="22" t="inlineStr">
        <is>
          <r>
            <t xml:space="preserve">KG</t>
          </r>
        </is>
      </c>
      <c r="E3661" s="24" t="n">
        <v>15.1255</v>
      </c>
      <c r="F3661" s="25" t="n">
        <v>1.28</v>
      </c>
      <c r="G3661" s="25" t="n">
        <f>TRUNC(TRUNC(E3661,8)*F3661,2)</f>
        <v>19.36</v>
      </c>
    </row>
    <row r="3662" customHeight="1" ht="15">
      <c r="A3662" s="22" t="inlineStr">
        <is>
          <r>
            <t xml:space="preserve">00001379</t>
          </r>
        </is>
      </c>
      <c r="B3662" s="23" t="inlineStr">
        <is>
          <r>
            <t xml:space="preserve">CIMENTO PORTLAND COMPOSTO CP II-32</t>
          </r>
        </is>
      </c>
      <c r="C3662" s="22" t="inlineStr">
        <is>
          <r>
            <t xml:space="preserve">SINAPI</t>
          </r>
        </is>
      </c>
      <c r="D3662" s="22" t="inlineStr">
        <is>
          <r>
            <t xml:space="preserve">KG</t>
          </r>
        </is>
      </c>
      <c r="E3662" s="24" t="n">
        <v>420.1527</v>
      </c>
      <c r="F3662" s="25" t="n">
        <v>0.74</v>
      </c>
      <c r="G3662" s="25" t="n">
        <f>TRUNC(TRUNC(E3662,8)*F3662,2)</f>
        <v>310.91</v>
      </c>
    </row>
    <row r="3663" customHeight="1" ht="21">
      <c r="A3663" s="22" t="inlineStr">
        <is>
          <r>
            <t xml:space="preserve">00004720</t>
          </r>
        </is>
      </c>
      <c r="B3663" s="23" t="inlineStr">
        <is>
          <r>
            <t xml:space="preserve">PEDRA BRITADA N. 0, OU PEDRISCO (4,8 A 9,5 MM) POSTO PEDREIRA/FORNECEDOR, SEM FRETE</t>
          </r>
        </is>
      </c>
      <c r="C3663" s="22" t="inlineStr">
        <is>
          <r>
            <t xml:space="preserve">SINAPI</t>
          </r>
        </is>
      </c>
      <c r="D3663" s="22" t="inlineStr">
        <is>
          <r>
            <t xml:space="preserve">M3</t>
          </r>
        </is>
      </c>
      <c r="E3663" s="24" t="n">
        <v>0.5882</v>
      </c>
      <c r="F3663" s="25" t="n">
        <v>128.17</v>
      </c>
      <c r="G3663" s="25" t="n">
        <f>TRUNC(TRUNC(E3663,8)*F3663,2)</f>
        <v>75.38</v>
      </c>
    </row>
    <row r="3664" customHeight="1" ht="15">
      <c r="A3664" s="2" t="inlineStr"/>
      <c r="B3664" s="2" t="inlineStr"/>
      <c r="C3664" s="2" t="inlineStr"/>
      <c r="D3664" s="2" t="inlineStr"/>
      <c r="E3664" s="26" t="inlineStr">
        <is>
          <r>
            <t xml:space="preserve">TOTAL Material:</t>
          </r>
        </is>
      </c>
      <c r="F3664" s="26" t="inlineStr"/>
      <c r="G3664" s="27" t="n">
        <f>SUM(G3660:G3663)</f>
        <v>488.64</v>
      </c>
    </row>
    <row r="3665" customHeight="1" ht="15">
      <c r="A3665" s="20" t="inlineStr">
        <is>
          <r>
            <t xml:space="preserve">Mão de Obra com Encargos Complementares</t>
          </r>
        </is>
      </c>
      <c r="B3665" s="20" t="inlineStr"/>
      <c r="C3665" s="21" t="inlineStr">
        <is>
          <r>
            <t xml:space="preserve">FONTE</t>
          </r>
        </is>
      </c>
      <c r="D3665" s="21" t="inlineStr">
        <is>
          <r>
            <t xml:space="preserve">UNID</t>
          </r>
        </is>
      </c>
      <c r="E3665" s="21" t="inlineStr">
        <is>
          <r>
            <t xml:space="preserve">COEFICIENTE</t>
          </r>
        </is>
      </c>
      <c r="F3665" s="21" t="inlineStr">
        <is>
          <r>
            <t xml:space="preserve">PREÇO UNITÁRIO</t>
          </r>
        </is>
      </c>
      <c r="G3665" s="21" t="inlineStr">
        <is>
          <r>
            <t xml:space="preserve">TOTAL</t>
          </r>
        </is>
      </c>
    </row>
    <row r="3666" customHeight="1" ht="21">
      <c r="A3666" s="22" t="inlineStr">
        <is>
          <r>
            <t xml:space="preserve">88377</t>
          </r>
        </is>
      </c>
      <c r="B3666" s="23" t="inlineStr">
        <is>
          <r>
            <t xml:space="preserve">OPERADOR DE BETONEIRA ESTACIONÁRIA/MISTURADOR COM ENCARGOS COMPLEMENTARES</t>
          </r>
        </is>
      </c>
      <c r="C3666" s="22" t="inlineStr">
        <is>
          <r>
            <t xml:space="preserve">SINAPI</t>
          </r>
        </is>
      </c>
      <c r="D3666" s="22" t="inlineStr">
        <is>
          <r>
            <t xml:space="preserve">H</t>
          </r>
        </is>
      </c>
      <c r="E3666" s="24" t="n">
        <v>1.6069</v>
      </c>
      <c r="F3666" s="25" t="n">
        <v>29.43</v>
      </c>
      <c r="G3666" s="25" t="n">
        <f>TRUNC(TRUNC(E3666,8)*F3666,2)</f>
        <v>47.29</v>
      </c>
    </row>
    <row r="3667" customHeight="1" ht="15">
      <c r="A3667" s="22" t="inlineStr">
        <is>
          <r>
            <t xml:space="preserve">88316</t>
          </r>
        </is>
      </c>
      <c r="B3667" s="23" t="inlineStr">
        <is>
          <r>
            <t xml:space="preserve">SERVENTE COM ENCARGOS COMPLEMENTARES</t>
          </r>
        </is>
      </c>
      <c r="C3667" s="22" t="inlineStr">
        <is>
          <r>
            <t xml:space="preserve">SINAPI</t>
          </r>
        </is>
      </c>
      <c r="D3667" s="22" t="inlineStr">
        <is>
          <r>
            <t xml:space="preserve">H</t>
          </r>
        </is>
      </c>
      <c r="E3667" s="24" t="n">
        <v>2.5492</v>
      </c>
      <c r="F3667" s="25" t="n">
        <v>23.56</v>
      </c>
      <c r="G3667" s="25" t="n">
        <f>TRUNC(TRUNC(E3667,8)*F3667,2)</f>
        <v>60.05</v>
      </c>
    </row>
    <row r="3668" customHeight="1" ht="18">
      <c r="A3668" s="2" t="inlineStr"/>
      <c r="B3668" s="2" t="inlineStr"/>
      <c r="C3668" s="2" t="inlineStr"/>
      <c r="D3668" s="2" t="inlineStr"/>
      <c r="E3668" s="26" t="inlineStr">
        <is>
          <r>
            <t xml:space="preserve">TOTAL Mão de Obra com Encargos Complementares:</t>
          </r>
        </is>
      </c>
      <c r="F3668" s="26" t="inlineStr"/>
      <c r="G3668" s="27" t="n">
        <f>SUM(G3666:G3667)</f>
        <v>107.34</v>
      </c>
    </row>
    <row r="3669" customHeight="1" ht="15">
      <c r="A3669" s="2" t="inlineStr"/>
      <c r="B3669" s="2" t="inlineStr"/>
      <c r="C3669" s="2" t="inlineStr"/>
      <c r="D3669" s="2" t="inlineStr"/>
      <c r="E3669" s="28" t="inlineStr">
        <is>
          <r>
            <t xml:space="preserve">VALOR:</t>
          </r>
        </is>
      </c>
      <c r="F3669" s="28" t="inlineStr"/>
      <c r="G3669" s="29" t="n">
        <f>ROUND(SUM(G3658,G3664,G3668),2)</f>
        <v>598.41</v>
      </c>
    </row>
    <row r="3670" customHeight="1" ht="15">
      <c r="A3670" s="2" t="inlineStr"/>
      <c r="B3670" s="2" t="inlineStr"/>
      <c r="C3670" s="2" t="inlineStr"/>
      <c r="D3670" s="2" t="inlineStr"/>
      <c r="E3670" s="28" t="inlineStr">
        <is>
          <r>
            <t xml:space="preserve">VALOR BDI (20.34%):</t>
          </r>
        </is>
      </c>
      <c r="F3670" s="28" t="inlineStr"/>
      <c r="G3670" s="29" t="n">
        <f>ROUND(G3669*(20.34/100),2)</f>
        <v>121.72</v>
      </c>
    </row>
    <row r="3671" customHeight="1" ht="15">
      <c r="A3671" s="2" t="inlineStr"/>
      <c r="B3671" s="2" t="inlineStr"/>
      <c r="C3671" s="2" t="inlineStr"/>
      <c r="D3671" s="2" t="inlineStr"/>
      <c r="E3671" s="28" t="inlineStr">
        <is>
          <r>
            <t xml:space="preserve">VALOR COM BDI:</t>
          </r>
        </is>
      </c>
      <c r="F3671" s="28" t="inlineStr"/>
      <c r="G3671" s="29" t="n">
        <f>G3670+G3669</f>
        <v>720.13</v>
      </c>
    </row>
    <row r="3672" customHeight="1" ht="10">
      <c r="A3672" s="2" t="inlineStr"/>
      <c r="B3672" s="2" t="inlineStr"/>
      <c r="C3672" s="2" t="inlineStr"/>
      <c r="D3672" s="2" t="inlineStr"/>
      <c r="E3672" s="18" t="inlineStr"/>
      <c r="F3672" s="18" t="inlineStr"/>
      <c r="G3672" s="18" t="inlineStr"/>
    </row>
    <row r="3673" customHeight="1" ht="20">
      <c r="A3673" s="19" t="inlineStr">
        <is>
          <r>
            <t xml:space="preserve">​89994​ GRAUTEAMENTO DE CINTA INTERMEDIÁRIA OU DE CONTRAVERGA EM ALVENARIA ESTRUTURAL. AF_09/2021​ (M3)</t>
          </r>
        </is>
      </c>
      <c r="B3673" s="19" t="inlineStr"/>
      <c r="C3673" s="19" t="inlineStr"/>
      <c r="D3673" s="19" t="inlineStr"/>
      <c r="E3673" s="19" t="inlineStr"/>
      <c r="F3673" s="19" t="inlineStr"/>
      <c r="G3673" s="19" t="inlineStr"/>
    </row>
    <row r="3674" customHeight="1" ht="15">
      <c r="A3674" s="20" t="inlineStr">
        <is>
          <r>
            <t xml:space="preserve">Mão de Obra com Encargos Complementares</t>
          </r>
        </is>
      </c>
      <c r="B3674" s="20" t="inlineStr"/>
      <c r="C3674" s="21" t="inlineStr">
        <is>
          <r>
            <t xml:space="preserve">FONTE</t>
          </r>
        </is>
      </c>
      <c r="D3674" s="21" t="inlineStr">
        <is>
          <r>
            <t xml:space="preserve">UNID</t>
          </r>
        </is>
      </c>
      <c r="E3674" s="21" t="inlineStr">
        <is>
          <r>
            <t xml:space="preserve">COEFICIENTE</t>
          </r>
        </is>
      </c>
      <c r="F3674" s="21" t="inlineStr">
        <is>
          <r>
            <t xml:space="preserve">PREÇO UNITÁRIO</t>
          </r>
        </is>
      </c>
      <c r="G3674" s="21" t="inlineStr">
        <is>
          <r>
            <t xml:space="preserve">TOTAL</t>
          </r>
        </is>
      </c>
    </row>
    <row r="3675" customHeight="1" ht="15">
      <c r="A3675" s="22" t="inlineStr">
        <is>
          <r>
            <t xml:space="preserve">88309</t>
          </r>
        </is>
      </c>
      <c r="B3675" s="23" t="inlineStr">
        <is>
          <r>
            <t xml:space="preserve">PEDREIRO COM ENCARGOS COMPLEMENTARES</t>
          </r>
        </is>
      </c>
      <c r="C3675" s="22" t="inlineStr">
        <is>
          <r>
            <t xml:space="preserve">SINAPI</t>
          </r>
        </is>
      </c>
      <c r="D3675" s="22" t="inlineStr">
        <is>
          <r>
            <t xml:space="preserve">H</t>
          </r>
        </is>
      </c>
      <c r="E3675" s="24" t="n">
        <v>4.8469</v>
      </c>
      <c r="F3675" s="25" t="n">
        <v>30.58</v>
      </c>
      <c r="G3675" s="25" t="n">
        <f>TRUNC(TRUNC(E3675,8)*F3675,2)</f>
        <v>148.21</v>
      </c>
    </row>
    <row r="3676" customHeight="1" ht="15">
      <c r="A3676" s="22" t="inlineStr">
        <is>
          <r>
            <t xml:space="preserve">88316</t>
          </r>
        </is>
      </c>
      <c r="B3676" s="23" t="inlineStr">
        <is>
          <r>
            <t xml:space="preserve">SERVENTE COM ENCARGOS COMPLEMENTARES</t>
          </r>
        </is>
      </c>
      <c r="C3676" s="22" t="inlineStr">
        <is>
          <r>
            <t xml:space="preserve">SINAPI</t>
          </r>
        </is>
      </c>
      <c r="D3676" s="22" t="inlineStr">
        <is>
          <r>
            <t xml:space="preserve">H</t>
          </r>
        </is>
      </c>
      <c r="E3676" s="24" t="n">
        <v>3.2313</v>
      </c>
      <c r="F3676" s="25" t="n">
        <v>23.56</v>
      </c>
      <c r="G3676" s="25" t="n">
        <f>TRUNC(TRUNC(E3676,8)*F3676,2)</f>
        <v>76.12</v>
      </c>
    </row>
    <row r="3677" customHeight="1" ht="18">
      <c r="A3677" s="2" t="inlineStr"/>
      <c r="B3677" s="2" t="inlineStr"/>
      <c r="C3677" s="2" t="inlineStr"/>
      <c r="D3677" s="2" t="inlineStr"/>
      <c r="E3677" s="26" t="inlineStr">
        <is>
          <r>
            <t xml:space="preserve">TOTAL Mão de Obra com Encargos Complementares:</t>
          </r>
        </is>
      </c>
      <c r="F3677" s="26" t="inlineStr"/>
      <c r="G3677" s="27" t="n">
        <f>SUM(G3675:G3676)</f>
        <v>224.33</v>
      </c>
    </row>
    <row r="3678" customHeight="1" ht="15">
      <c r="A3678" s="20" t="inlineStr">
        <is>
          <r>
            <t xml:space="preserve">Serviço</t>
          </r>
        </is>
      </c>
      <c r="B3678" s="20" t="inlineStr"/>
      <c r="C3678" s="21" t="inlineStr">
        <is>
          <r>
            <t xml:space="preserve">FONTE</t>
          </r>
        </is>
      </c>
      <c r="D3678" s="21" t="inlineStr">
        <is>
          <r>
            <t xml:space="preserve">UNID</t>
          </r>
        </is>
      </c>
      <c r="E3678" s="21" t="inlineStr">
        <is>
          <r>
            <t xml:space="preserve">COEFICIENTE</t>
          </r>
        </is>
      </c>
      <c r="F3678" s="21" t="inlineStr">
        <is>
          <r>
            <t xml:space="preserve">PREÇO UNITÁRIO</t>
          </r>
        </is>
      </c>
      <c r="G3678" s="21" t="inlineStr">
        <is>
          <r>
            <t xml:space="preserve">TOTAL</t>
          </r>
        </is>
      </c>
    </row>
    <row r="3679" customHeight="1" ht="29">
      <c r="A3679" s="22" t="inlineStr">
        <is>
          <r>
            <t xml:space="preserve">90279</t>
          </r>
        </is>
      </c>
      <c r="B3679" s="23" t="inlineStr">
        <is>
          <r>
            <t xml:space="preserve">GRAUTE FGK=20 MPA; TRAÇO 1:0,04:1,8:2,1 (EM MASSA SECA DE CIMENTO/ CAL/ AREIA GROSSA/ BRITA 0) - PREPARO MECÂNICO COM BETONEIRA 400 L. AF_09/2021</t>
          </r>
        </is>
      </c>
      <c r="C3679" s="22" t="inlineStr">
        <is>
          <r>
            <t xml:space="preserve">SINAPI</t>
          </r>
        </is>
      </c>
      <c r="D3679" s="22" t="inlineStr">
        <is>
          <r>
            <t xml:space="preserve">M3</t>
          </r>
        </is>
      </c>
      <c r="E3679" s="24" t="n">
        <v>1.203</v>
      </c>
      <c r="F3679" s="25" t="n">
        <v>598.41</v>
      </c>
      <c r="G3679" s="25" t="n">
        <f>TRUNC(TRUNC(E3679,8)*F3679,2)</f>
        <v>719.88</v>
      </c>
    </row>
    <row r="3680" customHeight="1" ht="15">
      <c r="A3680" s="2" t="inlineStr"/>
      <c r="B3680" s="2" t="inlineStr"/>
      <c r="C3680" s="2" t="inlineStr"/>
      <c r="D3680" s="2" t="inlineStr"/>
      <c r="E3680" s="26" t="inlineStr">
        <is>
          <r>
            <t xml:space="preserve">TOTAL Serviço:</t>
          </r>
        </is>
      </c>
      <c r="F3680" s="26" t="inlineStr"/>
      <c r="G3680" s="27" t="n">
        <f>SUM(G3679:G3679)</f>
        <v>719.88</v>
      </c>
    </row>
    <row r="3681" customHeight="1" ht="15">
      <c r="A3681" s="2" t="inlineStr"/>
      <c r="B3681" s="2" t="inlineStr"/>
      <c r="C3681" s="2" t="inlineStr"/>
      <c r="D3681" s="2" t="inlineStr"/>
      <c r="E3681" s="28" t="inlineStr">
        <is>
          <r>
            <t xml:space="preserve">VALOR:</t>
          </r>
        </is>
      </c>
      <c r="F3681" s="28" t="inlineStr"/>
      <c r="G3681" s="29" t="n">
        <f>ROUND(SUM(G3677,G3680),2)</f>
        <v>944.21</v>
      </c>
    </row>
    <row r="3682" customHeight="1" ht="15">
      <c r="A3682" s="2" t="inlineStr"/>
      <c r="B3682" s="2" t="inlineStr"/>
      <c r="C3682" s="2" t="inlineStr"/>
      <c r="D3682" s="2" t="inlineStr"/>
      <c r="E3682" s="28" t="inlineStr">
        <is>
          <r>
            <t xml:space="preserve">VALOR BDI (20.34%):</t>
          </r>
        </is>
      </c>
      <c r="F3682" s="28" t="inlineStr"/>
      <c r="G3682" s="29" t="n">
        <f>ROUND(G3681*(20.34/100),2)</f>
        <v>192.05</v>
      </c>
    </row>
    <row r="3683" customHeight="1" ht="15">
      <c r="A3683" s="2" t="inlineStr"/>
      <c r="B3683" s="2" t="inlineStr"/>
      <c r="C3683" s="2" t="inlineStr"/>
      <c r="D3683" s="2" t="inlineStr"/>
      <c r="E3683" s="28" t="inlineStr">
        <is>
          <r>
            <t xml:space="preserve">VALOR COM BDI:</t>
          </r>
        </is>
      </c>
      <c r="F3683" s="28" t="inlineStr"/>
      <c r="G3683" s="29" t="n">
        <f>G3682+G3681</f>
        <v>1136.26</v>
      </c>
    </row>
    <row r="3684" customHeight="1" ht="10">
      <c r="A3684" s="2" t="inlineStr"/>
      <c r="B3684" s="2" t="inlineStr"/>
      <c r="C3684" s="2" t="inlineStr"/>
      <c r="D3684" s="2" t="inlineStr"/>
      <c r="E3684" s="18" t="inlineStr"/>
      <c r="F3684" s="18" t="inlineStr"/>
      <c r="G3684" s="18" t="inlineStr"/>
    </row>
    <row r="3685" customHeight="1" ht="20">
      <c r="A3685" s="19" t="inlineStr">
        <is>
          <r>
            <t xml:space="preserve">​89995​ GRAUTEAMENTO DE CINTA SUPERIOR OU DE VERGA EM ALVENARIA ESTRUTURAL. AF_09/2021​ (M3)</t>
          </r>
        </is>
      </c>
      <c r="B3685" s="19" t="inlineStr"/>
      <c r="C3685" s="19" t="inlineStr"/>
      <c r="D3685" s="19" t="inlineStr"/>
      <c r="E3685" s="19" t="inlineStr"/>
      <c r="F3685" s="19" t="inlineStr"/>
      <c r="G3685" s="19" t="inlineStr"/>
    </row>
    <row r="3686" customHeight="1" ht="15">
      <c r="A3686" s="20" t="inlineStr">
        <is>
          <r>
            <t xml:space="preserve">Mão de Obra com Encargos Complementares</t>
          </r>
        </is>
      </c>
      <c r="B3686" s="20" t="inlineStr"/>
      <c r="C3686" s="21" t="inlineStr">
        <is>
          <r>
            <t xml:space="preserve">FONTE</t>
          </r>
        </is>
      </c>
      <c r="D3686" s="21" t="inlineStr">
        <is>
          <r>
            <t xml:space="preserve">UNID</t>
          </r>
        </is>
      </c>
      <c r="E3686" s="21" t="inlineStr">
        <is>
          <r>
            <t xml:space="preserve">COEFICIENTE</t>
          </r>
        </is>
      </c>
      <c r="F3686" s="21" t="inlineStr">
        <is>
          <r>
            <t xml:space="preserve">PREÇO UNITÁRIO</t>
          </r>
        </is>
      </c>
      <c r="G3686" s="21" t="inlineStr">
        <is>
          <r>
            <t xml:space="preserve">TOTAL</t>
          </r>
        </is>
      </c>
    </row>
    <row r="3687" customHeight="1" ht="15">
      <c r="A3687" s="22" t="inlineStr">
        <is>
          <r>
            <t xml:space="preserve">88309</t>
          </r>
        </is>
      </c>
      <c r="B3687" s="23" t="inlineStr">
        <is>
          <r>
            <t xml:space="preserve">PEDREIRO COM ENCARGOS COMPLEMENTARES</t>
          </r>
        </is>
      </c>
      <c r="C3687" s="22" t="inlineStr">
        <is>
          <r>
            <t xml:space="preserve">SINAPI</t>
          </r>
        </is>
      </c>
      <c r="D3687" s="22" t="inlineStr">
        <is>
          <r>
            <t xml:space="preserve">H</t>
          </r>
        </is>
      </c>
      <c r="E3687" s="24" t="n">
        <v>7.4148</v>
      </c>
      <c r="F3687" s="25" t="n">
        <v>30.58</v>
      </c>
      <c r="G3687" s="25" t="n">
        <f>TRUNC(TRUNC(E3687,8)*F3687,2)</f>
        <v>226.74</v>
      </c>
    </row>
    <row r="3688" customHeight="1" ht="15">
      <c r="A3688" s="22" t="inlineStr">
        <is>
          <r>
            <t xml:space="preserve">88316</t>
          </r>
        </is>
      </c>
      <c r="B3688" s="23" t="inlineStr">
        <is>
          <r>
            <t xml:space="preserve">SERVENTE COM ENCARGOS COMPLEMENTARES</t>
          </r>
        </is>
      </c>
      <c r="C3688" s="22" t="inlineStr">
        <is>
          <r>
            <t xml:space="preserve">SINAPI</t>
          </r>
        </is>
      </c>
      <c r="D3688" s="22" t="inlineStr">
        <is>
          <r>
            <t xml:space="preserve">H</t>
          </r>
        </is>
      </c>
      <c r="E3688" s="24" t="n">
        <v>4.9432</v>
      </c>
      <c r="F3688" s="25" t="n">
        <v>23.56</v>
      </c>
      <c r="G3688" s="25" t="n">
        <f>TRUNC(TRUNC(E3688,8)*F3688,2)</f>
        <v>116.46</v>
      </c>
    </row>
    <row r="3689" customHeight="1" ht="18">
      <c r="A3689" s="2" t="inlineStr"/>
      <c r="B3689" s="2" t="inlineStr"/>
      <c r="C3689" s="2" t="inlineStr"/>
      <c r="D3689" s="2" t="inlineStr"/>
      <c r="E3689" s="26" t="inlineStr">
        <is>
          <r>
            <t xml:space="preserve">TOTAL Mão de Obra com Encargos Complementares:</t>
          </r>
        </is>
      </c>
      <c r="F3689" s="26" t="inlineStr"/>
      <c r="G3689" s="27" t="n">
        <f>SUM(G3687:G3688)</f>
        <v>343.2</v>
      </c>
    </row>
    <row r="3690" customHeight="1" ht="15">
      <c r="A3690" s="20" t="inlineStr">
        <is>
          <r>
            <t xml:space="preserve">Serviço</t>
          </r>
        </is>
      </c>
      <c r="B3690" s="20" t="inlineStr"/>
      <c r="C3690" s="21" t="inlineStr">
        <is>
          <r>
            <t xml:space="preserve">FONTE</t>
          </r>
        </is>
      </c>
      <c r="D3690" s="21" t="inlineStr">
        <is>
          <r>
            <t xml:space="preserve">UNID</t>
          </r>
        </is>
      </c>
      <c r="E3690" s="21" t="inlineStr">
        <is>
          <r>
            <t xml:space="preserve">COEFICIENTE</t>
          </r>
        </is>
      </c>
      <c r="F3690" s="21" t="inlineStr">
        <is>
          <r>
            <t xml:space="preserve">PREÇO UNITÁRIO</t>
          </r>
        </is>
      </c>
      <c r="G3690" s="21" t="inlineStr">
        <is>
          <r>
            <t xml:space="preserve">TOTAL</t>
          </r>
        </is>
      </c>
    </row>
    <row r="3691" customHeight="1" ht="29">
      <c r="A3691" s="22" t="inlineStr">
        <is>
          <r>
            <t xml:space="preserve">90279</t>
          </r>
        </is>
      </c>
      <c r="B3691" s="23" t="inlineStr">
        <is>
          <r>
            <t xml:space="preserve">GRAUTE FGK=20 MPA; TRAÇO 1:0,04:1,8:2,1 (EM MASSA SECA DE CIMENTO/ CAL/ AREIA GROSSA/ BRITA 0) - PREPARO MECÂNICO COM BETONEIRA 400 L. AF_09/2021</t>
          </r>
        </is>
      </c>
      <c r="C3691" s="22" t="inlineStr">
        <is>
          <r>
            <t xml:space="preserve">SINAPI</t>
          </r>
        </is>
      </c>
      <c r="D3691" s="22" t="inlineStr">
        <is>
          <r>
            <t xml:space="preserve">M3</t>
          </r>
        </is>
      </c>
      <c r="E3691" s="24" t="n">
        <v>1.203</v>
      </c>
      <c r="F3691" s="25" t="n">
        <v>598.41</v>
      </c>
      <c r="G3691" s="25" t="n">
        <f>TRUNC(TRUNC(E3691,8)*F3691,2)</f>
        <v>719.88</v>
      </c>
    </row>
    <row r="3692" customHeight="1" ht="15">
      <c r="A3692" s="2" t="inlineStr"/>
      <c r="B3692" s="2" t="inlineStr"/>
      <c r="C3692" s="2" t="inlineStr"/>
      <c r="D3692" s="2" t="inlineStr"/>
      <c r="E3692" s="26" t="inlineStr">
        <is>
          <r>
            <t xml:space="preserve">TOTAL Serviço:</t>
          </r>
        </is>
      </c>
      <c r="F3692" s="26" t="inlineStr"/>
      <c r="G3692" s="27" t="n">
        <f>SUM(G3691:G3691)</f>
        <v>719.88</v>
      </c>
    </row>
    <row r="3693" customHeight="1" ht="15">
      <c r="A3693" s="2" t="inlineStr"/>
      <c r="B3693" s="2" t="inlineStr"/>
      <c r="C3693" s="2" t="inlineStr"/>
      <c r="D3693" s="2" t="inlineStr"/>
      <c r="E3693" s="28" t="inlineStr">
        <is>
          <r>
            <t xml:space="preserve">VALOR:</t>
          </r>
        </is>
      </c>
      <c r="F3693" s="28" t="inlineStr"/>
      <c r="G3693" s="29" t="n">
        <f>ROUND(SUM(G3689,G3692),2)</f>
        <v>1063.08</v>
      </c>
    </row>
    <row r="3694" customHeight="1" ht="15">
      <c r="A3694" s="2" t="inlineStr"/>
      <c r="B3694" s="2" t="inlineStr"/>
      <c r="C3694" s="2" t="inlineStr"/>
      <c r="D3694" s="2" t="inlineStr"/>
      <c r="E3694" s="28" t="inlineStr">
        <is>
          <r>
            <t xml:space="preserve">VALOR BDI (20.34%):</t>
          </r>
        </is>
      </c>
      <c r="F3694" s="28" t="inlineStr"/>
      <c r="G3694" s="29" t="n">
        <f>ROUND(G3693*(20.34/100),2)</f>
        <v>216.23</v>
      </c>
    </row>
    <row r="3695" customHeight="1" ht="15">
      <c r="A3695" s="2" t="inlineStr"/>
      <c r="B3695" s="2" t="inlineStr"/>
      <c r="C3695" s="2" t="inlineStr"/>
      <c r="D3695" s="2" t="inlineStr"/>
      <c r="E3695" s="28" t="inlineStr">
        <is>
          <r>
            <t xml:space="preserve">VALOR COM BDI:</t>
          </r>
        </is>
      </c>
      <c r="F3695" s="28" t="inlineStr"/>
      <c r="G3695" s="29" t="n">
        <f>G3694+G3693</f>
        <v>1279.31</v>
      </c>
    </row>
    <row r="3696" customHeight="1" ht="10">
      <c r="A3696" s="2" t="inlineStr"/>
      <c r="B3696" s="2" t="inlineStr"/>
      <c r="C3696" s="2" t="inlineStr"/>
      <c r="D3696" s="2" t="inlineStr"/>
      <c r="E3696" s="18" t="inlineStr"/>
      <c r="F3696" s="18" t="inlineStr"/>
      <c r="G3696" s="18" t="inlineStr"/>
    </row>
    <row r="3697" customHeight="1" ht="20">
      <c r="A3697" s="19" t="inlineStr">
        <is>
          <r>
            <t xml:space="preserve">​89993​ GRAUTEAMENTO VERTICAL EM ALVENARIA ESTRUTURAL. AF_09/2021​ (M3)</t>
          </r>
        </is>
      </c>
      <c r="B3697" s="19" t="inlineStr"/>
      <c r="C3697" s="19" t="inlineStr"/>
      <c r="D3697" s="19" t="inlineStr"/>
      <c r="E3697" s="19" t="inlineStr"/>
      <c r="F3697" s="19" t="inlineStr"/>
      <c r="G3697" s="19" t="inlineStr"/>
    </row>
    <row r="3698" customHeight="1" ht="15">
      <c r="A3698" s="20" t="inlineStr">
        <is>
          <r>
            <t xml:space="preserve">Mão de Obra com Encargos Complementares</t>
          </r>
        </is>
      </c>
      <c r="B3698" s="20" t="inlineStr"/>
      <c r="C3698" s="21" t="inlineStr">
        <is>
          <r>
            <t xml:space="preserve">FONTE</t>
          </r>
        </is>
      </c>
      <c r="D3698" s="21" t="inlineStr">
        <is>
          <r>
            <t xml:space="preserve">UNID</t>
          </r>
        </is>
      </c>
      <c r="E3698" s="21" t="inlineStr">
        <is>
          <r>
            <t xml:space="preserve">COEFICIENTE</t>
          </r>
        </is>
      </c>
      <c r="F3698" s="21" t="inlineStr">
        <is>
          <r>
            <t xml:space="preserve">PREÇO UNITÁRIO</t>
          </r>
        </is>
      </c>
      <c r="G3698" s="21" t="inlineStr">
        <is>
          <r>
            <t xml:space="preserve">TOTAL</t>
          </r>
        </is>
      </c>
    </row>
    <row r="3699" customHeight="1" ht="15">
      <c r="A3699" s="22" t="inlineStr">
        <is>
          <r>
            <t xml:space="preserve">88309</t>
          </r>
        </is>
      </c>
      <c r="B3699" s="23" t="inlineStr">
        <is>
          <r>
            <t xml:space="preserve">PEDREIRO COM ENCARGOS COMPLEMENTARES</t>
          </r>
        </is>
      </c>
      <c r="C3699" s="22" t="inlineStr">
        <is>
          <r>
            <t xml:space="preserve">SINAPI</t>
          </r>
        </is>
      </c>
      <c r="D3699" s="22" t="inlineStr">
        <is>
          <r>
            <t xml:space="preserve">H</t>
          </r>
        </is>
      </c>
      <c r="E3699" s="24" t="n">
        <v>8.2973</v>
      </c>
      <c r="F3699" s="25" t="n">
        <v>30.58</v>
      </c>
      <c r="G3699" s="25" t="n">
        <f>TRUNC(TRUNC(E3699,8)*F3699,2)</f>
        <v>253.73</v>
      </c>
    </row>
    <row r="3700" customHeight="1" ht="15">
      <c r="A3700" s="22" t="inlineStr">
        <is>
          <r>
            <t xml:space="preserve">88316</t>
          </r>
        </is>
      </c>
      <c r="B3700" s="23" t="inlineStr">
        <is>
          <r>
            <t xml:space="preserve">SERVENTE COM ENCARGOS COMPLEMENTARES</t>
          </r>
        </is>
      </c>
      <c r="C3700" s="22" t="inlineStr">
        <is>
          <r>
            <t xml:space="preserve">SINAPI</t>
          </r>
        </is>
      </c>
      <c r="D3700" s="22" t="inlineStr">
        <is>
          <r>
            <t xml:space="preserve">H</t>
          </r>
        </is>
      </c>
      <c r="E3700" s="24" t="n">
        <v>5.5315</v>
      </c>
      <c r="F3700" s="25" t="n">
        <v>23.56</v>
      </c>
      <c r="G3700" s="25" t="n">
        <f>TRUNC(TRUNC(E3700,8)*F3700,2)</f>
        <v>130.32</v>
      </c>
    </row>
    <row r="3701" customHeight="1" ht="18">
      <c r="A3701" s="2" t="inlineStr"/>
      <c r="B3701" s="2" t="inlineStr"/>
      <c r="C3701" s="2" t="inlineStr"/>
      <c r="D3701" s="2" t="inlineStr"/>
      <c r="E3701" s="26" t="inlineStr">
        <is>
          <r>
            <t xml:space="preserve">TOTAL Mão de Obra com Encargos Complementares:</t>
          </r>
        </is>
      </c>
      <c r="F3701" s="26" t="inlineStr"/>
      <c r="G3701" s="27" t="n">
        <f>SUM(G3699:G3700)</f>
        <v>384.05</v>
      </c>
    </row>
    <row r="3702" customHeight="1" ht="15">
      <c r="A3702" s="20" t="inlineStr">
        <is>
          <r>
            <t xml:space="preserve">Serviço</t>
          </r>
        </is>
      </c>
      <c r="B3702" s="20" t="inlineStr"/>
      <c r="C3702" s="21" t="inlineStr">
        <is>
          <r>
            <t xml:space="preserve">FONTE</t>
          </r>
        </is>
      </c>
      <c r="D3702" s="21" t="inlineStr">
        <is>
          <r>
            <t xml:space="preserve">UNID</t>
          </r>
        </is>
      </c>
      <c r="E3702" s="21" t="inlineStr">
        <is>
          <r>
            <t xml:space="preserve">COEFICIENTE</t>
          </r>
        </is>
      </c>
      <c r="F3702" s="21" t="inlineStr">
        <is>
          <r>
            <t xml:space="preserve">PREÇO UNITÁRIO</t>
          </r>
        </is>
      </c>
      <c r="G3702" s="21" t="inlineStr">
        <is>
          <r>
            <t xml:space="preserve">TOTAL</t>
          </r>
        </is>
      </c>
    </row>
    <row r="3703" customHeight="1" ht="29">
      <c r="A3703" s="22" t="inlineStr">
        <is>
          <r>
            <t xml:space="preserve">90279</t>
          </r>
        </is>
      </c>
      <c r="B3703" s="23" t="inlineStr">
        <is>
          <r>
            <t xml:space="preserve">GRAUTE FGK=20 MPA; TRAÇO 1:0,04:1,8:2,1 (EM MASSA SECA DE CIMENTO/ CAL/ AREIA GROSSA/ BRITA 0) - PREPARO MECÂNICO COM BETONEIRA 400 L. AF_09/2021</t>
          </r>
        </is>
      </c>
      <c r="C3703" s="22" t="inlineStr">
        <is>
          <r>
            <t xml:space="preserve">SINAPI</t>
          </r>
        </is>
      </c>
      <c r="D3703" s="22" t="inlineStr">
        <is>
          <r>
            <t xml:space="preserve">M3</t>
          </r>
        </is>
      </c>
      <c r="E3703" s="24" t="n">
        <v>1.203</v>
      </c>
      <c r="F3703" s="25" t="n">
        <v>598.41</v>
      </c>
      <c r="G3703" s="25" t="n">
        <f>TRUNC(TRUNC(E3703,8)*F3703,2)</f>
        <v>719.88</v>
      </c>
    </row>
    <row r="3704" customHeight="1" ht="15">
      <c r="A3704" s="2" t="inlineStr"/>
      <c r="B3704" s="2" t="inlineStr"/>
      <c r="C3704" s="2" t="inlineStr"/>
      <c r="D3704" s="2" t="inlineStr"/>
      <c r="E3704" s="26" t="inlineStr">
        <is>
          <r>
            <t xml:space="preserve">TOTAL Serviço:</t>
          </r>
        </is>
      </c>
      <c r="F3704" s="26" t="inlineStr"/>
      <c r="G3704" s="27" t="n">
        <f>SUM(G3703:G3703)</f>
        <v>719.88</v>
      </c>
    </row>
    <row r="3705" customHeight="1" ht="15">
      <c r="A3705" s="2" t="inlineStr"/>
      <c r="B3705" s="2" t="inlineStr"/>
      <c r="C3705" s="2" t="inlineStr"/>
      <c r="D3705" s="2" t="inlineStr"/>
      <c r="E3705" s="28" t="inlineStr">
        <is>
          <r>
            <t xml:space="preserve">VALOR:</t>
          </r>
        </is>
      </c>
      <c r="F3705" s="28" t="inlineStr"/>
      <c r="G3705" s="29" t="n">
        <f>ROUND(SUM(G3701,G3704),2)</f>
        <v>1103.93</v>
      </c>
    </row>
    <row r="3706" customHeight="1" ht="15">
      <c r="A3706" s="2" t="inlineStr"/>
      <c r="B3706" s="2" t="inlineStr"/>
      <c r="C3706" s="2" t="inlineStr"/>
      <c r="D3706" s="2" t="inlineStr"/>
      <c r="E3706" s="28" t="inlineStr">
        <is>
          <r>
            <t xml:space="preserve">VALOR BDI (20.34%):</t>
          </r>
        </is>
      </c>
      <c r="F3706" s="28" t="inlineStr"/>
      <c r="G3706" s="29" t="n">
        <f>ROUND(G3705*(20.34/100),2)</f>
        <v>224.54</v>
      </c>
    </row>
    <row r="3707" customHeight="1" ht="15">
      <c r="A3707" s="2" t="inlineStr"/>
      <c r="B3707" s="2" t="inlineStr"/>
      <c r="C3707" s="2" t="inlineStr"/>
      <c r="D3707" s="2" t="inlineStr"/>
      <c r="E3707" s="28" t="inlineStr">
        <is>
          <r>
            <t xml:space="preserve">VALOR COM BDI:</t>
          </r>
        </is>
      </c>
      <c r="F3707" s="28" t="inlineStr"/>
      <c r="G3707" s="29" t="n">
        <f>G3706+G3705</f>
        <v>1328.47</v>
      </c>
    </row>
    <row r="3708" customHeight="1" ht="10">
      <c r="A3708" s="2" t="inlineStr"/>
      <c r="B3708" s="2" t="inlineStr"/>
      <c r="C3708" s="2" t="inlineStr"/>
      <c r="D3708" s="2" t="inlineStr"/>
      <c r="E3708" s="18" t="inlineStr"/>
      <c r="F3708" s="18" t="inlineStr"/>
      <c r="G3708" s="18" t="inlineStr"/>
    </row>
    <row r="3709" customHeight="1" ht="20">
      <c r="A3709" s="19" t="inlineStr">
        <is>
          <r>
            <t xml:space="preserve">​93267​ GRUA ASCENCIONAL, LANÇA DE 30 M, CAPACIDADE DE 1,0 T A 30 M, ALTURA ATÉ 39 M DEPRECIAÇÃO. AF_05/2023​ (H)</t>
          </r>
        </is>
      </c>
      <c r="B3709" s="19" t="inlineStr"/>
      <c r="C3709" s="19" t="inlineStr"/>
      <c r="D3709" s="19" t="inlineStr"/>
      <c r="E3709" s="19" t="inlineStr"/>
      <c r="F3709" s="19" t="inlineStr"/>
      <c r="G3709" s="19" t="inlineStr"/>
    </row>
    <row r="3710" customHeight="1" ht="15">
      <c r="A3710" s="20" t="inlineStr">
        <is>
          <r>
            <t xml:space="preserve">Equipamento</t>
          </r>
        </is>
      </c>
      <c r="B3710" s="20" t="inlineStr"/>
      <c r="C3710" s="21" t="inlineStr">
        <is>
          <r>
            <t xml:space="preserve">FONTE</t>
          </r>
        </is>
      </c>
      <c r="D3710" s="21" t="inlineStr">
        <is>
          <r>
            <t xml:space="preserve">UNID</t>
          </r>
        </is>
      </c>
      <c r="E3710" s="21" t="inlineStr">
        <is>
          <r>
            <t xml:space="preserve">COEFICIENTE</t>
          </r>
        </is>
      </c>
      <c r="F3710" s="21" t="inlineStr">
        <is>
          <r>
            <t xml:space="preserve">PREÇO UNITÁRIO</t>
          </r>
        </is>
      </c>
      <c r="G3710" s="21" t="inlineStr">
        <is>
          <r>
            <t xml:space="preserve">TOTAL</t>
          </r>
        </is>
      </c>
    </row>
    <row r="3711" customHeight="1" ht="21">
      <c r="A3711" s="22" t="inlineStr">
        <is>
          <r>
            <t xml:space="preserve">00036494</t>
          </r>
        </is>
      </c>
      <c r="B3711" s="23" t="inlineStr">
        <is>
          <r>
            <t xml:space="preserve">GRUA ASCENCIONAL, LANCA DE 30 M, CAPACIDADE DE 1,0 T A 30 M, ALTURA ATE 39 M</t>
          </r>
        </is>
      </c>
      <c r="C3711" s="22" t="inlineStr">
        <is>
          <r>
            <t xml:space="preserve">SINAPI</t>
          </r>
        </is>
      </c>
      <c r="D3711" s="22" t="inlineStr">
        <is>
          <r>
            <t xml:space="preserve">UN</t>
          </r>
        </is>
      </c>
      <c r="E3711" s="24" t="n">
        <v>3.6E-5</v>
      </c>
      <c r="F3711" s="25" t="n">
        <v>740761.71</v>
      </c>
      <c r="G3711" s="25" t="n">
        <f>TRUNC(TRUNC(E3711,8)*F3711,2)</f>
        <v>26.66</v>
      </c>
    </row>
    <row r="3712" customHeight="1" ht="15">
      <c r="A3712" s="2" t="inlineStr"/>
      <c r="B3712" s="2" t="inlineStr"/>
      <c r="C3712" s="2" t="inlineStr"/>
      <c r="D3712" s="2" t="inlineStr"/>
      <c r="E3712" s="26" t="inlineStr">
        <is>
          <r>
            <t xml:space="preserve">TOTAL Equipamento:</t>
          </r>
        </is>
      </c>
      <c r="F3712" s="26" t="inlineStr"/>
      <c r="G3712" s="27" t="n">
        <f>SUM(G3711:G3711)</f>
        <v>26.66</v>
      </c>
    </row>
    <row r="3713" customHeight="1" ht="15">
      <c r="A3713" s="2" t="inlineStr"/>
      <c r="B3713" s="2" t="inlineStr"/>
      <c r="C3713" s="2" t="inlineStr"/>
      <c r="D3713" s="2" t="inlineStr"/>
      <c r="E3713" s="28" t="inlineStr">
        <is>
          <r>
            <t xml:space="preserve">VALOR:</t>
          </r>
        </is>
      </c>
      <c r="F3713" s="28" t="inlineStr"/>
      <c r="G3713" s="29" t="n">
        <f>ROUND(SUM(G3712),2)</f>
        <v>26.66</v>
      </c>
    </row>
    <row r="3714" customHeight="1" ht="15">
      <c r="A3714" s="2" t="inlineStr"/>
      <c r="B3714" s="2" t="inlineStr"/>
      <c r="C3714" s="2" t="inlineStr"/>
      <c r="D3714" s="2" t="inlineStr"/>
      <c r="E3714" s="28" t="inlineStr">
        <is>
          <r>
            <t xml:space="preserve">VALOR BDI (20.34%):</t>
          </r>
        </is>
      </c>
      <c r="F3714" s="28" t="inlineStr"/>
      <c r="G3714" s="29" t="n">
        <f>ROUND(G3713*(20.34/100),2)</f>
        <v>5.42</v>
      </c>
    </row>
    <row r="3715" customHeight="1" ht="15">
      <c r="A3715" s="2" t="inlineStr"/>
      <c r="B3715" s="2" t="inlineStr"/>
      <c r="C3715" s="2" t="inlineStr"/>
      <c r="D3715" s="2" t="inlineStr"/>
      <c r="E3715" s="28" t="inlineStr">
        <is>
          <r>
            <t xml:space="preserve">VALOR COM BDI:</t>
          </r>
        </is>
      </c>
      <c r="F3715" s="28" t="inlineStr"/>
      <c r="G3715" s="29" t="n">
        <f>G3714+G3713</f>
        <v>32.08</v>
      </c>
    </row>
    <row r="3716" customHeight="1" ht="10">
      <c r="A3716" s="2" t="inlineStr"/>
      <c r="B3716" s="2" t="inlineStr"/>
      <c r="C3716" s="2" t="inlineStr"/>
      <c r="D3716" s="2" t="inlineStr"/>
      <c r="E3716" s="18" t="inlineStr"/>
      <c r="F3716" s="18" t="inlineStr"/>
      <c r="G3716" s="18" t="inlineStr"/>
    </row>
    <row r="3717" customHeight="1" ht="20">
      <c r="A3717" s="19" t="inlineStr">
        <is>
          <r>
            <t xml:space="preserve">​93269​ GRUA ASCENCIONAL, LANÇA DE 30 M, CAPACIDADE DE 1,0 T A 30 M, ALTURA ATÉ 39 M JUROS. AF_05/2023​ (H)</t>
          </r>
        </is>
      </c>
      <c r="B3717" s="19" t="inlineStr"/>
      <c r="C3717" s="19" t="inlineStr"/>
      <c r="D3717" s="19" t="inlineStr"/>
      <c r="E3717" s="19" t="inlineStr"/>
      <c r="F3717" s="19" t="inlineStr"/>
      <c r="G3717" s="19" t="inlineStr"/>
    </row>
    <row r="3718" customHeight="1" ht="15">
      <c r="A3718" s="20" t="inlineStr">
        <is>
          <r>
            <t xml:space="preserve">Equipamento</t>
          </r>
        </is>
      </c>
      <c r="B3718" s="20" t="inlineStr"/>
      <c r="C3718" s="21" t="inlineStr">
        <is>
          <r>
            <t xml:space="preserve">FONTE</t>
          </r>
        </is>
      </c>
      <c r="D3718" s="21" t="inlineStr">
        <is>
          <r>
            <t xml:space="preserve">UNID</t>
          </r>
        </is>
      </c>
      <c r="E3718" s="21" t="inlineStr">
        <is>
          <r>
            <t xml:space="preserve">COEFICIENTE</t>
          </r>
        </is>
      </c>
      <c r="F3718" s="21" t="inlineStr">
        <is>
          <r>
            <t xml:space="preserve">PREÇO UNITÁRIO</t>
          </r>
        </is>
      </c>
      <c r="G3718" s="21" t="inlineStr">
        <is>
          <r>
            <t xml:space="preserve">TOTAL</t>
          </r>
        </is>
      </c>
    </row>
    <row r="3719" customHeight="1" ht="21">
      <c r="A3719" s="22" t="inlineStr">
        <is>
          <r>
            <t xml:space="preserve">00036494</t>
          </r>
        </is>
      </c>
      <c r="B3719" s="23" t="inlineStr">
        <is>
          <r>
            <t xml:space="preserve">GRUA ASCENCIONAL, LANCA DE 30 M, CAPACIDADE DE 1,0 T A 30 M, ALTURA ATE 39 M</t>
          </r>
        </is>
      </c>
      <c r="C3719" s="22" t="inlineStr">
        <is>
          <r>
            <t xml:space="preserve">SINAPI</t>
          </r>
        </is>
      </c>
      <c r="D3719" s="22" t="inlineStr">
        <is>
          <r>
            <t xml:space="preserve">UN</t>
          </r>
        </is>
      </c>
      <c r="E3719" s="24" t="n">
        <v>1.35E-5</v>
      </c>
      <c r="F3719" s="25" t="n">
        <v>740761.71</v>
      </c>
      <c r="G3719" s="25" t="n">
        <f>TRUNC(TRUNC(E3719,8)*F3719,2)</f>
        <v>10.0</v>
      </c>
    </row>
    <row r="3720" customHeight="1" ht="15">
      <c r="A3720" s="2" t="inlineStr"/>
      <c r="B3720" s="2" t="inlineStr"/>
      <c r="C3720" s="2" t="inlineStr"/>
      <c r="D3720" s="2" t="inlineStr"/>
      <c r="E3720" s="26" t="inlineStr">
        <is>
          <r>
            <t xml:space="preserve">TOTAL Equipamento:</t>
          </r>
        </is>
      </c>
      <c r="F3720" s="26" t="inlineStr"/>
      <c r="G3720" s="27" t="n">
        <f>SUM(G3719:G3719)</f>
        <v>10.0</v>
      </c>
    </row>
    <row r="3721" customHeight="1" ht="15">
      <c r="A3721" s="2" t="inlineStr"/>
      <c r="B3721" s="2" t="inlineStr"/>
      <c r="C3721" s="2" t="inlineStr"/>
      <c r="D3721" s="2" t="inlineStr"/>
      <c r="E3721" s="28" t="inlineStr">
        <is>
          <r>
            <t xml:space="preserve">VALOR:</t>
          </r>
        </is>
      </c>
      <c r="F3721" s="28" t="inlineStr"/>
      <c r="G3721" s="29" t="n">
        <f>ROUND(SUM(G3720),2)</f>
        <v>10.0</v>
      </c>
    </row>
    <row r="3722" customHeight="1" ht="15">
      <c r="A3722" s="2" t="inlineStr"/>
      <c r="B3722" s="2" t="inlineStr"/>
      <c r="C3722" s="2" t="inlineStr"/>
      <c r="D3722" s="2" t="inlineStr"/>
      <c r="E3722" s="28" t="inlineStr">
        <is>
          <r>
            <t xml:space="preserve">VALOR BDI (20.34%):</t>
          </r>
        </is>
      </c>
      <c r="F3722" s="28" t="inlineStr"/>
      <c r="G3722" s="29" t="n">
        <f>ROUND(G3721*(20.34/100),2)</f>
        <v>2.03</v>
      </c>
    </row>
    <row r="3723" customHeight="1" ht="15">
      <c r="A3723" s="2" t="inlineStr"/>
      <c r="B3723" s="2" t="inlineStr"/>
      <c r="C3723" s="2" t="inlineStr"/>
      <c r="D3723" s="2" t="inlineStr"/>
      <c r="E3723" s="28" t="inlineStr">
        <is>
          <r>
            <t xml:space="preserve">VALOR COM BDI:</t>
          </r>
        </is>
      </c>
      <c r="F3723" s="28" t="inlineStr"/>
      <c r="G3723" s="29" t="n">
        <f>G3722+G3721</f>
        <v>12.03</v>
      </c>
    </row>
    <row r="3724" customHeight="1" ht="10">
      <c r="A3724" s="2" t="inlineStr"/>
      <c r="B3724" s="2" t="inlineStr"/>
      <c r="C3724" s="2" t="inlineStr"/>
      <c r="D3724" s="2" t="inlineStr"/>
      <c r="E3724" s="18" t="inlineStr"/>
      <c r="F3724" s="18" t="inlineStr"/>
      <c r="G3724" s="18" t="inlineStr"/>
    </row>
    <row r="3725" customHeight="1" ht="20">
      <c r="A3725" s="19" t="inlineStr">
        <is>
          <r>
            <t xml:space="preserve">​93270​ GRUA ASCENCIONAL, LANÇA DE 30 M, CAPACIDADE DE 1,0 T A 30 M, ALTURA ATÉ 39 M MANUTENÇÃO. AF_05/2023​ (H)</t>
          </r>
        </is>
      </c>
      <c r="B3725" s="19" t="inlineStr"/>
      <c r="C3725" s="19" t="inlineStr"/>
      <c r="D3725" s="19" t="inlineStr"/>
      <c r="E3725" s="19" t="inlineStr"/>
      <c r="F3725" s="19" t="inlineStr"/>
      <c r="G3725" s="19" t="inlineStr"/>
    </row>
    <row r="3726" customHeight="1" ht="15">
      <c r="A3726" s="20" t="inlineStr">
        <is>
          <r>
            <t xml:space="preserve">Equipamento</t>
          </r>
        </is>
      </c>
      <c r="B3726" s="20" t="inlineStr"/>
      <c r="C3726" s="21" t="inlineStr">
        <is>
          <r>
            <t xml:space="preserve">FONTE</t>
          </r>
        </is>
      </c>
      <c r="D3726" s="21" t="inlineStr">
        <is>
          <r>
            <t xml:space="preserve">UNID</t>
          </r>
        </is>
      </c>
      <c r="E3726" s="21" t="inlineStr">
        <is>
          <r>
            <t xml:space="preserve">COEFICIENTE</t>
          </r>
        </is>
      </c>
      <c r="F3726" s="21" t="inlineStr">
        <is>
          <r>
            <t xml:space="preserve">PREÇO UNITÁRIO</t>
          </r>
        </is>
      </c>
      <c r="G3726" s="21" t="inlineStr">
        <is>
          <r>
            <t xml:space="preserve">TOTAL</t>
          </r>
        </is>
      </c>
    </row>
    <row r="3727" customHeight="1" ht="21">
      <c r="A3727" s="22" t="inlineStr">
        <is>
          <r>
            <t xml:space="preserve">00036494</t>
          </r>
        </is>
      </c>
      <c r="B3727" s="23" t="inlineStr">
        <is>
          <r>
            <t xml:space="preserve">GRUA ASCENCIONAL, LANCA DE 30 M, CAPACIDADE DE 1,0 T A 30 M, ALTURA ATE 39 M</t>
          </r>
        </is>
      </c>
      <c r="C3727" s="22" t="inlineStr">
        <is>
          <r>
            <t xml:space="preserve">SINAPI</t>
          </r>
        </is>
      </c>
      <c r="D3727" s="22" t="inlineStr">
        <is>
          <r>
            <t xml:space="preserve">UN</t>
          </r>
        </is>
      </c>
      <c r="E3727" s="24" t="n">
        <v>3.5E-5</v>
      </c>
      <c r="F3727" s="25" t="n">
        <v>740761.71</v>
      </c>
      <c r="G3727" s="25" t="n">
        <f>TRUNC(TRUNC(E3727,8)*F3727,2)</f>
        <v>25.92</v>
      </c>
    </row>
    <row r="3728" customHeight="1" ht="15">
      <c r="A3728" s="2" t="inlineStr"/>
      <c r="B3728" s="2" t="inlineStr"/>
      <c r="C3728" s="2" t="inlineStr"/>
      <c r="D3728" s="2" t="inlineStr"/>
      <c r="E3728" s="26" t="inlineStr">
        <is>
          <r>
            <t xml:space="preserve">TOTAL Equipamento:</t>
          </r>
        </is>
      </c>
      <c r="F3728" s="26" t="inlineStr"/>
      <c r="G3728" s="27" t="n">
        <f>SUM(G3727:G3727)</f>
        <v>25.92</v>
      </c>
    </row>
    <row r="3729" customHeight="1" ht="15">
      <c r="A3729" s="2" t="inlineStr"/>
      <c r="B3729" s="2" t="inlineStr"/>
      <c r="C3729" s="2" t="inlineStr"/>
      <c r="D3729" s="2" t="inlineStr"/>
      <c r="E3729" s="28" t="inlineStr">
        <is>
          <r>
            <t xml:space="preserve">VALOR:</t>
          </r>
        </is>
      </c>
      <c r="F3729" s="28" t="inlineStr"/>
      <c r="G3729" s="29" t="n">
        <f>ROUND(SUM(G3728),2)</f>
        <v>25.92</v>
      </c>
    </row>
    <row r="3730" customHeight="1" ht="15">
      <c r="A3730" s="2" t="inlineStr"/>
      <c r="B3730" s="2" t="inlineStr"/>
      <c r="C3730" s="2" t="inlineStr"/>
      <c r="D3730" s="2" t="inlineStr"/>
      <c r="E3730" s="28" t="inlineStr">
        <is>
          <r>
            <t xml:space="preserve">VALOR BDI (20.34%):</t>
          </r>
        </is>
      </c>
      <c r="F3730" s="28" t="inlineStr"/>
      <c r="G3730" s="29" t="n">
        <f>ROUND(G3729*(20.34/100),2)</f>
        <v>5.27</v>
      </c>
    </row>
    <row r="3731" customHeight="1" ht="15">
      <c r="A3731" s="2" t="inlineStr"/>
      <c r="B3731" s="2" t="inlineStr"/>
      <c r="C3731" s="2" t="inlineStr"/>
      <c r="D3731" s="2" t="inlineStr"/>
      <c r="E3731" s="28" t="inlineStr">
        <is>
          <r>
            <t xml:space="preserve">VALOR COM BDI:</t>
          </r>
        </is>
      </c>
      <c r="F3731" s="28" t="inlineStr"/>
      <c r="G3731" s="29" t="n">
        <f>G3730+G3729</f>
        <v>31.19</v>
      </c>
    </row>
    <row r="3732" customHeight="1" ht="10">
      <c r="A3732" s="2" t="inlineStr"/>
      <c r="B3732" s="2" t="inlineStr"/>
      <c r="C3732" s="2" t="inlineStr"/>
      <c r="D3732" s="2" t="inlineStr"/>
      <c r="E3732" s="18" t="inlineStr"/>
      <c r="F3732" s="18" t="inlineStr"/>
      <c r="G3732" s="18" t="inlineStr"/>
    </row>
    <row r="3733" customHeight="1" ht="20">
      <c r="A3733" s="19" t="inlineStr">
        <is>
          <r>
            <t xml:space="preserve">​93271​ GRUA ASCENCIONAL, LANÇA DE 30 M, CAPACIDADE DE 1,0 T A 30 M, ALTURA ATÉ 39 M MATERIAIS NA OPERAÇÃO. AF_05/2023​ (H)</t>
          </r>
        </is>
      </c>
      <c r="B3733" s="19" t="inlineStr"/>
      <c r="C3733" s="19" t="inlineStr"/>
      <c r="D3733" s="19" t="inlineStr"/>
      <c r="E3733" s="19" t="inlineStr"/>
      <c r="F3733" s="19" t="inlineStr"/>
      <c r="G3733" s="19" t="inlineStr"/>
    </row>
    <row r="3734" customHeight="1" ht="15">
      <c r="A3734" s="20" t="inlineStr">
        <is>
          <r>
            <t xml:space="preserve">Especiais</t>
          </r>
        </is>
      </c>
      <c r="B3734" s="20" t="inlineStr"/>
      <c r="C3734" s="21" t="inlineStr">
        <is>
          <r>
            <t xml:space="preserve">FONTE</t>
          </r>
        </is>
      </c>
      <c r="D3734" s="21" t="inlineStr">
        <is>
          <r>
            <t xml:space="preserve">UNID</t>
          </r>
        </is>
      </c>
      <c r="E3734" s="21" t="inlineStr">
        <is>
          <r>
            <t xml:space="preserve">COEFICIENTE</t>
          </r>
        </is>
      </c>
      <c r="F3734" s="21" t="inlineStr">
        <is>
          <r>
            <t xml:space="preserve">PREÇO UNITÁRIO</t>
          </r>
        </is>
      </c>
      <c r="G3734" s="21" t="inlineStr">
        <is>
          <r>
            <t xml:space="preserve">TOTAL</t>
          </r>
        </is>
      </c>
    </row>
    <row r="3735" customHeight="1" ht="21">
      <c r="A3735" s="22" t="inlineStr">
        <is>
          <r>
            <t xml:space="preserve">00002705</t>
          </r>
        </is>
      </c>
      <c r="B3735" s="23" t="inlineStr">
        <is>
          <r>
            <t xml:space="preserve">ENERGIA ELETRICA ATE 2000 KWH INDUSTRIAL, SEM DEMANDA</t>
          </r>
        </is>
      </c>
      <c r="C3735" s="22" t="inlineStr">
        <is>
          <r>
            <t xml:space="preserve">SINAPI</t>
          </r>
        </is>
      </c>
      <c r="D3735" s="22" t="inlineStr">
        <is>
          <r>
            <t xml:space="preserve">KWH</t>
          </r>
        </is>
      </c>
      <c r="E3735" s="24" t="n">
        <v>9.35</v>
      </c>
      <c r="F3735" s="25" t="n">
        <v>1.01</v>
      </c>
      <c r="G3735" s="25" t="n">
        <f>TRUNC(TRUNC(E3735,8)*F3735,2)</f>
        <v>9.44</v>
      </c>
    </row>
    <row r="3736" customHeight="1" ht="15">
      <c r="A3736" s="2" t="inlineStr"/>
      <c r="B3736" s="2" t="inlineStr"/>
      <c r="C3736" s="2" t="inlineStr"/>
      <c r="D3736" s="2" t="inlineStr"/>
      <c r="E3736" s="26" t="inlineStr">
        <is>
          <r>
            <t xml:space="preserve">TOTAL Especiais:</t>
          </r>
        </is>
      </c>
      <c r="F3736" s="26" t="inlineStr"/>
      <c r="G3736" s="27" t="n">
        <f>SUM(G3735:G3735)</f>
        <v>9.44</v>
      </c>
    </row>
    <row r="3737" customHeight="1" ht="15">
      <c r="A3737" s="2" t="inlineStr"/>
      <c r="B3737" s="2" t="inlineStr"/>
      <c r="C3737" s="2" t="inlineStr"/>
      <c r="D3737" s="2" t="inlineStr"/>
      <c r="E3737" s="28" t="inlineStr">
        <is>
          <r>
            <t xml:space="preserve">VALOR:</t>
          </r>
        </is>
      </c>
      <c r="F3737" s="28" t="inlineStr"/>
      <c r="G3737" s="29" t="n">
        <f>ROUND(SUM(G3736),2)</f>
        <v>9.44</v>
      </c>
    </row>
    <row r="3738" customHeight="1" ht="15">
      <c r="A3738" s="2" t="inlineStr"/>
      <c r="B3738" s="2" t="inlineStr"/>
      <c r="C3738" s="2" t="inlineStr"/>
      <c r="D3738" s="2" t="inlineStr"/>
      <c r="E3738" s="28" t="inlineStr">
        <is>
          <r>
            <t xml:space="preserve">VALOR BDI (20.34%):</t>
          </r>
        </is>
      </c>
      <c r="F3738" s="28" t="inlineStr"/>
      <c r="G3738" s="29" t="n">
        <f>ROUND(G3737*(20.34/100),2)</f>
        <v>1.92</v>
      </c>
    </row>
    <row r="3739" customHeight="1" ht="15">
      <c r="A3739" s="2" t="inlineStr"/>
      <c r="B3739" s="2" t="inlineStr"/>
      <c r="C3739" s="2" t="inlineStr"/>
      <c r="D3739" s="2" t="inlineStr"/>
      <c r="E3739" s="28" t="inlineStr">
        <is>
          <r>
            <t xml:space="preserve">VALOR COM BDI:</t>
          </r>
        </is>
      </c>
      <c r="F3739" s="28" t="inlineStr"/>
      <c r="G3739" s="29" t="n">
        <f>G3738+G3737</f>
        <v>11.36</v>
      </c>
    </row>
    <row r="3740" customHeight="1" ht="10">
      <c r="A3740" s="2" t="inlineStr"/>
      <c r="B3740" s="2" t="inlineStr"/>
      <c r="C3740" s="2" t="inlineStr"/>
      <c r="D3740" s="2" t="inlineStr"/>
      <c r="E3740" s="18" t="inlineStr"/>
      <c r="F3740" s="18" t="inlineStr"/>
      <c r="G3740" s="18" t="inlineStr"/>
    </row>
    <row r="3741" customHeight="1" ht="20">
      <c r="A3741" s="19" t="inlineStr">
        <is>
          <r>
            <t xml:space="preserve">​93272​ GRUA ASCENSIONAL, LANCA DE 30 M, CAPACIDADE DE 1,0 T A 30 M, ALTURA ATE 39 M - CHP DIURNO. AF_05/2023​ (CHP)</t>
          </r>
        </is>
      </c>
      <c r="B3741" s="19" t="inlineStr"/>
      <c r="C3741" s="19" t="inlineStr"/>
      <c r="D3741" s="19" t="inlineStr"/>
      <c r="E3741" s="19" t="inlineStr"/>
      <c r="F3741" s="19" t="inlineStr"/>
      <c r="G3741" s="19" t="inlineStr"/>
    </row>
    <row r="3742" customHeight="1" ht="15">
      <c r="A3742" s="20" t="inlineStr">
        <is>
          <r>
            <t xml:space="preserve">Mão de Obra com Encargos Complementares</t>
          </r>
        </is>
      </c>
      <c r="B3742" s="20" t="inlineStr"/>
      <c r="C3742" s="21" t="inlineStr">
        <is>
          <r>
            <t xml:space="preserve">FONTE</t>
          </r>
        </is>
      </c>
      <c r="D3742" s="21" t="inlineStr">
        <is>
          <r>
            <t xml:space="preserve">UNID</t>
          </r>
        </is>
      </c>
      <c r="E3742" s="21" t="inlineStr">
        <is>
          <r>
            <t xml:space="preserve">COEFICIENTE</t>
          </r>
        </is>
      </c>
      <c r="F3742" s="21" t="inlineStr">
        <is>
          <r>
            <t xml:space="preserve">PREÇO UNITÁRIO</t>
          </r>
        </is>
      </c>
      <c r="G3742" s="21" t="inlineStr">
        <is>
          <r>
            <t xml:space="preserve">TOTAL</t>
          </r>
        </is>
      </c>
    </row>
    <row r="3743" customHeight="1" ht="21">
      <c r="A3743" s="22" t="inlineStr">
        <is>
          <r>
            <t xml:space="preserve">88296</t>
          </r>
        </is>
      </c>
      <c r="B3743" s="23" t="inlineStr">
        <is>
          <r>
            <t xml:space="preserve">OPERADOR DE GUINDASTE COM ENCARGOS COMPLEMENTARES</t>
          </r>
        </is>
      </c>
      <c r="C3743" s="22" t="inlineStr">
        <is>
          <r>
            <t xml:space="preserve">SINAPI</t>
          </r>
        </is>
      </c>
      <c r="D3743" s="22" t="inlineStr">
        <is>
          <r>
            <t xml:space="preserve">H</t>
          </r>
        </is>
      </c>
      <c r="E3743" s="24" t="n">
        <v>1.0</v>
      </c>
      <c r="F3743" s="25" t="n">
        <v>48.13</v>
      </c>
      <c r="G3743" s="25" t="n">
        <f>TRUNC(TRUNC(E3743,8)*F3743,2)</f>
        <v>48.13</v>
      </c>
    </row>
    <row r="3744" customHeight="1" ht="18">
      <c r="A3744" s="2" t="inlineStr"/>
      <c r="B3744" s="2" t="inlineStr"/>
      <c r="C3744" s="2" t="inlineStr"/>
      <c r="D3744" s="2" t="inlineStr"/>
      <c r="E3744" s="26" t="inlineStr">
        <is>
          <r>
            <t xml:space="preserve">TOTAL Mão de Obra com Encargos Complementares:</t>
          </r>
        </is>
      </c>
      <c r="F3744" s="26" t="inlineStr"/>
      <c r="G3744" s="27" t="n">
        <f>SUM(G3743:G3743)</f>
        <v>48.13</v>
      </c>
    </row>
    <row r="3745" customHeight="1" ht="15">
      <c r="A3745" s="20" t="inlineStr">
        <is>
          <r>
            <t xml:space="preserve">Serviço</t>
          </r>
        </is>
      </c>
      <c r="B3745" s="20" t="inlineStr"/>
      <c r="C3745" s="21" t="inlineStr">
        <is>
          <r>
            <t xml:space="preserve">FONTE</t>
          </r>
        </is>
      </c>
      <c r="D3745" s="21" t="inlineStr">
        <is>
          <r>
            <t xml:space="preserve">UNID</t>
          </r>
        </is>
      </c>
      <c r="E3745" s="21" t="inlineStr">
        <is>
          <r>
            <t xml:space="preserve">COEFICIENTE</t>
          </r>
        </is>
      </c>
      <c r="F3745" s="21" t="inlineStr">
        <is>
          <r>
            <t xml:space="preserve">PREÇO UNITÁRIO</t>
          </r>
        </is>
      </c>
      <c r="G3745" s="21" t="inlineStr">
        <is>
          <r>
            <t xml:space="preserve">TOTAL</t>
          </r>
        </is>
      </c>
    </row>
    <row r="3746" customHeight="1" ht="21">
      <c r="A3746" s="22" t="inlineStr">
        <is>
          <r>
            <t xml:space="preserve">93267</t>
          </r>
        </is>
      </c>
      <c r="B3746" s="23" t="inlineStr">
        <is>
          <r>
            <t xml:space="preserve">GRUA ASCENCIONAL, LANÇA DE 30 M, CAPACIDADE DE 1,0 T A 30 M, ALTURA ATÉ 39 M DEPRECIAÇÃO. AF_05/2023</t>
          </r>
        </is>
      </c>
      <c r="C3746" s="22" t="inlineStr">
        <is>
          <r>
            <t xml:space="preserve">SINAPI</t>
          </r>
        </is>
      </c>
      <c r="D3746" s="22" t="inlineStr">
        <is>
          <r>
            <t xml:space="preserve">H</t>
          </r>
        </is>
      </c>
      <c r="E3746" s="24" t="n">
        <v>1.0</v>
      </c>
      <c r="F3746" s="25" t="n">
        <v>26.66</v>
      </c>
      <c r="G3746" s="25" t="n">
        <f>TRUNC(TRUNC(E3746,8)*F3746,2)</f>
        <v>26.66</v>
      </c>
    </row>
    <row r="3747" customHeight="1" ht="21">
      <c r="A3747" s="22" t="inlineStr">
        <is>
          <r>
            <t xml:space="preserve">93269</t>
          </r>
        </is>
      </c>
      <c r="B3747" s="23" t="inlineStr">
        <is>
          <r>
            <t xml:space="preserve">GRUA ASCENCIONAL, LANÇA DE 30 M, CAPACIDADE DE 1,0 T A 30 M, ALTURA ATÉ 39 M JUROS. AF_05/2023</t>
          </r>
        </is>
      </c>
      <c r="C3747" s="22" t="inlineStr">
        <is>
          <r>
            <t xml:space="preserve">SINAPI</t>
          </r>
        </is>
      </c>
      <c r="D3747" s="22" t="inlineStr">
        <is>
          <r>
            <t xml:space="preserve">H</t>
          </r>
        </is>
      </c>
      <c r="E3747" s="24" t="n">
        <v>1.0</v>
      </c>
      <c r="F3747" s="25" t="n">
        <v>10.0</v>
      </c>
      <c r="G3747" s="25" t="n">
        <f>TRUNC(TRUNC(E3747,8)*F3747,2)</f>
        <v>10.0</v>
      </c>
    </row>
    <row r="3748" customHeight="1" ht="21">
      <c r="A3748" s="22" t="inlineStr">
        <is>
          <r>
            <t xml:space="preserve">93270</t>
          </r>
        </is>
      </c>
      <c r="B3748" s="23" t="inlineStr">
        <is>
          <r>
            <t xml:space="preserve">GRUA ASCENCIONAL, LANÇA DE 30 M, CAPACIDADE DE 1,0 T A 30 M, ALTURA ATÉ 39 M MANUTENÇÃO. AF_05/2023</t>
          </r>
        </is>
      </c>
      <c r="C3748" s="22" t="inlineStr">
        <is>
          <r>
            <t xml:space="preserve">SINAPI</t>
          </r>
        </is>
      </c>
      <c r="D3748" s="22" t="inlineStr">
        <is>
          <r>
            <t xml:space="preserve">H</t>
          </r>
        </is>
      </c>
      <c r="E3748" s="24" t="n">
        <v>1.0</v>
      </c>
      <c r="F3748" s="25" t="n">
        <v>25.92</v>
      </c>
      <c r="G3748" s="25" t="n">
        <f>TRUNC(TRUNC(E3748,8)*F3748,2)</f>
        <v>25.92</v>
      </c>
    </row>
    <row r="3749" customHeight="1" ht="29">
      <c r="A3749" s="22" t="inlineStr">
        <is>
          <r>
            <t xml:space="preserve">93271</t>
          </r>
        </is>
      </c>
      <c r="B3749" s="23" t="inlineStr">
        <is>
          <r>
            <t xml:space="preserve">GRUA ASCENCIONAL, LANÇA DE 30 M, CAPACIDADE DE 1,0 T A 30 M, ALTURA ATÉ 39 M MATERIAIS NA OPERAÇÃO. AF_05/2023</t>
          </r>
        </is>
      </c>
      <c r="C3749" s="22" t="inlineStr">
        <is>
          <r>
            <t xml:space="preserve">SINAPI</t>
          </r>
        </is>
      </c>
      <c r="D3749" s="22" t="inlineStr">
        <is>
          <r>
            <t xml:space="preserve">H</t>
          </r>
        </is>
      </c>
      <c r="E3749" s="24" t="n">
        <v>1.0</v>
      </c>
      <c r="F3749" s="25" t="n">
        <v>9.44</v>
      </c>
      <c r="G3749" s="25" t="n">
        <f>TRUNC(TRUNC(E3749,8)*F3749,2)</f>
        <v>9.44</v>
      </c>
    </row>
    <row r="3750" customHeight="1" ht="15">
      <c r="A3750" s="2" t="inlineStr"/>
      <c r="B3750" s="2" t="inlineStr"/>
      <c r="C3750" s="2" t="inlineStr"/>
      <c r="D3750" s="2" t="inlineStr"/>
      <c r="E3750" s="26" t="inlineStr">
        <is>
          <r>
            <t xml:space="preserve">TOTAL Serviço:</t>
          </r>
        </is>
      </c>
      <c r="F3750" s="26" t="inlineStr"/>
      <c r="G3750" s="27" t="n">
        <f>SUM(G3746:G3749)</f>
        <v>72.02</v>
      </c>
    </row>
    <row r="3751" customHeight="1" ht="15">
      <c r="A3751" s="2" t="inlineStr"/>
      <c r="B3751" s="2" t="inlineStr"/>
      <c r="C3751" s="2" t="inlineStr"/>
      <c r="D3751" s="2" t="inlineStr"/>
      <c r="E3751" s="28" t="inlineStr">
        <is>
          <r>
            <t xml:space="preserve">VALOR:</t>
          </r>
        </is>
      </c>
      <c r="F3751" s="28" t="inlineStr"/>
      <c r="G3751" s="29" t="n">
        <f>ROUND(SUM(G3744,G3750),2)</f>
        <v>120.15</v>
      </c>
    </row>
    <row r="3752" customHeight="1" ht="15">
      <c r="A3752" s="2" t="inlineStr"/>
      <c r="B3752" s="2" t="inlineStr"/>
      <c r="C3752" s="2" t="inlineStr"/>
      <c r="D3752" s="2" t="inlineStr"/>
      <c r="E3752" s="28" t="inlineStr">
        <is>
          <r>
            <t xml:space="preserve">VALOR BDI (20.34%):</t>
          </r>
        </is>
      </c>
      <c r="F3752" s="28" t="inlineStr"/>
      <c r="G3752" s="29" t="n">
        <f>ROUND(G3751*(20.34/100),2)</f>
        <v>24.44</v>
      </c>
    </row>
    <row r="3753" customHeight="1" ht="15">
      <c r="A3753" s="2" t="inlineStr"/>
      <c r="B3753" s="2" t="inlineStr"/>
      <c r="C3753" s="2" t="inlineStr"/>
      <c r="D3753" s="2" t="inlineStr"/>
      <c r="E3753" s="28" t="inlineStr">
        <is>
          <r>
            <t xml:space="preserve">VALOR COM BDI:</t>
          </r>
        </is>
      </c>
      <c r="F3753" s="28" t="inlineStr"/>
      <c r="G3753" s="29" t="n">
        <f>G3752+G3751</f>
        <v>144.59</v>
      </c>
    </row>
    <row r="3754" customHeight="1" ht="10">
      <c r="A3754" s="2" t="inlineStr"/>
      <c r="B3754" s="2" t="inlineStr"/>
      <c r="C3754" s="2" t="inlineStr"/>
      <c r="D3754" s="2" t="inlineStr"/>
      <c r="E3754" s="18" t="inlineStr"/>
      <c r="F3754" s="18" t="inlineStr"/>
      <c r="G3754" s="18" t="inlineStr"/>
    </row>
    <row r="3755" customHeight="1" ht="20">
      <c r="A3755" s="19" t="inlineStr">
        <is>
          <r>
            <t xml:space="preserve">​93274​ GRUA ASCENSIONAL, LANÇA DE 30 M, CAPACIDADE DE 1,0 T A 30 M, ALTURA ATÉ 39 M - CHI DIURNO. AF_05/2023​ (CHI)</t>
          </r>
        </is>
      </c>
      <c r="B3755" s="19" t="inlineStr"/>
      <c r="C3755" s="19" t="inlineStr"/>
      <c r="D3755" s="19" t="inlineStr"/>
      <c r="E3755" s="19" t="inlineStr"/>
      <c r="F3755" s="19" t="inlineStr"/>
      <c r="G3755" s="19" t="inlineStr"/>
    </row>
    <row r="3756" customHeight="1" ht="15">
      <c r="A3756" s="20" t="inlineStr">
        <is>
          <r>
            <t xml:space="preserve">Mão de Obra com Encargos Complementares</t>
          </r>
        </is>
      </c>
      <c r="B3756" s="20" t="inlineStr"/>
      <c r="C3756" s="21" t="inlineStr">
        <is>
          <r>
            <t xml:space="preserve">FONTE</t>
          </r>
        </is>
      </c>
      <c r="D3756" s="21" t="inlineStr">
        <is>
          <r>
            <t xml:space="preserve">UNID</t>
          </r>
        </is>
      </c>
      <c r="E3756" s="21" t="inlineStr">
        <is>
          <r>
            <t xml:space="preserve">COEFICIENTE</t>
          </r>
        </is>
      </c>
      <c r="F3756" s="21" t="inlineStr">
        <is>
          <r>
            <t xml:space="preserve">PREÇO UNITÁRIO</t>
          </r>
        </is>
      </c>
      <c r="G3756" s="21" t="inlineStr">
        <is>
          <r>
            <t xml:space="preserve">TOTAL</t>
          </r>
        </is>
      </c>
    </row>
    <row r="3757" customHeight="1" ht="21">
      <c r="A3757" s="22" t="inlineStr">
        <is>
          <r>
            <t xml:space="preserve">88296</t>
          </r>
        </is>
      </c>
      <c r="B3757" s="23" t="inlineStr">
        <is>
          <r>
            <t xml:space="preserve">OPERADOR DE GUINDASTE COM ENCARGOS COMPLEMENTARES</t>
          </r>
        </is>
      </c>
      <c r="C3757" s="22" t="inlineStr">
        <is>
          <r>
            <t xml:space="preserve">SINAPI</t>
          </r>
        </is>
      </c>
      <c r="D3757" s="22" t="inlineStr">
        <is>
          <r>
            <t xml:space="preserve">H</t>
          </r>
        </is>
      </c>
      <c r="E3757" s="24" t="n">
        <v>1.0</v>
      </c>
      <c r="F3757" s="25" t="n">
        <v>48.13</v>
      </c>
      <c r="G3757" s="25" t="n">
        <f>TRUNC(TRUNC(E3757,8)*F3757,2)</f>
        <v>48.13</v>
      </c>
    </row>
    <row r="3758" customHeight="1" ht="18">
      <c r="A3758" s="2" t="inlineStr"/>
      <c r="B3758" s="2" t="inlineStr"/>
      <c r="C3758" s="2" t="inlineStr"/>
      <c r="D3758" s="2" t="inlineStr"/>
      <c r="E3758" s="26" t="inlineStr">
        <is>
          <r>
            <t xml:space="preserve">TOTAL Mão de Obra com Encargos Complementares:</t>
          </r>
        </is>
      </c>
      <c r="F3758" s="26" t="inlineStr"/>
      <c r="G3758" s="27" t="n">
        <f>SUM(G3757:G3757)</f>
        <v>48.13</v>
      </c>
    </row>
    <row r="3759" customHeight="1" ht="15">
      <c r="A3759" s="20" t="inlineStr">
        <is>
          <r>
            <t xml:space="preserve">Serviço</t>
          </r>
        </is>
      </c>
      <c r="B3759" s="20" t="inlineStr"/>
      <c r="C3759" s="21" t="inlineStr">
        <is>
          <r>
            <t xml:space="preserve">FONTE</t>
          </r>
        </is>
      </c>
      <c r="D3759" s="21" t="inlineStr">
        <is>
          <r>
            <t xml:space="preserve">UNID</t>
          </r>
        </is>
      </c>
      <c r="E3759" s="21" t="inlineStr">
        <is>
          <r>
            <t xml:space="preserve">COEFICIENTE</t>
          </r>
        </is>
      </c>
      <c r="F3759" s="21" t="inlineStr">
        <is>
          <r>
            <t xml:space="preserve">PREÇO UNITÁRIO</t>
          </r>
        </is>
      </c>
      <c r="G3759" s="21" t="inlineStr">
        <is>
          <r>
            <t xml:space="preserve">TOTAL</t>
          </r>
        </is>
      </c>
    </row>
    <row r="3760" customHeight="1" ht="21">
      <c r="A3760" s="22" t="inlineStr">
        <is>
          <r>
            <t xml:space="preserve">93267</t>
          </r>
        </is>
      </c>
      <c r="B3760" s="23" t="inlineStr">
        <is>
          <r>
            <t xml:space="preserve">GRUA ASCENCIONAL, LANÇA DE 30 M, CAPACIDADE DE 1,0 T A 30 M, ALTURA ATÉ 39 M DEPRECIAÇÃO. AF_05/2023</t>
          </r>
        </is>
      </c>
      <c r="C3760" s="22" t="inlineStr">
        <is>
          <r>
            <t xml:space="preserve">SINAPI</t>
          </r>
        </is>
      </c>
      <c r="D3760" s="22" t="inlineStr">
        <is>
          <r>
            <t xml:space="preserve">H</t>
          </r>
        </is>
      </c>
      <c r="E3760" s="24" t="n">
        <v>1.0</v>
      </c>
      <c r="F3760" s="25" t="n">
        <v>26.66</v>
      </c>
      <c r="G3760" s="25" t="n">
        <f>TRUNC(TRUNC(E3760,8)*F3760,2)</f>
        <v>26.66</v>
      </c>
    </row>
    <row r="3761" customHeight="1" ht="21">
      <c r="A3761" s="22" t="inlineStr">
        <is>
          <r>
            <t xml:space="preserve">93269</t>
          </r>
        </is>
      </c>
      <c r="B3761" s="23" t="inlineStr">
        <is>
          <r>
            <t xml:space="preserve">GRUA ASCENCIONAL, LANÇA DE 30 M, CAPACIDADE DE 1,0 T A 30 M, ALTURA ATÉ 39 M JUROS. AF_05/2023</t>
          </r>
        </is>
      </c>
      <c r="C3761" s="22" t="inlineStr">
        <is>
          <r>
            <t xml:space="preserve">SINAPI</t>
          </r>
        </is>
      </c>
      <c r="D3761" s="22" t="inlineStr">
        <is>
          <r>
            <t xml:space="preserve">H</t>
          </r>
        </is>
      </c>
      <c r="E3761" s="24" t="n">
        <v>1.0</v>
      </c>
      <c r="F3761" s="25" t="n">
        <v>10.0</v>
      </c>
      <c r="G3761" s="25" t="n">
        <f>TRUNC(TRUNC(E3761,8)*F3761,2)</f>
        <v>10.0</v>
      </c>
    </row>
    <row r="3762" customHeight="1" ht="15">
      <c r="A3762" s="2" t="inlineStr"/>
      <c r="B3762" s="2" t="inlineStr"/>
      <c r="C3762" s="2" t="inlineStr"/>
      <c r="D3762" s="2" t="inlineStr"/>
      <c r="E3762" s="26" t="inlineStr">
        <is>
          <r>
            <t xml:space="preserve">TOTAL Serviço:</t>
          </r>
        </is>
      </c>
      <c r="F3762" s="26" t="inlineStr"/>
      <c r="G3762" s="27" t="n">
        <f>SUM(G3760:G3761)</f>
        <v>36.66</v>
      </c>
    </row>
    <row r="3763" customHeight="1" ht="15">
      <c r="A3763" s="2" t="inlineStr"/>
      <c r="B3763" s="2" t="inlineStr"/>
      <c r="C3763" s="2" t="inlineStr"/>
      <c r="D3763" s="2" t="inlineStr"/>
      <c r="E3763" s="28" t="inlineStr">
        <is>
          <r>
            <t xml:space="preserve">VALOR:</t>
          </r>
        </is>
      </c>
      <c r="F3763" s="28" t="inlineStr"/>
      <c r="G3763" s="29" t="n">
        <f>ROUND(SUM(G3758,G3762),2)</f>
        <v>84.79</v>
      </c>
    </row>
    <row r="3764" customHeight="1" ht="15">
      <c r="A3764" s="2" t="inlineStr"/>
      <c r="B3764" s="2" t="inlineStr"/>
      <c r="C3764" s="2" t="inlineStr"/>
      <c r="D3764" s="2" t="inlineStr"/>
      <c r="E3764" s="28" t="inlineStr">
        <is>
          <r>
            <t xml:space="preserve">VALOR BDI (20.34%):</t>
          </r>
        </is>
      </c>
      <c r="F3764" s="28" t="inlineStr"/>
      <c r="G3764" s="29" t="n">
        <f>ROUND(G3763*(20.34/100),2)</f>
        <v>17.25</v>
      </c>
    </row>
    <row r="3765" customHeight="1" ht="15">
      <c r="A3765" s="2" t="inlineStr"/>
      <c r="B3765" s="2" t="inlineStr"/>
      <c r="C3765" s="2" t="inlineStr"/>
      <c r="D3765" s="2" t="inlineStr"/>
      <c r="E3765" s="28" t="inlineStr">
        <is>
          <r>
            <t xml:space="preserve">VALOR COM BDI:</t>
          </r>
        </is>
      </c>
      <c r="F3765" s="28" t="inlineStr"/>
      <c r="G3765" s="29" t="n">
        <f>G3764+G3763</f>
        <v>102.04</v>
      </c>
    </row>
    <row r="3766" customHeight="1" ht="10">
      <c r="A3766" s="2" t="inlineStr"/>
      <c r="B3766" s="2" t="inlineStr"/>
      <c r="C3766" s="2" t="inlineStr"/>
      <c r="D3766" s="2" t="inlineStr"/>
      <c r="E3766" s="18" t="inlineStr"/>
      <c r="F3766" s="18" t="inlineStr"/>
      <c r="G3766" s="18" t="inlineStr"/>
    </row>
    <row r="3767" customHeight="1" ht="20">
      <c r="A3767" s="19" t="inlineStr">
        <is>
          <r>
            <t xml:space="preserve">​93282​ GUINCHO ELÉTRICO DE COLUNA, CAPACIDADE 400 KG, COM MOTO FREIO, MOTOR TRIFÁSICO DE 1,25 CV - CHI DIURNO. AF_03/2016​ (CHI)</t>
          </r>
        </is>
      </c>
      <c r="B3767" s="19" t="inlineStr"/>
      <c r="C3767" s="19" t="inlineStr"/>
      <c r="D3767" s="19" t="inlineStr"/>
      <c r="E3767" s="19" t="inlineStr"/>
      <c r="F3767" s="19" t="inlineStr"/>
      <c r="G3767" s="19" t="inlineStr"/>
    </row>
    <row r="3768" customHeight="1" ht="15">
      <c r="A3768" s="20" t="inlineStr">
        <is>
          <r>
            <t xml:space="preserve">Mão de Obra com Encargos Complementares</t>
          </r>
        </is>
      </c>
      <c r="B3768" s="20" t="inlineStr"/>
      <c r="C3768" s="21" t="inlineStr">
        <is>
          <r>
            <t xml:space="preserve">FONTE</t>
          </r>
        </is>
      </c>
      <c r="D3768" s="21" t="inlineStr">
        <is>
          <r>
            <t xml:space="preserve">UNID</t>
          </r>
        </is>
      </c>
      <c r="E3768" s="21" t="inlineStr">
        <is>
          <r>
            <t xml:space="preserve">COEFICIENTE</t>
          </r>
        </is>
      </c>
      <c r="F3768" s="21" t="inlineStr">
        <is>
          <r>
            <t xml:space="preserve">PREÇO UNITÁRIO</t>
          </r>
        </is>
      </c>
      <c r="G3768" s="21" t="inlineStr">
        <is>
          <r>
            <t xml:space="preserve">TOTAL</t>
          </r>
        </is>
      </c>
    </row>
    <row r="3769" customHeight="1" ht="21">
      <c r="A3769" s="22" t="inlineStr">
        <is>
          <r>
            <t xml:space="preserve">88295</t>
          </r>
        </is>
      </c>
      <c r="B3769" s="23" t="inlineStr">
        <is>
          <r>
            <t xml:space="preserve">OPERADOR DE GUINCHO COM ENCARGOS COMPLEMENTARES</t>
          </r>
        </is>
      </c>
      <c r="C3769" s="22" t="inlineStr">
        <is>
          <r>
            <t xml:space="preserve">SINAPI</t>
          </r>
        </is>
      </c>
      <c r="D3769" s="22" t="inlineStr">
        <is>
          <r>
            <t xml:space="preserve">H</t>
          </r>
        </is>
      </c>
      <c r="E3769" s="24" t="n">
        <v>1.0</v>
      </c>
      <c r="F3769" s="25" t="n">
        <v>29.61</v>
      </c>
      <c r="G3769" s="25" t="n">
        <f>TRUNC(TRUNC(E3769,8)*F3769,2)</f>
        <v>29.61</v>
      </c>
    </row>
    <row r="3770" customHeight="1" ht="18">
      <c r="A3770" s="2" t="inlineStr"/>
      <c r="B3770" s="2" t="inlineStr"/>
      <c r="C3770" s="2" t="inlineStr"/>
      <c r="D3770" s="2" t="inlineStr"/>
      <c r="E3770" s="26" t="inlineStr">
        <is>
          <r>
            <t xml:space="preserve">TOTAL Mão de Obra com Encargos Complementares:</t>
          </r>
        </is>
      </c>
      <c r="F3770" s="26" t="inlineStr"/>
      <c r="G3770" s="27" t="n">
        <f>SUM(G3769:G3769)</f>
        <v>29.61</v>
      </c>
    </row>
    <row r="3771" customHeight="1" ht="15">
      <c r="A3771" s="20" t="inlineStr">
        <is>
          <r>
            <t xml:space="preserve">Serviço</t>
          </r>
        </is>
      </c>
      <c r="B3771" s="20" t="inlineStr"/>
      <c r="C3771" s="21" t="inlineStr">
        <is>
          <r>
            <t xml:space="preserve">FONTE</t>
          </r>
        </is>
      </c>
      <c r="D3771" s="21" t="inlineStr">
        <is>
          <r>
            <t xml:space="preserve">UNID</t>
          </r>
        </is>
      </c>
      <c r="E3771" s="21" t="inlineStr">
        <is>
          <r>
            <t xml:space="preserve">COEFICIENTE</t>
          </r>
        </is>
      </c>
      <c r="F3771" s="21" t="inlineStr">
        <is>
          <r>
            <t xml:space="preserve">PREÇO UNITÁRIO</t>
          </r>
        </is>
      </c>
      <c r="G3771" s="21" t="inlineStr">
        <is>
          <r>
            <t xml:space="preserve">TOTAL</t>
          </r>
        </is>
      </c>
    </row>
    <row r="3772" customHeight="1" ht="29">
      <c r="A3772" s="22" t="inlineStr">
        <is>
          <r>
            <t xml:space="preserve">93277</t>
          </r>
        </is>
      </c>
      <c r="B3772" s="23" t="inlineStr">
        <is>
          <r>
            <t xml:space="preserve">GUINCHO ELÉTRICO DE COLUNA, CAPACIDADE 400 KG, COM MOTO FREIO, MOTOR TRIFÁSICO DE 1,25 CV - DEPRECIAÇÃO. AF_03/2016</t>
          </r>
        </is>
      </c>
      <c r="C3772" s="22" t="inlineStr">
        <is>
          <r>
            <t xml:space="preserve">SINAPI</t>
          </r>
        </is>
      </c>
      <c r="D3772" s="22" t="inlineStr">
        <is>
          <r>
            <t xml:space="preserve">H</t>
          </r>
        </is>
      </c>
      <c r="E3772" s="24" t="n">
        <v>1.0</v>
      </c>
      <c r="F3772" s="25" t="n">
        <v>0.32</v>
      </c>
      <c r="G3772" s="25" t="n">
        <f>TRUNC(TRUNC(E3772,8)*F3772,2)</f>
        <v>0.32</v>
      </c>
    </row>
    <row r="3773" customHeight="1" ht="29">
      <c r="A3773" s="22" t="inlineStr">
        <is>
          <r>
            <t xml:space="preserve">93278</t>
          </r>
        </is>
      </c>
      <c r="B3773" s="23" t="inlineStr">
        <is>
          <r>
            <t xml:space="preserve">GUINCHO ELÉTRICO DE COLUNA, CAPACIDADE 400 KG, COM MOTO FREIO, MOTOR TRIFÁSICO DE 1,25 CV - JUROS. AF_03/2016</t>
          </r>
        </is>
      </c>
      <c r="C3773" s="22" t="inlineStr">
        <is>
          <r>
            <t xml:space="preserve">SINAPI</t>
          </r>
        </is>
      </c>
      <c r="D3773" s="22" t="inlineStr">
        <is>
          <r>
            <t xml:space="preserve">H</t>
          </r>
        </is>
      </c>
      <c r="E3773" s="24" t="n">
        <v>1.0</v>
      </c>
      <c r="F3773" s="25" t="n">
        <v>0.07</v>
      </c>
      <c r="G3773" s="25" t="n">
        <f>TRUNC(TRUNC(E3773,8)*F3773,2)</f>
        <v>0.07</v>
      </c>
    </row>
    <row r="3774" customHeight="1" ht="15">
      <c r="A3774" s="2" t="inlineStr"/>
      <c r="B3774" s="2" t="inlineStr"/>
      <c r="C3774" s="2" t="inlineStr"/>
      <c r="D3774" s="2" t="inlineStr"/>
      <c r="E3774" s="26" t="inlineStr">
        <is>
          <r>
            <t xml:space="preserve">TOTAL Serviço:</t>
          </r>
        </is>
      </c>
      <c r="F3774" s="26" t="inlineStr"/>
      <c r="G3774" s="27" t="n">
        <f>SUM(G3772:G3773)</f>
        <v>0.39</v>
      </c>
    </row>
    <row r="3775" customHeight="1" ht="15">
      <c r="A3775" s="2" t="inlineStr"/>
      <c r="B3775" s="2" t="inlineStr"/>
      <c r="C3775" s="2" t="inlineStr"/>
      <c r="D3775" s="2" t="inlineStr"/>
      <c r="E3775" s="28" t="inlineStr">
        <is>
          <r>
            <t xml:space="preserve">VALOR:</t>
          </r>
        </is>
      </c>
      <c r="F3775" s="28" t="inlineStr"/>
      <c r="G3775" s="29" t="n">
        <f>ROUND(SUM(G3770,G3774),2)</f>
        <v>30.0</v>
      </c>
    </row>
    <row r="3776" customHeight="1" ht="15">
      <c r="A3776" s="2" t="inlineStr"/>
      <c r="B3776" s="2" t="inlineStr"/>
      <c r="C3776" s="2" t="inlineStr"/>
      <c r="D3776" s="2" t="inlineStr"/>
      <c r="E3776" s="28" t="inlineStr">
        <is>
          <r>
            <t xml:space="preserve">VALOR BDI (20.34%):</t>
          </r>
        </is>
      </c>
      <c r="F3776" s="28" t="inlineStr"/>
      <c r="G3776" s="29" t="n">
        <f>ROUND(G3775*(20.34/100),2)</f>
        <v>6.1</v>
      </c>
    </row>
    <row r="3777" customHeight="1" ht="15">
      <c r="A3777" s="2" t="inlineStr"/>
      <c r="B3777" s="2" t="inlineStr"/>
      <c r="C3777" s="2" t="inlineStr"/>
      <c r="D3777" s="2" t="inlineStr"/>
      <c r="E3777" s="28" t="inlineStr">
        <is>
          <r>
            <t xml:space="preserve">VALOR COM BDI:</t>
          </r>
        </is>
      </c>
      <c r="F3777" s="28" t="inlineStr"/>
      <c r="G3777" s="29" t="n">
        <f>G3776+G3775</f>
        <v>36.1</v>
      </c>
    </row>
    <row r="3778" customHeight="1" ht="10">
      <c r="A3778" s="2" t="inlineStr"/>
      <c r="B3778" s="2" t="inlineStr"/>
      <c r="C3778" s="2" t="inlineStr"/>
      <c r="D3778" s="2" t="inlineStr"/>
      <c r="E3778" s="18" t="inlineStr"/>
      <c r="F3778" s="18" t="inlineStr"/>
      <c r="G3778" s="18" t="inlineStr"/>
    </row>
    <row r="3779" customHeight="1" ht="20">
      <c r="A3779" s="19" t="inlineStr">
        <is>
          <r>
            <t xml:space="preserve">​93281​ GUINCHO ELÉTRICO DE COLUNA, CAPACIDADE 400 KG, COM MOTO FREIO, MOTOR TRIFÁSICO DE 1,25 CV - CHP DIURNO. AF_03/2016​ (CHP)</t>
          </r>
        </is>
      </c>
      <c r="B3779" s="19" t="inlineStr"/>
      <c r="C3779" s="19" t="inlineStr"/>
      <c r="D3779" s="19" t="inlineStr"/>
      <c r="E3779" s="19" t="inlineStr"/>
      <c r="F3779" s="19" t="inlineStr"/>
      <c r="G3779" s="19" t="inlineStr"/>
    </row>
    <row r="3780" customHeight="1" ht="15">
      <c r="A3780" s="20" t="inlineStr">
        <is>
          <r>
            <t xml:space="preserve">Mão de Obra com Encargos Complementares</t>
          </r>
        </is>
      </c>
      <c r="B3780" s="20" t="inlineStr"/>
      <c r="C3780" s="21" t="inlineStr">
        <is>
          <r>
            <t xml:space="preserve">FONTE</t>
          </r>
        </is>
      </c>
      <c r="D3780" s="21" t="inlineStr">
        <is>
          <r>
            <t xml:space="preserve">UNID</t>
          </r>
        </is>
      </c>
      <c r="E3780" s="21" t="inlineStr">
        <is>
          <r>
            <t xml:space="preserve">COEFICIENTE</t>
          </r>
        </is>
      </c>
      <c r="F3780" s="21" t="inlineStr">
        <is>
          <r>
            <t xml:space="preserve">PREÇO UNITÁRIO</t>
          </r>
        </is>
      </c>
      <c r="G3780" s="21" t="inlineStr">
        <is>
          <r>
            <t xml:space="preserve">TOTAL</t>
          </r>
        </is>
      </c>
    </row>
    <row r="3781" customHeight="1" ht="21">
      <c r="A3781" s="22" t="inlineStr">
        <is>
          <r>
            <t xml:space="preserve">88295</t>
          </r>
        </is>
      </c>
      <c r="B3781" s="23" t="inlineStr">
        <is>
          <r>
            <t xml:space="preserve">OPERADOR DE GUINCHO COM ENCARGOS COMPLEMENTARES</t>
          </r>
        </is>
      </c>
      <c r="C3781" s="22" t="inlineStr">
        <is>
          <r>
            <t xml:space="preserve">SINAPI</t>
          </r>
        </is>
      </c>
      <c r="D3781" s="22" t="inlineStr">
        <is>
          <r>
            <t xml:space="preserve">H</t>
          </r>
        </is>
      </c>
      <c r="E3781" s="24" t="n">
        <v>1.0</v>
      </c>
      <c r="F3781" s="25" t="n">
        <v>29.61</v>
      </c>
      <c r="G3781" s="25" t="n">
        <f>TRUNC(TRUNC(E3781,8)*F3781,2)</f>
        <v>29.61</v>
      </c>
    </row>
    <row r="3782" customHeight="1" ht="18">
      <c r="A3782" s="2" t="inlineStr"/>
      <c r="B3782" s="2" t="inlineStr"/>
      <c r="C3782" s="2" t="inlineStr"/>
      <c r="D3782" s="2" t="inlineStr"/>
      <c r="E3782" s="26" t="inlineStr">
        <is>
          <r>
            <t xml:space="preserve">TOTAL Mão de Obra com Encargos Complementares:</t>
          </r>
        </is>
      </c>
      <c r="F3782" s="26" t="inlineStr"/>
      <c r="G3782" s="27" t="n">
        <f>SUM(G3781:G3781)</f>
        <v>29.61</v>
      </c>
    </row>
    <row r="3783" customHeight="1" ht="15">
      <c r="A3783" s="20" t="inlineStr">
        <is>
          <r>
            <t xml:space="preserve">Serviço</t>
          </r>
        </is>
      </c>
      <c r="B3783" s="20" t="inlineStr"/>
      <c r="C3783" s="21" t="inlineStr">
        <is>
          <r>
            <t xml:space="preserve">FONTE</t>
          </r>
        </is>
      </c>
      <c r="D3783" s="21" t="inlineStr">
        <is>
          <r>
            <t xml:space="preserve">UNID</t>
          </r>
        </is>
      </c>
      <c r="E3783" s="21" t="inlineStr">
        <is>
          <r>
            <t xml:space="preserve">COEFICIENTE</t>
          </r>
        </is>
      </c>
      <c r="F3783" s="21" t="inlineStr">
        <is>
          <r>
            <t xml:space="preserve">PREÇO UNITÁRIO</t>
          </r>
        </is>
      </c>
      <c r="G3783" s="21" t="inlineStr">
        <is>
          <r>
            <t xml:space="preserve">TOTAL</t>
          </r>
        </is>
      </c>
    </row>
    <row r="3784" customHeight="1" ht="29">
      <c r="A3784" s="22" t="inlineStr">
        <is>
          <r>
            <t xml:space="preserve">93277</t>
          </r>
        </is>
      </c>
      <c r="B3784" s="23" t="inlineStr">
        <is>
          <r>
            <t xml:space="preserve">GUINCHO ELÉTRICO DE COLUNA, CAPACIDADE 400 KG, COM MOTO FREIO, MOTOR TRIFÁSICO DE 1,25 CV - DEPRECIAÇÃO. AF_03/2016</t>
          </r>
        </is>
      </c>
      <c r="C3784" s="22" t="inlineStr">
        <is>
          <r>
            <t xml:space="preserve">SINAPI</t>
          </r>
        </is>
      </c>
      <c r="D3784" s="22" t="inlineStr">
        <is>
          <r>
            <t xml:space="preserve">H</t>
          </r>
        </is>
      </c>
      <c r="E3784" s="24" t="n">
        <v>1.0</v>
      </c>
      <c r="F3784" s="25" t="n">
        <v>0.32</v>
      </c>
      <c r="G3784" s="25" t="n">
        <f>TRUNC(TRUNC(E3784,8)*F3784,2)</f>
        <v>0.32</v>
      </c>
    </row>
    <row r="3785" customHeight="1" ht="29">
      <c r="A3785" s="22" t="inlineStr">
        <is>
          <r>
            <t xml:space="preserve">93278</t>
          </r>
        </is>
      </c>
      <c r="B3785" s="23" t="inlineStr">
        <is>
          <r>
            <t xml:space="preserve">GUINCHO ELÉTRICO DE COLUNA, CAPACIDADE 400 KG, COM MOTO FREIO, MOTOR TRIFÁSICO DE 1,25 CV - JUROS. AF_03/2016</t>
          </r>
        </is>
      </c>
      <c r="C3785" s="22" t="inlineStr">
        <is>
          <r>
            <t xml:space="preserve">SINAPI</t>
          </r>
        </is>
      </c>
      <c r="D3785" s="22" t="inlineStr">
        <is>
          <r>
            <t xml:space="preserve">H</t>
          </r>
        </is>
      </c>
      <c r="E3785" s="24" t="n">
        <v>1.0</v>
      </c>
      <c r="F3785" s="25" t="n">
        <v>0.07</v>
      </c>
      <c r="G3785" s="25" t="n">
        <f>TRUNC(TRUNC(E3785,8)*F3785,2)</f>
        <v>0.07</v>
      </c>
    </row>
    <row r="3786" customHeight="1" ht="29">
      <c r="A3786" s="22" t="inlineStr">
        <is>
          <r>
            <t xml:space="preserve">93279</t>
          </r>
        </is>
      </c>
      <c r="B3786" s="23" t="inlineStr">
        <is>
          <r>
            <t xml:space="preserve">GUINCHO ELÉTRICO DE COLUNA, CAPACIDADE 400 KG, COM MOTO FREIO, MOTOR TRIFÁSICO DE 1,25 CV - MANUTENÇÃO. AF_03/2016</t>
          </r>
        </is>
      </c>
      <c r="C3786" s="22" t="inlineStr">
        <is>
          <r>
            <t xml:space="preserve">SINAPI</t>
          </r>
        </is>
      </c>
      <c r="D3786" s="22" t="inlineStr">
        <is>
          <r>
            <t xml:space="preserve">H</t>
          </r>
        </is>
      </c>
      <c r="E3786" s="24" t="n">
        <v>1.0</v>
      </c>
      <c r="F3786" s="25" t="n">
        <v>0.3</v>
      </c>
      <c r="G3786" s="25" t="n">
        <f>TRUNC(TRUNC(E3786,8)*F3786,2)</f>
        <v>0.3</v>
      </c>
    </row>
    <row r="3787" customHeight="1" ht="29">
      <c r="A3787" s="22" t="inlineStr">
        <is>
          <r>
            <t xml:space="preserve">93280</t>
          </r>
        </is>
      </c>
      <c r="B3787" s="23" t="inlineStr">
        <is>
          <r>
            <t xml:space="preserve">GUINCHO ELÉTRICO DE COLUNA, CAPACIDADE 400 KG, COM MOTO FREIO, MOTOR TRIFÁSICO DE 1,25 CV - MATERIAIS NA OPERAÇÃO. AF_03/2016</t>
          </r>
        </is>
      </c>
      <c r="C3787" s="22" t="inlineStr">
        <is>
          <r>
            <t xml:space="preserve">SINAPI</t>
          </r>
        </is>
      </c>
      <c r="D3787" s="22" t="inlineStr">
        <is>
          <r>
            <t xml:space="preserve">H</t>
          </r>
        </is>
      </c>
      <c r="E3787" s="24" t="n">
        <v>1.0</v>
      </c>
      <c r="F3787" s="25" t="n">
        <v>0.78</v>
      </c>
      <c r="G3787" s="25" t="n">
        <f>TRUNC(TRUNC(E3787,8)*F3787,2)</f>
        <v>0.78</v>
      </c>
    </row>
    <row r="3788" customHeight="1" ht="15">
      <c r="A3788" s="2" t="inlineStr"/>
      <c r="B3788" s="2" t="inlineStr"/>
      <c r="C3788" s="2" t="inlineStr"/>
      <c r="D3788" s="2" t="inlineStr"/>
      <c r="E3788" s="26" t="inlineStr">
        <is>
          <r>
            <t xml:space="preserve">TOTAL Serviço:</t>
          </r>
        </is>
      </c>
      <c r="F3788" s="26" t="inlineStr"/>
      <c r="G3788" s="27" t="n">
        <f>SUM(G3784:G3787)</f>
        <v>1.47</v>
      </c>
    </row>
    <row r="3789" customHeight="1" ht="15">
      <c r="A3789" s="2" t="inlineStr"/>
      <c r="B3789" s="2" t="inlineStr"/>
      <c r="C3789" s="2" t="inlineStr"/>
      <c r="D3789" s="2" t="inlineStr"/>
      <c r="E3789" s="28" t="inlineStr">
        <is>
          <r>
            <t xml:space="preserve">VALOR:</t>
          </r>
        </is>
      </c>
      <c r="F3789" s="28" t="inlineStr"/>
      <c r="G3789" s="29" t="n">
        <f>ROUND(SUM(G3782,G3788),2)</f>
        <v>31.08</v>
      </c>
    </row>
    <row r="3790" customHeight="1" ht="15">
      <c r="A3790" s="2" t="inlineStr"/>
      <c r="B3790" s="2" t="inlineStr"/>
      <c r="C3790" s="2" t="inlineStr"/>
      <c r="D3790" s="2" t="inlineStr"/>
      <c r="E3790" s="28" t="inlineStr">
        <is>
          <r>
            <t xml:space="preserve">VALOR BDI (20.34%):</t>
          </r>
        </is>
      </c>
      <c r="F3790" s="28" t="inlineStr"/>
      <c r="G3790" s="29" t="n">
        <f>ROUND(G3789*(20.34/100),2)</f>
        <v>6.32</v>
      </c>
    </row>
    <row r="3791" customHeight="1" ht="15">
      <c r="A3791" s="2" t="inlineStr"/>
      <c r="B3791" s="2" t="inlineStr"/>
      <c r="C3791" s="2" t="inlineStr"/>
      <c r="D3791" s="2" t="inlineStr"/>
      <c r="E3791" s="28" t="inlineStr">
        <is>
          <r>
            <t xml:space="preserve">VALOR COM BDI:</t>
          </r>
        </is>
      </c>
      <c r="F3791" s="28" t="inlineStr"/>
      <c r="G3791" s="29" t="n">
        <f>G3790+G3789</f>
        <v>37.4</v>
      </c>
    </row>
    <row r="3792" customHeight="1" ht="10">
      <c r="A3792" s="2" t="inlineStr"/>
      <c r="B3792" s="2" t="inlineStr"/>
      <c r="C3792" s="2" t="inlineStr"/>
      <c r="D3792" s="2" t="inlineStr"/>
      <c r="E3792" s="18" t="inlineStr"/>
      <c r="F3792" s="18" t="inlineStr"/>
      <c r="G3792" s="18" t="inlineStr"/>
    </row>
    <row r="3793" customHeight="1" ht="20">
      <c r="A3793" s="19" t="inlineStr">
        <is>
          <r>
            <t xml:space="preserve">​93277​ GUINCHO ELÉTRICO DE COLUNA, CAPACIDADE 400 KG, COM MOTO FREIO, MOTOR TRIFÁSICO DE 1,25 CV - DEPRECIAÇÃO. AF_03/2016​ (H)</t>
          </r>
        </is>
      </c>
      <c r="B3793" s="19" t="inlineStr"/>
      <c r="C3793" s="19" t="inlineStr"/>
      <c r="D3793" s="19" t="inlineStr"/>
      <c r="E3793" s="19" t="inlineStr"/>
      <c r="F3793" s="19" t="inlineStr"/>
      <c r="G3793" s="19" t="inlineStr"/>
    </row>
    <row r="3794" customHeight="1" ht="15">
      <c r="A3794" s="20" t="inlineStr">
        <is>
          <r>
            <t xml:space="preserve">Equipamento</t>
          </r>
        </is>
      </c>
      <c r="B3794" s="20" t="inlineStr"/>
      <c r="C3794" s="21" t="inlineStr">
        <is>
          <r>
            <t xml:space="preserve">FONTE</t>
          </r>
        </is>
      </c>
      <c r="D3794" s="21" t="inlineStr">
        <is>
          <r>
            <t xml:space="preserve">UNID</t>
          </r>
        </is>
      </c>
      <c r="E3794" s="21" t="inlineStr">
        <is>
          <r>
            <t xml:space="preserve">COEFICIENTE</t>
          </r>
        </is>
      </c>
      <c r="F3794" s="21" t="inlineStr">
        <is>
          <r>
            <t xml:space="preserve">PREÇO UNITÁRIO</t>
          </r>
        </is>
      </c>
      <c r="G3794" s="21" t="inlineStr">
        <is>
          <r>
            <t xml:space="preserve">TOTAL</t>
          </r>
        </is>
      </c>
    </row>
    <row r="3795" customHeight="1" ht="21">
      <c r="A3795" s="22" t="inlineStr">
        <is>
          <r>
            <t xml:space="preserve">00036487</t>
          </r>
        </is>
      </c>
      <c r="B3795" s="23" t="inlineStr">
        <is>
          <r>
            <t xml:space="preserve">GUINCHO ELETRICO DE COLUNA, CAPACIDADE 400 KG, COM MOTO FREIO, MOTOR TRIFASICO DE 1,25 CV</t>
          </r>
        </is>
      </c>
      <c r="C3795" s="22" t="inlineStr">
        <is>
          <r>
            <t xml:space="preserve">SINAPI</t>
          </r>
        </is>
      </c>
      <c r="D3795" s="22" t="inlineStr">
        <is>
          <r>
            <t xml:space="preserve">UN</t>
          </r>
        </is>
      </c>
      <c r="E3795" s="24" t="n">
        <v>6.4E-5</v>
      </c>
      <c r="F3795" s="25" t="n">
        <v>5136.79</v>
      </c>
      <c r="G3795" s="25" t="n">
        <f>TRUNC(TRUNC(E3795,8)*F3795,2)</f>
        <v>0.32</v>
      </c>
    </row>
    <row r="3796" customHeight="1" ht="15">
      <c r="A3796" s="2" t="inlineStr"/>
      <c r="B3796" s="2" t="inlineStr"/>
      <c r="C3796" s="2" t="inlineStr"/>
      <c r="D3796" s="2" t="inlineStr"/>
      <c r="E3796" s="26" t="inlineStr">
        <is>
          <r>
            <t xml:space="preserve">TOTAL Equipamento:</t>
          </r>
        </is>
      </c>
      <c r="F3796" s="26" t="inlineStr"/>
      <c r="G3796" s="27" t="n">
        <f>SUM(G3795:G3795)</f>
        <v>0.32</v>
      </c>
    </row>
    <row r="3797" customHeight="1" ht="15">
      <c r="A3797" s="2" t="inlineStr"/>
      <c r="B3797" s="2" t="inlineStr"/>
      <c r="C3797" s="2" t="inlineStr"/>
      <c r="D3797" s="2" t="inlineStr"/>
      <c r="E3797" s="28" t="inlineStr">
        <is>
          <r>
            <t xml:space="preserve">VALOR:</t>
          </r>
        </is>
      </c>
      <c r="F3797" s="28" t="inlineStr"/>
      <c r="G3797" s="29" t="n">
        <f>ROUND(SUM(G3796),2)</f>
        <v>0.32</v>
      </c>
    </row>
    <row r="3798" customHeight="1" ht="15">
      <c r="A3798" s="2" t="inlineStr"/>
      <c r="B3798" s="2" t="inlineStr"/>
      <c r="C3798" s="2" t="inlineStr"/>
      <c r="D3798" s="2" t="inlineStr"/>
      <c r="E3798" s="28" t="inlineStr">
        <is>
          <r>
            <t xml:space="preserve">VALOR BDI (20.34%):</t>
          </r>
        </is>
      </c>
      <c r="F3798" s="28" t="inlineStr"/>
      <c r="G3798" s="29" t="n">
        <f>ROUND(G3797*(20.34/100),2)</f>
        <v>0.07</v>
      </c>
    </row>
    <row r="3799" customHeight="1" ht="15">
      <c r="A3799" s="2" t="inlineStr"/>
      <c r="B3799" s="2" t="inlineStr"/>
      <c r="C3799" s="2" t="inlineStr"/>
      <c r="D3799" s="2" t="inlineStr"/>
      <c r="E3799" s="28" t="inlineStr">
        <is>
          <r>
            <t xml:space="preserve">VALOR COM BDI:</t>
          </r>
        </is>
      </c>
      <c r="F3799" s="28" t="inlineStr"/>
      <c r="G3799" s="29" t="n">
        <f>G3798+G3797</f>
        <v>0.39</v>
      </c>
    </row>
    <row r="3800" customHeight="1" ht="10">
      <c r="A3800" s="2" t="inlineStr"/>
      <c r="B3800" s="2" t="inlineStr"/>
      <c r="C3800" s="2" t="inlineStr"/>
      <c r="D3800" s="2" t="inlineStr"/>
      <c r="E3800" s="18" t="inlineStr"/>
      <c r="F3800" s="18" t="inlineStr"/>
      <c r="G3800" s="18" t="inlineStr"/>
    </row>
    <row r="3801" customHeight="1" ht="20">
      <c r="A3801" s="19" t="inlineStr">
        <is>
          <r>
            <t xml:space="preserve">​93278​ GUINCHO ELÉTRICO DE COLUNA, CAPACIDADE 400 KG, COM MOTO FREIO, MOTOR TRIFÁSICO DE 1,25 CV - JUROS. AF_03/2016​ (H)</t>
          </r>
        </is>
      </c>
      <c r="B3801" s="19" t="inlineStr"/>
      <c r="C3801" s="19" t="inlineStr"/>
      <c r="D3801" s="19" t="inlineStr"/>
      <c r="E3801" s="19" t="inlineStr"/>
      <c r="F3801" s="19" t="inlineStr"/>
      <c r="G3801" s="19" t="inlineStr"/>
    </row>
    <row r="3802" customHeight="1" ht="15">
      <c r="A3802" s="20" t="inlineStr">
        <is>
          <r>
            <t xml:space="preserve">Equipamento</t>
          </r>
        </is>
      </c>
      <c r="B3802" s="20" t="inlineStr"/>
      <c r="C3802" s="21" t="inlineStr">
        <is>
          <r>
            <t xml:space="preserve">FONTE</t>
          </r>
        </is>
      </c>
      <c r="D3802" s="21" t="inlineStr">
        <is>
          <r>
            <t xml:space="preserve">UNID</t>
          </r>
        </is>
      </c>
      <c r="E3802" s="21" t="inlineStr">
        <is>
          <r>
            <t xml:space="preserve">COEFICIENTE</t>
          </r>
        </is>
      </c>
      <c r="F3802" s="21" t="inlineStr">
        <is>
          <r>
            <t xml:space="preserve">PREÇO UNITÁRIO</t>
          </r>
        </is>
      </c>
      <c r="G3802" s="21" t="inlineStr">
        <is>
          <r>
            <t xml:space="preserve">TOTAL</t>
          </r>
        </is>
      </c>
    </row>
    <row r="3803" customHeight="1" ht="21">
      <c r="A3803" s="22" t="inlineStr">
        <is>
          <r>
            <t xml:space="preserve">00036487</t>
          </r>
        </is>
      </c>
      <c r="B3803" s="23" t="inlineStr">
        <is>
          <r>
            <t xml:space="preserve">GUINCHO ELETRICO DE COLUNA, CAPACIDADE 400 KG, COM MOTO FREIO, MOTOR TRIFASICO DE 1,25 CV</t>
          </r>
        </is>
      </c>
      <c r="C3803" s="22" t="inlineStr">
        <is>
          <r>
            <t xml:space="preserve">SINAPI</t>
          </r>
        </is>
      </c>
      <c r="D3803" s="22" t="inlineStr">
        <is>
          <r>
            <t xml:space="preserve">UN</t>
          </r>
        </is>
      </c>
      <c r="E3803" s="24" t="n">
        <v>1.48E-5</v>
      </c>
      <c r="F3803" s="25" t="n">
        <v>5136.79</v>
      </c>
      <c r="G3803" s="25" t="n">
        <f>TRUNC(TRUNC(E3803,8)*F3803,2)</f>
        <v>0.07</v>
      </c>
    </row>
    <row r="3804" customHeight="1" ht="15">
      <c r="A3804" s="2" t="inlineStr"/>
      <c r="B3804" s="2" t="inlineStr"/>
      <c r="C3804" s="2" t="inlineStr"/>
      <c r="D3804" s="2" t="inlineStr"/>
      <c r="E3804" s="26" t="inlineStr">
        <is>
          <r>
            <t xml:space="preserve">TOTAL Equipamento:</t>
          </r>
        </is>
      </c>
      <c r="F3804" s="26" t="inlineStr"/>
      <c r="G3804" s="27" t="n">
        <f>SUM(G3803:G3803)</f>
        <v>0.07</v>
      </c>
    </row>
    <row r="3805" customHeight="1" ht="15">
      <c r="A3805" s="2" t="inlineStr"/>
      <c r="B3805" s="2" t="inlineStr"/>
      <c r="C3805" s="2" t="inlineStr"/>
      <c r="D3805" s="2" t="inlineStr"/>
      <c r="E3805" s="28" t="inlineStr">
        <is>
          <r>
            <t xml:space="preserve">VALOR:</t>
          </r>
        </is>
      </c>
      <c r="F3805" s="28" t="inlineStr"/>
      <c r="G3805" s="29" t="n">
        <f>ROUND(SUM(G3804),2)</f>
        <v>0.07</v>
      </c>
    </row>
    <row r="3806" customHeight="1" ht="15">
      <c r="A3806" s="2" t="inlineStr"/>
      <c r="B3806" s="2" t="inlineStr"/>
      <c r="C3806" s="2" t="inlineStr"/>
      <c r="D3806" s="2" t="inlineStr"/>
      <c r="E3806" s="28" t="inlineStr">
        <is>
          <r>
            <t xml:space="preserve">VALOR BDI (20.34%):</t>
          </r>
        </is>
      </c>
      <c r="F3806" s="28" t="inlineStr"/>
      <c r="G3806" s="29" t="n">
        <f>ROUND(G3805*(20.34/100),2)</f>
        <v>0.01</v>
      </c>
    </row>
    <row r="3807" customHeight="1" ht="15">
      <c r="A3807" s="2" t="inlineStr"/>
      <c r="B3807" s="2" t="inlineStr"/>
      <c r="C3807" s="2" t="inlineStr"/>
      <c r="D3807" s="2" t="inlineStr"/>
      <c r="E3807" s="28" t="inlineStr">
        <is>
          <r>
            <t xml:space="preserve">VALOR COM BDI:</t>
          </r>
        </is>
      </c>
      <c r="F3807" s="28" t="inlineStr"/>
      <c r="G3807" s="29" t="n">
        <f>G3806+G3805</f>
        <v>0.08</v>
      </c>
    </row>
    <row r="3808" customHeight="1" ht="10">
      <c r="A3808" s="2" t="inlineStr"/>
      <c r="B3808" s="2" t="inlineStr"/>
      <c r="C3808" s="2" t="inlineStr"/>
      <c r="D3808" s="2" t="inlineStr"/>
      <c r="E3808" s="18" t="inlineStr"/>
      <c r="F3808" s="18" t="inlineStr"/>
      <c r="G3808" s="18" t="inlineStr"/>
    </row>
    <row r="3809" customHeight="1" ht="20">
      <c r="A3809" s="19" t="inlineStr">
        <is>
          <r>
            <t xml:space="preserve">​93279​ GUINCHO ELÉTRICO DE COLUNA, CAPACIDADE 400 KG, COM MOTO FREIO, MOTOR TRIFÁSICO DE 1,25 CV - MANUTENÇÃO. AF_03/2016​ (H)</t>
          </r>
        </is>
      </c>
      <c r="B3809" s="19" t="inlineStr"/>
      <c r="C3809" s="19" t="inlineStr"/>
      <c r="D3809" s="19" t="inlineStr"/>
      <c r="E3809" s="19" t="inlineStr"/>
      <c r="F3809" s="19" t="inlineStr"/>
      <c r="G3809" s="19" t="inlineStr"/>
    </row>
    <row r="3810" customHeight="1" ht="15">
      <c r="A3810" s="20" t="inlineStr">
        <is>
          <r>
            <t xml:space="preserve">Equipamento</t>
          </r>
        </is>
      </c>
      <c r="B3810" s="20" t="inlineStr"/>
      <c r="C3810" s="21" t="inlineStr">
        <is>
          <r>
            <t xml:space="preserve">FONTE</t>
          </r>
        </is>
      </c>
      <c r="D3810" s="21" t="inlineStr">
        <is>
          <r>
            <t xml:space="preserve">UNID</t>
          </r>
        </is>
      </c>
      <c r="E3810" s="21" t="inlineStr">
        <is>
          <r>
            <t xml:space="preserve">COEFICIENTE</t>
          </r>
        </is>
      </c>
      <c r="F3810" s="21" t="inlineStr">
        <is>
          <r>
            <t xml:space="preserve">PREÇO UNITÁRIO</t>
          </r>
        </is>
      </c>
      <c r="G3810" s="21" t="inlineStr">
        <is>
          <r>
            <t xml:space="preserve">TOTAL</t>
          </r>
        </is>
      </c>
    </row>
    <row r="3811" customHeight="1" ht="21">
      <c r="A3811" s="22" t="inlineStr">
        <is>
          <r>
            <t xml:space="preserve">00036487</t>
          </r>
        </is>
      </c>
      <c r="B3811" s="23" t="inlineStr">
        <is>
          <r>
            <t xml:space="preserve">GUINCHO ELETRICO DE COLUNA, CAPACIDADE 400 KG, COM MOTO FREIO, MOTOR TRIFASICO DE 1,25 CV</t>
          </r>
        </is>
      </c>
      <c r="C3811" s="22" t="inlineStr">
        <is>
          <r>
            <t xml:space="preserve">SINAPI</t>
          </r>
        </is>
      </c>
      <c r="D3811" s="22" t="inlineStr">
        <is>
          <r>
            <t xml:space="preserve">UN</t>
          </r>
        </is>
      </c>
      <c r="E3811" s="24" t="n">
        <v>6.0E-5</v>
      </c>
      <c r="F3811" s="25" t="n">
        <v>5136.79</v>
      </c>
      <c r="G3811" s="25" t="n">
        <f>TRUNC(TRUNC(E3811,8)*F3811,2)</f>
        <v>0.3</v>
      </c>
    </row>
    <row r="3812" customHeight="1" ht="15">
      <c r="A3812" s="2" t="inlineStr"/>
      <c r="B3812" s="2" t="inlineStr"/>
      <c r="C3812" s="2" t="inlineStr"/>
      <c r="D3812" s="2" t="inlineStr"/>
      <c r="E3812" s="26" t="inlineStr">
        <is>
          <r>
            <t xml:space="preserve">TOTAL Equipamento:</t>
          </r>
        </is>
      </c>
      <c r="F3812" s="26" t="inlineStr"/>
      <c r="G3812" s="27" t="n">
        <f>SUM(G3811:G3811)</f>
        <v>0.3</v>
      </c>
    </row>
    <row r="3813" customHeight="1" ht="15">
      <c r="A3813" s="2" t="inlineStr"/>
      <c r="B3813" s="2" t="inlineStr"/>
      <c r="C3813" s="2" t="inlineStr"/>
      <c r="D3813" s="2" t="inlineStr"/>
      <c r="E3813" s="28" t="inlineStr">
        <is>
          <r>
            <t xml:space="preserve">VALOR:</t>
          </r>
        </is>
      </c>
      <c r="F3813" s="28" t="inlineStr"/>
      <c r="G3813" s="29" t="n">
        <f>ROUND(SUM(G3812),2)</f>
        <v>0.3</v>
      </c>
    </row>
    <row r="3814" customHeight="1" ht="15">
      <c r="A3814" s="2" t="inlineStr"/>
      <c r="B3814" s="2" t="inlineStr"/>
      <c r="C3814" s="2" t="inlineStr"/>
      <c r="D3814" s="2" t="inlineStr"/>
      <c r="E3814" s="28" t="inlineStr">
        <is>
          <r>
            <t xml:space="preserve">VALOR BDI (20.34%):</t>
          </r>
        </is>
      </c>
      <c r="F3814" s="28" t="inlineStr"/>
      <c r="G3814" s="29" t="n">
        <f>ROUND(G3813*(20.34/100),2)</f>
        <v>0.06</v>
      </c>
    </row>
    <row r="3815" customHeight="1" ht="15">
      <c r="A3815" s="2" t="inlineStr"/>
      <c r="B3815" s="2" t="inlineStr"/>
      <c r="C3815" s="2" t="inlineStr"/>
      <c r="D3815" s="2" t="inlineStr"/>
      <c r="E3815" s="28" t="inlineStr">
        <is>
          <r>
            <t xml:space="preserve">VALOR COM BDI:</t>
          </r>
        </is>
      </c>
      <c r="F3815" s="28" t="inlineStr"/>
      <c r="G3815" s="29" t="n">
        <f>G3814+G3813</f>
        <v>0.36</v>
      </c>
    </row>
    <row r="3816" customHeight="1" ht="10">
      <c r="A3816" s="2" t="inlineStr"/>
      <c r="B3816" s="2" t="inlineStr"/>
      <c r="C3816" s="2" t="inlineStr"/>
      <c r="D3816" s="2" t="inlineStr"/>
      <c r="E3816" s="18" t="inlineStr"/>
      <c r="F3816" s="18" t="inlineStr"/>
      <c r="G3816" s="18" t="inlineStr"/>
    </row>
    <row r="3817" customHeight="1" ht="20">
      <c r="A3817" s="19" t="inlineStr">
        <is>
          <r>
            <t xml:space="preserve">​93280​ GUINCHO ELÉTRICO DE COLUNA, CAPACIDADE 400 KG, COM MOTO FREIO, MOTOR TRIFÁSICO DE 1,25 CV - MATERIAIS NA OPERAÇÃO. AF_03/2016​ (H)</t>
          </r>
        </is>
      </c>
      <c r="B3817" s="19" t="inlineStr"/>
      <c r="C3817" s="19" t="inlineStr"/>
      <c r="D3817" s="19" t="inlineStr"/>
      <c r="E3817" s="19" t="inlineStr"/>
      <c r="F3817" s="19" t="inlineStr"/>
      <c r="G3817" s="19" t="inlineStr"/>
    </row>
    <row r="3818" customHeight="1" ht="15">
      <c r="A3818" s="20" t="inlineStr">
        <is>
          <r>
            <t xml:space="preserve">Especiais</t>
          </r>
        </is>
      </c>
      <c r="B3818" s="20" t="inlineStr"/>
      <c r="C3818" s="21" t="inlineStr">
        <is>
          <r>
            <t xml:space="preserve">FONTE</t>
          </r>
        </is>
      </c>
      <c r="D3818" s="21" t="inlineStr">
        <is>
          <r>
            <t xml:space="preserve">UNID</t>
          </r>
        </is>
      </c>
      <c r="E3818" s="21" t="inlineStr">
        <is>
          <r>
            <t xml:space="preserve">COEFICIENTE</t>
          </r>
        </is>
      </c>
      <c r="F3818" s="21" t="inlineStr">
        <is>
          <r>
            <t xml:space="preserve">PREÇO UNITÁRIO</t>
          </r>
        </is>
      </c>
      <c r="G3818" s="21" t="inlineStr">
        <is>
          <r>
            <t xml:space="preserve">TOTAL</t>
          </r>
        </is>
      </c>
    </row>
    <row r="3819" customHeight="1" ht="21">
      <c r="A3819" s="22" t="inlineStr">
        <is>
          <r>
            <t xml:space="preserve">00002705</t>
          </r>
        </is>
      </c>
      <c r="B3819" s="23" t="inlineStr">
        <is>
          <r>
            <t xml:space="preserve">ENERGIA ELETRICA ATE 2000 KWH INDUSTRIAL, SEM DEMANDA</t>
          </r>
        </is>
      </c>
      <c r="C3819" s="22" t="inlineStr">
        <is>
          <r>
            <t xml:space="preserve">SINAPI</t>
          </r>
        </is>
      </c>
      <c r="D3819" s="22" t="inlineStr">
        <is>
          <r>
            <t xml:space="preserve">KWH</t>
          </r>
        </is>
      </c>
      <c r="E3819" s="24" t="n">
        <v>0.78</v>
      </c>
      <c r="F3819" s="25" t="n">
        <v>1.01</v>
      </c>
      <c r="G3819" s="25" t="n">
        <f>TRUNC(TRUNC(E3819,8)*F3819,2)</f>
        <v>0.78</v>
      </c>
    </row>
    <row r="3820" customHeight="1" ht="15">
      <c r="A3820" s="2" t="inlineStr"/>
      <c r="B3820" s="2" t="inlineStr"/>
      <c r="C3820" s="2" t="inlineStr"/>
      <c r="D3820" s="2" t="inlineStr"/>
      <c r="E3820" s="26" t="inlineStr">
        <is>
          <r>
            <t xml:space="preserve">TOTAL Especiais:</t>
          </r>
        </is>
      </c>
      <c r="F3820" s="26" t="inlineStr"/>
      <c r="G3820" s="27" t="n">
        <f>SUM(G3819:G3819)</f>
        <v>0.78</v>
      </c>
    </row>
    <row r="3821" customHeight="1" ht="15">
      <c r="A3821" s="2" t="inlineStr"/>
      <c r="B3821" s="2" t="inlineStr"/>
      <c r="C3821" s="2" t="inlineStr"/>
      <c r="D3821" s="2" t="inlineStr"/>
      <c r="E3821" s="28" t="inlineStr">
        <is>
          <r>
            <t xml:space="preserve">VALOR:</t>
          </r>
        </is>
      </c>
      <c r="F3821" s="28" t="inlineStr"/>
      <c r="G3821" s="29" t="n">
        <f>ROUND(SUM(G3820),2)</f>
        <v>0.78</v>
      </c>
    </row>
    <row r="3822" customHeight="1" ht="15">
      <c r="A3822" s="2" t="inlineStr"/>
      <c r="B3822" s="2" t="inlineStr"/>
      <c r="C3822" s="2" t="inlineStr"/>
      <c r="D3822" s="2" t="inlineStr"/>
      <c r="E3822" s="28" t="inlineStr">
        <is>
          <r>
            <t xml:space="preserve">VALOR BDI (20.34%):</t>
          </r>
        </is>
      </c>
      <c r="F3822" s="28" t="inlineStr"/>
      <c r="G3822" s="29" t="n">
        <f>ROUND(G3821*(20.34/100),2)</f>
        <v>0.16</v>
      </c>
    </row>
    <row r="3823" customHeight="1" ht="15">
      <c r="A3823" s="2" t="inlineStr"/>
      <c r="B3823" s="2" t="inlineStr"/>
      <c r="C3823" s="2" t="inlineStr"/>
      <c r="D3823" s="2" t="inlineStr"/>
      <c r="E3823" s="28" t="inlineStr">
        <is>
          <r>
            <t xml:space="preserve">VALOR COM BDI:</t>
          </r>
        </is>
      </c>
      <c r="F3823" s="28" t="inlineStr"/>
      <c r="G3823" s="29" t="n">
        <f>G3822+G3821</f>
        <v>0.94</v>
      </c>
    </row>
    <row r="3824" customHeight="1" ht="10">
      <c r="A3824" s="2" t="inlineStr"/>
      <c r="B3824" s="2" t="inlineStr"/>
      <c r="C3824" s="2" t="inlineStr"/>
      <c r="D3824" s="2" t="inlineStr"/>
      <c r="E3824" s="18" t="inlineStr"/>
      <c r="F3824" s="18" t="inlineStr"/>
      <c r="G3824" s="18" t="inlineStr"/>
    </row>
    <row r="3825" customHeight="1" ht="20">
      <c r="A3825" s="19" t="inlineStr">
        <is>
          <r>
            <t xml:space="preserve">​93288​ GUINDASTE HIDRÁULICO AUTOPROPELIDO, COM LANÇA TELESCÓPICA 40 M, CAPACIDADE MÁXIMA 60 T, POTÊNCIA 260 KW - CHI DIURNO. AF_03/2016​ (CHI)</t>
          </r>
        </is>
      </c>
      <c r="B3825" s="19" t="inlineStr"/>
      <c r="C3825" s="19" t="inlineStr"/>
      <c r="D3825" s="19" t="inlineStr"/>
      <c r="E3825" s="19" t="inlineStr"/>
      <c r="F3825" s="19" t="inlineStr"/>
      <c r="G3825" s="19" t="inlineStr"/>
    </row>
    <row r="3826" customHeight="1" ht="15">
      <c r="A3826" s="20" t="inlineStr">
        <is>
          <r>
            <t xml:space="preserve">Mão de Obra com Encargos Complementares</t>
          </r>
        </is>
      </c>
      <c r="B3826" s="20" t="inlineStr"/>
      <c r="C3826" s="21" t="inlineStr">
        <is>
          <r>
            <t xml:space="preserve">FONTE</t>
          </r>
        </is>
      </c>
      <c r="D3826" s="21" t="inlineStr">
        <is>
          <r>
            <t xml:space="preserve">UNID</t>
          </r>
        </is>
      </c>
      <c r="E3826" s="21" t="inlineStr">
        <is>
          <r>
            <t xml:space="preserve">COEFICIENTE</t>
          </r>
        </is>
      </c>
      <c r="F3826" s="21" t="inlineStr">
        <is>
          <r>
            <t xml:space="preserve">PREÇO UNITÁRIO</t>
          </r>
        </is>
      </c>
      <c r="G3826" s="21" t="inlineStr">
        <is>
          <r>
            <t xml:space="preserve">TOTAL</t>
          </r>
        </is>
      </c>
    </row>
    <row r="3827" customHeight="1" ht="21">
      <c r="A3827" s="22" t="inlineStr">
        <is>
          <r>
            <t xml:space="preserve">88296</t>
          </r>
        </is>
      </c>
      <c r="B3827" s="23" t="inlineStr">
        <is>
          <r>
            <t xml:space="preserve">OPERADOR DE GUINDASTE COM ENCARGOS COMPLEMENTARES</t>
          </r>
        </is>
      </c>
      <c r="C3827" s="22" t="inlineStr">
        <is>
          <r>
            <t xml:space="preserve">SINAPI</t>
          </r>
        </is>
      </c>
      <c r="D3827" s="22" t="inlineStr">
        <is>
          <r>
            <t xml:space="preserve">H</t>
          </r>
        </is>
      </c>
      <c r="E3827" s="24" t="n">
        <v>1.0</v>
      </c>
      <c r="F3827" s="25" t="n">
        <v>48.13</v>
      </c>
      <c r="G3827" s="25" t="n">
        <f>TRUNC(TRUNC(E3827,8)*F3827,2)</f>
        <v>48.13</v>
      </c>
    </row>
    <row r="3828" customHeight="1" ht="18">
      <c r="A3828" s="2" t="inlineStr"/>
      <c r="B3828" s="2" t="inlineStr"/>
      <c r="C3828" s="2" t="inlineStr"/>
      <c r="D3828" s="2" t="inlineStr"/>
      <c r="E3828" s="26" t="inlineStr">
        <is>
          <r>
            <t xml:space="preserve">TOTAL Mão de Obra com Encargos Complementares:</t>
          </r>
        </is>
      </c>
      <c r="F3828" s="26" t="inlineStr"/>
      <c r="G3828" s="27" t="n">
        <f>SUM(G3827:G3827)</f>
        <v>48.13</v>
      </c>
    </row>
    <row r="3829" customHeight="1" ht="15">
      <c r="A3829" s="20" t="inlineStr">
        <is>
          <r>
            <t xml:space="preserve">Serviço</t>
          </r>
        </is>
      </c>
      <c r="B3829" s="20" t="inlineStr"/>
      <c r="C3829" s="21" t="inlineStr">
        <is>
          <r>
            <t xml:space="preserve">FONTE</t>
          </r>
        </is>
      </c>
      <c r="D3829" s="21" t="inlineStr">
        <is>
          <r>
            <t xml:space="preserve">UNID</t>
          </r>
        </is>
      </c>
      <c r="E3829" s="21" t="inlineStr">
        <is>
          <r>
            <t xml:space="preserve">COEFICIENTE</t>
          </r>
        </is>
      </c>
      <c r="F3829" s="21" t="inlineStr">
        <is>
          <r>
            <t xml:space="preserve">PREÇO UNITÁRIO</t>
          </r>
        </is>
      </c>
      <c r="G3829" s="21" t="inlineStr">
        <is>
          <r>
            <t xml:space="preserve">TOTAL</t>
          </r>
        </is>
      </c>
    </row>
    <row r="3830" customHeight="1" ht="29">
      <c r="A3830" s="22" t="inlineStr">
        <is>
          <r>
            <t xml:space="preserve">93283</t>
          </r>
        </is>
      </c>
      <c r="B3830" s="23" t="inlineStr">
        <is>
          <r>
            <t xml:space="preserve">GUINDASTE HIDRÁULICO AUTOPROPELIDO, COM LANÇA TELESCÓPICA 40 M, CAPACIDADE MÁXIMA 60 T, POTÊNCIA 260 KW - DEPRECIAÇÃO. AF_03/2016</t>
          </r>
        </is>
      </c>
      <c r="C3830" s="22" t="inlineStr">
        <is>
          <r>
            <t xml:space="preserve">SINAPI</t>
          </r>
        </is>
      </c>
      <c r="D3830" s="22" t="inlineStr">
        <is>
          <r>
            <t xml:space="preserve">H</t>
          </r>
        </is>
      </c>
      <c r="E3830" s="24" t="n">
        <v>1.0</v>
      </c>
      <c r="F3830" s="25" t="n">
        <v>99.64</v>
      </c>
      <c r="G3830" s="25" t="n">
        <f>TRUNC(TRUNC(E3830,8)*F3830,2)</f>
        <v>99.64</v>
      </c>
    </row>
    <row r="3831" customHeight="1" ht="29">
      <c r="A3831" s="22" t="inlineStr">
        <is>
          <r>
            <t xml:space="preserve">93296</t>
          </r>
        </is>
      </c>
      <c r="B3831" s="23" t="inlineStr">
        <is>
          <r>
            <t xml:space="preserve">GUINDASTE HIDRÁULICO AUTOPROPELIDO, COM LANÇA TELESCÓPICA 40 M, CAPACIDADE MÁXIMA 60 T, POTÊNCIA 260 KW - IMPOSTOS E SEGUROS. AF_03/2016</t>
          </r>
        </is>
      </c>
      <c r="C3831" s="22" t="inlineStr">
        <is>
          <r>
            <t xml:space="preserve">SINAPI</t>
          </r>
        </is>
      </c>
      <c r="D3831" s="22" t="inlineStr">
        <is>
          <r>
            <t xml:space="preserve">H</t>
          </r>
        </is>
      </c>
      <c r="E3831" s="24" t="n">
        <v>1.0</v>
      </c>
      <c r="F3831" s="25" t="n">
        <v>14.19</v>
      </c>
      <c r="G3831" s="25" t="n">
        <f>TRUNC(TRUNC(E3831,8)*F3831,2)</f>
        <v>14.19</v>
      </c>
    </row>
    <row r="3832" customHeight="1" ht="29">
      <c r="A3832" s="22" t="inlineStr">
        <is>
          <r>
            <t xml:space="preserve">93284</t>
          </r>
        </is>
      </c>
      <c r="B3832" s="23" t="inlineStr">
        <is>
          <r>
            <t xml:space="preserve">GUINDASTE HIDRÁULICO AUTOPROPELIDO, COM LANÇA TELESCÓPICA 40 M, CAPACIDADE MÁXIMA 60 T, POTÊNCIA 260 KW - JUROS. AF_03/2016</t>
          </r>
        </is>
      </c>
      <c r="C3832" s="22" t="inlineStr">
        <is>
          <r>
            <t xml:space="preserve">SINAPI</t>
          </r>
        </is>
      </c>
      <c r="D3832" s="22" t="inlineStr">
        <is>
          <r>
            <t xml:space="preserve">H</t>
          </r>
        </is>
      </c>
      <c r="E3832" s="24" t="n">
        <v>1.0</v>
      </c>
      <c r="F3832" s="25" t="n">
        <v>35.12</v>
      </c>
      <c r="G3832" s="25" t="n">
        <f>TRUNC(TRUNC(E3832,8)*F3832,2)</f>
        <v>35.12</v>
      </c>
    </row>
    <row r="3833" customHeight="1" ht="15">
      <c r="A3833" s="2" t="inlineStr"/>
      <c r="B3833" s="2" t="inlineStr"/>
      <c r="C3833" s="2" t="inlineStr"/>
      <c r="D3833" s="2" t="inlineStr"/>
      <c r="E3833" s="26" t="inlineStr">
        <is>
          <r>
            <t xml:space="preserve">TOTAL Serviço:</t>
          </r>
        </is>
      </c>
      <c r="F3833" s="26" t="inlineStr"/>
      <c r="G3833" s="27" t="n">
        <f>SUM(G3830:G3832)</f>
        <v>148.95</v>
      </c>
    </row>
    <row r="3834" customHeight="1" ht="15">
      <c r="A3834" s="2" t="inlineStr"/>
      <c r="B3834" s="2" t="inlineStr"/>
      <c r="C3834" s="2" t="inlineStr"/>
      <c r="D3834" s="2" t="inlineStr"/>
      <c r="E3834" s="28" t="inlineStr">
        <is>
          <r>
            <t xml:space="preserve">VALOR:</t>
          </r>
        </is>
      </c>
      <c r="F3834" s="28" t="inlineStr"/>
      <c r="G3834" s="29" t="n">
        <f>ROUND(SUM(G3828,G3833),2)</f>
        <v>197.08</v>
      </c>
    </row>
    <row r="3835" customHeight="1" ht="15">
      <c r="A3835" s="2" t="inlineStr"/>
      <c r="B3835" s="2" t="inlineStr"/>
      <c r="C3835" s="2" t="inlineStr"/>
      <c r="D3835" s="2" t="inlineStr"/>
      <c r="E3835" s="28" t="inlineStr">
        <is>
          <r>
            <t xml:space="preserve">VALOR BDI (20.34%):</t>
          </r>
        </is>
      </c>
      <c r="F3835" s="28" t="inlineStr"/>
      <c r="G3835" s="29" t="n">
        <f>ROUND(G3834*(20.34/100),2)</f>
        <v>40.09</v>
      </c>
    </row>
    <row r="3836" customHeight="1" ht="15">
      <c r="A3836" s="2" t="inlineStr"/>
      <c r="B3836" s="2" t="inlineStr"/>
      <c r="C3836" s="2" t="inlineStr"/>
      <c r="D3836" s="2" t="inlineStr"/>
      <c r="E3836" s="28" t="inlineStr">
        <is>
          <r>
            <t xml:space="preserve">VALOR COM BDI:</t>
          </r>
        </is>
      </c>
      <c r="F3836" s="28" t="inlineStr"/>
      <c r="G3836" s="29" t="n">
        <f>G3835+G3834</f>
        <v>237.17</v>
      </c>
    </row>
    <row r="3837" customHeight="1" ht="10">
      <c r="A3837" s="2" t="inlineStr"/>
      <c r="B3837" s="2" t="inlineStr"/>
      <c r="C3837" s="2" t="inlineStr"/>
      <c r="D3837" s="2" t="inlineStr"/>
      <c r="E3837" s="18" t="inlineStr"/>
      <c r="F3837" s="18" t="inlineStr"/>
      <c r="G3837" s="18" t="inlineStr"/>
    </row>
    <row r="3838" customHeight="1" ht="20">
      <c r="A3838" s="19" t="inlineStr">
        <is>
          <r>
            <t xml:space="preserve">​93287​ GUINDASTE HIDRÁULICO AUTOPROPELIDO, COM LANÇA TELESCÓPICA 40 M, CAPACIDADE MÁXIMA 60 T, POTÊNCIA 260 KW - CHP DIURNO. AF_03/2016​ (CHP)</t>
          </r>
        </is>
      </c>
      <c r="B3838" s="19" t="inlineStr"/>
      <c r="C3838" s="19" t="inlineStr"/>
      <c r="D3838" s="19" t="inlineStr"/>
      <c r="E3838" s="19" t="inlineStr"/>
      <c r="F3838" s="19" t="inlineStr"/>
      <c r="G3838" s="19" t="inlineStr"/>
    </row>
    <row r="3839" customHeight="1" ht="15">
      <c r="A3839" s="20" t="inlineStr">
        <is>
          <r>
            <t xml:space="preserve">Mão de Obra com Encargos Complementares</t>
          </r>
        </is>
      </c>
      <c r="B3839" s="20" t="inlineStr"/>
      <c r="C3839" s="21" t="inlineStr">
        <is>
          <r>
            <t xml:space="preserve">FONTE</t>
          </r>
        </is>
      </c>
      <c r="D3839" s="21" t="inlineStr">
        <is>
          <r>
            <t xml:space="preserve">UNID</t>
          </r>
        </is>
      </c>
      <c r="E3839" s="21" t="inlineStr">
        <is>
          <r>
            <t xml:space="preserve">COEFICIENTE</t>
          </r>
        </is>
      </c>
      <c r="F3839" s="21" t="inlineStr">
        <is>
          <r>
            <t xml:space="preserve">PREÇO UNITÁRIO</t>
          </r>
        </is>
      </c>
      <c r="G3839" s="21" t="inlineStr">
        <is>
          <r>
            <t xml:space="preserve">TOTAL</t>
          </r>
        </is>
      </c>
    </row>
    <row r="3840" customHeight="1" ht="21">
      <c r="A3840" s="22" t="inlineStr">
        <is>
          <r>
            <t xml:space="preserve">88296</t>
          </r>
        </is>
      </c>
      <c r="B3840" s="23" t="inlineStr">
        <is>
          <r>
            <t xml:space="preserve">OPERADOR DE GUINDASTE COM ENCARGOS COMPLEMENTARES</t>
          </r>
        </is>
      </c>
      <c r="C3840" s="22" t="inlineStr">
        <is>
          <r>
            <t xml:space="preserve">SINAPI</t>
          </r>
        </is>
      </c>
      <c r="D3840" s="22" t="inlineStr">
        <is>
          <r>
            <t xml:space="preserve">H</t>
          </r>
        </is>
      </c>
      <c r="E3840" s="24" t="n">
        <v>1.0</v>
      </c>
      <c r="F3840" s="25" t="n">
        <v>48.13</v>
      </c>
      <c r="G3840" s="25" t="n">
        <f>TRUNC(TRUNC(E3840,8)*F3840,2)</f>
        <v>48.13</v>
      </c>
    </row>
    <row r="3841" customHeight="1" ht="18">
      <c r="A3841" s="2" t="inlineStr"/>
      <c r="B3841" s="2" t="inlineStr"/>
      <c r="C3841" s="2" t="inlineStr"/>
      <c r="D3841" s="2" t="inlineStr"/>
      <c r="E3841" s="26" t="inlineStr">
        <is>
          <r>
            <t xml:space="preserve">TOTAL Mão de Obra com Encargos Complementares:</t>
          </r>
        </is>
      </c>
      <c r="F3841" s="26" t="inlineStr"/>
      <c r="G3841" s="27" t="n">
        <f>SUM(G3840:G3840)</f>
        <v>48.13</v>
      </c>
    </row>
    <row r="3842" customHeight="1" ht="15">
      <c r="A3842" s="20" t="inlineStr">
        <is>
          <r>
            <t xml:space="preserve">Serviço</t>
          </r>
        </is>
      </c>
      <c r="B3842" s="20" t="inlineStr"/>
      <c r="C3842" s="21" t="inlineStr">
        <is>
          <r>
            <t xml:space="preserve">FONTE</t>
          </r>
        </is>
      </c>
      <c r="D3842" s="21" t="inlineStr">
        <is>
          <r>
            <t xml:space="preserve">UNID</t>
          </r>
        </is>
      </c>
      <c r="E3842" s="21" t="inlineStr">
        <is>
          <r>
            <t xml:space="preserve">COEFICIENTE</t>
          </r>
        </is>
      </c>
      <c r="F3842" s="21" t="inlineStr">
        <is>
          <r>
            <t xml:space="preserve">PREÇO UNITÁRIO</t>
          </r>
        </is>
      </c>
      <c r="G3842" s="21" t="inlineStr">
        <is>
          <r>
            <t xml:space="preserve">TOTAL</t>
          </r>
        </is>
      </c>
    </row>
    <row r="3843" customHeight="1" ht="29">
      <c r="A3843" s="22" t="inlineStr">
        <is>
          <r>
            <t xml:space="preserve">93283</t>
          </r>
        </is>
      </c>
      <c r="B3843" s="23" t="inlineStr">
        <is>
          <r>
            <t xml:space="preserve">GUINDASTE HIDRÁULICO AUTOPROPELIDO, COM LANÇA TELESCÓPICA 40 M, CAPACIDADE MÁXIMA 60 T, POTÊNCIA 260 KW - DEPRECIAÇÃO. AF_03/2016</t>
          </r>
        </is>
      </c>
      <c r="C3843" s="22" t="inlineStr">
        <is>
          <r>
            <t xml:space="preserve">SINAPI</t>
          </r>
        </is>
      </c>
      <c r="D3843" s="22" t="inlineStr">
        <is>
          <r>
            <t xml:space="preserve">H</t>
          </r>
        </is>
      </c>
      <c r="E3843" s="24" t="n">
        <v>1.0</v>
      </c>
      <c r="F3843" s="25" t="n">
        <v>99.64</v>
      </c>
      <c r="G3843" s="25" t="n">
        <f>TRUNC(TRUNC(E3843,8)*F3843,2)</f>
        <v>99.64</v>
      </c>
    </row>
    <row r="3844" customHeight="1" ht="29">
      <c r="A3844" s="22" t="inlineStr">
        <is>
          <r>
            <t xml:space="preserve">93296</t>
          </r>
        </is>
      </c>
      <c r="B3844" s="23" t="inlineStr">
        <is>
          <r>
            <t xml:space="preserve">GUINDASTE HIDRÁULICO AUTOPROPELIDO, COM LANÇA TELESCÓPICA 40 M, CAPACIDADE MÁXIMA 60 T, POTÊNCIA 260 KW - IMPOSTOS E SEGUROS. AF_03/2016</t>
          </r>
        </is>
      </c>
      <c r="C3844" s="22" t="inlineStr">
        <is>
          <r>
            <t xml:space="preserve">SINAPI</t>
          </r>
        </is>
      </c>
      <c r="D3844" s="22" t="inlineStr">
        <is>
          <r>
            <t xml:space="preserve">H</t>
          </r>
        </is>
      </c>
      <c r="E3844" s="24" t="n">
        <v>1.0</v>
      </c>
      <c r="F3844" s="25" t="n">
        <v>14.19</v>
      </c>
      <c r="G3844" s="25" t="n">
        <f>TRUNC(TRUNC(E3844,8)*F3844,2)</f>
        <v>14.19</v>
      </c>
    </row>
    <row r="3845" customHeight="1" ht="29">
      <c r="A3845" s="22" t="inlineStr">
        <is>
          <r>
            <t xml:space="preserve">93284</t>
          </r>
        </is>
      </c>
      <c r="B3845" s="23" t="inlineStr">
        <is>
          <r>
            <t xml:space="preserve">GUINDASTE HIDRÁULICO AUTOPROPELIDO, COM LANÇA TELESCÓPICA 40 M, CAPACIDADE MÁXIMA 60 T, POTÊNCIA 260 KW - JUROS. AF_03/2016</t>
          </r>
        </is>
      </c>
      <c r="C3845" s="22" t="inlineStr">
        <is>
          <r>
            <t xml:space="preserve">SINAPI</t>
          </r>
        </is>
      </c>
      <c r="D3845" s="22" t="inlineStr">
        <is>
          <r>
            <t xml:space="preserve">H</t>
          </r>
        </is>
      </c>
      <c r="E3845" s="24" t="n">
        <v>1.0</v>
      </c>
      <c r="F3845" s="25" t="n">
        <v>35.12</v>
      </c>
      <c r="G3845" s="25" t="n">
        <f>TRUNC(TRUNC(E3845,8)*F3845,2)</f>
        <v>35.12</v>
      </c>
    </row>
    <row r="3846" customHeight="1" ht="29">
      <c r="A3846" s="22" t="inlineStr">
        <is>
          <r>
            <t xml:space="preserve">93285</t>
          </r>
        </is>
      </c>
      <c r="B3846" s="23" t="inlineStr">
        <is>
          <r>
            <t xml:space="preserve">GUINDASTE HIDRÁULICO AUTOPROPELIDO, COM LANÇA TELESCÓPICA 40 M, CAPACIDADE MÁXIMA 60 T, POTÊNCIA 260 KW - MANUTENÇÃO. AF_03/2016</t>
          </r>
        </is>
      </c>
      <c r="C3846" s="22" t="inlineStr">
        <is>
          <r>
            <t xml:space="preserve">SINAPI</t>
          </r>
        </is>
      </c>
      <c r="D3846" s="22" t="inlineStr">
        <is>
          <r>
            <t xml:space="preserve">H</t>
          </r>
        </is>
      </c>
      <c r="E3846" s="24" t="n">
        <v>1.0</v>
      </c>
      <c r="F3846" s="25" t="n">
        <v>160.17</v>
      </c>
      <c r="G3846" s="25" t="n">
        <f>TRUNC(TRUNC(E3846,8)*F3846,2)</f>
        <v>160.17</v>
      </c>
    </row>
    <row r="3847" customHeight="1" ht="29">
      <c r="A3847" s="22" t="inlineStr">
        <is>
          <r>
            <t xml:space="preserve">93286</t>
          </r>
        </is>
      </c>
      <c r="B3847" s="23" t="inlineStr">
        <is>
          <r>
            <t xml:space="preserve">GUINDASTE HIDRÁULICO AUTOPROPELIDO, COM LANÇA TELESCÓPICA 40 M, CAPACIDADE MÁXIMA 60 T, POTÊNCIA 260 KW - MATERIAIS NA OPERAÇÃO. AF_03/2016</t>
          </r>
        </is>
      </c>
      <c r="C3847" s="22" t="inlineStr">
        <is>
          <r>
            <t xml:space="preserve">SINAPI</t>
          </r>
        </is>
      </c>
      <c r="D3847" s="22" t="inlineStr">
        <is>
          <r>
            <t xml:space="preserve">H</t>
          </r>
        </is>
      </c>
      <c r="E3847" s="24" t="n">
        <v>1.0</v>
      </c>
      <c r="F3847" s="25" t="n">
        <v>13.13</v>
      </c>
      <c r="G3847" s="25" t="n">
        <f>TRUNC(TRUNC(E3847,8)*F3847,2)</f>
        <v>13.13</v>
      </c>
    </row>
    <row r="3848" customHeight="1" ht="15">
      <c r="A3848" s="2" t="inlineStr"/>
      <c r="B3848" s="2" t="inlineStr"/>
      <c r="C3848" s="2" t="inlineStr"/>
      <c r="D3848" s="2" t="inlineStr"/>
      <c r="E3848" s="26" t="inlineStr">
        <is>
          <r>
            <t xml:space="preserve">TOTAL Serviço:</t>
          </r>
        </is>
      </c>
      <c r="F3848" s="26" t="inlineStr"/>
      <c r="G3848" s="27" t="n">
        <f>SUM(G3843:G3847)</f>
        <v>322.25</v>
      </c>
    </row>
    <row r="3849" customHeight="1" ht="15">
      <c r="A3849" s="2" t="inlineStr"/>
      <c r="B3849" s="2" t="inlineStr"/>
      <c r="C3849" s="2" t="inlineStr"/>
      <c r="D3849" s="2" t="inlineStr"/>
      <c r="E3849" s="28" t="inlineStr">
        <is>
          <r>
            <t xml:space="preserve">VALOR:</t>
          </r>
        </is>
      </c>
      <c r="F3849" s="28" t="inlineStr"/>
      <c r="G3849" s="29" t="n">
        <f>ROUND(SUM(G3841,G3848),2)</f>
        <v>370.38</v>
      </c>
    </row>
    <row r="3850" customHeight="1" ht="15">
      <c r="A3850" s="2" t="inlineStr"/>
      <c r="B3850" s="2" t="inlineStr"/>
      <c r="C3850" s="2" t="inlineStr"/>
      <c r="D3850" s="2" t="inlineStr"/>
      <c r="E3850" s="28" t="inlineStr">
        <is>
          <r>
            <t xml:space="preserve">VALOR BDI (20.34%):</t>
          </r>
        </is>
      </c>
      <c r="F3850" s="28" t="inlineStr"/>
      <c r="G3850" s="29" t="n">
        <f>ROUND(G3849*(20.34/100),2)</f>
        <v>75.34</v>
      </c>
    </row>
    <row r="3851" customHeight="1" ht="15">
      <c r="A3851" s="2" t="inlineStr"/>
      <c r="B3851" s="2" t="inlineStr"/>
      <c r="C3851" s="2" t="inlineStr"/>
      <c r="D3851" s="2" t="inlineStr"/>
      <c r="E3851" s="28" t="inlineStr">
        <is>
          <r>
            <t xml:space="preserve">VALOR COM BDI:</t>
          </r>
        </is>
      </c>
      <c r="F3851" s="28" t="inlineStr"/>
      <c r="G3851" s="29" t="n">
        <f>G3850+G3849</f>
        <v>445.72</v>
      </c>
    </row>
    <row r="3852" customHeight="1" ht="10">
      <c r="A3852" s="2" t="inlineStr"/>
      <c r="B3852" s="2" t="inlineStr"/>
      <c r="C3852" s="2" t="inlineStr"/>
      <c r="D3852" s="2" t="inlineStr"/>
      <c r="E3852" s="18" t="inlineStr"/>
      <c r="F3852" s="18" t="inlineStr"/>
      <c r="G3852" s="18" t="inlineStr"/>
    </row>
    <row r="3853" customHeight="1" ht="20">
      <c r="A3853" s="19" t="inlineStr">
        <is>
          <r>
            <t xml:space="preserve">​93283​ GUINDASTE HIDRÁULICO AUTOPROPELIDO, COM LANÇA TELESCÓPICA 40 M, CAPACIDADE MÁXIMA 60 T, POTÊNCIA 260 KW - DEPRECIAÇÃO. AF_03/2016​ (H)</t>
          </r>
        </is>
      </c>
      <c r="B3853" s="19" t="inlineStr"/>
      <c r="C3853" s="19" t="inlineStr"/>
      <c r="D3853" s="19" t="inlineStr"/>
      <c r="E3853" s="19" t="inlineStr"/>
      <c r="F3853" s="19" t="inlineStr"/>
      <c r="G3853" s="19" t="inlineStr"/>
    </row>
    <row r="3854" customHeight="1" ht="15">
      <c r="A3854" s="20" t="inlineStr">
        <is>
          <r>
            <t xml:space="preserve">Equipamento</t>
          </r>
        </is>
      </c>
      <c r="B3854" s="20" t="inlineStr"/>
      <c r="C3854" s="21" t="inlineStr">
        <is>
          <r>
            <t xml:space="preserve">FONTE</t>
          </r>
        </is>
      </c>
      <c r="D3854" s="21" t="inlineStr">
        <is>
          <r>
            <t xml:space="preserve">UNID</t>
          </r>
        </is>
      </c>
      <c r="E3854" s="21" t="inlineStr">
        <is>
          <r>
            <t xml:space="preserve">COEFICIENTE</t>
          </r>
        </is>
      </c>
      <c r="F3854" s="21" t="inlineStr">
        <is>
          <r>
            <t xml:space="preserve">PREÇO UNITÁRIO</t>
          </r>
        </is>
      </c>
      <c r="G3854" s="21" t="inlineStr">
        <is>
          <r>
            <t xml:space="preserve">TOTAL</t>
          </r>
        </is>
      </c>
    </row>
    <row r="3855" customHeight="1" ht="29">
      <c r="A3855" s="22" t="inlineStr">
        <is>
          <r>
            <t xml:space="preserve">00044474</t>
          </r>
        </is>
      </c>
      <c r="B3855" s="23" t="inlineStr">
        <is>
          <r>
            <t xml:space="preserve">GUINDASTE HIDRAULICO AUTOPROPELIDO, COM LANCA TELESCOPICA 40 M, CAPACIDADE MAXIMA 60 T, POTENCIA 260 KW, TRACAO 6 X 6</t>
          </r>
        </is>
      </c>
      <c r="C3855" s="22" t="inlineStr">
        <is>
          <r>
            <t xml:space="preserve">SINAPI</t>
          </r>
        </is>
      </c>
      <c r="D3855" s="22" t="inlineStr">
        <is>
          <r>
            <t xml:space="preserve">UN</t>
          </r>
        </is>
      </c>
      <c r="E3855" s="24" t="n">
        <v>4.0E-5</v>
      </c>
      <c r="F3855" s="36" t="n">
        <v>2491030.28</v>
      </c>
      <c r="G3855" s="25" t="n">
        <f>TRUNC(TRUNC(E3855,8)*F3855,2)</f>
        <v>99.64</v>
      </c>
    </row>
    <row r="3856" customHeight="1" ht="15">
      <c r="A3856" s="2" t="inlineStr"/>
      <c r="B3856" s="2" t="inlineStr"/>
      <c r="C3856" s="2" t="inlineStr"/>
      <c r="D3856" s="2" t="inlineStr"/>
      <c r="E3856" s="26" t="inlineStr">
        <is>
          <r>
            <t xml:space="preserve">TOTAL Equipamento:</t>
          </r>
        </is>
      </c>
      <c r="F3856" s="26" t="inlineStr"/>
      <c r="G3856" s="27" t="n">
        <f>SUM(G3855:G3855)</f>
        <v>99.64</v>
      </c>
    </row>
    <row r="3857" customHeight="1" ht="15">
      <c r="A3857" s="2" t="inlineStr"/>
      <c r="B3857" s="2" t="inlineStr"/>
      <c r="C3857" s="2" t="inlineStr"/>
      <c r="D3857" s="2" t="inlineStr"/>
      <c r="E3857" s="28" t="inlineStr">
        <is>
          <r>
            <t xml:space="preserve">VALOR:</t>
          </r>
        </is>
      </c>
      <c r="F3857" s="28" t="inlineStr"/>
      <c r="G3857" s="29" t="n">
        <f>ROUND(SUM(G3856),2)</f>
        <v>99.64</v>
      </c>
    </row>
    <row r="3858" customHeight="1" ht="15">
      <c r="A3858" s="2" t="inlineStr"/>
      <c r="B3858" s="2" t="inlineStr"/>
      <c r="C3858" s="2" t="inlineStr"/>
      <c r="D3858" s="2" t="inlineStr"/>
      <c r="E3858" s="28" t="inlineStr">
        <is>
          <r>
            <t xml:space="preserve">VALOR BDI (20.34%):</t>
          </r>
        </is>
      </c>
      <c r="F3858" s="28" t="inlineStr"/>
      <c r="G3858" s="29" t="n">
        <f>ROUND(G3857*(20.34/100),2)</f>
        <v>20.27</v>
      </c>
    </row>
    <row r="3859" customHeight="1" ht="15">
      <c r="A3859" s="2" t="inlineStr"/>
      <c r="B3859" s="2" t="inlineStr"/>
      <c r="C3859" s="2" t="inlineStr"/>
      <c r="D3859" s="2" t="inlineStr"/>
      <c r="E3859" s="28" t="inlineStr">
        <is>
          <r>
            <t xml:space="preserve">VALOR COM BDI:</t>
          </r>
        </is>
      </c>
      <c r="F3859" s="28" t="inlineStr"/>
      <c r="G3859" s="29" t="n">
        <f>G3858+G3857</f>
        <v>119.91</v>
      </c>
    </row>
    <row r="3860" customHeight="1" ht="10">
      <c r="A3860" s="2" t="inlineStr"/>
      <c r="B3860" s="2" t="inlineStr"/>
      <c r="C3860" s="2" t="inlineStr"/>
      <c r="D3860" s="2" t="inlineStr"/>
      <c r="E3860" s="18" t="inlineStr"/>
      <c r="F3860" s="18" t="inlineStr"/>
      <c r="G3860" s="18" t="inlineStr"/>
    </row>
    <row r="3861" customHeight="1" ht="20">
      <c r="A3861" s="19" t="inlineStr">
        <is>
          <r>
            <t xml:space="preserve">​93296​ GUINDASTE HIDRÁULICO AUTOPROPELIDO, COM LANÇA TELESCÓPICA 40 M, CAPACIDADE MÁXIMA 60 T, POTÊNCIA 260 KW - IMPOSTOS E SEGUROS. AF_03/2016​ (H)</t>
          </r>
        </is>
      </c>
      <c r="B3861" s="19" t="inlineStr"/>
      <c r="C3861" s="19" t="inlineStr"/>
      <c r="D3861" s="19" t="inlineStr"/>
      <c r="E3861" s="19" t="inlineStr"/>
      <c r="F3861" s="19" t="inlineStr"/>
      <c r="G3861" s="19" t="inlineStr"/>
    </row>
    <row r="3862" customHeight="1" ht="15">
      <c r="A3862" s="20" t="inlineStr">
        <is>
          <r>
            <t xml:space="preserve">Equipamento</t>
          </r>
        </is>
      </c>
      <c r="B3862" s="20" t="inlineStr"/>
      <c r="C3862" s="21" t="inlineStr">
        <is>
          <r>
            <t xml:space="preserve">FONTE</t>
          </r>
        </is>
      </c>
      <c r="D3862" s="21" t="inlineStr">
        <is>
          <r>
            <t xml:space="preserve">UNID</t>
          </r>
        </is>
      </c>
      <c r="E3862" s="21" t="inlineStr">
        <is>
          <r>
            <t xml:space="preserve">COEFICIENTE</t>
          </r>
        </is>
      </c>
      <c r="F3862" s="21" t="inlineStr">
        <is>
          <r>
            <t xml:space="preserve">PREÇO UNITÁRIO</t>
          </r>
        </is>
      </c>
      <c r="G3862" s="21" t="inlineStr">
        <is>
          <r>
            <t xml:space="preserve">TOTAL</t>
          </r>
        </is>
      </c>
    </row>
    <row r="3863" customHeight="1" ht="29">
      <c r="A3863" s="22" t="inlineStr">
        <is>
          <r>
            <t xml:space="preserve">00044474</t>
          </r>
        </is>
      </c>
      <c r="B3863" s="23" t="inlineStr">
        <is>
          <r>
            <t xml:space="preserve">GUINDASTE HIDRAULICO AUTOPROPELIDO, COM LANCA TELESCOPICA 40 M, CAPACIDADE MAXIMA 60 T, POTENCIA 260 KW, TRACAO 6 X 6</t>
          </r>
        </is>
      </c>
      <c r="C3863" s="22" t="inlineStr">
        <is>
          <r>
            <t xml:space="preserve">SINAPI</t>
          </r>
        </is>
      </c>
      <c r="D3863" s="22" t="inlineStr">
        <is>
          <r>
            <t xml:space="preserve">UN</t>
          </r>
        </is>
      </c>
      <c r="E3863" s="24" t="n">
        <v>5.7E-6</v>
      </c>
      <c r="F3863" s="36" t="n">
        <v>2491030.28</v>
      </c>
      <c r="G3863" s="25" t="n">
        <f>TRUNC(TRUNC(E3863,8)*F3863,2)</f>
        <v>14.19</v>
      </c>
    </row>
    <row r="3864" customHeight="1" ht="15">
      <c r="A3864" s="2" t="inlineStr"/>
      <c r="B3864" s="2" t="inlineStr"/>
      <c r="C3864" s="2" t="inlineStr"/>
      <c r="D3864" s="2" t="inlineStr"/>
      <c r="E3864" s="26" t="inlineStr">
        <is>
          <r>
            <t xml:space="preserve">TOTAL Equipamento:</t>
          </r>
        </is>
      </c>
      <c r="F3864" s="26" t="inlineStr"/>
      <c r="G3864" s="27" t="n">
        <f>SUM(G3863:G3863)</f>
        <v>14.19</v>
      </c>
    </row>
    <row r="3865" customHeight="1" ht="15">
      <c r="A3865" s="2" t="inlineStr"/>
      <c r="B3865" s="2" t="inlineStr"/>
      <c r="C3865" s="2" t="inlineStr"/>
      <c r="D3865" s="2" t="inlineStr"/>
      <c r="E3865" s="28" t="inlineStr">
        <is>
          <r>
            <t xml:space="preserve">VALOR:</t>
          </r>
        </is>
      </c>
      <c r="F3865" s="28" t="inlineStr"/>
      <c r="G3865" s="29" t="n">
        <f>ROUND(SUM(G3864),2)</f>
        <v>14.19</v>
      </c>
    </row>
    <row r="3866" customHeight="1" ht="15">
      <c r="A3866" s="2" t="inlineStr"/>
      <c r="B3866" s="2" t="inlineStr"/>
      <c r="C3866" s="2" t="inlineStr"/>
      <c r="D3866" s="2" t="inlineStr"/>
      <c r="E3866" s="28" t="inlineStr">
        <is>
          <r>
            <t xml:space="preserve">VALOR BDI (20.34%):</t>
          </r>
        </is>
      </c>
      <c r="F3866" s="28" t="inlineStr"/>
      <c r="G3866" s="29" t="n">
        <f>ROUND(G3865*(20.34/100),2)</f>
        <v>2.89</v>
      </c>
    </row>
    <row r="3867" customHeight="1" ht="15">
      <c r="A3867" s="2" t="inlineStr"/>
      <c r="B3867" s="2" t="inlineStr"/>
      <c r="C3867" s="2" t="inlineStr"/>
      <c r="D3867" s="2" t="inlineStr"/>
      <c r="E3867" s="28" t="inlineStr">
        <is>
          <r>
            <t xml:space="preserve">VALOR COM BDI:</t>
          </r>
        </is>
      </c>
      <c r="F3867" s="28" t="inlineStr"/>
      <c r="G3867" s="29" t="n">
        <f>G3866+G3865</f>
        <v>17.08</v>
      </c>
    </row>
    <row r="3868" customHeight="1" ht="10">
      <c r="A3868" s="2" t="inlineStr"/>
      <c r="B3868" s="2" t="inlineStr"/>
      <c r="C3868" s="2" t="inlineStr"/>
      <c r="D3868" s="2" t="inlineStr"/>
      <c r="E3868" s="18" t="inlineStr"/>
      <c r="F3868" s="18" t="inlineStr"/>
      <c r="G3868" s="18" t="inlineStr"/>
    </row>
    <row r="3869" customHeight="1" ht="20">
      <c r="A3869" s="19" t="inlineStr">
        <is>
          <r>
            <t xml:space="preserve">​93284​ GUINDASTE HIDRÁULICO AUTOPROPELIDO, COM LANÇA TELESCÓPICA 40 M, CAPACIDADE MÁXIMA 60 T, POTÊNCIA 260 KW - JUROS. AF_03/2016​ (H)</t>
          </r>
        </is>
      </c>
      <c r="B3869" s="19" t="inlineStr"/>
      <c r="C3869" s="19" t="inlineStr"/>
      <c r="D3869" s="19" t="inlineStr"/>
      <c r="E3869" s="19" t="inlineStr"/>
      <c r="F3869" s="19" t="inlineStr"/>
      <c r="G3869" s="19" t="inlineStr"/>
    </row>
    <row r="3870" customHeight="1" ht="15">
      <c r="A3870" s="20" t="inlineStr">
        <is>
          <r>
            <t xml:space="preserve">Equipamento</t>
          </r>
        </is>
      </c>
      <c r="B3870" s="20" t="inlineStr"/>
      <c r="C3870" s="21" t="inlineStr">
        <is>
          <r>
            <t xml:space="preserve">FONTE</t>
          </r>
        </is>
      </c>
      <c r="D3870" s="21" t="inlineStr">
        <is>
          <r>
            <t xml:space="preserve">UNID</t>
          </r>
        </is>
      </c>
      <c r="E3870" s="21" t="inlineStr">
        <is>
          <r>
            <t xml:space="preserve">COEFICIENTE</t>
          </r>
        </is>
      </c>
      <c r="F3870" s="21" t="inlineStr">
        <is>
          <r>
            <t xml:space="preserve">PREÇO UNITÁRIO</t>
          </r>
        </is>
      </c>
      <c r="G3870" s="21" t="inlineStr">
        <is>
          <r>
            <t xml:space="preserve">TOTAL</t>
          </r>
        </is>
      </c>
    </row>
    <row r="3871" customHeight="1" ht="29">
      <c r="A3871" s="22" t="inlineStr">
        <is>
          <r>
            <t xml:space="preserve">00044474</t>
          </r>
        </is>
      </c>
      <c r="B3871" s="23" t="inlineStr">
        <is>
          <r>
            <t xml:space="preserve">GUINDASTE HIDRAULICO AUTOPROPELIDO, COM LANCA TELESCOPICA 40 M, CAPACIDADE MAXIMA 60 T, POTENCIA 260 KW, TRACAO 6 X 6</t>
          </r>
        </is>
      </c>
      <c r="C3871" s="22" t="inlineStr">
        <is>
          <r>
            <t xml:space="preserve">SINAPI</t>
          </r>
        </is>
      </c>
      <c r="D3871" s="22" t="inlineStr">
        <is>
          <r>
            <t xml:space="preserve">UN</t>
          </r>
        </is>
      </c>
      <c r="E3871" s="24" t="n">
        <v>1.41E-5</v>
      </c>
      <c r="F3871" s="36" t="n">
        <v>2491030.28</v>
      </c>
      <c r="G3871" s="25" t="n">
        <f>TRUNC(TRUNC(E3871,8)*F3871,2)</f>
        <v>35.12</v>
      </c>
    </row>
    <row r="3872" customHeight="1" ht="15">
      <c r="A3872" s="2" t="inlineStr"/>
      <c r="B3872" s="2" t="inlineStr"/>
      <c r="C3872" s="2" t="inlineStr"/>
      <c r="D3872" s="2" t="inlineStr"/>
      <c r="E3872" s="26" t="inlineStr">
        <is>
          <r>
            <t xml:space="preserve">TOTAL Equipamento:</t>
          </r>
        </is>
      </c>
      <c r="F3872" s="26" t="inlineStr"/>
      <c r="G3872" s="27" t="n">
        <f>SUM(G3871:G3871)</f>
        <v>35.12</v>
      </c>
    </row>
    <row r="3873" customHeight="1" ht="15">
      <c r="A3873" s="2" t="inlineStr"/>
      <c r="B3873" s="2" t="inlineStr"/>
      <c r="C3873" s="2" t="inlineStr"/>
      <c r="D3873" s="2" t="inlineStr"/>
      <c r="E3873" s="28" t="inlineStr">
        <is>
          <r>
            <t xml:space="preserve">VALOR:</t>
          </r>
        </is>
      </c>
      <c r="F3873" s="28" t="inlineStr"/>
      <c r="G3873" s="29" t="n">
        <f>ROUND(SUM(G3872),2)</f>
        <v>35.12</v>
      </c>
    </row>
    <row r="3874" customHeight="1" ht="15">
      <c r="A3874" s="2" t="inlineStr"/>
      <c r="B3874" s="2" t="inlineStr"/>
      <c r="C3874" s="2" t="inlineStr"/>
      <c r="D3874" s="2" t="inlineStr"/>
      <c r="E3874" s="28" t="inlineStr">
        <is>
          <r>
            <t xml:space="preserve">VALOR BDI (20.34%):</t>
          </r>
        </is>
      </c>
      <c r="F3874" s="28" t="inlineStr"/>
      <c r="G3874" s="29" t="n">
        <f>ROUND(G3873*(20.34/100),2)</f>
        <v>7.14</v>
      </c>
    </row>
    <row r="3875" customHeight="1" ht="15">
      <c r="A3875" s="2" t="inlineStr"/>
      <c r="B3875" s="2" t="inlineStr"/>
      <c r="C3875" s="2" t="inlineStr"/>
      <c r="D3875" s="2" t="inlineStr"/>
      <c r="E3875" s="28" t="inlineStr">
        <is>
          <r>
            <t xml:space="preserve">VALOR COM BDI:</t>
          </r>
        </is>
      </c>
      <c r="F3875" s="28" t="inlineStr"/>
      <c r="G3875" s="29" t="n">
        <f>G3874+G3873</f>
        <v>42.26</v>
      </c>
    </row>
    <row r="3876" customHeight="1" ht="10">
      <c r="A3876" s="2" t="inlineStr"/>
      <c r="B3876" s="2" t="inlineStr"/>
      <c r="C3876" s="2" t="inlineStr"/>
      <c r="D3876" s="2" t="inlineStr"/>
      <c r="E3876" s="18" t="inlineStr"/>
      <c r="F3876" s="18" t="inlineStr"/>
      <c r="G3876" s="18" t="inlineStr"/>
    </row>
    <row r="3877" customHeight="1" ht="20">
      <c r="A3877" s="19" t="inlineStr">
        <is>
          <r>
            <t xml:space="preserve">​93285​ GUINDASTE HIDRÁULICO AUTOPROPELIDO, COM LANÇA TELESCÓPICA 40 M, CAPACIDADE MÁXIMA 60 T, POTÊNCIA 260 KW - MANUTENÇÃO. AF_03/2016​ (H)</t>
          </r>
        </is>
      </c>
      <c r="B3877" s="19" t="inlineStr"/>
      <c r="C3877" s="19" t="inlineStr"/>
      <c r="D3877" s="19" t="inlineStr"/>
      <c r="E3877" s="19" t="inlineStr"/>
      <c r="F3877" s="19" t="inlineStr"/>
      <c r="G3877" s="19" t="inlineStr"/>
    </row>
    <row r="3878" customHeight="1" ht="15">
      <c r="A3878" s="20" t="inlineStr">
        <is>
          <r>
            <t xml:space="preserve">Equipamento</t>
          </r>
        </is>
      </c>
      <c r="B3878" s="20" t="inlineStr"/>
      <c r="C3878" s="21" t="inlineStr">
        <is>
          <r>
            <t xml:space="preserve">FONTE</t>
          </r>
        </is>
      </c>
      <c r="D3878" s="21" t="inlineStr">
        <is>
          <r>
            <t xml:space="preserve">UNID</t>
          </r>
        </is>
      </c>
      <c r="E3878" s="21" t="inlineStr">
        <is>
          <r>
            <t xml:space="preserve">COEFICIENTE</t>
          </r>
        </is>
      </c>
      <c r="F3878" s="21" t="inlineStr">
        <is>
          <r>
            <t xml:space="preserve">PREÇO UNITÁRIO</t>
          </r>
        </is>
      </c>
      <c r="G3878" s="21" t="inlineStr">
        <is>
          <r>
            <t xml:space="preserve">TOTAL</t>
          </r>
        </is>
      </c>
    </row>
    <row r="3879" customHeight="1" ht="29">
      <c r="A3879" s="22" t="inlineStr">
        <is>
          <r>
            <t xml:space="preserve">00044474</t>
          </r>
        </is>
      </c>
      <c r="B3879" s="23" t="inlineStr">
        <is>
          <r>
            <t xml:space="preserve">GUINDASTE HIDRAULICO AUTOPROPELIDO, COM LANCA TELESCOPICA 40 M, CAPACIDADE MAXIMA 60 T, POTENCIA 260 KW, TRACAO 6 X 6</t>
          </r>
        </is>
      </c>
      <c r="C3879" s="22" t="inlineStr">
        <is>
          <r>
            <t xml:space="preserve">SINAPI</t>
          </r>
        </is>
      </c>
      <c r="D3879" s="22" t="inlineStr">
        <is>
          <r>
            <t xml:space="preserve">UN</t>
          </r>
        </is>
      </c>
      <c r="E3879" s="24" t="n">
        <v>6.43E-5</v>
      </c>
      <c r="F3879" s="36" t="n">
        <v>2491030.28</v>
      </c>
      <c r="G3879" s="25" t="n">
        <f>TRUNC(TRUNC(E3879,8)*F3879,2)</f>
        <v>160.17</v>
      </c>
    </row>
    <row r="3880" customHeight="1" ht="15">
      <c r="A3880" s="2" t="inlineStr"/>
      <c r="B3880" s="2" t="inlineStr"/>
      <c r="C3880" s="2" t="inlineStr"/>
      <c r="D3880" s="2" t="inlineStr"/>
      <c r="E3880" s="26" t="inlineStr">
        <is>
          <r>
            <t xml:space="preserve">TOTAL Equipamento:</t>
          </r>
        </is>
      </c>
      <c r="F3880" s="26" t="inlineStr"/>
      <c r="G3880" s="27" t="n">
        <f>SUM(G3879:G3879)</f>
        <v>160.17</v>
      </c>
    </row>
    <row r="3881" customHeight="1" ht="15">
      <c r="A3881" s="2" t="inlineStr"/>
      <c r="B3881" s="2" t="inlineStr"/>
      <c r="C3881" s="2" t="inlineStr"/>
      <c r="D3881" s="2" t="inlineStr"/>
      <c r="E3881" s="28" t="inlineStr">
        <is>
          <r>
            <t xml:space="preserve">VALOR:</t>
          </r>
        </is>
      </c>
      <c r="F3881" s="28" t="inlineStr"/>
      <c r="G3881" s="29" t="n">
        <f>ROUND(SUM(G3880),2)</f>
        <v>160.17</v>
      </c>
    </row>
    <row r="3882" customHeight="1" ht="15">
      <c r="A3882" s="2" t="inlineStr"/>
      <c r="B3882" s="2" t="inlineStr"/>
      <c r="C3882" s="2" t="inlineStr"/>
      <c r="D3882" s="2" t="inlineStr"/>
      <c r="E3882" s="28" t="inlineStr">
        <is>
          <r>
            <t xml:space="preserve">VALOR BDI (20.34%):</t>
          </r>
        </is>
      </c>
      <c r="F3882" s="28" t="inlineStr"/>
      <c r="G3882" s="29" t="n">
        <f>ROUND(G3881*(20.34/100),2)</f>
        <v>32.58</v>
      </c>
    </row>
    <row r="3883" customHeight="1" ht="15">
      <c r="A3883" s="2" t="inlineStr"/>
      <c r="B3883" s="2" t="inlineStr"/>
      <c r="C3883" s="2" t="inlineStr"/>
      <c r="D3883" s="2" t="inlineStr"/>
      <c r="E3883" s="28" t="inlineStr">
        <is>
          <r>
            <t xml:space="preserve">VALOR COM BDI:</t>
          </r>
        </is>
      </c>
      <c r="F3883" s="28" t="inlineStr"/>
      <c r="G3883" s="29" t="n">
        <f>G3882+G3881</f>
        <v>192.75</v>
      </c>
    </row>
    <row r="3884" customHeight="1" ht="10">
      <c r="A3884" s="2" t="inlineStr"/>
      <c r="B3884" s="2" t="inlineStr"/>
      <c r="C3884" s="2" t="inlineStr"/>
      <c r="D3884" s="2" t="inlineStr"/>
      <c r="E3884" s="18" t="inlineStr"/>
      <c r="F3884" s="18" t="inlineStr"/>
      <c r="G3884" s="18" t="inlineStr"/>
    </row>
    <row r="3885" customHeight="1" ht="20">
      <c r="A3885" s="19" t="inlineStr">
        <is>
          <r>
            <t xml:space="preserve">​93286​ GUINDASTE HIDRÁULICO AUTOPROPELIDO, COM LANÇA TELESCÓPICA 40 M, CAPACIDADE MÁXIMA 60 T, POTÊNCIA 260 KW - MATERIAIS NA OPERAÇÃO. AF_03/2016​ (H)</t>
          </r>
        </is>
      </c>
      <c r="B3885" s="19" t="inlineStr"/>
      <c r="C3885" s="19" t="inlineStr"/>
      <c r="D3885" s="19" t="inlineStr"/>
      <c r="E3885" s="19" t="inlineStr"/>
      <c r="F3885" s="19" t="inlineStr"/>
      <c r="G3885" s="19" t="inlineStr"/>
    </row>
    <row r="3886" customHeight="1" ht="15">
      <c r="A3886" s="20" t="inlineStr">
        <is>
          <r>
            <t xml:space="preserve">Especiais</t>
          </r>
        </is>
      </c>
      <c r="B3886" s="20" t="inlineStr"/>
      <c r="C3886" s="21" t="inlineStr">
        <is>
          <r>
            <t xml:space="preserve">FONTE</t>
          </r>
        </is>
      </c>
      <c r="D3886" s="21" t="inlineStr">
        <is>
          <r>
            <t xml:space="preserve">UNID</t>
          </r>
        </is>
      </c>
      <c r="E3886" s="21" t="inlineStr">
        <is>
          <r>
            <t xml:space="preserve">COEFICIENTE</t>
          </r>
        </is>
      </c>
      <c r="F3886" s="21" t="inlineStr">
        <is>
          <r>
            <t xml:space="preserve">PREÇO UNITÁRIO</t>
          </r>
        </is>
      </c>
      <c r="G3886" s="21" t="inlineStr">
        <is>
          <r>
            <t xml:space="preserve">TOTAL</t>
          </r>
        </is>
      </c>
    </row>
    <row r="3887" customHeight="1" ht="21">
      <c r="A3887" s="22" t="inlineStr">
        <is>
          <r>
            <t xml:space="preserve">00002705</t>
          </r>
        </is>
      </c>
      <c r="B3887" s="23" t="inlineStr">
        <is>
          <r>
            <t xml:space="preserve">ENERGIA ELETRICA ATE 2000 KWH INDUSTRIAL, SEM DEMANDA</t>
          </r>
        </is>
      </c>
      <c r="C3887" s="22" t="inlineStr">
        <is>
          <r>
            <t xml:space="preserve">SINAPI</t>
          </r>
        </is>
      </c>
      <c r="D3887" s="22" t="inlineStr">
        <is>
          <r>
            <t xml:space="preserve">KWH</t>
          </r>
        </is>
      </c>
      <c r="E3887" s="24" t="n">
        <v>13.0</v>
      </c>
      <c r="F3887" s="25" t="n">
        <v>1.01</v>
      </c>
      <c r="G3887" s="25" t="n">
        <f>TRUNC(TRUNC(E3887,8)*F3887,2)</f>
        <v>13.13</v>
      </c>
    </row>
    <row r="3888" customHeight="1" ht="15">
      <c r="A3888" s="2" t="inlineStr"/>
      <c r="B3888" s="2" t="inlineStr"/>
      <c r="C3888" s="2" t="inlineStr"/>
      <c r="D3888" s="2" t="inlineStr"/>
      <c r="E3888" s="26" t="inlineStr">
        <is>
          <r>
            <t xml:space="preserve">TOTAL Especiais:</t>
          </r>
        </is>
      </c>
      <c r="F3888" s="26" t="inlineStr"/>
      <c r="G3888" s="27" t="n">
        <f>SUM(G3887:G3887)</f>
        <v>13.13</v>
      </c>
    </row>
    <row r="3889" customHeight="1" ht="15">
      <c r="A3889" s="2" t="inlineStr"/>
      <c r="B3889" s="2" t="inlineStr"/>
      <c r="C3889" s="2" t="inlineStr"/>
      <c r="D3889" s="2" t="inlineStr"/>
      <c r="E3889" s="28" t="inlineStr">
        <is>
          <r>
            <t xml:space="preserve">VALOR:</t>
          </r>
        </is>
      </c>
      <c r="F3889" s="28" t="inlineStr"/>
      <c r="G3889" s="29" t="n">
        <f>ROUND(SUM(G3888),2)</f>
        <v>13.13</v>
      </c>
    </row>
    <row r="3890" customHeight="1" ht="15">
      <c r="A3890" s="2" t="inlineStr"/>
      <c r="B3890" s="2" t="inlineStr"/>
      <c r="C3890" s="2" t="inlineStr"/>
      <c r="D3890" s="2" t="inlineStr"/>
      <c r="E3890" s="28" t="inlineStr">
        <is>
          <r>
            <t xml:space="preserve">VALOR BDI (20.34%):</t>
          </r>
        </is>
      </c>
      <c r="F3890" s="28" t="inlineStr"/>
      <c r="G3890" s="29" t="n">
        <f>ROUND(G3889*(20.34/100),2)</f>
        <v>2.67</v>
      </c>
    </row>
    <row r="3891" customHeight="1" ht="15">
      <c r="A3891" s="2" t="inlineStr"/>
      <c r="B3891" s="2" t="inlineStr"/>
      <c r="C3891" s="2" t="inlineStr"/>
      <c r="D3891" s="2" t="inlineStr"/>
      <c r="E3891" s="28" t="inlineStr">
        <is>
          <r>
            <t xml:space="preserve">VALOR COM BDI:</t>
          </r>
        </is>
      </c>
      <c r="F3891" s="28" t="inlineStr"/>
      <c r="G3891" s="29" t="n">
        <f>G3890+G3889</f>
        <v>15.8</v>
      </c>
    </row>
    <row r="3892" customHeight="1" ht="10">
      <c r="A3892" s="2" t="inlineStr"/>
      <c r="B3892" s="2" t="inlineStr"/>
      <c r="C3892" s="2" t="inlineStr"/>
      <c r="D3892" s="2" t="inlineStr"/>
      <c r="E3892" s="18" t="inlineStr"/>
      <c r="F3892" s="18" t="inlineStr"/>
      <c r="G3892" s="18" t="inlineStr"/>
    </row>
    <row r="3893" customHeight="1" ht="20">
      <c r="A3893" s="19" t="inlineStr">
        <is>
          <r>
            <t xml:space="preserve">​I0633​ GUINDASTE HIDRÁULICO SOBRE PNEUS HP 142 (CHI)​ (H)</t>
          </r>
        </is>
      </c>
      <c r="B3893" s="19" t="inlineStr"/>
      <c r="C3893" s="19" t="inlineStr"/>
      <c r="D3893" s="19" t="inlineStr"/>
      <c r="E3893" s="19" t="inlineStr"/>
      <c r="F3893" s="19" t="inlineStr"/>
      <c r="G3893" s="19" t="inlineStr"/>
    </row>
    <row r="3894" customHeight="1" ht="15">
      <c r="A3894" s="20" t="inlineStr">
        <is>
          <r>
            <t xml:space="preserve">Geral</t>
          </r>
        </is>
      </c>
      <c r="B3894" s="20" t="inlineStr"/>
      <c r="C3894" s="21" t="inlineStr">
        <is>
          <r>
            <t xml:space="preserve">FONTE</t>
          </r>
        </is>
      </c>
      <c r="D3894" s="21" t="inlineStr">
        <is>
          <r>
            <t xml:space="preserve">UNID</t>
          </r>
        </is>
      </c>
      <c r="E3894" s="21" t="inlineStr">
        <is>
          <r>
            <t xml:space="preserve">COEFICIENTE</t>
          </r>
        </is>
      </c>
      <c r="F3894" s="21" t="inlineStr">
        <is>
          <r>
            <t xml:space="preserve">PREÇO UNITÁRIO</t>
          </r>
        </is>
      </c>
      <c r="G3894" s="21" t="inlineStr">
        <is>
          <r>
            <t xml:space="preserve">TOTAL</t>
          </r>
        </is>
      </c>
    </row>
    <row r="3895" customHeight="1" ht="21">
      <c r="A3895" s="22" t="inlineStr">
        <is>
          <r>
            <t xml:space="preserve">I2804</t>
          </r>
        </is>
      </c>
      <c r="B3895" s="23" t="inlineStr">
        <is>
          <r>
            <t xml:space="preserve">MÃO DE OBRA DE OPERAÇÃO DO GUINDASTE HIDRÁULICO SOBRE PNEUS (142 HP)</t>
          </r>
        </is>
      </c>
      <c r="C3895" s="22" t="inlineStr">
        <is>
          <r>
            <t xml:space="preserve">SEINFRA</t>
          </r>
        </is>
      </c>
      <c r="D3895" s="22" t="inlineStr">
        <is>
          <r>
            <t xml:space="preserve">H</t>
          </r>
        </is>
      </c>
      <c r="E3895" s="24" t="n">
        <v>1.0</v>
      </c>
      <c r="F3895" s="30" t="n">
        <v>32.45</v>
      </c>
      <c r="G3895" s="30" t="n">
        <f>ROUND(ROUND(E3895,8)*F3895,4)</f>
        <v>32.45</v>
      </c>
    </row>
    <row r="3896" customHeight="1" ht="15">
      <c r="A3896" s="22" t="inlineStr">
        <is>
          <r>
            <t xml:space="preserve">I2701</t>
          </r>
        </is>
      </c>
      <c r="B3896" s="23" t="inlineStr">
        <is>
          <r>
            <t xml:space="preserve">DEPRECIAÇÃO</t>
          </r>
        </is>
      </c>
      <c r="C3896" s="22" t="inlineStr">
        <is>
          <r>
            <t xml:space="preserve">SEINFRA</t>
          </r>
        </is>
      </c>
      <c r="D3896" s="22" t="inlineStr">
        <is>
          <r>
            <t xml:space="preserve">H</t>
          </r>
        </is>
      </c>
      <c r="E3896" s="24" t="n">
        <v>53.3428</v>
      </c>
      <c r="F3896" s="30" t="n">
        <v>1.0</v>
      </c>
      <c r="G3896" s="30" t="n">
        <f>ROUND(ROUND(E3896,8)*F3896,4)</f>
        <v>53.3428</v>
      </c>
    </row>
    <row r="3897" customHeight="1" ht="15">
      <c r="A3897" s="22" t="inlineStr">
        <is>
          <r>
            <t xml:space="preserve">I2702</t>
          </r>
        </is>
      </c>
      <c r="B3897" s="23" t="inlineStr">
        <is>
          <r>
            <t xml:space="preserve">JUROS</t>
          </r>
        </is>
      </c>
      <c r="C3897" s="22" t="inlineStr">
        <is>
          <r>
            <t xml:space="preserve">SEINFRA</t>
          </r>
        </is>
      </c>
      <c r="D3897" s="22" t="inlineStr">
        <is>
          <r>
            <t xml:space="preserve">H</t>
          </r>
        </is>
      </c>
      <c r="E3897" s="24" t="n">
        <v>20.0036</v>
      </c>
      <c r="F3897" s="30" t="n">
        <v>1.0</v>
      </c>
      <c r="G3897" s="30" t="n">
        <f>ROUND(ROUND(E3897,8)*F3897,4)</f>
        <v>20.0036</v>
      </c>
    </row>
    <row r="3898" customHeight="1" ht="15">
      <c r="A3898" s="2" t="inlineStr"/>
      <c r="B3898" s="2" t="inlineStr"/>
      <c r="C3898" s="2" t="inlineStr"/>
      <c r="D3898" s="2" t="inlineStr"/>
      <c r="E3898" s="26" t="inlineStr">
        <is>
          <r>
            <t xml:space="preserve">TOTAL Geral:</t>
          </r>
        </is>
      </c>
      <c r="F3898" s="26" t="inlineStr"/>
      <c r="G3898" s="31" t="n">
        <f>SUM(G3895:G3897)</f>
        <v>105.7964</v>
      </c>
    </row>
    <row r="3899" customHeight="1" ht="15">
      <c r="A3899" s="2" t="inlineStr"/>
      <c r="B3899" s="2" t="inlineStr"/>
      <c r="C3899" s="2" t="inlineStr"/>
      <c r="D3899" s="2" t="inlineStr"/>
      <c r="E3899" s="28" t="inlineStr">
        <is>
          <r>
            <t xml:space="preserve">VALOR:</t>
          </r>
        </is>
      </c>
      <c r="F3899" s="28" t="inlineStr"/>
      <c r="G3899" s="29" t="n">
        <f>ROUND(SUM(G3898),2)</f>
        <v>105.8</v>
      </c>
    </row>
    <row r="3900" customHeight="1" ht="15">
      <c r="A3900" s="2" t="inlineStr"/>
      <c r="B3900" s="2" t="inlineStr"/>
      <c r="C3900" s="2" t="inlineStr"/>
      <c r="D3900" s="2" t="inlineStr"/>
      <c r="E3900" s="28" t="inlineStr">
        <is>
          <r>
            <t xml:space="preserve">VALOR BDI (20.34%):</t>
          </r>
        </is>
      </c>
      <c r="F3900" s="28" t="inlineStr"/>
      <c r="G3900" s="29" t="n">
        <f>ROUND(G3899*(20.34/100),2)</f>
        <v>21.52</v>
      </c>
    </row>
    <row r="3901" customHeight="1" ht="15">
      <c r="A3901" s="2" t="inlineStr"/>
      <c r="B3901" s="2" t="inlineStr"/>
      <c r="C3901" s="2" t="inlineStr"/>
      <c r="D3901" s="2" t="inlineStr"/>
      <c r="E3901" s="28" t="inlineStr">
        <is>
          <r>
            <t xml:space="preserve">VALOR COM BDI:</t>
          </r>
        </is>
      </c>
      <c r="F3901" s="28" t="inlineStr"/>
      <c r="G3901" s="29" t="n">
        <f>G3900+G3899</f>
        <v>127.32</v>
      </c>
    </row>
    <row r="3902" customHeight="1" ht="10">
      <c r="A3902" s="2" t="inlineStr"/>
      <c r="B3902" s="2" t="inlineStr"/>
      <c r="C3902" s="2" t="inlineStr"/>
      <c r="D3902" s="2" t="inlineStr"/>
      <c r="E3902" s="18" t="inlineStr"/>
      <c r="F3902" s="18" t="inlineStr"/>
      <c r="G3902" s="18" t="inlineStr"/>
    </row>
    <row r="3903" customHeight="1" ht="20">
      <c r="A3903" s="19" t="inlineStr">
        <is>
          <r>
            <t xml:space="preserve">​I0747​ GUINDASTE HIDRÁULICO SOBRE PNEUS HP 142 (CHP)​ (H)</t>
          </r>
        </is>
      </c>
      <c r="B3903" s="19" t="inlineStr"/>
      <c r="C3903" s="19" t="inlineStr"/>
      <c r="D3903" s="19" t="inlineStr"/>
      <c r="E3903" s="19" t="inlineStr"/>
      <c r="F3903" s="19" t="inlineStr"/>
      <c r="G3903" s="19" t="inlineStr"/>
    </row>
    <row r="3904" customHeight="1" ht="15">
      <c r="A3904" s="20" t="inlineStr">
        <is>
          <r>
            <t xml:space="preserve">Geral</t>
          </r>
        </is>
      </c>
      <c r="B3904" s="20" t="inlineStr"/>
      <c r="C3904" s="21" t="inlineStr">
        <is>
          <r>
            <t xml:space="preserve">FONTE</t>
          </r>
        </is>
      </c>
      <c r="D3904" s="21" t="inlineStr">
        <is>
          <r>
            <t xml:space="preserve">UNID</t>
          </r>
        </is>
      </c>
      <c r="E3904" s="21" t="inlineStr">
        <is>
          <r>
            <t xml:space="preserve">COEFICIENTE</t>
          </r>
        </is>
      </c>
      <c r="F3904" s="21" t="inlineStr">
        <is>
          <r>
            <t xml:space="preserve">PREÇO UNITÁRIO</t>
          </r>
        </is>
      </c>
      <c r="G3904" s="21" t="inlineStr">
        <is>
          <r>
            <t xml:space="preserve">TOTAL</t>
          </r>
        </is>
      </c>
    </row>
    <row r="3905" customHeight="1" ht="21">
      <c r="A3905" s="22" t="inlineStr">
        <is>
          <r>
            <t xml:space="preserve">I2804</t>
          </r>
        </is>
      </c>
      <c r="B3905" s="23" t="inlineStr">
        <is>
          <r>
            <t xml:space="preserve">MÃO DE OBRA DE OPERAÇÃO DO GUINDASTE HIDRÁULICO SOBRE PNEUS (142 HP)</t>
          </r>
        </is>
      </c>
      <c r="C3905" s="22" t="inlineStr">
        <is>
          <r>
            <t xml:space="preserve">SEINFRA</t>
          </r>
        </is>
      </c>
      <c r="D3905" s="22" t="inlineStr">
        <is>
          <r>
            <t xml:space="preserve">H</t>
          </r>
        </is>
      </c>
      <c r="E3905" s="24" t="n">
        <v>1.0</v>
      </c>
      <c r="F3905" s="30" t="n">
        <v>32.45</v>
      </c>
      <c r="G3905" s="30" t="n">
        <f>ROUND(ROUND(E3905,8)*F3905,4)</f>
        <v>32.45</v>
      </c>
    </row>
    <row r="3906" customHeight="1" ht="21">
      <c r="A3906" s="22" t="inlineStr">
        <is>
          <r>
            <t xml:space="preserve">I2803</t>
          </r>
        </is>
      </c>
      <c r="B3906" s="23" t="inlineStr">
        <is>
          <r>
            <t xml:space="preserve">MATERIAL DE OPERAÇÃO DO GUINDASTE HIDRÁULICO SOBRE PNEUS (142 HP)</t>
          </r>
        </is>
      </c>
      <c r="C3906" s="22" t="inlineStr">
        <is>
          <r>
            <t xml:space="preserve">SEINFRA</t>
          </r>
        </is>
      </c>
      <c r="D3906" s="22" t="inlineStr">
        <is>
          <r>
            <t xml:space="preserve">H</t>
          </r>
        </is>
      </c>
      <c r="E3906" s="24" t="n">
        <v>1.0</v>
      </c>
      <c r="F3906" s="30" t="n">
        <v>106.287</v>
      </c>
      <c r="G3906" s="30" t="n">
        <f>ROUND(ROUND(E3906,8)*F3906,4)</f>
        <v>106.287</v>
      </c>
    </row>
    <row r="3907" customHeight="1" ht="15">
      <c r="A3907" s="22" t="inlineStr">
        <is>
          <r>
            <t xml:space="preserve">I2701</t>
          </r>
        </is>
      </c>
      <c r="B3907" s="23" t="inlineStr">
        <is>
          <r>
            <t xml:space="preserve">DEPRECIAÇÃO</t>
          </r>
        </is>
      </c>
      <c r="C3907" s="22" t="inlineStr">
        <is>
          <r>
            <t xml:space="preserve">SEINFRA</t>
          </r>
        </is>
      </c>
      <c r="D3907" s="22" t="inlineStr">
        <is>
          <r>
            <t xml:space="preserve">H</t>
          </r>
        </is>
      </c>
      <c r="E3907" s="24" t="n">
        <v>53.3428</v>
      </c>
      <c r="F3907" s="30" t="n">
        <v>1.0</v>
      </c>
      <c r="G3907" s="30" t="n">
        <f>ROUND(ROUND(E3907,8)*F3907,4)</f>
        <v>53.3428</v>
      </c>
    </row>
    <row r="3908" customHeight="1" ht="15">
      <c r="A3908" s="22" t="inlineStr">
        <is>
          <r>
            <t xml:space="preserve">I2702</t>
          </r>
        </is>
      </c>
      <c r="B3908" s="23" t="inlineStr">
        <is>
          <r>
            <t xml:space="preserve">JUROS</t>
          </r>
        </is>
      </c>
      <c r="C3908" s="22" t="inlineStr">
        <is>
          <r>
            <t xml:space="preserve">SEINFRA</t>
          </r>
        </is>
      </c>
      <c r="D3908" s="22" t="inlineStr">
        <is>
          <r>
            <t xml:space="preserve">H</t>
          </r>
        </is>
      </c>
      <c r="E3908" s="24" t="n">
        <v>20.0036</v>
      </c>
      <c r="F3908" s="30" t="n">
        <v>1.0</v>
      </c>
      <c r="G3908" s="30" t="n">
        <f>ROUND(ROUND(E3908,8)*F3908,4)</f>
        <v>20.0036</v>
      </c>
    </row>
    <row r="3909" customHeight="1" ht="15">
      <c r="A3909" s="22" t="inlineStr">
        <is>
          <r>
            <t xml:space="preserve">I2703</t>
          </r>
        </is>
      </c>
      <c r="B3909" s="23" t="inlineStr">
        <is>
          <r>
            <t xml:space="preserve">MANUTENÇÃO</t>
          </r>
        </is>
      </c>
      <c r="C3909" s="22" t="inlineStr">
        <is>
          <r>
            <t xml:space="preserve">SEINFRA</t>
          </r>
        </is>
      </c>
      <c r="D3909" s="22" t="inlineStr">
        <is>
          <r>
            <t xml:space="preserve">H</t>
          </r>
        </is>
      </c>
      <c r="E3909" s="24" t="n">
        <v>66.6785</v>
      </c>
      <c r="F3909" s="30" t="n">
        <v>1.0</v>
      </c>
      <c r="G3909" s="30" t="n">
        <f>ROUND(ROUND(E3909,8)*F3909,4)</f>
        <v>66.6785</v>
      </c>
    </row>
    <row r="3910" customHeight="1" ht="15">
      <c r="A3910" s="2" t="inlineStr"/>
      <c r="B3910" s="2" t="inlineStr"/>
      <c r="C3910" s="2" t="inlineStr"/>
      <c r="D3910" s="2" t="inlineStr"/>
      <c r="E3910" s="26" t="inlineStr">
        <is>
          <r>
            <t xml:space="preserve">TOTAL Geral:</t>
          </r>
        </is>
      </c>
      <c r="F3910" s="26" t="inlineStr"/>
      <c r="G3910" s="31" t="n">
        <f>SUM(G3905:G3909)</f>
        <v>278.7619</v>
      </c>
    </row>
    <row r="3911" customHeight="1" ht="15">
      <c r="A3911" s="2" t="inlineStr"/>
      <c r="B3911" s="2" t="inlineStr"/>
      <c r="C3911" s="2" t="inlineStr"/>
      <c r="D3911" s="2" t="inlineStr"/>
      <c r="E3911" s="28" t="inlineStr">
        <is>
          <r>
            <t xml:space="preserve">VALOR:</t>
          </r>
        </is>
      </c>
      <c r="F3911" s="28" t="inlineStr"/>
      <c r="G3911" s="29" t="n">
        <f>ROUND(SUM(G3910),2)</f>
        <v>278.76</v>
      </c>
    </row>
    <row r="3912" customHeight="1" ht="15">
      <c r="A3912" s="2" t="inlineStr"/>
      <c r="B3912" s="2" t="inlineStr"/>
      <c r="C3912" s="2" t="inlineStr"/>
      <c r="D3912" s="2" t="inlineStr"/>
      <c r="E3912" s="28" t="inlineStr">
        <is>
          <r>
            <t xml:space="preserve">VALOR BDI (20.34%):</t>
          </r>
        </is>
      </c>
      <c r="F3912" s="28" t="inlineStr"/>
      <c r="G3912" s="29" t="n">
        <f>ROUND(G3911*(20.34/100),2)</f>
        <v>56.7</v>
      </c>
    </row>
    <row r="3913" customHeight="1" ht="15">
      <c r="A3913" s="2" t="inlineStr"/>
      <c r="B3913" s="2" t="inlineStr"/>
      <c r="C3913" s="2" t="inlineStr"/>
      <c r="D3913" s="2" t="inlineStr"/>
      <c r="E3913" s="28" t="inlineStr">
        <is>
          <r>
            <t xml:space="preserve">VALOR COM BDI:</t>
          </r>
        </is>
      </c>
      <c r="F3913" s="28" t="inlineStr"/>
      <c r="G3913" s="29" t="n">
        <f>G3912+G3911</f>
        <v>335.46</v>
      </c>
    </row>
    <row r="3914" customHeight="1" ht="10">
      <c r="A3914" s="2" t="inlineStr"/>
      <c r="B3914" s="2" t="inlineStr"/>
      <c r="C3914" s="2" t="inlineStr"/>
      <c r="D3914" s="2" t="inlineStr"/>
      <c r="E3914" s="18" t="inlineStr"/>
      <c r="F3914" s="18" t="inlineStr"/>
      <c r="G3914" s="18" t="inlineStr"/>
    </row>
    <row r="3915" customHeight="1" ht="27">
      <c r="A3915" s="19" t="inlineStr">
        <is>
          <r>
            <t xml:space="preserve">​19.004.0080-C​ 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 (H)</t>
          </r>
        </is>
      </c>
      <c r="B3915" s="19" t="inlineStr"/>
      <c r="C3915" s="19" t="inlineStr"/>
      <c r="D3915" s="19" t="inlineStr"/>
      <c r="E3915" s="19" t="inlineStr"/>
      <c r="F3915" s="19" t="inlineStr"/>
      <c r="G3915" s="19" t="inlineStr"/>
    </row>
    <row r="3916" customHeight="1" ht="15">
      <c r="A3916" s="20" t="inlineStr">
        <is>
          <r>
            <t xml:space="preserve">Material</t>
          </r>
        </is>
      </c>
      <c r="B3916" s="20" t="inlineStr"/>
      <c r="C3916" s="21" t="inlineStr">
        <is>
          <r>
            <t xml:space="preserve">FONTE</t>
          </r>
        </is>
      </c>
      <c r="D3916" s="21" t="inlineStr">
        <is>
          <r>
            <t xml:space="preserve">UNID</t>
          </r>
        </is>
      </c>
      <c r="E3916" s="21" t="inlineStr">
        <is>
          <r>
            <t xml:space="preserve">COEFICIENTE</t>
          </r>
        </is>
      </c>
      <c r="F3916" s="21" t="inlineStr">
        <is>
          <r>
            <t xml:space="preserve">PREÇO UNITÁRIO</t>
          </r>
        </is>
      </c>
      <c r="G3916" s="21" t="inlineStr">
        <is>
          <r>
            <t xml:space="preserve">TOTAL</t>
          </r>
        </is>
      </c>
    </row>
    <row r="3917" customHeight="1" ht="21">
      <c r="A3917" s="22" t="inlineStr">
        <is>
          <r>
            <t xml:space="preserve">00222</t>
          </r>
        </is>
      </c>
      <c r="B3917" s="23" t="inlineStr">
        <is>
          <r>
            <t xml:space="preserve">GRAXA COMUM P/LUBRIFICACAO DE CHASSIS, EM TAMBORES DE 170KG</t>
          </r>
        </is>
      </c>
      <c r="C3917" s="22" t="inlineStr">
        <is>
          <r>
            <t xml:space="preserve">EMOP</t>
          </r>
        </is>
      </c>
      <c r="D3917" s="22" t="inlineStr">
        <is>
          <r>
            <t xml:space="preserve">KG</t>
          </r>
        </is>
      </c>
      <c r="E3917" s="34" t="n">
        <v>0.025</v>
      </c>
      <c r="F3917" s="30" t="n">
        <v>11.39</v>
      </c>
      <c r="G3917" s="30" t="n">
        <f>TRUNC(TRUNC(E3917,7)*F3917,4)</f>
        <v>0.2847</v>
      </c>
    </row>
    <row r="3918" customHeight="1" ht="21">
      <c r="A3918" s="22" t="inlineStr">
        <is>
          <r>
            <t xml:space="preserve">01323</t>
          </r>
        </is>
      </c>
      <c r="B3918" s="23" t="inlineStr">
        <is>
          <r>
            <t xml:space="preserve">GUINDAUTO MONTADO SOBRE CHASSIS DE CAMINHAO, EXCLUSIVE O CHASSIS, CAPACIDADE DE 3,5T</t>
          </r>
        </is>
      </c>
      <c r="C3918" s="22" t="inlineStr">
        <is>
          <r>
            <t xml:space="preserve">EMOP</t>
          </r>
        </is>
      </c>
      <c r="D3918" s="22" t="inlineStr">
        <is>
          <r>
            <t xml:space="preserve">UN</t>
          </r>
        </is>
      </c>
      <c r="E3918" s="34" t="n">
        <v>1.553E-4</v>
      </c>
      <c r="F3918" s="32" t="n">
        <v>157500.0</v>
      </c>
      <c r="G3918" s="30" t="n">
        <f>TRUNC(TRUNC(E3918,7)*F3918,4)</f>
        <v>24.4597</v>
      </c>
    </row>
    <row r="3919" customHeight="1" ht="21">
      <c r="A3919" s="22" t="inlineStr">
        <is>
          <r>
            <t xml:space="preserve">00220</t>
          </r>
        </is>
      </c>
      <c r="B3919" s="23" t="inlineStr">
        <is>
          <r>
            <t xml:space="preserve">OLEO LUBRIFICANTE MINERAL MULTIVISCOSO, CLASSIFICACAO API CG-4, GRAU SAE 20W-40</t>
          </r>
        </is>
      </c>
      <c r="C3919" s="22" t="inlineStr">
        <is>
          <r>
            <t xml:space="preserve">EMOP</t>
          </r>
        </is>
      </c>
      <c r="D3919" s="22" t="inlineStr">
        <is>
          <r>
            <t xml:space="preserve">L</t>
          </r>
        </is>
      </c>
      <c r="E3919" s="34" t="n">
        <v>0.05</v>
      </c>
      <c r="F3919" s="30" t="n">
        <v>27.98</v>
      </c>
      <c r="G3919" s="30" t="n">
        <f>TRUNC(TRUNC(E3919,7)*F3919,4)</f>
        <v>1.399</v>
      </c>
    </row>
    <row r="3920" customHeight="1" ht="15">
      <c r="A3920" s="2" t="inlineStr"/>
      <c r="B3920" s="2" t="inlineStr"/>
      <c r="C3920" s="2" t="inlineStr"/>
      <c r="D3920" s="2" t="inlineStr"/>
      <c r="E3920" s="26" t="inlineStr">
        <is>
          <r>
            <t xml:space="preserve">TOTAL Material:</t>
          </r>
        </is>
      </c>
      <c r="F3920" s="26" t="inlineStr"/>
      <c r="G3920" s="31" t="n">
        <f>SUM(G3917:G3919)</f>
        <v>26.1434</v>
      </c>
    </row>
    <row r="3921" customHeight="1" ht="15">
      <c r="A3921" s="20" t="inlineStr">
        <is>
          <r>
            <t xml:space="preserve">Mão de Obra</t>
          </r>
        </is>
      </c>
      <c r="B3921" s="20" t="inlineStr"/>
      <c r="C3921" s="21" t="inlineStr">
        <is>
          <r>
            <t xml:space="preserve">FONTE</t>
          </r>
        </is>
      </c>
      <c r="D3921" s="21" t="inlineStr">
        <is>
          <r>
            <t xml:space="preserve">UNID</t>
          </r>
        </is>
      </c>
      <c r="E3921" s="21" t="inlineStr">
        <is>
          <r>
            <t xml:space="preserve">COEFICIENTE</t>
          </r>
        </is>
      </c>
      <c r="F3921" s="21" t="inlineStr">
        <is>
          <r>
            <t xml:space="preserve">PREÇO UNITÁRIO</t>
          </r>
        </is>
      </c>
      <c r="G3921" s="21" t="inlineStr">
        <is>
          <r>
            <t xml:space="preserve">TOTAL</t>
          </r>
        </is>
      </c>
    </row>
    <row r="3922" customHeight="1" ht="21">
      <c r="A3922" s="22" t="inlineStr">
        <is>
          <r>
            <t xml:space="preserve">20132</t>
          </r>
        </is>
      </c>
      <c r="B3922" s="23" t="inlineStr">
        <is>
          <r>
            <t xml:space="preserve">MAO-DE-OBRA DE SERVENTE DA CONSTRUCAO CIVIL, INCLUSIVE ENCARGOS SOCIAIS DESONERADOS</t>
          </r>
        </is>
      </c>
      <c r="C3922" s="22" t="inlineStr">
        <is>
          <r>
            <t xml:space="preserve">EMOP</t>
          </r>
        </is>
      </c>
      <c r="D3922" s="22" t="inlineStr">
        <is>
          <r>
            <t xml:space="preserve">H</t>
          </r>
        </is>
      </c>
      <c r="E3922" s="34" t="n">
        <v>2.0</v>
      </c>
      <c r="F3922" s="30" t="n">
        <v>19.16</v>
      </c>
      <c r="G3922" s="30" t="n">
        <f>TRUNC(TRUNC(E3922,7)*F3922,4)</f>
        <v>38.32</v>
      </c>
    </row>
    <row r="3923" customHeight="1" ht="15">
      <c r="A3923" s="2" t="inlineStr"/>
      <c r="B3923" s="2" t="inlineStr"/>
      <c r="C3923" s="2" t="inlineStr"/>
      <c r="D3923" s="2" t="inlineStr"/>
      <c r="E3923" s="26" t="inlineStr">
        <is>
          <r>
            <t xml:space="preserve">TOTAL Mão de Obra:</t>
          </r>
        </is>
      </c>
      <c r="F3923" s="26" t="inlineStr"/>
      <c r="G3923" s="31" t="n">
        <f>SUM(G3922:G3922)</f>
        <v>38.32</v>
      </c>
    </row>
    <row r="3924" customHeight="1" ht="15">
      <c r="A3924" s="2" t="inlineStr"/>
      <c r="B3924" s="2" t="inlineStr"/>
      <c r="C3924" s="2" t="inlineStr"/>
      <c r="D3924" s="2" t="inlineStr"/>
      <c r="E3924" s="28" t="inlineStr">
        <is>
          <r>
            <t xml:space="preserve">VALOR:</t>
          </r>
        </is>
      </c>
      <c r="F3924" s="28" t="inlineStr"/>
      <c r="G3924" s="29" t="n">
        <f>ROUND(SUM(G3920,G3923),2)</f>
        <v>64.46</v>
      </c>
    </row>
    <row r="3925" customHeight="1" ht="15">
      <c r="A3925" s="2" t="inlineStr"/>
      <c r="B3925" s="2" t="inlineStr"/>
      <c r="C3925" s="2" t="inlineStr"/>
      <c r="D3925" s="2" t="inlineStr"/>
      <c r="E3925" s="28" t="inlineStr">
        <is>
          <r>
            <t xml:space="preserve">VALOR BDI (20.34%):</t>
          </r>
        </is>
      </c>
      <c r="F3925" s="28" t="inlineStr"/>
      <c r="G3925" s="29" t="n">
        <f>ROUND(G3924*(20.34/100),2)</f>
        <v>13.11</v>
      </c>
    </row>
    <row r="3926" customHeight="1" ht="15">
      <c r="A3926" s="2" t="inlineStr"/>
      <c r="B3926" s="2" t="inlineStr"/>
      <c r="C3926" s="2" t="inlineStr"/>
      <c r="D3926" s="2" t="inlineStr"/>
      <c r="E3926" s="28" t="inlineStr">
        <is>
          <r>
            <t xml:space="preserve">VALOR COM BDI:</t>
          </r>
        </is>
      </c>
      <c r="F3926" s="28" t="inlineStr"/>
      <c r="G3926" s="29" t="n">
        <f>G3925+G3924</f>
        <v>77.57</v>
      </c>
    </row>
    <row r="3927" customHeight="1" ht="10">
      <c r="A3927" s="2" t="inlineStr"/>
      <c r="B3927" s="2" t="inlineStr"/>
      <c r="C3927" s="2" t="inlineStr"/>
      <c r="D3927" s="2" t="inlineStr"/>
      <c r="E3927" s="18" t="inlineStr"/>
      <c r="F3927" s="18" t="inlineStr"/>
      <c r="G3927" s="18" t="inlineStr"/>
    </row>
    <row r="3928" customHeight="1" ht="27">
      <c r="A3928" s="19" t="inlineStr">
        <is>
          <r>
            <t xml:space="preserve">​19.004.0080-E​ GUINDAUTO COM CAPACIDADE MAXIMA DE CARGA EM TORNO DE 3,5T AAPROXIMADAMENTE 2,00M E ALCANCE MAXIMO VERTICAL(DO SOLO)A APROXIMADAMENTE 7,00M,ANGULO DE GIRO DE 180º,MONTADO SOBRE CHASSIS DE CAMINHAO,EXCLUSIVE ESTE.SAO CONSIDERADOS DOIS AJUDANTES,EXCLUSIVE OPERADOR QUE E CONSIDERADO O MOTORISTA DO CAMINHAO​ (H)</t>
          </r>
        </is>
      </c>
      <c r="B3928" s="19" t="inlineStr"/>
      <c r="C3928" s="19" t="inlineStr"/>
      <c r="D3928" s="19" t="inlineStr"/>
      <c r="E3928" s="19" t="inlineStr"/>
      <c r="F3928" s="19" t="inlineStr"/>
      <c r="G3928" s="19" t="inlineStr"/>
    </row>
    <row r="3929" customHeight="1" ht="15">
      <c r="A3929" s="20" t="inlineStr">
        <is>
          <r>
            <t xml:space="preserve">Material</t>
          </r>
        </is>
      </c>
      <c r="B3929" s="20" t="inlineStr"/>
      <c r="C3929" s="21" t="inlineStr">
        <is>
          <r>
            <t xml:space="preserve">FONTE</t>
          </r>
        </is>
      </c>
      <c r="D3929" s="21" t="inlineStr">
        <is>
          <r>
            <t xml:space="preserve">UNID</t>
          </r>
        </is>
      </c>
      <c r="E3929" s="21" t="inlineStr">
        <is>
          <r>
            <t xml:space="preserve">COEFICIENTE</t>
          </r>
        </is>
      </c>
      <c r="F3929" s="21" t="inlineStr">
        <is>
          <r>
            <t xml:space="preserve">PREÇO UNITÁRIO</t>
          </r>
        </is>
      </c>
      <c r="G3929" s="21" t="inlineStr">
        <is>
          <r>
            <t xml:space="preserve">TOTAL</t>
          </r>
        </is>
      </c>
    </row>
    <row r="3930" customHeight="1" ht="21">
      <c r="A3930" s="22" t="inlineStr">
        <is>
          <r>
            <t xml:space="preserve">01323</t>
          </r>
        </is>
      </c>
      <c r="B3930" s="23" t="inlineStr">
        <is>
          <r>
            <t xml:space="preserve">GUINDAUTO MONTADO SOBRE CHASSIS DE CAMINHAO, EXCLUSIVE O CHASSIS, CAPACIDADE DE 3,5T</t>
          </r>
        </is>
      </c>
      <c r="C3930" s="22" t="inlineStr">
        <is>
          <r>
            <t xml:space="preserve">EMOP</t>
          </r>
        </is>
      </c>
      <c r="D3930" s="22" t="inlineStr">
        <is>
          <r>
            <t xml:space="preserve">UN</t>
          </r>
        </is>
      </c>
      <c r="E3930" s="34" t="n">
        <v>9.77E-5</v>
      </c>
      <c r="F3930" s="32" t="n">
        <v>157500.0</v>
      </c>
      <c r="G3930" s="30" t="n">
        <f>TRUNC(TRUNC(E3930,7)*F3930,4)</f>
        <v>15.3877</v>
      </c>
    </row>
    <row r="3931" customHeight="1" ht="15">
      <c r="A3931" s="2" t="inlineStr"/>
      <c r="B3931" s="2" t="inlineStr"/>
      <c r="C3931" s="2" t="inlineStr"/>
      <c r="D3931" s="2" t="inlineStr"/>
      <c r="E3931" s="26" t="inlineStr">
        <is>
          <r>
            <t xml:space="preserve">TOTAL Material:</t>
          </r>
        </is>
      </c>
      <c r="F3931" s="26" t="inlineStr"/>
      <c r="G3931" s="31" t="n">
        <f>SUM(G3930:G3930)</f>
        <v>15.3877</v>
      </c>
    </row>
    <row r="3932" customHeight="1" ht="15">
      <c r="A3932" s="20" t="inlineStr">
        <is>
          <r>
            <t xml:space="preserve">Mão de Obra</t>
          </r>
        </is>
      </c>
      <c r="B3932" s="20" t="inlineStr"/>
      <c r="C3932" s="21" t="inlineStr">
        <is>
          <r>
            <t xml:space="preserve">FONTE</t>
          </r>
        </is>
      </c>
      <c r="D3932" s="21" t="inlineStr">
        <is>
          <r>
            <t xml:space="preserve">UNID</t>
          </r>
        </is>
      </c>
      <c r="E3932" s="21" t="inlineStr">
        <is>
          <r>
            <t xml:space="preserve">COEFICIENTE</t>
          </r>
        </is>
      </c>
      <c r="F3932" s="21" t="inlineStr">
        <is>
          <r>
            <t xml:space="preserve">PREÇO UNITÁRIO</t>
          </r>
        </is>
      </c>
      <c r="G3932" s="21" t="inlineStr">
        <is>
          <r>
            <t xml:space="preserve">TOTAL</t>
          </r>
        </is>
      </c>
    </row>
    <row r="3933" customHeight="1" ht="21">
      <c r="A3933" s="22" t="inlineStr">
        <is>
          <r>
            <t xml:space="preserve">20132</t>
          </r>
        </is>
      </c>
      <c r="B3933" s="23" t="inlineStr">
        <is>
          <r>
            <t xml:space="preserve">MAO-DE-OBRA DE SERVENTE DA CONSTRUCAO CIVIL, INCLUSIVE ENCARGOS SOCIAIS DESONERADOS</t>
          </r>
        </is>
      </c>
      <c r="C3933" s="22" t="inlineStr">
        <is>
          <r>
            <t xml:space="preserve">EMOP</t>
          </r>
        </is>
      </c>
      <c r="D3933" s="22" t="inlineStr">
        <is>
          <r>
            <t xml:space="preserve">H</t>
          </r>
        </is>
      </c>
      <c r="E3933" s="34" t="n">
        <v>2.0</v>
      </c>
      <c r="F3933" s="30" t="n">
        <v>19.16</v>
      </c>
      <c r="G3933" s="30" t="n">
        <f>TRUNC(TRUNC(E3933,7)*F3933,4)</f>
        <v>38.32</v>
      </c>
    </row>
    <row r="3934" customHeight="1" ht="15">
      <c r="A3934" s="2" t="inlineStr"/>
      <c r="B3934" s="2" t="inlineStr"/>
      <c r="C3934" s="2" t="inlineStr"/>
      <c r="D3934" s="2" t="inlineStr"/>
      <c r="E3934" s="26" t="inlineStr">
        <is>
          <r>
            <t xml:space="preserve">TOTAL Mão de Obra:</t>
          </r>
        </is>
      </c>
      <c r="F3934" s="26" t="inlineStr"/>
      <c r="G3934" s="31" t="n">
        <f>SUM(G3933:G3933)</f>
        <v>38.32</v>
      </c>
    </row>
    <row r="3935" customHeight="1" ht="15">
      <c r="A3935" s="2" t="inlineStr"/>
      <c r="B3935" s="2" t="inlineStr"/>
      <c r="C3935" s="2" t="inlineStr"/>
      <c r="D3935" s="2" t="inlineStr"/>
      <c r="E3935" s="28" t="inlineStr">
        <is>
          <r>
            <t xml:space="preserve">VALOR:</t>
          </r>
        </is>
      </c>
      <c r="F3935" s="28" t="inlineStr"/>
      <c r="G3935" s="29" t="n">
        <f>ROUND(SUM(G3931,G3934),2)</f>
        <v>53.71</v>
      </c>
    </row>
    <row r="3936" customHeight="1" ht="15">
      <c r="A3936" s="2" t="inlineStr"/>
      <c r="B3936" s="2" t="inlineStr"/>
      <c r="C3936" s="2" t="inlineStr"/>
      <c r="D3936" s="2" t="inlineStr"/>
      <c r="E3936" s="28" t="inlineStr">
        <is>
          <r>
            <t xml:space="preserve">VALOR BDI (20.34%):</t>
          </r>
        </is>
      </c>
      <c r="F3936" s="28" t="inlineStr"/>
      <c r="G3936" s="29" t="n">
        <f>ROUND(G3935*(20.34/100),2)</f>
        <v>10.92</v>
      </c>
    </row>
    <row r="3937" customHeight="1" ht="15">
      <c r="A3937" s="2" t="inlineStr"/>
      <c r="B3937" s="2" t="inlineStr"/>
      <c r="C3937" s="2" t="inlineStr"/>
      <c r="D3937" s="2" t="inlineStr"/>
      <c r="E3937" s="28" t="inlineStr">
        <is>
          <r>
            <t xml:space="preserve">VALOR COM BDI:</t>
          </r>
        </is>
      </c>
      <c r="F3937" s="28" t="inlineStr"/>
      <c r="G3937" s="29" t="n">
        <f>G3936+G3935</f>
        <v>64.63</v>
      </c>
    </row>
    <row r="3938" customHeight="1" ht="10">
      <c r="A3938" s="2" t="inlineStr"/>
      <c r="B3938" s="2" t="inlineStr"/>
      <c r="C3938" s="2" t="inlineStr"/>
      <c r="D3938" s="2" t="inlineStr"/>
      <c r="E3938" s="18" t="inlineStr"/>
      <c r="F3938" s="18" t="inlineStr"/>
      <c r="G3938" s="18" t="inlineStr"/>
    </row>
    <row r="3939" customHeight="1" ht="20">
      <c r="A3939" s="19" t="inlineStr">
        <is>
          <r>
            <t xml:space="preserve">​93403​ GUINDAUTO HIDRÁULICO, CAPACIDADE MÁXIMA DE CARGA 3300 KG, MOMENTO MÁXIMO DE CARGA 5,8 TM, ALCANCE MÁXIMO HORIZONTAL 7,60 M, INCLUSIVE CAMINHÃO TOCO PBT 16.000 KG, POTÊNCIA DE 189 CV - CHI DIURNO. AF_03/2016​ (CHI)</t>
          </r>
        </is>
      </c>
      <c r="B3939" s="19" t="inlineStr"/>
      <c r="C3939" s="19" t="inlineStr"/>
      <c r="D3939" s="19" t="inlineStr"/>
      <c r="E3939" s="19" t="inlineStr"/>
      <c r="F3939" s="19" t="inlineStr"/>
      <c r="G3939" s="19" t="inlineStr"/>
    </row>
    <row r="3940" customHeight="1" ht="15">
      <c r="A3940" s="20" t="inlineStr">
        <is>
          <r>
            <t xml:space="preserve">Mão de Obra com Encargos Complementares</t>
          </r>
        </is>
      </c>
      <c r="B3940" s="20" t="inlineStr"/>
      <c r="C3940" s="21" t="inlineStr">
        <is>
          <r>
            <t xml:space="preserve">FONTE</t>
          </r>
        </is>
      </c>
      <c r="D3940" s="21" t="inlineStr">
        <is>
          <r>
            <t xml:space="preserve">UNID</t>
          </r>
        </is>
      </c>
      <c r="E3940" s="21" t="inlineStr">
        <is>
          <r>
            <t xml:space="preserve">COEFICIENTE</t>
          </r>
        </is>
      </c>
      <c r="F3940" s="21" t="inlineStr">
        <is>
          <r>
            <t xml:space="preserve">PREÇO UNITÁRIO</t>
          </r>
        </is>
      </c>
      <c r="G3940" s="21" t="inlineStr">
        <is>
          <r>
            <t xml:space="preserve">TOTAL</t>
          </r>
        </is>
      </c>
    </row>
    <row r="3941" customHeight="1" ht="21">
      <c r="A3941" s="22" t="inlineStr">
        <is>
          <r>
            <t xml:space="preserve">88286</t>
          </r>
        </is>
      </c>
      <c r="B3941" s="23" t="inlineStr">
        <is>
          <r>
            <t xml:space="preserve">MOTORISTA OPERADOR DE MUNCK COM ENCARGOS COMPLEMENTARES</t>
          </r>
        </is>
      </c>
      <c r="C3941" s="22" t="inlineStr">
        <is>
          <r>
            <t xml:space="preserve">SINAPI</t>
          </r>
        </is>
      </c>
      <c r="D3941" s="22" t="inlineStr">
        <is>
          <r>
            <t xml:space="preserve">H</t>
          </r>
        </is>
      </c>
      <c r="E3941" s="24" t="n">
        <v>1.0</v>
      </c>
      <c r="F3941" s="25" t="n">
        <v>38.11</v>
      </c>
      <c r="G3941" s="25" t="n">
        <f>TRUNC(TRUNC(E3941,8)*F3941,2)</f>
        <v>38.11</v>
      </c>
    </row>
    <row r="3942" customHeight="1" ht="18">
      <c r="A3942" s="2" t="inlineStr"/>
      <c r="B3942" s="2" t="inlineStr"/>
      <c r="C3942" s="2" t="inlineStr"/>
      <c r="D3942" s="2" t="inlineStr"/>
      <c r="E3942" s="26" t="inlineStr">
        <is>
          <r>
            <t xml:space="preserve">TOTAL Mão de Obra com Encargos Complementares:</t>
          </r>
        </is>
      </c>
      <c r="F3942" s="26" t="inlineStr"/>
      <c r="G3942" s="27" t="n">
        <f>SUM(G3941:G3941)</f>
        <v>38.11</v>
      </c>
    </row>
    <row r="3943" customHeight="1" ht="15">
      <c r="A3943" s="20" t="inlineStr">
        <is>
          <r>
            <t xml:space="preserve">Serviço</t>
          </r>
        </is>
      </c>
      <c r="B3943" s="20" t="inlineStr"/>
      <c r="C3943" s="21" t="inlineStr">
        <is>
          <r>
            <t xml:space="preserve">FONTE</t>
          </r>
        </is>
      </c>
      <c r="D3943" s="21" t="inlineStr">
        <is>
          <r>
            <t xml:space="preserve">UNID</t>
          </r>
        </is>
      </c>
      <c r="E3943" s="21" t="inlineStr">
        <is>
          <r>
            <t xml:space="preserve">COEFICIENTE</t>
          </r>
        </is>
      </c>
      <c r="F3943" s="21" t="inlineStr">
        <is>
          <r>
            <t xml:space="preserve">PREÇO UNITÁRIO</t>
          </r>
        </is>
      </c>
      <c r="G3943" s="21" t="inlineStr">
        <is>
          <r>
            <t xml:space="preserve">TOTAL</t>
          </r>
        </is>
      </c>
    </row>
    <row r="3944" customHeight="1" ht="46">
      <c r="A3944" s="22" t="inlineStr">
        <is>
          <r>
            <t xml:space="preserve">93397</t>
          </r>
        </is>
      </c>
      <c r="B3944" s="23" t="inlineStr">
        <is>
          <r>
            <t xml:space="preserve">GUINDAUTO HIDRÁULICO, CAPACIDADE MÁXIMA DE CARGA 3300 KG, MOMENTO MÁXIMO DE CARGA 5,8 TM, ALCANCE MÁXIMO HORIZONTAL 7,60 M, INCLUSIVE CAMINHÃO TOCO PBT 16.000 KG, POTÊNCIA DE 189 CV - DEPRECIAÇÃO. AF_03/2016</t>
          </r>
        </is>
      </c>
      <c r="C3944" s="22" t="inlineStr">
        <is>
          <r>
            <t xml:space="preserve">SINAPI</t>
          </r>
        </is>
      </c>
      <c r="D3944" s="22" t="inlineStr">
        <is>
          <r>
            <t xml:space="preserve">H</t>
          </r>
        </is>
      </c>
      <c r="E3944" s="24" t="n">
        <v>1.0</v>
      </c>
      <c r="F3944" s="25" t="n">
        <v>25.23</v>
      </c>
      <c r="G3944" s="25" t="n">
        <f>TRUNC(TRUNC(E3944,8)*F3944,2)</f>
        <v>25.23</v>
      </c>
    </row>
    <row r="3945" customHeight="1" ht="46">
      <c r="A3945" s="22" t="inlineStr">
        <is>
          <r>
            <t xml:space="preserve">93399</t>
          </r>
        </is>
      </c>
      <c r="B3945" s="23" t="inlineStr">
        <is>
          <r>
            <t xml:space="preserve">GUINDAUTO HIDRÁULICO, CAPACIDADE MÁXIMA DE CARGA 3300 KG, MOMENTO MÁXIMO DE CARGA 5,8 TM, ALCANCE MÁXIMO HORIZONTAL 7,60 M, INCLUSIVE CAMINHÃO TOCO PBT 16.000 KG, POTÊNCIA DE 189 CV - IMPOSTOS E SEGUROS. AF_03/2016</t>
          </r>
        </is>
      </c>
      <c r="C3945" s="22" t="inlineStr">
        <is>
          <r>
            <t xml:space="preserve">SINAPI</t>
          </r>
        </is>
      </c>
      <c r="D3945" s="22" t="inlineStr">
        <is>
          <r>
            <t xml:space="preserve">H</t>
          </r>
        </is>
      </c>
      <c r="E3945" s="24" t="n">
        <v>1.0</v>
      </c>
      <c r="F3945" s="25" t="n">
        <v>3.84</v>
      </c>
      <c r="G3945" s="25" t="n">
        <f>TRUNC(TRUNC(E3945,8)*F3945,2)</f>
        <v>3.84</v>
      </c>
    </row>
    <row r="3946" customHeight="1" ht="38">
      <c r="A3946" s="22" t="inlineStr">
        <is>
          <r>
            <t xml:space="preserve">93398</t>
          </r>
        </is>
      </c>
      <c r="B3946" s="23" t="inlineStr">
        <is>
          <r>
            <t xml:space="preserve">GUINDAUTO HIDRÁULICO, CAPACIDADE MÁXIMA DE CARGA 3300 KG, MOMENTO MÁXIMO DE CARGA 5,8 TM, ALCANCE MÁXIMO HORIZONTAL 7,60 M, INCLUSIVE CAMINHÃO TOCO PBT 16.000 KG, POTÊNCIA DE 189 CV - JUROS. AF_03/2016</t>
          </r>
        </is>
      </c>
      <c r="C3946" s="22" t="inlineStr">
        <is>
          <r>
            <t xml:space="preserve">SINAPI</t>
          </r>
        </is>
      </c>
      <c r="D3946" s="22" t="inlineStr">
        <is>
          <r>
            <t xml:space="preserve">H</t>
          </r>
        </is>
      </c>
      <c r="E3946" s="24" t="n">
        <v>1.0</v>
      </c>
      <c r="F3946" s="25" t="n">
        <v>9.52</v>
      </c>
      <c r="G3946" s="25" t="n">
        <f>TRUNC(TRUNC(E3946,8)*F3946,2)</f>
        <v>9.52</v>
      </c>
    </row>
    <row r="3947" customHeight="1" ht="15">
      <c r="A3947" s="2" t="inlineStr"/>
      <c r="B3947" s="2" t="inlineStr"/>
      <c r="C3947" s="2" t="inlineStr"/>
      <c r="D3947" s="2" t="inlineStr"/>
      <c r="E3947" s="26" t="inlineStr">
        <is>
          <r>
            <t xml:space="preserve">TOTAL Serviço:</t>
          </r>
        </is>
      </c>
      <c r="F3947" s="26" t="inlineStr"/>
      <c r="G3947" s="27" t="n">
        <f>SUM(G3944:G3946)</f>
        <v>38.59</v>
      </c>
    </row>
    <row r="3948" customHeight="1" ht="15">
      <c r="A3948" s="2" t="inlineStr"/>
      <c r="B3948" s="2" t="inlineStr"/>
      <c r="C3948" s="2" t="inlineStr"/>
      <c r="D3948" s="2" t="inlineStr"/>
      <c r="E3948" s="28" t="inlineStr">
        <is>
          <r>
            <t xml:space="preserve">VALOR:</t>
          </r>
        </is>
      </c>
      <c r="F3948" s="28" t="inlineStr"/>
      <c r="G3948" s="29" t="n">
        <f>ROUND(SUM(G3942,G3947),2)</f>
        <v>76.7</v>
      </c>
    </row>
    <row r="3949" customHeight="1" ht="15">
      <c r="A3949" s="2" t="inlineStr"/>
      <c r="B3949" s="2" t="inlineStr"/>
      <c r="C3949" s="2" t="inlineStr"/>
      <c r="D3949" s="2" t="inlineStr"/>
      <c r="E3949" s="28" t="inlineStr">
        <is>
          <r>
            <t xml:space="preserve">VALOR BDI (20.34%):</t>
          </r>
        </is>
      </c>
      <c r="F3949" s="28" t="inlineStr"/>
      <c r="G3949" s="29" t="n">
        <f>ROUND(G3948*(20.34/100),2)</f>
        <v>15.6</v>
      </c>
    </row>
    <row r="3950" customHeight="1" ht="15">
      <c r="A3950" s="2" t="inlineStr"/>
      <c r="B3950" s="2" t="inlineStr"/>
      <c r="C3950" s="2" t="inlineStr"/>
      <c r="D3950" s="2" t="inlineStr"/>
      <c r="E3950" s="28" t="inlineStr">
        <is>
          <r>
            <t xml:space="preserve">VALOR COM BDI:</t>
          </r>
        </is>
      </c>
      <c r="F3950" s="28" t="inlineStr"/>
      <c r="G3950" s="29" t="n">
        <f>G3949+G3948</f>
        <v>92.3</v>
      </c>
    </row>
    <row r="3951" customHeight="1" ht="10">
      <c r="A3951" s="2" t="inlineStr"/>
      <c r="B3951" s="2" t="inlineStr"/>
      <c r="C3951" s="2" t="inlineStr"/>
      <c r="D3951" s="2" t="inlineStr"/>
      <c r="E3951" s="18" t="inlineStr"/>
      <c r="F3951" s="18" t="inlineStr"/>
      <c r="G3951" s="18" t="inlineStr"/>
    </row>
    <row r="3952" customHeight="1" ht="20">
      <c r="A3952" s="19" t="inlineStr">
        <is>
          <r>
            <t xml:space="preserve">​93402​ GUINDAUTO HIDRÁULICO, CAPACIDADE MÁXIMA DE CARGA 3300 KG, MOMENTO MÁXIMO DE CARGA 5,8 TM, ALCANCE MÁXIMO HORIZONTAL 7,60 M, INCLUSIVE CAMINHÃO TOCO PBT 16.000 KG, POTÊNCIA DE 189 CV - CHP DIURNO. AF_03/2016​ (CHP)</t>
          </r>
        </is>
      </c>
      <c r="B3952" s="19" t="inlineStr"/>
      <c r="C3952" s="19" t="inlineStr"/>
      <c r="D3952" s="19" t="inlineStr"/>
      <c r="E3952" s="19" t="inlineStr"/>
      <c r="F3952" s="19" t="inlineStr"/>
      <c r="G3952" s="19" t="inlineStr"/>
    </row>
    <row r="3953" customHeight="1" ht="15">
      <c r="A3953" s="20" t="inlineStr">
        <is>
          <r>
            <t xml:space="preserve">Mão de Obra com Encargos Complementares</t>
          </r>
        </is>
      </c>
      <c r="B3953" s="20" t="inlineStr"/>
      <c r="C3953" s="21" t="inlineStr">
        <is>
          <r>
            <t xml:space="preserve">FONTE</t>
          </r>
        </is>
      </c>
      <c r="D3953" s="21" t="inlineStr">
        <is>
          <r>
            <t xml:space="preserve">UNID</t>
          </r>
        </is>
      </c>
      <c r="E3953" s="21" t="inlineStr">
        <is>
          <r>
            <t xml:space="preserve">COEFICIENTE</t>
          </r>
        </is>
      </c>
      <c r="F3953" s="21" t="inlineStr">
        <is>
          <r>
            <t xml:space="preserve">PREÇO UNITÁRIO</t>
          </r>
        </is>
      </c>
      <c r="G3953" s="21" t="inlineStr">
        <is>
          <r>
            <t xml:space="preserve">TOTAL</t>
          </r>
        </is>
      </c>
    </row>
    <row r="3954" customHeight="1" ht="21">
      <c r="A3954" s="22" t="inlineStr">
        <is>
          <r>
            <t xml:space="preserve">88286</t>
          </r>
        </is>
      </c>
      <c r="B3954" s="23" t="inlineStr">
        <is>
          <r>
            <t xml:space="preserve">MOTORISTA OPERADOR DE MUNCK COM ENCARGOS COMPLEMENTARES</t>
          </r>
        </is>
      </c>
      <c r="C3954" s="22" t="inlineStr">
        <is>
          <r>
            <t xml:space="preserve">SINAPI</t>
          </r>
        </is>
      </c>
      <c r="D3954" s="22" t="inlineStr">
        <is>
          <r>
            <t xml:space="preserve">H</t>
          </r>
        </is>
      </c>
      <c r="E3954" s="24" t="n">
        <v>1.0</v>
      </c>
      <c r="F3954" s="25" t="n">
        <v>38.11</v>
      </c>
      <c r="G3954" s="25" t="n">
        <f>TRUNC(TRUNC(E3954,8)*F3954,2)</f>
        <v>38.11</v>
      </c>
    </row>
    <row r="3955" customHeight="1" ht="18">
      <c r="A3955" s="2" t="inlineStr"/>
      <c r="B3955" s="2" t="inlineStr"/>
      <c r="C3955" s="2" t="inlineStr"/>
      <c r="D3955" s="2" t="inlineStr"/>
      <c r="E3955" s="26" t="inlineStr">
        <is>
          <r>
            <t xml:space="preserve">TOTAL Mão de Obra com Encargos Complementares:</t>
          </r>
        </is>
      </c>
      <c r="F3955" s="26" t="inlineStr"/>
      <c r="G3955" s="27" t="n">
        <f>SUM(G3954:G3954)</f>
        <v>38.11</v>
      </c>
    </row>
    <row r="3956" customHeight="1" ht="15">
      <c r="A3956" s="20" t="inlineStr">
        <is>
          <r>
            <t xml:space="preserve">Serviço</t>
          </r>
        </is>
      </c>
      <c r="B3956" s="20" t="inlineStr"/>
      <c r="C3956" s="21" t="inlineStr">
        <is>
          <r>
            <t xml:space="preserve">FONTE</t>
          </r>
        </is>
      </c>
      <c r="D3956" s="21" t="inlineStr">
        <is>
          <r>
            <t xml:space="preserve">UNID</t>
          </r>
        </is>
      </c>
      <c r="E3956" s="21" t="inlineStr">
        <is>
          <r>
            <t xml:space="preserve">COEFICIENTE</t>
          </r>
        </is>
      </c>
      <c r="F3956" s="21" t="inlineStr">
        <is>
          <r>
            <t xml:space="preserve">PREÇO UNITÁRIO</t>
          </r>
        </is>
      </c>
      <c r="G3956" s="21" t="inlineStr">
        <is>
          <r>
            <t xml:space="preserve">TOTAL</t>
          </r>
        </is>
      </c>
    </row>
    <row r="3957" customHeight="1" ht="46">
      <c r="A3957" s="22" t="inlineStr">
        <is>
          <r>
            <t xml:space="preserve">93397</t>
          </r>
        </is>
      </c>
      <c r="B3957" s="23" t="inlineStr">
        <is>
          <r>
            <t xml:space="preserve">GUINDAUTO HIDRÁULICO, CAPACIDADE MÁXIMA DE CARGA 3300 KG, MOMENTO MÁXIMO DE CARGA 5,8 TM, ALCANCE MÁXIMO HORIZONTAL 7,60 M, INCLUSIVE CAMINHÃO TOCO PBT 16.000 KG, POTÊNCIA DE 189 CV - DEPRECIAÇÃO. AF_03/2016</t>
          </r>
        </is>
      </c>
      <c r="C3957" s="22" t="inlineStr">
        <is>
          <r>
            <t xml:space="preserve">SINAPI</t>
          </r>
        </is>
      </c>
      <c r="D3957" s="22" t="inlineStr">
        <is>
          <r>
            <t xml:space="preserve">H</t>
          </r>
        </is>
      </c>
      <c r="E3957" s="24" t="n">
        <v>1.0</v>
      </c>
      <c r="F3957" s="25" t="n">
        <v>25.23</v>
      </c>
      <c r="G3957" s="25" t="n">
        <f>TRUNC(TRUNC(E3957,8)*F3957,2)</f>
        <v>25.23</v>
      </c>
    </row>
    <row r="3958" customHeight="1" ht="46">
      <c r="A3958" s="22" t="inlineStr">
        <is>
          <r>
            <t xml:space="preserve">93399</t>
          </r>
        </is>
      </c>
      <c r="B3958" s="23" t="inlineStr">
        <is>
          <r>
            <t xml:space="preserve">GUINDAUTO HIDRÁULICO, CAPACIDADE MÁXIMA DE CARGA 3300 KG, MOMENTO MÁXIMO DE CARGA 5,8 TM, ALCANCE MÁXIMO HORIZONTAL 7,60 M, INCLUSIVE CAMINHÃO TOCO PBT 16.000 KG, POTÊNCIA DE 189 CV - IMPOSTOS E SEGUROS. AF_03/2016</t>
          </r>
        </is>
      </c>
      <c r="C3958" s="22" t="inlineStr">
        <is>
          <r>
            <t xml:space="preserve">SINAPI</t>
          </r>
        </is>
      </c>
      <c r="D3958" s="22" t="inlineStr">
        <is>
          <r>
            <t xml:space="preserve">H</t>
          </r>
        </is>
      </c>
      <c r="E3958" s="24" t="n">
        <v>1.0</v>
      </c>
      <c r="F3958" s="25" t="n">
        <v>3.84</v>
      </c>
      <c r="G3958" s="25" t="n">
        <f>TRUNC(TRUNC(E3958,8)*F3958,2)</f>
        <v>3.84</v>
      </c>
    </row>
    <row r="3959" customHeight="1" ht="38">
      <c r="A3959" s="22" t="inlineStr">
        <is>
          <r>
            <t xml:space="preserve">93398</t>
          </r>
        </is>
      </c>
      <c r="B3959" s="23" t="inlineStr">
        <is>
          <r>
            <t xml:space="preserve">GUINDAUTO HIDRÁULICO, CAPACIDADE MÁXIMA DE CARGA 3300 KG, MOMENTO MÁXIMO DE CARGA 5,8 TM, ALCANCE MÁXIMO HORIZONTAL 7,60 M, INCLUSIVE CAMINHÃO TOCO PBT 16.000 KG, POTÊNCIA DE 189 CV - JUROS. AF_03/2016</t>
          </r>
        </is>
      </c>
      <c r="C3959" s="22" t="inlineStr">
        <is>
          <r>
            <t xml:space="preserve">SINAPI</t>
          </r>
        </is>
      </c>
      <c r="D3959" s="22" t="inlineStr">
        <is>
          <r>
            <t xml:space="preserve">H</t>
          </r>
        </is>
      </c>
      <c r="E3959" s="24" t="n">
        <v>1.0</v>
      </c>
      <c r="F3959" s="25" t="n">
        <v>9.52</v>
      </c>
      <c r="G3959" s="25" t="n">
        <f>TRUNC(TRUNC(E3959,8)*F3959,2)</f>
        <v>9.52</v>
      </c>
    </row>
    <row r="3960" customHeight="1" ht="46">
      <c r="A3960" s="22" t="inlineStr">
        <is>
          <r>
            <t xml:space="preserve">93400</t>
          </r>
        </is>
      </c>
      <c r="B3960" s="23" t="inlineStr">
        <is>
          <r>
            <t xml:space="preserve">GUINDAUTO HIDRÁULICO, CAPACIDADE MÁXIMA DE CARGA 3300 KG, MOMENTO MÁXIMO DE CARGA 5,8 TM, ALCANCE MÁXIMO HORIZONTAL 7,60 M, INCLUSIVE CAMINHÃO TOCO PBT 16.000 KG, POTÊNCIA DE 189 CV - MANUTENÇÃO. AF_03/2016</t>
          </r>
        </is>
      </c>
      <c r="C3960" s="22" t="inlineStr">
        <is>
          <r>
            <t xml:space="preserve">SINAPI</t>
          </r>
        </is>
      </c>
      <c r="D3960" s="22" t="inlineStr">
        <is>
          <r>
            <t xml:space="preserve">H</t>
          </r>
        </is>
      </c>
      <c r="E3960" s="24" t="n">
        <v>1.0</v>
      </c>
      <c r="F3960" s="25" t="n">
        <v>43.78</v>
      </c>
      <c r="G3960" s="25" t="n">
        <f>TRUNC(TRUNC(E3960,8)*F3960,2)</f>
        <v>43.78</v>
      </c>
    </row>
    <row r="3961" customHeight="1" ht="46">
      <c r="A3961" s="22" t="inlineStr">
        <is>
          <r>
            <t xml:space="preserve">93401</t>
          </r>
        </is>
      </c>
      <c r="B3961" s="23" t="inlineStr">
        <is>
          <r>
            <t xml:space="preserve">GUINDAUTO HIDRÁULICO, CAPACIDADE MÁXIMA DE CARGA 3300 KG, MOMENTO MÁXIMO DE CARGA 5,8 TM, ALCANCE MÁXIMO HORIZONTAL 7,60 M, INCLUSIVE CAMINHÃO TOCO PBT 16.000 KG, POTÊNCIA DE 189 CV - MATERIAIS NA OPERAÇÃO. AF_03/2016</t>
          </r>
        </is>
      </c>
      <c r="C3961" s="22" t="inlineStr">
        <is>
          <r>
            <t xml:space="preserve">SINAPI</t>
          </r>
        </is>
      </c>
      <c r="D3961" s="22" t="inlineStr">
        <is>
          <r>
            <t xml:space="preserve">H</t>
          </r>
        </is>
      </c>
      <c r="E3961" s="24" t="n">
        <v>1.0</v>
      </c>
      <c r="F3961" s="25" t="n">
        <v>158.58</v>
      </c>
      <c r="G3961" s="25" t="n">
        <f>TRUNC(TRUNC(E3961,8)*F3961,2)</f>
        <v>158.58</v>
      </c>
    </row>
    <row r="3962" customHeight="1" ht="15">
      <c r="A3962" s="2" t="inlineStr"/>
      <c r="B3962" s="2" t="inlineStr"/>
      <c r="C3962" s="2" t="inlineStr"/>
      <c r="D3962" s="2" t="inlineStr"/>
      <c r="E3962" s="26" t="inlineStr">
        <is>
          <r>
            <t xml:space="preserve">TOTAL Serviço:</t>
          </r>
        </is>
      </c>
      <c r="F3962" s="26" t="inlineStr"/>
      <c r="G3962" s="27" t="n">
        <f>SUM(G3957:G3961)</f>
        <v>240.95</v>
      </c>
    </row>
    <row r="3963" customHeight="1" ht="15">
      <c r="A3963" s="2" t="inlineStr"/>
      <c r="B3963" s="2" t="inlineStr"/>
      <c r="C3963" s="2" t="inlineStr"/>
      <c r="D3963" s="2" t="inlineStr"/>
      <c r="E3963" s="28" t="inlineStr">
        <is>
          <r>
            <t xml:space="preserve">VALOR:</t>
          </r>
        </is>
      </c>
      <c r="F3963" s="28" t="inlineStr"/>
      <c r="G3963" s="29" t="n">
        <f>ROUND(SUM(G3955,G3962),2)</f>
        <v>279.06</v>
      </c>
    </row>
    <row r="3964" customHeight="1" ht="15">
      <c r="A3964" s="2" t="inlineStr"/>
      <c r="B3964" s="2" t="inlineStr"/>
      <c r="C3964" s="2" t="inlineStr"/>
      <c r="D3964" s="2" t="inlineStr"/>
      <c r="E3964" s="28" t="inlineStr">
        <is>
          <r>
            <t xml:space="preserve">VALOR BDI (20.34%):</t>
          </r>
        </is>
      </c>
      <c r="F3964" s="28" t="inlineStr"/>
      <c r="G3964" s="29" t="n">
        <f>ROUND(G3963*(20.34/100),2)</f>
        <v>56.76</v>
      </c>
    </row>
    <row r="3965" customHeight="1" ht="15">
      <c r="A3965" s="2" t="inlineStr"/>
      <c r="B3965" s="2" t="inlineStr"/>
      <c r="C3965" s="2" t="inlineStr"/>
      <c r="D3965" s="2" t="inlineStr"/>
      <c r="E3965" s="28" t="inlineStr">
        <is>
          <r>
            <t xml:space="preserve">VALOR COM BDI:</t>
          </r>
        </is>
      </c>
      <c r="F3965" s="28" t="inlineStr"/>
      <c r="G3965" s="29" t="n">
        <f>G3964+G3963</f>
        <v>335.82</v>
      </c>
    </row>
    <row r="3966" customHeight="1" ht="10">
      <c r="A3966" s="2" t="inlineStr"/>
      <c r="B3966" s="2" t="inlineStr"/>
      <c r="C3966" s="2" t="inlineStr"/>
      <c r="D3966" s="2" t="inlineStr"/>
      <c r="E3966" s="18" t="inlineStr"/>
      <c r="F3966" s="18" t="inlineStr"/>
      <c r="G3966" s="18" t="inlineStr"/>
    </row>
    <row r="3967" customHeight="1" ht="20">
      <c r="A3967" s="19" t="inlineStr">
        <is>
          <r>
            <t xml:space="preserve">​93397​ GUINDAUTO HIDRÁULICO, CAPACIDADE MÁXIMA DE CARGA 3300 KG, MOMENTO MÁXIMO DE CARGA 5,8 TM, ALCANCE MÁXIMO HORIZONTAL 7,60 M, INCLUSIVE CAMINHÃO TOCO PBT 16.000 KG, POTÊNCIA DE 189 CV - DEPRECIAÇÃO. AF_03/2016​ (H)</t>
          </r>
        </is>
      </c>
      <c r="B3967" s="19" t="inlineStr"/>
      <c r="C3967" s="19" t="inlineStr"/>
      <c r="D3967" s="19" t="inlineStr"/>
      <c r="E3967" s="19" t="inlineStr"/>
      <c r="F3967" s="19" t="inlineStr"/>
      <c r="G3967" s="19" t="inlineStr"/>
    </row>
    <row r="3968" customHeight="1" ht="15">
      <c r="A3968" s="20" t="inlineStr">
        <is>
          <r>
            <t xml:space="preserve">Equipamento</t>
          </r>
        </is>
      </c>
      <c r="B3968" s="20" t="inlineStr"/>
      <c r="C3968" s="21" t="inlineStr">
        <is>
          <r>
            <t xml:space="preserve">FONTE</t>
          </r>
        </is>
      </c>
      <c r="D3968" s="21" t="inlineStr">
        <is>
          <r>
            <t xml:space="preserve">UNID</t>
          </r>
        </is>
      </c>
      <c r="E3968" s="21" t="inlineStr">
        <is>
          <r>
            <t xml:space="preserve">COEFICIENTE</t>
          </r>
        </is>
      </c>
      <c r="F3968" s="21" t="inlineStr">
        <is>
          <r>
            <t xml:space="preserve">PREÇO UNITÁRIO</t>
          </r>
        </is>
      </c>
      <c r="G3968" s="21" t="inlineStr">
        <is>
          <r>
            <t xml:space="preserve">TOTAL</t>
          </r>
        </is>
      </c>
    </row>
    <row r="3969" customHeight="1" ht="38">
      <c r="A3969" s="22" t="inlineStr">
        <is>
          <r>
            <t xml:space="preserve">00037752</t>
          </r>
        </is>
      </c>
      <c r="B3969" s="23" t="inlineStr">
        <is>
          <r>
            <t xml:space="preserve">CAMINHAO TOCO, PESO BRUTO TOTAL 16000 KG, CARGA UTIL MAXIMA 11030 KG, DISTANCIA ENTRE EIXOS 5,41 M, POTENCIA 185 CV (INCLUI CABINE E CHASSI, NAO INCLUI CARROCERIA)</t>
          </r>
        </is>
      </c>
      <c r="C3969" s="22" t="inlineStr">
        <is>
          <r>
            <t xml:space="preserve">SINAPI</t>
          </r>
        </is>
      </c>
      <c r="D3969" s="22" t="inlineStr">
        <is>
          <r>
            <t xml:space="preserve">UN</t>
          </r>
        </is>
      </c>
      <c r="E3969" s="24" t="n">
        <v>3.43E-5</v>
      </c>
      <c r="F3969" s="25" t="n">
        <v>571483.76</v>
      </c>
      <c r="G3969" s="25" t="n">
        <f>TRUNC(TRUNC(E3969,8)*F3969,2)</f>
        <v>19.6</v>
      </c>
    </row>
    <row r="3970" customHeight="1" ht="46">
      <c r="A3970" s="22" t="inlineStr">
        <is>
          <r>
            <t xml:space="preserve">00010712</t>
          </r>
        </is>
      </c>
      <c r="B3970" s="23" t="inlineStr">
        <is>
          <r>
            <t xml:space="preserve">GUINDAUTO HIDRAULICO, CAPACIDADE MAXIMA DE CARGA 3300 KG, MOMENTO MAXIMO DE CARGA 5,8 TM, ALCANCE MAXIMO HORIZONTAL 7,60 M, PARA MONTAGEM SOBRE CHASSI DE CAMINHAO PBT MINIMO 8000 KG (INCLUI MONTAGEM, NAO INCLUI CAMINHAO)</t>
          </r>
        </is>
      </c>
      <c r="C3970" s="22" t="inlineStr">
        <is>
          <r>
            <t xml:space="preserve">SINAPI</t>
          </r>
        </is>
      </c>
      <c r="D3970" s="22" t="inlineStr">
        <is>
          <r>
            <t xml:space="preserve">UN</t>
          </r>
        </is>
      </c>
      <c r="E3970" s="24" t="n">
        <v>5.51E-5</v>
      </c>
      <c r="F3970" s="25" t="n">
        <v>102197.26</v>
      </c>
      <c r="G3970" s="25" t="n">
        <f>TRUNC(TRUNC(E3970,8)*F3970,2)</f>
        <v>5.63</v>
      </c>
    </row>
    <row r="3971" customHeight="1" ht="15">
      <c r="A3971" s="2" t="inlineStr"/>
      <c r="B3971" s="2" t="inlineStr"/>
      <c r="C3971" s="2" t="inlineStr"/>
      <c r="D3971" s="2" t="inlineStr"/>
      <c r="E3971" s="26" t="inlineStr">
        <is>
          <r>
            <t xml:space="preserve">TOTAL Equipamento:</t>
          </r>
        </is>
      </c>
      <c r="F3971" s="26" t="inlineStr"/>
      <c r="G3971" s="27" t="n">
        <f>SUM(G3969:G3970)</f>
        <v>25.23</v>
      </c>
    </row>
    <row r="3972" customHeight="1" ht="15">
      <c r="A3972" s="2" t="inlineStr"/>
      <c r="B3972" s="2" t="inlineStr"/>
      <c r="C3972" s="2" t="inlineStr"/>
      <c r="D3972" s="2" t="inlineStr"/>
      <c r="E3972" s="28" t="inlineStr">
        <is>
          <r>
            <t xml:space="preserve">VALOR:</t>
          </r>
        </is>
      </c>
      <c r="F3972" s="28" t="inlineStr"/>
      <c r="G3972" s="29" t="n">
        <f>ROUND(SUM(G3971),2)</f>
        <v>25.23</v>
      </c>
    </row>
    <row r="3973" customHeight="1" ht="15">
      <c r="A3973" s="2" t="inlineStr"/>
      <c r="B3973" s="2" t="inlineStr"/>
      <c r="C3973" s="2" t="inlineStr"/>
      <c r="D3973" s="2" t="inlineStr"/>
      <c r="E3973" s="28" t="inlineStr">
        <is>
          <r>
            <t xml:space="preserve">VALOR BDI (20.34%):</t>
          </r>
        </is>
      </c>
      <c r="F3973" s="28" t="inlineStr"/>
      <c r="G3973" s="29" t="n">
        <f>ROUND(G3972*(20.34/100),2)</f>
        <v>5.13</v>
      </c>
    </row>
    <row r="3974" customHeight="1" ht="15">
      <c r="A3974" s="2" t="inlineStr"/>
      <c r="B3974" s="2" t="inlineStr"/>
      <c r="C3974" s="2" t="inlineStr"/>
      <c r="D3974" s="2" t="inlineStr"/>
      <c r="E3974" s="28" t="inlineStr">
        <is>
          <r>
            <t xml:space="preserve">VALOR COM BDI:</t>
          </r>
        </is>
      </c>
      <c r="F3974" s="28" t="inlineStr"/>
      <c r="G3974" s="29" t="n">
        <f>G3973+G3972</f>
        <v>30.36</v>
      </c>
    </row>
    <row r="3975" customHeight="1" ht="10">
      <c r="A3975" s="2" t="inlineStr"/>
      <c r="B3975" s="2" t="inlineStr"/>
      <c r="C3975" s="2" t="inlineStr"/>
      <c r="D3975" s="2" t="inlineStr"/>
      <c r="E3975" s="18" t="inlineStr"/>
      <c r="F3975" s="18" t="inlineStr"/>
      <c r="G3975" s="18" t="inlineStr"/>
    </row>
    <row r="3976" customHeight="1" ht="20">
      <c r="A3976" s="19" t="inlineStr">
        <is>
          <r>
            <t xml:space="preserve">​93399​ GUINDAUTO HIDRÁULICO, CAPACIDADE MÁXIMA DE CARGA 3300 KG, MOMENTO MÁXIMO DE CARGA 5,8 TM, ALCANCE MÁXIMO HORIZONTAL 7,60 M, INCLUSIVE CAMINHÃO TOCO PBT 16.000 KG, POTÊNCIA DE 189 CV - IMPOSTOS E SEGUROS. AF_03/2016​ (H)</t>
          </r>
        </is>
      </c>
      <c r="B3976" s="19" t="inlineStr"/>
      <c r="C3976" s="19" t="inlineStr"/>
      <c r="D3976" s="19" t="inlineStr"/>
      <c r="E3976" s="19" t="inlineStr"/>
      <c r="F3976" s="19" t="inlineStr"/>
      <c r="G3976" s="19" t="inlineStr"/>
    </row>
    <row r="3977" customHeight="1" ht="15">
      <c r="A3977" s="20" t="inlineStr">
        <is>
          <r>
            <t xml:space="preserve">Equipamento</t>
          </r>
        </is>
      </c>
      <c r="B3977" s="20" t="inlineStr"/>
      <c r="C3977" s="21" t="inlineStr">
        <is>
          <r>
            <t xml:space="preserve">FONTE</t>
          </r>
        </is>
      </c>
      <c r="D3977" s="21" t="inlineStr">
        <is>
          <r>
            <t xml:space="preserve">UNID</t>
          </r>
        </is>
      </c>
      <c r="E3977" s="21" t="inlineStr">
        <is>
          <r>
            <t xml:space="preserve">COEFICIENTE</t>
          </r>
        </is>
      </c>
      <c r="F3977" s="21" t="inlineStr">
        <is>
          <r>
            <t xml:space="preserve">PREÇO UNITÁRIO</t>
          </r>
        </is>
      </c>
      <c r="G3977" s="21" t="inlineStr">
        <is>
          <r>
            <t xml:space="preserve">TOTAL</t>
          </r>
        </is>
      </c>
    </row>
    <row r="3978" customHeight="1" ht="38">
      <c r="A3978" s="22" t="inlineStr">
        <is>
          <r>
            <t xml:space="preserve">00037752</t>
          </r>
        </is>
      </c>
      <c r="B3978" s="23" t="inlineStr">
        <is>
          <r>
            <t xml:space="preserve">CAMINHAO TOCO, PESO BRUTO TOTAL 16000 KG, CARGA UTIL MAXIMA 11030 KG, DISTANCIA ENTRE EIXOS 5,41 M, POTENCIA 185 CV (INCLUI CABINE E CHASSI, NAO INCLUI CARROCERIA)</t>
          </r>
        </is>
      </c>
      <c r="C3978" s="22" t="inlineStr">
        <is>
          <r>
            <t xml:space="preserve">SINAPI</t>
          </r>
        </is>
      </c>
      <c r="D3978" s="22" t="inlineStr">
        <is>
          <r>
            <t xml:space="preserve">UN</t>
          </r>
        </is>
      </c>
      <c r="E3978" s="24" t="n">
        <v>5.7E-6</v>
      </c>
      <c r="F3978" s="25" t="n">
        <v>571483.76</v>
      </c>
      <c r="G3978" s="25" t="n">
        <f>TRUNC(TRUNC(E3978,8)*F3978,2)</f>
        <v>3.25</v>
      </c>
    </row>
    <row r="3979" customHeight="1" ht="46">
      <c r="A3979" s="22" t="inlineStr">
        <is>
          <r>
            <t xml:space="preserve">00010712</t>
          </r>
        </is>
      </c>
      <c r="B3979" s="23" t="inlineStr">
        <is>
          <r>
            <t xml:space="preserve">GUINDAUTO HIDRAULICO, CAPACIDADE MAXIMA DE CARGA 3300 KG, MOMENTO MAXIMO DE CARGA 5,8 TM, ALCANCE MAXIMO HORIZONTAL 7,60 M, PARA MONTAGEM SOBRE CHASSI DE CAMINHAO PBT MINIMO 8000 KG (INCLUI MONTAGEM, NAO INCLUI CAMINHAO)</t>
          </r>
        </is>
      </c>
      <c r="C3979" s="22" t="inlineStr">
        <is>
          <r>
            <t xml:space="preserve">SINAPI</t>
          </r>
        </is>
      </c>
      <c r="D3979" s="22" t="inlineStr">
        <is>
          <r>
            <t xml:space="preserve">UN</t>
          </r>
        </is>
      </c>
      <c r="E3979" s="24" t="n">
        <v>5.8E-6</v>
      </c>
      <c r="F3979" s="25" t="n">
        <v>102197.26</v>
      </c>
      <c r="G3979" s="25" t="n">
        <f>TRUNC(TRUNC(E3979,8)*F3979,2)</f>
        <v>0.59</v>
      </c>
    </row>
    <row r="3980" customHeight="1" ht="15">
      <c r="A3980" s="2" t="inlineStr"/>
      <c r="B3980" s="2" t="inlineStr"/>
      <c r="C3980" s="2" t="inlineStr"/>
      <c r="D3980" s="2" t="inlineStr"/>
      <c r="E3980" s="26" t="inlineStr">
        <is>
          <r>
            <t xml:space="preserve">TOTAL Equipamento:</t>
          </r>
        </is>
      </c>
      <c r="F3980" s="26" t="inlineStr"/>
      <c r="G3980" s="27" t="n">
        <f>SUM(G3978:G3979)</f>
        <v>3.84</v>
      </c>
    </row>
    <row r="3981" customHeight="1" ht="15">
      <c r="A3981" s="2" t="inlineStr"/>
      <c r="B3981" s="2" t="inlineStr"/>
      <c r="C3981" s="2" t="inlineStr"/>
      <c r="D3981" s="2" t="inlineStr"/>
      <c r="E3981" s="28" t="inlineStr">
        <is>
          <r>
            <t xml:space="preserve">VALOR:</t>
          </r>
        </is>
      </c>
      <c r="F3981" s="28" t="inlineStr"/>
      <c r="G3981" s="29" t="n">
        <f>ROUND(SUM(G3980),2)</f>
        <v>3.84</v>
      </c>
    </row>
    <row r="3982" customHeight="1" ht="15">
      <c r="A3982" s="2" t="inlineStr"/>
      <c r="B3982" s="2" t="inlineStr"/>
      <c r="C3982" s="2" t="inlineStr"/>
      <c r="D3982" s="2" t="inlineStr"/>
      <c r="E3982" s="28" t="inlineStr">
        <is>
          <r>
            <t xml:space="preserve">VALOR BDI (20.34%):</t>
          </r>
        </is>
      </c>
      <c r="F3982" s="28" t="inlineStr"/>
      <c r="G3982" s="29" t="n">
        <f>ROUND(G3981*(20.34/100),2)</f>
        <v>0.78</v>
      </c>
    </row>
    <row r="3983" customHeight="1" ht="15">
      <c r="A3983" s="2" t="inlineStr"/>
      <c r="B3983" s="2" t="inlineStr"/>
      <c r="C3983" s="2" t="inlineStr"/>
      <c r="D3983" s="2" t="inlineStr"/>
      <c r="E3983" s="28" t="inlineStr">
        <is>
          <r>
            <t xml:space="preserve">VALOR COM BDI:</t>
          </r>
        </is>
      </c>
      <c r="F3983" s="28" t="inlineStr"/>
      <c r="G3983" s="29" t="n">
        <f>G3982+G3981</f>
        <v>4.62</v>
      </c>
    </row>
    <row r="3984" customHeight="1" ht="10">
      <c r="A3984" s="2" t="inlineStr"/>
      <c r="B3984" s="2" t="inlineStr"/>
      <c r="C3984" s="2" t="inlineStr"/>
      <c r="D3984" s="2" t="inlineStr"/>
      <c r="E3984" s="18" t="inlineStr"/>
      <c r="F3984" s="18" t="inlineStr"/>
      <c r="G3984" s="18" t="inlineStr"/>
    </row>
    <row r="3985" customHeight="1" ht="20">
      <c r="A3985" s="19" t="inlineStr">
        <is>
          <r>
            <t xml:space="preserve">​93398​ GUINDAUTO HIDRÁULICO, CAPACIDADE MÁXIMA DE CARGA 3300 KG, MOMENTO MÁXIMO DE CARGA 5,8 TM, ALCANCE MÁXIMO HORIZONTAL 7,60 M, INCLUSIVE CAMINHÃO TOCO PBT 16.000 KG, POTÊNCIA DE 189 CV - JUROS. AF_03/2016​ (H)</t>
          </r>
        </is>
      </c>
      <c r="B3985" s="19" t="inlineStr"/>
      <c r="C3985" s="19" t="inlineStr"/>
      <c r="D3985" s="19" t="inlineStr"/>
      <c r="E3985" s="19" t="inlineStr"/>
      <c r="F3985" s="19" t="inlineStr"/>
      <c r="G3985" s="19" t="inlineStr"/>
    </row>
    <row r="3986" customHeight="1" ht="15">
      <c r="A3986" s="20" t="inlineStr">
        <is>
          <r>
            <t xml:space="preserve">Equipamento</t>
          </r>
        </is>
      </c>
      <c r="B3986" s="20" t="inlineStr"/>
      <c r="C3986" s="21" t="inlineStr">
        <is>
          <r>
            <t xml:space="preserve">FONTE</t>
          </r>
        </is>
      </c>
      <c r="D3986" s="21" t="inlineStr">
        <is>
          <r>
            <t xml:space="preserve">UNID</t>
          </r>
        </is>
      </c>
      <c r="E3986" s="21" t="inlineStr">
        <is>
          <r>
            <t xml:space="preserve">COEFICIENTE</t>
          </r>
        </is>
      </c>
      <c r="F3986" s="21" t="inlineStr">
        <is>
          <r>
            <t xml:space="preserve">PREÇO UNITÁRIO</t>
          </r>
        </is>
      </c>
      <c r="G3986" s="21" t="inlineStr">
        <is>
          <r>
            <t xml:space="preserve">TOTAL</t>
          </r>
        </is>
      </c>
    </row>
    <row r="3987" customHeight="1" ht="38">
      <c r="A3987" s="22" t="inlineStr">
        <is>
          <r>
            <t xml:space="preserve">00037752</t>
          </r>
        </is>
      </c>
      <c r="B3987" s="23" t="inlineStr">
        <is>
          <r>
            <t xml:space="preserve">CAMINHAO TOCO, PESO BRUTO TOTAL 16000 KG, CARGA UTIL MAXIMA 11030 KG, DISTANCIA ENTRE EIXOS 5,41 M, POTENCIA 185 CV (INCLUI CABINE E CHASSI, NAO INCLUI CARROCERIA)</t>
          </r>
        </is>
      </c>
      <c r="C3987" s="22" t="inlineStr">
        <is>
          <r>
            <t xml:space="preserve">SINAPI</t>
          </r>
        </is>
      </c>
      <c r="D3987" s="22" t="inlineStr">
        <is>
          <r>
            <t xml:space="preserve">UN</t>
          </r>
        </is>
      </c>
      <c r="E3987" s="24" t="n">
        <v>1.41E-5</v>
      </c>
      <c r="F3987" s="25" t="n">
        <v>571483.76</v>
      </c>
      <c r="G3987" s="25" t="n">
        <f>TRUNC(TRUNC(E3987,8)*F3987,2)</f>
        <v>8.05</v>
      </c>
    </row>
    <row r="3988" customHeight="1" ht="46">
      <c r="A3988" s="22" t="inlineStr">
        <is>
          <r>
            <t xml:space="preserve">00010712</t>
          </r>
        </is>
      </c>
      <c r="B3988" s="23" t="inlineStr">
        <is>
          <r>
            <t xml:space="preserve">GUINDAUTO HIDRAULICO, CAPACIDADE MAXIMA DE CARGA 3300 KG, MOMENTO MAXIMO DE CARGA 5,8 TM, ALCANCE MAXIMO HORIZONTAL 7,60 M, PARA MONTAGEM SOBRE CHASSI DE CAMINHAO PBT MINIMO 8000 KG (INCLUI MONTAGEM, NAO INCLUI CAMINHAO)</t>
          </r>
        </is>
      </c>
      <c r="C3988" s="22" t="inlineStr">
        <is>
          <r>
            <t xml:space="preserve">SINAPI</t>
          </r>
        </is>
      </c>
      <c r="D3988" s="22" t="inlineStr">
        <is>
          <r>
            <t xml:space="preserve">UN</t>
          </r>
        </is>
      </c>
      <c r="E3988" s="24" t="n">
        <v>1.44E-5</v>
      </c>
      <c r="F3988" s="25" t="n">
        <v>102197.26</v>
      </c>
      <c r="G3988" s="25" t="n">
        <f>TRUNC(TRUNC(E3988,8)*F3988,2)</f>
        <v>1.47</v>
      </c>
    </row>
    <row r="3989" customHeight="1" ht="15">
      <c r="A3989" s="2" t="inlineStr"/>
      <c r="B3989" s="2" t="inlineStr"/>
      <c r="C3989" s="2" t="inlineStr"/>
      <c r="D3989" s="2" t="inlineStr"/>
      <c r="E3989" s="26" t="inlineStr">
        <is>
          <r>
            <t xml:space="preserve">TOTAL Equipamento:</t>
          </r>
        </is>
      </c>
      <c r="F3989" s="26" t="inlineStr"/>
      <c r="G3989" s="27" t="n">
        <f>SUM(G3987:G3988)</f>
        <v>9.52</v>
      </c>
    </row>
    <row r="3990" customHeight="1" ht="15">
      <c r="A3990" s="2" t="inlineStr"/>
      <c r="B3990" s="2" t="inlineStr"/>
      <c r="C3990" s="2" t="inlineStr"/>
      <c r="D3990" s="2" t="inlineStr"/>
      <c r="E3990" s="28" t="inlineStr">
        <is>
          <r>
            <t xml:space="preserve">VALOR:</t>
          </r>
        </is>
      </c>
      <c r="F3990" s="28" t="inlineStr"/>
      <c r="G3990" s="29" t="n">
        <f>ROUND(SUM(G3989),2)</f>
        <v>9.52</v>
      </c>
    </row>
    <row r="3991" customHeight="1" ht="15">
      <c r="A3991" s="2" t="inlineStr"/>
      <c r="B3991" s="2" t="inlineStr"/>
      <c r="C3991" s="2" t="inlineStr"/>
      <c r="D3991" s="2" t="inlineStr"/>
      <c r="E3991" s="28" t="inlineStr">
        <is>
          <r>
            <t xml:space="preserve">VALOR BDI (20.34%):</t>
          </r>
        </is>
      </c>
      <c r="F3991" s="28" t="inlineStr"/>
      <c r="G3991" s="29" t="n">
        <f>ROUND(G3990*(20.34/100),2)</f>
        <v>1.94</v>
      </c>
    </row>
    <row r="3992" customHeight="1" ht="15">
      <c r="A3992" s="2" t="inlineStr"/>
      <c r="B3992" s="2" t="inlineStr"/>
      <c r="C3992" s="2" t="inlineStr"/>
      <c r="D3992" s="2" t="inlineStr"/>
      <c r="E3992" s="28" t="inlineStr">
        <is>
          <r>
            <t xml:space="preserve">VALOR COM BDI:</t>
          </r>
        </is>
      </c>
      <c r="F3992" s="28" t="inlineStr"/>
      <c r="G3992" s="29" t="n">
        <f>G3991+G3990</f>
        <v>11.46</v>
      </c>
    </row>
    <row r="3993" customHeight="1" ht="10">
      <c r="A3993" s="2" t="inlineStr"/>
      <c r="B3993" s="2" t="inlineStr"/>
      <c r="C3993" s="2" t="inlineStr"/>
      <c r="D3993" s="2" t="inlineStr"/>
      <c r="E3993" s="18" t="inlineStr"/>
      <c r="F3993" s="18" t="inlineStr"/>
      <c r="G3993" s="18" t="inlineStr"/>
    </row>
    <row r="3994" customHeight="1" ht="20">
      <c r="A3994" s="19" t="inlineStr">
        <is>
          <r>
            <t xml:space="preserve">​93400​ GUINDAUTO HIDRÁULICO, CAPACIDADE MÁXIMA DE CARGA 3300 KG, MOMENTO MÁXIMO DE CARGA 5,8 TM, ALCANCE MÁXIMO HORIZONTAL 7,60 M, INCLUSIVE CAMINHÃO TOCO PBT 16.000 KG, POTÊNCIA DE 189 CV - MANUTENÇÃO. AF_03/2016​ (H)</t>
          </r>
        </is>
      </c>
      <c r="B3994" s="19" t="inlineStr"/>
      <c r="C3994" s="19" t="inlineStr"/>
      <c r="D3994" s="19" t="inlineStr"/>
      <c r="E3994" s="19" t="inlineStr"/>
      <c r="F3994" s="19" t="inlineStr"/>
      <c r="G3994" s="19" t="inlineStr"/>
    </row>
    <row r="3995" customHeight="1" ht="15">
      <c r="A3995" s="20" t="inlineStr">
        <is>
          <r>
            <t xml:space="preserve">Equipamento</t>
          </r>
        </is>
      </c>
      <c r="B3995" s="20" t="inlineStr"/>
      <c r="C3995" s="21" t="inlineStr">
        <is>
          <r>
            <t xml:space="preserve">FONTE</t>
          </r>
        </is>
      </c>
      <c r="D3995" s="21" t="inlineStr">
        <is>
          <r>
            <t xml:space="preserve">UNID</t>
          </r>
        </is>
      </c>
      <c r="E3995" s="21" t="inlineStr">
        <is>
          <r>
            <t xml:space="preserve">COEFICIENTE</t>
          </r>
        </is>
      </c>
      <c r="F3995" s="21" t="inlineStr">
        <is>
          <r>
            <t xml:space="preserve">PREÇO UNITÁRIO</t>
          </r>
        </is>
      </c>
      <c r="G3995" s="21" t="inlineStr">
        <is>
          <r>
            <t xml:space="preserve">TOTAL</t>
          </r>
        </is>
      </c>
    </row>
    <row r="3996" customHeight="1" ht="38">
      <c r="A3996" s="22" t="inlineStr">
        <is>
          <r>
            <t xml:space="preserve">00037752</t>
          </r>
        </is>
      </c>
      <c r="B3996" s="23" t="inlineStr">
        <is>
          <r>
            <t xml:space="preserve">CAMINHAO TOCO, PESO BRUTO TOTAL 16000 KG, CARGA UTIL MAXIMA 11030 KG, DISTANCIA ENTRE EIXOS 5,41 M, POTENCIA 185 CV (INCLUI CABINE E CHASSI, NAO INCLUI CARROCERIA)</t>
          </r>
        </is>
      </c>
      <c r="C3996" s="22" t="inlineStr">
        <is>
          <r>
            <t xml:space="preserve">SINAPI</t>
          </r>
        </is>
      </c>
      <c r="D3996" s="22" t="inlineStr">
        <is>
          <r>
            <t xml:space="preserve">UN</t>
          </r>
        </is>
      </c>
      <c r="E3996" s="24" t="n">
        <v>6.43E-5</v>
      </c>
      <c r="F3996" s="25" t="n">
        <v>571483.76</v>
      </c>
      <c r="G3996" s="25" t="n">
        <f>TRUNC(TRUNC(E3996,8)*F3996,2)</f>
        <v>36.74</v>
      </c>
    </row>
    <row r="3997" customHeight="1" ht="46">
      <c r="A3997" s="22" t="inlineStr">
        <is>
          <r>
            <t xml:space="preserve">00010712</t>
          </r>
        </is>
      </c>
      <c r="B3997" s="23" t="inlineStr">
        <is>
          <r>
            <t xml:space="preserve">GUINDAUTO HIDRAULICO, CAPACIDADE MAXIMA DE CARGA 3300 KG, MOMENTO MAXIMO DE CARGA 5,8 TM, ALCANCE MAXIMO HORIZONTAL 7,60 M, PARA MONTAGEM SOBRE CHASSI DE CAMINHAO PBT MINIMO 8000 KG (INCLUI MONTAGEM, NAO INCLUI CAMINHAO)</t>
          </r>
        </is>
      </c>
      <c r="C3997" s="22" t="inlineStr">
        <is>
          <r>
            <t xml:space="preserve">SINAPI</t>
          </r>
        </is>
      </c>
      <c r="D3997" s="22" t="inlineStr">
        <is>
          <r>
            <t xml:space="preserve">UN</t>
          </r>
        </is>
      </c>
      <c r="E3997" s="24" t="n">
        <v>6.89E-5</v>
      </c>
      <c r="F3997" s="25" t="n">
        <v>102197.26</v>
      </c>
      <c r="G3997" s="25" t="n">
        <f>TRUNC(TRUNC(E3997,8)*F3997,2)</f>
        <v>7.04</v>
      </c>
    </row>
    <row r="3998" customHeight="1" ht="15">
      <c r="A3998" s="2" t="inlineStr"/>
      <c r="B3998" s="2" t="inlineStr"/>
      <c r="C3998" s="2" t="inlineStr"/>
      <c r="D3998" s="2" t="inlineStr"/>
      <c r="E3998" s="26" t="inlineStr">
        <is>
          <r>
            <t xml:space="preserve">TOTAL Equipamento:</t>
          </r>
        </is>
      </c>
      <c r="F3998" s="26" t="inlineStr"/>
      <c r="G3998" s="27" t="n">
        <f>SUM(G3996:G3997)</f>
        <v>43.78</v>
      </c>
    </row>
    <row r="3999" customHeight="1" ht="15">
      <c r="A3999" s="2" t="inlineStr"/>
      <c r="B3999" s="2" t="inlineStr"/>
      <c r="C3999" s="2" t="inlineStr"/>
      <c r="D3999" s="2" t="inlineStr"/>
      <c r="E3999" s="28" t="inlineStr">
        <is>
          <r>
            <t xml:space="preserve">VALOR:</t>
          </r>
        </is>
      </c>
      <c r="F3999" s="28" t="inlineStr"/>
      <c r="G3999" s="29" t="n">
        <f>ROUND(SUM(G3998),2)</f>
        <v>43.78</v>
      </c>
    </row>
    <row r="4000" customHeight="1" ht="15">
      <c r="A4000" s="2" t="inlineStr"/>
      <c r="B4000" s="2" t="inlineStr"/>
      <c r="C4000" s="2" t="inlineStr"/>
      <c r="D4000" s="2" t="inlineStr"/>
      <c r="E4000" s="28" t="inlineStr">
        <is>
          <r>
            <t xml:space="preserve">VALOR BDI (20.34%):</t>
          </r>
        </is>
      </c>
      <c r="F4000" s="28" t="inlineStr"/>
      <c r="G4000" s="29" t="n">
        <f>ROUND(G3999*(20.34/100),2)</f>
        <v>8.9</v>
      </c>
    </row>
    <row r="4001" customHeight="1" ht="15">
      <c r="A4001" s="2" t="inlineStr"/>
      <c r="B4001" s="2" t="inlineStr"/>
      <c r="C4001" s="2" t="inlineStr"/>
      <c r="D4001" s="2" t="inlineStr"/>
      <c r="E4001" s="28" t="inlineStr">
        <is>
          <r>
            <t xml:space="preserve">VALOR COM BDI:</t>
          </r>
        </is>
      </c>
      <c r="F4001" s="28" t="inlineStr"/>
      <c r="G4001" s="29" t="n">
        <f>G4000+G3999</f>
        <v>52.68</v>
      </c>
    </row>
    <row r="4002" customHeight="1" ht="10">
      <c r="A4002" s="2" t="inlineStr"/>
      <c r="B4002" s="2" t="inlineStr"/>
      <c r="C4002" s="2" t="inlineStr"/>
      <c r="D4002" s="2" t="inlineStr"/>
      <c r="E4002" s="18" t="inlineStr"/>
      <c r="F4002" s="18" t="inlineStr"/>
      <c r="G4002" s="18" t="inlineStr"/>
    </row>
    <row r="4003" customHeight="1" ht="20">
      <c r="A4003" s="19" t="inlineStr">
        <is>
          <r>
            <t xml:space="preserve">​93401​ GUINDAUTO HIDRÁULICO, CAPACIDADE MÁXIMA DE CARGA 3300 KG, MOMENTO MÁXIMO DE CARGA 5,8 TM, ALCANCE MÁXIMO HORIZONTAL 7,60 M, INCLUSIVE CAMINHÃO TOCO PBT 16.000 KG, POTÊNCIA DE 189 CV - MATERIAIS NA OPERAÇÃO. AF_03/2016​ (H)</t>
          </r>
        </is>
      </c>
      <c r="B4003" s="19" t="inlineStr"/>
      <c r="C4003" s="19" t="inlineStr"/>
      <c r="D4003" s="19" t="inlineStr"/>
      <c r="E4003" s="19" t="inlineStr"/>
      <c r="F4003" s="19" t="inlineStr"/>
      <c r="G4003" s="19" t="inlineStr"/>
    </row>
    <row r="4004" customHeight="1" ht="15">
      <c r="A4004" s="20" t="inlineStr">
        <is>
          <r>
            <t xml:space="preserve">Material</t>
          </r>
        </is>
      </c>
      <c r="B4004" s="20" t="inlineStr"/>
      <c r="C4004" s="21" t="inlineStr">
        <is>
          <r>
            <t xml:space="preserve">FONTE</t>
          </r>
        </is>
      </c>
      <c r="D4004" s="21" t="inlineStr">
        <is>
          <r>
            <t xml:space="preserve">UNID</t>
          </r>
        </is>
      </c>
      <c r="E4004" s="21" t="inlineStr">
        <is>
          <r>
            <t xml:space="preserve">COEFICIENTE</t>
          </r>
        </is>
      </c>
      <c r="F4004" s="21" t="inlineStr">
        <is>
          <r>
            <t xml:space="preserve">PREÇO UNITÁRIO</t>
          </r>
        </is>
      </c>
      <c r="G4004" s="21" t="inlineStr">
        <is>
          <r>
            <t xml:space="preserve">TOTAL</t>
          </r>
        </is>
      </c>
    </row>
    <row r="4005" customHeight="1" ht="21">
      <c r="A4005" s="22" t="inlineStr">
        <is>
          <r>
            <t xml:space="preserve">00004221</t>
          </r>
        </is>
      </c>
      <c r="B4005" s="23" t="inlineStr">
        <is>
          <r>
            <t xml:space="preserve">OLEO DIESEL COMBUSTIVEL COMUM METROPOLITANO S-10 OU S-500</t>
          </r>
        </is>
      </c>
      <c r="C4005" s="22" t="inlineStr">
        <is>
          <r>
            <t xml:space="preserve">SINAPI</t>
          </r>
        </is>
      </c>
      <c r="D4005" s="22" t="inlineStr">
        <is>
          <r>
            <t xml:space="preserve">L</t>
          </r>
        </is>
      </c>
      <c r="E4005" s="24" t="n">
        <v>26.43</v>
      </c>
      <c r="F4005" s="25" t="n">
        <v>6.0</v>
      </c>
      <c r="G4005" s="25" t="n">
        <f>TRUNC(TRUNC(E4005,8)*F4005,2)</f>
        <v>158.58</v>
      </c>
    </row>
    <row r="4006" customHeight="1" ht="15">
      <c r="A4006" s="2" t="inlineStr"/>
      <c r="B4006" s="2" t="inlineStr"/>
      <c r="C4006" s="2" t="inlineStr"/>
      <c r="D4006" s="2" t="inlineStr"/>
      <c r="E4006" s="26" t="inlineStr">
        <is>
          <r>
            <t xml:space="preserve">TOTAL Material:</t>
          </r>
        </is>
      </c>
      <c r="F4006" s="26" t="inlineStr"/>
      <c r="G4006" s="27" t="n">
        <f>SUM(G4005:G4005)</f>
        <v>158.58</v>
      </c>
    </row>
    <row r="4007" customHeight="1" ht="15">
      <c r="A4007" s="2" t="inlineStr"/>
      <c r="B4007" s="2" t="inlineStr"/>
      <c r="C4007" s="2" t="inlineStr"/>
      <c r="D4007" s="2" t="inlineStr"/>
      <c r="E4007" s="28" t="inlineStr">
        <is>
          <r>
            <t xml:space="preserve">VALOR:</t>
          </r>
        </is>
      </c>
      <c r="F4007" s="28" t="inlineStr"/>
      <c r="G4007" s="29" t="n">
        <f>ROUND(SUM(G4006),2)</f>
        <v>158.58</v>
      </c>
    </row>
    <row r="4008" customHeight="1" ht="15">
      <c r="A4008" s="2" t="inlineStr"/>
      <c r="B4008" s="2" t="inlineStr"/>
      <c r="C4008" s="2" t="inlineStr"/>
      <c r="D4008" s="2" t="inlineStr"/>
      <c r="E4008" s="28" t="inlineStr">
        <is>
          <r>
            <t xml:space="preserve">VALOR BDI (20.34%):</t>
          </r>
        </is>
      </c>
      <c r="F4008" s="28" t="inlineStr"/>
      <c r="G4008" s="29" t="n">
        <f>ROUND(G4007*(20.34/100),2)</f>
        <v>32.26</v>
      </c>
    </row>
    <row r="4009" customHeight="1" ht="15">
      <c r="A4009" s="2" t="inlineStr"/>
      <c r="B4009" s="2" t="inlineStr"/>
      <c r="C4009" s="2" t="inlineStr"/>
      <c r="D4009" s="2" t="inlineStr"/>
      <c r="E4009" s="28" t="inlineStr">
        <is>
          <r>
            <t xml:space="preserve">VALOR COM BDI:</t>
          </r>
        </is>
      </c>
      <c r="F4009" s="28" t="inlineStr"/>
      <c r="G4009" s="29" t="n">
        <f>G4008+G4007</f>
        <v>190.84</v>
      </c>
    </row>
    <row r="4010" customHeight="1" ht="10">
      <c r="A4010" s="2" t="inlineStr"/>
      <c r="B4010" s="2" t="inlineStr"/>
      <c r="C4010" s="2" t="inlineStr"/>
      <c r="D4010" s="2" t="inlineStr"/>
      <c r="E4010" s="18" t="inlineStr"/>
      <c r="F4010" s="18" t="inlineStr"/>
      <c r="G4010" s="18" t="inlineStr"/>
    </row>
    <row r="4011" customHeight="1" ht="20">
      <c r="A4011" s="19" t="inlineStr">
        <is>
          <r>
            <t xml:space="preserve">​5930​ GUINDAUTO HIDRÁULICO, CAPACIDADE MÁXIMA DE CARGA 6200 KG, MOMENTO MÁXIMO DE CARGA 11,7 TM, ALCANCE MÁXIMO HORIZONTAL 9,70 M, INCLUSIVE CAMINHÃO TOCO PBT 16.000 KG, POTÊNCIA DE 189 CV - CHI DIURNO. AF_06/2014​ (CHI)</t>
          </r>
        </is>
      </c>
      <c r="B4011" s="19" t="inlineStr"/>
      <c r="C4011" s="19" t="inlineStr"/>
      <c r="D4011" s="19" t="inlineStr"/>
      <c r="E4011" s="19" t="inlineStr"/>
      <c r="F4011" s="19" t="inlineStr"/>
      <c r="G4011" s="19" t="inlineStr"/>
    </row>
    <row r="4012" customHeight="1" ht="15">
      <c r="A4012" s="20" t="inlineStr">
        <is>
          <r>
            <t xml:space="preserve">Mão de Obra com Encargos Complementares</t>
          </r>
        </is>
      </c>
      <c r="B4012" s="20" t="inlineStr"/>
      <c r="C4012" s="21" t="inlineStr">
        <is>
          <r>
            <t xml:space="preserve">FONTE</t>
          </r>
        </is>
      </c>
      <c r="D4012" s="21" t="inlineStr">
        <is>
          <r>
            <t xml:space="preserve">UNID</t>
          </r>
        </is>
      </c>
      <c r="E4012" s="21" t="inlineStr">
        <is>
          <r>
            <t xml:space="preserve">COEFICIENTE</t>
          </r>
        </is>
      </c>
      <c r="F4012" s="21" t="inlineStr">
        <is>
          <r>
            <t xml:space="preserve">PREÇO UNITÁRIO</t>
          </r>
        </is>
      </c>
      <c r="G4012" s="21" t="inlineStr">
        <is>
          <r>
            <t xml:space="preserve">TOTAL</t>
          </r>
        </is>
      </c>
    </row>
    <row r="4013" customHeight="1" ht="21">
      <c r="A4013" s="22" t="inlineStr">
        <is>
          <r>
            <t xml:space="preserve">88286</t>
          </r>
        </is>
      </c>
      <c r="B4013" s="23" t="inlineStr">
        <is>
          <r>
            <t xml:space="preserve">MOTORISTA OPERADOR DE MUNCK COM ENCARGOS COMPLEMENTARES</t>
          </r>
        </is>
      </c>
      <c r="C4013" s="22" t="inlineStr">
        <is>
          <r>
            <t xml:space="preserve">SINAPI</t>
          </r>
        </is>
      </c>
      <c r="D4013" s="22" t="inlineStr">
        <is>
          <r>
            <t xml:space="preserve">H</t>
          </r>
        </is>
      </c>
      <c r="E4013" s="24" t="n">
        <v>1.0</v>
      </c>
      <c r="F4013" s="25" t="n">
        <v>38.11</v>
      </c>
      <c r="G4013" s="25" t="n">
        <f>TRUNC(TRUNC(E4013,8)*F4013,2)</f>
        <v>38.11</v>
      </c>
    </row>
    <row r="4014" customHeight="1" ht="18">
      <c r="A4014" s="2" t="inlineStr"/>
      <c r="B4014" s="2" t="inlineStr"/>
      <c r="C4014" s="2" t="inlineStr"/>
      <c r="D4014" s="2" t="inlineStr"/>
      <c r="E4014" s="26" t="inlineStr">
        <is>
          <r>
            <t xml:space="preserve">TOTAL Mão de Obra com Encargos Complementares:</t>
          </r>
        </is>
      </c>
      <c r="F4014" s="26" t="inlineStr"/>
      <c r="G4014" s="27" t="n">
        <f>SUM(G4013:G4013)</f>
        <v>38.11</v>
      </c>
    </row>
    <row r="4015" customHeight="1" ht="15">
      <c r="A4015" s="20" t="inlineStr">
        <is>
          <r>
            <t xml:space="preserve">Serviço</t>
          </r>
        </is>
      </c>
      <c r="B4015" s="20" t="inlineStr"/>
      <c r="C4015" s="21" t="inlineStr">
        <is>
          <r>
            <t xml:space="preserve">FONTE</t>
          </r>
        </is>
      </c>
      <c r="D4015" s="21" t="inlineStr">
        <is>
          <r>
            <t xml:space="preserve">UNID</t>
          </r>
        </is>
      </c>
      <c r="E4015" s="21" t="inlineStr">
        <is>
          <r>
            <t xml:space="preserve">COEFICIENTE</t>
          </r>
        </is>
      </c>
      <c r="F4015" s="21" t="inlineStr">
        <is>
          <r>
            <t xml:space="preserve">PREÇO UNITÁRIO</t>
          </r>
        </is>
      </c>
      <c r="G4015" s="21" t="inlineStr">
        <is>
          <r>
            <t xml:space="preserve">TOTAL</t>
          </r>
        </is>
      </c>
    </row>
    <row r="4016" customHeight="1" ht="46">
      <c r="A4016" s="22" t="inlineStr">
        <is>
          <r>
            <t xml:space="preserve">89259</t>
          </r>
        </is>
      </c>
      <c r="B4016" s="23" t="inlineStr">
        <is>
          <r>
            <t xml:space="preserve">GUINDAUTO HIDRÁULICO, CAPACIDADE MÁXIMA DE CARGA 6200 KG, MOMENTO MÁXIMO DE CARGA 11,7 TM, ALCANCE MÁXIMO HORIZONTAL 9,70 M, INCLUSIVE CAMINHÃO TOCO PBT 16.000 KG, POTÊNCIA DE 189 CV - DEPRECIAÇÃO. AF_06/2014</t>
          </r>
        </is>
      </c>
      <c r="C4016" s="22" t="inlineStr">
        <is>
          <r>
            <t xml:space="preserve">SINAPI</t>
          </r>
        </is>
      </c>
      <c r="D4016" s="22" t="inlineStr">
        <is>
          <r>
            <t xml:space="preserve">H</t>
          </r>
        </is>
      </c>
      <c r="E4016" s="24" t="n">
        <v>1.0</v>
      </c>
      <c r="F4016" s="25" t="n">
        <v>27.52</v>
      </c>
      <c r="G4016" s="25" t="n">
        <f>TRUNC(TRUNC(E4016,8)*F4016,2)</f>
        <v>27.52</v>
      </c>
    </row>
    <row r="4017" customHeight="1" ht="46">
      <c r="A4017" s="22" t="inlineStr">
        <is>
          <r>
            <t xml:space="preserve">91466</t>
          </r>
        </is>
      </c>
      <c r="B4017" s="23" t="inlineStr">
        <is>
          <r>
            <t xml:space="preserve">GUINDAUTO HIDRÁULICO, CAPACIDADE MÁXIMA DE CARGA 6200 KG, MOMENTO MÁXIMO DE CARGA 11,7 TM, ALCANCE MÁXIMO HORIZONTAL 9,70 M, INCLUSIVE CAMINHÃO TOCO PBT 16.000 KG, POTÊNCIA DE 189 CV - IMPOSTOS E SEGUROS. AF_08/2015</t>
          </r>
        </is>
      </c>
      <c r="C4017" s="22" t="inlineStr">
        <is>
          <r>
            <t xml:space="preserve">SINAPI</t>
          </r>
        </is>
      </c>
      <c r="D4017" s="22" t="inlineStr">
        <is>
          <r>
            <t xml:space="preserve">H</t>
          </r>
        </is>
      </c>
      <c r="E4017" s="24" t="n">
        <v>1.0</v>
      </c>
      <c r="F4017" s="25" t="n">
        <v>4.08</v>
      </c>
      <c r="G4017" s="25" t="n">
        <f>TRUNC(TRUNC(E4017,8)*F4017,2)</f>
        <v>4.08</v>
      </c>
    </row>
    <row r="4018" customHeight="1" ht="38">
      <c r="A4018" s="22" t="inlineStr">
        <is>
          <r>
            <t xml:space="preserve">89260</t>
          </r>
        </is>
      </c>
      <c r="B4018" s="23" t="inlineStr">
        <is>
          <r>
            <t xml:space="preserve">GUINDAUTO HIDRÁULICO, CAPACIDADE MÁXIMA DE CARGA 6200 KG, MOMENTO MÁXIMO DE CARGA 11,7 TM, ALCANCE MÁXIMO HORIZONTAL 9,70 M, INCLUSIVE CAMINHÃO TOCO PBT 16.000 KG, POTÊNCIA DE 189 CV - JUROS. AF_06/2014</t>
          </r>
        </is>
      </c>
      <c r="C4018" s="22" t="inlineStr">
        <is>
          <r>
            <t xml:space="preserve">SINAPI</t>
          </r>
        </is>
      </c>
      <c r="D4018" s="22" t="inlineStr">
        <is>
          <r>
            <t xml:space="preserve">H</t>
          </r>
        </is>
      </c>
      <c r="E4018" s="24" t="n">
        <v>1.0</v>
      </c>
      <c r="F4018" s="25" t="n">
        <v>10.12</v>
      </c>
      <c r="G4018" s="25" t="n">
        <f>TRUNC(TRUNC(E4018,8)*F4018,2)</f>
        <v>10.12</v>
      </c>
    </row>
    <row r="4019" customHeight="1" ht="15">
      <c r="A4019" s="2" t="inlineStr"/>
      <c r="B4019" s="2" t="inlineStr"/>
      <c r="C4019" s="2" t="inlineStr"/>
      <c r="D4019" s="2" t="inlineStr"/>
      <c r="E4019" s="26" t="inlineStr">
        <is>
          <r>
            <t xml:space="preserve">TOTAL Serviço:</t>
          </r>
        </is>
      </c>
      <c r="F4019" s="26" t="inlineStr"/>
      <c r="G4019" s="27" t="n">
        <f>SUM(G4016:G4018)</f>
        <v>41.72</v>
      </c>
    </row>
    <row r="4020" customHeight="1" ht="15">
      <c r="A4020" s="2" t="inlineStr"/>
      <c r="B4020" s="2" t="inlineStr"/>
      <c r="C4020" s="2" t="inlineStr"/>
      <c r="D4020" s="2" t="inlineStr"/>
      <c r="E4020" s="28" t="inlineStr">
        <is>
          <r>
            <t xml:space="preserve">VALOR:</t>
          </r>
        </is>
      </c>
      <c r="F4020" s="28" t="inlineStr"/>
      <c r="G4020" s="29" t="n">
        <f>ROUND(SUM(G4014,G4019),2)</f>
        <v>79.83</v>
      </c>
    </row>
    <row r="4021" customHeight="1" ht="15">
      <c r="A4021" s="2" t="inlineStr"/>
      <c r="B4021" s="2" t="inlineStr"/>
      <c r="C4021" s="2" t="inlineStr"/>
      <c r="D4021" s="2" t="inlineStr"/>
      <c r="E4021" s="28" t="inlineStr">
        <is>
          <r>
            <t xml:space="preserve">VALOR BDI (20.34%):</t>
          </r>
        </is>
      </c>
      <c r="F4021" s="28" t="inlineStr"/>
      <c r="G4021" s="29" t="n">
        <f>ROUND(G4020*(20.34/100),2)</f>
        <v>16.24</v>
      </c>
    </row>
    <row r="4022" customHeight="1" ht="15">
      <c r="A4022" s="2" t="inlineStr"/>
      <c r="B4022" s="2" t="inlineStr"/>
      <c r="C4022" s="2" t="inlineStr"/>
      <c r="D4022" s="2" t="inlineStr"/>
      <c r="E4022" s="28" t="inlineStr">
        <is>
          <r>
            <t xml:space="preserve">VALOR COM BDI:</t>
          </r>
        </is>
      </c>
      <c r="F4022" s="28" t="inlineStr"/>
      <c r="G4022" s="29" t="n">
        <f>G4021+G4020</f>
        <v>96.07</v>
      </c>
    </row>
    <row r="4023" customHeight="1" ht="10">
      <c r="A4023" s="2" t="inlineStr"/>
      <c r="B4023" s="2" t="inlineStr"/>
      <c r="C4023" s="2" t="inlineStr"/>
      <c r="D4023" s="2" t="inlineStr"/>
      <c r="E4023" s="18" t="inlineStr"/>
      <c r="F4023" s="18" t="inlineStr"/>
      <c r="G4023" s="18" t="inlineStr"/>
    </row>
    <row r="4024" customHeight="1" ht="20">
      <c r="A4024" s="19" t="inlineStr">
        <is>
          <r>
            <t xml:space="preserve">​5928​ GUINDAUTO HIDRÁULICO, CAPACIDADE MÁXIMA DE CARGA 6200 KG, MOMENTO MÁXIMO DE CARGA 11,7 TM, ALCANCE MÁXIMO HORIZONTAL 9,70 M, INCLUSIVE CAMINHÃO TOCO PBT 16.000 KG, POTÊNCIA DE 189 CV - CHP DIURNO. AF_06/2014​ (CHP)</t>
          </r>
        </is>
      </c>
      <c r="B4024" s="19" t="inlineStr"/>
      <c r="C4024" s="19" t="inlineStr"/>
      <c r="D4024" s="19" t="inlineStr"/>
      <c r="E4024" s="19" t="inlineStr"/>
      <c r="F4024" s="19" t="inlineStr"/>
      <c r="G4024" s="19" t="inlineStr"/>
    </row>
    <row r="4025" customHeight="1" ht="15">
      <c r="A4025" s="20" t="inlineStr">
        <is>
          <r>
            <t xml:space="preserve">Mão de Obra com Encargos Complementares</t>
          </r>
        </is>
      </c>
      <c r="B4025" s="20" t="inlineStr"/>
      <c r="C4025" s="21" t="inlineStr">
        <is>
          <r>
            <t xml:space="preserve">FONTE</t>
          </r>
        </is>
      </c>
      <c r="D4025" s="21" t="inlineStr">
        <is>
          <r>
            <t xml:space="preserve">UNID</t>
          </r>
        </is>
      </c>
      <c r="E4025" s="21" t="inlineStr">
        <is>
          <r>
            <t xml:space="preserve">COEFICIENTE</t>
          </r>
        </is>
      </c>
      <c r="F4025" s="21" t="inlineStr">
        <is>
          <r>
            <t xml:space="preserve">PREÇO UNITÁRIO</t>
          </r>
        </is>
      </c>
      <c r="G4025" s="21" t="inlineStr">
        <is>
          <r>
            <t xml:space="preserve">TOTAL</t>
          </r>
        </is>
      </c>
    </row>
    <row r="4026" customHeight="1" ht="21">
      <c r="A4026" s="22" t="inlineStr">
        <is>
          <r>
            <t xml:space="preserve">88286</t>
          </r>
        </is>
      </c>
      <c r="B4026" s="23" t="inlineStr">
        <is>
          <r>
            <t xml:space="preserve">MOTORISTA OPERADOR DE MUNCK COM ENCARGOS COMPLEMENTARES</t>
          </r>
        </is>
      </c>
      <c r="C4026" s="22" t="inlineStr">
        <is>
          <r>
            <t xml:space="preserve">SINAPI</t>
          </r>
        </is>
      </c>
      <c r="D4026" s="22" t="inlineStr">
        <is>
          <r>
            <t xml:space="preserve">H</t>
          </r>
        </is>
      </c>
      <c r="E4026" s="24" t="n">
        <v>1.0</v>
      </c>
      <c r="F4026" s="25" t="n">
        <v>38.11</v>
      </c>
      <c r="G4026" s="25" t="n">
        <f>TRUNC(TRUNC(E4026,8)*F4026,2)</f>
        <v>38.11</v>
      </c>
    </row>
    <row r="4027" customHeight="1" ht="18">
      <c r="A4027" s="2" t="inlineStr"/>
      <c r="B4027" s="2" t="inlineStr"/>
      <c r="C4027" s="2" t="inlineStr"/>
      <c r="D4027" s="2" t="inlineStr"/>
      <c r="E4027" s="26" t="inlineStr">
        <is>
          <r>
            <t xml:space="preserve">TOTAL Mão de Obra com Encargos Complementares:</t>
          </r>
        </is>
      </c>
      <c r="F4027" s="26" t="inlineStr"/>
      <c r="G4027" s="27" t="n">
        <f>SUM(G4026:G4026)</f>
        <v>38.11</v>
      </c>
    </row>
    <row r="4028" customHeight="1" ht="15">
      <c r="A4028" s="20" t="inlineStr">
        <is>
          <r>
            <t xml:space="preserve">Serviço</t>
          </r>
        </is>
      </c>
      <c r="B4028" s="20" t="inlineStr"/>
      <c r="C4028" s="21" t="inlineStr">
        <is>
          <r>
            <t xml:space="preserve">FONTE</t>
          </r>
        </is>
      </c>
      <c r="D4028" s="21" t="inlineStr">
        <is>
          <r>
            <t xml:space="preserve">UNID</t>
          </r>
        </is>
      </c>
      <c r="E4028" s="21" t="inlineStr">
        <is>
          <r>
            <t xml:space="preserve">COEFICIENTE</t>
          </r>
        </is>
      </c>
      <c r="F4028" s="21" t="inlineStr">
        <is>
          <r>
            <t xml:space="preserve">PREÇO UNITÁRIO</t>
          </r>
        </is>
      </c>
      <c r="G4028" s="21" t="inlineStr">
        <is>
          <r>
            <t xml:space="preserve">TOTAL</t>
          </r>
        </is>
      </c>
    </row>
    <row r="4029" customHeight="1" ht="46">
      <c r="A4029" s="22" t="inlineStr">
        <is>
          <r>
            <t xml:space="preserve">89259</t>
          </r>
        </is>
      </c>
      <c r="B4029" s="23" t="inlineStr">
        <is>
          <r>
            <t xml:space="preserve">GUINDAUTO HIDRÁULICO, CAPACIDADE MÁXIMA DE CARGA 6200 KG, MOMENTO MÁXIMO DE CARGA 11,7 TM, ALCANCE MÁXIMO HORIZONTAL 9,70 M, INCLUSIVE CAMINHÃO TOCO PBT 16.000 KG, POTÊNCIA DE 189 CV - DEPRECIAÇÃO. AF_06/2014</t>
          </r>
        </is>
      </c>
      <c r="C4029" s="22" t="inlineStr">
        <is>
          <r>
            <t xml:space="preserve">SINAPI</t>
          </r>
        </is>
      </c>
      <c r="D4029" s="22" t="inlineStr">
        <is>
          <r>
            <t xml:space="preserve">H</t>
          </r>
        </is>
      </c>
      <c r="E4029" s="24" t="n">
        <v>1.0</v>
      </c>
      <c r="F4029" s="25" t="n">
        <v>27.52</v>
      </c>
      <c r="G4029" s="25" t="n">
        <f>TRUNC(TRUNC(E4029,8)*F4029,2)</f>
        <v>27.52</v>
      </c>
    </row>
    <row r="4030" customHeight="1" ht="46">
      <c r="A4030" s="22" t="inlineStr">
        <is>
          <r>
            <t xml:space="preserve">91466</t>
          </r>
        </is>
      </c>
      <c r="B4030" s="23" t="inlineStr">
        <is>
          <r>
            <t xml:space="preserve">GUINDAUTO HIDRÁULICO, CAPACIDADE MÁXIMA DE CARGA 6200 KG, MOMENTO MÁXIMO DE CARGA 11,7 TM, ALCANCE MÁXIMO HORIZONTAL 9,70 M, INCLUSIVE CAMINHÃO TOCO PBT 16.000 KG, POTÊNCIA DE 189 CV - IMPOSTOS E SEGUROS. AF_08/2015</t>
          </r>
        </is>
      </c>
      <c r="C4030" s="22" t="inlineStr">
        <is>
          <r>
            <t xml:space="preserve">SINAPI</t>
          </r>
        </is>
      </c>
      <c r="D4030" s="22" t="inlineStr">
        <is>
          <r>
            <t xml:space="preserve">H</t>
          </r>
        </is>
      </c>
      <c r="E4030" s="24" t="n">
        <v>1.0</v>
      </c>
      <c r="F4030" s="25" t="n">
        <v>4.08</v>
      </c>
      <c r="G4030" s="25" t="n">
        <f>TRUNC(TRUNC(E4030,8)*F4030,2)</f>
        <v>4.08</v>
      </c>
    </row>
    <row r="4031" customHeight="1" ht="38">
      <c r="A4031" s="22" t="inlineStr">
        <is>
          <r>
            <t xml:space="preserve">89260</t>
          </r>
        </is>
      </c>
      <c r="B4031" s="23" t="inlineStr">
        <is>
          <r>
            <t xml:space="preserve">GUINDAUTO HIDRÁULICO, CAPACIDADE MÁXIMA DE CARGA 6200 KG, MOMENTO MÁXIMO DE CARGA 11,7 TM, ALCANCE MÁXIMO HORIZONTAL 9,70 M, INCLUSIVE CAMINHÃO TOCO PBT 16.000 KG, POTÊNCIA DE 189 CV - JUROS. AF_06/2014</t>
          </r>
        </is>
      </c>
      <c r="C4031" s="22" t="inlineStr">
        <is>
          <r>
            <t xml:space="preserve">SINAPI</t>
          </r>
        </is>
      </c>
      <c r="D4031" s="22" t="inlineStr">
        <is>
          <r>
            <t xml:space="preserve">H</t>
          </r>
        </is>
      </c>
      <c r="E4031" s="24" t="n">
        <v>1.0</v>
      </c>
      <c r="F4031" s="25" t="n">
        <v>10.12</v>
      </c>
      <c r="G4031" s="25" t="n">
        <f>TRUNC(TRUNC(E4031,8)*F4031,2)</f>
        <v>10.12</v>
      </c>
    </row>
    <row r="4032" customHeight="1" ht="46">
      <c r="A4032" s="22" t="inlineStr">
        <is>
          <r>
            <t xml:space="preserve">89262</t>
          </r>
        </is>
      </c>
      <c r="B4032" s="23" t="inlineStr">
        <is>
          <r>
            <t xml:space="preserve">GUINDAUTO HIDRÁULICO, CAPACIDADE MÁXIMA DE CARGA 6200 KG, MOMENTO MÁXIMO DE CARGA 11,7 TM, ALCANCE MÁXIMO HORIZONTAL 9,70 M, INCLUSIVE CAMINHÃO TOCO PBT 16.000 KG, POTÊNCIA DE 189 CV - MANUTENÇÃO. AF_06/2014</t>
          </r>
        </is>
      </c>
      <c r="C4032" s="22" t="inlineStr">
        <is>
          <r>
            <t xml:space="preserve">SINAPI</t>
          </r>
        </is>
      </c>
      <c r="D4032" s="22" t="inlineStr">
        <is>
          <r>
            <t xml:space="preserve">H</t>
          </r>
        </is>
      </c>
      <c r="E4032" s="24" t="n">
        <v>1.0</v>
      </c>
      <c r="F4032" s="25" t="n">
        <v>46.64</v>
      </c>
      <c r="G4032" s="25" t="n">
        <f>TRUNC(TRUNC(E4032,8)*F4032,2)</f>
        <v>46.64</v>
      </c>
    </row>
    <row r="4033" customHeight="1" ht="46">
      <c r="A4033" s="22" t="inlineStr">
        <is>
          <r>
            <t xml:space="preserve">91467</t>
          </r>
        </is>
      </c>
      <c r="B4033" s="23" t="inlineStr">
        <is>
          <r>
            <t xml:space="preserve">GUINDAUTO HIDRÁULICO, CAPACIDADE MÁXIMA DE CARGA 6200 KG, MOMENTO MÁXIMO DE CARGA 11,7 TM, ALCANCE MÁXIMO HORIZONTAL 9,70 M, INCLUSIVE CAMINHÃO TOCO PBT 16.000 KG, POTÊNCIA DE 189 CV - MATERIAIS NA OPERAÇÃO. AF_08/2015</t>
          </r>
        </is>
      </c>
      <c r="C4033" s="22" t="inlineStr">
        <is>
          <r>
            <t xml:space="preserve">SINAPI</t>
          </r>
        </is>
      </c>
      <c r="D4033" s="22" t="inlineStr">
        <is>
          <r>
            <t xml:space="preserve">H</t>
          </r>
        </is>
      </c>
      <c r="E4033" s="24" t="n">
        <v>1.0</v>
      </c>
      <c r="F4033" s="25" t="n">
        <v>158.58</v>
      </c>
      <c r="G4033" s="25" t="n">
        <f>TRUNC(TRUNC(E4033,8)*F4033,2)</f>
        <v>158.58</v>
      </c>
    </row>
    <row r="4034" customHeight="1" ht="15">
      <c r="A4034" s="2" t="inlineStr"/>
      <c r="B4034" s="2" t="inlineStr"/>
      <c r="C4034" s="2" t="inlineStr"/>
      <c r="D4034" s="2" t="inlineStr"/>
      <c r="E4034" s="26" t="inlineStr">
        <is>
          <r>
            <t xml:space="preserve">TOTAL Serviço:</t>
          </r>
        </is>
      </c>
      <c r="F4034" s="26" t="inlineStr"/>
      <c r="G4034" s="27" t="n">
        <f>SUM(G4029:G4033)</f>
        <v>246.94</v>
      </c>
    </row>
    <row r="4035" customHeight="1" ht="15">
      <c r="A4035" s="2" t="inlineStr"/>
      <c r="B4035" s="2" t="inlineStr"/>
      <c r="C4035" s="2" t="inlineStr"/>
      <c r="D4035" s="2" t="inlineStr"/>
      <c r="E4035" s="28" t="inlineStr">
        <is>
          <r>
            <t xml:space="preserve">VALOR:</t>
          </r>
        </is>
      </c>
      <c r="F4035" s="28" t="inlineStr"/>
      <c r="G4035" s="29" t="n">
        <f>ROUND(SUM(G4027,G4034),2)</f>
        <v>285.05</v>
      </c>
    </row>
    <row r="4036" customHeight="1" ht="15">
      <c r="A4036" s="2" t="inlineStr"/>
      <c r="B4036" s="2" t="inlineStr"/>
      <c r="C4036" s="2" t="inlineStr"/>
      <c r="D4036" s="2" t="inlineStr"/>
      <c r="E4036" s="28" t="inlineStr">
        <is>
          <r>
            <t xml:space="preserve">VALOR BDI (20.34%):</t>
          </r>
        </is>
      </c>
      <c r="F4036" s="28" t="inlineStr"/>
      <c r="G4036" s="29" t="n">
        <f>ROUND(G4035*(20.34/100),2)</f>
        <v>57.98</v>
      </c>
    </row>
    <row r="4037" customHeight="1" ht="15">
      <c r="A4037" s="2" t="inlineStr"/>
      <c r="B4037" s="2" t="inlineStr"/>
      <c r="C4037" s="2" t="inlineStr"/>
      <c r="D4037" s="2" t="inlineStr"/>
      <c r="E4037" s="28" t="inlineStr">
        <is>
          <r>
            <t xml:space="preserve">VALOR COM BDI:</t>
          </r>
        </is>
      </c>
      <c r="F4037" s="28" t="inlineStr"/>
      <c r="G4037" s="29" t="n">
        <f>G4036+G4035</f>
        <v>343.03</v>
      </c>
    </row>
    <row r="4038" customHeight="1" ht="10">
      <c r="A4038" s="2" t="inlineStr"/>
      <c r="B4038" s="2" t="inlineStr"/>
      <c r="C4038" s="2" t="inlineStr"/>
      <c r="D4038" s="2" t="inlineStr"/>
      <c r="E4038" s="18" t="inlineStr"/>
      <c r="F4038" s="18" t="inlineStr"/>
      <c r="G4038" s="18" t="inlineStr"/>
    </row>
    <row r="4039" customHeight="1" ht="20">
      <c r="A4039" s="19" t="inlineStr">
        <is>
          <r>
            <t xml:space="preserve">​89259​ GUINDAUTO HIDRÁULICO, CAPACIDADE MÁXIMA DE CARGA 6200 KG, MOMENTO MÁXIMO DE CARGA 11,7 TM, ALCANCE MÁXIMO HORIZONTAL 9,70 M, INCLUSIVE CAMINHÃO TOCO PBT 16.000 KG, POTÊNCIA DE 189 CV - DEPRECIAÇÃO. AF_06/2014​ (H)</t>
          </r>
        </is>
      </c>
      <c r="B4039" s="19" t="inlineStr"/>
      <c r="C4039" s="19" t="inlineStr"/>
      <c r="D4039" s="19" t="inlineStr"/>
      <c r="E4039" s="19" t="inlineStr"/>
      <c r="F4039" s="19" t="inlineStr"/>
      <c r="G4039" s="19" t="inlineStr"/>
    </row>
    <row r="4040" customHeight="1" ht="15">
      <c r="A4040" s="20" t="inlineStr">
        <is>
          <r>
            <t xml:space="preserve">Equipamento</t>
          </r>
        </is>
      </c>
      <c r="B4040" s="20" t="inlineStr"/>
      <c r="C4040" s="21" t="inlineStr">
        <is>
          <r>
            <t xml:space="preserve">FONTE</t>
          </r>
        </is>
      </c>
      <c r="D4040" s="21" t="inlineStr">
        <is>
          <r>
            <t xml:space="preserve">UNID</t>
          </r>
        </is>
      </c>
      <c r="E4040" s="21" t="inlineStr">
        <is>
          <r>
            <t xml:space="preserve">COEFICIENTE</t>
          </r>
        </is>
      </c>
      <c r="F4040" s="21" t="inlineStr">
        <is>
          <r>
            <t xml:space="preserve">PREÇO UNITÁRIO</t>
          </r>
        </is>
      </c>
      <c r="G4040" s="21" t="inlineStr">
        <is>
          <r>
            <t xml:space="preserve">TOTAL</t>
          </r>
        </is>
      </c>
    </row>
    <row r="4041" customHeight="1" ht="38">
      <c r="A4041" s="22" t="inlineStr">
        <is>
          <r>
            <t xml:space="preserve">00037752</t>
          </r>
        </is>
      </c>
      <c r="B4041" s="23" t="inlineStr">
        <is>
          <r>
            <t xml:space="preserve">CAMINHAO TOCO, PESO BRUTO TOTAL 16000 KG, CARGA UTIL MAXIMA 11030 KG, DISTANCIA ENTRE EIXOS 5,41 M, POTENCIA 185 CV (INCLUI CABINE E CHASSI, NAO INCLUI CARROCERIA)</t>
          </r>
        </is>
      </c>
      <c r="C4041" s="22" t="inlineStr">
        <is>
          <r>
            <t xml:space="preserve">SINAPI</t>
          </r>
        </is>
      </c>
      <c r="D4041" s="22" t="inlineStr">
        <is>
          <r>
            <t xml:space="preserve">UN</t>
          </r>
        </is>
      </c>
      <c r="E4041" s="24" t="n">
        <v>3.43E-5</v>
      </c>
      <c r="F4041" s="25" t="n">
        <v>571483.76</v>
      </c>
      <c r="G4041" s="25" t="n">
        <f>TRUNC(TRUNC(E4041,8)*F4041,2)</f>
        <v>19.6</v>
      </c>
    </row>
    <row r="4042" customHeight="1" ht="46">
      <c r="A4042" s="22" t="inlineStr">
        <is>
          <r>
            <t xml:space="preserve">00003363</t>
          </r>
        </is>
      </c>
      <c r="B4042" s="23" t="inlineStr">
        <is>
          <r>
            <t xml:space="preserve">GUINDAUTO HIDRAULICO, CAPACIDADE MAXIMA DE CARGA 6200 KG, MOMENTO MAXIMO DE CARGA 11,7 TM, ALCANCE MAXIMO HORIZONTAL 9,70 M, PARA MONTAGEM SOBRE CHASSI DE CAMINHAO PBT MINIMO 13000 KG (INCLUI MONTAGEM, NAO INCLUI CAMINHAO)</t>
          </r>
        </is>
      </c>
      <c r="C4042" s="22" t="inlineStr">
        <is>
          <r>
            <t xml:space="preserve">SINAPI</t>
          </r>
        </is>
      </c>
      <c r="D4042" s="22" t="inlineStr">
        <is>
          <r>
            <t xml:space="preserve">UN</t>
          </r>
        </is>
      </c>
      <c r="E4042" s="24" t="n">
        <v>5.51E-5</v>
      </c>
      <c r="F4042" s="25" t="n">
        <v>143750.0</v>
      </c>
      <c r="G4042" s="25" t="n">
        <f>TRUNC(TRUNC(E4042,8)*F4042,2)</f>
        <v>7.92</v>
      </c>
    </row>
    <row r="4043" customHeight="1" ht="15">
      <c r="A4043" s="2" t="inlineStr"/>
      <c r="B4043" s="2" t="inlineStr"/>
      <c r="C4043" s="2" t="inlineStr"/>
      <c r="D4043" s="2" t="inlineStr"/>
      <c r="E4043" s="26" t="inlineStr">
        <is>
          <r>
            <t xml:space="preserve">TOTAL Equipamento:</t>
          </r>
        </is>
      </c>
      <c r="F4043" s="26" t="inlineStr"/>
      <c r="G4043" s="27" t="n">
        <f>SUM(G4041:G4042)</f>
        <v>27.52</v>
      </c>
    </row>
    <row r="4044" customHeight="1" ht="15">
      <c r="A4044" s="2" t="inlineStr"/>
      <c r="B4044" s="2" t="inlineStr"/>
      <c r="C4044" s="2" t="inlineStr"/>
      <c r="D4044" s="2" t="inlineStr"/>
      <c r="E4044" s="28" t="inlineStr">
        <is>
          <r>
            <t xml:space="preserve">VALOR:</t>
          </r>
        </is>
      </c>
      <c r="F4044" s="28" t="inlineStr"/>
      <c r="G4044" s="29" t="n">
        <f>ROUND(SUM(G4043),2)</f>
        <v>27.52</v>
      </c>
    </row>
    <row r="4045" customHeight="1" ht="15">
      <c r="A4045" s="2" t="inlineStr"/>
      <c r="B4045" s="2" t="inlineStr"/>
      <c r="C4045" s="2" t="inlineStr"/>
      <c r="D4045" s="2" t="inlineStr"/>
      <c r="E4045" s="28" t="inlineStr">
        <is>
          <r>
            <t xml:space="preserve">VALOR BDI (20.34%):</t>
          </r>
        </is>
      </c>
      <c r="F4045" s="28" t="inlineStr"/>
      <c r="G4045" s="29" t="n">
        <f>ROUND(G4044*(20.34/100),2)</f>
        <v>5.6</v>
      </c>
    </row>
    <row r="4046" customHeight="1" ht="15">
      <c r="A4046" s="2" t="inlineStr"/>
      <c r="B4046" s="2" t="inlineStr"/>
      <c r="C4046" s="2" t="inlineStr"/>
      <c r="D4046" s="2" t="inlineStr"/>
      <c r="E4046" s="28" t="inlineStr">
        <is>
          <r>
            <t xml:space="preserve">VALOR COM BDI:</t>
          </r>
        </is>
      </c>
      <c r="F4046" s="28" t="inlineStr"/>
      <c r="G4046" s="29" t="n">
        <f>G4045+G4044</f>
        <v>33.12</v>
      </c>
    </row>
    <row r="4047" customHeight="1" ht="10">
      <c r="A4047" s="2" t="inlineStr"/>
      <c r="B4047" s="2" t="inlineStr"/>
      <c r="C4047" s="2" t="inlineStr"/>
      <c r="D4047" s="2" t="inlineStr"/>
      <c r="E4047" s="18" t="inlineStr"/>
      <c r="F4047" s="18" t="inlineStr"/>
      <c r="G4047" s="18" t="inlineStr"/>
    </row>
    <row r="4048" customHeight="1" ht="20">
      <c r="A4048" s="19" t="inlineStr">
        <is>
          <r>
            <t xml:space="preserve">​91466​ GUINDAUTO HIDRÁULICO, CAPACIDADE MÁXIMA DE CARGA 6200 KG, MOMENTO MÁXIMO DE CARGA 11,7 TM, ALCANCE MÁXIMO HORIZONTAL 9,70 M, INCLUSIVE CAMINHÃO TOCO PBT 16.000 KG, POTÊNCIA DE 189 CV - IMPOSTOS E SEGUROS. AF_08/2015​ (H)</t>
          </r>
        </is>
      </c>
      <c r="B4048" s="19" t="inlineStr"/>
      <c r="C4048" s="19" t="inlineStr"/>
      <c r="D4048" s="19" t="inlineStr"/>
      <c r="E4048" s="19" t="inlineStr"/>
      <c r="F4048" s="19" t="inlineStr"/>
      <c r="G4048" s="19" t="inlineStr"/>
    </row>
    <row r="4049" customHeight="1" ht="15">
      <c r="A4049" s="20" t="inlineStr">
        <is>
          <r>
            <t xml:space="preserve">Equipamento</t>
          </r>
        </is>
      </c>
      <c r="B4049" s="20" t="inlineStr"/>
      <c r="C4049" s="21" t="inlineStr">
        <is>
          <r>
            <t xml:space="preserve">FONTE</t>
          </r>
        </is>
      </c>
      <c r="D4049" s="21" t="inlineStr">
        <is>
          <r>
            <t xml:space="preserve">UNID</t>
          </r>
        </is>
      </c>
      <c r="E4049" s="21" t="inlineStr">
        <is>
          <r>
            <t xml:space="preserve">COEFICIENTE</t>
          </r>
        </is>
      </c>
      <c r="F4049" s="21" t="inlineStr">
        <is>
          <r>
            <t xml:space="preserve">PREÇO UNITÁRIO</t>
          </r>
        </is>
      </c>
      <c r="G4049" s="21" t="inlineStr">
        <is>
          <r>
            <t xml:space="preserve">TOTAL</t>
          </r>
        </is>
      </c>
    </row>
    <row r="4050" customHeight="1" ht="38">
      <c r="A4050" s="22" t="inlineStr">
        <is>
          <r>
            <t xml:space="preserve">00037752</t>
          </r>
        </is>
      </c>
      <c r="B4050" s="23" t="inlineStr">
        <is>
          <r>
            <t xml:space="preserve">CAMINHAO TOCO, PESO BRUTO TOTAL 16000 KG, CARGA UTIL MAXIMA 11030 KG, DISTANCIA ENTRE EIXOS 5,41 M, POTENCIA 185 CV (INCLUI CABINE E CHASSI, NAO INCLUI CARROCERIA)</t>
          </r>
        </is>
      </c>
      <c r="C4050" s="22" t="inlineStr">
        <is>
          <r>
            <t xml:space="preserve">SINAPI</t>
          </r>
        </is>
      </c>
      <c r="D4050" s="22" t="inlineStr">
        <is>
          <r>
            <t xml:space="preserve">UN</t>
          </r>
        </is>
      </c>
      <c r="E4050" s="24" t="n">
        <v>5.7E-6</v>
      </c>
      <c r="F4050" s="25" t="n">
        <v>571483.76</v>
      </c>
      <c r="G4050" s="25" t="n">
        <f>TRUNC(TRUNC(E4050,8)*F4050,2)</f>
        <v>3.25</v>
      </c>
    </row>
    <row r="4051" customHeight="1" ht="46">
      <c r="A4051" s="22" t="inlineStr">
        <is>
          <r>
            <t xml:space="preserve">00003363</t>
          </r>
        </is>
      </c>
      <c r="B4051" s="23" t="inlineStr">
        <is>
          <r>
            <t xml:space="preserve">GUINDAUTO HIDRAULICO, CAPACIDADE MAXIMA DE CARGA 6200 KG, MOMENTO MAXIMO DE CARGA 11,7 TM, ALCANCE MAXIMO HORIZONTAL 9,70 M, PARA MONTAGEM SOBRE CHASSI DE CAMINHAO PBT MINIMO 13000 KG (INCLUI MONTAGEM, NAO INCLUI CAMINHAO)</t>
          </r>
        </is>
      </c>
      <c r="C4051" s="22" t="inlineStr">
        <is>
          <r>
            <t xml:space="preserve">SINAPI</t>
          </r>
        </is>
      </c>
      <c r="D4051" s="22" t="inlineStr">
        <is>
          <r>
            <t xml:space="preserve">UN</t>
          </r>
        </is>
      </c>
      <c r="E4051" s="24" t="n">
        <v>5.8E-6</v>
      </c>
      <c r="F4051" s="25" t="n">
        <v>143750.0</v>
      </c>
      <c r="G4051" s="25" t="n">
        <f>TRUNC(TRUNC(E4051,8)*F4051,2)</f>
        <v>0.83</v>
      </c>
    </row>
    <row r="4052" customHeight="1" ht="15">
      <c r="A4052" s="2" t="inlineStr"/>
      <c r="B4052" s="2" t="inlineStr"/>
      <c r="C4052" s="2" t="inlineStr"/>
      <c r="D4052" s="2" t="inlineStr"/>
      <c r="E4052" s="26" t="inlineStr">
        <is>
          <r>
            <t xml:space="preserve">TOTAL Equipamento:</t>
          </r>
        </is>
      </c>
      <c r="F4052" s="26" t="inlineStr"/>
      <c r="G4052" s="27" t="n">
        <f>SUM(G4050:G4051)</f>
        <v>4.08</v>
      </c>
    </row>
    <row r="4053" customHeight="1" ht="15">
      <c r="A4053" s="2" t="inlineStr"/>
      <c r="B4053" s="2" t="inlineStr"/>
      <c r="C4053" s="2" t="inlineStr"/>
      <c r="D4053" s="2" t="inlineStr"/>
      <c r="E4053" s="28" t="inlineStr">
        <is>
          <r>
            <t xml:space="preserve">VALOR:</t>
          </r>
        </is>
      </c>
      <c r="F4053" s="28" t="inlineStr"/>
      <c r="G4053" s="29" t="n">
        <f>ROUND(SUM(G4052),2)</f>
        <v>4.08</v>
      </c>
    </row>
    <row r="4054" customHeight="1" ht="15">
      <c r="A4054" s="2" t="inlineStr"/>
      <c r="B4054" s="2" t="inlineStr"/>
      <c r="C4054" s="2" t="inlineStr"/>
      <c r="D4054" s="2" t="inlineStr"/>
      <c r="E4054" s="28" t="inlineStr">
        <is>
          <r>
            <t xml:space="preserve">VALOR BDI (20.34%):</t>
          </r>
        </is>
      </c>
      <c r="F4054" s="28" t="inlineStr"/>
      <c r="G4054" s="29" t="n">
        <f>ROUND(G4053*(20.34/100),2)</f>
        <v>0.83</v>
      </c>
    </row>
    <row r="4055" customHeight="1" ht="15">
      <c r="A4055" s="2" t="inlineStr"/>
      <c r="B4055" s="2" t="inlineStr"/>
      <c r="C4055" s="2" t="inlineStr"/>
      <c r="D4055" s="2" t="inlineStr"/>
      <c r="E4055" s="28" t="inlineStr">
        <is>
          <r>
            <t xml:space="preserve">VALOR COM BDI:</t>
          </r>
        </is>
      </c>
      <c r="F4055" s="28" t="inlineStr"/>
      <c r="G4055" s="29" t="n">
        <f>G4054+G4053</f>
        <v>4.91</v>
      </c>
    </row>
    <row r="4056" customHeight="1" ht="10">
      <c r="A4056" s="2" t="inlineStr"/>
      <c r="B4056" s="2" t="inlineStr"/>
      <c r="C4056" s="2" t="inlineStr"/>
      <c r="D4056" s="2" t="inlineStr"/>
      <c r="E4056" s="18" t="inlineStr"/>
      <c r="F4056" s="18" t="inlineStr"/>
      <c r="G4056" s="18" t="inlineStr"/>
    </row>
    <row r="4057" customHeight="1" ht="20">
      <c r="A4057" s="19" t="inlineStr">
        <is>
          <r>
            <t xml:space="preserve">​89260​ GUINDAUTO HIDRÁULICO, CAPACIDADE MÁXIMA DE CARGA 6200 KG, MOMENTO MÁXIMO DE CARGA 11,7 TM, ALCANCE MÁXIMO HORIZONTAL 9,70 M, INCLUSIVE CAMINHÃO TOCO PBT 16.000 KG, POTÊNCIA DE 189 CV - JUROS. AF_06/2014​ (H)</t>
          </r>
        </is>
      </c>
      <c r="B4057" s="19" t="inlineStr"/>
      <c r="C4057" s="19" t="inlineStr"/>
      <c r="D4057" s="19" t="inlineStr"/>
      <c r="E4057" s="19" t="inlineStr"/>
      <c r="F4057" s="19" t="inlineStr"/>
      <c r="G4057" s="19" t="inlineStr"/>
    </row>
    <row r="4058" customHeight="1" ht="15">
      <c r="A4058" s="20" t="inlineStr">
        <is>
          <r>
            <t xml:space="preserve">Equipamento</t>
          </r>
        </is>
      </c>
      <c r="B4058" s="20" t="inlineStr"/>
      <c r="C4058" s="21" t="inlineStr">
        <is>
          <r>
            <t xml:space="preserve">FONTE</t>
          </r>
        </is>
      </c>
      <c r="D4058" s="21" t="inlineStr">
        <is>
          <r>
            <t xml:space="preserve">UNID</t>
          </r>
        </is>
      </c>
      <c r="E4058" s="21" t="inlineStr">
        <is>
          <r>
            <t xml:space="preserve">COEFICIENTE</t>
          </r>
        </is>
      </c>
      <c r="F4058" s="21" t="inlineStr">
        <is>
          <r>
            <t xml:space="preserve">PREÇO UNITÁRIO</t>
          </r>
        </is>
      </c>
      <c r="G4058" s="21" t="inlineStr">
        <is>
          <r>
            <t xml:space="preserve">TOTAL</t>
          </r>
        </is>
      </c>
    </row>
    <row r="4059" customHeight="1" ht="38">
      <c r="A4059" s="22" t="inlineStr">
        <is>
          <r>
            <t xml:space="preserve">00037752</t>
          </r>
        </is>
      </c>
      <c r="B4059" s="23" t="inlineStr">
        <is>
          <r>
            <t xml:space="preserve">CAMINHAO TOCO, PESO BRUTO TOTAL 16000 KG, CARGA UTIL MAXIMA 11030 KG, DISTANCIA ENTRE EIXOS 5,41 M, POTENCIA 185 CV (INCLUI CABINE E CHASSI, NAO INCLUI CARROCERIA)</t>
          </r>
        </is>
      </c>
      <c r="C4059" s="22" t="inlineStr">
        <is>
          <r>
            <t xml:space="preserve">SINAPI</t>
          </r>
        </is>
      </c>
      <c r="D4059" s="22" t="inlineStr">
        <is>
          <r>
            <t xml:space="preserve">UN</t>
          </r>
        </is>
      </c>
      <c r="E4059" s="24" t="n">
        <v>1.41E-5</v>
      </c>
      <c r="F4059" s="25" t="n">
        <v>571483.76</v>
      </c>
      <c r="G4059" s="25" t="n">
        <f>TRUNC(TRUNC(E4059,8)*F4059,2)</f>
        <v>8.05</v>
      </c>
    </row>
    <row r="4060" customHeight="1" ht="46">
      <c r="A4060" s="22" t="inlineStr">
        <is>
          <r>
            <t xml:space="preserve">00003363</t>
          </r>
        </is>
      </c>
      <c r="B4060" s="23" t="inlineStr">
        <is>
          <r>
            <t xml:space="preserve">GUINDAUTO HIDRAULICO, CAPACIDADE MAXIMA DE CARGA 6200 KG, MOMENTO MAXIMO DE CARGA 11,7 TM, ALCANCE MAXIMO HORIZONTAL 9,70 M, PARA MONTAGEM SOBRE CHASSI DE CAMINHAO PBT MINIMO 13000 KG (INCLUI MONTAGEM, NAO INCLUI CAMINHAO)</t>
          </r>
        </is>
      </c>
      <c r="C4060" s="22" t="inlineStr">
        <is>
          <r>
            <t xml:space="preserve">SINAPI</t>
          </r>
        </is>
      </c>
      <c r="D4060" s="22" t="inlineStr">
        <is>
          <r>
            <t xml:space="preserve">UN</t>
          </r>
        </is>
      </c>
      <c r="E4060" s="24" t="n">
        <v>1.44E-5</v>
      </c>
      <c r="F4060" s="25" t="n">
        <v>143750.0</v>
      </c>
      <c r="G4060" s="25" t="n">
        <f>TRUNC(TRUNC(E4060,8)*F4060,2)</f>
        <v>2.07</v>
      </c>
    </row>
    <row r="4061" customHeight="1" ht="15">
      <c r="A4061" s="2" t="inlineStr"/>
      <c r="B4061" s="2" t="inlineStr"/>
      <c r="C4061" s="2" t="inlineStr"/>
      <c r="D4061" s="2" t="inlineStr"/>
      <c r="E4061" s="26" t="inlineStr">
        <is>
          <r>
            <t xml:space="preserve">TOTAL Equipamento:</t>
          </r>
        </is>
      </c>
      <c r="F4061" s="26" t="inlineStr"/>
      <c r="G4061" s="27" t="n">
        <f>SUM(G4059:G4060)</f>
        <v>10.12</v>
      </c>
    </row>
    <row r="4062" customHeight="1" ht="15">
      <c r="A4062" s="2" t="inlineStr"/>
      <c r="B4062" s="2" t="inlineStr"/>
      <c r="C4062" s="2" t="inlineStr"/>
      <c r="D4062" s="2" t="inlineStr"/>
      <c r="E4062" s="28" t="inlineStr">
        <is>
          <r>
            <t xml:space="preserve">VALOR:</t>
          </r>
        </is>
      </c>
      <c r="F4062" s="28" t="inlineStr"/>
      <c r="G4062" s="29" t="n">
        <f>ROUND(SUM(G4061),2)</f>
        <v>10.12</v>
      </c>
    </row>
    <row r="4063" customHeight="1" ht="15">
      <c r="A4063" s="2" t="inlineStr"/>
      <c r="B4063" s="2" t="inlineStr"/>
      <c r="C4063" s="2" t="inlineStr"/>
      <c r="D4063" s="2" t="inlineStr"/>
      <c r="E4063" s="28" t="inlineStr">
        <is>
          <r>
            <t xml:space="preserve">VALOR BDI (20.34%):</t>
          </r>
        </is>
      </c>
      <c r="F4063" s="28" t="inlineStr"/>
      <c r="G4063" s="29" t="n">
        <f>ROUND(G4062*(20.34/100),2)</f>
        <v>2.06</v>
      </c>
    </row>
    <row r="4064" customHeight="1" ht="15">
      <c r="A4064" s="2" t="inlineStr"/>
      <c r="B4064" s="2" t="inlineStr"/>
      <c r="C4064" s="2" t="inlineStr"/>
      <c r="D4064" s="2" t="inlineStr"/>
      <c r="E4064" s="28" t="inlineStr">
        <is>
          <r>
            <t xml:space="preserve">VALOR COM BDI:</t>
          </r>
        </is>
      </c>
      <c r="F4064" s="28" t="inlineStr"/>
      <c r="G4064" s="29" t="n">
        <f>G4063+G4062</f>
        <v>12.18</v>
      </c>
    </row>
    <row r="4065" customHeight="1" ht="10">
      <c r="A4065" s="2" t="inlineStr"/>
      <c r="B4065" s="2" t="inlineStr"/>
      <c r="C4065" s="2" t="inlineStr"/>
      <c r="D4065" s="2" t="inlineStr"/>
      <c r="E4065" s="18" t="inlineStr"/>
      <c r="F4065" s="18" t="inlineStr"/>
      <c r="G4065" s="18" t="inlineStr"/>
    </row>
    <row r="4066" customHeight="1" ht="20">
      <c r="A4066" s="19" t="inlineStr">
        <is>
          <r>
            <t xml:space="preserve">​89262​ GUINDAUTO HIDRÁULICO, CAPACIDADE MÁXIMA DE CARGA 6200 KG, MOMENTO MÁXIMO DE CARGA 11,7 TM, ALCANCE MÁXIMO HORIZONTAL 9,70 M, INCLUSIVE CAMINHÃO TOCO PBT 16.000 KG, POTÊNCIA DE 189 CV - MANUTENÇÃO. AF_06/2014​ (H)</t>
          </r>
        </is>
      </c>
      <c r="B4066" s="19" t="inlineStr"/>
      <c r="C4066" s="19" t="inlineStr"/>
      <c r="D4066" s="19" t="inlineStr"/>
      <c r="E4066" s="19" t="inlineStr"/>
      <c r="F4066" s="19" t="inlineStr"/>
      <c r="G4066" s="19" t="inlineStr"/>
    </row>
    <row r="4067" customHeight="1" ht="15">
      <c r="A4067" s="20" t="inlineStr">
        <is>
          <r>
            <t xml:space="preserve">Equipamento</t>
          </r>
        </is>
      </c>
      <c r="B4067" s="20" t="inlineStr"/>
      <c r="C4067" s="21" t="inlineStr">
        <is>
          <r>
            <t xml:space="preserve">FONTE</t>
          </r>
        </is>
      </c>
      <c r="D4067" s="21" t="inlineStr">
        <is>
          <r>
            <t xml:space="preserve">UNID</t>
          </r>
        </is>
      </c>
      <c r="E4067" s="21" t="inlineStr">
        <is>
          <r>
            <t xml:space="preserve">COEFICIENTE</t>
          </r>
        </is>
      </c>
      <c r="F4067" s="21" t="inlineStr">
        <is>
          <r>
            <t xml:space="preserve">PREÇO UNITÁRIO</t>
          </r>
        </is>
      </c>
      <c r="G4067" s="21" t="inlineStr">
        <is>
          <r>
            <t xml:space="preserve">TOTAL</t>
          </r>
        </is>
      </c>
    </row>
    <row r="4068" customHeight="1" ht="38">
      <c r="A4068" s="22" t="inlineStr">
        <is>
          <r>
            <t xml:space="preserve">00037752</t>
          </r>
        </is>
      </c>
      <c r="B4068" s="23" t="inlineStr">
        <is>
          <r>
            <t xml:space="preserve">CAMINHAO TOCO, PESO BRUTO TOTAL 16000 KG, CARGA UTIL MAXIMA 11030 KG, DISTANCIA ENTRE EIXOS 5,41 M, POTENCIA 185 CV (INCLUI CABINE E CHASSI, NAO INCLUI CARROCERIA)</t>
          </r>
        </is>
      </c>
      <c r="C4068" s="22" t="inlineStr">
        <is>
          <r>
            <t xml:space="preserve">SINAPI</t>
          </r>
        </is>
      </c>
      <c r="D4068" s="22" t="inlineStr">
        <is>
          <r>
            <t xml:space="preserve">UN</t>
          </r>
        </is>
      </c>
      <c r="E4068" s="24" t="n">
        <v>6.43E-5</v>
      </c>
      <c r="F4068" s="25" t="n">
        <v>571483.76</v>
      </c>
      <c r="G4068" s="25" t="n">
        <f>TRUNC(TRUNC(E4068,8)*F4068,2)</f>
        <v>36.74</v>
      </c>
    </row>
    <row r="4069" customHeight="1" ht="46">
      <c r="A4069" s="22" t="inlineStr">
        <is>
          <r>
            <t xml:space="preserve">00003363</t>
          </r>
        </is>
      </c>
      <c r="B4069" s="23" t="inlineStr">
        <is>
          <r>
            <t xml:space="preserve">GUINDAUTO HIDRAULICO, CAPACIDADE MAXIMA DE CARGA 6200 KG, MOMENTO MAXIMO DE CARGA 11,7 TM, ALCANCE MAXIMO HORIZONTAL 9,70 M, PARA MONTAGEM SOBRE CHASSI DE CAMINHAO PBT MINIMO 13000 KG (INCLUI MONTAGEM, NAO INCLUI CAMINHAO)</t>
          </r>
        </is>
      </c>
      <c r="C4069" s="22" t="inlineStr">
        <is>
          <r>
            <t xml:space="preserve">SINAPI</t>
          </r>
        </is>
      </c>
      <c r="D4069" s="22" t="inlineStr">
        <is>
          <r>
            <t xml:space="preserve">UN</t>
          </r>
        </is>
      </c>
      <c r="E4069" s="24" t="n">
        <v>6.89E-5</v>
      </c>
      <c r="F4069" s="25" t="n">
        <v>143750.0</v>
      </c>
      <c r="G4069" s="25" t="n">
        <f>TRUNC(TRUNC(E4069,8)*F4069,2)</f>
        <v>9.9</v>
      </c>
    </row>
    <row r="4070" customHeight="1" ht="15">
      <c r="A4070" s="2" t="inlineStr"/>
      <c r="B4070" s="2" t="inlineStr"/>
      <c r="C4070" s="2" t="inlineStr"/>
      <c r="D4070" s="2" t="inlineStr"/>
      <c r="E4070" s="26" t="inlineStr">
        <is>
          <r>
            <t xml:space="preserve">TOTAL Equipamento:</t>
          </r>
        </is>
      </c>
      <c r="F4070" s="26" t="inlineStr"/>
      <c r="G4070" s="27" t="n">
        <f>SUM(G4068:G4069)</f>
        <v>46.64</v>
      </c>
    </row>
    <row r="4071" customHeight="1" ht="15">
      <c r="A4071" s="2" t="inlineStr"/>
      <c r="B4071" s="2" t="inlineStr"/>
      <c r="C4071" s="2" t="inlineStr"/>
      <c r="D4071" s="2" t="inlineStr"/>
      <c r="E4071" s="28" t="inlineStr">
        <is>
          <r>
            <t xml:space="preserve">VALOR:</t>
          </r>
        </is>
      </c>
      <c r="F4071" s="28" t="inlineStr"/>
      <c r="G4071" s="29" t="n">
        <f>ROUND(SUM(G4070),2)</f>
        <v>46.64</v>
      </c>
    </row>
    <row r="4072" customHeight="1" ht="15">
      <c r="A4072" s="2" t="inlineStr"/>
      <c r="B4072" s="2" t="inlineStr"/>
      <c r="C4072" s="2" t="inlineStr"/>
      <c r="D4072" s="2" t="inlineStr"/>
      <c r="E4072" s="28" t="inlineStr">
        <is>
          <r>
            <t xml:space="preserve">VALOR BDI (20.34%):</t>
          </r>
        </is>
      </c>
      <c r="F4072" s="28" t="inlineStr"/>
      <c r="G4072" s="29" t="n">
        <f>ROUND(G4071*(20.34/100),2)</f>
        <v>9.49</v>
      </c>
    </row>
    <row r="4073" customHeight="1" ht="15">
      <c r="A4073" s="2" t="inlineStr"/>
      <c r="B4073" s="2" t="inlineStr"/>
      <c r="C4073" s="2" t="inlineStr"/>
      <c r="D4073" s="2" t="inlineStr"/>
      <c r="E4073" s="28" t="inlineStr">
        <is>
          <r>
            <t xml:space="preserve">VALOR COM BDI:</t>
          </r>
        </is>
      </c>
      <c r="F4073" s="28" t="inlineStr"/>
      <c r="G4073" s="29" t="n">
        <f>G4072+G4071</f>
        <v>56.13</v>
      </c>
    </row>
    <row r="4074" customHeight="1" ht="10">
      <c r="A4074" s="2" t="inlineStr"/>
      <c r="B4074" s="2" t="inlineStr"/>
      <c r="C4074" s="2" t="inlineStr"/>
      <c r="D4074" s="2" t="inlineStr"/>
      <c r="E4074" s="18" t="inlineStr"/>
      <c r="F4074" s="18" t="inlineStr"/>
      <c r="G4074" s="18" t="inlineStr"/>
    </row>
    <row r="4075" customHeight="1" ht="20">
      <c r="A4075" s="19" t="inlineStr">
        <is>
          <r>
            <t xml:space="preserve">​91467​ GUINDAUTO HIDRÁULICO, CAPACIDADE MÁXIMA DE CARGA 6200 KG, MOMENTO MÁXIMO DE CARGA 11,7 TM, ALCANCE MÁXIMO HORIZONTAL 9,70 M, INCLUSIVE CAMINHÃO TOCO PBT 16.000 KG, POTÊNCIA DE 189 CV - MATERIAIS NA OPERAÇÃO. AF_08/2015​ (H)</t>
          </r>
        </is>
      </c>
      <c r="B4075" s="19" t="inlineStr"/>
      <c r="C4075" s="19" t="inlineStr"/>
      <c r="D4075" s="19" t="inlineStr"/>
      <c r="E4075" s="19" t="inlineStr"/>
      <c r="F4075" s="19" t="inlineStr"/>
      <c r="G4075" s="19" t="inlineStr"/>
    </row>
    <row r="4076" customHeight="1" ht="15">
      <c r="A4076" s="20" t="inlineStr">
        <is>
          <r>
            <t xml:space="preserve">Material</t>
          </r>
        </is>
      </c>
      <c r="B4076" s="20" t="inlineStr"/>
      <c r="C4076" s="21" t="inlineStr">
        <is>
          <r>
            <t xml:space="preserve">FONTE</t>
          </r>
        </is>
      </c>
      <c r="D4076" s="21" t="inlineStr">
        <is>
          <r>
            <t xml:space="preserve">UNID</t>
          </r>
        </is>
      </c>
      <c r="E4076" s="21" t="inlineStr">
        <is>
          <r>
            <t xml:space="preserve">COEFICIENTE</t>
          </r>
        </is>
      </c>
      <c r="F4076" s="21" t="inlineStr">
        <is>
          <r>
            <t xml:space="preserve">PREÇO UNITÁRIO</t>
          </r>
        </is>
      </c>
      <c r="G4076" s="21" t="inlineStr">
        <is>
          <r>
            <t xml:space="preserve">TOTAL</t>
          </r>
        </is>
      </c>
    </row>
    <row r="4077" customHeight="1" ht="21">
      <c r="A4077" s="22" t="inlineStr">
        <is>
          <r>
            <t xml:space="preserve">00004221</t>
          </r>
        </is>
      </c>
      <c r="B4077" s="23" t="inlineStr">
        <is>
          <r>
            <t xml:space="preserve">OLEO DIESEL COMBUSTIVEL COMUM METROPOLITANO S-10 OU S-500</t>
          </r>
        </is>
      </c>
      <c r="C4077" s="22" t="inlineStr">
        <is>
          <r>
            <t xml:space="preserve">SINAPI</t>
          </r>
        </is>
      </c>
      <c r="D4077" s="22" t="inlineStr">
        <is>
          <r>
            <t xml:space="preserve">L</t>
          </r>
        </is>
      </c>
      <c r="E4077" s="24" t="n">
        <v>26.43</v>
      </c>
      <c r="F4077" s="25" t="n">
        <v>6.0</v>
      </c>
      <c r="G4077" s="25" t="n">
        <f>TRUNC(TRUNC(E4077,8)*F4077,2)</f>
        <v>158.58</v>
      </c>
    </row>
    <row r="4078" customHeight="1" ht="15">
      <c r="A4078" s="2" t="inlineStr"/>
      <c r="B4078" s="2" t="inlineStr"/>
      <c r="C4078" s="2" t="inlineStr"/>
      <c r="D4078" s="2" t="inlineStr"/>
      <c r="E4078" s="26" t="inlineStr">
        <is>
          <r>
            <t xml:space="preserve">TOTAL Material:</t>
          </r>
        </is>
      </c>
      <c r="F4078" s="26" t="inlineStr"/>
      <c r="G4078" s="27" t="n">
        <f>SUM(G4077:G4077)</f>
        <v>158.58</v>
      </c>
    </row>
    <row r="4079" customHeight="1" ht="15">
      <c r="A4079" s="2" t="inlineStr"/>
      <c r="B4079" s="2" t="inlineStr"/>
      <c r="C4079" s="2" t="inlineStr"/>
      <c r="D4079" s="2" t="inlineStr"/>
      <c r="E4079" s="28" t="inlineStr">
        <is>
          <r>
            <t xml:space="preserve">VALOR:</t>
          </r>
        </is>
      </c>
      <c r="F4079" s="28" t="inlineStr"/>
      <c r="G4079" s="29" t="n">
        <f>ROUND(SUM(G4078),2)</f>
        <v>158.58</v>
      </c>
    </row>
    <row r="4080" customHeight="1" ht="15">
      <c r="A4080" s="2" t="inlineStr"/>
      <c r="B4080" s="2" t="inlineStr"/>
      <c r="C4080" s="2" t="inlineStr"/>
      <c r="D4080" s="2" t="inlineStr"/>
      <c r="E4080" s="28" t="inlineStr">
        <is>
          <r>
            <t xml:space="preserve">VALOR BDI (20.34%):</t>
          </r>
        </is>
      </c>
      <c r="F4080" s="28" t="inlineStr"/>
      <c r="G4080" s="29" t="n">
        <f>ROUND(G4079*(20.34/100),2)</f>
        <v>32.26</v>
      </c>
    </row>
    <row r="4081" customHeight="1" ht="15">
      <c r="A4081" s="2" t="inlineStr"/>
      <c r="B4081" s="2" t="inlineStr"/>
      <c r="C4081" s="2" t="inlineStr"/>
      <c r="D4081" s="2" t="inlineStr"/>
      <c r="E4081" s="28" t="inlineStr">
        <is>
          <r>
            <t xml:space="preserve">VALOR COM BDI:</t>
          </r>
        </is>
      </c>
      <c r="F4081" s="28" t="inlineStr"/>
      <c r="G4081" s="29" t="n">
        <f>G4080+G4079</f>
        <v>190.84</v>
      </c>
    </row>
    <row r="4082" customHeight="1" ht="10">
      <c r="A4082" s="2" t="inlineStr"/>
      <c r="B4082" s="2" t="inlineStr"/>
      <c r="C4082" s="2" t="inlineStr"/>
      <c r="D4082" s="2" t="inlineStr"/>
      <c r="E4082" s="18" t="inlineStr"/>
      <c r="F4082" s="18" t="inlineStr"/>
      <c r="G4082" s="18" t="inlineStr"/>
    </row>
    <row r="4083" customHeight="1" ht="27">
      <c r="A4083" s="19" t="inlineStr">
        <is>
          <r>
            <t xml:space="preserve">​105984​ GUINDAUTO HIDRÁULICO, CAPACIDADE MÁXIMA DE CARGA 8500 KG, MOMENTO MÁXIMO DE CARGA 30,4 TM, ALCANCE MÁXIMO HORIZONTAL 14,30 M, INCLUSIVE CAMINHÃO TRUCADO PBT 23.000 KG, POTÊNCIA DE 256 CV E CARROCERIA FIXA ABERTA DE MADEIRA - CHP DIURNO. AF_05/2025​ (CHP)</t>
          </r>
        </is>
      </c>
      <c r="B4083" s="19" t="inlineStr"/>
      <c r="C4083" s="19" t="inlineStr"/>
      <c r="D4083" s="19" t="inlineStr"/>
      <c r="E4083" s="19" t="inlineStr"/>
      <c r="F4083" s="19" t="inlineStr"/>
      <c r="G4083" s="19" t="inlineStr"/>
    </row>
    <row r="4084" customHeight="1" ht="15">
      <c r="A4084" s="20" t="inlineStr">
        <is>
          <r>
            <t xml:space="preserve">Mão de Obra com Encargos Complementares</t>
          </r>
        </is>
      </c>
      <c r="B4084" s="20" t="inlineStr"/>
      <c r="C4084" s="21" t="inlineStr">
        <is>
          <r>
            <t xml:space="preserve">FONTE</t>
          </r>
        </is>
      </c>
      <c r="D4084" s="21" t="inlineStr">
        <is>
          <r>
            <t xml:space="preserve">UNID</t>
          </r>
        </is>
      </c>
      <c r="E4084" s="21" t="inlineStr">
        <is>
          <r>
            <t xml:space="preserve">COEFICIENTE</t>
          </r>
        </is>
      </c>
      <c r="F4084" s="21" t="inlineStr">
        <is>
          <r>
            <t xml:space="preserve">PREÇO UNITÁRIO</t>
          </r>
        </is>
      </c>
      <c r="G4084" s="21" t="inlineStr">
        <is>
          <r>
            <t xml:space="preserve">TOTAL</t>
          </r>
        </is>
      </c>
    </row>
    <row r="4085" customHeight="1" ht="21">
      <c r="A4085" s="22" t="inlineStr">
        <is>
          <r>
            <t xml:space="preserve">88286</t>
          </r>
        </is>
      </c>
      <c r="B4085" s="23" t="inlineStr">
        <is>
          <r>
            <t xml:space="preserve">MOTORISTA OPERADOR DE MUNCK COM ENCARGOS COMPLEMENTARES</t>
          </r>
        </is>
      </c>
      <c r="C4085" s="22" t="inlineStr">
        <is>
          <r>
            <t xml:space="preserve">SINAPI</t>
          </r>
        </is>
      </c>
      <c r="D4085" s="22" t="inlineStr">
        <is>
          <r>
            <t xml:space="preserve">H</t>
          </r>
        </is>
      </c>
      <c r="E4085" s="24" t="n">
        <v>1.0</v>
      </c>
      <c r="F4085" s="25" t="n">
        <v>38.11</v>
      </c>
      <c r="G4085" s="25" t="n">
        <f>TRUNC(TRUNC(E4085,8)*F4085,2)</f>
        <v>38.11</v>
      </c>
    </row>
    <row r="4086" customHeight="1" ht="18">
      <c r="A4086" s="2" t="inlineStr"/>
      <c r="B4086" s="2" t="inlineStr"/>
      <c r="C4086" s="2" t="inlineStr"/>
      <c r="D4086" s="2" t="inlineStr"/>
      <c r="E4086" s="26" t="inlineStr">
        <is>
          <r>
            <t xml:space="preserve">TOTAL Mão de Obra com Encargos Complementares:</t>
          </r>
        </is>
      </c>
      <c r="F4086" s="26" t="inlineStr"/>
      <c r="G4086" s="27" t="n">
        <f>SUM(G4085:G4085)</f>
        <v>38.11</v>
      </c>
    </row>
    <row r="4087" customHeight="1" ht="15">
      <c r="A4087" s="20" t="inlineStr">
        <is>
          <r>
            <t xml:space="preserve">Serviço</t>
          </r>
        </is>
      </c>
      <c r="B4087" s="20" t="inlineStr"/>
      <c r="C4087" s="21" t="inlineStr">
        <is>
          <r>
            <t xml:space="preserve">FONTE</t>
          </r>
        </is>
      </c>
      <c r="D4087" s="21" t="inlineStr">
        <is>
          <r>
            <t xml:space="preserve">UNID</t>
          </r>
        </is>
      </c>
      <c r="E4087" s="21" t="inlineStr">
        <is>
          <r>
            <t xml:space="preserve">COEFICIENTE</t>
          </r>
        </is>
      </c>
      <c r="F4087" s="21" t="inlineStr">
        <is>
          <r>
            <t xml:space="preserve">PREÇO UNITÁRIO</t>
          </r>
        </is>
      </c>
      <c r="G4087" s="21" t="inlineStr">
        <is>
          <r>
            <t xml:space="preserve">TOTAL</t>
          </r>
        </is>
      </c>
    </row>
    <row r="4088" customHeight="1" ht="55">
      <c r="A4088" s="22" t="inlineStr">
        <is>
          <r>
            <t xml:space="preserve">105979</t>
          </r>
        </is>
      </c>
      <c r="B4088" s="23" t="inlineStr">
        <is>
          <r>
            <t xml:space="preserve">GUINDAUTO HIDRÁULICO, CAPACIDADE MÁXIMA DE CARGA 8500 KG, MOMENTO MÁXIMO DE CARGA 30,4 TM, ALCANCE MÁXIMO HORIZONTAL 14,30 M, INCLUSIVE CAMINHÃO TRUCADO PBT 23.000 KG, POTÊNCIA DE 256 CV E CARROCERIA FIXA ABERTA DE MADEIRA - DEPRECIAÇÃO. AF_05/2025</t>
          </r>
        </is>
      </c>
      <c r="C4088" s="22" t="inlineStr">
        <is>
          <r>
            <t xml:space="preserve">SINAPI</t>
          </r>
        </is>
      </c>
      <c r="D4088" s="22" t="inlineStr">
        <is>
          <r>
            <t xml:space="preserve">H</t>
          </r>
        </is>
      </c>
      <c r="E4088" s="24" t="n">
        <v>1.0</v>
      </c>
      <c r="F4088" s="25" t="n">
        <v>43.98</v>
      </c>
      <c r="G4088" s="25" t="n">
        <f>TRUNC(TRUNC(E4088,8)*F4088,2)</f>
        <v>43.98</v>
      </c>
    </row>
    <row r="4089" customHeight="1" ht="55">
      <c r="A4089" s="22" t="inlineStr">
        <is>
          <r>
            <t xml:space="preserve">105982</t>
          </r>
        </is>
      </c>
      <c r="B4089" s="23" t="inlineStr">
        <is>
          <r>
            <t xml:space="preserve">GUINDAUTO HIDRÁULICO, CAPACIDADE MÁXIMA DE CARGA 8500 KG, MOMENTO MÁXIMO DE CARGA 30,4 TM, ALCANCE MÁXIMO HORIZONTAL 14,30 M, INCLUSIVE CAMINHÃO TRUCADO PBT 23.000 KG, POTÊNCIA DE 256 CV E CARROCERIA FIXA ABERTA DE MADEIRA - IMPOSTOS E SEGUROS. AF_05/2025</t>
          </r>
        </is>
      </c>
      <c r="C4089" s="22" t="inlineStr">
        <is>
          <r>
            <t xml:space="preserve">SINAPI</t>
          </r>
        </is>
      </c>
      <c r="D4089" s="22" t="inlineStr">
        <is>
          <r>
            <t xml:space="preserve">H</t>
          </r>
        </is>
      </c>
      <c r="E4089" s="24" t="n">
        <v>1.0</v>
      </c>
      <c r="F4089" s="25" t="n">
        <v>6.08</v>
      </c>
      <c r="G4089" s="25" t="n">
        <f>TRUNC(TRUNC(E4089,8)*F4089,2)</f>
        <v>6.08</v>
      </c>
    </row>
    <row r="4090" customHeight="1" ht="55">
      <c r="A4090" s="22" t="inlineStr">
        <is>
          <r>
            <t xml:space="preserve">105980</t>
          </r>
        </is>
      </c>
      <c r="B4090" s="23" t="inlineStr">
        <is>
          <r>
            <t xml:space="preserve">GUINDAUTO HIDRÁULICO, CAPACIDADE MÁXIMA DE CARGA 8500 KG, MOMENTO MÁXIMO DE CARGA 30,4 TM, ALCANCE MÁXIMO HORIZONTAL 14,30 M, INCLUSIVE CAMINHÃO TRUCADO PBT 23.000 KG, POTÊNCIA DE 256 CV E CARROCERIA FIXA ABERTA DE MADEIRA - JUROS. AF_05/2025</t>
          </r>
        </is>
      </c>
      <c r="C4090" s="22" t="inlineStr">
        <is>
          <r>
            <t xml:space="preserve">SINAPI</t>
          </r>
        </is>
      </c>
      <c r="D4090" s="22" t="inlineStr">
        <is>
          <r>
            <t xml:space="preserve">H</t>
          </r>
        </is>
      </c>
      <c r="E4090" s="24" t="n">
        <v>1.0</v>
      </c>
      <c r="F4090" s="25" t="n">
        <v>15.03</v>
      </c>
      <c r="G4090" s="25" t="n">
        <f>TRUNC(TRUNC(E4090,8)*F4090,2)</f>
        <v>15.03</v>
      </c>
    </row>
    <row r="4091" customHeight="1" ht="55">
      <c r="A4091" s="22" t="inlineStr">
        <is>
          <r>
            <t xml:space="preserve">105981</t>
          </r>
        </is>
      </c>
      <c r="B4091" s="23" t="inlineStr">
        <is>
          <r>
            <t xml:space="preserve">GUINDAUTO HIDRÁULICO, CAPACIDADE MÁXIMA DE CARGA 8500 KG, MOMENTO MÁXIMO DE CARGA 30,4 TM, ALCANCE MÁXIMO HORIZONTAL 14,30 M, INCLUSIVE CAMINHÃO TRUCADO PBT 23.000 KG, POTÊNCIA DE 256 CV E CARROCERIA FIXA ABERTA DE MADEIRA - MANUTENÇÃO. AF_05/2025</t>
          </r>
        </is>
      </c>
      <c r="C4091" s="22" t="inlineStr">
        <is>
          <r>
            <t xml:space="preserve">SINAPI</t>
          </r>
        </is>
      </c>
      <c r="D4091" s="22" t="inlineStr">
        <is>
          <r>
            <t xml:space="preserve">H</t>
          </r>
        </is>
      </c>
      <c r="E4091" s="24" t="n">
        <v>1.0</v>
      </c>
      <c r="F4091" s="25" t="n">
        <v>69.63</v>
      </c>
      <c r="G4091" s="25" t="n">
        <f>TRUNC(TRUNC(E4091,8)*F4091,2)</f>
        <v>69.63</v>
      </c>
    </row>
    <row r="4092" customHeight="1" ht="55">
      <c r="A4092" s="22" t="inlineStr">
        <is>
          <r>
            <t xml:space="preserve">105983</t>
          </r>
        </is>
      </c>
      <c r="B4092" s="23" t="inlineStr">
        <is>
          <r>
            <t xml:space="preserve">GUINDAUTO HIDRÁULICO, CAPACIDADE MÁXIMA DE CARGA 8500 KG, MOMENTO MÁXIMO DE CARGA 30,4 TM, ALCANCE MÁXIMO HORIZONTAL 14,30 M, INCLUSIVE CAMINHÃO TRUCADO PBT 23.000 KG, POTÊNCIA DE 256 CV E CARROCERIA FIXA ABERTA DE MADEIRA - MATERIAIS NA OPERAÇÃO. AF_05/2025</t>
          </r>
        </is>
      </c>
      <c r="C4092" s="22" t="inlineStr">
        <is>
          <r>
            <t xml:space="preserve">SINAPI</t>
          </r>
        </is>
      </c>
      <c r="D4092" s="22" t="inlineStr">
        <is>
          <r>
            <t xml:space="preserve">H</t>
          </r>
        </is>
      </c>
      <c r="E4092" s="24" t="n">
        <v>1.0</v>
      </c>
      <c r="F4092" s="25" t="n">
        <v>158.28</v>
      </c>
      <c r="G4092" s="25" t="n">
        <f>TRUNC(TRUNC(E4092,8)*F4092,2)</f>
        <v>158.28</v>
      </c>
    </row>
    <row r="4093" customHeight="1" ht="15">
      <c r="A4093" s="2" t="inlineStr"/>
      <c r="B4093" s="2" t="inlineStr"/>
      <c r="C4093" s="2" t="inlineStr"/>
      <c r="D4093" s="2" t="inlineStr"/>
      <c r="E4093" s="26" t="inlineStr">
        <is>
          <r>
            <t xml:space="preserve">TOTAL Serviço:</t>
          </r>
        </is>
      </c>
      <c r="F4093" s="26" t="inlineStr"/>
      <c r="G4093" s="27" t="n">
        <f>SUM(G4088:G4092)</f>
        <v>293.0</v>
      </c>
    </row>
    <row r="4094" customHeight="1" ht="15">
      <c r="A4094" s="2" t="inlineStr"/>
      <c r="B4094" s="2" t="inlineStr"/>
      <c r="C4094" s="2" t="inlineStr"/>
      <c r="D4094" s="2" t="inlineStr"/>
      <c r="E4094" s="28" t="inlineStr">
        <is>
          <r>
            <t xml:space="preserve">VALOR:</t>
          </r>
        </is>
      </c>
      <c r="F4094" s="28" t="inlineStr"/>
      <c r="G4094" s="29" t="n">
        <f>ROUND(SUM(G4086,G4093),2)</f>
        <v>331.11</v>
      </c>
    </row>
    <row r="4095" customHeight="1" ht="15">
      <c r="A4095" s="2" t="inlineStr"/>
      <c r="B4095" s="2" t="inlineStr"/>
      <c r="C4095" s="2" t="inlineStr"/>
      <c r="D4095" s="2" t="inlineStr"/>
      <c r="E4095" s="28" t="inlineStr">
        <is>
          <r>
            <t xml:space="preserve">VALOR BDI (20.34%):</t>
          </r>
        </is>
      </c>
      <c r="F4095" s="28" t="inlineStr"/>
      <c r="G4095" s="29" t="n">
        <f>ROUND(G4094*(20.34/100),2)</f>
        <v>67.35</v>
      </c>
    </row>
    <row r="4096" customHeight="1" ht="15">
      <c r="A4096" s="2" t="inlineStr"/>
      <c r="B4096" s="2" t="inlineStr"/>
      <c r="C4096" s="2" t="inlineStr"/>
      <c r="D4096" s="2" t="inlineStr"/>
      <c r="E4096" s="28" t="inlineStr">
        <is>
          <r>
            <t xml:space="preserve">VALOR COM BDI:</t>
          </r>
        </is>
      </c>
      <c r="F4096" s="28" t="inlineStr"/>
      <c r="G4096" s="29" t="n">
        <f>G4095+G4094</f>
        <v>398.46</v>
      </c>
    </row>
    <row r="4097" customHeight="1" ht="10">
      <c r="A4097" s="2" t="inlineStr"/>
      <c r="B4097" s="2" t="inlineStr"/>
      <c r="C4097" s="2" t="inlineStr"/>
      <c r="D4097" s="2" t="inlineStr"/>
      <c r="E4097" s="18" t="inlineStr"/>
      <c r="F4097" s="18" t="inlineStr"/>
      <c r="G4097" s="18" t="inlineStr"/>
    </row>
    <row r="4098" customHeight="1" ht="27">
      <c r="A4098" s="19" t="inlineStr">
        <is>
          <r>
            <t xml:space="preserve">​105979​ GUINDAUTO HIDRÁULICO, CAPACIDADE MÁXIMA DE CARGA 8500 KG, MOMENTO MÁXIMO DE CARGA 30,4 TM, ALCANCE MÁXIMO HORIZONTAL 14,30 M, INCLUSIVE CAMINHÃO TRUCADO PBT 23.000 KG, POTÊNCIA DE 256 CV E CARROCERIA FIXA ABERTA DE MADEIRA - DEPRECIAÇÃO. AF_05/2025​ (H)</t>
          </r>
        </is>
      </c>
      <c r="B4098" s="19" t="inlineStr"/>
      <c r="C4098" s="19" t="inlineStr"/>
      <c r="D4098" s="19" t="inlineStr"/>
      <c r="E4098" s="19" t="inlineStr"/>
      <c r="F4098" s="19" t="inlineStr"/>
      <c r="G4098" s="19" t="inlineStr"/>
    </row>
    <row r="4099" customHeight="1" ht="15">
      <c r="A4099" s="20" t="inlineStr">
        <is>
          <r>
            <t xml:space="preserve">Equipamento</t>
          </r>
        </is>
      </c>
      <c r="B4099" s="20" t="inlineStr"/>
      <c r="C4099" s="21" t="inlineStr">
        <is>
          <r>
            <t xml:space="preserve">FONTE</t>
          </r>
        </is>
      </c>
      <c r="D4099" s="21" t="inlineStr">
        <is>
          <r>
            <t xml:space="preserve">UNID</t>
          </r>
        </is>
      </c>
      <c r="E4099" s="21" t="inlineStr">
        <is>
          <r>
            <t xml:space="preserve">COEFICIENTE</t>
          </r>
        </is>
      </c>
      <c r="F4099" s="21" t="inlineStr">
        <is>
          <r>
            <t xml:space="preserve">PREÇO UNITÁRIO</t>
          </r>
        </is>
      </c>
      <c r="G4099" s="21" t="inlineStr">
        <is>
          <r>
            <t xml:space="preserve">TOTAL</t>
          </r>
        </is>
      </c>
    </row>
    <row r="4100" customHeight="1" ht="38">
      <c r="A4100" s="22" t="inlineStr">
        <is>
          <r>
            <t xml:space="preserve">00044061</t>
          </r>
        </is>
      </c>
      <c r="B4100" s="23" t="inlineStr">
        <is>
          <r>
            <t xml:space="preserve">CAMINHAO TRUCADO, PESO BRUTO TOTAL 23000 KG, CARGA UTIL MAXIMA 16540 KG, DISTANCIA ENTRE EIXOS 4,80 M, POTENCIA 256 CV (INCLUI CABINE E CHASSI, NAO INCLUI CARROCERIA)</t>
          </r>
        </is>
      </c>
      <c r="C4100" s="22" t="inlineStr">
        <is>
          <r>
            <t xml:space="preserve">SINAPI</t>
          </r>
        </is>
      </c>
      <c r="D4100" s="22" t="inlineStr">
        <is>
          <r>
            <t xml:space="preserve">UN</t>
          </r>
        </is>
      </c>
      <c r="E4100" s="24" t="n">
        <v>3.43E-5</v>
      </c>
      <c r="F4100" s="25" t="n">
        <v>683059.21</v>
      </c>
      <c r="G4100" s="25" t="n">
        <f>TRUNC(TRUNC(E4100,8)*F4100,2)</f>
        <v>23.42</v>
      </c>
    </row>
    <row r="4101" customHeight="1" ht="29">
      <c r="A4101" s="22" t="inlineStr">
        <is>
          <r>
            <t xml:space="preserve">00037732</t>
          </r>
        </is>
      </c>
      <c r="B4101" s="23" t="inlineStr">
        <is>
          <r>
            <t xml:space="preserve">CARROCERIA FIXA ABERTA DE MADEIRA PARA TRANSPORTE GERAL DE CARGA SECA DIMENSOES APROXIMADAS 2,5 X 7,5 X 0,50 M (INCLUI MONTAGEM, NAO INCLUI CAMINHAO)</t>
          </r>
        </is>
      </c>
      <c r="C4101" s="22" t="inlineStr">
        <is>
          <r>
            <t xml:space="preserve">SINAPI</t>
          </r>
        </is>
      </c>
      <c r="D4101" s="22" t="inlineStr">
        <is>
          <r>
            <t xml:space="preserve">UN</t>
          </r>
        </is>
      </c>
      <c r="E4101" s="24" t="n">
        <v>5.52E-5</v>
      </c>
      <c r="F4101" s="25" t="n">
        <v>36754.88</v>
      </c>
      <c r="G4101" s="25" t="n">
        <f>TRUNC(TRUNC(E4101,8)*F4101,2)</f>
        <v>2.02</v>
      </c>
    </row>
    <row r="4102" customHeight="1" ht="46">
      <c r="A4102" s="22" t="inlineStr">
        <is>
          <r>
            <t xml:space="preserve">00003365</t>
          </r>
        </is>
      </c>
      <c r="B4102" s="23" t="inlineStr">
        <is>
          <r>
            <t xml:space="preserve">GUINDAUTO HIDRAULICO, CAPACIDADE MAXIMA DE CARGA 8500 KG, MOMENTO MAXIMO DE CARGA 30,4 TM, ALCANCE MAXIMO HORIZONTAL 14,30 M, PARA MONTAGEM SOBRE CHASSI DE CAMINHAO PBT MINIMO 23000 KG (INCLUI MONTAGEM, NAO INCLUI CAMINHAO)</t>
          </r>
        </is>
      </c>
      <c r="C4102" s="22" t="inlineStr">
        <is>
          <r>
            <t xml:space="preserve">SINAPI</t>
          </r>
        </is>
      </c>
      <c r="D4102" s="22" t="inlineStr">
        <is>
          <r>
            <t xml:space="preserve">UN</t>
          </r>
        </is>
      </c>
      <c r="E4102" s="24" t="n">
        <v>5.52E-5</v>
      </c>
      <c r="F4102" s="25" t="n">
        <v>336015.62</v>
      </c>
      <c r="G4102" s="25" t="n">
        <f>TRUNC(TRUNC(E4102,8)*F4102,2)</f>
        <v>18.54</v>
      </c>
    </row>
    <row r="4103" customHeight="1" ht="15">
      <c r="A4103" s="2" t="inlineStr"/>
      <c r="B4103" s="2" t="inlineStr"/>
      <c r="C4103" s="2" t="inlineStr"/>
      <c r="D4103" s="2" t="inlineStr"/>
      <c r="E4103" s="26" t="inlineStr">
        <is>
          <r>
            <t xml:space="preserve">TOTAL Equipamento:</t>
          </r>
        </is>
      </c>
      <c r="F4103" s="26" t="inlineStr"/>
      <c r="G4103" s="27" t="n">
        <f>SUM(G4100:G4102)</f>
        <v>43.98</v>
      </c>
    </row>
    <row r="4104" customHeight="1" ht="15">
      <c r="A4104" s="2" t="inlineStr"/>
      <c r="B4104" s="2" t="inlineStr"/>
      <c r="C4104" s="2" t="inlineStr"/>
      <c r="D4104" s="2" t="inlineStr"/>
      <c r="E4104" s="28" t="inlineStr">
        <is>
          <r>
            <t xml:space="preserve">VALOR:</t>
          </r>
        </is>
      </c>
      <c r="F4104" s="28" t="inlineStr"/>
      <c r="G4104" s="29" t="n">
        <f>ROUND(SUM(G4103),2)</f>
        <v>43.98</v>
      </c>
    </row>
    <row r="4105" customHeight="1" ht="15">
      <c r="A4105" s="2" t="inlineStr"/>
      <c r="B4105" s="2" t="inlineStr"/>
      <c r="C4105" s="2" t="inlineStr"/>
      <c r="D4105" s="2" t="inlineStr"/>
      <c r="E4105" s="28" t="inlineStr">
        <is>
          <r>
            <t xml:space="preserve">VALOR BDI (20.34%):</t>
          </r>
        </is>
      </c>
      <c r="F4105" s="28" t="inlineStr"/>
      <c r="G4105" s="29" t="n">
        <f>ROUND(G4104*(20.34/100),2)</f>
        <v>8.95</v>
      </c>
    </row>
    <row r="4106" customHeight="1" ht="15">
      <c r="A4106" s="2" t="inlineStr"/>
      <c r="B4106" s="2" t="inlineStr"/>
      <c r="C4106" s="2" t="inlineStr"/>
      <c r="D4106" s="2" t="inlineStr"/>
      <c r="E4106" s="28" t="inlineStr">
        <is>
          <r>
            <t xml:space="preserve">VALOR COM BDI:</t>
          </r>
        </is>
      </c>
      <c r="F4106" s="28" t="inlineStr"/>
      <c r="G4106" s="29" t="n">
        <f>G4105+G4104</f>
        <v>52.93</v>
      </c>
    </row>
    <row r="4107" customHeight="1" ht="10">
      <c r="A4107" s="2" t="inlineStr"/>
      <c r="B4107" s="2" t="inlineStr"/>
      <c r="C4107" s="2" t="inlineStr"/>
      <c r="D4107" s="2" t="inlineStr"/>
      <c r="E4107" s="18" t="inlineStr"/>
      <c r="F4107" s="18" t="inlineStr"/>
      <c r="G4107" s="18" t="inlineStr"/>
    </row>
    <row r="4108" customHeight="1" ht="27">
      <c r="A4108" s="19" t="inlineStr">
        <is>
          <r>
            <t xml:space="preserve">​105982​ GUINDAUTO HIDRÁULICO, CAPACIDADE MÁXIMA DE CARGA 8500 KG, MOMENTO MÁXIMO DE CARGA 30,4 TM, ALCANCE MÁXIMO HORIZONTAL 14,30 M, INCLUSIVE CAMINHÃO TRUCADO PBT 23.000 KG, POTÊNCIA DE 256 CV E CARROCERIA FIXA ABERTA DE MADEIRA - IMPOSTOS E SEGUROS. AF_05/2025​ (H)</t>
          </r>
        </is>
      </c>
      <c r="B4108" s="19" t="inlineStr"/>
      <c r="C4108" s="19" t="inlineStr"/>
      <c r="D4108" s="19" t="inlineStr"/>
      <c r="E4108" s="19" t="inlineStr"/>
      <c r="F4108" s="19" t="inlineStr"/>
      <c r="G4108" s="19" t="inlineStr"/>
    </row>
    <row r="4109" customHeight="1" ht="15">
      <c r="A4109" s="20" t="inlineStr">
        <is>
          <r>
            <t xml:space="preserve">Equipamento</t>
          </r>
        </is>
      </c>
      <c r="B4109" s="20" t="inlineStr"/>
      <c r="C4109" s="21" t="inlineStr">
        <is>
          <r>
            <t xml:space="preserve">FONTE</t>
          </r>
        </is>
      </c>
      <c r="D4109" s="21" t="inlineStr">
        <is>
          <r>
            <t xml:space="preserve">UNID</t>
          </r>
        </is>
      </c>
      <c r="E4109" s="21" t="inlineStr">
        <is>
          <r>
            <t xml:space="preserve">COEFICIENTE</t>
          </r>
        </is>
      </c>
      <c r="F4109" s="21" t="inlineStr">
        <is>
          <r>
            <t xml:space="preserve">PREÇO UNITÁRIO</t>
          </r>
        </is>
      </c>
      <c r="G4109" s="21" t="inlineStr">
        <is>
          <r>
            <t xml:space="preserve">TOTAL</t>
          </r>
        </is>
      </c>
    </row>
    <row r="4110" customHeight="1" ht="38">
      <c r="A4110" s="22" t="inlineStr">
        <is>
          <r>
            <t xml:space="preserve">00044061</t>
          </r>
        </is>
      </c>
      <c r="B4110" s="23" t="inlineStr">
        <is>
          <r>
            <t xml:space="preserve">CAMINHAO TRUCADO, PESO BRUTO TOTAL 23000 KG, CARGA UTIL MAXIMA 16540 KG, DISTANCIA ENTRE EIXOS 4,80 M, POTENCIA 256 CV (INCLUI CABINE E CHASSI, NAO INCLUI CARROCERIA)</t>
          </r>
        </is>
      </c>
      <c r="C4110" s="22" t="inlineStr">
        <is>
          <r>
            <t xml:space="preserve">SINAPI</t>
          </r>
        </is>
      </c>
      <c r="D4110" s="22" t="inlineStr">
        <is>
          <r>
            <t xml:space="preserve">UN</t>
          </r>
        </is>
      </c>
      <c r="E4110" s="24" t="n">
        <v>5.7E-6</v>
      </c>
      <c r="F4110" s="25" t="n">
        <v>683059.21</v>
      </c>
      <c r="G4110" s="25" t="n">
        <f>TRUNC(TRUNC(E4110,8)*F4110,2)</f>
        <v>3.89</v>
      </c>
    </row>
    <row r="4111" customHeight="1" ht="29">
      <c r="A4111" s="22" t="inlineStr">
        <is>
          <r>
            <t xml:space="preserve">00037732</t>
          </r>
        </is>
      </c>
      <c r="B4111" s="23" t="inlineStr">
        <is>
          <r>
            <t xml:space="preserve">CARROCERIA FIXA ABERTA DE MADEIRA PARA TRANSPORTE GERAL DE CARGA SECA DIMENSOES APROXIMADAS 2,5 X 7,5 X 0,50 M (INCLUI MONTAGEM, NAO INCLUI CAMINHAO)</t>
          </r>
        </is>
      </c>
      <c r="C4111" s="22" t="inlineStr">
        <is>
          <r>
            <t xml:space="preserve">SINAPI</t>
          </r>
        </is>
      </c>
      <c r="D4111" s="22" t="inlineStr">
        <is>
          <r>
            <t xml:space="preserve">UN</t>
          </r>
        </is>
      </c>
      <c r="E4111" s="24" t="n">
        <v>5.9E-6</v>
      </c>
      <c r="F4111" s="25" t="n">
        <v>36754.88</v>
      </c>
      <c r="G4111" s="25" t="n">
        <f>TRUNC(TRUNC(E4111,8)*F4111,2)</f>
        <v>0.21</v>
      </c>
    </row>
    <row r="4112" customHeight="1" ht="46">
      <c r="A4112" s="22" t="inlineStr">
        <is>
          <r>
            <t xml:space="preserve">00003365</t>
          </r>
        </is>
      </c>
      <c r="B4112" s="23" t="inlineStr">
        <is>
          <r>
            <t xml:space="preserve">GUINDAUTO HIDRAULICO, CAPACIDADE MAXIMA DE CARGA 8500 KG, MOMENTO MAXIMO DE CARGA 30,4 TM, ALCANCE MAXIMO HORIZONTAL 14,30 M, PARA MONTAGEM SOBRE CHASSI DE CAMINHAO PBT MINIMO 23000 KG (INCLUI MONTAGEM, NAO INCLUI CAMINHAO)</t>
          </r>
        </is>
      </c>
      <c r="C4112" s="22" t="inlineStr">
        <is>
          <r>
            <t xml:space="preserve">SINAPI</t>
          </r>
        </is>
      </c>
      <c r="D4112" s="22" t="inlineStr">
        <is>
          <r>
            <t xml:space="preserve">UN</t>
          </r>
        </is>
      </c>
      <c r="E4112" s="24" t="n">
        <v>5.9E-6</v>
      </c>
      <c r="F4112" s="25" t="n">
        <v>336015.62</v>
      </c>
      <c r="G4112" s="25" t="n">
        <f>TRUNC(TRUNC(E4112,8)*F4112,2)</f>
        <v>1.98</v>
      </c>
    </row>
    <row r="4113" customHeight="1" ht="15">
      <c r="A4113" s="2" t="inlineStr"/>
      <c r="B4113" s="2" t="inlineStr"/>
      <c r="C4113" s="2" t="inlineStr"/>
      <c r="D4113" s="2" t="inlineStr"/>
      <c r="E4113" s="26" t="inlineStr">
        <is>
          <r>
            <t xml:space="preserve">TOTAL Equipamento:</t>
          </r>
        </is>
      </c>
      <c r="F4113" s="26" t="inlineStr"/>
      <c r="G4113" s="27" t="n">
        <f>SUM(G4110:G4112)</f>
        <v>6.08</v>
      </c>
    </row>
    <row r="4114" customHeight="1" ht="15">
      <c r="A4114" s="2" t="inlineStr"/>
      <c r="B4114" s="2" t="inlineStr"/>
      <c r="C4114" s="2" t="inlineStr"/>
      <c r="D4114" s="2" t="inlineStr"/>
      <c r="E4114" s="28" t="inlineStr">
        <is>
          <r>
            <t xml:space="preserve">VALOR:</t>
          </r>
        </is>
      </c>
      <c r="F4114" s="28" t="inlineStr"/>
      <c r="G4114" s="29" t="n">
        <f>ROUND(SUM(G4113),2)</f>
        <v>6.08</v>
      </c>
    </row>
    <row r="4115" customHeight="1" ht="15">
      <c r="A4115" s="2" t="inlineStr"/>
      <c r="B4115" s="2" t="inlineStr"/>
      <c r="C4115" s="2" t="inlineStr"/>
      <c r="D4115" s="2" t="inlineStr"/>
      <c r="E4115" s="28" t="inlineStr">
        <is>
          <r>
            <t xml:space="preserve">VALOR BDI (20.34%):</t>
          </r>
        </is>
      </c>
      <c r="F4115" s="28" t="inlineStr"/>
      <c r="G4115" s="29" t="n">
        <f>ROUND(G4114*(20.34/100),2)</f>
        <v>1.24</v>
      </c>
    </row>
    <row r="4116" customHeight="1" ht="15">
      <c r="A4116" s="2" t="inlineStr"/>
      <c r="B4116" s="2" t="inlineStr"/>
      <c r="C4116" s="2" t="inlineStr"/>
      <c r="D4116" s="2" t="inlineStr"/>
      <c r="E4116" s="28" t="inlineStr">
        <is>
          <r>
            <t xml:space="preserve">VALOR COM BDI:</t>
          </r>
        </is>
      </c>
      <c r="F4116" s="28" t="inlineStr"/>
      <c r="G4116" s="29" t="n">
        <f>G4115+G4114</f>
        <v>7.32</v>
      </c>
    </row>
    <row r="4117" customHeight="1" ht="10">
      <c r="A4117" s="2" t="inlineStr"/>
      <c r="B4117" s="2" t="inlineStr"/>
      <c r="C4117" s="2" t="inlineStr"/>
      <c r="D4117" s="2" t="inlineStr"/>
      <c r="E4117" s="18" t="inlineStr"/>
      <c r="F4117" s="18" t="inlineStr"/>
      <c r="G4117" s="18" t="inlineStr"/>
    </row>
    <row r="4118" customHeight="1" ht="27">
      <c r="A4118" s="19" t="inlineStr">
        <is>
          <r>
            <t xml:space="preserve">​105980​ GUINDAUTO HIDRÁULICO, CAPACIDADE MÁXIMA DE CARGA 8500 KG, MOMENTO MÁXIMO DE CARGA 30,4 TM, ALCANCE MÁXIMO HORIZONTAL 14,30 M, INCLUSIVE CAMINHÃO TRUCADO PBT 23.000 KG, POTÊNCIA DE 256 CV E CARROCERIA FIXA ABERTA DE MADEIRA - JUROS. AF_05/2025​ (H)</t>
          </r>
        </is>
      </c>
      <c r="B4118" s="19" t="inlineStr"/>
      <c r="C4118" s="19" t="inlineStr"/>
      <c r="D4118" s="19" t="inlineStr"/>
      <c r="E4118" s="19" t="inlineStr"/>
      <c r="F4118" s="19" t="inlineStr"/>
      <c r="G4118" s="19" t="inlineStr"/>
    </row>
    <row r="4119" customHeight="1" ht="15">
      <c r="A4119" s="20" t="inlineStr">
        <is>
          <r>
            <t xml:space="preserve">Equipamento</t>
          </r>
        </is>
      </c>
      <c r="B4119" s="20" t="inlineStr"/>
      <c r="C4119" s="21" t="inlineStr">
        <is>
          <r>
            <t xml:space="preserve">FONTE</t>
          </r>
        </is>
      </c>
      <c r="D4119" s="21" t="inlineStr">
        <is>
          <r>
            <t xml:space="preserve">UNID</t>
          </r>
        </is>
      </c>
      <c r="E4119" s="21" t="inlineStr">
        <is>
          <r>
            <t xml:space="preserve">COEFICIENTE</t>
          </r>
        </is>
      </c>
      <c r="F4119" s="21" t="inlineStr">
        <is>
          <r>
            <t xml:space="preserve">PREÇO UNITÁRIO</t>
          </r>
        </is>
      </c>
      <c r="G4119" s="21" t="inlineStr">
        <is>
          <r>
            <t xml:space="preserve">TOTAL</t>
          </r>
        </is>
      </c>
    </row>
    <row r="4120" customHeight="1" ht="38">
      <c r="A4120" s="22" t="inlineStr">
        <is>
          <r>
            <t xml:space="preserve">00044061</t>
          </r>
        </is>
      </c>
      <c r="B4120" s="23" t="inlineStr">
        <is>
          <r>
            <t xml:space="preserve">CAMINHAO TRUCADO, PESO BRUTO TOTAL 23000 KG, CARGA UTIL MAXIMA 16540 KG, DISTANCIA ENTRE EIXOS 4,80 M, POTENCIA 256 CV (INCLUI CABINE E CHASSI, NAO INCLUI CARROCERIA)</t>
          </r>
        </is>
      </c>
      <c r="C4120" s="22" t="inlineStr">
        <is>
          <r>
            <t xml:space="preserve">SINAPI</t>
          </r>
        </is>
      </c>
      <c r="D4120" s="22" t="inlineStr">
        <is>
          <r>
            <t xml:space="preserve">UN</t>
          </r>
        </is>
      </c>
      <c r="E4120" s="24" t="n">
        <v>1.41E-5</v>
      </c>
      <c r="F4120" s="25" t="n">
        <v>683059.21</v>
      </c>
      <c r="G4120" s="25" t="n">
        <f>TRUNC(TRUNC(E4120,8)*F4120,2)</f>
        <v>9.63</v>
      </c>
    </row>
    <row r="4121" customHeight="1" ht="29">
      <c r="A4121" s="22" t="inlineStr">
        <is>
          <r>
            <t xml:space="preserve">00037732</t>
          </r>
        </is>
      </c>
      <c r="B4121" s="23" t="inlineStr">
        <is>
          <r>
            <t xml:space="preserve">CARROCERIA FIXA ABERTA DE MADEIRA PARA TRANSPORTE GERAL DE CARGA SECA DIMENSOES APROXIMADAS 2,5 X 7,5 X 0,50 M (INCLUI MONTAGEM, NAO INCLUI CAMINHAO)</t>
          </r>
        </is>
      </c>
      <c r="C4121" s="22" t="inlineStr">
        <is>
          <r>
            <t xml:space="preserve">SINAPI</t>
          </r>
        </is>
      </c>
      <c r="D4121" s="22" t="inlineStr">
        <is>
          <r>
            <t xml:space="preserve">UN</t>
          </r>
        </is>
      </c>
      <c r="E4121" s="24" t="n">
        <v>1.45E-5</v>
      </c>
      <c r="F4121" s="25" t="n">
        <v>36754.88</v>
      </c>
      <c r="G4121" s="25" t="n">
        <f>TRUNC(TRUNC(E4121,8)*F4121,2)</f>
        <v>0.53</v>
      </c>
    </row>
    <row r="4122" customHeight="1" ht="46">
      <c r="A4122" s="22" t="inlineStr">
        <is>
          <r>
            <t xml:space="preserve">00003365</t>
          </r>
        </is>
      </c>
      <c r="B4122" s="23" t="inlineStr">
        <is>
          <r>
            <t xml:space="preserve">GUINDAUTO HIDRAULICO, CAPACIDADE MAXIMA DE CARGA 8500 KG, MOMENTO MAXIMO DE CARGA 30,4 TM, ALCANCE MAXIMO HORIZONTAL 14,30 M, PARA MONTAGEM SOBRE CHASSI DE CAMINHAO PBT MINIMO 23000 KG (INCLUI MONTAGEM, NAO INCLUI CAMINHAO)</t>
          </r>
        </is>
      </c>
      <c r="C4122" s="22" t="inlineStr">
        <is>
          <r>
            <t xml:space="preserve">SINAPI</t>
          </r>
        </is>
      </c>
      <c r="D4122" s="22" t="inlineStr">
        <is>
          <r>
            <t xml:space="preserve">UN</t>
          </r>
        </is>
      </c>
      <c r="E4122" s="24" t="n">
        <v>1.45E-5</v>
      </c>
      <c r="F4122" s="25" t="n">
        <v>336015.62</v>
      </c>
      <c r="G4122" s="25" t="n">
        <f>TRUNC(TRUNC(E4122,8)*F4122,2)</f>
        <v>4.87</v>
      </c>
    </row>
    <row r="4123" customHeight="1" ht="15">
      <c r="A4123" s="2" t="inlineStr"/>
      <c r="B4123" s="2" t="inlineStr"/>
      <c r="C4123" s="2" t="inlineStr"/>
      <c r="D4123" s="2" t="inlineStr"/>
      <c r="E4123" s="26" t="inlineStr">
        <is>
          <r>
            <t xml:space="preserve">TOTAL Equipamento:</t>
          </r>
        </is>
      </c>
      <c r="F4123" s="26" t="inlineStr"/>
      <c r="G4123" s="27" t="n">
        <f>SUM(G4120:G4122)</f>
        <v>15.03</v>
      </c>
    </row>
    <row r="4124" customHeight="1" ht="15">
      <c r="A4124" s="2" t="inlineStr"/>
      <c r="B4124" s="2" t="inlineStr"/>
      <c r="C4124" s="2" t="inlineStr"/>
      <c r="D4124" s="2" t="inlineStr"/>
      <c r="E4124" s="28" t="inlineStr">
        <is>
          <r>
            <t xml:space="preserve">VALOR:</t>
          </r>
        </is>
      </c>
      <c r="F4124" s="28" t="inlineStr"/>
      <c r="G4124" s="29" t="n">
        <f>ROUND(SUM(G4123),2)</f>
        <v>15.03</v>
      </c>
    </row>
    <row r="4125" customHeight="1" ht="15">
      <c r="A4125" s="2" t="inlineStr"/>
      <c r="B4125" s="2" t="inlineStr"/>
      <c r="C4125" s="2" t="inlineStr"/>
      <c r="D4125" s="2" t="inlineStr"/>
      <c r="E4125" s="28" t="inlineStr">
        <is>
          <r>
            <t xml:space="preserve">VALOR BDI (20.34%):</t>
          </r>
        </is>
      </c>
      <c r="F4125" s="28" t="inlineStr"/>
      <c r="G4125" s="29" t="n">
        <f>ROUND(G4124*(20.34/100),2)</f>
        <v>3.06</v>
      </c>
    </row>
    <row r="4126" customHeight="1" ht="15">
      <c r="A4126" s="2" t="inlineStr"/>
      <c r="B4126" s="2" t="inlineStr"/>
      <c r="C4126" s="2" t="inlineStr"/>
      <c r="D4126" s="2" t="inlineStr"/>
      <c r="E4126" s="28" t="inlineStr">
        <is>
          <r>
            <t xml:space="preserve">VALOR COM BDI:</t>
          </r>
        </is>
      </c>
      <c r="F4126" s="28" t="inlineStr"/>
      <c r="G4126" s="29" t="n">
        <f>G4125+G4124</f>
        <v>18.09</v>
      </c>
    </row>
    <row r="4127" customHeight="1" ht="10">
      <c r="A4127" s="2" t="inlineStr"/>
      <c r="B4127" s="2" t="inlineStr"/>
      <c r="C4127" s="2" t="inlineStr"/>
      <c r="D4127" s="2" t="inlineStr"/>
      <c r="E4127" s="18" t="inlineStr"/>
      <c r="F4127" s="18" t="inlineStr"/>
      <c r="G4127" s="18" t="inlineStr"/>
    </row>
    <row r="4128" customHeight="1" ht="27">
      <c r="A4128" s="19" t="inlineStr">
        <is>
          <r>
            <t xml:space="preserve">​105981​ GUINDAUTO HIDRÁULICO, CAPACIDADE MÁXIMA DE CARGA 8500 KG, MOMENTO MÁXIMO DE CARGA 30,4 TM, ALCANCE MÁXIMO HORIZONTAL 14,30 M, INCLUSIVE CAMINHÃO TRUCADO PBT 23.000 KG, POTÊNCIA DE 256 CV E CARROCERIA FIXA ABERTA DE MADEIRA - MANUTENÇÃO. AF_05/2025​ (H)</t>
          </r>
        </is>
      </c>
      <c r="B4128" s="19" t="inlineStr"/>
      <c r="C4128" s="19" t="inlineStr"/>
      <c r="D4128" s="19" t="inlineStr"/>
      <c r="E4128" s="19" t="inlineStr"/>
      <c r="F4128" s="19" t="inlineStr"/>
      <c r="G4128" s="19" t="inlineStr"/>
    </row>
    <row r="4129" customHeight="1" ht="15">
      <c r="A4129" s="20" t="inlineStr">
        <is>
          <r>
            <t xml:space="preserve">Equipamento</t>
          </r>
        </is>
      </c>
      <c r="B4129" s="20" t="inlineStr"/>
      <c r="C4129" s="21" t="inlineStr">
        <is>
          <r>
            <t xml:space="preserve">FONTE</t>
          </r>
        </is>
      </c>
      <c r="D4129" s="21" t="inlineStr">
        <is>
          <r>
            <t xml:space="preserve">UNID</t>
          </r>
        </is>
      </c>
      <c r="E4129" s="21" t="inlineStr">
        <is>
          <r>
            <t xml:space="preserve">COEFICIENTE</t>
          </r>
        </is>
      </c>
      <c r="F4129" s="21" t="inlineStr">
        <is>
          <r>
            <t xml:space="preserve">PREÇO UNITÁRIO</t>
          </r>
        </is>
      </c>
      <c r="G4129" s="21" t="inlineStr">
        <is>
          <r>
            <t xml:space="preserve">TOTAL</t>
          </r>
        </is>
      </c>
    </row>
    <row r="4130" customHeight="1" ht="38">
      <c r="A4130" s="22" t="inlineStr">
        <is>
          <r>
            <t xml:space="preserve">00044061</t>
          </r>
        </is>
      </c>
      <c r="B4130" s="23" t="inlineStr">
        <is>
          <r>
            <t xml:space="preserve">CAMINHAO TRUCADO, PESO BRUTO TOTAL 23000 KG, CARGA UTIL MAXIMA 16540 KG, DISTANCIA ENTRE EIXOS 4,80 M, POTENCIA 256 CV (INCLUI CABINE E CHASSI, NAO INCLUI CARROCERIA)</t>
          </r>
        </is>
      </c>
      <c r="C4130" s="22" t="inlineStr">
        <is>
          <r>
            <t xml:space="preserve">SINAPI</t>
          </r>
        </is>
      </c>
      <c r="D4130" s="22" t="inlineStr">
        <is>
          <r>
            <t xml:space="preserve">UN</t>
          </r>
        </is>
      </c>
      <c r="E4130" s="24" t="n">
        <v>6.43E-5</v>
      </c>
      <c r="F4130" s="25" t="n">
        <v>683059.21</v>
      </c>
      <c r="G4130" s="25" t="n">
        <f>TRUNC(TRUNC(E4130,8)*F4130,2)</f>
        <v>43.92</v>
      </c>
    </row>
    <row r="4131" customHeight="1" ht="29">
      <c r="A4131" s="22" t="inlineStr">
        <is>
          <r>
            <t xml:space="preserve">00037732</t>
          </r>
        </is>
      </c>
      <c r="B4131" s="23" t="inlineStr">
        <is>
          <r>
            <t xml:space="preserve">CARROCERIA FIXA ABERTA DE MADEIRA PARA TRANSPORTE GERAL DE CARGA SECA DIMENSOES APROXIMADAS 2,5 X 7,5 X 0,50 M (INCLUI MONTAGEM, NAO INCLUI CAMINHAO)</t>
          </r>
        </is>
      </c>
      <c r="C4131" s="22" t="inlineStr">
        <is>
          <r>
            <t xml:space="preserve">SINAPI</t>
          </r>
        </is>
      </c>
      <c r="D4131" s="22" t="inlineStr">
        <is>
          <r>
            <t xml:space="preserve">UN</t>
          </r>
        </is>
      </c>
      <c r="E4131" s="24" t="n">
        <v>6.9E-5</v>
      </c>
      <c r="F4131" s="25" t="n">
        <v>36754.88</v>
      </c>
      <c r="G4131" s="25" t="n">
        <f>TRUNC(TRUNC(E4131,8)*F4131,2)</f>
        <v>2.53</v>
      </c>
    </row>
    <row r="4132" customHeight="1" ht="46">
      <c r="A4132" s="22" t="inlineStr">
        <is>
          <r>
            <t xml:space="preserve">00003365</t>
          </r>
        </is>
      </c>
      <c r="B4132" s="23" t="inlineStr">
        <is>
          <r>
            <t xml:space="preserve">GUINDAUTO HIDRAULICO, CAPACIDADE MAXIMA DE CARGA 8500 KG, MOMENTO MAXIMO DE CARGA 30,4 TM, ALCANCE MAXIMO HORIZONTAL 14,30 M, PARA MONTAGEM SOBRE CHASSI DE CAMINHAO PBT MINIMO 23000 KG (INCLUI MONTAGEM, NAO INCLUI CAMINHAO)</t>
          </r>
        </is>
      </c>
      <c r="C4132" s="22" t="inlineStr">
        <is>
          <r>
            <t xml:space="preserve">SINAPI</t>
          </r>
        </is>
      </c>
      <c r="D4132" s="22" t="inlineStr">
        <is>
          <r>
            <t xml:space="preserve">UN</t>
          </r>
        </is>
      </c>
      <c r="E4132" s="24" t="n">
        <v>6.9E-5</v>
      </c>
      <c r="F4132" s="25" t="n">
        <v>336015.62</v>
      </c>
      <c r="G4132" s="25" t="n">
        <f>TRUNC(TRUNC(E4132,8)*F4132,2)</f>
        <v>23.18</v>
      </c>
    </row>
    <row r="4133" customHeight="1" ht="15">
      <c r="A4133" s="2" t="inlineStr"/>
      <c r="B4133" s="2" t="inlineStr"/>
      <c r="C4133" s="2" t="inlineStr"/>
      <c r="D4133" s="2" t="inlineStr"/>
      <c r="E4133" s="26" t="inlineStr">
        <is>
          <r>
            <t xml:space="preserve">TOTAL Equipamento:</t>
          </r>
        </is>
      </c>
      <c r="F4133" s="26" t="inlineStr"/>
      <c r="G4133" s="27" t="n">
        <f>SUM(G4130:G4132)</f>
        <v>69.63</v>
      </c>
    </row>
    <row r="4134" customHeight="1" ht="15">
      <c r="A4134" s="2" t="inlineStr"/>
      <c r="B4134" s="2" t="inlineStr"/>
      <c r="C4134" s="2" t="inlineStr"/>
      <c r="D4134" s="2" t="inlineStr"/>
      <c r="E4134" s="28" t="inlineStr">
        <is>
          <r>
            <t xml:space="preserve">VALOR:</t>
          </r>
        </is>
      </c>
      <c r="F4134" s="28" t="inlineStr"/>
      <c r="G4134" s="29" t="n">
        <f>ROUND(SUM(G4133),2)</f>
        <v>69.63</v>
      </c>
    </row>
    <row r="4135" customHeight="1" ht="15">
      <c r="A4135" s="2" t="inlineStr"/>
      <c r="B4135" s="2" t="inlineStr"/>
      <c r="C4135" s="2" t="inlineStr"/>
      <c r="D4135" s="2" t="inlineStr"/>
      <c r="E4135" s="28" t="inlineStr">
        <is>
          <r>
            <t xml:space="preserve">VALOR BDI (20.34%):</t>
          </r>
        </is>
      </c>
      <c r="F4135" s="28" t="inlineStr"/>
      <c r="G4135" s="29" t="n">
        <f>ROUND(G4134*(20.34/100),2)</f>
        <v>14.16</v>
      </c>
    </row>
    <row r="4136" customHeight="1" ht="15">
      <c r="A4136" s="2" t="inlineStr"/>
      <c r="B4136" s="2" t="inlineStr"/>
      <c r="C4136" s="2" t="inlineStr"/>
      <c r="D4136" s="2" t="inlineStr"/>
      <c r="E4136" s="28" t="inlineStr">
        <is>
          <r>
            <t xml:space="preserve">VALOR COM BDI:</t>
          </r>
        </is>
      </c>
      <c r="F4136" s="28" t="inlineStr"/>
      <c r="G4136" s="29" t="n">
        <f>G4135+G4134</f>
        <v>83.79</v>
      </c>
    </row>
    <row r="4137" customHeight="1" ht="10">
      <c r="A4137" s="2" t="inlineStr"/>
      <c r="B4137" s="2" t="inlineStr"/>
      <c r="C4137" s="2" t="inlineStr"/>
      <c r="D4137" s="2" t="inlineStr"/>
      <c r="E4137" s="18" t="inlineStr"/>
      <c r="F4137" s="18" t="inlineStr"/>
      <c r="G4137" s="18" t="inlineStr"/>
    </row>
    <row r="4138" customHeight="1" ht="27">
      <c r="A4138" s="19" t="inlineStr">
        <is>
          <r>
            <t xml:space="preserve">​105983​ GUINDAUTO HIDRÁULICO, CAPACIDADE MÁXIMA DE CARGA 8500 KG, MOMENTO MÁXIMO DE CARGA 30,4 TM, ALCANCE MÁXIMO HORIZONTAL 14,30 M, INCLUSIVE CAMINHÃO TRUCADO PBT 23.000 KG, POTÊNCIA DE 256 CV E CARROCERIA FIXA ABERTA DE MADEIRA - MATERIAIS NA OPERAÇÃO. AF_05/2025​ (H)</t>
          </r>
        </is>
      </c>
      <c r="B4138" s="19" t="inlineStr"/>
      <c r="C4138" s="19" t="inlineStr"/>
      <c r="D4138" s="19" t="inlineStr"/>
      <c r="E4138" s="19" t="inlineStr"/>
      <c r="F4138" s="19" t="inlineStr"/>
      <c r="G4138" s="19" t="inlineStr"/>
    </row>
    <row r="4139" customHeight="1" ht="15">
      <c r="A4139" s="20" t="inlineStr">
        <is>
          <r>
            <t xml:space="preserve">Material</t>
          </r>
        </is>
      </c>
      <c r="B4139" s="20" t="inlineStr"/>
      <c r="C4139" s="21" t="inlineStr">
        <is>
          <r>
            <t xml:space="preserve">FONTE</t>
          </r>
        </is>
      </c>
      <c r="D4139" s="21" t="inlineStr">
        <is>
          <r>
            <t xml:space="preserve">UNID</t>
          </r>
        </is>
      </c>
      <c r="E4139" s="21" t="inlineStr">
        <is>
          <r>
            <t xml:space="preserve">COEFICIENTE</t>
          </r>
        </is>
      </c>
      <c r="F4139" s="21" t="inlineStr">
        <is>
          <r>
            <t xml:space="preserve">PREÇO UNITÁRIO</t>
          </r>
        </is>
      </c>
      <c r="G4139" s="21" t="inlineStr">
        <is>
          <r>
            <t xml:space="preserve">TOTAL</t>
          </r>
        </is>
      </c>
    </row>
    <row r="4140" customHeight="1" ht="21">
      <c r="A4140" s="22" t="inlineStr">
        <is>
          <r>
            <t xml:space="preserve">00004221</t>
          </r>
        </is>
      </c>
      <c r="B4140" s="23" t="inlineStr">
        <is>
          <r>
            <t xml:space="preserve">OLEO DIESEL COMBUSTIVEL COMUM METROPOLITANO S-10 OU S-500</t>
          </r>
        </is>
      </c>
      <c r="C4140" s="22" t="inlineStr">
        <is>
          <r>
            <t xml:space="preserve">SINAPI</t>
          </r>
        </is>
      </c>
      <c r="D4140" s="22" t="inlineStr">
        <is>
          <r>
            <t xml:space="preserve">L</t>
          </r>
        </is>
      </c>
      <c r="E4140" s="24" t="n">
        <v>26.38</v>
      </c>
      <c r="F4140" s="25" t="n">
        <v>6.0</v>
      </c>
      <c r="G4140" s="25" t="n">
        <f>TRUNC(TRUNC(E4140,8)*F4140,2)</f>
        <v>158.28</v>
      </c>
    </row>
    <row r="4141" customHeight="1" ht="15">
      <c r="A4141" s="2" t="inlineStr"/>
      <c r="B4141" s="2" t="inlineStr"/>
      <c r="C4141" s="2" t="inlineStr"/>
      <c r="D4141" s="2" t="inlineStr"/>
      <c r="E4141" s="26" t="inlineStr">
        <is>
          <r>
            <t xml:space="preserve">TOTAL Material:</t>
          </r>
        </is>
      </c>
      <c r="F4141" s="26" t="inlineStr"/>
      <c r="G4141" s="27" t="n">
        <f>SUM(G4140:G4140)</f>
        <v>158.28</v>
      </c>
    </row>
    <row r="4142" customHeight="1" ht="15">
      <c r="A4142" s="2" t="inlineStr"/>
      <c r="B4142" s="2" t="inlineStr"/>
      <c r="C4142" s="2" t="inlineStr"/>
      <c r="D4142" s="2" t="inlineStr"/>
      <c r="E4142" s="28" t="inlineStr">
        <is>
          <r>
            <t xml:space="preserve">VALOR:</t>
          </r>
        </is>
      </c>
      <c r="F4142" s="28" t="inlineStr"/>
      <c r="G4142" s="29" t="n">
        <f>ROUND(SUM(G4141),2)</f>
        <v>158.28</v>
      </c>
    </row>
    <row r="4143" customHeight="1" ht="15">
      <c r="A4143" s="2" t="inlineStr"/>
      <c r="B4143" s="2" t="inlineStr"/>
      <c r="C4143" s="2" t="inlineStr"/>
      <c r="D4143" s="2" t="inlineStr"/>
      <c r="E4143" s="28" t="inlineStr">
        <is>
          <r>
            <t xml:space="preserve">VALOR BDI (20.34%):</t>
          </r>
        </is>
      </c>
      <c r="F4143" s="28" t="inlineStr"/>
      <c r="G4143" s="29" t="n">
        <f>ROUND(G4142*(20.34/100),2)</f>
        <v>32.19</v>
      </c>
    </row>
    <row r="4144" customHeight="1" ht="15">
      <c r="A4144" s="2" t="inlineStr"/>
      <c r="B4144" s="2" t="inlineStr"/>
      <c r="C4144" s="2" t="inlineStr"/>
      <c r="D4144" s="2" t="inlineStr"/>
      <c r="E4144" s="28" t="inlineStr">
        <is>
          <r>
            <t xml:space="preserve">VALOR COM BDI:</t>
          </r>
        </is>
      </c>
      <c r="F4144" s="28" t="inlineStr"/>
      <c r="G4144" s="29" t="n">
        <f>G4143+G4142</f>
        <v>190.47</v>
      </c>
    </row>
    <row r="4145" customHeight="1" ht="10">
      <c r="A4145" s="2" t="inlineStr"/>
      <c r="B4145" s="2" t="inlineStr"/>
      <c r="C4145" s="2" t="inlineStr"/>
      <c r="D4145" s="2" t="inlineStr"/>
      <c r="E4145" s="18" t="inlineStr"/>
      <c r="F4145" s="18" t="inlineStr"/>
      <c r="G4145" s="18" t="inlineStr"/>
    </row>
    <row r="4146" customHeight="1" ht="20">
      <c r="A4146" s="19" t="inlineStr">
        <is>
          <r>
            <t xml:space="preserve">​96986​ HASTE DE ATERRAMENTO, DIÂMETRO 3/4", COM 3 METROS - FORNECIMENTO E INSTALAÇÃO. AF_08/2023​ (UN)</t>
          </r>
        </is>
      </c>
      <c r="B4146" s="19" t="inlineStr"/>
      <c r="C4146" s="19" t="inlineStr"/>
      <c r="D4146" s="19" t="inlineStr"/>
      <c r="E4146" s="19" t="inlineStr"/>
      <c r="F4146" s="19" t="inlineStr"/>
      <c r="G4146" s="19" t="inlineStr"/>
    </row>
    <row r="4147" customHeight="1" ht="15">
      <c r="A4147" s="20" t="inlineStr">
        <is>
          <r>
            <t xml:space="preserve">Material</t>
          </r>
        </is>
      </c>
      <c r="B4147" s="20" t="inlineStr"/>
      <c r="C4147" s="21" t="inlineStr">
        <is>
          <r>
            <t xml:space="preserve">FONTE</t>
          </r>
        </is>
      </c>
      <c r="D4147" s="21" t="inlineStr">
        <is>
          <r>
            <t xml:space="preserve">UNID</t>
          </r>
        </is>
      </c>
      <c r="E4147" s="21" t="inlineStr">
        <is>
          <r>
            <t xml:space="preserve">COEFICIENTE</t>
          </r>
        </is>
      </c>
      <c r="F4147" s="21" t="inlineStr">
        <is>
          <r>
            <t xml:space="preserve">PREÇO UNITÁRIO</t>
          </r>
        </is>
      </c>
      <c r="G4147" s="21" t="inlineStr">
        <is>
          <r>
            <t xml:space="preserve">TOTAL</t>
          </r>
        </is>
      </c>
    </row>
    <row r="4148" customHeight="1" ht="29">
      <c r="A4148" s="22" t="inlineStr">
        <is>
          <r>
            <t xml:space="preserve">00003378</t>
          </r>
        </is>
      </c>
      <c r="B4148" s="23" t="inlineStr">
        <is>
          <r>
            <t xml:space="preserve">HASTE DE ATERRAMENTO EM ACO COM 3,00 M DE COMPRIMENTO E DN = 3/4", REVESTIDA COM BAIXA CAMADA DE COBRE, SEM CONECTOR</t>
          </r>
        </is>
      </c>
      <c r="C4148" s="22" t="inlineStr">
        <is>
          <r>
            <t xml:space="preserve">SINAPI</t>
          </r>
        </is>
      </c>
      <c r="D4148" s="22" t="inlineStr">
        <is>
          <r>
            <t xml:space="preserve">UN</t>
          </r>
        </is>
      </c>
      <c r="E4148" s="24" t="n">
        <v>1.0</v>
      </c>
      <c r="F4148" s="25" t="n">
        <v>79.77</v>
      </c>
      <c r="G4148" s="25" t="n">
        <f>TRUNC(TRUNC(E4148,8)*F4148,2)</f>
        <v>79.77</v>
      </c>
    </row>
    <row r="4149" customHeight="1" ht="15">
      <c r="A4149" s="2" t="inlineStr"/>
      <c r="B4149" s="2" t="inlineStr"/>
      <c r="C4149" s="2" t="inlineStr"/>
      <c r="D4149" s="2" t="inlineStr"/>
      <c r="E4149" s="26" t="inlineStr">
        <is>
          <r>
            <t xml:space="preserve">TOTAL Material:</t>
          </r>
        </is>
      </c>
      <c r="F4149" s="26" t="inlineStr"/>
      <c r="G4149" s="27" t="n">
        <f>SUM(G4148:G4148)</f>
        <v>79.77</v>
      </c>
    </row>
    <row r="4150" customHeight="1" ht="15">
      <c r="A4150" s="20" t="inlineStr">
        <is>
          <r>
            <t xml:space="preserve">Mão de Obra com Encargos Complementares</t>
          </r>
        </is>
      </c>
      <c r="B4150" s="20" t="inlineStr"/>
      <c r="C4150" s="21" t="inlineStr">
        <is>
          <r>
            <t xml:space="preserve">FONTE</t>
          </r>
        </is>
      </c>
      <c r="D4150" s="21" t="inlineStr">
        <is>
          <r>
            <t xml:space="preserve">UNID</t>
          </r>
        </is>
      </c>
      <c r="E4150" s="21" t="inlineStr">
        <is>
          <r>
            <t xml:space="preserve">COEFICIENTE</t>
          </r>
        </is>
      </c>
      <c r="F4150" s="21" t="inlineStr">
        <is>
          <r>
            <t xml:space="preserve">PREÇO UNITÁRIO</t>
          </r>
        </is>
      </c>
      <c r="G4150" s="21" t="inlineStr">
        <is>
          <r>
            <t xml:space="preserve">TOTAL</t>
          </r>
        </is>
      </c>
    </row>
    <row r="4151" customHeight="1" ht="21">
      <c r="A4151" s="22" t="inlineStr">
        <is>
          <r>
            <t xml:space="preserve">88247</t>
          </r>
        </is>
      </c>
      <c r="B4151" s="23" t="inlineStr">
        <is>
          <r>
            <t xml:space="preserve">AUXILIAR DE ELETRICISTA COM ENCARGOS COMPLEMENTARES</t>
          </r>
        </is>
      </c>
      <c r="C4151" s="22" t="inlineStr">
        <is>
          <r>
            <t xml:space="preserve">SINAPI</t>
          </r>
        </is>
      </c>
      <c r="D4151" s="22" t="inlineStr">
        <is>
          <r>
            <t xml:space="preserve">H</t>
          </r>
        </is>
      </c>
      <c r="E4151" s="24" t="n">
        <v>0.3882</v>
      </c>
      <c r="F4151" s="25" t="n">
        <v>25.22</v>
      </c>
      <c r="G4151" s="25" t="n">
        <f>TRUNC(TRUNC(E4151,8)*F4151,2)</f>
        <v>9.79</v>
      </c>
    </row>
    <row r="4152" customHeight="1" ht="15">
      <c r="A4152" s="22" t="inlineStr">
        <is>
          <r>
            <t xml:space="preserve">88264</t>
          </r>
        </is>
      </c>
      <c r="B4152" s="23" t="inlineStr">
        <is>
          <r>
            <t xml:space="preserve">ELETRICISTA COM ENCARGOS COMPLEMENTARES</t>
          </r>
        </is>
      </c>
      <c r="C4152" s="22" t="inlineStr">
        <is>
          <r>
            <t xml:space="preserve">SINAPI</t>
          </r>
        </is>
      </c>
      <c r="D4152" s="22" t="inlineStr">
        <is>
          <r>
            <t xml:space="preserve">H</t>
          </r>
        </is>
      </c>
      <c r="E4152" s="24" t="n">
        <v>0.3882</v>
      </c>
      <c r="F4152" s="25" t="n">
        <v>30.96</v>
      </c>
      <c r="G4152" s="25" t="n">
        <f>TRUNC(TRUNC(E4152,8)*F4152,2)</f>
        <v>12.01</v>
      </c>
    </row>
    <row r="4153" customHeight="1" ht="18">
      <c r="A4153" s="2" t="inlineStr"/>
      <c r="B4153" s="2" t="inlineStr"/>
      <c r="C4153" s="2" t="inlineStr"/>
      <c r="D4153" s="2" t="inlineStr"/>
      <c r="E4153" s="26" t="inlineStr">
        <is>
          <r>
            <t xml:space="preserve">TOTAL Mão de Obra com Encargos Complementares:</t>
          </r>
        </is>
      </c>
      <c r="F4153" s="26" t="inlineStr"/>
      <c r="G4153" s="27" t="n">
        <f>SUM(G4151:G4152)</f>
        <v>21.8</v>
      </c>
    </row>
    <row r="4154" customHeight="1" ht="15">
      <c r="A4154" s="2" t="inlineStr"/>
      <c r="B4154" s="2" t="inlineStr"/>
      <c r="C4154" s="2" t="inlineStr"/>
      <c r="D4154" s="2" t="inlineStr"/>
      <c r="E4154" s="28" t="inlineStr">
        <is>
          <r>
            <t xml:space="preserve">VALOR:</t>
          </r>
        </is>
      </c>
      <c r="F4154" s="28" t="inlineStr"/>
      <c r="G4154" s="29" t="n">
        <f>ROUND(SUM(G4149,G4153),2)</f>
        <v>101.57</v>
      </c>
    </row>
    <row r="4155" customHeight="1" ht="15">
      <c r="A4155" s="2" t="inlineStr"/>
      <c r="B4155" s="2" t="inlineStr"/>
      <c r="C4155" s="2" t="inlineStr"/>
      <c r="D4155" s="2" t="inlineStr"/>
      <c r="E4155" s="28" t="inlineStr">
        <is>
          <r>
            <t xml:space="preserve">VALOR BDI (20.34%):</t>
          </r>
        </is>
      </c>
      <c r="F4155" s="28" t="inlineStr"/>
      <c r="G4155" s="29" t="n">
        <f>ROUND(G4154*(20.34/100),2)</f>
        <v>20.66</v>
      </c>
    </row>
    <row r="4156" customHeight="1" ht="15">
      <c r="A4156" s="2" t="inlineStr"/>
      <c r="B4156" s="2" t="inlineStr"/>
      <c r="C4156" s="2" t="inlineStr"/>
      <c r="D4156" s="2" t="inlineStr"/>
      <c r="E4156" s="28" t="inlineStr">
        <is>
          <r>
            <t xml:space="preserve">VALOR COM BDI:</t>
          </r>
        </is>
      </c>
      <c r="F4156" s="28" t="inlineStr"/>
      <c r="G4156" s="29" t="n">
        <f>G4155+G4154</f>
        <v>122.23</v>
      </c>
    </row>
    <row r="4157" customHeight="1" ht="10">
      <c r="A4157" s="2" t="inlineStr"/>
      <c r="B4157" s="2" t="inlineStr"/>
      <c r="C4157" s="2" t="inlineStr"/>
      <c r="D4157" s="2" t="inlineStr"/>
      <c r="E4157" s="18" t="inlineStr"/>
      <c r="F4157" s="18" t="inlineStr"/>
      <c r="G4157" s="18" t="inlineStr"/>
    </row>
    <row r="4158" customHeight="1" ht="20">
      <c r="A4158" s="19" t="inlineStr">
        <is>
          <r>
            <t xml:space="preserve">​105135​ HIDRÔMETRO DN 1 1/2", 20 M³/H - FORNECIMENTO E INSTALAÇÃO. AF_03/2024​ (UN)</t>
          </r>
        </is>
      </c>
      <c r="B4158" s="19" t="inlineStr"/>
      <c r="C4158" s="19" t="inlineStr"/>
      <c r="D4158" s="19" t="inlineStr"/>
      <c r="E4158" s="19" t="inlineStr"/>
      <c r="F4158" s="19" t="inlineStr"/>
      <c r="G4158" s="19" t="inlineStr"/>
    </row>
    <row r="4159" customHeight="1" ht="15">
      <c r="A4159" s="20" t="inlineStr">
        <is>
          <r>
            <t xml:space="preserve">Material</t>
          </r>
        </is>
      </c>
      <c r="B4159" s="20" t="inlineStr"/>
      <c r="C4159" s="21" t="inlineStr">
        <is>
          <r>
            <t xml:space="preserve">FONTE</t>
          </r>
        </is>
      </c>
      <c r="D4159" s="21" t="inlineStr">
        <is>
          <r>
            <t xml:space="preserve">UNID</t>
          </r>
        </is>
      </c>
      <c r="E4159" s="21" t="inlineStr">
        <is>
          <r>
            <t xml:space="preserve">COEFICIENTE</t>
          </r>
        </is>
      </c>
      <c r="F4159" s="21" t="inlineStr">
        <is>
          <r>
            <t xml:space="preserve">PREÇO UNITÁRIO</t>
          </r>
        </is>
      </c>
      <c r="G4159" s="21" t="inlineStr">
        <is>
          <r>
            <t xml:space="preserve">TOTAL</t>
          </r>
        </is>
      </c>
    </row>
    <row r="4160" customHeight="1" ht="21">
      <c r="A4160" s="22" t="inlineStr">
        <is>
          <r>
            <t xml:space="preserve">00003148</t>
          </r>
        </is>
      </c>
      <c r="B4160" s="23" t="inlineStr">
        <is>
          <r>
            <t xml:space="preserve">FITA VEDA ROSCA, EM PTFE, ROLO DE 18 MM X 50 M (L X C)</t>
          </r>
        </is>
      </c>
      <c r="C4160" s="22" t="inlineStr">
        <is>
          <r>
            <t xml:space="preserve">SINAPI</t>
          </r>
        </is>
      </c>
      <c r="D4160" s="22" t="inlineStr">
        <is>
          <r>
            <t xml:space="preserve">UN</t>
          </r>
        </is>
      </c>
      <c r="E4160" s="24" t="n">
        <v>0.0192</v>
      </c>
      <c r="F4160" s="25" t="n">
        <v>14.75</v>
      </c>
      <c r="G4160" s="25" t="n">
        <f>TRUNC(TRUNC(E4160,8)*F4160,2)</f>
        <v>0.28</v>
      </c>
    </row>
    <row r="4161" customHeight="1" ht="38">
      <c r="A4161" s="22" t="inlineStr">
        <is>
          <r>
            <t xml:space="preserve">00012772</t>
          </r>
        </is>
      </c>
      <c r="B4161" s="23" t="inlineStr">
        <is>
          <r>
            <t xml:space="preserve">HIDROMETRO MULTIJATO / MEDIDOR DE AGUA, DN 1 1/2", VAZAO MAXIMA DE 20 M3/H, PARA AGUA POTAVEL FRIA, RELOJOARIA PLANA, CLASSE B, HORIZONTAL (SEM CONEXOES)</t>
          </r>
        </is>
      </c>
      <c r="C4161" s="22" t="inlineStr">
        <is>
          <r>
            <t xml:space="preserve">SINAPI</t>
          </r>
        </is>
      </c>
      <c r="D4161" s="22" t="inlineStr">
        <is>
          <r>
            <t xml:space="preserve">UN</t>
          </r>
        </is>
      </c>
      <c r="E4161" s="24" t="n">
        <v>1.0</v>
      </c>
      <c r="F4161" s="25" t="n">
        <v>954.41</v>
      </c>
      <c r="G4161" s="25" t="n">
        <f>TRUNC(TRUNC(E4161,8)*F4161,2)</f>
        <v>954.41</v>
      </c>
    </row>
    <row r="4162" customHeight="1" ht="15">
      <c r="A4162" s="2" t="inlineStr"/>
      <c r="B4162" s="2" t="inlineStr"/>
      <c r="C4162" s="2" t="inlineStr"/>
      <c r="D4162" s="2" t="inlineStr"/>
      <c r="E4162" s="26" t="inlineStr">
        <is>
          <r>
            <t xml:space="preserve">TOTAL Material:</t>
          </r>
        </is>
      </c>
      <c r="F4162" s="26" t="inlineStr"/>
      <c r="G4162" s="27" t="n">
        <f>SUM(G4160:G4161)</f>
        <v>954.69</v>
      </c>
    </row>
    <row r="4163" customHeight="1" ht="15">
      <c r="A4163" s="20" t="inlineStr">
        <is>
          <r>
            <t xml:space="preserve">Mão de Obra com Encargos Complementares</t>
          </r>
        </is>
      </c>
      <c r="B4163" s="20" t="inlineStr"/>
      <c r="C4163" s="21" t="inlineStr">
        <is>
          <r>
            <t xml:space="preserve">FONTE</t>
          </r>
        </is>
      </c>
      <c r="D4163" s="21" t="inlineStr">
        <is>
          <r>
            <t xml:space="preserve">UNID</t>
          </r>
        </is>
      </c>
      <c r="E4163" s="21" t="inlineStr">
        <is>
          <r>
            <t xml:space="preserve">COEFICIENTE</t>
          </r>
        </is>
      </c>
      <c r="F4163" s="21" t="inlineStr">
        <is>
          <r>
            <t xml:space="preserve">PREÇO UNITÁRIO</t>
          </r>
        </is>
      </c>
      <c r="G4163" s="21" t="inlineStr">
        <is>
          <r>
            <t xml:space="preserve">TOTAL</t>
          </r>
        </is>
      </c>
    </row>
    <row r="4164" customHeight="1" ht="21">
      <c r="A4164" s="22" t="inlineStr">
        <is>
          <r>
            <t xml:space="preserve">88248</t>
          </r>
        </is>
      </c>
      <c r="B4164" s="23" t="inlineStr">
        <is>
          <r>
            <t xml:space="preserve">AUXILIAR DE ENCANADOR OU BOMBEIRO HIDRÁULICO COM ENCARGOS COMPLEMENTARES</t>
          </r>
        </is>
      </c>
      <c r="C4164" s="22" t="inlineStr">
        <is>
          <r>
            <t xml:space="preserve">SINAPI</t>
          </r>
        </is>
      </c>
      <c r="D4164" s="22" t="inlineStr">
        <is>
          <r>
            <t xml:space="preserve">H</t>
          </r>
        </is>
      </c>
      <c r="E4164" s="24" t="n">
        <v>0.7508</v>
      </c>
      <c r="F4164" s="25" t="n">
        <v>24.23</v>
      </c>
      <c r="G4164" s="25" t="n">
        <f>TRUNC(TRUNC(E4164,8)*F4164,2)</f>
        <v>18.19</v>
      </c>
    </row>
    <row r="4165" customHeight="1" ht="21">
      <c r="A4165" s="22" t="inlineStr">
        <is>
          <r>
            <t xml:space="preserve">88267</t>
          </r>
        </is>
      </c>
      <c r="B4165" s="23" t="inlineStr">
        <is>
          <r>
            <t xml:space="preserve">ENCANADOR OU BOMBEIRO HIDRÁULICO COM ENCARGOS COMPLEMENTARES</t>
          </r>
        </is>
      </c>
      <c r="C4165" s="22" t="inlineStr">
        <is>
          <r>
            <t xml:space="preserve">SINAPI</t>
          </r>
        </is>
      </c>
      <c r="D4165" s="22" t="inlineStr">
        <is>
          <r>
            <t xml:space="preserve">H</t>
          </r>
        </is>
      </c>
      <c r="E4165" s="24" t="n">
        <v>0.7508</v>
      </c>
      <c r="F4165" s="25" t="n">
        <v>29.86</v>
      </c>
      <c r="G4165" s="25" t="n">
        <f>TRUNC(TRUNC(E4165,8)*F4165,2)</f>
        <v>22.41</v>
      </c>
    </row>
    <row r="4166" customHeight="1" ht="18">
      <c r="A4166" s="2" t="inlineStr"/>
      <c r="B4166" s="2" t="inlineStr"/>
      <c r="C4166" s="2" t="inlineStr"/>
      <c r="D4166" s="2" t="inlineStr"/>
      <c r="E4166" s="26" t="inlineStr">
        <is>
          <r>
            <t xml:space="preserve">TOTAL Mão de Obra com Encargos Complementares:</t>
          </r>
        </is>
      </c>
      <c r="F4166" s="26" t="inlineStr"/>
      <c r="G4166" s="27" t="n">
        <f>SUM(G4164:G4165)</f>
        <v>40.6</v>
      </c>
    </row>
    <row r="4167" customHeight="1" ht="15">
      <c r="A4167" s="2" t="inlineStr"/>
      <c r="B4167" s="2" t="inlineStr"/>
      <c r="C4167" s="2" t="inlineStr"/>
      <c r="D4167" s="2" t="inlineStr"/>
      <c r="E4167" s="28" t="inlineStr">
        <is>
          <r>
            <t xml:space="preserve">VALOR:</t>
          </r>
        </is>
      </c>
      <c r="F4167" s="28" t="inlineStr"/>
      <c r="G4167" s="29" t="n">
        <f>ROUND(SUM(G4162,G4166),2)</f>
        <v>995.29</v>
      </c>
    </row>
    <row r="4168" customHeight="1" ht="15">
      <c r="A4168" s="2" t="inlineStr"/>
      <c r="B4168" s="2" t="inlineStr"/>
      <c r="C4168" s="2" t="inlineStr"/>
      <c r="D4168" s="2" t="inlineStr"/>
      <c r="E4168" s="28" t="inlineStr">
        <is>
          <r>
            <t xml:space="preserve">VALOR BDI (20.34%):</t>
          </r>
        </is>
      </c>
      <c r="F4168" s="28" t="inlineStr"/>
      <c r="G4168" s="29" t="n">
        <f>ROUND(G4167*(20.34/100),2)</f>
        <v>202.44</v>
      </c>
    </row>
    <row r="4169" customHeight="1" ht="15">
      <c r="A4169" s="2" t="inlineStr"/>
      <c r="B4169" s="2" t="inlineStr"/>
      <c r="C4169" s="2" t="inlineStr"/>
      <c r="D4169" s="2" t="inlineStr"/>
      <c r="E4169" s="28" t="inlineStr">
        <is>
          <r>
            <t xml:space="preserve">VALOR COM BDI:</t>
          </r>
        </is>
      </c>
      <c r="F4169" s="28" t="inlineStr"/>
      <c r="G4169" s="29" t="n">
        <f>G4168+G4167</f>
        <v>1197.73</v>
      </c>
    </row>
    <row r="4170" customHeight="1" ht="10">
      <c r="A4170" s="2" t="inlineStr"/>
      <c r="B4170" s="2" t="inlineStr"/>
      <c r="C4170" s="2" t="inlineStr"/>
      <c r="D4170" s="2" t="inlineStr"/>
      <c r="E4170" s="18" t="inlineStr"/>
      <c r="F4170" s="18" t="inlineStr"/>
      <c r="G4170" s="18" t="inlineStr"/>
    </row>
    <row r="4171" customHeight="1" ht="20">
      <c r="A4171" s="19" t="inlineStr">
        <is>
          <r>
            <t xml:space="preserve">​88270​ IMPERMEABILIZADOR COM ENCARGOS COMPLEMENTARES​ (H)</t>
          </r>
        </is>
      </c>
      <c r="B4171" s="19" t="inlineStr"/>
      <c r="C4171" s="19" t="inlineStr"/>
      <c r="D4171" s="19" t="inlineStr"/>
      <c r="E4171" s="19" t="inlineStr"/>
      <c r="F4171" s="19" t="inlineStr"/>
      <c r="G4171" s="19" t="inlineStr"/>
    </row>
    <row r="4172" customHeight="1" ht="15">
      <c r="A4172" s="20" t="inlineStr">
        <is>
          <r>
            <t xml:space="preserve">Encargos Complementares</t>
          </r>
        </is>
      </c>
      <c r="B4172" s="20" t="inlineStr"/>
      <c r="C4172" s="21" t="inlineStr">
        <is>
          <r>
            <t xml:space="preserve">FONTE</t>
          </r>
        </is>
      </c>
      <c r="D4172" s="21" t="inlineStr">
        <is>
          <r>
            <t xml:space="preserve">UNID</t>
          </r>
        </is>
      </c>
      <c r="E4172" s="21" t="inlineStr">
        <is>
          <r>
            <t xml:space="preserve">COEFICIENTE</t>
          </r>
        </is>
      </c>
      <c r="F4172" s="21" t="inlineStr">
        <is>
          <r>
            <t xml:space="preserve">PREÇO UNITÁRIO</t>
          </r>
        </is>
      </c>
      <c r="G4172" s="21" t="inlineStr">
        <is>
          <r>
            <t xml:space="preserve">TOTAL</t>
          </r>
        </is>
      </c>
    </row>
    <row r="4173" customHeight="1" ht="21">
      <c r="A4173" s="22" t="inlineStr">
        <is>
          <r>
            <t xml:space="preserve">00037370</t>
          </r>
        </is>
      </c>
      <c r="B4173" s="23" t="inlineStr">
        <is>
          <r>
            <t xml:space="preserve">ALIMENTACAO - HORISTA (COLETADO CAIXA - ENCARGOS COMPLEMENTARES)</t>
          </r>
        </is>
      </c>
      <c r="C4173" s="22" t="inlineStr">
        <is>
          <r>
            <t xml:space="preserve">SINAPI</t>
          </r>
        </is>
      </c>
      <c r="D4173" s="22" t="inlineStr">
        <is>
          <r>
            <t xml:space="preserve">H</t>
          </r>
        </is>
      </c>
      <c r="E4173" s="24" t="n">
        <v>1.0</v>
      </c>
      <c r="F4173" s="25" t="n">
        <v>3.62</v>
      </c>
      <c r="G4173" s="25" t="n">
        <f>TRUNC(TRUNC(E4173,8)*F4173,2)</f>
        <v>3.62</v>
      </c>
    </row>
    <row r="4174" customHeight="1" ht="21">
      <c r="A4174" s="22" t="inlineStr">
        <is>
          <r>
            <t xml:space="preserve">00043489</t>
          </r>
        </is>
      </c>
      <c r="B4174" s="23" t="inlineStr">
        <is>
          <r>
            <t xml:space="preserve">EPI - FAMILIA PEDREIRO - HORISTA (ENCARGOS COMPLEMENTARES - COLETADO CAIXA)</t>
          </r>
        </is>
      </c>
      <c r="C4174" s="22" t="inlineStr">
        <is>
          <r>
            <t xml:space="preserve">SINAPI</t>
          </r>
        </is>
      </c>
      <c r="D4174" s="22" t="inlineStr">
        <is>
          <r>
            <t xml:space="preserve">H</t>
          </r>
        </is>
      </c>
      <c r="E4174" s="24" t="n">
        <v>1.0</v>
      </c>
      <c r="F4174" s="25" t="n">
        <v>1.31</v>
      </c>
      <c r="G4174" s="25" t="n">
        <f>TRUNC(TRUNC(E4174,8)*F4174,2)</f>
        <v>1.31</v>
      </c>
    </row>
    <row r="4175" customHeight="1" ht="21">
      <c r="A4175" s="22" t="inlineStr">
        <is>
          <r>
            <t xml:space="preserve">00037372</t>
          </r>
        </is>
      </c>
      <c r="B4175" s="23" t="inlineStr">
        <is>
          <r>
            <t xml:space="preserve">EXAMES - HORISTA (COLETADO CAIXA - ENCARGOS COMPLEMENTARES)</t>
          </r>
        </is>
      </c>
      <c r="C4175" s="22" t="inlineStr">
        <is>
          <r>
            <t xml:space="preserve">SINAPI</t>
          </r>
        </is>
      </c>
      <c r="D4175" s="22" t="inlineStr">
        <is>
          <r>
            <t xml:space="preserve">H</t>
          </r>
        </is>
      </c>
      <c r="E4175" s="24" t="n">
        <v>1.0</v>
      </c>
      <c r="F4175" s="25" t="n">
        <v>1.43</v>
      </c>
      <c r="G4175" s="25" t="n">
        <f>TRUNC(TRUNC(E4175,8)*F4175,2)</f>
        <v>1.43</v>
      </c>
    </row>
    <row r="4176" customHeight="1" ht="21">
      <c r="A4176" s="22" t="inlineStr">
        <is>
          <r>
            <t xml:space="preserve">00043465</t>
          </r>
        </is>
      </c>
      <c r="B4176" s="23" t="inlineStr">
        <is>
          <r>
            <t xml:space="preserve">FERRAMENTAS - FAMILIA PEDREIRO - HORISTA (ENCARGOS COMPLEMENTARES - COLETADO CAIXA)</t>
          </r>
        </is>
      </c>
      <c r="C4176" s="22" t="inlineStr">
        <is>
          <r>
            <t xml:space="preserve">SINAPI</t>
          </r>
        </is>
      </c>
      <c r="D4176" s="22" t="inlineStr">
        <is>
          <r>
            <t xml:space="preserve">H</t>
          </r>
        </is>
      </c>
      <c r="E4176" s="24" t="n">
        <v>1.0</v>
      </c>
      <c r="F4176" s="25" t="n">
        <v>0.78</v>
      </c>
      <c r="G4176" s="25" t="n">
        <f>TRUNC(TRUNC(E4176,8)*F4176,2)</f>
        <v>0.78</v>
      </c>
    </row>
    <row r="4177" customHeight="1" ht="21">
      <c r="A4177" s="22" t="inlineStr">
        <is>
          <r>
            <t xml:space="preserve">00037373</t>
          </r>
        </is>
      </c>
      <c r="B4177" s="23" t="inlineStr">
        <is>
          <r>
            <t xml:space="preserve">SEGURO - HORISTA (COLETADO CAIXA - ENCARGOS COMPLEMENTARES)</t>
          </r>
        </is>
      </c>
      <c r="C4177" s="22" t="inlineStr">
        <is>
          <r>
            <t xml:space="preserve">SINAPI</t>
          </r>
        </is>
      </c>
      <c r="D4177" s="22" t="inlineStr">
        <is>
          <r>
            <t xml:space="preserve">H</t>
          </r>
        </is>
      </c>
      <c r="E4177" s="24" t="n">
        <v>1.0</v>
      </c>
      <c r="F4177" s="25" t="n">
        <v>0.08</v>
      </c>
      <c r="G4177" s="25" t="n">
        <f>TRUNC(TRUNC(E4177,8)*F4177,2)</f>
        <v>0.08</v>
      </c>
    </row>
    <row r="4178" customHeight="1" ht="21">
      <c r="A4178" s="22" t="inlineStr">
        <is>
          <r>
            <t xml:space="preserve">00037371</t>
          </r>
        </is>
      </c>
      <c r="B4178" s="23" t="inlineStr">
        <is>
          <r>
            <t xml:space="preserve">TRANSPORTE - HORISTA (COLETADO CAIXA - ENCARGOS COMPLEMENTARES)</t>
          </r>
        </is>
      </c>
      <c r="C4178" s="22" t="inlineStr">
        <is>
          <r>
            <t xml:space="preserve">SINAPI</t>
          </r>
        </is>
      </c>
      <c r="D4178" s="22" t="inlineStr">
        <is>
          <r>
            <t xml:space="preserve">H</t>
          </r>
        </is>
      </c>
      <c r="E4178" s="24" t="n">
        <v>1.0</v>
      </c>
      <c r="F4178" s="25" t="n">
        <v>1.09</v>
      </c>
      <c r="G4178" s="25" t="n">
        <f>TRUNC(TRUNC(E4178,8)*F4178,2)</f>
        <v>1.09</v>
      </c>
    </row>
    <row r="4179" customHeight="1" ht="15">
      <c r="A4179" s="2" t="inlineStr"/>
      <c r="B4179" s="2" t="inlineStr"/>
      <c r="C4179" s="2" t="inlineStr"/>
      <c r="D4179" s="2" t="inlineStr"/>
      <c r="E4179" s="26" t="inlineStr">
        <is>
          <r>
            <t xml:space="preserve">TOTAL Encargos Complementares:</t>
          </r>
        </is>
      </c>
      <c r="F4179" s="26" t="inlineStr"/>
      <c r="G4179" s="27" t="n">
        <f>SUM(G4173:G4178)</f>
        <v>8.31</v>
      </c>
    </row>
    <row r="4180" customHeight="1" ht="15">
      <c r="A4180" s="20" t="inlineStr">
        <is>
          <r>
            <t xml:space="preserve">Mão de Obra</t>
          </r>
        </is>
      </c>
      <c r="B4180" s="20" t="inlineStr"/>
      <c r="C4180" s="21" t="inlineStr">
        <is>
          <r>
            <t xml:space="preserve">FONTE</t>
          </r>
        </is>
      </c>
      <c r="D4180" s="21" t="inlineStr">
        <is>
          <r>
            <t xml:space="preserve">UNID</t>
          </r>
        </is>
      </c>
      <c r="E4180" s="21" t="inlineStr">
        <is>
          <r>
            <t xml:space="preserve">COEFICIENTE</t>
          </r>
        </is>
      </c>
      <c r="F4180" s="21" t="inlineStr">
        <is>
          <r>
            <t xml:space="preserve">PREÇO UNITÁRIO</t>
          </r>
        </is>
      </c>
      <c r="G4180" s="21" t="inlineStr">
        <is>
          <r>
            <t xml:space="preserve">TOTAL</t>
          </r>
        </is>
      </c>
    </row>
    <row r="4181" customHeight="1" ht="15">
      <c r="A4181" s="22" t="inlineStr">
        <is>
          <r>
            <t xml:space="preserve">00012873</t>
          </r>
        </is>
      </c>
      <c r="B4181" s="23" t="inlineStr">
        <is>
          <r>
            <t xml:space="preserve">IMPERMEABILIZADOR (HORISTA)</t>
          </r>
        </is>
      </c>
      <c r="C4181" s="22" t="inlineStr">
        <is>
          <r>
            <t xml:space="preserve">SINAPI</t>
          </r>
        </is>
      </c>
      <c r="D4181" s="22" t="inlineStr">
        <is>
          <r>
            <t xml:space="preserve">H</t>
          </r>
        </is>
      </c>
      <c r="E4181" s="24" t="n">
        <v>1.0</v>
      </c>
      <c r="F4181" s="25" t="n">
        <v>21.81</v>
      </c>
      <c r="G4181" s="25" t="n">
        <f>TRUNC(TRUNC(E4181,8)*F4181,2)</f>
        <v>21.81</v>
      </c>
    </row>
    <row r="4182" customHeight="1" ht="15">
      <c r="A4182" s="2" t="inlineStr"/>
      <c r="B4182" s="2" t="inlineStr"/>
      <c r="C4182" s="2" t="inlineStr"/>
      <c r="D4182" s="2" t="inlineStr"/>
      <c r="E4182" s="26" t="inlineStr">
        <is>
          <r>
            <t xml:space="preserve">TOTAL Mão de Obra:</t>
          </r>
        </is>
      </c>
      <c r="F4182" s="26" t="inlineStr"/>
      <c r="G4182" s="27" t="n">
        <f>SUM(G4181:G4181)</f>
        <v>21.81</v>
      </c>
    </row>
    <row r="4183" customHeight="1" ht="15">
      <c r="A4183" s="20" t="inlineStr">
        <is>
          <r>
            <t xml:space="preserve">Serviço</t>
          </r>
        </is>
      </c>
      <c r="B4183" s="20" t="inlineStr"/>
      <c r="C4183" s="21" t="inlineStr">
        <is>
          <r>
            <t xml:space="preserve">FONTE</t>
          </r>
        </is>
      </c>
      <c r="D4183" s="21" t="inlineStr">
        <is>
          <r>
            <t xml:space="preserve">UNID</t>
          </r>
        </is>
      </c>
      <c r="E4183" s="21" t="inlineStr">
        <is>
          <r>
            <t xml:space="preserve">COEFICIENTE</t>
          </r>
        </is>
      </c>
      <c r="F4183" s="21" t="inlineStr">
        <is>
          <r>
            <t xml:space="preserve">PREÇO UNITÁRIO</t>
          </r>
        </is>
      </c>
      <c r="G4183" s="21" t="inlineStr">
        <is>
          <r>
            <t xml:space="preserve">TOTAL</t>
          </r>
        </is>
      </c>
    </row>
    <row r="4184" customHeight="1" ht="21">
      <c r="A4184" s="22" t="inlineStr">
        <is>
          <r>
            <t xml:space="preserve">95338</t>
          </r>
        </is>
      </c>
      <c r="B4184" s="23" t="inlineStr">
        <is>
          <r>
            <t xml:space="preserve">CURSO DE CAPACITAÇÃO PARA IMPERMEABILIZADOR (ENCARGOS COMPLEMENTARES) - HORISTA</t>
          </r>
        </is>
      </c>
      <c r="C4184" s="22" t="inlineStr">
        <is>
          <r>
            <t xml:space="preserve">SINAPI</t>
          </r>
        </is>
      </c>
      <c r="D4184" s="22" t="inlineStr">
        <is>
          <r>
            <t xml:space="preserve">H</t>
          </r>
        </is>
      </c>
      <c r="E4184" s="24" t="n">
        <v>1.0</v>
      </c>
      <c r="F4184" s="25" t="n">
        <v>0.46</v>
      </c>
      <c r="G4184" s="25" t="n">
        <f>TRUNC(TRUNC(E4184,8)*F4184,2)</f>
        <v>0.46</v>
      </c>
    </row>
    <row r="4185" customHeight="1" ht="15">
      <c r="A4185" s="2" t="inlineStr"/>
      <c r="B4185" s="2" t="inlineStr"/>
      <c r="C4185" s="2" t="inlineStr"/>
      <c r="D4185" s="2" t="inlineStr"/>
      <c r="E4185" s="26" t="inlineStr">
        <is>
          <r>
            <t xml:space="preserve">TOTAL Serviço:</t>
          </r>
        </is>
      </c>
      <c r="F4185" s="26" t="inlineStr"/>
      <c r="G4185" s="27" t="n">
        <f>SUM(G4184:G4184)</f>
        <v>0.46</v>
      </c>
    </row>
    <row r="4186" customHeight="1" ht="15">
      <c r="A4186" s="2" t="inlineStr"/>
      <c r="B4186" s="2" t="inlineStr"/>
      <c r="C4186" s="2" t="inlineStr"/>
      <c r="D4186" s="2" t="inlineStr"/>
      <c r="E4186" s="28" t="inlineStr">
        <is>
          <r>
            <t xml:space="preserve">VALOR:</t>
          </r>
        </is>
      </c>
      <c r="F4186" s="28" t="inlineStr"/>
      <c r="G4186" s="29" t="n">
        <f>ROUND(SUM(G4179,G4182,G4185),2)</f>
        <v>30.58</v>
      </c>
    </row>
    <row r="4187" customHeight="1" ht="15">
      <c r="A4187" s="2" t="inlineStr"/>
      <c r="B4187" s="2" t="inlineStr"/>
      <c r="C4187" s="2" t="inlineStr"/>
      <c r="D4187" s="2" t="inlineStr"/>
      <c r="E4187" s="28" t="inlineStr">
        <is>
          <r>
            <t xml:space="preserve">VALOR BDI (20.34%):</t>
          </r>
        </is>
      </c>
      <c r="F4187" s="28" t="inlineStr"/>
      <c r="G4187" s="29" t="n">
        <f>ROUND(G4186*(20.34/100),2)</f>
        <v>6.22</v>
      </c>
    </row>
    <row r="4188" customHeight="1" ht="15">
      <c r="A4188" s="2" t="inlineStr"/>
      <c r="B4188" s="2" t="inlineStr"/>
      <c r="C4188" s="2" t="inlineStr"/>
      <c r="D4188" s="2" t="inlineStr"/>
      <c r="E4188" s="28" t="inlineStr">
        <is>
          <r>
            <t xml:space="preserve">VALOR COM BDI:</t>
          </r>
        </is>
      </c>
      <c r="F4188" s="28" t="inlineStr"/>
      <c r="G4188" s="29" t="n">
        <f>G4187+G4186</f>
        <v>36.8</v>
      </c>
    </row>
    <row r="4189" customHeight="1" ht="10">
      <c r="A4189" s="2" t="inlineStr"/>
      <c r="B4189" s="2" t="inlineStr"/>
      <c r="C4189" s="2" t="inlineStr"/>
      <c r="D4189" s="2" t="inlineStr"/>
      <c r="E4189" s="18" t="inlineStr"/>
      <c r="F4189" s="18" t="inlineStr"/>
      <c r="G4189" s="18" t="inlineStr"/>
    </row>
    <row r="4190" customHeight="1" ht="20">
      <c r="A4190" s="19" t="inlineStr">
        <is>
          <r>
            <t xml:space="preserve">​96373​ INSTALAÇÃO DE REFORÇO METÁLICO EM PAREDE DRYWALL. AF_07/2023​ (M)</t>
          </r>
        </is>
      </c>
      <c r="B4190" s="19" t="inlineStr"/>
      <c r="C4190" s="19" t="inlineStr"/>
      <c r="D4190" s="19" t="inlineStr"/>
      <c r="E4190" s="19" t="inlineStr"/>
      <c r="F4190" s="19" t="inlineStr"/>
      <c r="G4190" s="19" t="inlineStr"/>
    </row>
    <row r="4191" customHeight="1" ht="15">
      <c r="A4191" s="20" t="inlineStr">
        <is>
          <r>
            <t xml:space="preserve">Material</t>
          </r>
        </is>
      </c>
      <c r="B4191" s="20" t="inlineStr"/>
      <c r="C4191" s="21" t="inlineStr">
        <is>
          <r>
            <t xml:space="preserve">FONTE</t>
          </r>
        </is>
      </c>
      <c r="D4191" s="21" t="inlineStr">
        <is>
          <r>
            <t xml:space="preserve">UNID</t>
          </r>
        </is>
      </c>
      <c r="E4191" s="21" t="inlineStr">
        <is>
          <r>
            <t xml:space="preserve">COEFICIENTE</t>
          </r>
        </is>
      </c>
      <c r="F4191" s="21" t="inlineStr">
        <is>
          <r>
            <t xml:space="preserve">PREÇO UNITÁRIO</t>
          </r>
        </is>
      </c>
      <c r="G4191" s="21" t="inlineStr">
        <is>
          <r>
            <t xml:space="preserve">TOTAL</t>
          </r>
        </is>
      </c>
    </row>
    <row r="4192" customHeight="1" ht="29">
      <c r="A4192" s="22" t="inlineStr">
        <is>
          <r>
            <t xml:space="preserve">00039443</t>
          </r>
        </is>
      </c>
      <c r="B4192" s="23" t="inlineStr">
        <is>
          <r>
            <t xml:space="preserve">PARAFUSO DRY WALL, EM ACO ZINCADO, CABECA LENTILHA E PONTA BROCA (LB), LARGURA 4,2 MM, COMPRIMENTO 13 MM</t>
          </r>
        </is>
      </c>
      <c r="C4192" s="22" t="inlineStr">
        <is>
          <r>
            <t xml:space="preserve">SINAPI</t>
          </r>
        </is>
      </c>
      <c r="D4192" s="22" t="inlineStr">
        <is>
          <r>
            <t xml:space="preserve">UN</t>
          </r>
        </is>
      </c>
      <c r="E4192" s="24" t="n">
        <v>7.6364</v>
      </c>
      <c r="F4192" s="25" t="n">
        <v>0.33</v>
      </c>
      <c r="G4192" s="25" t="n">
        <f>TRUNC(TRUNC(E4192,8)*F4192,2)</f>
        <v>2.52</v>
      </c>
    </row>
    <row r="4193" customHeight="1" ht="29">
      <c r="A4193" s="22" t="inlineStr">
        <is>
          <r>
            <t xml:space="preserve">00039419</t>
          </r>
        </is>
      </c>
      <c r="B4193" s="23" t="inlineStr">
        <is>
          <r>
            <t xml:space="preserve">PERFIL GUIA, FORMATO U, EM ACO ZINCADO, PARA ESTRUTURA PAREDE DRYWALL, E = 0,5 MM, 70 X 3000 MM (L X C)</t>
          </r>
        </is>
      </c>
      <c r="C4193" s="22" t="inlineStr">
        <is>
          <r>
            <t xml:space="preserve">SINAPI</t>
          </r>
        </is>
      </c>
      <c r="D4193" s="22" t="inlineStr">
        <is>
          <r>
            <t xml:space="preserve">M</t>
          </r>
        </is>
      </c>
      <c r="E4193" s="24" t="n">
        <v>1.0293</v>
      </c>
      <c r="F4193" s="25" t="n">
        <v>9.09</v>
      </c>
      <c r="G4193" s="25" t="n">
        <f>TRUNC(TRUNC(E4193,8)*F4193,2)</f>
        <v>9.35</v>
      </c>
    </row>
    <row r="4194" customHeight="1" ht="15">
      <c r="A4194" s="2" t="inlineStr"/>
      <c r="B4194" s="2" t="inlineStr"/>
      <c r="C4194" s="2" t="inlineStr"/>
      <c r="D4194" s="2" t="inlineStr"/>
      <c r="E4194" s="26" t="inlineStr">
        <is>
          <r>
            <t xml:space="preserve">TOTAL Material:</t>
          </r>
        </is>
      </c>
      <c r="F4194" s="26" t="inlineStr"/>
      <c r="G4194" s="27" t="n">
        <f>SUM(G4192:G4193)</f>
        <v>11.87</v>
      </c>
    </row>
    <row r="4195" customHeight="1" ht="15">
      <c r="A4195" s="20" t="inlineStr">
        <is>
          <r>
            <t xml:space="preserve">Mão de Obra com Encargos Complementares</t>
          </r>
        </is>
      </c>
      <c r="B4195" s="20" t="inlineStr"/>
      <c r="C4195" s="21" t="inlineStr">
        <is>
          <r>
            <t xml:space="preserve">FONTE</t>
          </r>
        </is>
      </c>
      <c r="D4195" s="21" t="inlineStr">
        <is>
          <r>
            <t xml:space="preserve">UNID</t>
          </r>
        </is>
      </c>
      <c r="E4195" s="21" t="inlineStr">
        <is>
          <r>
            <t xml:space="preserve">COEFICIENTE</t>
          </r>
        </is>
      </c>
      <c r="F4195" s="21" t="inlineStr">
        <is>
          <r>
            <t xml:space="preserve">PREÇO UNITÁRIO</t>
          </r>
        </is>
      </c>
      <c r="G4195" s="21" t="inlineStr">
        <is>
          <r>
            <t xml:space="preserve">TOTAL</t>
          </r>
        </is>
      </c>
    </row>
    <row r="4196" customHeight="1" ht="21">
      <c r="A4196" s="22" t="inlineStr">
        <is>
          <r>
            <t xml:space="preserve">88278</t>
          </r>
        </is>
      </c>
      <c r="B4196" s="23" t="inlineStr">
        <is>
          <r>
            <t xml:space="preserve">MONTADOR DE ESTRUTURAS METÁLICAS COM ENCARGOS COMPLEMENTARES</t>
          </r>
        </is>
      </c>
      <c r="C4196" s="22" t="inlineStr">
        <is>
          <r>
            <t xml:space="preserve">SINAPI</t>
          </r>
        </is>
      </c>
      <c r="D4196" s="22" t="inlineStr">
        <is>
          <r>
            <t xml:space="preserve">H</t>
          </r>
        </is>
      </c>
      <c r="E4196" s="24" t="n">
        <v>0.066</v>
      </c>
      <c r="F4196" s="25" t="n">
        <v>27.54</v>
      </c>
      <c r="G4196" s="25" t="n">
        <f>TRUNC(TRUNC(E4196,8)*F4196,2)</f>
        <v>1.81</v>
      </c>
    </row>
    <row r="4197" customHeight="1" ht="15">
      <c r="A4197" s="22" t="inlineStr">
        <is>
          <r>
            <t xml:space="preserve">88316</t>
          </r>
        </is>
      </c>
      <c r="B4197" s="23" t="inlineStr">
        <is>
          <r>
            <t xml:space="preserve">SERVENTE COM ENCARGOS COMPLEMENTARES</t>
          </r>
        </is>
      </c>
      <c r="C4197" s="22" t="inlineStr">
        <is>
          <r>
            <t xml:space="preserve">SINAPI</t>
          </r>
        </is>
      </c>
      <c r="D4197" s="22" t="inlineStr">
        <is>
          <r>
            <t xml:space="preserve">H</t>
          </r>
        </is>
      </c>
      <c r="E4197" s="24" t="n">
        <v>0.022</v>
      </c>
      <c r="F4197" s="25" t="n">
        <v>23.56</v>
      </c>
      <c r="G4197" s="25" t="n">
        <f>TRUNC(TRUNC(E4197,8)*F4197,2)</f>
        <v>0.51</v>
      </c>
    </row>
    <row r="4198" customHeight="1" ht="18">
      <c r="A4198" s="2" t="inlineStr"/>
      <c r="B4198" s="2" t="inlineStr"/>
      <c r="C4198" s="2" t="inlineStr"/>
      <c r="D4198" s="2" t="inlineStr"/>
      <c r="E4198" s="26" t="inlineStr">
        <is>
          <r>
            <t xml:space="preserve">TOTAL Mão de Obra com Encargos Complementares:</t>
          </r>
        </is>
      </c>
      <c r="F4198" s="26" t="inlineStr"/>
      <c r="G4198" s="27" t="n">
        <f>SUM(G4196:G4197)</f>
        <v>2.32</v>
      </c>
    </row>
    <row r="4199" customHeight="1" ht="15">
      <c r="A4199" s="2" t="inlineStr"/>
      <c r="B4199" s="2" t="inlineStr"/>
      <c r="C4199" s="2" t="inlineStr"/>
      <c r="D4199" s="2" t="inlineStr"/>
      <c r="E4199" s="28" t="inlineStr">
        <is>
          <r>
            <t xml:space="preserve">VALOR:</t>
          </r>
        </is>
      </c>
      <c r="F4199" s="28" t="inlineStr"/>
      <c r="G4199" s="29" t="n">
        <f>ROUND(SUM(G4194,G4198),2)</f>
        <v>14.19</v>
      </c>
    </row>
    <row r="4200" customHeight="1" ht="15">
      <c r="A4200" s="2" t="inlineStr"/>
      <c r="B4200" s="2" t="inlineStr"/>
      <c r="C4200" s="2" t="inlineStr"/>
      <c r="D4200" s="2" t="inlineStr"/>
      <c r="E4200" s="28" t="inlineStr">
        <is>
          <r>
            <t xml:space="preserve">VALOR BDI (20.34%):</t>
          </r>
        </is>
      </c>
      <c r="F4200" s="28" t="inlineStr"/>
      <c r="G4200" s="29" t="n">
        <f>ROUND(G4199*(20.34/100),2)</f>
        <v>2.89</v>
      </c>
    </row>
    <row r="4201" customHeight="1" ht="15">
      <c r="A4201" s="2" t="inlineStr"/>
      <c r="B4201" s="2" t="inlineStr"/>
      <c r="C4201" s="2" t="inlineStr"/>
      <c r="D4201" s="2" t="inlineStr"/>
      <c r="E4201" s="28" t="inlineStr">
        <is>
          <r>
            <t xml:space="preserve">VALOR COM BDI:</t>
          </r>
        </is>
      </c>
      <c r="F4201" s="28" t="inlineStr"/>
      <c r="G4201" s="29" t="n">
        <f>G4200+G4199</f>
        <v>17.08</v>
      </c>
    </row>
    <row r="4202" customHeight="1" ht="10">
      <c r="A4202" s="2" t="inlineStr"/>
      <c r="B4202" s="2" t="inlineStr"/>
      <c r="C4202" s="2" t="inlineStr"/>
      <c r="D4202" s="2" t="inlineStr"/>
      <c r="E4202" s="18" t="inlineStr"/>
      <c r="F4202" s="18" t="inlineStr"/>
      <c r="G4202" s="18" t="inlineStr"/>
    </row>
    <row r="4203" customHeight="1" ht="20">
      <c r="A4203" s="19" t="inlineStr">
        <is>
          <r>
            <t xml:space="preserve">​92262​ INSTALAÇÃO DE TESOURA (INTEIRA OU MEIA), BIAPOIADA, EM MADEIRA NÃO APARELHADA, PARA VÃOS MAIORES OU IGUAIS A 10,0 M E MENORES QUE 12,0 M, INCLUSO IÇAMENTO. AF_07/2019​ (UN)</t>
          </r>
        </is>
      </c>
      <c r="B4203" s="19" t="inlineStr"/>
      <c r="C4203" s="19" t="inlineStr"/>
      <c r="D4203" s="19" t="inlineStr"/>
      <c r="E4203" s="19" t="inlineStr"/>
      <c r="F4203" s="19" t="inlineStr"/>
      <c r="G4203" s="19" t="inlineStr"/>
    </row>
    <row r="4204" customHeight="1" ht="15">
      <c r="A4204" s="20" t="inlineStr">
        <is>
          <r>
            <t xml:space="preserve">Equipamento Custo Horário</t>
          </r>
        </is>
      </c>
      <c r="B4204" s="20" t="inlineStr"/>
      <c r="C4204" s="21" t="inlineStr">
        <is>
          <r>
            <t xml:space="preserve">FONTE</t>
          </r>
        </is>
      </c>
      <c r="D4204" s="21" t="inlineStr">
        <is>
          <r>
            <t xml:space="preserve">UNID</t>
          </r>
        </is>
      </c>
      <c r="E4204" s="21" t="inlineStr">
        <is>
          <r>
            <t xml:space="preserve">COEFICIENTE</t>
          </r>
        </is>
      </c>
      <c r="F4204" s="21" t="inlineStr">
        <is>
          <r>
            <t xml:space="preserve">PREÇO UNITÁRIO</t>
          </r>
        </is>
      </c>
      <c r="G4204" s="21" t="inlineStr">
        <is>
          <r>
            <t xml:space="preserve">TOTAL</t>
          </r>
        </is>
      </c>
    </row>
    <row r="4205" customHeight="1" ht="29">
      <c r="A4205" s="22" t="inlineStr">
        <is>
          <r>
            <t xml:space="preserve">93288</t>
          </r>
        </is>
      </c>
      <c r="B4205" s="23" t="inlineStr">
        <is>
          <r>
            <t xml:space="preserve">GUINDASTE HIDRÁULICO AUTOPROPELIDO, COM LANÇA TELESCÓPICA 40 M, CAPACIDADE MÁXIMA 60 T, POTÊNCIA 260 KW - CHI DIURNO. AF_03/2016</t>
          </r>
        </is>
      </c>
      <c r="C4205" s="22" t="inlineStr">
        <is>
          <r>
            <t xml:space="preserve">SINAPI</t>
          </r>
        </is>
      </c>
      <c r="D4205" s="22" t="inlineStr">
        <is>
          <r>
            <t xml:space="preserve">CHI</t>
          </r>
        </is>
      </c>
      <c r="E4205" s="24" t="n">
        <v>0.157</v>
      </c>
      <c r="F4205" s="25" t="n">
        <v>197.08</v>
      </c>
      <c r="G4205" s="25" t="n">
        <f>TRUNC(TRUNC(E4205,8)*F4205,2)</f>
        <v>30.94</v>
      </c>
    </row>
    <row r="4206" customHeight="1" ht="29">
      <c r="A4206" s="22" t="inlineStr">
        <is>
          <r>
            <t xml:space="preserve">93287</t>
          </r>
        </is>
      </c>
      <c r="B4206" s="23" t="inlineStr">
        <is>
          <r>
            <t xml:space="preserve">GUINDASTE HIDRÁULICO AUTOPROPELIDO, COM LANÇA TELESCÓPICA 40 M, CAPACIDADE MÁXIMA 60 T, POTÊNCIA 260 KW - CHP DIURNO. AF_03/2016</t>
          </r>
        </is>
      </c>
      <c r="C4206" s="22" t="inlineStr">
        <is>
          <r>
            <t xml:space="preserve">SINAPI</t>
          </r>
        </is>
      </c>
      <c r="D4206" s="22" t="inlineStr">
        <is>
          <r>
            <t xml:space="preserve">CHP</t>
          </r>
        </is>
      </c>
      <c r="E4206" s="24" t="n">
        <v>0.1133</v>
      </c>
      <c r="F4206" s="25" t="n">
        <v>370.38</v>
      </c>
      <c r="G4206" s="25" t="n">
        <f>TRUNC(TRUNC(E4206,8)*F4206,2)</f>
        <v>41.96</v>
      </c>
    </row>
    <row r="4207" customHeight="1" ht="18">
      <c r="A4207" s="2" t="inlineStr"/>
      <c r="B4207" s="2" t="inlineStr"/>
      <c r="C4207" s="2" t="inlineStr"/>
      <c r="D4207" s="2" t="inlineStr"/>
      <c r="E4207" s="26" t="inlineStr">
        <is>
          <r>
            <t xml:space="preserve">TOTAL Equipamento Custo Horário:</t>
          </r>
        </is>
      </c>
      <c r="F4207" s="26" t="inlineStr"/>
      <c r="G4207" s="27" t="n">
        <f>SUM(G4205:G4206)</f>
        <v>72.9</v>
      </c>
    </row>
    <row r="4208" customHeight="1" ht="15">
      <c r="A4208" s="20" t="inlineStr">
        <is>
          <r>
            <t xml:space="preserve">Material</t>
          </r>
        </is>
      </c>
      <c r="B4208" s="20" t="inlineStr"/>
      <c r="C4208" s="21" t="inlineStr">
        <is>
          <r>
            <t xml:space="preserve">FONTE</t>
          </r>
        </is>
      </c>
      <c r="D4208" s="21" t="inlineStr">
        <is>
          <r>
            <t xml:space="preserve">UNID</t>
          </r>
        </is>
      </c>
      <c r="E4208" s="21" t="inlineStr">
        <is>
          <r>
            <t xml:space="preserve">COEFICIENTE</t>
          </r>
        </is>
      </c>
      <c r="F4208" s="21" t="inlineStr">
        <is>
          <r>
            <t xml:space="preserve">PREÇO UNITÁRIO</t>
          </r>
        </is>
      </c>
      <c r="G4208" s="21" t="inlineStr">
        <is>
          <r>
            <t xml:space="preserve">TOTAL</t>
          </r>
        </is>
      </c>
    </row>
    <row r="4209" customHeight="1" ht="21">
      <c r="A4209" s="22" t="inlineStr">
        <is>
          <r>
            <t xml:space="preserve">00040552</t>
          </r>
        </is>
      </c>
      <c r="B4209" s="23" t="inlineStr">
        <is>
          <r>
            <t xml:space="preserve">PARAFUSO, AUTOATARRAXANTE, CABECA CHATA, FENDA SIMPLES, EM ACO ZINCADO, 1/4" (6,35 MM) X 25 MM</t>
          </r>
        </is>
      </c>
      <c r="C4209" s="22" t="inlineStr">
        <is>
          <r>
            <t xml:space="preserve">SINAPI</t>
          </r>
        </is>
      </c>
      <c r="D4209" s="22" t="inlineStr">
        <is>
          <r>
            <t xml:space="preserve">CENTO</t>
          </r>
        </is>
      </c>
      <c r="E4209" s="24" t="n">
        <v>0.04</v>
      </c>
      <c r="F4209" s="25" t="n">
        <v>64.93</v>
      </c>
      <c r="G4209" s="25" t="n">
        <f>TRUNC(TRUNC(E4209,8)*F4209,2)</f>
        <v>2.59</v>
      </c>
    </row>
    <row r="4210" customHeight="1" ht="15">
      <c r="A4210" s="22" t="inlineStr">
        <is>
          <r>
            <t xml:space="preserve">00005075</t>
          </r>
        </is>
      </c>
      <c r="B4210" s="23" t="inlineStr">
        <is>
          <r>
            <t xml:space="preserve">PREGO DE ACO POLIDO COM CABECA 18 X 30 (2 3/4 X 10)</t>
          </r>
        </is>
      </c>
      <c r="C4210" s="22" t="inlineStr">
        <is>
          <r>
            <t xml:space="preserve">SINAPI</t>
          </r>
        </is>
      </c>
      <c r="D4210" s="22" t="inlineStr">
        <is>
          <r>
            <t xml:space="preserve">KG</t>
          </r>
        </is>
      </c>
      <c r="E4210" s="24" t="n">
        <v>1.125</v>
      </c>
      <c r="F4210" s="25" t="n">
        <v>14.19</v>
      </c>
      <c r="G4210" s="25" t="n">
        <f>TRUNC(TRUNC(E4210,8)*F4210,2)</f>
        <v>15.96</v>
      </c>
    </row>
    <row r="4211" customHeight="1" ht="29">
      <c r="A4211" s="22" t="inlineStr">
        <is>
          <r>
            <t xml:space="preserve">00004425</t>
          </r>
        </is>
      </c>
      <c r="B4211" s="23" t="inlineStr">
        <is>
          <r>
            <t xml:space="preserve">VIGA NAO APARELHADA *6 X 12* CM, EM MACARANDUBA/MASSARANDUBA, ANGELIM OU EQUIVALENTE DA REGIAO - BRUTA</t>
          </r>
        </is>
      </c>
      <c r="C4211" s="22" t="inlineStr">
        <is>
          <r>
            <t xml:space="preserve">SINAPI</t>
          </r>
        </is>
      </c>
      <c r="D4211" s="22" t="inlineStr">
        <is>
          <r>
            <t xml:space="preserve">M</t>
          </r>
        </is>
      </c>
      <c r="E4211" s="24" t="n">
        <v>9.0</v>
      </c>
      <c r="F4211" s="25" t="n">
        <v>30.67</v>
      </c>
      <c r="G4211" s="25" t="n">
        <f>TRUNC(TRUNC(E4211,8)*F4211,2)</f>
        <v>276.03</v>
      </c>
    </row>
    <row r="4212" customHeight="1" ht="15">
      <c r="A4212" s="2" t="inlineStr"/>
      <c r="B4212" s="2" t="inlineStr"/>
      <c r="C4212" s="2" t="inlineStr"/>
      <c r="D4212" s="2" t="inlineStr"/>
      <c r="E4212" s="26" t="inlineStr">
        <is>
          <r>
            <t xml:space="preserve">TOTAL Material:</t>
          </r>
        </is>
      </c>
      <c r="F4212" s="26" t="inlineStr"/>
      <c r="G4212" s="27" t="n">
        <f>SUM(G4209:G4211)</f>
        <v>294.58</v>
      </c>
    </row>
    <row r="4213" customHeight="1" ht="15">
      <c r="A4213" s="20" t="inlineStr">
        <is>
          <r>
            <t xml:space="preserve">Mão de Obra com Encargos Complementares</t>
          </r>
        </is>
      </c>
      <c r="B4213" s="20" t="inlineStr"/>
      <c r="C4213" s="21" t="inlineStr">
        <is>
          <r>
            <t xml:space="preserve">FONTE</t>
          </r>
        </is>
      </c>
      <c r="D4213" s="21" t="inlineStr">
        <is>
          <r>
            <t xml:space="preserve">UNID</t>
          </r>
        </is>
      </c>
      <c r="E4213" s="21" t="inlineStr">
        <is>
          <r>
            <t xml:space="preserve">COEFICIENTE</t>
          </r>
        </is>
      </c>
      <c r="F4213" s="21" t="inlineStr">
        <is>
          <r>
            <t xml:space="preserve">PREÇO UNITÁRIO</t>
          </r>
        </is>
      </c>
      <c r="G4213" s="21" t="inlineStr">
        <is>
          <r>
            <t xml:space="preserve">TOTAL</t>
          </r>
        </is>
      </c>
    </row>
    <row r="4214" customHeight="1" ht="21">
      <c r="A4214" s="22" t="inlineStr">
        <is>
          <r>
            <t xml:space="preserve">88239</t>
          </r>
        </is>
      </c>
      <c r="B4214" s="23" t="inlineStr">
        <is>
          <r>
            <t xml:space="preserve">AJUDANTE DE CARPINTEIRO COM ENCARGOS COMPLEMENTARES</t>
          </r>
        </is>
      </c>
      <c r="C4214" s="22" t="inlineStr">
        <is>
          <r>
            <t xml:space="preserve">SINAPI</t>
          </r>
        </is>
      </c>
      <c r="D4214" s="22" t="inlineStr">
        <is>
          <r>
            <t xml:space="preserve">H</t>
          </r>
        </is>
      </c>
      <c r="E4214" s="24" t="n">
        <v>3.211</v>
      </c>
      <c r="F4214" s="25" t="n">
        <v>24.61</v>
      </c>
      <c r="G4214" s="25" t="n">
        <f>TRUNC(TRUNC(E4214,8)*F4214,2)</f>
        <v>79.02</v>
      </c>
    </row>
    <row r="4215" customHeight="1" ht="21">
      <c r="A4215" s="22" t="inlineStr">
        <is>
          <r>
            <t xml:space="preserve">88262</t>
          </r>
        </is>
      </c>
      <c r="B4215" s="23" t="inlineStr">
        <is>
          <r>
            <t xml:space="preserve">CARPINTEIRO DE FORMAS COM ENCARGOS COMPLEMENTARES</t>
          </r>
        </is>
      </c>
      <c r="C4215" s="22" t="inlineStr">
        <is>
          <r>
            <t xml:space="preserve">SINAPI</t>
          </r>
        </is>
      </c>
      <c r="D4215" s="22" t="inlineStr">
        <is>
          <r>
            <t xml:space="preserve">H</t>
          </r>
        </is>
      </c>
      <c r="E4215" s="24" t="n">
        <v>10.401</v>
      </c>
      <c r="F4215" s="25" t="n">
        <v>30.15</v>
      </c>
      <c r="G4215" s="25" t="n">
        <f>TRUNC(TRUNC(E4215,8)*F4215,2)</f>
        <v>313.59</v>
      </c>
    </row>
    <row r="4216" customHeight="1" ht="18">
      <c r="A4216" s="2" t="inlineStr"/>
      <c r="B4216" s="2" t="inlineStr"/>
      <c r="C4216" s="2" t="inlineStr"/>
      <c r="D4216" s="2" t="inlineStr"/>
      <c r="E4216" s="26" t="inlineStr">
        <is>
          <r>
            <t xml:space="preserve">TOTAL Mão de Obra com Encargos Complementares:</t>
          </r>
        </is>
      </c>
      <c r="F4216" s="26" t="inlineStr"/>
      <c r="G4216" s="27" t="n">
        <f>SUM(G4214:G4215)</f>
        <v>392.61</v>
      </c>
    </row>
    <row r="4217" customHeight="1" ht="15">
      <c r="A4217" s="2" t="inlineStr"/>
      <c r="B4217" s="2" t="inlineStr"/>
      <c r="C4217" s="2" t="inlineStr"/>
      <c r="D4217" s="2" t="inlineStr"/>
      <c r="E4217" s="28" t="inlineStr">
        <is>
          <r>
            <t xml:space="preserve">VALOR:</t>
          </r>
        </is>
      </c>
      <c r="F4217" s="28" t="inlineStr"/>
      <c r="G4217" s="29" t="n">
        <f>ROUND(SUM(G4207,G4212,G4216),2)</f>
        <v>760.09</v>
      </c>
    </row>
    <row r="4218" customHeight="1" ht="15">
      <c r="A4218" s="2" t="inlineStr"/>
      <c r="B4218" s="2" t="inlineStr"/>
      <c r="C4218" s="2" t="inlineStr"/>
      <c r="D4218" s="2" t="inlineStr"/>
      <c r="E4218" s="28" t="inlineStr">
        <is>
          <r>
            <t xml:space="preserve">VALOR BDI (20.34%):</t>
          </r>
        </is>
      </c>
      <c r="F4218" s="28" t="inlineStr"/>
      <c r="G4218" s="29" t="n">
        <f>ROUND(G4217*(20.34/100),2)</f>
        <v>154.6</v>
      </c>
    </row>
    <row r="4219" customHeight="1" ht="15">
      <c r="A4219" s="2" t="inlineStr"/>
      <c r="B4219" s="2" t="inlineStr"/>
      <c r="C4219" s="2" t="inlineStr"/>
      <c r="D4219" s="2" t="inlineStr"/>
      <c r="E4219" s="28" t="inlineStr">
        <is>
          <r>
            <t xml:space="preserve">VALOR COM BDI:</t>
          </r>
        </is>
      </c>
      <c r="F4219" s="28" t="inlineStr"/>
      <c r="G4219" s="29" t="n">
        <f>G4218+G4217</f>
        <v>914.69</v>
      </c>
    </row>
    <row r="4220" customHeight="1" ht="10">
      <c r="A4220" s="2" t="inlineStr"/>
      <c r="B4220" s="2" t="inlineStr"/>
      <c r="C4220" s="2" t="inlineStr"/>
      <c r="D4220" s="2" t="inlineStr"/>
      <c r="E4220" s="18" t="inlineStr"/>
      <c r="F4220" s="18" t="inlineStr"/>
      <c r="G4220" s="18" t="inlineStr"/>
    </row>
    <row r="4221" customHeight="1" ht="20">
      <c r="A4221" s="19" t="inlineStr">
        <is>
          <r>
            <t xml:space="preserve">​91978​ INTERRUPTOR INTERMEDIÁRIO (1 MÓDULO), 10A/250V, SEM SUPORTE E SEM PLACA - FORNECIMENTO E INSTALAÇÃO. AF_03/2023​ (UN)</t>
          </r>
        </is>
      </c>
      <c r="B4221" s="19" t="inlineStr"/>
      <c r="C4221" s="19" t="inlineStr"/>
      <c r="D4221" s="19" t="inlineStr"/>
      <c r="E4221" s="19" t="inlineStr"/>
      <c r="F4221" s="19" t="inlineStr"/>
      <c r="G4221" s="19" t="inlineStr"/>
    </row>
    <row r="4222" customHeight="1" ht="15">
      <c r="A4222" s="20" t="inlineStr">
        <is>
          <r>
            <t xml:space="preserve">Material</t>
          </r>
        </is>
      </c>
      <c r="B4222" s="20" t="inlineStr"/>
      <c r="C4222" s="21" t="inlineStr">
        <is>
          <r>
            <t xml:space="preserve">FONTE</t>
          </r>
        </is>
      </c>
      <c r="D4222" s="21" t="inlineStr">
        <is>
          <r>
            <t xml:space="preserve">UNID</t>
          </r>
        </is>
      </c>
      <c r="E4222" s="21" t="inlineStr">
        <is>
          <r>
            <t xml:space="preserve">COEFICIENTE</t>
          </r>
        </is>
      </c>
      <c r="F4222" s="21" t="inlineStr">
        <is>
          <r>
            <t xml:space="preserve">PREÇO UNITÁRIO</t>
          </r>
        </is>
      </c>
      <c r="G4222" s="21" t="inlineStr">
        <is>
          <r>
            <t xml:space="preserve">TOTAL</t>
          </r>
        </is>
      </c>
    </row>
    <row r="4223" customHeight="1" ht="21">
      <c r="A4223" s="22" t="inlineStr">
        <is>
          <r>
            <t xml:space="preserve">00038115</t>
          </r>
        </is>
      </c>
      <c r="B4223" s="23" t="inlineStr">
        <is>
          <r>
            <t xml:space="preserve">INTERRUPTOR INTERMEDIARIO 10 A, 250 V (APENAS MODULO)</t>
          </r>
        </is>
      </c>
      <c r="C4223" s="22" t="inlineStr">
        <is>
          <r>
            <t xml:space="preserve">SINAPI</t>
          </r>
        </is>
      </c>
      <c r="D4223" s="22" t="inlineStr">
        <is>
          <r>
            <t xml:space="preserve">UN</t>
          </r>
        </is>
      </c>
      <c r="E4223" s="24" t="n">
        <v>1.0</v>
      </c>
      <c r="F4223" s="25" t="n">
        <v>18.82</v>
      </c>
      <c r="G4223" s="25" t="n">
        <f>TRUNC(TRUNC(E4223,8)*F4223,2)</f>
        <v>18.82</v>
      </c>
    </row>
    <row r="4224" customHeight="1" ht="15">
      <c r="A4224" s="2" t="inlineStr"/>
      <c r="B4224" s="2" t="inlineStr"/>
      <c r="C4224" s="2" t="inlineStr"/>
      <c r="D4224" s="2" t="inlineStr"/>
      <c r="E4224" s="26" t="inlineStr">
        <is>
          <r>
            <t xml:space="preserve">TOTAL Material:</t>
          </r>
        </is>
      </c>
      <c r="F4224" s="26" t="inlineStr"/>
      <c r="G4224" s="27" t="n">
        <f>SUM(G4223:G4223)</f>
        <v>18.82</v>
      </c>
    </row>
    <row r="4225" customHeight="1" ht="15">
      <c r="A4225" s="20" t="inlineStr">
        <is>
          <r>
            <t xml:space="preserve">Mão de Obra com Encargos Complementares</t>
          </r>
        </is>
      </c>
      <c r="B4225" s="20" t="inlineStr"/>
      <c r="C4225" s="21" t="inlineStr">
        <is>
          <r>
            <t xml:space="preserve">FONTE</t>
          </r>
        </is>
      </c>
      <c r="D4225" s="21" t="inlineStr">
        <is>
          <r>
            <t xml:space="preserve">UNID</t>
          </r>
        </is>
      </c>
      <c r="E4225" s="21" t="inlineStr">
        <is>
          <r>
            <t xml:space="preserve">COEFICIENTE</t>
          </r>
        </is>
      </c>
      <c r="F4225" s="21" t="inlineStr">
        <is>
          <r>
            <t xml:space="preserve">PREÇO UNITÁRIO</t>
          </r>
        </is>
      </c>
      <c r="G4225" s="21" t="inlineStr">
        <is>
          <r>
            <t xml:space="preserve">TOTAL</t>
          </r>
        </is>
      </c>
    </row>
    <row r="4226" customHeight="1" ht="21">
      <c r="A4226" s="22" t="inlineStr">
        <is>
          <r>
            <t xml:space="preserve">88247</t>
          </r>
        </is>
      </c>
      <c r="B4226" s="23" t="inlineStr">
        <is>
          <r>
            <t xml:space="preserve">AUXILIAR DE ELETRICISTA COM ENCARGOS COMPLEMENTARES</t>
          </r>
        </is>
      </c>
      <c r="C4226" s="22" t="inlineStr">
        <is>
          <r>
            <t xml:space="preserve">SINAPI</t>
          </r>
        </is>
      </c>
      <c r="D4226" s="22" t="inlineStr">
        <is>
          <r>
            <t xml:space="preserve">H</t>
          </r>
        </is>
      </c>
      <c r="E4226" s="24" t="n">
        <v>0.402</v>
      </c>
      <c r="F4226" s="25" t="n">
        <v>25.22</v>
      </c>
      <c r="G4226" s="25" t="n">
        <f>TRUNC(TRUNC(E4226,8)*F4226,2)</f>
        <v>10.13</v>
      </c>
    </row>
    <row r="4227" customHeight="1" ht="15">
      <c r="A4227" s="22" t="inlineStr">
        <is>
          <r>
            <t xml:space="preserve">88264</t>
          </r>
        </is>
      </c>
      <c r="B4227" s="23" t="inlineStr">
        <is>
          <r>
            <t xml:space="preserve">ELETRICISTA COM ENCARGOS COMPLEMENTARES</t>
          </r>
        </is>
      </c>
      <c r="C4227" s="22" t="inlineStr">
        <is>
          <r>
            <t xml:space="preserve">SINAPI</t>
          </r>
        </is>
      </c>
      <c r="D4227" s="22" t="inlineStr">
        <is>
          <r>
            <t xml:space="preserve">H</t>
          </r>
        </is>
      </c>
      <c r="E4227" s="24" t="n">
        <v>0.402</v>
      </c>
      <c r="F4227" s="25" t="n">
        <v>30.96</v>
      </c>
      <c r="G4227" s="25" t="n">
        <f>TRUNC(TRUNC(E4227,8)*F4227,2)</f>
        <v>12.44</v>
      </c>
    </row>
    <row r="4228" customHeight="1" ht="18">
      <c r="A4228" s="2" t="inlineStr"/>
      <c r="B4228" s="2" t="inlineStr"/>
      <c r="C4228" s="2" t="inlineStr"/>
      <c r="D4228" s="2" t="inlineStr"/>
      <c r="E4228" s="26" t="inlineStr">
        <is>
          <r>
            <t xml:space="preserve">TOTAL Mão de Obra com Encargos Complementares:</t>
          </r>
        </is>
      </c>
      <c r="F4228" s="26" t="inlineStr"/>
      <c r="G4228" s="27" t="n">
        <f>SUM(G4226:G4227)</f>
        <v>22.57</v>
      </c>
    </row>
    <row r="4229" customHeight="1" ht="15">
      <c r="A4229" s="2" t="inlineStr"/>
      <c r="B4229" s="2" t="inlineStr"/>
      <c r="C4229" s="2" t="inlineStr"/>
      <c r="D4229" s="2" t="inlineStr"/>
      <c r="E4229" s="28" t="inlineStr">
        <is>
          <r>
            <t xml:space="preserve">VALOR:</t>
          </r>
        </is>
      </c>
      <c r="F4229" s="28" t="inlineStr"/>
      <c r="G4229" s="29" t="n">
        <f>ROUND(SUM(G4224,G4228),2)</f>
        <v>41.39</v>
      </c>
    </row>
    <row r="4230" customHeight="1" ht="15">
      <c r="A4230" s="2" t="inlineStr"/>
      <c r="B4230" s="2" t="inlineStr"/>
      <c r="C4230" s="2" t="inlineStr"/>
      <c r="D4230" s="2" t="inlineStr"/>
      <c r="E4230" s="28" t="inlineStr">
        <is>
          <r>
            <t xml:space="preserve">VALOR BDI (20.34%):</t>
          </r>
        </is>
      </c>
      <c r="F4230" s="28" t="inlineStr"/>
      <c r="G4230" s="29" t="n">
        <f>ROUND(G4229*(20.34/100),2)</f>
        <v>8.42</v>
      </c>
    </row>
    <row r="4231" customHeight="1" ht="15">
      <c r="A4231" s="2" t="inlineStr"/>
      <c r="B4231" s="2" t="inlineStr"/>
      <c r="C4231" s="2" t="inlineStr"/>
      <c r="D4231" s="2" t="inlineStr"/>
      <c r="E4231" s="28" t="inlineStr">
        <is>
          <r>
            <t xml:space="preserve">VALOR COM BDI:</t>
          </r>
        </is>
      </c>
      <c r="F4231" s="28" t="inlineStr"/>
      <c r="G4231" s="29" t="n">
        <f>G4230+G4229</f>
        <v>49.81</v>
      </c>
    </row>
    <row r="4232" customHeight="1" ht="10">
      <c r="A4232" s="2" t="inlineStr"/>
      <c r="B4232" s="2" t="inlineStr"/>
      <c r="C4232" s="2" t="inlineStr"/>
      <c r="D4232" s="2" t="inlineStr"/>
      <c r="E4232" s="18" t="inlineStr"/>
      <c r="F4232" s="18" t="inlineStr"/>
      <c r="G4232" s="18" t="inlineStr"/>
    </row>
    <row r="4233" customHeight="1" ht="20">
      <c r="A4233" s="19" t="inlineStr">
        <is>
          <r>
            <t xml:space="preserve">​91954​ INTERRUPTOR PARALELO (1 MÓDULO), 10A/250V, SEM SUPORTE E SEM PLACA - FORNECIMENTO E INSTALAÇÃO. AF_03/2023​ (UN)</t>
          </r>
        </is>
      </c>
      <c r="B4233" s="19" t="inlineStr"/>
      <c r="C4233" s="19" t="inlineStr"/>
      <c r="D4233" s="19" t="inlineStr"/>
      <c r="E4233" s="19" t="inlineStr"/>
      <c r="F4233" s="19" t="inlineStr"/>
      <c r="G4233" s="19" t="inlineStr"/>
    </row>
    <row r="4234" customHeight="1" ht="15">
      <c r="A4234" s="20" t="inlineStr">
        <is>
          <r>
            <t xml:space="preserve">Material</t>
          </r>
        </is>
      </c>
      <c r="B4234" s="20" t="inlineStr"/>
      <c r="C4234" s="21" t="inlineStr">
        <is>
          <r>
            <t xml:space="preserve">FONTE</t>
          </r>
        </is>
      </c>
      <c r="D4234" s="21" t="inlineStr">
        <is>
          <r>
            <t xml:space="preserve">UNID</t>
          </r>
        </is>
      </c>
      <c r="E4234" s="21" t="inlineStr">
        <is>
          <r>
            <t xml:space="preserve">COEFICIENTE</t>
          </r>
        </is>
      </c>
      <c r="F4234" s="21" t="inlineStr">
        <is>
          <r>
            <t xml:space="preserve">PREÇO UNITÁRIO</t>
          </r>
        </is>
      </c>
      <c r="G4234" s="21" t="inlineStr">
        <is>
          <r>
            <t xml:space="preserve">TOTAL</t>
          </r>
        </is>
      </c>
    </row>
    <row r="4235" customHeight="1" ht="15">
      <c r="A4235" s="22" t="inlineStr">
        <is>
          <r>
            <t xml:space="preserve">00038113</t>
          </r>
        </is>
      </c>
      <c r="B4235" s="23" t="inlineStr">
        <is>
          <r>
            <t xml:space="preserve">INTERRUPTOR PARALELO 10A, 250V (APENAS MODULO)</t>
          </r>
        </is>
      </c>
      <c r="C4235" s="22" t="inlineStr">
        <is>
          <r>
            <t xml:space="preserve">SINAPI</t>
          </r>
        </is>
      </c>
      <c r="D4235" s="22" t="inlineStr">
        <is>
          <r>
            <t xml:space="preserve">UN</t>
          </r>
        </is>
      </c>
      <c r="E4235" s="24" t="n">
        <v>1.0</v>
      </c>
      <c r="F4235" s="25" t="n">
        <v>8.86</v>
      </c>
      <c r="G4235" s="25" t="n">
        <f>TRUNC(TRUNC(E4235,8)*F4235,2)</f>
        <v>8.86</v>
      </c>
    </row>
    <row r="4236" customHeight="1" ht="15">
      <c r="A4236" s="2" t="inlineStr"/>
      <c r="B4236" s="2" t="inlineStr"/>
      <c r="C4236" s="2" t="inlineStr"/>
      <c r="D4236" s="2" t="inlineStr"/>
      <c r="E4236" s="26" t="inlineStr">
        <is>
          <r>
            <t xml:space="preserve">TOTAL Material:</t>
          </r>
        </is>
      </c>
      <c r="F4236" s="26" t="inlineStr"/>
      <c r="G4236" s="27" t="n">
        <f>SUM(G4235:G4235)</f>
        <v>8.86</v>
      </c>
    </row>
    <row r="4237" customHeight="1" ht="15">
      <c r="A4237" s="20" t="inlineStr">
        <is>
          <r>
            <t xml:space="preserve">Mão de Obra com Encargos Complementares</t>
          </r>
        </is>
      </c>
      <c r="B4237" s="20" t="inlineStr"/>
      <c r="C4237" s="21" t="inlineStr">
        <is>
          <r>
            <t xml:space="preserve">FONTE</t>
          </r>
        </is>
      </c>
      <c r="D4237" s="21" t="inlineStr">
        <is>
          <r>
            <t xml:space="preserve">UNID</t>
          </r>
        </is>
      </c>
      <c r="E4237" s="21" t="inlineStr">
        <is>
          <r>
            <t xml:space="preserve">COEFICIENTE</t>
          </r>
        </is>
      </c>
      <c r="F4237" s="21" t="inlineStr">
        <is>
          <r>
            <t xml:space="preserve">PREÇO UNITÁRIO</t>
          </r>
        </is>
      </c>
      <c r="G4237" s="21" t="inlineStr">
        <is>
          <r>
            <t xml:space="preserve">TOTAL</t>
          </r>
        </is>
      </c>
    </row>
    <row r="4238" customHeight="1" ht="21">
      <c r="A4238" s="22" t="inlineStr">
        <is>
          <r>
            <t xml:space="preserve">88247</t>
          </r>
        </is>
      </c>
      <c r="B4238" s="23" t="inlineStr">
        <is>
          <r>
            <t xml:space="preserve">AUXILIAR DE ELETRICISTA COM ENCARGOS COMPLEMENTARES</t>
          </r>
        </is>
      </c>
      <c r="C4238" s="22" t="inlineStr">
        <is>
          <r>
            <t xml:space="preserve">SINAPI</t>
          </r>
        </is>
      </c>
      <c r="D4238" s="22" t="inlineStr">
        <is>
          <r>
            <t xml:space="preserve">H</t>
          </r>
        </is>
      </c>
      <c r="E4238" s="24" t="n">
        <v>0.317</v>
      </c>
      <c r="F4238" s="25" t="n">
        <v>25.22</v>
      </c>
      <c r="G4238" s="25" t="n">
        <f>TRUNC(TRUNC(E4238,8)*F4238,2)</f>
        <v>7.99</v>
      </c>
    </row>
    <row r="4239" customHeight="1" ht="15">
      <c r="A4239" s="22" t="inlineStr">
        <is>
          <r>
            <t xml:space="preserve">88264</t>
          </r>
        </is>
      </c>
      <c r="B4239" s="23" t="inlineStr">
        <is>
          <r>
            <t xml:space="preserve">ELETRICISTA COM ENCARGOS COMPLEMENTARES</t>
          </r>
        </is>
      </c>
      <c r="C4239" s="22" t="inlineStr">
        <is>
          <r>
            <t xml:space="preserve">SINAPI</t>
          </r>
        </is>
      </c>
      <c r="D4239" s="22" t="inlineStr">
        <is>
          <r>
            <t xml:space="preserve">H</t>
          </r>
        </is>
      </c>
      <c r="E4239" s="24" t="n">
        <v>0.317</v>
      </c>
      <c r="F4239" s="25" t="n">
        <v>30.96</v>
      </c>
      <c r="G4239" s="25" t="n">
        <f>TRUNC(TRUNC(E4239,8)*F4239,2)</f>
        <v>9.81</v>
      </c>
    </row>
    <row r="4240" customHeight="1" ht="18">
      <c r="A4240" s="2" t="inlineStr"/>
      <c r="B4240" s="2" t="inlineStr"/>
      <c r="C4240" s="2" t="inlineStr"/>
      <c r="D4240" s="2" t="inlineStr"/>
      <c r="E4240" s="26" t="inlineStr">
        <is>
          <r>
            <t xml:space="preserve">TOTAL Mão de Obra com Encargos Complementares:</t>
          </r>
        </is>
      </c>
      <c r="F4240" s="26" t="inlineStr"/>
      <c r="G4240" s="27" t="n">
        <f>SUM(G4238:G4239)</f>
        <v>17.8</v>
      </c>
    </row>
    <row r="4241" customHeight="1" ht="15">
      <c r="A4241" s="2" t="inlineStr"/>
      <c r="B4241" s="2" t="inlineStr"/>
      <c r="C4241" s="2" t="inlineStr"/>
      <c r="D4241" s="2" t="inlineStr"/>
      <c r="E4241" s="28" t="inlineStr">
        <is>
          <r>
            <t xml:space="preserve">VALOR:</t>
          </r>
        </is>
      </c>
      <c r="F4241" s="28" t="inlineStr"/>
      <c r="G4241" s="29" t="n">
        <f>ROUND(SUM(G4236,G4240),2)</f>
        <v>26.66</v>
      </c>
    </row>
    <row r="4242" customHeight="1" ht="15">
      <c r="A4242" s="2" t="inlineStr"/>
      <c r="B4242" s="2" t="inlineStr"/>
      <c r="C4242" s="2" t="inlineStr"/>
      <c r="D4242" s="2" t="inlineStr"/>
      <c r="E4242" s="28" t="inlineStr">
        <is>
          <r>
            <t xml:space="preserve">VALOR BDI (20.34%):</t>
          </r>
        </is>
      </c>
      <c r="F4242" s="28" t="inlineStr"/>
      <c r="G4242" s="29" t="n">
        <f>ROUND(G4241*(20.34/100),2)</f>
        <v>5.42</v>
      </c>
    </row>
    <row r="4243" customHeight="1" ht="15">
      <c r="A4243" s="2" t="inlineStr"/>
      <c r="B4243" s="2" t="inlineStr"/>
      <c r="C4243" s="2" t="inlineStr"/>
      <c r="D4243" s="2" t="inlineStr"/>
      <c r="E4243" s="28" t="inlineStr">
        <is>
          <r>
            <t xml:space="preserve">VALOR COM BDI:</t>
          </r>
        </is>
      </c>
      <c r="F4243" s="28" t="inlineStr"/>
      <c r="G4243" s="29" t="n">
        <f>G4242+G4241</f>
        <v>32.08</v>
      </c>
    </row>
    <row r="4244" customHeight="1" ht="10">
      <c r="A4244" s="2" t="inlineStr"/>
      <c r="B4244" s="2" t="inlineStr"/>
      <c r="C4244" s="2" t="inlineStr"/>
      <c r="D4244" s="2" t="inlineStr"/>
      <c r="E4244" s="18" t="inlineStr"/>
      <c r="F4244" s="18" t="inlineStr"/>
      <c r="G4244" s="18" t="inlineStr"/>
    </row>
    <row r="4245" customHeight="1" ht="20">
      <c r="A4245" s="19" t="inlineStr">
        <is>
          <r>
            <t xml:space="preserve">​91960​ INTERRUPTOR PARALELO (2 MÓDULOS), 10A/250V, SEM SUPORTE E SEM PLACA - FORNECIMENTO E INSTALAÇÃO. AF_03/2023​ (UN)</t>
          </r>
        </is>
      </c>
      <c r="B4245" s="19" t="inlineStr"/>
      <c r="C4245" s="19" t="inlineStr"/>
      <c r="D4245" s="19" t="inlineStr"/>
      <c r="E4245" s="19" t="inlineStr"/>
      <c r="F4245" s="19" t="inlineStr"/>
      <c r="G4245" s="19" t="inlineStr"/>
    </row>
    <row r="4246" customHeight="1" ht="15">
      <c r="A4246" s="20" t="inlineStr">
        <is>
          <r>
            <t xml:space="preserve">Material</t>
          </r>
        </is>
      </c>
      <c r="B4246" s="20" t="inlineStr"/>
      <c r="C4246" s="21" t="inlineStr">
        <is>
          <r>
            <t xml:space="preserve">FONTE</t>
          </r>
        </is>
      </c>
      <c r="D4246" s="21" t="inlineStr">
        <is>
          <r>
            <t xml:space="preserve">UNID</t>
          </r>
        </is>
      </c>
      <c r="E4246" s="21" t="inlineStr">
        <is>
          <r>
            <t xml:space="preserve">COEFICIENTE</t>
          </r>
        </is>
      </c>
      <c r="F4246" s="21" t="inlineStr">
        <is>
          <r>
            <t xml:space="preserve">PREÇO UNITÁRIO</t>
          </r>
        </is>
      </c>
      <c r="G4246" s="21" t="inlineStr">
        <is>
          <r>
            <t xml:space="preserve">TOTAL</t>
          </r>
        </is>
      </c>
    </row>
    <row r="4247" customHeight="1" ht="15">
      <c r="A4247" s="22" t="inlineStr">
        <is>
          <r>
            <t xml:space="preserve">00038113</t>
          </r>
        </is>
      </c>
      <c r="B4247" s="23" t="inlineStr">
        <is>
          <r>
            <t xml:space="preserve">INTERRUPTOR PARALELO 10A, 250V (APENAS MODULO)</t>
          </r>
        </is>
      </c>
      <c r="C4247" s="22" t="inlineStr">
        <is>
          <r>
            <t xml:space="preserve">SINAPI</t>
          </r>
        </is>
      </c>
      <c r="D4247" s="22" t="inlineStr">
        <is>
          <r>
            <t xml:space="preserve">UN</t>
          </r>
        </is>
      </c>
      <c r="E4247" s="24" t="n">
        <v>2.0</v>
      </c>
      <c r="F4247" s="25" t="n">
        <v>8.86</v>
      </c>
      <c r="G4247" s="25" t="n">
        <f>TRUNC(TRUNC(E4247,8)*F4247,2)</f>
        <v>17.72</v>
      </c>
    </row>
    <row r="4248" customHeight="1" ht="15">
      <c r="A4248" s="2" t="inlineStr"/>
      <c r="B4248" s="2" t="inlineStr"/>
      <c r="C4248" s="2" t="inlineStr"/>
      <c r="D4248" s="2" t="inlineStr"/>
      <c r="E4248" s="26" t="inlineStr">
        <is>
          <r>
            <t xml:space="preserve">TOTAL Material:</t>
          </r>
        </is>
      </c>
      <c r="F4248" s="26" t="inlineStr"/>
      <c r="G4248" s="27" t="n">
        <f>SUM(G4247:G4247)</f>
        <v>17.72</v>
      </c>
    </row>
    <row r="4249" customHeight="1" ht="15">
      <c r="A4249" s="20" t="inlineStr">
        <is>
          <r>
            <t xml:space="preserve">Mão de Obra com Encargos Complementares</t>
          </r>
        </is>
      </c>
      <c r="B4249" s="20" t="inlineStr"/>
      <c r="C4249" s="21" t="inlineStr">
        <is>
          <r>
            <t xml:space="preserve">FONTE</t>
          </r>
        </is>
      </c>
      <c r="D4249" s="21" t="inlineStr">
        <is>
          <r>
            <t xml:space="preserve">UNID</t>
          </r>
        </is>
      </c>
      <c r="E4249" s="21" t="inlineStr">
        <is>
          <r>
            <t xml:space="preserve">COEFICIENTE</t>
          </r>
        </is>
      </c>
      <c r="F4249" s="21" t="inlineStr">
        <is>
          <r>
            <t xml:space="preserve">PREÇO UNITÁRIO</t>
          </r>
        </is>
      </c>
      <c r="G4249" s="21" t="inlineStr">
        <is>
          <r>
            <t xml:space="preserve">TOTAL</t>
          </r>
        </is>
      </c>
    </row>
    <row r="4250" customHeight="1" ht="21">
      <c r="A4250" s="22" t="inlineStr">
        <is>
          <r>
            <t xml:space="preserve">88247</t>
          </r>
        </is>
      </c>
      <c r="B4250" s="23" t="inlineStr">
        <is>
          <r>
            <t xml:space="preserve">AUXILIAR DE ELETRICISTA COM ENCARGOS COMPLEMENTARES</t>
          </r>
        </is>
      </c>
      <c r="C4250" s="22" t="inlineStr">
        <is>
          <r>
            <t xml:space="preserve">SINAPI</t>
          </r>
        </is>
      </c>
      <c r="D4250" s="22" t="inlineStr">
        <is>
          <r>
            <t xml:space="preserve">H</t>
          </r>
        </is>
      </c>
      <c r="E4250" s="24" t="n">
        <v>0.572</v>
      </c>
      <c r="F4250" s="25" t="n">
        <v>25.22</v>
      </c>
      <c r="G4250" s="25" t="n">
        <f>TRUNC(TRUNC(E4250,8)*F4250,2)</f>
        <v>14.42</v>
      </c>
    </row>
    <row r="4251" customHeight="1" ht="15">
      <c r="A4251" s="22" t="inlineStr">
        <is>
          <r>
            <t xml:space="preserve">88264</t>
          </r>
        </is>
      </c>
      <c r="B4251" s="23" t="inlineStr">
        <is>
          <r>
            <t xml:space="preserve">ELETRICISTA COM ENCARGOS COMPLEMENTARES</t>
          </r>
        </is>
      </c>
      <c r="C4251" s="22" t="inlineStr">
        <is>
          <r>
            <t xml:space="preserve">SINAPI</t>
          </r>
        </is>
      </c>
      <c r="D4251" s="22" t="inlineStr">
        <is>
          <r>
            <t xml:space="preserve">H</t>
          </r>
        </is>
      </c>
      <c r="E4251" s="24" t="n">
        <v>0.572</v>
      </c>
      <c r="F4251" s="25" t="n">
        <v>30.96</v>
      </c>
      <c r="G4251" s="25" t="n">
        <f>TRUNC(TRUNC(E4251,8)*F4251,2)</f>
        <v>17.7</v>
      </c>
    </row>
    <row r="4252" customHeight="1" ht="18">
      <c r="A4252" s="2" t="inlineStr"/>
      <c r="B4252" s="2" t="inlineStr"/>
      <c r="C4252" s="2" t="inlineStr"/>
      <c r="D4252" s="2" t="inlineStr"/>
      <c r="E4252" s="26" t="inlineStr">
        <is>
          <r>
            <t xml:space="preserve">TOTAL Mão de Obra com Encargos Complementares:</t>
          </r>
        </is>
      </c>
      <c r="F4252" s="26" t="inlineStr"/>
      <c r="G4252" s="27" t="n">
        <f>SUM(G4250:G4251)</f>
        <v>32.12</v>
      </c>
    </row>
    <row r="4253" customHeight="1" ht="15">
      <c r="A4253" s="2" t="inlineStr"/>
      <c r="B4253" s="2" t="inlineStr"/>
      <c r="C4253" s="2" t="inlineStr"/>
      <c r="D4253" s="2" t="inlineStr"/>
      <c r="E4253" s="28" t="inlineStr">
        <is>
          <r>
            <t xml:space="preserve">VALOR:</t>
          </r>
        </is>
      </c>
      <c r="F4253" s="28" t="inlineStr"/>
      <c r="G4253" s="29" t="n">
        <f>ROUND(SUM(G4248,G4252),2)</f>
        <v>49.84</v>
      </c>
    </row>
    <row r="4254" customHeight="1" ht="15">
      <c r="A4254" s="2" t="inlineStr"/>
      <c r="B4254" s="2" t="inlineStr"/>
      <c r="C4254" s="2" t="inlineStr"/>
      <c r="D4254" s="2" t="inlineStr"/>
      <c r="E4254" s="28" t="inlineStr">
        <is>
          <r>
            <t xml:space="preserve">VALOR BDI (20.34%):</t>
          </r>
        </is>
      </c>
      <c r="F4254" s="28" t="inlineStr"/>
      <c r="G4254" s="29" t="n">
        <f>ROUND(G4253*(20.34/100),2)</f>
        <v>10.14</v>
      </c>
    </row>
    <row r="4255" customHeight="1" ht="15">
      <c r="A4255" s="2" t="inlineStr"/>
      <c r="B4255" s="2" t="inlineStr"/>
      <c r="C4255" s="2" t="inlineStr"/>
      <c r="D4255" s="2" t="inlineStr"/>
      <c r="E4255" s="28" t="inlineStr">
        <is>
          <r>
            <t xml:space="preserve">VALOR COM BDI:</t>
          </r>
        </is>
      </c>
      <c r="F4255" s="28" t="inlineStr"/>
      <c r="G4255" s="29" t="n">
        <f>G4254+G4253</f>
        <v>59.98</v>
      </c>
    </row>
    <row r="4256" customHeight="1" ht="10">
      <c r="A4256" s="2" t="inlineStr"/>
      <c r="B4256" s="2" t="inlineStr"/>
      <c r="C4256" s="2" t="inlineStr"/>
      <c r="D4256" s="2" t="inlineStr"/>
      <c r="E4256" s="18" t="inlineStr"/>
      <c r="F4256" s="18" t="inlineStr"/>
      <c r="G4256" s="18" t="inlineStr"/>
    </row>
    <row r="4257" customHeight="1" ht="20">
      <c r="A4257" s="19" t="inlineStr">
        <is>
          <r>
            <t xml:space="preserve">​91968​ INTERRUPTOR PARALELO (3 MÓDULOS), 10A/250V, SEM SUPORTE E SEM PLACA - FORNECIMENTO E INSTALAÇÃO. AF_03/2023​ (UN)</t>
          </r>
        </is>
      </c>
      <c r="B4257" s="19" t="inlineStr"/>
      <c r="C4257" s="19" t="inlineStr"/>
      <c r="D4257" s="19" t="inlineStr"/>
      <c r="E4257" s="19" t="inlineStr"/>
      <c r="F4257" s="19" t="inlineStr"/>
      <c r="G4257" s="19" t="inlineStr"/>
    </row>
    <row r="4258" customHeight="1" ht="15">
      <c r="A4258" s="20" t="inlineStr">
        <is>
          <r>
            <t xml:space="preserve">Material</t>
          </r>
        </is>
      </c>
      <c r="B4258" s="20" t="inlineStr"/>
      <c r="C4258" s="21" t="inlineStr">
        <is>
          <r>
            <t xml:space="preserve">FONTE</t>
          </r>
        </is>
      </c>
      <c r="D4258" s="21" t="inlineStr">
        <is>
          <r>
            <t xml:space="preserve">UNID</t>
          </r>
        </is>
      </c>
      <c r="E4258" s="21" t="inlineStr">
        <is>
          <r>
            <t xml:space="preserve">COEFICIENTE</t>
          </r>
        </is>
      </c>
      <c r="F4258" s="21" t="inlineStr">
        <is>
          <r>
            <t xml:space="preserve">PREÇO UNITÁRIO</t>
          </r>
        </is>
      </c>
      <c r="G4258" s="21" t="inlineStr">
        <is>
          <r>
            <t xml:space="preserve">TOTAL</t>
          </r>
        </is>
      </c>
    </row>
    <row r="4259" customHeight="1" ht="15">
      <c r="A4259" s="22" t="inlineStr">
        <is>
          <r>
            <t xml:space="preserve">00038113</t>
          </r>
        </is>
      </c>
      <c r="B4259" s="23" t="inlineStr">
        <is>
          <r>
            <t xml:space="preserve">INTERRUPTOR PARALELO 10A, 250V (APENAS MODULO)</t>
          </r>
        </is>
      </c>
      <c r="C4259" s="22" t="inlineStr">
        <is>
          <r>
            <t xml:space="preserve">SINAPI</t>
          </r>
        </is>
      </c>
      <c r="D4259" s="22" t="inlineStr">
        <is>
          <r>
            <t xml:space="preserve">UN</t>
          </r>
        </is>
      </c>
      <c r="E4259" s="24" t="n">
        <v>3.0</v>
      </c>
      <c r="F4259" s="25" t="n">
        <v>8.86</v>
      </c>
      <c r="G4259" s="25" t="n">
        <f>TRUNC(TRUNC(E4259,8)*F4259,2)</f>
        <v>26.58</v>
      </c>
    </row>
    <row r="4260" customHeight="1" ht="15">
      <c r="A4260" s="2" t="inlineStr"/>
      <c r="B4260" s="2" t="inlineStr"/>
      <c r="C4260" s="2" t="inlineStr"/>
      <c r="D4260" s="2" t="inlineStr"/>
      <c r="E4260" s="26" t="inlineStr">
        <is>
          <r>
            <t xml:space="preserve">TOTAL Material:</t>
          </r>
        </is>
      </c>
      <c r="F4260" s="26" t="inlineStr"/>
      <c r="G4260" s="27" t="n">
        <f>SUM(G4259:G4259)</f>
        <v>26.58</v>
      </c>
    </row>
    <row r="4261" customHeight="1" ht="15">
      <c r="A4261" s="20" t="inlineStr">
        <is>
          <r>
            <t xml:space="preserve">Mão de Obra com Encargos Complementares</t>
          </r>
        </is>
      </c>
      <c r="B4261" s="20" t="inlineStr"/>
      <c r="C4261" s="21" t="inlineStr">
        <is>
          <r>
            <t xml:space="preserve">FONTE</t>
          </r>
        </is>
      </c>
      <c r="D4261" s="21" t="inlineStr">
        <is>
          <r>
            <t xml:space="preserve">UNID</t>
          </r>
        </is>
      </c>
      <c r="E4261" s="21" t="inlineStr">
        <is>
          <r>
            <t xml:space="preserve">COEFICIENTE</t>
          </r>
        </is>
      </c>
      <c r="F4261" s="21" t="inlineStr">
        <is>
          <r>
            <t xml:space="preserve">PREÇO UNITÁRIO</t>
          </r>
        </is>
      </c>
      <c r="G4261" s="21" t="inlineStr">
        <is>
          <r>
            <t xml:space="preserve">TOTAL</t>
          </r>
        </is>
      </c>
    </row>
    <row r="4262" customHeight="1" ht="21">
      <c r="A4262" s="22" t="inlineStr">
        <is>
          <r>
            <t xml:space="preserve">88247</t>
          </r>
        </is>
      </c>
      <c r="B4262" s="23" t="inlineStr">
        <is>
          <r>
            <t xml:space="preserve">AUXILIAR DE ELETRICISTA COM ENCARGOS COMPLEMENTARES</t>
          </r>
        </is>
      </c>
      <c r="C4262" s="22" t="inlineStr">
        <is>
          <r>
            <t xml:space="preserve">SINAPI</t>
          </r>
        </is>
      </c>
      <c r="D4262" s="22" t="inlineStr">
        <is>
          <r>
            <t xml:space="preserve">H</t>
          </r>
        </is>
      </c>
      <c r="E4262" s="24" t="n">
        <v>0.826</v>
      </c>
      <c r="F4262" s="25" t="n">
        <v>25.22</v>
      </c>
      <c r="G4262" s="25" t="n">
        <f>TRUNC(TRUNC(E4262,8)*F4262,2)</f>
        <v>20.83</v>
      </c>
    </row>
    <row r="4263" customHeight="1" ht="15">
      <c r="A4263" s="22" t="inlineStr">
        <is>
          <r>
            <t xml:space="preserve">88264</t>
          </r>
        </is>
      </c>
      <c r="B4263" s="23" t="inlineStr">
        <is>
          <r>
            <t xml:space="preserve">ELETRICISTA COM ENCARGOS COMPLEMENTARES</t>
          </r>
        </is>
      </c>
      <c r="C4263" s="22" t="inlineStr">
        <is>
          <r>
            <t xml:space="preserve">SINAPI</t>
          </r>
        </is>
      </c>
      <c r="D4263" s="22" t="inlineStr">
        <is>
          <r>
            <t xml:space="preserve">H</t>
          </r>
        </is>
      </c>
      <c r="E4263" s="24" t="n">
        <v>0.826</v>
      </c>
      <c r="F4263" s="25" t="n">
        <v>30.96</v>
      </c>
      <c r="G4263" s="25" t="n">
        <f>TRUNC(TRUNC(E4263,8)*F4263,2)</f>
        <v>25.57</v>
      </c>
    </row>
    <row r="4264" customHeight="1" ht="18">
      <c r="A4264" s="2" t="inlineStr"/>
      <c r="B4264" s="2" t="inlineStr"/>
      <c r="C4264" s="2" t="inlineStr"/>
      <c r="D4264" s="2" t="inlineStr"/>
      <c r="E4264" s="26" t="inlineStr">
        <is>
          <r>
            <t xml:space="preserve">TOTAL Mão de Obra com Encargos Complementares:</t>
          </r>
        </is>
      </c>
      <c r="F4264" s="26" t="inlineStr"/>
      <c r="G4264" s="27" t="n">
        <f>SUM(G4262:G4263)</f>
        <v>46.4</v>
      </c>
    </row>
    <row r="4265" customHeight="1" ht="15">
      <c r="A4265" s="2" t="inlineStr"/>
      <c r="B4265" s="2" t="inlineStr"/>
      <c r="C4265" s="2" t="inlineStr"/>
      <c r="D4265" s="2" t="inlineStr"/>
      <c r="E4265" s="28" t="inlineStr">
        <is>
          <r>
            <t xml:space="preserve">VALOR:</t>
          </r>
        </is>
      </c>
      <c r="F4265" s="28" t="inlineStr"/>
      <c r="G4265" s="29" t="n">
        <f>ROUND(SUM(G4260,G4264),2)</f>
        <v>72.98</v>
      </c>
    </row>
    <row r="4266" customHeight="1" ht="15">
      <c r="A4266" s="2" t="inlineStr"/>
      <c r="B4266" s="2" t="inlineStr"/>
      <c r="C4266" s="2" t="inlineStr"/>
      <c r="D4266" s="2" t="inlineStr"/>
      <c r="E4266" s="28" t="inlineStr">
        <is>
          <r>
            <t xml:space="preserve">VALOR BDI (20.34%):</t>
          </r>
        </is>
      </c>
      <c r="F4266" s="28" t="inlineStr"/>
      <c r="G4266" s="29" t="n">
        <f>ROUND(G4265*(20.34/100),2)</f>
        <v>14.84</v>
      </c>
    </row>
    <row r="4267" customHeight="1" ht="15">
      <c r="A4267" s="2" t="inlineStr"/>
      <c r="B4267" s="2" t="inlineStr"/>
      <c r="C4267" s="2" t="inlineStr"/>
      <c r="D4267" s="2" t="inlineStr"/>
      <c r="E4267" s="28" t="inlineStr">
        <is>
          <r>
            <t xml:space="preserve">VALOR COM BDI:</t>
          </r>
        </is>
      </c>
      <c r="F4267" s="28" t="inlineStr"/>
      <c r="G4267" s="29" t="n">
        <f>G4266+G4265</f>
        <v>87.82</v>
      </c>
    </row>
    <row r="4268" customHeight="1" ht="10">
      <c r="A4268" s="2" t="inlineStr"/>
      <c r="B4268" s="2" t="inlineStr"/>
      <c r="C4268" s="2" t="inlineStr"/>
      <c r="D4268" s="2" t="inlineStr"/>
      <c r="E4268" s="18" t="inlineStr"/>
      <c r="F4268" s="18" t="inlineStr"/>
      <c r="G4268" s="18" t="inlineStr"/>
    </row>
    <row r="4269" customHeight="1" ht="20">
      <c r="A4269" s="19" t="inlineStr">
        <is>
          <r>
            <t xml:space="preserve">​92022​ INTERRUPTOR SIMPLES (1 MÓDULO) COM 1 TOMADA DE EMBUTIR 2P+T 10 A, SEM SUPORTE E SEM PLACA - FORNECIMENTO E INSTALAÇÃO. AF_03/2023​ (UN)</t>
          </r>
        </is>
      </c>
      <c r="B4269" s="19" t="inlineStr"/>
      <c r="C4269" s="19" t="inlineStr"/>
      <c r="D4269" s="19" t="inlineStr"/>
      <c r="E4269" s="19" t="inlineStr"/>
      <c r="F4269" s="19" t="inlineStr"/>
      <c r="G4269" s="19" t="inlineStr"/>
    </row>
    <row r="4270" customHeight="1" ht="15">
      <c r="A4270" s="20" t="inlineStr">
        <is>
          <r>
            <t xml:space="preserve">Material</t>
          </r>
        </is>
      </c>
      <c r="B4270" s="20" t="inlineStr"/>
      <c r="C4270" s="21" t="inlineStr">
        <is>
          <r>
            <t xml:space="preserve">FONTE</t>
          </r>
        </is>
      </c>
      <c r="D4270" s="21" t="inlineStr">
        <is>
          <r>
            <t xml:space="preserve">UNID</t>
          </r>
        </is>
      </c>
      <c r="E4270" s="21" t="inlineStr">
        <is>
          <r>
            <t xml:space="preserve">COEFICIENTE</t>
          </r>
        </is>
      </c>
      <c r="F4270" s="21" t="inlineStr">
        <is>
          <r>
            <t xml:space="preserve">PREÇO UNITÁRIO</t>
          </r>
        </is>
      </c>
      <c r="G4270" s="21" t="inlineStr">
        <is>
          <r>
            <t xml:space="preserve">TOTAL</t>
          </r>
        </is>
      </c>
    </row>
    <row r="4271" customHeight="1" ht="15">
      <c r="A4271" s="22" t="inlineStr">
        <is>
          <r>
            <t xml:space="preserve">00038112</t>
          </r>
        </is>
      </c>
      <c r="B4271" s="23" t="inlineStr">
        <is>
          <r>
            <t xml:space="preserve">INTERRUPTOR SIMPLES 10A, 250V (APENAS MODULO)</t>
          </r>
        </is>
      </c>
      <c r="C4271" s="22" t="inlineStr">
        <is>
          <r>
            <t xml:space="preserve">SINAPI</t>
          </r>
        </is>
      </c>
      <c r="D4271" s="22" t="inlineStr">
        <is>
          <r>
            <t xml:space="preserve">UN</t>
          </r>
        </is>
      </c>
      <c r="E4271" s="24" t="n">
        <v>1.0</v>
      </c>
      <c r="F4271" s="25" t="n">
        <v>6.8</v>
      </c>
      <c r="G4271" s="25" t="n">
        <f>TRUNC(TRUNC(E4271,8)*F4271,2)</f>
        <v>6.8</v>
      </c>
    </row>
    <row r="4272" customHeight="1" ht="15">
      <c r="A4272" s="22" t="inlineStr">
        <is>
          <r>
            <t xml:space="preserve">00038101</t>
          </r>
        </is>
      </c>
      <c r="B4272" s="23" t="inlineStr">
        <is>
          <r>
            <t xml:space="preserve">TOMADA 2P+T 10A, 250V (APENAS MODULO)</t>
          </r>
        </is>
      </c>
      <c r="C4272" s="22" t="inlineStr">
        <is>
          <r>
            <t xml:space="preserve">SINAPI</t>
          </r>
        </is>
      </c>
      <c r="D4272" s="22" t="inlineStr">
        <is>
          <r>
            <t xml:space="preserve">UN</t>
          </r>
        </is>
      </c>
      <c r="E4272" s="24" t="n">
        <v>1.0</v>
      </c>
      <c r="F4272" s="25" t="n">
        <v>7.74</v>
      </c>
      <c r="G4272" s="25" t="n">
        <f>TRUNC(TRUNC(E4272,8)*F4272,2)</f>
        <v>7.74</v>
      </c>
    </row>
    <row r="4273" customHeight="1" ht="15">
      <c r="A4273" s="2" t="inlineStr"/>
      <c r="B4273" s="2" t="inlineStr"/>
      <c r="C4273" s="2" t="inlineStr"/>
      <c r="D4273" s="2" t="inlineStr"/>
      <c r="E4273" s="26" t="inlineStr">
        <is>
          <r>
            <t xml:space="preserve">TOTAL Material:</t>
          </r>
        </is>
      </c>
      <c r="F4273" s="26" t="inlineStr"/>
      <c r="G4273" s="27" t="n">
        <f>SUM(G4271:G4272)</f>
        <v>14.54</v>
      </c>
    </row>
    <row r="4274" customHeight="1" ht="15">
      <c r="A4274" s="20" t="inlineStr">
        <is>
          <r>
            <t xml:space="preserve">Mão de Obra com Encargos Complementares</t>
          </r>
        </is>
      </c>
      <c r="B4274" s="20" t="inlineStr"/>
      <c r="C4274" s="21" t="inlineStr">
        <is>
          <r>
            <t xml:space="preserve">FONTE</t>
          </r>
        </is>
      </c>
      <c r="D4274" s="21" t="inlineStr">
        <is>
          <r>
            <t xml:space="preserve">UNID</t>
          </r>
        </is>
      </c>
      <c r="E4274" s="21" t="inlineStr">
        <is>
          <r>
            <t xml:space="preserve">COEFICIENTE</t>
          </r>
        </is>
      </c>
      <c r="F4274" s="21" t="inlineStr">
        <is>
          <r>
            <t xml:space="preserve">PREÇO UNITÁRIO</t>
          </r>
        </is>
      </c>
      <c r="G4274" s="21" t="inlineStr">
        <is>
          <r>
            <t xml:space="preserve">TOTAL</t>
          </r>
        </is>
      </c>
    </row>
    <row r="4275" customHeight="1" ht="21">
      <c r="A4275" s="22" t="inlineStr">
        <is>
          <r>
            <t xml:space="preserve">88247</t>
          </r>
        </is>
      </c>
      <c r="B4275" s="23" t="inlineStr">
        <is>
          <r>
            <t xml:space="preserve">AUXILIAR DE ELETRICISTA COM ENCARGOS COMPLEMENTARES</t>
          </r>
        </is>
      </c>
      <c r="C4275" s="22" t="inlineStr">
        <is>
          <r>
            <t xml:space="preserve">SINAPI</t>
          </r>
        </is>
      </c>
      <c r="D4275" s="22" t="inlineStr">
        <is>
          <r>
            <t xml:space="preserve">H</t>
          </r>
        </is>
      </c>
      <c r="E4275" s="24" t="n">
        <v>0.486</v>
      </c>
      <c r="F4275" s="25" t="n">
        <v>25.22</v>
      </c>
      <c r="G4275" s="25" t="n">
        <f>TRUNC(TRUNC(E4275,8)*F4275,2)</f>
        <v>12.25</v>
      </c>
    </row>
    <row r="4276" customHeight="1" ht="15">
      <c r="A4276" s="22" t="inlineStr">
        <is>
          <r>
            <t xml:space="preserve">88264</t>
          </r>
        </is>
      </c>
      <c r="B4276" s="23" t="inlineStr">
        <is>
          <r>
            <t xml:space="preserve">ELETRICISTA COM ENCARGOS COMPLEMENTARES</t>
          </r>
        </is>
      </c>
      <c r="C4276" s="22" t="inlineStr">
        <is>
          <r>
            <t xml:space="preserve">SINAPI</t>
          </r>
        </is>
      </c>
      <c r="D4276" s="22" t="inlineStr">
        <is>
          <r>
            <t xml:space="preserve">H</t>
          </r>
        </is>
      </c>
      <c r="E4276" s="24" t="n">
        <v>0.486</v>
      </c>
      <c r="F4276" s="25" t="n">
        <v>30.96</v>
      </c>
      <c r="G4276" s="25" t="n">
        <f>TRUNC(TRUNC(E4276,8)*F4276,2)</f>
        <v>15.04</v>
      </c>
    </row>
    <row r="4277" customHeight="1" ht="18">
      <c r="A4277" s="2" t="inlineStr"/>
      <c r="B4277" s="2" t="inlineStr"/>
      <c r="C4277" s="2" t="inlineStr"/>
      <c r="D4277" s="2" t="inlineStr"/>
      <c r="E4277" s="26" t="inlineStr">
        <is>
          <r>
            <t xml:space="preserve">TOTAL Mão de Obra com Encargos Complementares:</t>
          </r>
        </is>
      </c>
      <c r="F4277" s="26" t="inlineStr"/>
      <c r="G4277" s="27" t="n">
        <f>SUM(G4275:G4276)</f>
        <v>27.29</v>
      </c>
    </row>
    <row r="4278" customHeight="1" ht="15">
      <c r="A4278" s="2" t="inlineStr"/>
      <c r="B4278" s="2" t="inlineStr"/>
      <c r="C4278" s="2" t="inlineStr"/>
      <c r="D4278" s="2" t="inlineStr"/>
      <c r="E4278" s="28" t="inlineStr">
        <is>
          <r>
            <t xml:space="preserve">VALOR:</t>
          </r>
        </is>
      </c>
      <c r="F4278" s="28" t="inlineStr"/>
      <c r="G4278" s="29" t="n">
        <f>ROUND(SUM(G4273,G4277),2)</f>
        <v>41.83</v>
      </c>
    </row>
    <row r="4279" customHeight="1" ht="15">
      <c r="A4279" s="2" t="inlineStr"/>
      <c r="B4279" s="2" t="inlineStr"/>
      <c r="C4279" s="2" t="inlineStr"/>
      <c r="D4279" s="2" t="inlineStr"/>
      <c r="E4279" s="28" t="inlineStr">
        <is>
          <r>
            <t xml:space="preserve">VALOR BDI (20.34%):</t>
          </r>
        </is>
      </c>
      <c r="F4279" s="28" t="inlineStr"/>
      <c r="G4279" s="29" t="n">
        <f>ROUND(G4278*(20.34/100),2)</f>
        <v>8.51</v>
      </c>
    </row>
    <row r="4280" customHeight="1" ht="15">
      <c r="A4280" s="2" t="inlineStr"/>
      <c r="B4280" s="2" t="inlineStr"/>
      <c r="C4280" s="2" t="inlineStr"/>
      <c r="D4280" s="2" t="inlineStr"/>
      <c r="E4280" s="28" t="inlineStr">
        <is>
          <r>
            <t xml:space="preserve">VALOR COM BDI:</t>
          </r>
        </is>
      </c>
      <c r="F4280" s="28" t="inlineStr"/>
      <c r="G4280" s="29" t="n">
        <f>G4279+G4278</f>
        <v>50.34</v>
      </c>
    </row>
    <row r="4281" customHeight="1" ht="10">
      <c r="A4281" s="2" t="inlineStr"/>
      <c r="B4281" s="2" t="inlineStr"/>
      <c r="C4281" s="2" t="inlineStr"/>
      <c r="D4281" s="2" t="inlineStr"/>
      <c r="E4281" s="18" t="inlineStr"/>
      <c r="F4281" s="18" t="inlineStr"/>
      <c r="G4281" s="18" t="inlineStr"/>
    </row>
    <row r="4282" customHeight="1" ht="20">
      <c r="A4282" s="19" t="inlineStr">
        <is>
          <r>
            <t xml:space="preserve">​91962​ INTERRUPTOR SIMPLES (1 MÓDULO) COM INTERRUPTOR PARALELO (2 MÓDULOS), 10A/250V, SEM SUPORTE E SEM PLACA - FORNECIMENTO E INSTALAÇÃO. AF_03/2023​ (UN)</t>
          </r>
        </is>
      </c>
      <c r="B4282" s="19" t="inlineStr"/>
      <c r="C4282" s="19" t="inlineStr"/>
      <c r="D4282" s="19" t="inlineStr"/>
      <c r="E4282" s="19" t="inlineStr"/>
      <c r="F4282" s="19" t="inlineStr"/>
      <c r="G4282" s="19" t="inlineStr"/>
    </row>
    <row r="4283" customHeight="1" ht="15">
      <c r="A4283" s="20" t="inlineStr">
        <is>
          <r>
            <t xml:space="preserve">Material</t>
          </r>
        </is>
      </c>
      <c r="B4283" s="20" t="inlineStr"/>
      <c r="C4283" s="21" t="inlineStr">
        <is>
          <r>
            <t xml:space="preserve">FONTE</t>
          </r>
        </is>
      </c>
      <c r="D4283" s="21" t="inlineStr">
        <is>
          <r>
            <t xml:space="preserve">UNID</t>
          </r>
        </is>
      </c>
      <c r="E4283" s="21" t="inlineStr">
        <is>
          <r>
            <t xml:space="preserve">COEFICIENTE</t>
          </r>
        </is>
      </c>
      <c r="F4283" s="21" t="inlineStr">
        <is>
          <r>
            <t xml:space="preserve">PREÇO UNITÁRIO</t>
          </r>
        </is>
      </c>
      <c r="G4283" s="21" t="inlineStr">
        <is>
          <r>
            <t xml:space="preserve">TOTAL</t>
          </r>
        </is>
      </c>
    </row>
    <row r="4284" customHeight="1" ht="15">
      <c r="A4284" s="22" t="inlineStr">
        <is>
          <r>
            <t xml:space="preserve">00038113</t>
          </r>
        </is>
      </c>
      <c r="B4284" s="23" t="inlineStr">
        <is>
          <r>
            <t xml:space="preserve">INTERRUPTOR PARALELO 10A, 250V (APENAS MODULO)</t>
          </r>
        </is>
      </c>
      <c r="C4284" s="22" t="inlineStr">
        <is>
          <r>
            <t xml:space="preserve">SINAPI</t>
          </r>
        </is>
      </c>
      <c r="D4284" s="22" t="inlineStr">
        <is>
          <r>
            <t xml:space="preserve">UN</t>
          </r>
        </is>
      </c>
      <c r="E4284" s="24" t="n">
        <v>2.0</v>
      </c>
      <c r="F4284" s="25" t="n">
        <v>8.86</v>
      </c>
      <c r="G4284" s="25" t="n">
        <f>TRUNC(TRUNC(E4284,8)*F4284,2)</f>
        <v>17.72</v>
      </c>
    </row>
    <row r="4285" customHeight="1" ht="15">
      <c r="A4285" s="22" t="inlineStr">
        <is>
          <r>
            <t xml:space="preserve">00038112</t>
          </r>
        </is>
      </c>
      <c r="B4285" s="23" t="inlineStr">
        <is>
          <r>
            <t xml:space="preserve">INTERRUPTOR SIMPLES 10A, 250V (APENAS MODULO)</t>
          </r>
        </is>
      </c>
      <c r="C4285" s="22" t="inlineStr">
        <is>
          <r>
            <t xml:space="preserve">SINAPI</t>
          </r>
        </is>
      </c>
      <c r="D4285" s="22" t="inlineStr">
        <is>
          <r>
            <t xml:space="preserve">UN</t>
          </r>
        </is>
      </c>
      <c r="E4285" s="24" t="n">
        <v>1.0</v>
      </c>
      <c r="F4285" s="25" t="n">
        <v>6.8</v>
      </c>
      <c r="G4285" s="25" t="n">
        <f>TRUNC(TRUNC(E4285,8)*F4285,2)</f>
        <v>6.8</v>
      </c>
    </row>
    <row r="4286" customHeight="1" ht="15">
      <c r="A4286" s="2" t="inlineStr"/>
      <c r="B4286" s="2" t="inlineStr"/>
      <c r="C4286" s="2" t="inlineStr"/>
      <c r="D4286" s="2" t="inlineStr"/>
      <c r="E4286" s="26" t="inlineStr">
        <is>
          <r>
            <t xml:space="preserve">TOTAL Material:</t>
          </r>
        </is>
      </c>
      <c r="F4286" s="26" t="inlineStr"/>
      <c r="G4286" s="27" t="n">
        <f>SUM(G4284:G4285)</f>
        <v>24.52</v>
      </c>
    </row>
    <row r="4287" customHeight="1" ht="15">
      <c r="A4287" s="20" t="inlineStr">
        <is>
          <r>
            <t xml:space="preserve">Mão de Obra com Encargos Complementares</t>
          </r>
        </is>
      </c>
      <c r="B4287" s="20" t="inlineStr"/>
      <c r="C4287" s="21" t="inlineStr">
        <is>
          <r>
            <t xml:space="preserve">FONTE</t>
          </r>
        </is>
      </c>
      <c r="D4287" s="21" t="inlineStr">
        <is>
          <r>
            <t xml:space="preserve">UNID</t>
          </r>
        </is>
      </c>
      <c r="E4287" s="21" t="inlineStr">
        <is>
          <r>
            <t xml:space="preserve">COEFICIENTE</t>
          </r>
        </is>
      </c>
      <c r="F4287" s="21" t="inlineStr">
        <is>
          <r>
            <t xml:space="preserve">PREÇO UNITÁRIO</t>
          </r>
        </is>
      </c>
      <c r="G4287" s="21" t="inlineStr">
        <is>
          <r>
            <t xml:space="preserve">TOTAL</t>
          </r>
        </is>
      </c>
    </row>
    <row r="4288" customHeight="1" ht="21">
      <c r="A4288" s="22" t="inlineStr">
        <is>
          <r>
            <t xml:space="preserve">88247</t>
          </r>
        </is>
      </c>
      <c r="B4288" s="23" t="inlineStr">
        <is>
          <r>
            <t xml:space="preserve">AUXILIAR DE ELETRICISTA COM ENCARGOS COMPLEMENTARES</t>
          </r>
        </is>
      </c>
      <c r="C4288" s="22" t="inlineStr">
        <is>
          <r>
            <t xml:space="preserve">SINAPI</t>
          </r>
        </is>
      </c>
      <c r="D4288" s="22" t="inlineStr">
        <is>
          <r>
            <t xml:space="preserve">H</t>
          </r>
        </is>
      </c>
      <c r="E4288" s="24" t="n">
        <v>0.741</v>
      </c>
      <c r="F4288" s="25" t="n">
        <v>25.22</v>
      </c>
      <c r="G4288" s="25" t="n">
        <f>TRUNC(TRUNC(E4288,8)*F4288,2)</f>
        <v>18.68</v>
      </c>
    </row>
    <row r="4289" customHeight="1" ht="15">
      <c r="A4289" s="22" t="inlineStr">
        <is>
          <r>
            <t xml:space="preserve">88264</t>
          </r>
        </is>
      </c>
      <c r="B4289" s="23" t="inlineStr">
        <is>
          <r>
            <t xml:space="preserve">ELETRICISTA COM ENCARGOS COMPLEMENTARES</t>
          </r>
        </is>
      </c>
      <c r="C4289" s="22" t="inlineStr">
        <is>
          <r>
            <t xml:space="preserve">SINAPI</t>
          </r>
        </is>
      </c>
      <c r="D4289" s="22" t="inlineStr">
        <is>
          <r>
            <t xml:space="preserve">H</t>
          </r>
        </is>
      </c>
      <c r="E4289" s="24" t="n">
        <v>0.741</v>
      </c>
      <c r="F4289" s="25" t="n">
        <v>30.96</v>
      </c>
      <c r="G4289" s="25" t="n">
        <f>TRUNC(TRUNC(E4289,8)*F4289,2)</f>
        <v>22.94</v>
      </c>
    </row>
    <row r="4290" customHeight="1" ht="18">
      <c r="A4290" s="2" t="inlineStr"/>
      <c r="B4290" s="2" t="inlineStr"/>
      <c r="C4290" s="2" t="inlineStr"/>
      <c r="D4290" s="2" t="inlineStr"/>
      <c r="E4290" s="26" t="inlineStr">
        <is>
          <r>
            <t xml:space="preserve">TOTAL Mão de Obra com Encargos Complementares:</t>
          </r>
        </is>
      </c>
      <c r="F4290" s="26" t="inlineStr"/>
      <c r="G4290" s="27" t="n">
        <f>SUM(G4288:G4289)</f>
        <v>41.62</v>
      </c>
    </row>
    <row r="4291" customHeight="1" ht="15">
      <c r="A4291" s="2" t="inlineStr"/>
      <c r="B4291" s="2" t="inlineStr"/>
      <c r="C4291" s="2" t="inlineStr"/>
      <c r="D4291" s="2" t="inlineStr"/>
      <c r="E4291" s="28" t="inlineStr">
        <is>
          <r>
            <t xml:space="preserve">VALOR:</t>
          </r>
        </is>
      </c>
      <c r="F4291" s="28" t="inlineStr"/>
      <c r="G4291" s="29" t="n">
        <f>ROUND(SUM(G4286,G4290),2)</f>
        <v>66.14</v>
      </c>
    </row>
    <row r="4292" customHeight="1" ht="15">
      <c r="A4292" s="2" t="inlineStr"/>
      <c r="B4292" s="2" t="inlineStr"/>
      <c r="C4292" s="2" t="inlineStr"/>
      <c r="D4292" s="2" t="inlineStr"/>
      <c r="E4292" s="28" t="inlineStr">
        <is>
          <r>
            <t xml:space="preserve">VALOR BDI (20.34%):</t>
          </r>
        </is>
      </c>
      <c r="F4292" s="28" t="inlineStr"/>
      <c r="G4292" s="29" t="n">
        <f>ROUND(G4291*(20.34/100),2)</f>
        <v>13.45</v>
      </c>
    </row>
    <row r="4293" customHeight="1" ht="15">
      <c r="A4293" s="2" t="inlineStr"/>
      <c r="B4293" s="2" t="inlineStr"/>
      <c r="C4293" s="2" t="inlineStr"/>
      <c r="D4293" s="2" t="inlineStr"/>
      <c r="E4293" s="28" t="inlineStr">
        <is>
          <r>
            <t xml:space="preserve">VALOR COM BDI:</t>
          </r>
        </is>
      </c>
      <c r="F4293" s="28" t="inlineStr"/>
      <c r="G4293" s="29" t="n">
        <f>G4292+G4291</f>
        <v>79.59</v>
      </c>
    </row>
    <row r="4294" customHeight="1" ht="10">
      <c r="A4294" s="2" t="inlineStr"/>
      <c r="B4294" s="2" t="inlineStr"/>
      <c r="C4294" s="2" t="inlineStr"/>
      <c r="D4294" s="2" t="inlineStr"/>
      <c r="E4294" s="18" t="inlineStr"/>
      <c r="F4294" s="18" t="inlineStr"/>
      <c r="G4294" s="18" t="inlineStr"/>
    </row>
    <row r="4295" customHeight="1" ht="20">
      <c r="A4295" s="19" t="inlineStr">
        <is>
          <r>
            <t xml:space="preserve">​91952​ INTERRUPTOR SIMPLES (1 MÓDULO), 10A/250V, SEM SUPORTE E SEM PLACA - FORNECIMENTO E INSTALAÇÃO. AF_03/2023​ (UN)</t>
          </r>
        </is>
      </c>
      <c r="B4295" s="19" t="inlineStr"/>
      <c r="C4295" s="19" t="inlineStr"/>
      <c r="D4295" s="19" t="inlineStr"/>
      <c r="E4295" s="19" t="inlineStr"/>
      <c r="F4295" s="19" t="inlineStr"/>
      <c r="G4295" s="19" t="inlineStr"/>
    </row>
    <row r="4296" customHeight="1" ht="15">
      <c r="A4296" s="20" t="inlineStr">
        <is>
          <r>
            <t xml:space="preserve">Material</t>
          </r>
        </is>
      </c>
      <c r="B4296" s="20" t="inlineStr"/>
      <c r="C4296" s="21" t="inlineStr">
        <is>
          <r>
            <t xml:space="preserve">FONTE</t>
          </r>
        </is>
      </c>
      <c r="D4296" s="21" t="inlineStr">
        <is>
          <r>
            <t xml:space="preserve">UNID</t>
          </r>
        </is>
      </c>
      <c r="E4296" s="21" t="inlineStr">
        <is>
          <r>
            <t xml:space="preserve">COEFICIENTE</t>
          </r>
        </is>
      </c>
      <c r="F4296" s="21" t="inlineStr">
        <is>
          <r>
            <t xml:space="preserve">PREÇO UNITÁRIO</t>
          </r>
        </is>
      </c>
      <c r="G4296" s="21" t="inlineStr">
        <is>
          <r>
            <t xml:space="preserve">TOTAL</t>
          </r>
        </is>
      </c>
    </row>
    <row r="4297" customHeight="1" ht="15">
      <c r="A4297" s="22" t="inlineStr">
        <is>
          <r>
            <t xml:space="preserve">00038112</t>
          </r>
        </is>
      </c>
      <c r="B4297" s="23" t="inlineStr">
        <is>
          <r>
            <t xml:space="preserve">INTERRUPTOR SIMPLES 10A, 250V (APENAS MODULO)</t>
          </r>
        </is>
      </c>
      <c r="C4297" s="22" t="inlineStr">
        <is>
          <r>
            <t xml:space="preserve">SINAPI</t>
          </r>
        </is>
      </c>
      <c r="D4297" s="22" t="inlineStr">
        <is>
          <r>
            <t xml:space="preserve">UN</t>
          </r>
        </is>
      </c>
      <c r="E4297" s="24" t="n">
        <v>1.0</v>
      </c>
      <c r="F4297" s="25" t="n">
        <v>6.8</v>
      </c>
      <c r="G4297" s="25" t="n">
        <f>TRUNC(TRUNC(E4297,8)*F4297,2)</f>
        <v>6.8</v>
      </c>
    </row>
    <row r="4298" customHeight="1" ht="15">
      <c r="A4298" s="2" t="inlineStr"/>
      <c r="B4298" s="2" t="inlineStr"/>
      <c r="C4298" s="2" t="inlineStr"/>
      <c r="D4298" s="2" t="inlineStr"/>
      <c r="E4298" s="26" t="inlineStr">
        <is>
          <r>
            <t xml:space="preserve">TOTAL Material:</t>
          </r>
        </is>
      </c>
      <c r="F4298" s="26" t="inlineStr"/>
      <c r="G4298" s="27" t="n">
        <f>SUM(G4297:G4297)</f>
        <v>6.8</v>
      </c>
    </row>
    <row r="4299" customHeight="1" ht="15">
      <c r="A4299" s="20" t="inlineStr">
        <is>
          <r>
            <t xml:space="preserve">Mão de Obra com Encargos Complementares</t>
          </r>
        </is>
      </c>
      <c r="B4299" s="20" t="inlineStr"/>
      <c r="C4299" s="21" t="inlineStr">
        <is>
          <r>
            <t xml:space="preserve">FONTE</t>
          </r>
        </is>
      </c>
      <c r="D4299" s="21" t="inlineStr">
        <is>
          <r>
            <t xml:space="preserve">UNID</t>
          </r>
        </is>
      </c>
      <c r="E4299" s="21" t="inlineStr">
        <is>
          <r>
            <t xml:space="preserve">COEFICIENTE</t>
          </r>
        </is>
      </c>
      <c r="F4299" s="21" t="inlineStr">
        <is>
          <r>
            <t xml:space="preserve">PREÇO UNITÁRIO</t>
          </r>
        </is>
      </c>
      <c r="G4299" s="21" t="inlineStr">
        <is>
          <r>
            <t xml:space="preserve">TOTAL</t>
          </r>
        </is>
      </c>
    </row>
    <row r="4300" customHeight="1" ht="21">
      <c r="A4300" s="22" t="inlineStr">
        <is>
          <r>
            <t xml:space="preserve">88247</t>
          </r>
        </is>
      </c>
      <c r="B4300" s="23" t="inlineStr">
        <is>
          <r>
            <t xml:space="preserve">AUXILIAR DE ELETRICISTA COM ENCARGOS COMPLEMENTARES</t>
          </r>
        </is>
      </c>
      <c r="C4300" s="22" t="inlineStr">
        <is>
          <r>
            <t xml:space="preserve">SINAPI</t>
          </r>
        </is>
      </c>
      <c r="D4300" s="22" t="inlineStr">
        <is>
          <r>
            <t xml:space="preserve">H</t>
          </r>
        </is>
      </c>
      <c r="E4300" s="24" t="n">
        <v>0.232</v>
      </c>
      <c r="F4300" s="25" t="n">
        <v>25.22</v>
      </c>
      <c r="G4300" s="25" t="n">
        <f>TRUNC(TRUNC(E4300,8)*F4300,2)</f>
        <v>5.85</v>
      </c>
    </row>
    <row r="4301" customHeight="1" ht="15">
      <c r="A4301" s="22" t="inlineStr">
        <is>
          <r>
            <t xml:space="preserve">88264</t>
          </r>
        </is>
      </c>
      <c r="B4301" s="23" t="inlineStr">
        <is>
          <r>
            <t xml:space="preserve">ELETRICISTA COM ENCARGOS COMPLEMENTARES</t>
          </r>
        </is>
      </c>
      <c r="C4301" s="22" t="inlineStr">
        <is>
          <r>
            <t xml:space="preserve">SINAPI</t>
          </r>
        </is>
      </c>
      <c r="D4301" s="22" t="inlineStr">
        <is>
          <r>
            <t xml:space="preserve">H</t>
          </r>
        </is>
      </c>
      <c r="E4301" s="24" t="n">
        <v>0.232</v>
      </c>
      <c r="F4301" s="25" t="n">
        <v>30.96</v>
      </c>
      <c r="G4301" s="25" t="n">
        <f>TRUNC(TRUNC(E4301,8)*F4301,2)</f>
        <v>7.18</v>
      </c>
    </row>
    <row r="4302" customHeight="1" ht="18">
      <c r="A4302" s="2" t="inlineStr"/>
      <c r="B4302" s="2" t="inlineStr"/>
      <c r="C4302" s="2" t="inlineStr"/>
      <c r="D4302" s="2" t="inlineStr"/>
      <c r="E4302" s="26" t="inlineStr">
        <is>
          <r>
            <t xml:space="preserve">TOTAL Mão de Obra com Encargos Complementares:</t>
          </r>
        </is>
      </c>
      <c r="F4302" s="26" t="inlineStr"/>
      <c r="G4302" s="27" t="n">
        <f>SUM(G4300:G4301)</f>
        <v>13.03</v>
      </c>
    </row>
    <row r="4303" customHeight="1" ht="15">
      <c r="A4303" s="2" t="inlineStr"/>
      <c r="B4303" s="2" t="inlineStr"/>
      <c r="C4303" s="2" t="inlineStr"/>
      <c r="D4303" s="2" t="inlineStr"/>
      <c r="E4303" s="28" t="inlineStr">
        <is>
          <r>
            <t xml:space="preserve">VALOR:</t>
          </r>
        </is>
      </c>
      <c r="F4303" s="28" t="inlineStr"/>
      <c r="G4303" s="29" t="n">
        <f>ROUND(SUM(G4298,G4302),2)</f>
        <v>19.83</v>
      </c>
    </row>
    <row r="4304" customHeight="1" ht="15">
      <c r="A4304" s="2" t="inlineStr"/>
      <c r="B4304" s="2" t="inlineStr"/>
      <c r="C4304" s="2" t="inlineStr"/>
      <c r="D4304" s="2" t="inlineStr"/>
      <c r="E4304" s="28" t="inlineStr">
        <is>
          <r>
            <t xml:space="preserve">VALOR BDI (20.34%):</t>
          </r>
        </is>
      </c>
      <c r="F4304" s="28" t="inlineStr"/>
      <c r="G4304" s="29" t="n">
        <f>ROUND(G4303*(20.34/100),2)</f>
        <v>4.03</v>
      </c>
    </row>
    <row r="4305" customHeight="1" ht="15">
      <c r="A4305" s="2" t="inlineStr"/>
      <c r="B4305" s="2" t="inlineStr"/>
      <c r="C4305" s="2" t="inlineStr"/>
      <c r="D4305" s="2" t="inlineStr"/>
      <c r="E4305" s="28" t="inlineStr">
        <is>
          <r>
            <t xml:space="preserve">VALOR COM BDI:</t>
          </r>
        </is>
      </c>
      <c r="F4305" s="28" t="inlineStr"/>
      <c r="G4305" s="29" t="n">
        <f>G4304+G4303</f>
        <v>23.86</v>
      </c>
    </row>
    <row r="4306" customHeight="1" ht="10">
      <c r="A4306" s="2" t="inlineStr"/>
      <c r="B4306" s="2" t="inlineStr"/>
      <c r="C4306" s="2" t="inlineStr"/>
      <c r="D4306" s="2" t="inlineStr"/>
      <c r="E4306" s="18" t="inlineStr"/>
      <c r="F4306" s="18" t="inlineStr"/>
      <c r="G4306" s="18" t="inlineStr"/>
    </row>
    <row r="4307" customHeight="1" ht="20">
      <c r="A4307" s="19" t="inlineStr">
        <is>
          <r>
            <t xml:space="preserve">​91964​ INTERRUPTOR SIMPLES (2 MÓDULOS) COM INTERRUPTOR PARALELO (1 MÓDULO), 10A/250V, SEM SUPORTE E SEM PLACA - FORNECIMENTO E INSTALAÇÃO. AF_03/2023​ (UN)</t>
          </r>
        </is>
      </c>
      <c r="B4307" s="19" t="inlineStr"/>
      <c r="C4307" s="19" t="inlineStr"/>
      <c r="D4307" s="19" t="inlineStr"/>
      <c r="E4307" s="19" t="inlineStr"/>
      <c r="F4307" s="19" t="inlineStr"/>
      <c r="G4307" s="19" t="inlineStr"/>
    </row>
    <row r="4308" customHeight="1" ht="15">
      <c r="A4308" s="20" t="inlineStr">
        <is>
          <r>
            <t xml:space="preserve">Material</t>
          </r>
        </is>
      </c>
      <c r="B4308" s="20" t="inlineStr"/>
      <c r="C4308" s="21" t="inlineStr">
        <is>
          <r>
            <t xml:space="preserve">FONTE</t>
          </r>
        </is>
      </c>
      <c r="D4308" s="21" t="inlineStr">
        <is>
          <r>
            <t xml:space="preserve">UNID</t>
          </r>
        </is>
      </c>
      <c r="E4308" s="21" t="inlineStr">
        <is>
          <r>
            <t xml:space="preserve">COEFICIENTE</t>
          </r>
        </is>
      </c>
      <c r="F4308" s="21" t="inlineStr">
        <is>
          <r>
            <t xml:space="preserve">PREÇO UNITÁRIO</t>
          </r>
        </is>
      </c>
      <c r="G4308" s="21" t="inlineStr">
        <is>
          <r>
            <t xml:space="preserve">TOTAL</t>
          </r>
        </is>
      </c>
    </row>
    <row r="4309" customHeight="1" ht="15">
      <c r="A4309" s="22" t="inlineStr">
        <is>
          <r>
            <t xml:space="preserve">00038113</t>
          </r>
        </is>
      </c>
      <c r="B4309" s="23" t="inlineStr">
        <is>
          <r>
            <t xml:space="preserve">INTERRUPTOR PARALELO 10A, 250V (APENAS MODULO)</t>
          </r>
        </is>
      </c>
      <c r="C4309" s="22" t="inlineStr">
        <is>
          <r>
            <t xml:space="preserve">SINAPI</t>
          </r>
        </is>
      </c>
      <c r="D4309" s="22" t="inlineStr">
        <is>
          <r>
            <t xml:space="preserve">UN</t>
          </r>
        </is>
      </c>
      <c r="E4309" s="24" t="n">
        <v>1.0</v>
      </c>
      <c r="F4309" s="25" t="n">
        <v>8.86</v>
      </c>
      <c r="G4309" s="25" t="n">
        <f>TRUNC(TRUNC(E4309,8)*F4309,2)</f>
        <v>8.86</v>
      </c>
    </row>
    <row r="4310" customHeight="1" ht="15">
      <c r="A4310" s="22" t="inlineStr">
        <is>
          <r>
            <t xml:space="preserve">00038112</t>
          </r>
        </is>
      </c>
      <c r="B4310" s="23" t="inlineStr">
        <is>
          <r>
            <t xml:space="preserve">INTERRUPTOR SIMPLES 10A, 250V (APENAS MODULO)</t>
          </r>
        </is>
      </c>
      <c r="C4310" s="22" t="inlineStr">
        <is>
          <r>
            <t xml:space="preserve">SINAPI</t>
          </r>
        </is>
      </c>
      <c r="D4310" s="22" t="inlineStr">
        <is>
          <r>
            <t xml:space="preserve">UN</t>
          </r>
        </is>
      </c>
      <c r="E4310" s="24" t="n">
        <v>2.0</v>
      </c>
      <c r="F4310" s="25" t="n">
        <v>6.8</v>
      </c>
      <c r="G4310" s="25" t="n">
        <f>TRUNC(TRUNC(E4310,8)*F4310,2)</f>
        <v>13.6</v>
      </c>
    </row>
    <row r="4311" customHeight="1" ht="15">
      <c r="A4311" s="2" t="inlineStr"/>
      <c r="B4311" s="2" t="inlineStr"/>
      <c r="C4311" s="2" t="inlineStr"/>
      <c r="D4311" s="2" t="inlineStr"/>
      <c r="E4311" s="26" t="inlineStr">
        <is>
          <r>
            <t xml:space="preserve">TOTAL Material:</t>
          </r>
        </is>
      </c>
      <c r="F4311" s="26" t="inlineStr"/>
      <c r="G4311" s="27" t="n">
        <f>SUM(G4309:G4310)</f>
        <v>22.46</v>
      </c>
    </row>
    <row r="4312" customHeight="1" ht="15">
      <c r="A4312" s="20" t="inlineStr">
        <is>
          <r>
            <t xml:space="preserve">Mão de Obra com Encargos Complementares</t>
          </r>
        </is>
      </c>
      <c r="B4312" s="20" t="inlineStr"/>
      <c r="C4312" s="21" t="inlineStr">
        <is>
          <r>
            <t xml:space="preserve">FONTE</t>
          </r>
        </is>
      </c>
      <c r="D4312" s="21" t="inlineStr">
        <is>
          <r>
            <t xml:space="preserve">UNID</t>
          </r>
        </is>
      </c>
      <c r="E4312" s="21" t="inlineStr">
        <is>
          <r>
            <t xml:space="preserve">COEFICIENTE</t>
          </r>
        </is>
      </c>
      <c r="F4312" s="21" t="inlineStr">
        <is>
          <r>
            <t xml:space="preserve">PREÇO UNITÁRIO</t>
          </r>
        </is>
      </c>
      <c r="G4312" s="21" t="inlineStr">
        <is>
          <r>
            <t xml:space="preserve">TOTAL</t>
          </r>
        </is>
      </c>
    </row>
    <row r="4313" customHeight="1" ht="21">
      <c r="A4313" s="22" t="inlineStr">
        <is>
          <r>
            <t xml:space="preserve">88247</t>
          </r>
        </is>
      </c>
      <c r="B4313" s="23" t="inlineStr">
        <is>
          <r>
            <t xml:space="preserve">AUXILIAR DE ELETRICISTA COM ENCARGOS COMPLEMENTARES</t>
          </r>
        </is>
      </c>
      <c r="C4313" s="22" t="inlineStr">
        <is>
          <r>
            <t xml:space="preserve">SINAPI</t>
          </r>
        </is>
      </c>
      <c r="D4313" s="22" t="inlineStr">
        <is>
          <r>
            <t xml:space="preserve">H</t>
          </r>
        </is>
      </c>
      <c r="E4313" s="24" t="n">
        <v>0.656</v>
      </c>
      <c r="F4313" s="25" t="n">
        <v>25.22</v>
      </c>
      <c r="G4313" s="25" t="n">
        <f>TRUNC(TRUNC(E4313,8)*F4313,2)</f>
        <v>16.54</v>
      </c>
    </row>
    <row r="4314" customHeight="1" ht="15">
      <c r="A4314" s="22" t="inlineStr">
        <is>
          <r>
            <t xml:space="preserve">88264</t>
          </r>
        </is>
      </c>
      <c r="B4314" s="23" t="inlineStr">
        <is>
          <r>
            <t xml:space="preserve">ELETRICISTA COM ENCARGOS COMPLEMENTARES</t>
          </r>
        </is>
      </c>
      <c r="C4314" s="22" t="inlineStr">
        <is>
          <r>
            <t xml:space="preserve">SINAPI</t>
          </r>
        </is>
      </c>
      <c r="D4314" s="22" t="inlineStr">
        <is>
          <r>
            <t xml:space="preserve">H</t>
          </r>
        </is>
      </c>
      <c r="E4314" s="24" t="n">
        <v>0.656</v>
      </c>
      <c r="F4314" s="25" t="n">
        <v>30.96</v>
      </c>
      <c r="G4314" s="25" t="n">
        <f>TRUNC(TRUNC(E4314,8)*F4314,2)</f>
        <v>20.3</v>
      </c>
    </row>
    <row r="4315" customHeight="1" ht="18">
      <c r="A4315" s="2" t="inlineStr"/>
      <c r="B4315" s="2" t="inlineStr"/>
      <c r="C4315" s="2" t="inlineStr"/>
      <c r="D4315" s="2" t="inlineStr"/>
      <c r="E4315" s="26" t="inlineStr">
        <is>
          <r>
            <t xml:space="preserve">TOTAL Mão de Obra com Encargos Complementares:</t>
          </r>
        </is>
      </c>
      <c r="F4315" s="26" t="inlineStr"/>
      <c r="G4315" s="27" t="n">
        <f>SUM(G4313:G4314)</f>
        <v>36.84</v>
      </c>
    </row>
    <row r="4316" customHeight="1" ht="15">
      <c r="A4316" s="2" t="inlineStr"/>
      <c r="B4316" s="2" t="inlineStr"/>
      <c r="C4316" s="2" t="inlineStr"/>
      <c r="D4316" s="2" t="inlineStr"/>
      <c r="E4316" s="28" t="inlineStr">
        <is>
          <r>
            <t xml:space="preserve">VALOR:</t>
          </r>
        </is>
      </c>
      <c r="F4316" s="28" t="inlineStr"/>
      <c r="G4316" s="29" t="n">
        <f>ROUND(SUM(G4311,G4315),2)</f>
        <v>59.3</v>
      </c>
    </row>
    <row r="4317" customHeight="1" ht="15">
      <c r="A4317" s="2" t="inlineStr"/>
      <c r="B4317" s="2" t="inlineStr"/>
      <c r="C4317" s="2" t="inlineStr"/>
      <c r="D4317" s="2" t="inlineStr"/>
      <c r="E4317" s="28" t="inlineStr">
        <is>
          <r>
            <t xml:space="preserve">VALOR BDI (20.34%):</t>
          </r>
        </is>
      </c>
      <c r="F4317" s="28" t="inlineStr"/>
      <c r="G4317" s="29" t="n">
        <f>ROUND(G4316*(20.34/100),2)</f>
        <v>12.06</v>
      </c>
    </row>
    <row r="4318" customHeight="1" ht="15">
      <c r="A4318" s="2" t="inlineStr"/>
      <c r="B4318" s="2" t="inlineStr"/>
      <c r="C4318" s="2" t="inlineStr"/>
      <c r="D4318" s="2" t="inlineStr"/>
      <c r="E4318" s="28" t="inlineStr">
        <is>
          <r>
            <t xml:space="preserve">VALOR COM BDI:</t>
          </r>
        </is>
      </c>
      <c r="F4318" s="28" t="inlineStr"/>
      <c r="G4318" s="29" t="n">
        <f>G4317+G4316</f>
        <v>71.36</v>
      </c>
    </row>
    <row r="4319" customHeight="1" ht="10">
      <c r="A4319" s="2" t="inlineStr"/>
      <c r="B4319" s="2" t="inlineStr"/>
      <c r="C4319" s="2" t="inlineStr"/>
      <c r="D4319" s="2" t="inlineStr"/>
      <c r="E4319" s="18" t="inlineStr"/>
      <c r="F4319" s="18" t="inlineStr"/>
      <c r="G4319" s="18" t="inlineStr"/>
    </row>
    <row r="4320" customHeight="1" ht="20">
      <c r="A4320" s="19" t="inlineStr">
        <is>
          <r>
            <t xml:space="preserve">​91972​ INTERRUPTOR SIMPLES (2 MÓDULOS) COM INTERRUPTOR PARALELO (2 MÓDULOS), 10A/250V, SEM SUPORTE E SEM PLACA - FORNECIMENTO E INSTALAÇÃO. AF_03/2023​ (UN)</t>
          </r>
        </is>
      </c>
      <c r="B4320" s="19" t="inlineStr"/>
      <c r="C4320" s="19" t="inlineStr"/>
      <c r="D4320" s="19" t="inlineStr"/>
      <c r="E4320" s="19" t="inlineStr"/>
      <c r="F4320" s="19" t="inlineStr"/>
      <c r="G4320" s="19" t="inlineStr"/>
    </row>
    <row r="4321" customHeight="1" ht="15">
      <c r="A4321" s="20" t="inlineStr">
        <is>
          <r>
            <t xml:space="preserve">Material</t>
          </r>
        </is>
      </c>
      <c r="B4321" s="20" t="inlineStr"/>
      <c r="C4321" s="21" t="inlineStr">
        <is>
          <r>
            <t xml:space="preserve">FONTE</t>
          </r>
        </is>
      </c>
      <c r="D4321" s="21" t="inlineStr">
        <is>
          <r>
            <t xml:space="preserve">UNID</t>
          </r>
        </is>
      </c>
      <c r="E4321" s="21" t="inlineStr">
        <is>
          <r>
            <t xml:space="preserve">COEFICIENTE</t>
          </r>
        </is>
      </c>
      <c r="F4321" s="21" t="inlineStr">
        <is>
          <r>
            <t xml:space="preserve">PREÇO UNITÁRIO</t>
          </r>
        </is>
      </c>
      <c r="G4321" s="21" t="inlineStr">
        <is>
          <r>
            <t xml:space="preserve">TOTAL</t>
          </r>
        </is>
      </c>
    </row>
    <row r="4322" customHeight="1" ht="15">
      <c r="A4322" s="22" t="inlineStr">
        <is>
          <r>
            <t xml:space="preserve">00038113</t>
          </r>
        </is>
      </c>
      <c r="B4322" s="23" t="inlineStr">
        <is>
          <r>
            <t xml:space="preserve">INTERRUPTOR PARALELO 10A, 250V (APENAS MODULO)</t>
          </r>
        </is>
      </c>
      <c r="C4322" s="22" t="inlineStr">
        <is>
          <r>
            <t xml:space="preserve">SINAPI</t>
          </r>
        </is>
      </c>
      <c r="D4322" s="22" t="inlineStr">
        <is>
          <r>
            <t xml:space="preserve">UN</t>
          </r>
        </is>
      </c>
      <c r="E4322" s="24" t="n">
        <v>2.0</v>
      </c>
      <c r="F4322" s="25" t="n">
        <v>8.86</v>
      </c>
      <c r="G4322" s="25" t="n">
        <f>TRUNC(TRUNC(E4322,8)*F4322,2)</f>
        <v>17.72</v>
      </c>
    </row>
    <row r="4323" customHeight="1" ht="15">
      <c r="A4323" s="22" t="inlineStr">
        <is>
          <r>
            <t xml:space="preserve">00038112</t>
          </r>
        </is>
      </c>
      <c r="B4323" s="23" t="inlineStr">
        <is>
          <r>
            <t xml:space="preserve">INTERRUPTOR SIMPLES 10A, 250V (APENAS MODULO)</t>
          </r>
        </is>
      </c>
      <c r="C4323" s="22" t="inlineStr">
        <is>
          <r>
            <t xml:space="preserve">SINAPI</t>
          </r>
        </is>
      </c>
      <c r="D4323" s="22" t="inlineStr">
        <is>
          <r>
            <t xml:space="preserve">UN</t>
          </r>
        </is>
      </c>
      <c r="E4323" s="24" t="n">
        <v>2.0</v>
      </c>
      <c r="F4323" s="25" t="n">
        <v>6.8</v>
      </c>
      <c r="G4323" s="25" t="n">
        <f>TRUNC(TRUNC(E4323,8)*F4323,2)</f>
        <v>13.6</v>
      </c>
    </row>
    <row r="4324" customHeight="1" ht="15">
      <c r="A4324" s="2" t="inlineStr"/>
      <c r="B4324" s="2" t="inlineStr"/>
      <c r="C4324" s="2" t="inlineStr"/>
      <c r="D4324" s="2" t="inlineStr"/>
      <c r="E4324" s="26" t="inlineStr">
        <is>
          <r>
            <t xml:space="preserve">TOTAL Material:</t>
          </r>
        </is>
      </c>
      <c r="F4324" s="26" t="inlineStr"/>
      <c r="G4324" s="27" t="n">
        <f>SUM(G4322:G4323)</f>
        <v>31.32</v>
      </c>
    </row>
    <row r="4325" customHeight="1" ht="15">
      <c r="A4325" s="20" t="inlineStr">
        <is>
          <r>
            <t xml:space="preserve">Mão de Obra com Encargos Complementares</t>
          </r>
        </is>
      </c>
      <c r="B4325" s="20" t="inlineStr"/>
      <c r="C4325" s="21" t="inlineStr">
        <is>
          <r>
            <t xml:space="preserve">FONTE</t>
          </r>
        </is>
      </c>
      <c r="D4325" s="21" t="inlineStr">
        <is>
          <r>
            <t xml:space="preserve">UNID</t>
          </r>
        </is>
      </c>
      <c r="E4325" s="21" t="inlineStr">
        <is>
          <r>
            <t xml:space="preserve">COEFICIENTE</t>
          </r>
        </is>
      </c>
      <c r="F4325" s="21" t="inlineStr">
        <is>
          <r>
            <t xml:space="preserve">PREÇO UNITÁRIO</t>
          </r>
        </is>
      </c>
      <c r="G4325" s="21" t="inlineStr">
        <is>
          <r>
            <t xml:space="preserve">TOTAL</t>
          </r>
        </is>
      </c>
    </row>
    <row r="4326" customHeight="1" ht="21">
      <c r="A4326" s="22" t="inlineStr">
        <is>
          <r>
            <t xml:space="preserve">88247</t>
          </r>
        </is>
      </c>
      <c r="B4326" s="23" t="inlineStr">
        <is>
          <r>
            <t xml:space="preserve">AUXILIAR DE ELETRICISTA COM ENCARGOS COMPLEMENTARES</t>
          </r>
        </is>
      </c>
      <c r="C4326" s="22" t="inlineStr">
        <is>
          <r>
            <t xml:space="preserve">SINAPI</t>
          </r>
        </is>
      </c>
      <c r="D4326" s="22" t="inlineStr">
        <is>
          <r>
            <t xml:space="preserve">H</t>
          </r>
        </is>
      </c>
      <c r="E4326" s="24" t="n">
        <v>0.919</v>
      </c>
      <c r="F4326" s="25" t="n">
        <v>25.22</v>
      </c>
      <c r="G4326" s="25" t="n">
        <f>TRUNC(TRUNC(E4326,8)*F4326,2)</f>
        <v>23.17</v>
      </c>
    </row>
    <row r="4327" customHeight="1" ht="15">
      <c r="A4327" s="22" t="inlineStr">
        <is>
          <r>
            <t xml:space="preserve">88264</t>
          </r>
        </is>
      </c>
      <c r="B4327" s="23" t="inlineStr">
        <is>
          <r>
            <t xml:space="preserve">ELETRICISTA COM ENCARGOS COMPLEMENTARES</t>
          </r>
        </is>
      </c>
      <c r="C4327" s="22" t="inlineStr">
        <is>
          <r>
            <t xml:space="preserve">SINAPI</t>
          </r>
        </is>
      </c>
      <c r="D4327" s="22" t="inlineStr">
        <is>
          <r>
            <t xml:space="preserve">H</t>
          </r>
        </is>
      </c>
      <c r="E4327" s="24" t="n">
        <v>0.919</v>
      </c>
      <c r="F4327" s="25" t="n">
        <v>30.96</v>
      </c>
      <c r="G4327" s="25" t="n">
        <f>TRUNC(TRUNC(E4327,8)*F4327,2)</f>
        <v>28.45</v>
      </c>
    </row>
    <row r="4328" customHeight="1" ht="18">
      <c r="A4328" s="2" t="inlineStr"/>
      <c r="B4328" s="2" t="inlineStr"/>
      <c r="C4328" s="2" t="inlineStr"/>
      <c r="D4328" s="2" t="inlineStr"/>
      <c r="E4328" s="26" t="inlineStr">
        <is>
          <r>
            <t xml:space="preserve">TOTAL Mão de Obra com Encargos Complementares:</t>
          </r>
        </is>
      </c>
      <c r="F4328" s="26" t="inlineStr"/>
      <c r="G4328" s="27" t="n">
        <f>SUM(G4326:G4327)</f>
        <v>51.62</v>
      </c>
    </row>
    <row r="4329" customHeight="1" ht="15">
      <c r="A4329" s="2" t="inlineStr"/>
      <c r="B4329" s="2" t="inlineStr"/>
      <c r="C4329" s="2" t="inlineStr"/>
      <c r="D4329" s="2" t="inlineStr"/>
      <c r="E4329" s="28" t="inlineStr">
        <is>
          <r>
            <t xml:space="preserve">VALOR:</t>
          </r>
        </is>
      </c>
      <c r="F4329" s="28" t="inlineStr"/>
      <c r="G4329" s="29" t="n">
        <f>ROUND(SUM(G4324,G4328),2)</f>
        <v>82.94</v>
      </c>
    </row>
    <row r="4330" customHeight="1" ht="15">
      <c r="A4330" s="2" t="inlineStr"/>
      <c r="B4330" s="2" t="inlineStr"/>
      <c r="C4330" s="2" t="inlineStr"/>
      <c r="D4330" s="2" t="inlineStr"/>
      <c r="E4330" s="28" t="inlineStr">
        <is>
          <r>
            <t xml:space="preserve">VALOR BDI (20.34%):</t>
          </r>
        </is>
      </c>
      <c r="F4330" s="28" t="inlineStr"/>
      <c r="G4330" s="29" t="n">
        <f>ROUND(G4329*(20.34/100),2)</f>
        <v>16.87</v>
      </c>
    </row>
    <row r="4331" customHeight="1" ht="15">
      <c r="A4331" s="2" t="inlineStr"/>
      <c r="B4331" s="2" t="inlineStr"/>
      <c r="C4331" s="2" t="inlineStr"/>
      <c r="D4331" s="2" t="inlineStr"/>
      <c r="E4331" s="28" t="inlineStr">
        <is>
          <r>
            <t xml:space="preserve">VALOR COM BDI:</t>
          </r>
        </is>
      </c>
      <c r="F4331" s="28" t="inlineStr"/>
      <c r="G4331" s="29" t="n">
        <f>G4330+G4329</f>
        <v>99.81</v>
      </c>
    </row>
    <row r="4332" customHeight="1" ht="10">
      <c r="A4332" s="2" t="inlineStr"/>
      <c r="B4332" s="2" t="inlineStr"/>
      <c r="C4332" s="2" t="inlineStr"/>
      <c r="D4332" s="2" t="inlineStr"/>
      <c r="E4332" s="18" t="inlineStr"/>
      <c r="F4332" s="18" t="inlineStr"/>
      <c r="G4332" s="18" t="inlineStr"/>
    </row>
    <row r="4333" customHeight="1" ht="20">
      <c r="A4333" s="19" t="inlineStr">
        <is>
          <r>
            <t xml:space="preserve">​C1492​ INTERRUPTOR UMA TECLA PARALELO 10A 250V​ (UN)</t>
          </r>
        </is>
      </c>
      <c r="B4333" s="19" t="inlineStr"/>
      <c r="C4333" s="19" t="inlineStr"/>
      <c r="D4333" s="19" t="inlineStr"/>
      <c r="E4333" s="19" t="inlineStr"/>
      <c r="F4333" s="19" t="inlineStr"/>
      <c r="G4333" s="19" t="inlineStr"/>
    </row>
    <row r="4334" customHeight="1" ht="15">
      <c r="A4334" s="20" t="inlineStr">
        <is>
          <r>
            <t xml:space="preserve">Material</t>
          </r>
        </is>
      </c>
      <c r="B4334" s="20" t="inlineStr"/>
      <c r="C4334" s="21" t="inlineStr">
        <is>
          <r>
            <t xml:space="preserve">FONTE</t>
          </r>
        </is>
      </c>
      <c r="D4334" s="21" t="inlineStr">
        <is>
          <r>
            <t xml:space="preserve">UNID</t>
          </r>
        </is>
      </c>
      <c r="E4334" s="21" t="inlineStr">
        <is>
          <r>
            <t xml:space="preserve">COEFICIENTE</t>
          </r>
        </is>
      </c>
      <c r="F4334" s="21" t="inlineStr">
        <is>
          <r>
            <t xml:space="preserve">PREÇO UNITÁRIO</t>
          </r>
        </is>
      </c>
      <c r="G4334" s="21" t="inlineStr">
        <is>
          <r>
            <t xml:space="preserve">TOTAL</t>
          </r>
        </is>
      </c>
    </row>
    <row r="4335" customHeight="1" ht="15">
      <c r="A4335" s="22" t="inlineStr">
        <is>
          <r>
            <t xml:space="preserve">I1253</t>
          </r>
        </is>
      </c>
      <c r="B4335" s="23" t="inlineStr">
        <is>
          <r>
            <t xml:space="preserve">INTERRUPTOR 1 TECLA PARALELO</t>
          </r>
        </is>
      </c>
      <c r="C4335" s="22" t="inlineStr">
        <is>
          <r>
            <t xml:space="preserve">SEINFRA</t>
          </r>
        </is>
      </c>
      <c r="D4335" s="22" t="inlineStr">
        <is>
          <r>
            <t xml:space="preserve">UN</t>
          </r>
        </is>
      </c>
      <c r="E4335" s="24" t="n">
        <v>1.0</v>
      </c>
      <c r="F4335" s="30" t="n">
        <v>11.48</v>
      </c>
      <c r="G4335" s="30" t="n">
        <f>ROUND(ROUND(E4335,8)*F4335,4)</f>
        <v>11.48</v>
      </c>
    </row>
    <row r="4336" customHeight="1" ht="15">
      <c r="A4336" s="2" t="inlineStr"/>
      <c r="B4336" s="2" t="inlineStr"/>
      <c r="C4336" s="2" t="inlineStr"/>
      <c r="D4336" s="2" t="inlineStr"/>
      <c r="E4336" s="26" t="inlineStr">
        <is>
          <r>
            <t xml:space="preserve">TOTAL Material:</t>
          </r>
        </is>
      </c>
      <c r="F4336" s="26" t="inlineStr"/>
      <c r="G4336" s="31" t="n">
        <f>SUM(G4335:G4335)</f>
        <v>11.48</v>
      </c>
    </row>
    <row r="4337" customHeight="1" ht="15">
      <c r="A4337" s="20" t="inlineStr">
        <is>
          <r>
            <t xml:space="preserve">Mão de Obra</t>
          </r>
        </is>
      </c>
      <c r="B4337" s="20" t="inlineStr"/>
      <c r="C4337" s="21" t="inlineStr">
        <is>
          <r>
            <t xml:space="preserve">FONTE</t>
          </r>
        </is>
      </c>
      <c r="D4337" s="21" t="inlineStr">
        <is>
          <r>
            <t xml:space="preserve">UNID</t>
          </r>
        </is>
      </c>
      <c r="E4337" s="21" t="inlineStr">
        <is>
          <r>
            <t xml:space="preserve">COEFICIENTE</t>
          </r>
        </is>
      </c>
      <c r="F4337" s="21" t="inlineStr">
        <is>
          <r>
            <t xml:space="preserve">PREÇO UNITÁRIO</t>
          </r>
        </is>
      </c>
      <c r="G4337" s="21" t="inlineStr">
        <is>
          <r>
            <t xml:space="preserve">TOTAL</t>
          </r>
        </is>
      </c>
    </row>
    <row r="4338" customHeight="1" ht="15">
      <c r="A4338" s="22" t="inlineStr">
        <is>
          <r>
            <t xml:space="preserve">I0042</t>
          </r>
        </is>
      </c>
      <c r="B4338" s="23" t="inlineStr">
        <is>
          <r>
            <t xml:space="preserve">AJUDANTE DE ELETRICISTA</t>
          </r>
        </is>
      </c>
      <c r="C4338" s="22" t="inlineStr">
        <is>
          <r>
            <t xml:space="preserve">SEINFRA</t>
          </r>
        </is>
      </c>
      <c r="D4338" s="22" t="inlineStr">
        <is>
          <r>
            <t xml:space="preserve">H</t>
          </r>
        </is>
      </c>
      <c r="E4338" s="24" t="n">
        <v>0.29</v>
      </c>
      <c r="F4338" s="30" t="n">
        <v>21.1</v>
      </c>
      <c r="G4338" s="30" t="n">
        <f>ROUND(ROUND(E4338,8)*F4338,4)</f>
        <v>6.119</v>
      </c>
    </row>
    <row r="4339" customHeight="1" ht="15">
      <c r="A4339" s="22" t="inlineStr">
        <is>
          <r>
            <t xml:space="preserve">I2312</t>
          </r>
        </is>
      </c>
      <c r="B4339" s="23" t="inlineStr">
        <is>
          <r>
            <t xml:space="preserve">ELETRICISTA</t>
          </r>
        </is>
      </c>
      <c r="C4339" s="22" t="inlineStr">
        <is>
          <r>
            <t xml:space="preserve">SEINFRA</t>
          </r>
        </is>
      </c>
      <c r="D4339" s="22" t="inlineStr">
        <is>
          <r>
            <t xml:space="preserve">H</t>
          </r>
        </is>
      </c>
      <c r="E4339" s="24" t="n">
        <v>0.29</v>
      </c>
      <c r="F4339" s="30" t="n">
        <v>26.85</v>
      </c>
      <c r="G4339" s="30" t="n">
        <f>ROUND(ROUND(E4339,8)*F4339,4)</f>
        <v>7.7865</v>
      </c>
    </row>
    <row r="4340" customHeight="1" ht="15">
      <c r="A4340" s="2" t="inlineStr"/>
      <c r="B4340" s="2" t="inlineStr"/>
      <c r="C4340" s="2" t="inlineStr"/>
      <c r="D4340" s="2" t="inlineStr"/>
      <c r="E4340" s="26" t="inlineStr">
        <is>
          <r>
            <t xml:space="preserve">TOTAL Mão de Obra:</t>
          </r>
        </is>
      </c>
      <c r="F4340" s="26" t="inlineStr"/>
      <c r="G4340" s="31" t="n">
        <f>SUM(G4338:G4339)</f>
        <v>13.9055</v>
      </c>
    </row>
    <row r="4341" customHeight="1" ht="15">
      <c r="A4341" s="2" t="inlineStr"/>
      <c r="B4341" s="2" t="inlineStr"/>
      <c r="C4341" s="2" t="inlineStr"/>
      <c r="D4341" s="2" t="inlineStr"/>
      <c r="E4341" s="28" t="inlineStr">
        <is>
          <r>
            <t xml:space="preserve">VALOR:</t>
          </r>
        </is>
      </c>
      <c r="F4341" s="28" t="inlineStr"/>
      <c r="G4341" s="29" t="n">
        <f>ROUND(SUM(G4336,G4340),2)</f>
        <v>25.39</v>
      </c>
    </row>
    <row r="4342" customHeight="1" ht="15">
      <c r="A4342" s="2" t="inlineStr"/>
      <c r="B4342" s="2" t="inlineStr"/>
      <c r="C4342" s="2" t="inlineStr"/>
      <c r="D4342" s="2" t="inlineStr"/>
      <c r="E4342" s="28" t="inlineStr">
        <is>
          <r>
            <t xml:space="preserve">VALOR BDI (20.34%):</t>
          </r>
        </is>
      </c>
      <c r="F4342" s="28" t="inlineStr"/>
      <c r="G4342" s="29" t="n">
        <f>ROUND(G4341*(20.34/100),2)</f>
        <v>5.16</v>
      </c>
    </row>
    <row r="4343" customHeight="1" ht="15">
      <c r="A4343" s="2" t="inlineStr"/>
      <c r="B4343" s="2" t="inlineStr"/>
      <c r="C4343" s="2" t="inlineStr"/>
      <c r="D4343" s="2" t="inlineStr"/>
      <c r="E4343" s="28" t="inlineStr">
        <is>
          <r>
            <t xml:space="preserve">VALOR COM BDI:</t>
          </r>
        </is>
      </c>
      <c r="F4343" s="28" t="inlineStr"/>
      <c r="G4343" s="29" t="n">
        <f>G4342+G4341</f>
        <v>30.55</v>
      </c>
    </row>
    <row r="4344" customHeight="1" ht="10">
      <c r="A4344" s="2" t="inlineStr"/>
      <c r="B4344" s="2" t="inlineStr"/>
      <c r="C4344" s="2" t="inlineStr"/>
      <c r="D4344" s="2" t="inlineStr"/>
      <c r="E4344" s="18" t="inlineStr"/>
      <c r="F4344" s="18" t="inlineStr"/>
      <c r="G4344" s="18" t="inlineStr"/>
    </row>
    <row r="4345" customHeight="1" ht="27">
      <c r="A4345" s="19" t="inlineStr">
        <is>
          <r>
            <t xml:space="preserve">​94573​ 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 (M2)</t>
          </r>
        </is>
      </c>
      <c r="B4345" s="19" t="inlineStr"/>
      <c r="C4345" s="19" t="inlineStr"/>
      <c r="D4345" s="19" t="inlineStr"/>
      <c r="E4345" s="19" t="inlineStr"/>
      <c r="F4345" s="19" t="inlineStr"/>
      <c r="G4345" s="19" t="inlineStr"/>
    </row>
    <row r="4346" customHeight="1" ht="15">
      <c r="A4346" s="20" t="inlineStr">
        <is>
          <r>
            <t xml:space="preserve">Material</t>
          </r>
        </is>
      </c>
      <c r="B4346" s="20" t="inlineStr"/>
      <c r="C4346" s="21" t="inlineStr">
        <is>
          <r>
            <t xml:space="preserve">FONTE</t>
          </r>
        </is>
      </c>
      <c r="D4346" s="21" t="inlineStr">
        <is>
          <r>
            <t xml:space="preserve">UNID</t>
          </r>
        </is>
      </c>
      <c r="E4346" s="21" t="inlineStr">
        <is>
          <r>
            <t xml:space="preserve">COEFICIENTE</t>
          </r>
        </is>
      </c>
      <c r="F4346" s="21" t="inlineStr">
        <is>
          <r>
            <t xml:space="preserve">PREÇO UNITÁRIO</t>
          </r>
        </is>
      </c>
      <c r="G4346" s="21" t="inlineStr">
        <is>
          <r>
            <t xml:space="preserve">TOTAL</t>
          </r>
        </is>
      </c>
    </row>
    <row r="4347" customHeight="1" ht="38">
      <c r="A4347" s="22" t="inlineStr">
        <is>
          <r>
            <t xml:space="preserve">00034364</t>
          </r>
        </is>
      </c>
      <c r="B4347" s="23" t="inlineStr">
        <is>
          <r>
            <t xml:space="preserve">JANELA DE CORRER, EM ALUMINIO PERFIL 25, 120 X 150 CM (A X L), 4 FLS, BANDEIRA COM BASCULA, ACABAMENTO BRANCO OU BRILHANTE, BATENTE/REQUADRO DE 6 A 14 CM, COM VIDRO 4 MM, SEM GUARNICAO/ALIZAR</t>
          </r>
        </is>
      </c>
      <c r="C4347" s="22" t="inlineStr">
        <is>
          <r>
            <t xml:space="preserve">SINAPI</t>
          </r>
        </is>
      </c>
      <c r="D4347" s="22" t="inlineStr">
        <is>
          <r>
            <t xml:space="preserve">UN</t>
          </r>
        </is>
      </c>
      <c r="E4347" s="24" t="n">
        <v>0.556</v>
      </c>
      <c r="F4347" s="25" t="n">
        <v>770.75</v>
      </c>
      <c r="G4347" s="25" t="n">
        <f>TRUNC(TRUNC(E4347,8)*F4347,2)</f>
        <v>428.53</v>
      </c>
    </row>
    <row r="4348" customHeight="1" ht="29">
      <c r="A4348" s="22" t="inlineStr">
        <is>
          <r>
            <t xml:space="preserve">00004377</t>
          </r>
        </is>
      </c>
      <c r="B4348" s="23" t="inlineStr">
        <is>
          <r>
            <t xml:space="preserve">PARAFUSO DE ACO ZINCADO COM ROSCA SOBERBA, CABECA CHATA E FENDA SIMPLES, DIAMETRO 4,2 MM, COMPRIMENTO * 32 * MM</t>
          </r>
        </is>
      </c>
      <c r="C4348" s="22" t="inlineStr">
        <is>
          <r>
            <t xml:space="preserve">SINAPI</t>
          </r>
        </is>
      </c>
      <c r="D4348" s="22" t="inlineStr">
        <is>
          <r>
            <t xml:space="preserve">UN</t>
          </r>
        </is>
      </c>
      <c r="E4348" s="24" t="n">
        <v>7.3</v>
      </c>
      <c r="F4348" s="25" t="n">
        <v>0.26</v>
      </c>
      <c r="G4348" s="25" t="n">
        <f>TRUNC(TRUNC(E4348,8)*F4348,2)</f>
        <v>1.89</v>
      </c>
    </row>
    <row r="4349" customHeight="1" ht="15">
      <c r="A4349" s="22" t="inlineStr">
        <is>
          <r>
            <t xml:space="preserve">00039961</t>
          </r>
        </is>
      </c>
      <c r="B4349" s="23" t="inlineStr">
        <is>
          <r>
            <t xml:space="preserve">SILICONE ACETICO USO GERAL INCOLOR 280 G</t>
          </r>
        </is>
      </c>
      <c r="C4349" s="22" t="inlineStr">
        <is>
          <r>
            <t xml:space="preserve">SINAPI</t>
          </r>
        </is>
      </c>
      <c r="D4349" s="22" t="inlineStr">
        <is>
          <r>
            <t xml:space="preserve">UN</t>
          </r>
        </is>
      </c>
      <c r="E4349" s="24" t="n">
        <v>0.6010714</v>
      </c>
      <c r="F4349" s="25" t="n">
        <v>26.59</v>
      </c>
      <c r="G4349" s="25" t="n">
        <f>TRUNC(TRUNC(E4349,8)*F4349,2)</f>
        <v>15.98</v>
      </c>
    </row>
    <row r="4350" customHeight="1" ht="15">
      <c r="A4350" s="2" t="inlineStr"/>
      <c r="B4350" s="2" t="inlineStr"/>
      <c r="C4350" s="2" t="inlineStr"/>
      <c r="D4350" s="2" t="inlineStr"/>
      <c r="E4350" s="26" t="inlineStr">
        <is>
          <r>
            <t xml:space="preserve">TOTAL Material:</t>
          </r>
        </is>
      </c>
      <c r="F4350" s="26" t="inlineStr"/>
      <c r="G4350" s="27" t="n">
        <f>SUM(G4347:G4349)</f>
        <v>446.4</v>
      </c>
    </row>
    <row r="4351" customHeight="1" ht="15">
      <c r="A4351" s="20" t="inlineStr">
        <is>
          <r>
            <t xml:space="preserve">Mão de Obra com Encargos Complementares</t>
          </r>
        </is>
      </c>
      <c r="B4351" s="20" t="inlineStr"/>
      <c r="C4351" s="21" t="inlineStr">
        <is>
          <r>
            <t xml:space="preserve">FONTE</t>
          </r>
        </is>
      </c>
      <c r="D4351" s="21" t="inlineStr">
        <is>
          <r>
            <t xml:space="preserve">UNID</t>
          </r>
        </is>
      </c>
      <c r="E4351" s="21" t="inlineStr">
        <is>
          <r>
            <t xml:space="preserve">COEFICIENTE</t>
          </r>
        </is>
      </c>
      <c r="F4351" s="21" t="inlineStr">
        <is>
          <r>
            <t xml:space="preserve">PREÇO UNITÁRIO</t>
          </r>
        </is>
      </c>
      <c r="G4351" s="21" t="inlineStr">
        <is>
          <r>
            <t xml:space="preserve">TOTAL</t>
          </r>
        </is>
      </c>
    </row>
    <row r="4352" customHeight="1" ht="15">
      <c r="A4352" s="22" t="inlineStr">
        <is>
          <r>
            <t xml:space="preserve">88309</t>
          </r>
        </is>
      </c>
      <c r="B4352" s="23" t="inlineStr">
        <is>
          <r>
            <t xml:space="preserve">PEDREIRO COM ENCARGOS COMPLEMENTARES</t>
          </r>
        </is>
      </c>
      <c r="C4352" s="22" t="inlineStr">
        <is>
          <r>
            <t xml:space="preserve">SINAPI</t>
          </r>
        </is>
      </c>
      <c r="D4352" s="22" t="inlineStr">
        <is>
          <r>
            <t xml:space="preserve">H</t>
          </r>
        </is>
      </c>
      <c r="E4352" s="24" t="n">
        <v>0.3118773</v>
      </c>
      <c r="F4352" s="25" t="n">
        <v>30.58</v>
      </c>
      <c r="G4352" s="25" t="n">
        <f>TRUNC(TRUNC(E4352,8)*F4352,2)</f>
        <v>9.53</v>
      </c>
    </row>
    <row r="4353" customHeight="1" ht="15">
      <c r="A4353" s="22" t="inlineStr">
        <is>
          <r>
            <t xml:space="preserve">88316</t>
          </r>
        </is>
      </c>
      <c r="B4353" s="23" t="inlineStr">
        <is>
          <r>
            <t xml:space="preserve">SERVENTE COM ENCARGOS COMPLEMENTARES</t>
          </r>
        </is>
      </c>
      <c r="C4353" s="22" t="inlineStr">
        <is>
          <r>
            <t xml:space="preserve">SINAPI</t>
          </r>
        </is>
      </c>
      <c r="D4353" s="22" t="inlineStr">
        <is>
          <r>
            <t xml:space="preserve">H</t>
          </r>
        </is>
      </c>
      <c r="E4353" s="24" t="n">
        <v>0.1559386</v>
      </c>
      <c r="F4353" s="25" t="n">
        <v>23.56</v>
      </c>
      <c r="G4353" s="25" t="n">
        <f>TRUNC(TRUNC(E4353,8)*F4353,2)</f>
        <v>3.67</v>
      </c>
    </row>
    <row r="4354" customHeight="1" ht="18">
      <c r="A4354" s="2" t="inlineStr"/>
      <c r="B4354" s="2" t="inlineStr"/>
      <c r="C4354" s="2" t="inlineStr"/>
      <c r="D4354" s="2" t="inlineStr"/>
      <c r="E4354" s="26" t="inlineStr">
        <is>
          <r>
            <t xml:space="preserve">TOTAL Mão de Obra com Encargos Complementares:</t>
          </r>
        </is>
      </c>
      <c r="F4354" s="26" t="inlineStr"/>
      <c r="G4354" s="27" t="n">
        <f>SUM(G4352:G4353)</f>
        <v>13.2</v>
      </c>
    </row>
    <row r="4355" customHeight="1" ht="15">
      <c r="A4355" s="2" t="inlineStr"/>
      <c r="B4355" s="2" t="inlineStr"/>
      <c r="C4355" s="2" t="inlineStr"/>
      <c r="D4355" s="2" t="inlineStr"/>
      <c r="E4355" s="28" t="inlineStr">
        <is>
          <r>
            <t xml:space="preserve">VALOR:</t>
          </r>
        </is>
      </c>
      <c r="F4355" s="28" t="inlineStr"/>
      <c r="G4355" s="29" t="n">
        <f>ROUND(SUM(G4350,G4354),2)</f>
        <v>459.6</v>
      </c>
    </row>
    <row r="4356" customHeight="1" ht="15">
      <c r="A4356" s="2" t="inlineStr"/>
      <c r="B4356" s="2" t="inlineStr"/>
      <c r="C4356" s="2" t="inlineStr"/>
      <c r="D4356" s="2" t="inlineStr"/>
      <c r="E4356" s="28" t="inlineStr">
        <is>
          <r>
            <t xml:space="preserve">VALOR BDI (20.34%):</t>
          </r>
        </is>
      </c>
      <c r="F4356" s="28" t="inlineStr"/>
      <c r="G4356" s="29" t="n">
        <f>ROUND(G4355*(20.34/100),2)</f>
        <v>93.48</v>
      </c>
    </row>
    <row r="4357" customHeight="1" ht="15">
      <c r="A4357" s="2" t="inlineStr"/>
      <c r="B4357" s="2" t="inlineStr"/>
      <c r="C4357" s="2" t="inlineStr"/>
      <c r="D4357" s="2" t="inlineStr"/>
      <c r="E4357" s="28" t="inlineStr">
        <is>
          <r>
            <t xml:space="preserve">VALOR COM BDI:</t>
          </r>
        </is>
      </c>
      <c r="F4357" s="28" t="inlineStr"/>
      <c r="G4357" s="29" t="n">
        <f>G4356+G4355</f>
        <v>553.08</v>
      </c>
    </row>
    <row r="4358" customHeight="1" ht="10">
      <c r="A4358" s="2" t="inlineStr"/>
      <c r="B4358" s="2" t="inlineStr"/>
      <c r="C4358" s="2" t="inlineStr"/>
      <c r="D4358" s="2" t="inlineStr"/>
      <c r="E4358" s="18" t="inlineStr"/>
      <c r="F4358" s="18" t="inlineStr"/>
      <c r="G4358" s="18" t="inlineStr"/>
    </row>
    <row r="4359" customHeight="1" ht="20">
      <c r="A4359" s="19" t="inlineStr">
        <is>
          <r>
            <t xml:space="preserve">​88441​ JARDINEIRO COM ENCARGOS COMPLEMENTARES​ (H)</t>
          </r>
        </is>
      </c>
      <c r="B4359" s="19" t="inlineStr"/>
      <c r="C4359" s="19" t="inlineStr"/>
      <c r="D4359" s="19" t="inlineStr"/>
      <c r="E4359" s="19" t="inlineStr"/>
      <c r="F4359" s="19" t="inlineStr"/>
      <c r="G4359" s="19" t="inlineStr"/>
    </row>
    <row r="4360" customHeight="1" ht="15">
      <c r="A4360" s="20" t="inlineStr">
        <is>
          <r>
            <t xml:space="preserve">Encargos Complementares</t>
          </r>
        </is>
      </c>
      <c r="B4360" s="20" t="inlineStr"/>
      <c r="C4360" s="21" t="inlineStr">
        <is>
          <r>
            <t xml:space="preserve">FONTE</t>
          </r>
        </is>
      </c>
      <c r="D4360" s="21" t="inlineStr">
        <is>
          <r>
            <t xml:space="preserve">UNID</t>
          </r>
        </is>
      </c>
      <c r="E4360" s="21" t="inlineStr">
        <is>
          <r>
            <t xml:space="preserve">COEFICIENTE</t>
          </r>
        </is>
      </c>
      <c r="F4360" s="21" t="inlineStr">
        <is>
          <r>
            <t xml:space="preserve">PREÇO UNITÁRIO</t>
          </r>
        </is>
      </c>
      <c r="G4360" s="21" t="inlineStr">
        <is>
          <r>
            <t xml:space="preserve">TOTAL</t>
          </r>
        </is>
      </c>
    </row>
    <row r="4361" customHeight="1" ht="21">
      <c r="A4361" s="22" t="inlineStr">
        <is>
          <r>
            <t xml:space="preserve">00037370</t>
          </r>
        </is>
      </c>
      <c r="B4361" s="23" t="inlineStr">
        <is>
          <r>
            <t xml:space="preserve">ALIMENTACAO - HORISTA (COLETADO CAIXA - ENCARGOS COMPLEMENTARES)</t>
          </r>
        </is>
      </c>
      <c r="C4361" s="22" t="inlineStr">
        <is>
          <r>
            <t xml:space="preserve">SINAPI</t>
          </r>
        </is>
      </c>
      <c r="D4361" s="22" t="inlineStr">
        <is>
          <r>
            <t xml:space="preserve">H</t>
          </r>
        </is>
      </c>
      <c r="E4361" s="24" t="n">
        <v>1.0</v>
      </c>
      <c r="F4361" s="25" t="n">
        <v>3.62</v>
      </c>
      <c r="G4361" s="25" t="n">
        <f>TRUNC(TRUNC(E4361,8)*F4361,2)</f>
        <v>3.62</v>
      </c>
    </row>
    <row r="4362" customHeight="1" ht="21">
      <c r="A4362" s="22" t="inlineStr">
        <is>
          <r>
            <t xml:space="preserve">00043489</t>
          </r>
        </is>
      </c>
      <c r="B4362" s="23" t="inlineStr">
        <is>
          <r>
            <t xml:space="preserve">EPI - FAMILIA PEDREIRO - HORISTA (ENCARGOS COMPLEMENTARES - COLETADO CAIXA)</t>
          </r>
        </is>
      </c>
      <c r="C4362" s="22" t="inlineStr">
        <is>
          <r>
            <t xml:space="preserve">SINAPI</t>
          </r>
        </is>
      </c>
      <c r="D4362" s="22" t="inlineStr">
        <is>
          <r>
            <t xml:space="preserve">H</t>
          </r>
        </is>
      </c>
      <c r="E4362" s="24" t="n">
        <v>1.0</v>
      </c>
      <c r="F4362" s="25" t="n">
        <v>1.31</v>
      </c>
      <c r="G4362" s="25" t="n">
        <f>TRUNC(TRUNC(E4362,8)*F4362,2)</f>
        <v>1.31</v>
      </c>
    </row>
    <row r="4363" customHeight="1" ht="21">
      <c r="A4363" s="22" t="inlineStr">
        <is>
          <r>
            <t xml:space="preserve">00037372</t>
          </r>
        </is>
      </c>
      <c r="B4363" s="23" t="inlineStr">
        <is>
          <r>
            <t xml:space="preserve">EXAMES - HORISTA (COLETADO CAIXA - ENCARGOS COMPLEMENTARES)</t>
          </r>
        </is>
      </c>
      <c r="C4363" s="22" t="inlineStr">
        <is>
          <r>
            <t xml:space="preserve">SINAPI</t>
          </r>
        </is>
      </c>
      <c r="D4363" s="22" t="inlineStr">
        <is>
          <r>
            <t xml:space="preserve">H</t>
          </r>
        </is>
      </c>
      <c r="E4363" s="24" t="n">
        <v>1.0</v>
      </c>
      <c r="F4363" s="25" t="n">
        <v>1.43</v>
      </c>
      <c r="G4363" s="25" t="n">
        <f>TRUNC(TRUNC(E4363,8)*F4363,2)</f>
        <v>1.43</v>
      </c>
    </row>
    <row r="4364" customHeight="1" ht="21">
      <c r="A4364" s="22" t="inlineStr">
        <is>
          <r>
            <t xml:space="preserve">00043465</t>
          </r>
        </is>
      </c>
      <c r="B4364" s="23" t="inlineStr">
        <is>
          <r>
            <t xml:space="preserve">FERRAMENTAS - FAMILIA PEDREIRO - HORISTA (ENCARGOS COMPLEMENTARES - COLETADO CAIXA)</t>
          </r>
        </is>
      </c>
      <c r="C4364" s="22" t="inlineStr">
        <is>
          <r>
            <t xml:space="preserve">SINAPI</t>
          </r>
        </is>
      </c>
      <c r="D4364" s="22" t="inlineStr">
        <is>
          <r>
            <t xml:space="preserve">H</t>
          </r>
        </is>
      </c>
      <c r="E4364" s="24" t="n">
        <v>1.0</v>
      </c>
      <c r="F4364" s="25" t="n">
        <v>0.78</v>
      </c>
      <c r="G4364" s="25" t="n">
        <f>TRUNC(TRUNC(E4364,8)*F4364,2)</f>
        <v>0.78</v>
      </c>
    </row>
    <row r="4365" customHeight="1" ht="21">
      <c r="A4365" s="22" t="inlineStr">
        <is>
          <r>
            <t xml:space="preserve">00037373</t>
          </r>
        </is>
      </c>
      <c r="B4365" s="23" t="inlineStr">
        <is>
          <r>
            <t xml:space="preserve">SEGURO - HORISTA (COLETADO CAIXA - ENCARGOS COMPLEMENTARES)</t>
          </r>
        </is>
      </c>
      <c r="C4365" s="22" t="inlineStr">
        <is>
          <r>
            <t xml:space="preserve">SINAPI</t>
          </r>
        </is>
      </c>
      <c r="D4365" s="22" t="inlineStr">
        <is>
          <r>
            <t xml:space="preserve">H</t>
          </r>
        </is>
      </c>
      <c r="E4365" s="24" t="n">
        <v>1.0</v>
      </c>
      <c r="F4365" s="25" t="n">
        <v>0.08</v>
      </c>
      <c r="G4365" s="25" t="n">
        <f>TRUNC(TRUNC(E4365,8)*F4365,2)</f>
        <v>0.08</v>
      </c>
    </row>
    <row r="4366" customHeight="1" ht="21">
      <c r="A4366" s="22" t="inlineStr">
        <is>
          <r>
            <t xml:space="preserve">00037371</t>
          </r>
        </is>
      </c>
      <c r="B4366" s="23" t="inlineStr">
        <is>
          <r>
            <t xml:space="preserve">TRANSPORTE - HORISTA (COLETADO CAIXA - ENCARGOS COMPLEMENTARES)</t>
          </r>
        </is>
      </c>
      <c r="C4366" s="22" t="inlineStr">
        <is>
          <r>
            <t xml:space="preserve">SINAPI</t>
          </r>
        </is>
      </c>
      <c r="D4366" s="22" t="inlineStr">
        <is>
          <r>
            <t xml:space="preserve">H</t>
          </r>
        </is>
      </c>
      <c r="E4366" s="24" t="n">
        <v>1.0</v>
      </c>
      <c r="F4366" s="25" t="n">
        <v>1.09</v>
      </c>
      <c r="G4366" s="25" t="n">
        <f>TRUNC(TRUNC(E4366,8)*F4366,2)</f>
        <v>1.09</v>
      </c>
    </row>
    <row r="4367" customHeight="1" ht="15">
      <c r="A4367" s="2" t="inlineStr"/>
      <c r="B4367" s="2" t="inlineStr"/>
      <c r="C4367" s="2" t="inlineStr"/>
      <c r="D4367" s="2" t="inlineStr"/>
      <c r="E4367" s="26" t="inlineStr">
        <is>
          <r>
            <t xml:space="preserve">TOTAL Encargos Complementares:</t>
          </r>
        </is>
      </c>
      <c r="F4367" s="26" t="inlineStr"/>
      <c r="G4367" s="27" t="n">
        <f>SUM(G4361:G4366)</f>
        <v>8.31</v>
      </c>
    </row>
    <row r="4368" customHeight="1" ht="15">
      <c r="A4368" s="20" t="inlineStr">
        <is>
          <r>
            <t xml:space="preserve">Mão de Obra</t>
          </r>
        </is>
      </c>
      <c r="B4368" s="20" t="inlineStr"/>
      <c r="C4368" s="21" t="inlineStr">
        <is>
          <r>
            <t xml:space="preserve">FONTE</t>
          </r>
        </is>
      </c>
      <c r="D4368" s="21" t="inlineStr">
        <is>
          <r>
            <t xml:space="preserve">UNID</t>
          </r>
        </is>
      </c>
      <c r="E4368" s="21" t="inlineStr">
        <is>
          <r>
            <t xml:space="preserve">COEFICIENTE</t>
          </r>
        </is>
      </c>
      <c r="F4368" s="21" t="inlineStr">
        <is>
          <r>
            <t xml:space="preserve">PREÇO UNITÁRIO</t>
          </r>
        </is>
      </c>
      <c r="G4368" s="21" t="inlineStr">
        <is>
          <r>
            <t xml:space="preserve">TOTAL</t>
          </r>
        </is>
      </c>
    </row>
    <row r="4369" customHeight="1" ht="15">
      <c r="A4369" s="22" t="inlineStr">
        <is>
          <r>
            <t xml:space="preserve">00044503</t>
          </r>
        </is>
      </c>
      <c r="B4369" s="23" t="inlineStr">
        <is>
          <r>
            <t xml:space="preserve">JARDINEIRO (HORISTA)</t>
          </r>
        </is>
      </c>
      <c r="C4369" s="22" t="inlineStr">
        <is>
          <r>
            <t xml:space="preserve">SINAPI</t>
          </r>
        </is>
      </c>
      <c r="D4369" s="22" t="inlineStr">
        <is>
          <r>
            <t xml:space="preserve">H</t>
          </r>
        </is>
      </c>
      <c r="E4369" s="24" t="n">
        <v>1.0</v>
      </c>
      <c r="F4369" s="25" t="n">
        <v>15.53</v>
      </c>
      <c r="G4369" s="25" t="n">
        <f>TRUNC(TRUNC(E4369,8)*F4369,2)</f>
        <v>15.53</v>
      </c>
    </row>
    <row r="4370" customHeight="1" ht="15">
      <c r="A4370" s="2" t="inlineStr"/>
      <c r="B4370" s="2" t="inlineStr"/>
      <c r="C4370" s="2" t="inlineStr"/>
      <c r="D4370" s="2" t="inlineStr"/>
      <c r="E4370" s="26" t="inlineStr">
        <is>
          <r>
            <t xml:space="preserve">TOTAL Mão de Obra:</t>
          </r>
        </is>
      </c>
      <c r="F4370" s="26" t="inlineStr"/>
      <c r="G4370" s="27" t="n">
        <f>SUM(G4369:G4369)</f>
        <v>15.53</v>
      </c>
    </row>
    <row r="4371" customHeight="1" ht="15">
      <c r="A4371" s="20" t="inlineStr">
        <is>
          <r>
            <t xml:space="preserve">Serviço</t>
          </r>
        </is>
      </c>
      <c r="B4371" s="20" t="inlineStr"/>
      <c r="C4371" s="21" t="inlineStr">
        <is>
          <r>
            <t xml:space="preserve">FONTE</t>
          </r>
        </is>
      </c>
      <c r="D4371" s="21" t="inlineStr">
        <is>
          <r>
            <t xml:space="preserve">UNID</t>
          </r>
        </is>
      </c>
      <c r="E4371" s="21" t="inlineStr">
        <is>
          <r>
            <t xml:space="preserve">COEFICIENTE</t>
          </r>
        </is>
      </c>
      <c r="F4371" s="21" t="inlineStr">
        <is>
          <r>
            <t xml:space="preserve">PREÇO UNITÁRIO</t>
          </r>
        </is>
      </c>
      <c r="G4371" s="21" t="inlineStr">
        <is>
          <r>
            <t xml:space="preserve">TOTAL</t>
          </r>
        </is>
      </c>
    </row>
    <row r="4372" customHeight="1" ht="21">
      <c r="A4372" s="22" t="inlineStr">
        <is>
          <r>
            <t xml:space="preserve">95390</t>
          </r>
        </is>
      </c>
      <c r="B4372" s="23" t="inlineStr">
        <is>
          <r>
            <t xml:space="preserve">CURSO DE CAPACITAÇÃO PARA JARDINEIRO (ENCARGOS COMPLEMENTARES) - HORISTA</t>
          </r>
        </is>
      </c>
      <c r="C4372" s="22" t="inlineStr">
        <is>
          <r>
            <t xml:space="preserve">SINAPI</t>
          </r>
        </is>
      </c>
      <c r="D4372" s="22" t="inlineStr">
        <is>
          <r>
            <t xml:space="preserve">H</t>
          </r>
        </is>
      </c>
      <c r="E4372" s="24" t="n">
        <v>1.0</v>
      </c>
      <c r="F4372" s="25" t="n">
        <v>0.07</v>
      </c>
      <c r="G4372" s="25" t="n">
        <f>TRUNC(TRUNC(E4372,8)*F4372,2)</f>
        <v>0.07</v>
      </c>
    </row>
    <row r="4373" customHeight="1" ht="15">
      <c r="A4373" s="2" t="inlineStr"/>
      <c r="B4373" s="2" t="inlineStr"/>
      <c r="C4373" s="2" t="inlineStr"/>
      <c r="D4373" s="2" t="inlineStr"/>
      <c r="E4373" s="26" t="inlineStr">
        <is>
          <r>
            <t xml:space="preserve">TOTAL Serviço:</t>
          </r>
        </is>
      </c>
      <c r="F4373" s="26" t="inlineStr"/>
      <c r="G4373" s="27" t="n">
        <f>SUM(G4372:G4372)</f>
        <v>0.07</v>
      </c>
    </row>
    <row r="4374" customHeight="1" ht="15">
      <c r="A4374" s="2" t="inlineStr"/>
      <c r="B4374" s="2" t="inlineStr"/>
      <c r="C4374" s="2" t="inlineStr"/>
      <c r="D4374" s="2" t="inlineStr"/>
      <c r="E4374" s="28" t="inlineStr">
        <is>
          <r>
            <t xml:space="preserve">VALOR:</t>
          </r>
        </is>
      </c>
      <c r="F4374" s="28" t="inlineStr"/>
      <c r="G4374" s="29" t="n">
        <f>ROUND(SUM(G4367,G4370,G4373),2)</f>
        <v>23.91</v>
      </c>
    </row>
    <row r="4375" customHeight="1" ht="15">
      <c r="A4375" s="2" t="inlineStr"/>
      <c r="B4375" s="2" t="inlineStr"/>
      <c r="C4375" s="2" t="inlineStr"/>
      <c r="D4375" s="2" t="inlineStr"/>
      <c r="E4375" s="28" t="inlineStr">
        <is>
          <r>
            <t xml:space="preserve">VALOR BDI (20.34%):</t>
          </r>
        </is>
      </c>
      <c r="F4375" s="28" t="inlineStr"/>
      <c r="G4375" s="29" t="n">
        <f>ROUND(G4374*(20.34/100),2)</f>
        <v>4.86</v>
      </c>
    </row>
    <row r="4376" customHeight="1" ht="15">
      <c r="A4376" s="2" t="inlineStr"/>
      <c r="B4376" s="2" t="inlineStr"/>
      <c r="C4376" s="2" t="inlineStr"/>
      <c r="D4376" s="2" t="inlineStr"/>
      <c r="E4376" s="28" t="inlineStr">
        <is>
          <r>
            <t xml:space="preserve">VALOR COM BDI:</t>
          </r>
        </is>
      </c>
      <c r="F4376" s="28" t="inlineStr"/>
      <c r="G4376" s="29" t="n">
        <f>G4375+G4374</f>
        <v>28.77</v>
      </c>
    </row>
    <row r="4377" customHeight="1" ht="10">
      <c r="A4377" s="2" t="inlineStr"/>
      <c r="B4377" s="2" t="inlineStr"/>
      <c r="C4377" s="2" t="inlineStr"/>
      <c r="D4377" s="2" t="inlineStr"/>
      <c r="E4377" s="18" t="inlineStr"/>
      <c r="F4377" s="18" t="inlineStr"/>
      <c r="G4377" s="18" t="inlineStr"/>
    </row>
    <row r="4378" customHeight="1" ht="20">
      <c r="A4378" s="19" t="inlineStr">
        <is>
          <r>
            <t xml:space="preserve">​100716​ JATEAMENTO ABRASIVO COM GRANALHA DE AÇO EM PERFIL METÁLICO EM FÁBRICA. AF_01/2020​ (M2)</t>
          </r>
        </is>
      </c>
      <c r="B4378" s="19" t="inlineStr"/>
      <c r="C4378" s="19" t="inlineStr"/>
      <c r="D4378" s="19" t="inlineStr"/>
      <c r="E4378" s="19" t="inlineStr"/>
      <c r="F4378" s="19" t="inlineStr"/>
      <c r="G4378" s="19" t="inlineStr"/>
    </row>
    <row r="4379" customHeight="1" ht="15">
      <c r="A4379" s="20" t="inlineStr">
        <is>
          <r>
            <t xml:space="preserve">Equipamento Custo Horário</t>
          </r>
        </is>
      </c>
      <c r="B4379" s="20" t="inlineStr"/>
      <c r="C4379" s="21" t="inlineStr">
        <is>
          <r>
            <t xml:space="preserve">FONTE</t>
          </r>
        </is>
      </c>
      <c r="D4379" s="21" t="inlineStr">
        <is>
          <r>
            <t xml:space="preserve">UNID</t>
          </r>
        </is>
      </c>
      <c r="E4379" s="21" t="inlineStr">
        <is>
          <r>
            <t xml:space="preserve">COEFICIENTE</t>
          </r>
        </is>
      </c>
      <c r="F4379" s="21" t="inlineStr">
        <is>
          <r>
            <t xml:space="preserve">PREÇO UNITÁRIO</t>
          </r>
        </is>
      </c>
      <c r="G4379" s="21" t="inlineStr">
        <is>
          <r>
            <t xml:space="preserve">TOTAL</t>
          </r>
        </is>
      </c>
    </row>
    <row r="4380" customHeight="1" ht="46">
      <c r="A4380" s="22" t="inlineStr">
        <is>
          <r>
            <t xml:space="preserve">93409</t>
          </r>
        </is>
      </c>
      <c r="B4380" s="23" t="inlineStr">
        <is>
          <r>
            <t xml:space="preserve">MÁQUINA JATO DE PRESSAO PORTÁTIL, CAMARA DE 1 SAIDA, CAPACIDADE 280 L, DIAMETRO 670 MM, BICO DE JATO CURTO VENTURI DE 5/16", MANGUEIRA DE 1" COM COMPRESSOR DE AR REBOCÁVEL 189 PCM E MOTOR DIESEL 63 CV - CHI DIURNO. AF_05/2023</t>
          </r>
        </is>
      </c>
      <c r="C4380" s="22" t="inlineStr">
        <is>
          <r>
            <t xml:space="preserve">SINAPI</t>
          </r>
        </is>
      </c>
      <c r="D4380" s="22" t="inlineStr">
        <is>
          <r>
            <t xml:space="preserve">CHI</t>
          </r>
        </is>
      </c>
      <c r="E4380" s="24" t="n">
        <v>0.0382</v>
      </c>
      <c r="F4380" s="25" t="n">
        <v>41.29</v>
      </c>
      <c r="G4380" s="25" t="n">
        <f>TRUNC(TRUNC(E4380,8)*F4380,2)</f>
        <v>1.57</v>
      </c>
    </row>
    <row r="4381" customHeight="1" ht="46">
      <c r="A4381" s="22" t="inlineStr">
        <is>
          <r>
            <t xml:space="preserve">93408</t>
          </r>
        </is>
      </c>
      <c r="B4381" s="23" t="inlineStr">
        <is>
          <r>
            <t xml:space="preserve">MÁQUINA JATO DE PRESSAO PORTÁTIL, CAMARA DE 1 SAIDA, CAPACIDADE 280 L, DIAMETRO 670 MM, BICO DE JATO CURTO VENTURI DE 5/16", MANGUEIRA DE 1" COM COMPRESSOR DE AR REBOCÁVEL 189 PCM E MOTOR DIESEL 63 CV - CHP DIURNO. AF_05/2023</t>
          </r>
        </is>
      </c>
      <c r="C4381" s="22" t="inlineStr">
        <is>
          <r>
            <t xml:space="preserve">SINAPI</t>
          </r>
        </is>
      </c>
      <c r="D4381" s="22" t="inlineStr">
        <is>
          <r>
            <t xml:space="preserve">CHP</t>
          </r>
        </is>
      </c>
      <c r="E4381" s="24" t="n">
        <v>0.0157</v>
      </c>
      <c r="F4381" s="25" t="n">
        <v>97.87</v>
      </c>
      <c r="G4381" s="25" t="n">
        <f>TRUNC(TRUNC(E4381,8)*F4381,2)</f>
        <v>1.53</v>
      </c>
    </row>
    <row r="4382" customHeight="1" ht="18">
      <c r="A4382" s="2" t="inlineStr"/>
      <c r="B4382" s="2" t="inlineStr"/>
      <c r="C4382" s="2" t="inlineStr"/>
      <c r="D4382" s="2" t="inlineStr"/>
      <c r="E4382" s="26" t="inlineStr">
        <is>
          <r>
            <t xml:space="preserve">TOTAL Equipamento Custo Horário:</t>
          </r>
        </is>
      </c>
      <c r="F4382" s="26" t="inlineStr"/>
      <c r="G4382" s="27" t="n">
        <f>SUM(G4380:G4381)</f>
        <v>3.1</v>
      </c>
    </row>
    <row r="4383" customHeight="1" ht="15">
      <c r="A4383" s="20" t="inlineStr">
        <is>
          <r>
            <t xml:space="preserve">Material</t>
          </r>
        </is>
      </c>
      <c r="B4383" s="20" t="inlineStr"/>
      <c r="C4383" s="21" t="inlineStr">
        <is>
          <r>
            <t xml:space="preserve">FONTE</t>
          </r>
        </is>
      </c>
      <c r="D4383" s="21" t="inlineStr">
        <is>
          <r>
            <t xml:space="preserve">UNID</t>
          </r>
        </is>
      </c>
      <c r="E4383" s="21" t="inlineStr">
        <is>
          <r>
            <t xml:space="preserve">COEFICIENTE</t>
          </r>
        </is>
      </c>
      <c r="F4383" s="21" t="inlineStr">
        <is>
          <r>
            <t xml:space="preserve">PREÇO UNITÁRIO</t>
          </r>
        </is>
      </c>
      <c r="G4383" s="21" t="inlineStr">
        <is>
          <r>
            <t xml:space="preserve">TOTAL</t>
          </r>
        </is>
      </c>
    </row>
    <row r="4384" customHeight="1" ht="21">
      <c r="A4384" s="22" t="inlineStr">
        <is>
          <r>
            <t xml:space="preserve">00036785</t>
          </r>
        </is>
      </c>
      <c r="B4384" s="23" t="inlineStr">
        <is>
          <r>
            <t xml:space="preserve">GRANALHA DE ACO, ANGULAR (GRIT), PARA JATEAMENTO, PENEIRA 1,41 A 1,19 MM (SAE G16)</t>
          </r>
        </is>
      </c>
      <c r="C4384" s="22" t="inlineStr">
        <is>
          <r>
            <t xml:space="preserve">SINAPI</t>
          </r>
        </is>
      </c>
      <c r="D4384" s="22" t="inlineStr">
        <is>
          <r>
            <t xml:space="preserve">SC25KG</t>
          </r>
        </is>
      </c>
      <c r="E4384" s="24" t="n">
        <v>0.16</v>
      </c>
      <c r="F4384" s="25" t="n">
        <v>119.79</v>
      </c>
      <c r="G4384" s="25" t="n">
        <f>TRUNC(TRUNC(E4384,8)*F4384,2)</f>
        <v>19.16</v>
      </c>
    </row>
    <row r="4385" customHeight="1" ht="15">
      <c r="A4385" s="2" t="inlineStr"/>
      <c r="B4385" s="2" t="inlineStr"/>
      <c r="C4385" s="2" t="inlineStr"/>
      <c r="D4385" s="2" t="inlineStr"/>
      <c r="E4385" s="26" t="inlineStr">
        <is>
          <r>
            <t xml:space="preserve">TOTAL Material:</t>
          </r>
        </is>
      </c>
      <c r="F4385" s="26" t="inlineStr"/>
      <c r="G4385" s="27" t="n">
        <f>SUM(G4384:G4384)</f>
        <v>19.16</v>
      </c>
    </row>
    <row r="4386" customHeight="1" ht="15">
      <c r="A4386" s="20" t="inlineStr">
        <is>
          <r>
            <t xml:space="preserve">Mão de Obra com Encargos Complementares</t>
          </r>
        </is>
      </c>
      <c r="B4386" s="20" t="inlineStr"/>
      <c r="C4386" s="21" t="inlineStr">
        <is>
          <r>
            <t xml:space="preserve">FONTE</t>
          </r>
        </is>
      </c>
      <c r="D4386" s="21" t="inlineStr">
        <is>
          <r>
            <t xml:space="preserve">UNID</t>
          </r>
        </is>
      </c>
      <c r="E4386" s="21" t="inlineStr">
        <is>
          <r>
            <t xml:space="preserve">COEFICIENTE</t>
          </r>
        </is>
      </c>
      <c r="F4386" s="21" t="inlineStr">
        <is>
          <r>
            <t xml:space="preserve">PREÇO UNITÁRIO</t>
          </r>
        </is>
      </c>
      <c r="G4386" s="21" t="inlineStr">
        <is>
          <r>
            <t xml:space="preserve">TOTAL</t>
          </r>
        </is>
      </c>
    </row>
    <row r="4387" customHeight="1" ht="21">
      <c r="A4387" s="22" t="inlineStr">
        <is>
          <r>
            <t xml:space="preserve">88306</t>
          </r>
        </is>
      </c>
      <c r="B4387" s="23" t="inlineStr">
        <is>
          <r>
            <t xml:space="preserve">OPERADOR JATO DE AREIA OU JATISTA COM ENCARGOS COMPLEMENTARES</t>
          </r>
        </is>
      </c>
      <c r="C4387" s="22" t="inlineStr">
        <is>
          <r>
            <t xml:space="preserve">SINAPI</t>
          </r>
        </is>
      </c>
      <c r="D4387" s="22" t="inlineStr">
        <is>
          <r>
            <t xml:space="preserve">H</t>
          </r>
        </is>
      </c>
      <c r="E4387" s="24" t="n">
        <v>0.0539</v>
      </c>
      <c r="F4387" s="25" t="n">
        <v>31.56</v>
      </c>
      <c r="G4387" s="25" t="n">
        <f>TRUNC(TRUNC(E4387,8)*F4387,2)</f>
        <v>1.7</v>
      </c>
    </row>
    <row r="4388" customHeight="1" ht="15">
      <c r="A4388" s="22" t="inlineStr">
        <is>
          <r>
            <t xml:space="preserve">88316</t>
          </r>
        </is>
      </c>
      <c r="B4388" s="23" t="inlineStr">
        <is>
          <r>
            <t xml:space="preserve">SERVENTE COM ENCARGOS COMPLEMENTARES</t>
          </r>
        </is>
      </c>
      <c r="C4388" s="22" t="inlineStr">
        <is>
          <r>
            <t xml:space="preserve">SINAPI</t>
          </r>
        </is>
      </c>
      <c r="D4388" s="22" t="inlineStr">
        <is>
          <r>
            <t xml:space="preserve">H</t>
          </r>
        </is>
      </c>
      <c r="E4388" s="24" t="n">
        <v>0.0535</v>
      </c>
      <c r="F4388" s="25" t="n">
        <v>23.56</v>
      </c>
      <c r="G4388" s="25" t="n">
        <f>TRUNC(TRUNC(E4388,8)*F4388,2)</f>
        <v>1.26</v>
      </c>
    </row>
    <row r="4389" customHeight="1" ht="18">
      <c r="A4389" s="2" t="inlineStr"/>
      <c r="B4389" s="2" t="inlineStr"/>
      <c r="C4389" s="2" t="inlineStr"/>
      <c r="D4389" s="2" t="inlineStr"/>
      <c r="E4389" s="26" t="inlineStr">
        <is>
          <r>
            <t xml:space="preserve">TOTAL Mão de Obra com Encargos Complementares:</t>
          </r>
        </is>
      </c>
      <c r="F4389" s="26" t="inlineStr"/>
      <c r="G4389" s="27" t="n">
        <f>SUM(G4387:G4388)</f>
        <v>2.96</v>
      </c>
    </row>
    <row r="4390" customHeight="1" ht="15">
      <c r="A4390" s="2" t="inlineStr"/>
      <c r="B4390" s="2" t="inlineStr"/>
      <c r="C4390" s="2" t="inlineStr"/>
      <c r="D4390" s="2" t="inlineStr"/>
      <c r="E4390" s="28" t="inlineStr">
        <is>
          <r>
            <t xml:space="preserve">VALOR:</t>
          </r>
        </is>
      </c>
      <c r="F4390" s="28" t="inlineStr"/>
      <c r="G4390" s="29" t="n">
        <f>ROUND(SUM(G4382,G4385,G4389),2)</f>
        <v>25.22</v>
      </c>
    </row>
    <row r="4391" customHeight="1" ht="15">
      <c r="A4391" s="2" t="inlineStr"/>
      <c r="B4391" s="2" t="inlineStr"/>
      <c r="C4391" s="2" t="inlineStr"/>
      <c r="D4391" s="2" t="inlineStr"/>
      <c r="E4391" s="28" t="inlineStr">
        <is>
          <r>
            <t xml:space="preserve">VALOR BDI (20.34%):</t>
          </r>
        </is>
      </c>
      <c r="F4391" s="28" t="inlineStr"/>
      <c r="G4391" s="29" t="n">
        <f>ROUND(G4390*(20.34/100),2)</f>
        <v>5.13</v>
      </c>
    </row>
    <row r="4392" customHeight="1" ht="15">
      <c r="A4392" s="2" t="inlineStr"/>
      <c r="B4392" s="2" t="inlineStr"/>
      <c r="C4392" s="2" t="inlineStr"/>
      <c r="D4392" s="2" t="inlineStr"/>
      <c r="E4392" s="28" t="inlineStr">
        <is>
          <r>
            <t xml:space="preserve">VALOR COM BDI:</t>
          </r>
        </is>
      </c>
      <c r="F4392" s="28" t="inlineStr"/>
      <c r="G4392" s="29" t="n">
        <f>G4391+G4390</f>
        <v>30.35</v>
      </c>
    </row>
    <row r="4393" customHeight="1" ht="10">
      <c r="A4393" s="2" t="inlineStr"/>
      <c r="B4393" s="2" t="inlineStr"/>
      <c r="C4393" s="2" t="inlineStr"/>
      <c r="D4393" s="2" t="inlineStr"/>
      <c r="E4393" s="18" t="inlineStr"/>
      <c r="F4393" s="18" t="inlineStr"/>
      <c r="G4393" s="18" t="inlineStr"/>
    </row>
    <row r="4394" customHeight="1" ht="20">
      <c r="A4394" s="19" t="inlineStr">
        <is>
          <r>
            <t xml:space="preserve">​94672​ JOELHO 90 GRAUS COM BUCHA DE LATÃO, PVC, SOLDÁVEL, DN 25 MM X 3/4", INSTALADO EM RESERVAÇÃO PREDIAL DE ÁGUA - FORNECIMENTO E INSTALAÇÃO. AF_04/2024​ (UN)</t>
          </r>
        </is>
      </c>
      <c r="B4394" s="19" t="inlineStr"/>
      <c r="C4394" s="19" t="inlineStr"/>
      <c r="D4394" s="19" t="inlineStr"/>
      <c r="E4394" s="19" t="inlineStr"/>
      <c r="F4394" s="19" t="inlineStr"/>
      <c r="G4394" s="19" t="inlineStr"/>
    </row>
    <row r="4395" customHeight="1" ht="15">
      <c r="A4395" s="20" t="inlineStr">
        <is>
          <r>
            <t xml:space="preserve">Material</t>
          </r>
        </is>
      </c>
      <c r="B4395" s="20" t="inlineStr"/>
      <c r="C4395" s="21" t="inlineStr">
        <is>
          <r>
            <t xml:space="preserve">FONTE</t>
          </r>
        </is>
      </c>
      <c r="D4395" s="21" t="inlineStr">
        <is>
          <r>
            <t xml:space="preserve">UNID</t>
          </r>
        </is>
      </c>
      <c r="E4395" s="21" t="inlineStr">
        <is>
          <r>
            <t xml:space="preserve">COEFICIENTE</t>
          </r>
        </is>
      </c>
      <c r="F4395" s="21" t="inlineStr">
        <is>
          <r>
            <t xml:space="preserve">PREÇO UNITÁRIO</t>
          </r>
        </is>
      </c>
      <c r="G4395" s="21" t="inlineStr">
        <is>
          <r>
            <t xml:space="preserve">TOTAL</t>
          </r>
        </is>
      </c>
    </row>
    <row r="4396" customHeight="1" ht="15">
      <c r="A4396" s="22" t="inlineStr">
        <is>
          <r>
            <t xml:space="preserve">00000122</t>
          </r>
        </is>
      </c>
      <c r="B4396" s="23" t="inlineStr">
        <is>
          <r>
            <t xml:space="preserve">ADESIVO PLASTICO PARA PVC, FRASCO COM *850* GR</t>
          </r>
        </is>
      </c>
      <c r="C4396" s="22" t="inlineStr">
        <is>
          <r>
            <t xml:space="preserve">SINAPI</t>
          </r>
        </is>
      </c>
      <c r="D4396" s="22" t="inlineStr">
        <is>
          <r>
            <t xml:space="preserve">UN</t>
          </r>
        </is>
      </c>
      <c r="E4396" s="24" t="n">
        <v>0.0035</v>
      </c>
      <c r="F4396" s="25" t="n">
        <v>61.86</v>
      </c>
      <c r="G4396" s="25" t="n">
        <f>TRUNC(TRUNC(E4396,8)*F4396,2)</f>
        <v>0.21</v>
      </c>
    </row>
    <row r="4397" customHeight="1" ht="21">
      <c r="A4397" s="22" t="inlineStr">
        <is>
          <r>
            <t xml:space="preserve">00003148</t>
          </r>
        </is>
      </c>
      <c r="B4397" s="23" t="inlineStr">
        <is>
          <r>
            <t xml:space="preserve">FITA VEDA ROSCA, EM PTFE, ROLO DE 18 MM X 50 M (L X C)</t>
          </r>
        </is>
      </c>
      <c r="C4397" s="22" t="inlineStr">
        <is>
          <r>
            <t xml:space="preserve">SINAPI</t>
          </r>
        </is>
      </c>
      <c r="D4397" s="22" t="inlineStr">
        <is>
          <r>
            <t xml:space="preserve">UN</t>
          </r>
        </is>
      </c>
      <c r="E4397" s="24" t="n">
        <v>0.0053</v>
      </c>
      <c r="F4397" s="25" t="n">
        <v>14.75</v>
      </c>
      <c r="G4397" s="25" t="n">
        <f>TRUNC(TRUNC(E4397,8)*F4397,2)</f>
        <v>0.07</v>
      </c>
    </row>
    <row r="4398" customHeight="1" ht="21">
      <c r="A4398" s="22" t="inlineStr">
        <is>
          <r>
            <t xml:space="preserve">00003522</t>
          </r>
        </is>
      </c>
      <c r="B4398" s="23" t="inlineStr">
        <is>
          <r>
            <t xml:space="preserve">JOELHO PVC, SOLDAVEL COM ROSCA, 90 GRAUS, 25 MM X 3/4", COR MARROM, PARA AGUA FRIA PREDIAL</t>
          </r>
        </is>
      </c>
      <c r="C4398" s="22" t="inlineStr">
        <is>
          <r>
            <t xml:space="preserve">SINAPI</t>
          </r>
        </is>
      </c>
      <c r="D4398" s="22" t="inlineStr">
        <is>
          <r>
            <t xml:space="preserve">UN</t>
          </r>
        </is>
      </c>
      <c r="E4398" s="24" t="n">
        <v>1.0</v>
      </c>
      <c r="F4398" s="25" t="n">
        <v>2.52</v>
      </c>
      <c r="G4398" s="25" t="n">
        <f>TRUNC(TRUNC(E4398,8)*F4398,2)</f>
        <v>2.52</v>
      </c>
    </row>
    <row r="4399" customHeight="1" ht="21">
      <c r="A4399" s="22" t="inlineStr">
        <is>
          <r>
            <t xml:space="preserve">00020083</t>
          </r>
        </is>
      </c>
      <c r="B4399" s="23" t="inlineStr">
        <is>
          <r>
            <t xml:space="preserve">SOLUCAO PREPARADORA / LIMPADORA PARA PVC, FRASCO COM 1000 CM3</t>
          </r>
        </is>
      </c>
      <c r="C4399" s="22" t="inlineStr">
        <is>
          <r>
            <t xml:space="preserve">SINAPI</t>
          </r>
        </is>
      </c>
      <c r="D4399" s="22" t="inlineStr">
        <is>
          <r>
            <t xml:space="preserve">UN</t>
          </r>
        </is>
      </c>
      <c r="E4399" s="24" t="n">
        <v>0.004</v>
      </c>
      <c r="F4399" s="25" t="n">
        <v>70.08</v>
      </c>
      <c r="G4399" s="25" t="n">
        <f>TRUNC(TRUNC(E4399,8)*F4399,2)</f>
        <v>0.28</v>
      </c>
    </row>
    <row r="4400" customHeight="1" ht="15">
      <c r="A4400" s="2" t="inlineStr"/>
      <c r="B4400" s="2" t="inlineStr"/>
      <c r="C4400" s="2" t="inlineStr"/>
      <c r="D4400" s="2" t="inlineStr"/>
      <c r="E4400" s="26" t="inlineStr">
        <is>
          <r>
            <t xml:space="preserve">TOTAL Material:</t>
          </r>
        </is>
      </c>
      <c r="F4400" s="26" t="inlineStr"/>
      <c r="G4400" s="27" t="n">
        <f>SUM(G4396:G4399)</f>
        <v>3.08</v>
      </c>
    </row>
    <row r="4401" customHeight="1" ht="15">
      <c r="A4401" s="20" t="inlineStr">
        <is>
          <r>
            <t xml:space="preserve">Mão de Obra com Encargos Complementares</t>
          </r>
        </is>
      </c>
      <c r="B4401" s="20" t="inlineStr"/>
      <c r="C4401" s="21" t="inlineStr">
        <is>
          <r>
            <t xml:space="preserve">FONTE</t>
          </r>
        </is>
      </c>
      <c r="D4401" s="21" t="inlineStr">
        <is>
          <r>
            <t xml:space="preserve">UNID</t>
          </r>
        </is>
      </c>
      <c r="E4401" s="21" t="inlineStr">
        <is>
          <r>
            <t xml:space="preserve">COEFICIENTE</t>
          </r>
        </is>
      </c>
      <c r="F4401" s="21" t="inlineStr">
        <is>
          <r>
            <t xml:space="preserve">PREÇO UNITÁRIO</t>
          </r>
        </is>
      </c>
      <c r="G4401" s="21" t="inlineStr">
        <is>
          <r>
            <t xml:space="preserve">TOTAL</t>
          </r>
        </is>
      </c>
    </row>
    <row r="4402" customHeight="1" ht="21">
      <c r="A4402" s="22" t="inlineStr">
        <is>
          <r>
            <t xml:space="preserve">88248</t>
          </r>
        </is>
      </c>
      <c r="B4402" s="23" t="inlineStr">
        <is>
          <r>
            <t xml:space="preserve">AUXILIAR DE ENCANADOR OU BOMBEIRO HIDRÁULICO COM ENCARGOS COMPLEMENTARES</t>
          </r>
        </is>
      </c>
      <c r="C4402" s="22" t="inlineStr">
        <is>
          <r>
            <t xml:space="preserve">SINAPI</t>
          </r>
        </is>
      </c>
      <c r="D4402" s="22" t="inlineStr">
        <is>
          <r>
            <t xml:space="preserve">H</t>
          </r>
        </is>
      </c>
      <c r="E4402" s="24" t="n">
        <v>0.0576</v>
      </c>
      <c r="F4402" s="25" t="n">
        <v>24.23</v>
      </c>
      <c r="G4402" s="25" t="n">
        <f>TRUNC(TRUNC(E4402,8)*F4402,2)</f>
        <v>1.39</v>
      </c>
    </row>
    <row r="4403" customHeight="1" ht="21">
      <c r="A4403" s="22" t="inlineStr">
        <is>
          <r>
            <t xml:space="preserve">88267</t>
          </r>
        </is>
      </c>
      <c r="B4403" s="23" t="inlineStr">
        <is>
          <r>
            <t xml:space="preserve">ENCANADOR OU BOMBEIRO HIDRÁULICO COM ENCARGOS COMPLEMENTARES</t>
          </r>
        </is>
      </c>
      <c r="C4403" s="22" t="inlineStr">
        <is>
          <r>
            <t xml:space="preserve">SINAPI</t>
          </r>
        </is>
      </c>
      <c r="D4403" s="22" t="inlineStr">
        <is>
          <r>
            <t xml:space="preserve">H</t>
          </r>
        </is>
      </c>
      <c r="E4403" s="24" t="n">
        <v>0.0576</v>
      </c>
      <c r="F4403" s="25" t="n">
        <v>29.86</v>
      </c>
      <c r="G4403" s="25" t="n">
        <f>TRUNC(TRUNC(E4403,8)*F4403,2)</f>
        <v>1.71</v>
      </c>
    </row>
    <row r="4404" customHeight="1" ht="18">
      <c r="A4404" s="2" t="inlineStr"/>
      <c r="B4404" s="2" t="inlineStr"/>
      <c r="C4404" s="2" t="inlineStr"/>
      <c r="D4404" s="2" t="inlineStr"/>
      <c r="E4404" s="26" t="inlineStr">
        <is>
          <r>
            <t xml:space="preserve">TOTAL Mão de Obra com Encargos Complementares:</t>
          </r>
        </is>
      </c>
      <c r="F4404" s="26" t="inlineStr"/>
      <c r="G4404" s="27" t="n">
        <f>SUM(G4402:G4403)</f>
        <v>3.1</v>
      </c>
    </row>
    <row r="4405" customHeight="1" ht="15">
      <c r="A4405" s="2" t="inlineStr"/>
      <c r="B4405" s="2" t="inlineStr"/>
      <c r="C4405" s="2" t="inlineStr"/>
      <c r="D4405" s="2" t="inlineStr"/>
      <c r="E4405" s="28" t="inlineStr">
        <is>
          <r>
            <t xml:space="preserve">VALOR:</t>
          </r>
        </is>
      </c>
      <c r="F4405" s="28" t="inlineStr"/>
      <c r="G4405" s="29" t="n">
        <f>ROUND(SUM(G4400,G4404),2)</f>
        <v>6.18</v>
      </c>
    </row>
    <row r="4406" customHeight="1" ht="15">
      <c r="A4406" s="2" t="inlineStr"/>
      <c r="B4406" s="2" t="inlineStr"/>
      <c r="C4406" s="2" t="inlineStr"/>
      <c r="D4406" s="2" t="inlineStr"/>
      <c r="E4406" s="28" t="inlineStr">
        <is>
          <r>
            <t xml:space="preserve">VALOR BDI (20.34%):</t>
          </r>
        </is>
      </c>
      <c r="F4406" s="28" t="inlineStr"/>
      <c r="G4406" s="29" t="n">
        <f>ROUND(G4405*(20.34/100),2)</f>
        <v>1.26</v>
      </c>
    </row>
    <row r="4407" customHeight="1" ht="15">
      <c r="A4407" s="2" t="inlineStr"/>
      <c r="B4407" s="2" t="inlineStr"/>
      <c r="C4407" s="2" t="inlineStr"/>
      <c r="D4407" s="2" t="inlineStr"/>
      <c r="E4407" s="28" t="inlineStr">
        <is>
          <r>
            <t xml:space="preserve">VALOR COM BDI:</t>
          </r>
        </is>
      </c>
      <c r="F4407" s="28" t="inlineStr"/>
      <c r="G4407" s="29" t="n">
        <f>G4406+G4405</f>
        <v>7.44</v>
      </c>
    </row>
    <row r="4408" customHeight="1" ht="10">
      <c r="A4408" s="2" t="inlineStr"/>
      <c r="B4408" s="2" t="inlineStr"/>
      <c r="C4408" s="2" t="inlineStr"/>
      <c r="D4408" s="2" t="inlineStr"/>
      <c r="E4408" s="18" t="inlineStr"/>
      <c r="F4408" s="18" t="inlineStr"/>
      <c r="G4408" s="18" t="inlineStr"/>
    </row>
    <row r="4409" customHeight="1" ht="20">
      <c r="A4409" s="19" t="inlineStr">
        <is>
          <r>
            <t xml:space="preserve">​94674​ JOELHO 90 GRAUS, PVC, SOLDÁVEL, DN 32 MM INSTALADO EM RESERVAÇÃO PREDIAL DE ÁGUA - FORNECIMENTO E INSTALAÇÃO. AF_04/2024​ (UN)</t>
          </r>
        </is>
      </c>
      <c r="B4409" s="19" t="inlineStr"/>
      <c r="C4409" s="19" t="inlineStr"/>
      <c r="D4409" s="19" t="inlineStr"/>
      <c r="E4409" s="19" t="inlineStr"/>
      <c r="F4409" s="19" t="inlineStr"/>
      <c r="G4409" s="19" t="inlineStr"/>
    </row>
    <row r="4410" customHeight="1" ht="15">
      <c r="A4410" s="20" t="inlineStr">
        <is>
          <r>
            <t xml:space="preserve">Material</t>
          </r>
        </is>
      </c>
      <c r="B4410" s="20" t="inlineStr"/>
      <c r="C4410" s="21" t="inlineStr">
        <is>
          <r>
            <t xml:space="preserve">FONTE</t>
          </r>
        </is>
      </c>
      <c r="D4410" s="21" t="inlineStr">
        <is>
          <r>
            <t xml:space="preserve">UNID</t>
          </r>
        </is>
      </c>
      <c r="E4410" s="21" t="inlineStr">
        <is>
          <r>
            <t xml:space="preserve">COEFICIENTE</t>
          </r>
        </is>
      </c>
      <c r="F4410" s="21" t="inlineStr">
        <is>
          <r>
            <t xml:space="preserve">PREÇO UNITÁRIO</t>
          </r>
        </is>
      </c>
      <c r="G4410" s="21" t="inlineStr">
        <is>
          <r>
            <t xml:space="preserve">TOTAL</t>
          </r>
        </is>
      </c>
    </row>
    <row r="4411" customHeight="1" ht="15">
      <c r="A4411" s="22" t="inlineStr">
        <is>
          <r>
            <t xml:space="preserve">00000122</t>
          </r>
        </is>
      </c>
      <c r="B4411" s="23" t="inlineStr">
        <is>
          <r>
            <t xml:space="preserve">ADESIVO PLASTICO PARA PVC, FRASCO COM *850* GR</t>
          </r>
        </is>
      </c>
      <c r="C4411" s="22" t="inlineStr">
        <is>
          <r>
            <t xml:space="preserve">SINAPI</t>
          </r>
        </is>
      </c>
      <c r="D4411" s="22" t="inlineStr">
        <is>
          <r>
            <t xml:space="preserve">UN</t>
          </r>
        </is>
      </c>
      <c r="E4411" s="24" t="n">
        <v>0.0094</v>
      </c>
      <c r="F4411" s="25" t="n">
        <v>61.86</v>
      </c>
      <c r="G4411" s="25" t="n">
        <f>TRUNC(TRUNC(E4411,8)*F4411,2)</f>
        <v>0.58</v>
      </c>
    </row>
    <row r="4412" customHeight="1" ht="21">
      <c r="A4412" s="22" t="inlineStr">
        <is>
          <r>
            <t xml:space="preserve">00003536</t>
          </r>
        </is>
      </c>
      <c r="B4412" s="23" t="inlineStr">
        <is>
          <r>
            <t xml:space="preserve">JOELHO PVC, SOLDAVEL, 90 GRAUS, 32 MM, COR MARROM, PARA AGUA FRIA PREDIAL</t>
          </r>
        </is>
      </c>
      <c r="C4412" s="22" t="inlineStr">
        <is>
          <r>
            <t xml:space="preserve">SINAPI</t>
          </r>
        </is>
      </c>
      <c r="D4412" s="22" t="inlineStr">
        <is>
          <r>
            <t xml:space="preserve">UN</t>
          </r>
        </is>
      </c>
      <c r="E4412" s="24" t="n">
        <v>1.0</v>
      </c>
      <c r="F4412" s="25" t="n">
        <v>2.52</v>
      </c>
      <c r="G4412" s="25" t="n">
        <f>TRUNC(TRUNC(E4412,8)*F4412,2)</f>
        <v>2.52</v>
      </c>
    </row>
    <row r="4413" customHeight="1" ht="15">
      <c r="A4413" s="22" t="inlineStr">
        <is>
          <r>
            <t xml:space="preserve">00038383</t>
          </r>
        </is>
      </c>
      <c r="B4413" s="23" t="inlineStr">
        <is>
          <r>
            <t xml:space="preserve">LIXA D'AGUA EM FOLHA, COR PRETA, GRAO 100</t>
          </r>
        </is>
      </c>
      <c r="C4413" s="22" t="inlineStr">
        <is>
          <r>
            <t xml:space="preserve">SINAPI</t>
          </r>
        </is>
      </c>
      <c r="D4413" s="22" t="inlineStr">
        <is>
          <r>
            <t xml:space="preserve">UN</t>
          </r>
        </is>
      </c>
      <c r="E4413" s="24" t="n">
        <v>0.0084</v>
      </c>
      <c r="F4413" s="25" t="n">
        <v>1.65</v>
      </c>
      <c r="G4413" s="25" t="n">
        <f>TRUNC(TRUNC(E4413,8)*F4413,2)</f>
        <v>0.01</v>
      </c>
    </row>
    <row r="4414" customHeight="1" ht="21">
      <c r="A4414" s="22" t="inlineStr">
        <is>
          <r>
            <t xml:space="preserve">00020083</t>
          </r>
        </is>
      </c>
      <c r="B4414" s="23" t="inlineStr">
        <is>
          <r>
            <t xml:space="preserve">SOLUCAO PREPARADORA / LIMPADORA PARA PVC, FRASCO COM 1000 CM3</t>
          </r>
        </is>
      </c>
      <c r="C4414" s="22" t="inlineStr">
        <is>
          <r>
            <t xml:space="preserve">SINAPI</t>
          </r>
        </is>
      </c>
      <c r="D4414" s="22" t="inlineStr">
        <is>
          <r>
            <t xml:space="preserve">UN</t>
          </r>
        </is>
      </c>
      <c r="E4414" s="24" t="n">
        <v>0.011</v>
      </c>
      <c r="F4414" s="25" t="n">
        <v>70.08</v>
      </c>
      <c r="G4414" s="25" t="n">
        <f>TRUNC(TRUNC(E4414,8)*F4414,2)</f>
        <v>0.77</v>
      </c>
    </row>
    <row r="4415" customHeight="1" ht="15">
      <c r="A4415" s="2" t="inlineStr"/>
      <c r="B4415" s="2" t="inlineStr"/>
      <c r="C4415" s="2" t="inlineStr"/>
      <c r="D4415" s="2" t="inlineStr"/>
      <c r="E4415" s="26" t="inlineStr">
        <is>
          <r>
            <t xml:space="preserve">TOTAL Material:</t>
          </r>
        </is>
      </c>
      <c r="F4415" s="26" t="inlineStr"/>
      <c r="G4415" s="27" t="n">
        <f>SUM(G4411:G4414)</f>
        <v>3.88</v>
      </c>
    </row>
    <row r="4416" customHeight="1" ht="15">
      <c r="A4416" s="20" t="inlineStr">
        <is>
          <r>
            <t xml:space="preserve">Mão de Obra com Encargos Complementares</t>
          </r>
        </is>
      </c>
      <c r="B4416" s="20" t="inlineStr"/>
      <c r="C4416" s="21" t="inlineStr">
        <is>
          <r>
            <t xml:space="preserve">FONTE</t>
          </r>
        </is>
      </c>
      <c r="D4416" s="21" t="inlineStr">
        <is>
          <r>
            <t xml:space="preserve">UNID</t>
          </r>
        </is>
      </c>
      <c r="E4416" s="21" t="inlineStr">
        <is>
          <r>
            <t xml:space="preserve">COEFICIENTE</t>
          </r>
        </is>
      </c>
      <c r="F4416" s="21" t="inlineStr">
        <is>
          <r>
            <t xml:space="preserve">PREÇO UNITÁRIO</t>
          </r>
        </is>
      </c>
      <c r="G4416" s="21" t="inlineStr">
        <is>
          <r>
            <t xml:space="preserve">TOTAL</t>
          </r>
        </is>
      </c>
    </row>
    <row r="4417" customHeight="1" ht="21">
      <c r="A4417" s="22" t="inlineStr">
        <is>
          <r>
            <t xml:space="preserve">88248</t>
          </r>
        </is>
      </c>
      <c r="B4417" s="23" t="inlineStr">
        <is>
          <r>
            <t xml:space="preserve">AUXILIAR DE ENCANADOR OU BOMBEIRO HIDRÁULICO COM ENCARGOS COMPLEMENTARES</t>
          </r>
        </is>
      </c>
      <c r="C4417" s="22" t="inlineStr">
        <is>
          <r>
            <t xml:space="preserve">SINAPI</t>
          </r>
        </is>
      </c>
      <c r="D4417" s="22" t="inlineStr">
        <is>
          <r>
            <t xml:space="preserve">H</t>
          </r>
        </is>
      </c>
      <c r="E4417" s="24" t="n">
        <v>0.0751</v>
      </c>
      <c r="F4417" s="25" t="n">
        <v>24.23</v>
      </c>
      <c r="G4417" s="25" t="n">
        <f>TRUNC(TRUNC(E4417,8)*F4417,2)</f>
        <v>1.81</v>
      </c>
    </row>
    <row r="4418" customHeight="1" ht="21">
      <c r="A4418" s="22" t="inlineStr">
        <is>
          <r>
            <t xml:space="preserve">88267</t>
          </r>
        </is>
      </c>
      <c r="B4418" s="23" t="inlineStr">
        <is>
          <r>
            <t xml:space="preserve">ENCANADOR OU BOMBEIRO HIDRÁULICO COM ENCARGOS COMPLEMENTARES</t>
          </r>
        </is>
      </c>
      <c r="C4418" s="22" t="inlineStr">
        <is>
          <r>
            <t xml:space="preserve">SINAPI</t>
          </r>
        </is>
      </c>
      <c r="D4418" s="22" t="inlineStr">
        <is>
          <r>
            <t xml:space="preserve">H</t>
          </r>
        </is>
      </c>
      <c r="E4418" s="24" t="n">
        <v>0.0751</v>
      </c>
      <c r="F4418" s="25" t="n">
        <v>29.86</v>
      </c>
      <c r="G4418" s="25" t="n">
        <f>TRUNC(TRUNC(E4418,8)*F4418,2)</f>
        <v>2.24</v>
      </c>
    </row>
    <row r="4419" customHeight="1" ht="18">
      <c r="A4419" s="2" t="inlineStr"/>
      <c r="B4419" s="2" t="inlineStr"/>
      <c r="C4419" s="2" t="inlineStr"/>
      <c r="D4419" s="2" t="inlineStr"/>
      <c r="E4419" s="26" t="inlineStr">
        <is>
          <r>
            <t xml:space="preserve">TOTAL Mão de Obra com Encargos Complementares:</t>
          </r>
        </is>
      </c>
      <c r="F4419" s="26" t="inlineStr"/>
      <c r="G4419" s="27" t="n">
        <f>SUM(G4417:G4418)</f>
        <v>4.05</v>
      </c>
    </row>
    <row r="4420" customHeight="1" ht="15">
      <c r="A4420" s="2" t="inlineStr"/>
      <c r="B4420" s="2" t="inlineStr"/>
      <c r="C4420" s="2" t="inlineStr"/>
      <c r="D4420" s="2" t="inlineStr"/>
      <c r="E4420" s="28" t="inlineStr">
        <is>
          <r>
            <t xml:space="preserve">VALOR:</t>
          </r>
        </is>
      </c>
      <c r="F4420" s="28" t="inlineStr"/>
      <c r="G4420" s="29" t="n">
        <f>ROUND(SUM(G4415,G4419),2)</f>
        <v>7.93</v>
      </c>
    </row>
    <row r="4421" customHeight="1" ht="15">
      <c r="A4421" s="2" t="inlineStr"/>
      <c r="B4421" s="2" t="inlineStr"/>
      <c r="C4421" s="2" t="inlineStr"/>
      <c r="D4421" s="2" t="inlineStr"/>
      <c r="E4421" s="28" t="inlineStr">
        <is>
          <r>
            <t xml:space="preserve">VALOR BDI (20.34%):</t>
          </r>
        </is>
      </c>
      <c r="F4421" s="28" t="inlineStr"/>
      <c r="G4421" s="29" t="n">
        <f>ROUND(G4420*(20.34/100),2)</f>
        <v>1.61</v>
      </c>
    </row>
    <row r="4422" customHeight="1" ht="15">
      <c r="A4422" s="2" t="inlineStr"/>
      <c r="B4422" s="2" t="inlineStr"/>
      <c r="C4422" s="2" t="inlineStr"/>
      <c r="D4422" s="2" t="inlineStr"/>
      <c r="E4422" s="28" t="inlineStr">
        <is>
          <r>
            <t xml:space="preserve">VALOR COM BDI:</t>
          </r>
        </is>
      </c>
      <c r="F4422" s="28" t="inlineStr"/>
      <c r="G4422" s="29" t="n">
        <f>G4421+G4420</f>
        <v>9.54</v>
      </c>
    </row>
    <row r="4423" customHeight="1" ht="10">
      <c r="A4423" s="2" t="inlineStr"/>
      <c r="B4423" s="2" t="inlineStr"/>
      <c r="C4423" s="2" t="inlineStr"/>
      <c r="D4423" s="2" t="inlineStr"/>
      <c r="E4423" s="18" t="inlineStr"/>
      <c r="F4423" s="18" t="inlineStr"/>
      <c r="G4423" s="18" t="inlineStr"/>
    </row>
    <row r="4424" customHeight="1" ht="20">
      <c r="A4424" s="19" t="inlineStr">
        <is>
          <r>
            <t xml:space="preserve">​S12514​ Kit de alarme para WC PNE, composto por botoeira e sirene audiovisual - fornecimento e instalação​ (un)</t>
          </r>
        </is>
      </c>
      <c r="B4424" s="19" t="inlineStr"/>
      <c r="C4424" s="19" t="inlineStr"/>
      <c r="D4424" s="19" t="inlineStr"/>
      <c r="E4424" s="19" t="inlineStr"/>
      <c r="F4424" s="19" t="inlineStr"/>
      <c r="G4424" s="19" t="inlineStr"/>
    </row>
    <row r="4425" customHeight="1" ht="15">
      <c r="A4425" s="20" t="inlineStr">
        <is>
          <r>
            <t xml:space="preserve">Material</t>
          </r>
        </is>
      </c>
      <c r="B4425" s="20" t="inlineStr"/>
      <c r="C4425" s="21" t="inlineStr">
        <is>
          <r>
            <t xml:space="preserve">FONTE</t>
          </r>
        </is>
      </c>
      <c r="D4425" s="21" t="inlineStr">
        <is>
          <r>
            <t xml:space="preserve">UNID</t>
          </r>
        </is>
      </c>
      <c r="E4425" s="21" t="inlineStr">
        <is>
          <r>
            <t xml:space="preserve">COEFICIENTE</t>
          </r>
        </is>
      </c>
      <c r="F4425" s="21" t="inlineStr">
        <is>
          <r>
            <t xml:space="preserve">PREÇO UNITÁRIO</t>
          </r>
        </is>
      </c>
      <c r="G4425" s="21" t="inlineStr">
        <is>
          <r>
            <t xml:space="preserve">TOTAL</t>
          </r>
        </is>
      </c>
    </row>
    <row r="4426" customHeight="1" ht="21">
      <c r="A4426" s="22" t="inlineStr">
        <is>
          <r>
            <t xml:space="preserve">I13333</t>
          </r>
        </is>
      </c>
      <c r="B4426" s="23" t="inlineStr">
        <is>
          <r>
            <t xml:space="preserve">Kit de alarme para WC PNE, composto por botoeira e sirene audiovisual - fornecimento e instalação</t>
          </r>
        </is>
      </c>
      <c r="C4426" s="22" t="inlineStr">
        <is>
          <r>
            <t xml:space="preserve">ORSE</t>
          </r>
        </is>
      </c>
      <c r="D4426" s="22" t="inlineStr">
        <is>
          <r>
            <t xml:space="preserve">un</t>
          </r>
        </is>
      </c>
      <c r="E4426" s="24" t="n">
        <v>1.0</v>
      </c>
      <c r="F4426" s="25" t="n">
        <v>794.09</v>
      </c>
      <c r="G4426" s="25" t="n">
        <f>TRUNC(TRUNC(E4426,8)*F4426,2)</f>
        <v>794.09</v>
      </c>
    </row>
    <row r="4427" customHeight="1" ht="15">
      <c r="A4427" s="2" t="inlineStr"/>
      <c r="B4427" s="2" t="inlineStr"/>
      <c r="C4427" s="2" t="inlineStr"/>
      <c r="D4427" s="2" t="inlineStr"/>
      <c r="E4427" s="26" t="inlineStr">
        <is>
          <r>
            <t xml:space="preserve">TOTAL Material:</t>
          </r>
        </is>
      </c>
      <c r="F4427" s="26" t="inlineStr"/>
      <c r="G4427" s="27" t="n">
        <f>SUM(G4426:G4426)</f>
        <v>794.09</v>
      </c>
    </row>
    <row r="4428" customHeight="1" ht="15">
      <c r="A4428" s="2" t="inlineStr"/>
      <c r="B4428" s="2" t="inlineStr"/>
      <c r="C4428" s="2" t="inlineStr"/>
      <c r="D4428" s="2" t="inlineStr"/>
      <c r="E4428" s="28" t="inlineStr">
        <is>
          <r>
            <t xml:space="preserve">VALOR:</t>
          </r>
        </is>
      </c>
      <c r="F4428" s="28" t="inlineStr"/>
      <c r="G4428" s="29" t="n">
        <f>ROUND(SUM(G4427),2)</f>
        <v>794.09</v>
      </c>
    </row>
    <row r="4429" customHeight="1" ht="15">
      <c r="A4429" s="2" t="inlineStr"/>
      <c r="B4429" s="2" t="inlineStr"/>
      <c r="C4429" s="2" t="inlineStr"/>
      <c r="D4429" s="2" t="inlineStr"/>
      <c r="E4429" s="28" t="inlineStr">
        <is>
          <r>
            <t xml:space="preserve">VALOR BDI (20.34%):</t>
          </r>
        </is>
      </c>
      <c r="F4429" s="28" t="inlineStr"/>
      <c r="G4429" s="29" t="n">
        <f>ROUND(G4428*(20.34/100),2)</f>
        <v>161.52</v>
      </c>
    </row>
    <row r="4430" customHeight="1" ht="15">
      <c r="A4430" s="2" t="inlineStr"/>
      <c r="B4430" s="2" t="inlineStr"/>
      <c r="C4430" s="2" t="inlineStr"/>
      <c r="D4430" s="2" t="inlineStr"/>
      <c r="E4430" s="28" t="inlineStr">
        <is>
          <r>
            <t xml:space="preserve">VALOR COM BDI:</t>
          </r>
        </is>
      </c>
      <c r="F4430" s="28" t="inlineStr"/>
      <c r="G4430" s="29" t="n">
        <f>G4429+G4428</f>
        <v>955.61</v>
      </c>
    </row>
    <row r="4431" customHeight="1" ht="10">
      <c r="A4431" s="2" t="inlineStr"/>
      <c r="B4431" s="2" t="inlineStr"/>
      <c r="C4431" s="2" t="inlineStr"/>
      <c r="D4431" s="2" t="inlineStr"/>
      <c r="E4431" s="18" t="inlineStr"/>
      <c r="F4431" s="18" t="inlineStr"/>
      <c r="G4431" s="18" t="inlineStr"/>
    </row>
    <row r="4432" customHeight="1" ht="20">
      <c r="A4432" s="19" t="inlineStr">
        <is>
          <r>
            <t xml:space="preserve">​101964​ LAJE PRÉ-MOLDADA UNIDIRECIONAL, BIAPOIADA, PARA FORRO, ENCHIMENTO EM CERÂMICA, VIGOTA CONVENCIONAL, ALTURA TOTAL DA LAJE "LT" = 12 CM (ENCHIMENTO+CAPA) = (8+4). AF_08/2025​ (M2)</t>
          </r>
        </is>
      </c>
      <c r="B4432" s="19" t="inlineStr"/>
      <c r="C4432" s="19" t="inlineStr"/>
      <c r="D4432" s="19" t="inlineStr"/>
      <c r="E4432" s="19" t="inlineStr"/>
      <c r="F4432" s="19" t="inlineStr"/>
      <c r="G4432" s="19" t="inlineStr"/>
    </row>
    <row r="4433" customHeight="1" ht="15">
      <c r="A4433" s="20" t="inlineStr">
        <is>
          <r>
            <t xml:space="preserve">Material</t>
          </r>
        </is>
      </c>
      <c r="B4433" s="20" t="inlineStr"/>
      <c r="C4433" s="21" t="inlineStr">
        <is>
          <r>
            <t xml:space="preserve">FONTE</t>
          </r>
        </is>
      </c>
      <c r="D4433" s="21" t="inlineStr">
        <is>
          <r>
            <t xml:space="preserve">UNID</t>
          </r>
        </is>
      </c>
      <c r="E4433" s="21" t="inlineStr">
        <is>
          <r>
            <t xml:space="preserve">COEFICIENTE</t>
          </r>
        </is>
      </c>
      <c r="F4433" s="21" t="inlineStr">
        <is>
          <r>
            <t xml:space="preserve">PREÇO UNITÁRIO</t>
          </r>
        </is>
      </c>
      <c r="G4433" s="21" t="inlineStr">
        <is>
          <r>
            <t xml:space="preserve">TOTAL</t>
          </r>
        </is>
      </c>
    </row>
    <row r="4434" customHeight="1" ht="29">
      <c r="A4434" s="22" t="inlineStr">
        <is>
          <r>
            <t xml:space="preserve">00003741</t>
          </r>
        </is>
      </c>
      <c r="B4434" s="23" t="inlineStr">
        <is>
          <r>
            <t xml:space="preserve">LAJE PRE-MOLDADA CONVENCIONAL (LAJOTAS + VIGOTAS) PARA FORRO, UNIDIRECIONAL, SOBRECARGA DE 100 KG/M2, VAO ATE 4,5 M (SEM COLOCACAO)</t>
          </r>
        </is>
      </c>
      <c r="C4434" s="22" t="inlineStr">
        <is>
          <r>
            <t xml:space="preserve">SINAPI</t>
          </r>
        </is>
      </c>
      <c r="D4434" s="22" t="inlineStr">
        <is>
          <r>
            <t xml:space="preserve">M2</t>
          </r>
        </is>
      </c>
      <c r="E4434" s="24" t="n">
        <v>1.0</v>
      </c>
      <c r="F4434" s="25" t="n">
        <v>53.38</v>
      </c>
      <c r="G4434" s="25" t="n">
        <f>TRUNC(TRUNC(E4434,8)*F4434,2)</f>
        <v>53.38</v>
      </c>
    </row>
    <row r="4435" customHeight="1" ht="21">
      <c r="A4435" s="22" t="inlineStr">
        <is>
          <r>
            <t xml:space="preserve">00040304</t>
          </r>
        </is>
      </c>
      <c r="B4435" s="23" t="inlineStr">
        <is>
          <r>
            <t xml:space="preserve">PREGO DE ACO POLIDO COM CABECA DUPLA 17 X 27 (2 1/2 X 11)</t>
          </r>
        </is>
      </c>
      <c r="C4435" s="22" t="inlineStr">
        <is>
          <r>
            <t xml:space="preserve">SINAPI</t>
          </r>
        </is>
      </c>
      <c r="D4435" s="22" t="inlineStr">
        <is>
          <r>
            <t xml:space="preserve">KG</t>
          </r>
        </is>
      </c>
      <c r="E4435" s="24" t="n">
        <v>0.04</v>
      </c>
      <c r="F4435" s="25" t="n">
        <v>17.51</v>
      </c>
      <c r="G4435" s="25" t="n">
        <f>TRUNC(TRUNC(E4435,8)*F4435,2)</f>
        <v>0.7</v>
      </c>
    </row>
    <row r="4436" customHeight="1" ht="29">
      <c r="A4436" s="22" t="inlineStr">
        <is>
          <r>
            <t xml:space="preserve">00006193</t>
          </r>
        </is>
      </c>
      <c r="B4436" s="23" t="inlineStr">
        <is>
          <r>
            <t xml:space="preserve">TABUA NAO APARELHADA *2,5 X 20* CM, EM MACARANDUBA/MASSARANDUBA, ANGELIM OU EQUIVALENTE DA REGIAO - BRUTA</t>
          </r>
        </is>
      </c>
      <c r="C4436" s="22" t="inlineStr">
        <is>
          <r>
            <t xml:space="preserve">SINAPI</t>
          </r>
        </is>
      </c>
      <c r="D4436" s="22" t="inlineStr">
        <is>
          <r>
            <t xml:space="preserve">M</t>
          </r>
        </is>
      </c>
      <c r="E4436" s="24" t="n">
        <v>1.87</v>
      </c>
      <c r="F4436" s="25" t="n">
        <v>20.49</v>
      </c>
      <c r="G4436" s="25" t="n">
        <f>TRUNC(TRUNC(E4436,8)*F4436,2)</f>
        <v>38.31</v>
      </c>
    </row>
    <row r="4437" customHeight="1" ht="15">
      <c r="A4437" s="2" t="inlineStr"/>
      <c r="B4437" s="2" t="inlineStr"/>
      <c r="C4437" s="2" t="inlineStr"/>
      <c r="D4437" s="2" t="inlineStr"/>
      <c r="E4437" s="26" t="inlineStr">
        <is>
          <r>
            <t xml:space="preserve">TOTAL Material:</t>
          </r>
        </is>
      </c>
      <c r="F4437" s="26" t="inlineStr"/>
      <c r="G4437" s="27" t="n">
        <f>SUM(G4434:G4436)</f>
        <v>92.39</v>
      </c>
    </row>
    <row r="4438" customHeight="1" ht="15">
      <c r="A4438" s="20" t="inlineStr">
        <is>
          <r>
            <t xml:space="preserve">Mão de Obra com Encargos Complementares</t>
          </r>
        </is>
      </c>
      <c r="B4438" s="20" t="inlineStr"/>
      <c r="C4438" s="21" t="inlineStr">
        <is>
          <r>
            <t xml:space="preserve">FONTE</t>
          </r>
        </is>
      </c>
      <c r="D4438" s="21" t="inlineStr">
        <is>
          <r>
            <t xml:space="preserve">UNID</t>
          </r>
        </is>
      </c>
      <c r="E4438" s="21" t="inlineStr">
        <is>
          <r>
            <t xml:space="preserve">COEFICIENTE</t>
          </r>
        </is>
      </c>
      <c r="F4438" s="21" t="inlineStr">
        <is>
          <r>
            <t xml:space="preserve">PREÇO UNITÁRIO</t>
          </r>
        </is>
      </c>
      <c r="G4438" s="21" t="inlineStr">
        <is>
          <r>
            <t xml:space="preserve">TOTAL</t>
          </r>
        </is>
      </c>
    </row>
    <row r="4439" customHeight="1" ht="21">
      <c r="A4439" s="22" t="inlineStr">
        <is>
          <r>
            <t xml:space="preserve">88262</t>
          </r>
        </is>
      </c>
      <c r="B4439" s="23" t="inlineStr">
        <is>
          <r>
            <t xml:space="preserve">CARPINTEIRO DE FORMAS COM ENCARGOS COMPLEMENTARES</t>
          </r>
        </is>
      </c>
      <c r="C4439" s="22" t="inlineStr">
        <is>
          <r>
            <t xml:space="preserve">SINAPI</t>
          </r>
        </is>
      </c>
      <c r="D4439" s="22" t="inlineStr">
        <is>
          <r>
            <t xml:space="preserve">H</t>
          </r>
        </is>
      </c>
      <c r="E4439" s="24" t="n">
        <v>0.52</v>
      </c>
      <c r="F4439" s="25" t="n">
        <v>30.15</v>
      </c>
      <c r="G4439" s="25" t="n">
        <f>TRUNC(TRUNC(E4439,8)*F4439,2)</f>
        <v>15.67</v>
      </c>
    </row>
    <row r="4440" customHeight="1" ht="15">
      <c r="A4440" s="22" t="inlineStr">
        <is>
          <r>
            <t xml:space="preserve">88316</t>
          </r>
        </is>
      </c>
      <c r="B4440" s="23" t="inlineStr">
        <is>
          <r>
            <t xml:space="preserve">SERVENTE COM ENCARGOS COMPLEMENTARES</t>
          </r>
        </is>
      </c>
      <c r="C4440" s="22" t="inlineStr">
        <is>
          <r>
            <t xml:space="preserve">SINAPI</t>
          </r>
        </is>
      </c>
      <c r="D4440" s="22" t="inlineStr">
        <is>
          <r>
            <t xml:space="preserve">H</t>
          </r>
        </is>
      </c>
      <c r="E4440" s="24" t="n">
        <v>0.39</v>
      </c>
      <c r="F4440" s="25" t="n">
        <v>23.56</v>
      </c>
      <c r="G4440" s="25" t="n">
        <f>TRUNC(TRUNC(E4440,8)*F4440,2)</f>
        <v>9.18</v>
      </c>
    </row>
    <row r="4441" customHeight="1" ht="18">
      <c r="A4441" s="2" t="inlineStr"/>
      <c r="B4441" s="2" t="inlineStr"/>
      <c r="C4441" s="2" t="inlineStr"/>
      <c r="D4441" s="2" t="inlineStr"/>
      <c r="E4441" s="26" t="inlineStr">
        <is>
          <r>
            <t xml:space="preserve">TOTAL Mão de Obra com Encargos Complementares:</t>
          </r>
        </is>
      </c>
      <c r="F4441" s="26" t="inlineStr"/>
      <c r="G4441" s="27" t="n">
        <f>SUM(G4439:G4440)</f>
        <v>24.85</v>
      </c>
    </row>
    <row r="4442" customHeight="1" ht="15">
      <c r="A4442" s="20" t="inlineStr">
        <is>
          <r>
            <t xml:space="preserve">Serviço</t>
          </r>
        </is>
      </c>
      <c r="B4442" s="20" t="inlineStr"/>
      <c r="C4442" s="21" t="inlineStr">
        <is>
          <r>
            <t xml:space="preserve">FONTE</t>
          </r>
        </is>
      </c>
      <c r="D4442" s="21" t="inlineStr">
        <is>
          <r>
            <t xml:space="preserve">UNID</t>
          </r>
        </is>
      </c>
      <c r="E4442" s="21" t="inlineStr">
        <is>
          <r>
            <t xml:space="preserve">COEFICIENTE</t>
          </r>
        </is>
      </c>
      <c r="F4442" s="21" t="inlineStr">
        <is>
          <r>
            <t xml:space="preserve">PREÇO UNITÁRIO</t>
          </r>
        </is>
      </c>
      <c r="G4442" s="21" t="inlineStr">
        <is>
          <r>
            <t xml:space="preserve">TOTAL</t>
          </r>
        </is>
      </c>
    </row>
    <row r="4443" customHeight="1" ht="29">
      <c r="A4443" s="22" t="inlineStr">
        <is>
          <r>
            <t xml:space="preserve">92767</t>
          </r>
        </is>
      </c>
      <c r="B4443" s="23" t="inlineStr">
        <is>
          <r>
            <t xml:space="preserve">ARMAÇÃO DE LAJE DE ESTRUTURA CONVENCIONAL DE CONCRETO ARMADO UTILIZANDO AÇO CA-60 DE 4,2 MM - MONTAGEM. AF_06/2022</t>
          </r>
        </is>
      </c>
      <c r="C4443" s="22" t="inlineStr">
        <is>
          <r>
            <t xml:space="preserve">SINAPI</t>
          </r>
        </is>
      </c>
      <c r="D4443" s="22" t="inlineStr">
        <is>
          <r>
            <t xml:space="preserve">KG</t>
          </r>
        </is>
      </c>
      <c r="E4443" s="24" t="n">
        <v>0.991</v>
      </c>
      <c r="F4443" s="25" t="n">
        <v>15.32</v>
      </c>
      <c r="G4443" s="25" t="n">
        <f>TRUNC(TRUNC(E4443,8)*F4443,2)</f>
        <v>15.18</v>
      </c>
    </row>
    <row r="4444" customHeight="1" ht="29">
      <c r="A4444" s="22" t="inlineStr">
        <is>
          <r>
            <t xml:space="preserve">103674</t>
          </r>
        </is>
      </c>
      <c r="B4444" s="23" t="inlineStr">
        <is>
          <r>
            <t xml:space="preserve">CONCRETAGEM DE VIGAS E LAJES, FCK=25 MPA, PARA LAJES PREMOLDADAS COM USO DE BOMBA - LANÇAMENTO, ADENSAMENTO E ACABAMENTO. AF_02/2022_PS</t>
          </r>
        </is>
      </c>
      <c r="C4444" s="22" t="inlineStr">
        <is>
          <r>
            <t xml:space="preserve">SINAPI</t>
          </r>
        </is>
      </c>
      <c r="D4444" s="22" t="inlineStr">
        <is>
          <r>
            <t xml:space="preserve">M3</t>
          </r>
        </is>
      </c>
      <c r="E4444" s="24" t="n">
        <v>0.054</v>
      </c>
      <c r="F4444" s="25" t="n">
        <v>657.98</v>
      </c>
      <c r="G4444" s="25" t="n">
        <f>TRUNC(TRUNC(E4444,8)*F4444,2)</f>
        <v>35.53</v>
      </c>
    </row>
    <row r="4445" customHeight="1" ht="21">
      <c r="A4445" s="22" t="inlineStr">
        <is>
          <r>
            <t xml:space="preserve">92273</t>
          </r>
        </is>
      </c>
      <c r="B4445" s="23" t="inlineStr">
        <is>
          <r>
            <t xml:space="preserve">FABRICAÇÃO DE ESCORAS DO TIPO PONTALETE, EM MADEIRA, PARA PÉ-DIREITO SIMPLES. AF_09/2020</t>
          </r>
        </is>
      </c>
      <c r="C4445" s="22" t="inlineStr">
        <is>
          <r>
            <t xml:space="preserve">SINAPI</t>
          </r>
        </is>
      </c>
      <c r="D4445" s="22" t="inlineStr">
        <is>
          <r>
            <t xml:space="preserve">M</t>
          </r>
        </is>
      </c>
      <c r="E4445" s="24" t="n">
        <v>1.16</v>
      </c>
      <c r="F4445" s="25" t="n">
        <v>19.37</v>
      </c>
      <c r="G4445" s="25" t="n">
        <f>TRUNC(TRUNC(E4445,8)*F4445,2)</f>
        <v>22.46</v>
      </c>
    </row>
    <row r="4446" customHeight="1" ht="15">
      <c r="A4446" s="2" t="inlineStr"/>
      <c r="B4446" s="2" t="inlineStr"/>
      <c r="C4446" s="2" t="inlineStr"/>
      <c r="D4446" s="2" t="inlineStr"/>
      <c r="E4446" s="26" t="inlineStr">
        <is>
          <r>
            <t xml:space="preserve">TOTAL Serviço:</t>
          </r>
        </is>
      </c>
      <c r="F4446" s="26" t="inlineStr"/>
      <c r="G4446" s="27" t="n">
        <f>SUM(G4443:G4445)</f>
        <v>73.17</v>
      </c>
    </row>
    <row r="4447" customHeight="1" ht="15">
      <c r="A4447" s="2" t="inlineStr"/>
      <c r="B4447" s="2" t="inlineStr"/>
      <c r="C4447" s="2" t="inlineStr"/>
      <c r="D4447" s="2" t="inlineStr"/>
      <c r="E4447" s="28" t="inlineStr">
        <is>
          <r>
            <t xml:space="preserve">VALOR:</t>
          </r>
        </is>
      </c>
      <c r="F4447" s="28" t="inlineStr"/>
      <c r="G4447" s="29" t="n">
        <f>ROUND(SUM(G4437,G4441,G4446),2)</f>
        <v>190.41</v>
      </c>
    </row>
    <row r="4448" customHeight="1" ht="15">
      <c r="A4448" s="2" t="inlineStr"/>
      <c r="B4448" s="2" t="inlineStr"/>
      <c r="C4448" s="2" t="inlineStr"/>
      <c r="D4448" s="2" t="inlineStr"/>
      <c r="E4448" s="28" t="inlineStr">
        <is>
          <r>
            <t xml:space="preserve">VALOR BDI (20.34%):</t>
          </r>
        </is>
      </c>
      <c r="F4448" s="28" t="inlineStr"/>
      <c r="G4448" s="29" t="n">
        <f>ROUND(G4447*(20.34/100),2)</f>
        <v>38.73</v>
      </c>
    </row>
    <row r="4449" customHeight="1" ht="15">
      <c r="A4449" s="2" t="inlineStr"/>
      <c r="B4449" s="2" t="inlineStr"/>
      <c r="C4449" s="2" t="inlineStr"/>
      <c r="D4449" s="2" t="inlineStr"/>
      <c r="E4449" s="28" t="inlineStr">
        <is>
          <r>
            <t xml:space="preserve">VALOR COM BDI:</t>
          </r>
        </is>
      </c>
      <c r="F4449" s="28" t="inlineStr"/>
      <c r="G4449" s="29" t="n">
        <f>G4448+G4447</f>
        <v>229.14</v>
      </c>
    </row>
    <row r="4450" customHeight="1" ht="10">
      <c r="A4450" s="2" t="inlineStr"/>
      <c r="B4450" s="2" t="inlineStr"/>
      <c r="C4450" s="2" t="inlineStr"/>
      <c r="D4450" s="2" t="inlineStr"/>
      <c r="E4450" s="18" t="inlineStr"/>
      <c r="F4450" s="18" t="inlineStr"/>
      <c r="G4450" s="18" t="inlineStr"/>
    </row>
    <row r="4451" customHeight="1" ht="20">
      <c r="A4451" s="19" t="inlineStr">
        <is>
          <r>
            <t xml:space="preserve">​C1603​ LANÇAMENTO E APLICAÇÃO DE CONCRETO C/ ELEVAÇÃO​ (M3)</t>
          </r>
        </is>
      </c>
      <c r="B4451" s="19" t="inlineStr"/>
      <c r="C4451" s="19" t="inlineStr"/>
      <c r="D4451" s="19" t="inlineStr"/>
      <c r="E4451" s="19" t="inlineStr"/>
      <c r="F4451" s="19" t="inlineStr"/>
      <c r="G4451" s="19" t="inlineStr"/>
    </row>
    <row r="4452" customHeight="1" ht="15">
      <c r="A4452" s="20" t="inlineStr">
        <is>
          <r>
            <t xml:space="preserve">Mão de Obra</t>
          </r>
        </is>
      </c>
      <c r="B4452" s="20" t="inlineStr"/>
      <c r="C4452" s="21" t="inlineStr">
        <is>
          <r>
            <t xml:space="preserve">FONTE</t>
          </r>
        </is>
      </c>
      <c r="D4452" s="21" t="inlineStr">
        <is>
          <r>
            <t xml:space="preserve">UNID</t>
          </r>
        </is>
      </c>
      <c r="E4452" s="21" t="inlineStr">
        <is>
          <r>
            <t xml:space="preserve">COEFICIENTE</t>
          </r>
        </is>
      </c>
      <c r="F4452" s="21" t="inlineStr">
        <is>
          <r>
            <t xml:space="preserve">PREÇO UNITÁRIO</t>
          </r>
        </is>
      </c>
      <c r="G4452" s="21" t="inlineStr">
        <is>
          <r>
            <t xml:space="preserve">TOTAL</t>
          </r>
        </is>
      </c>
    </row>
    <row r="4453" customHeight="1" ht="15">
      <c r="A4453" s="22" t="inlineStr">
        <is>
          <r>
            <t xml:space="preserve">I2391</t>
          </r>
        </is>
      </c>
      <c r="B4453" s="23" t="inlineStr">
        <is>
          <r>
            <t xml:space="preserve">PEDREIRO</t>
          </r>
        </is>
      </c>
      <c r="C4453" s="22" t="inlineStr">
        <is>
          <r>
            <t xml:space="preserve">SEINFRA</t>
          </r>
        </is>
      </c>
      <c r="D4453" s="22" t="inlineStr">
        <is>
          <r>
            <t xml:space="preserve">H</t>
          </r>
        </is>
      </c>
      <c r="E4453" s="24" t="n">
        <v>5.0</v>
      </c>
      <c r="F4453" s="30" t="n">
        <v>26.86</v>
      </c>
      <c r="G4453" s="30" t="n">
        <f>ROUND(ROUND(E4453,8)*F4453,4)</f>
        <v>134.3</v>
      </c>
    </row>
    <row r="4454" customHeight="1" ht="15">
      <c r="A4454" s="22" t="inlineStr">
        <is>
          <r>
            <t xml:space="preserve">I2543</t>
          </r>
        </is>
      </c>
      <c r="B4454" s="23" t="inlineStr">
        <is>
          <r>
            <t xml:space="preserve">SERVENTE</t>
          </r>
        </is>
      </c>
      <c r="C4454" s="22" t="inlineStr">
        <is>
          <r>
            <t xml:space="preserve">SEINFRA</t>
          </r>
        </is>
      </c>
      <c r="D4454" s="22" t="inlineStr">
        <is>
          <r>
            <t xml:space="preserve">H</t>
          </r>
        </is>
      </c>
      <c r="E4454" s="24" t="n">
        <v>8.0</v>
      </c>
      <c r="F4454" s="30" t="n">
        <v>20.26</v>
      </c>
      <c r="G4454" s="30" t="n">
        <f>ROUND(ROUND(E4454,8)*F4454,4)</f>
        <v>162.08</v>
      </c>
    </row>
    <row r="4455" customHeight="1" ht="15">
      <c r="A4455" s="2" t="inlineStr"/>
      <c r="B4455" s="2" t="inlineStr"/>
      <c r="C4455" s="2" t="inlineStr"/>
      <c r="D4455" s="2" t="inlineStr"/>
      <c r="E4455" s="26" t="inlineStr">
        <is>
          <r>
            <t xml:space="preserve">TOTAL Mão de Obra:</t>
          </r>
        </is>
      </c>
      <c r="F4455" s="26" t="inlineStr"/>
      <c r="G4455" s="31" t="n">
        <f>SUM(G4453:G4454)</f>
        <v>296.38</v>
      </c>
    </row>
    <row r="4456" customHeight="1" ht="15">
      <c r="A4456" s="2" t="inlineStr"/>
      <c r="B4456" s="2" t="inlineStr"/>
      <c r="C4456" s="2" t="inlineStr"/>
      <c r="D4456" s="2" t="inlineStr"/>
      <c r="E4456" s="28" t="inlineStr">
        <is>
          <r>
            <t xml:space="preserve">VALOR:</t>
          </r>
        </is>
      </c>
      <c r="F4456" s="28" t="inlineStr"/>
      <c r="G4456" s="29" t="n">
        <f>ROUND(SUM(G4455),2)</f>
        <v>296.38</v>
      </c>
    </row>
    <row r="4457" customHeight="1" ht="15">
      <c r="A4457" s="2" t="inlineStr"/>
      <c r="B4457" s="2" t="inlineStr"/>
      <c r="C4457" s="2" t="inlineStr"/>
      <c r="D4457" s="2" t="inlineStr"/>
      <c r="E4457" s="28" t="inlineStr">
        <is>
          <r>
            <t xml:space="preserve">VALOR BDI (20.34%):</t>
          </r>
        </is>
      </c>
      <c r="F4457" s="28" t="inlineStr"/>
      <c r="G4457" s="29" t="n">
        <f>ROUND(G4456*(20.34/100),2)</f>
        <v>60.28</v>
      </c>
    </row>
    <row r="4458" customHeight="1" ht="15">
      <c r="A4458" s="2" t="inlineStr"/>
      <c r="B4458" s="2" t="inlineStr"/>
      <c r="C4458" s="2" t="inlineStr"/>
      <c r="D4458" s="2" t="inlineStr"/>
      <c r="E4458" s="28" t="inlineStr">
        <is>
          <r>
            <t xml:space="preserve">VALOR COM BDI:</t>
          </r>
        </is>
      </c>
      <c r="F4458" s="28" t="inlineStr"/>
      <c r="G4458" s="29" t="n">
        <f>G4457+G4456</f>
        <v>356.66</v>
      </c>
    </row>
    <row r="4459" customHeight="1" ht="10">
      <c r="A4459" s="2" t="inlineStr"/>
      <c r="B4459" s="2" t="inlineStr"/>
      <c r="C4459" s="2" t="inlineStr"/>
      <c r="D4459" s="2" t="inlineStr"/>
      <c r="E4459" s="18" t="inlineStr"/>
      <c r="F4459" s="18" t="inlineStr"/>
      <c r="G4459" s="18" t="inlineStr"/>
    </row>
    <row r="4460" customHeight="1" ht="20">
      <c r="A4460" s="19" t="inlineStr">
        <is>
          <r>
            <t xml:space="preserve">​100324​ LASTRO COM MATERIAL GRANULAR (PEDRA BRITADA N.1 E PEDRA BRITADA N.2), APLICADO EM PISOS OU LAJES SOBRE SOLO, ESPESSURA DE *10 CM*. AF_01/2024​ (M3)</t>
          </r>
        </is>
      </c>
      <c r="B4460" s="19" t="inlineStr"/>
      <c r="C4460" s="19" t="inlineStr"/>
      <c r="D4460" s="19" t="inlineStr"/>
      <c r="E4460" s="19" t="inlineStr"/>
      <c r="F4460" s="19" t="inlineStr"/>
      <c r="G4460" s="19" t="inlineStr"/>
    </row>
    <row r="4461" customHeight="1" ht="15">
      <c r="A4461" s="20" t="inlineStr">
        <is>
          <r>
            <t xml:space="preserve">Equipamento Custo Horário</t>
          </r>
        </is>
      </c>
      <c r="B4461" s="20" t="inlineStr"/>
      <c r="C4461" s="21" t="inlineStr">
        <is>
          <r>
            <t xml:space="preserve">FONTE</t>
          </r>
        </is>
      </c>
      <c r="D4461" s="21" t="inlineStr">
        <is>
          <r>
            <t xml:space="preserve">UNID</t>
          </r>
        </is>
      </c>
      <c r="E4461" s="21" t="inlineStr">
        <is>
          <r>
            <t xml:space="preserve">COEFICIENTE</t>
          </r>
        </is>
      </c>
      <c r="F4461" s="21" t="inlineStr">
        <is>
          <r>
            <t xml:space="preserve">PREÇO UNITÁRIO</t>
          </r>
        </is>
      </c>
      <c r="G4461" s="21" t="inlineStr">
        <is>
          <r>
            <t xml:space="preserve">TOTAL</t>
          </r>
        </is>
      </c>
    </row>
    <row r="4462" customHeight="1" ht="29">
      <c r="A4462" s="22" t="inlineStr">
        <is>
          <r>
            <t xml:space="preserve">91278</t>
          </r>
        </is>
      </c>
      <c r="B4462" s="23" t="inlineStr">
        <is>
          <r>
            <t xml:space="preserve">PLACA VIBRATÓRIA REVERSÍVEL COM MOTOR 4 TEMPOS A GASOLINA, FORÇA CENTRÍFUGA DE 25 KN (2500 KGF), POTÊNCIA 5,5 CV - CHI DIURNO. AF_08/2015</t>
          </r>
        </is>
      </c>
      <c r="C4462" s="22" t="inlineStr">
        <is>
          <r>
            <t xml:space="preserve">SINAPI</t>
          </r>
        </is>
      </c>
      <c r="D4462" s="22" t="inlineStr">
        <is>
          <r>
            <t xml:space="preserve">CHI</t>
          </r>
        </is>
      </c>
      <c r="E4462" s="24" t="n">
        <v>0.03</v>
      </c>
      <c r="F4462" s="25" t="n">
        <v>0.78</v>
      </c>
      <c r="G4462" s="25" t="n">
        <f>TRUNC(TRUNC(E4462,8)*F4462,2)</f>
        <v>0.02</v>
      </c>
    </row>
    <row r="4463" customHeight="1" ht="29">
      <c r="A4463" s="22" t="inlineStr">
        <is>
          <r>
            <t xml:space="preserve">91277</t>
          </r>
        </is>
      </c>
      <c r="B4463" s="23" t="inlineStr">
        <is>
          <r>
            <t xml:space="preserve">PLACA VIBRATÓRIA REVERSÍVEL COM MOTOR 4 TEMPOS A GASOLINA, FORÇA CENTRÍFUGA DE 25 KN (2500 KGF), POTÊNCIA 5,5 CV - CHP DIURNO. AF_08/2015</t>
          </r>
        </is>
      </c>
      <c r="C4463" s="22" t="inlineStr">
        <is>
          <r>
            <t xml:space="preserve">SINAPI</t>
          </r>
        </is>
      </c>
      <c r="D4463" s="22" t="inlineStr">
        <is>
          <r>
            <t xml:space="preserve">CHP</t>
          </r>
        </is>
      </c>
      <c r="E4463" s="24" t="n">
        <v>0.032</v>
      </c>
      <c r="F4463" s="25" t="n">
        <v>10.64</v>
      </c>
      <c r="G4463" s="25" t="n">
        <f>TRUNC(TRUNC(E4463,8)*F4463,2)</f>
        <v>0.34</v>
      </c>
    </row>
    <row r="4464" customHeight="1" ht="18">
      <c r="A4464" s="2" t="inlineStr"/>
      <c r="B4464" s="2" t="inlineStr"/>
      <c r="C4464" s="2" t="inlineStr"/>
      <c r="D4464" s="2" t="inlineStr"/>
      <c r="E4464" s="26" t="inlineStr">
        <is>
          <r>
            <t xml:space="preserve">TOTAL Equipamento Custo Horário:</t>
          </r>
        </is>
      </c>
      <c r="F4464" s="26" t="inlineStr"/>
      <c r="G4464" s="27" t="n">
        <f>SUM(G4462:G4463)</f>
        <v>0.36</v>
      </c>
    </row>
    <row r="4465" customHeight="1" ht="15">
      <c r="A4465" s="20" t="inlineStr">
        <is>
          <r>
            <t xml:space="preserve">Material</t>
          </r>
        </is>
      </c>
      <c r="B4465" s="20" t="inlineStr"/>
      <c r="C4465" s="21" t="inlineStr">
        <is>
          <r>
            <t xml:space="preserve">FONTE</t>
          </r>
        </is>
      </c>
      <c r="D4465" s="21" t="inlineStr">
        <is>
          <r>
            <t xml:space="preserve">UNID</t>
          </r>
        </is>
      </c>
      <c r="E4465" s="21" t="inlineStr">
        <is>
          <r>
            <t xml:space="preserve">COEFICIENTE</t>
          </r>
        </is>
      </c>
      <c r="F4465" s="21" t="inlineStr">
        <is>
          <r>
            <t xml:space="preserve">PREÇO UNITÁRIO</t>
          </r>
        </is>
      </c>
      <c r="G4465" s="21" t="inlineStr">
        <is>
          <r>
            <t xml:space="preserve">TOTAL</t>
          </r>
        </is>
      </c>
    </row>
    <row r="4466" customHeight="1" ht="21">
      <c r="A4466" s="22" t="inlineStr">
        <is>
          <r>
            <t xml:space="preserve">00004721</t>
          </r>
        </is>
      </c>
      <c r="B4466" s="23" t="inlineStr">
        <is>
          <r>
            <t xml:space="preserve">PEDRA BRITADA N. 1 (9,5 A 19 MM) POSTO PEDREIRA/FORNECEDOR, SEM FRETE</t>
          </r>
        </is>
      </c>
      <c r="C4466" s="22" t="inlineStr">
        <is>
          <r>
            <t xml:space="preserve">SINAPI</t>
          </r>
        </is>
      </c>
      <c r="D4466" s="22" t="inlineStr">
        <is>
          <r>
            <t xml:space="preserve">M3</t>
          </r>
        </is>
      </c>
      <c r="E4466" s="24" t="n">
        <v>0.595</v>
      </c>
      <c r="F4466" s="25" t="n">
        <v>111.01</v>
      </c>
      <c r="G4466" s="25" t="n">
        <f>TRUNC(TRUNC(E4466,8)*F4466,2)</f>
        <v>66.05</v>
      </c>
    </row>
    <row r="4467" customHeight="1" ht="21">
      <c r="A4467" s="22" t="inlineStr">
        <is>
          <r>
            <t xml:space="preserve">00004718</t>
          </r>
        </is>
      </c>
      <c r="B4467" s="23" t="inlineStr">
        <is>
          <r>
            <t xml:space="preserve">PEDRA BRITADA N. 2 (19 A 38 MM) POSTO PEDREIRA/FORNECEDOR, SEM FRETE</t>
          </r>
        </is>
      </c>
      <c r="C4467" s="22" t="inlineStr">
        <is>
          <r>
            <t xml:space="preserve">SINAPI</t>
          </r>
        </is>
      </c>
      <c r="D4467" s="22" t="inlineStr">
        <is>
          <r>
            <t xml:space="preserve">M3</t>
          </r>
        </is>
      </c>
      <c r="E4467" s="24" t="n">
        <v>0.595</v>
      </c>
      <c r="F4467" s="25" t="n">
        <v>111.6</v>
      </c>
      <c r="G4467" s="25" t="n">
        <f>TRUNC(TRUNC(E4467,8)*F4467,2)</f>
        <v>66.4</v>
      </c>
    </row>
    <row r="4468" customHeight="1" ht="15">
      <c r="A4468" s="2" t="inlineStr"/>
      <c r="B4468" s="2" t="inlineStr"/>
      <c r="C4468" s="2" t="inlineStr"/>
      <c r="D4468" s="2" t="inlineStr"/>
      <c r="E4468" s="26" t="inlineStr">
        <is>
          <r>
            <t xml:space="preserve">TOTAL Material:</t>
          </r>
        </is>
      </c>
      <c r="F4468" s="26" t="inlineStr"/>
      <c r="G4468" s="27" t="n">
        <f>SUM(G4466:G4467)</f>
        <v>132.45</v>
      </c>
    </row>
    <row r="4469" customHeight="1" ht="15">
      <c r="A4469" s="20" t="inlineStr">
        <is>
          <r>
            <t xml:space="preserve">Mão de Obra com Encargos Complementares</t>
          </r>
        </is>
      </c>
      <c r="B4469" s="20" t="inlineStr"/>
      <c r="C4469" s="21" t="inlineStr">
        <is>
          <r>
            <t xml:space="preserve">FONTE</t>
          </r>
        </is>
      </c>
      <c r="D4469" s="21" t="inlineStr">
        <is>
          <r>
            <t xml:space="preserve">UNID</t>
          </r>
        </is>
      </c>
      <c r="E4469" s="21" t="inlineStr">
        <is>
          <r>
            <t xml:space="preserve">COEFICIENTE</t>
          </r>
        </is>
      </c>
      <c r="F4469" s="21" t="inlineStr">
        <is>
          <r>
            <t xml:space="preserve">PREÇO UNITÁRIO</t>
          </r>
        </is>
      </c>
      <c r="G4469" s="21" t="inlineStr">
        <is>
          <r>
            <t xml:space="preserve">TOTAL</t>
          </r>
        </is>
      </c>
    </row>
    <row r="4470" customHeight="1" ht="15">
      <c r="A4470" s="22" t="inlineStr">
        <is>
          <r>
            <t xml:space="preserve">88309</t>
          </r>
        </is>
      </c>
      <c r="B4470" s="23" t="inlineStr">
        <is>
          <r>
            <t xml:space="preserve">PEDREIRO COM ENCARGOS COMPLEMENTARES</t>
          </r>
        </is>
      </c>
      <c r="C4470" s="22" t="inlineStr">
        <is>
          <r>
            <t xml:space="preserve">SINAPI</t>
          </r>
        </is>
      </c>
      <c r="D4470" s="22" t="inlineStr">
        <is>
          <r>
            <t xml:space="preserve">H</t>
          </r>
        </is>
      </c>
      <c r="E4470" s="24" t="n">
        <v>1.579</v>
      </c>
      <c r="F4470" s="25" t="n">
        <v>30.58</v>
      </c>
      <c r="G4470" s="25" t="n">
        <f>TRUNC(TRUNC(E4470,8)*F4470,2)</f>
        <v>48.28</v>
      </c>
    </row>
    <row r="4471" customHeight="1" ht="15">
      <c r="A4471" s="22" t="inlineStr">
        <is>
          <r>
            <t xml:space="preserve">88316</t>
          </r>
        </is>
      </c>
      <c r="B4471" s="23" t="inlineStr">
        <is>
          <r>
            <t xml:space="preserve">SERVENTE COM ENCARGOS COMPLEMENTARES</t>
          </r>
        </is>
      </c>
      <c r="C4471" s="22" t="inlineStr">
        <is>
          <r>
            <t xml:space="preserve">SINAPI</t>
          </r>
        </is>
      </c>
      <c r="D4471" s="22" t="inlineStr">
        <is>
          <r>
            <t xml:space="preserve">H</t>
          </r>
        </is>
      </c>
      <c r="E4471" s="24" t="n">
        <v>0.634</v>
      </c>
      <c r="F4471" s="25" t="n">
        <v>23.56</v>
      </c>
      <c r="G4471" s="25" t="n">
        <f>TRUNC(TRUNC(E4471,8)*F4471,2)</f>
        <v>14.93</v>
      </c>
    </row>
    <row r="4472" customHeight="1" ht="18">
      <c r="A4472" s="2" t="inlineStr"/>
      <c r="B4472" s="2" t="inlineStr"/>
      <c r="C4472" s="2" t="inlineStr"/>
      <c r="D4472" s="2" t="inlineStr"/>
      <c r="E4472" s="26" t="inlineStr">
        <is>
          <r>
            <t xml:space="preserve">TOTAL Mão de Obra com Encargos Complementares:</t>
          </r>
        </is>
      </c>
      <c r="F4472" s="26" t="inlineStr"/>
      <c r="G4472" s="27" t="n">
        <f>SUM(G4470:G4471)</f>
        <v>63.21</v>
      </c>
    </row>
    <row r="4473" customHeight="1" ht="15">
      <c r="A4473" s="2" t="inlineStr"/>
      <c r="B4473" s="2" t="inlineStr"/>
      <c r="C4473" s="2" t="inlineStr"/>
      <c r="D4473" s="2" t="inlineStr"/>
      <c r="E4473" s="28" t="inlineStr">
        <is>
          <r>
            <t xml:space="preserve">VALOR:</t>
          </r>
        </is>
      </c>
      <c r="F4473" s="28" t="inlineStr"/>
      <c r="G4473" s="29" t="n">
        <f>ROUND(SUM(G4464,G4468,G4472),2)</f>
        <v>196.02</v>
      </c>
    </row>
    <row r="4474" customHeight="1" ht="15">
      <c r="A4474" s="2" t="inlineStr"/>
      <c r="B4474" s="2" t="inlineStr"/>
      <c r="C4474" s="2" t="inlineStr"/>
      <c r="D4474" s="2" t="inlineStr"/>
      <c r="E4474" s="28" t="inlineStr">
        <is>
          <r>
            <t xml:space="preserve">VALOR BDI (20.34%):</t>
          </r>
        </is>
      </c>
      <c r="F4474" s="28" t="inlineStr"/>
      <c r="G4474" s="29" t="n">
        <f>ROUND(G4473*(20.34/100),2)</f>
        <v>39.87</v>
      </c>
    </row>
    <row r="4475" customHeight="1" ht="15">
      <c r="A4475" s="2" t="inlineStr"/>
      <c r="B4475" s="2" t="inlineStr"/>
      <c r="C4475" s="2" t="inlineStr"/>
      <c r="D4475" s="2" t="inlineStr"/>
      <c r="E4475" s="28" t="inlineStr">
        <is>
          <r>
            <t xml:space="preserve">VALOR COM BDI:</t>
          </r>
        </is>
      </c>
      <c r="F4475" s="28" t="inlineStr"/>
      <c r="G4475" s="29" t="n">
        <f>G4474+G4473</f>
        <v>235.89</v>
      </c>
    </row>
    <row r="4476" customHeight="1" ht="10">
      <c r="A4476" s="2" t="inlineStr"/>
      <c r="B4476" s="2" t="inlineStr"/>
      <c r="C4476" s="2" t="inlineStr"/>
      <c r="D4476" s="2" t="inlineStr"/>
      <c r="E4476" s="18" t="inlineStr"/>
      <c r="F4476" s="18" t="inlineStr"/>
      <c r="G4476" s="18" t="inlineStr"/>
    </row>
    <row r="4477" customHeight="1" ht="20">
      <c r="A4477" s="19" t="inlineStr">
        <is>
          <r>
            <t xml:space="preserve">​96622​ LASTRO COM MATERIAL GRANULAR, APLICADO EM PISOS OU LAJES SOBRE SOLO, ESPESSURA DE *5 CM*. AF_01/2024​ (M3)</t>
          </r>
        </is>
      </c>
      <c r="B4477" s="19" t="inlineStr"/>
      <c r="C4477" s="19" t="inlineStr"/>
      <c r="D4477" s="19" t="inlineStr"/>
      <c r="E4477" s="19" t="inlineStr"/>
      <c r="F4477" s="19" t="inlineStr"/>
      <c r="G4477" s="19" t="inlineStr"/>
    </row>
    <row r="4478" customHeight="1" ht="15">
      <c r="A4478" s="20" t="inlineStr">
        <is>
          <r>
            <t xml:space="preserve">Equipamento Custo Horário</t>
          </r>
        </is>
      </c>
      <c r="B4478" s="20" t="inlineStr"/>
      <c r="C4478" s="21" t="inlineStr">
        <is>
          <r>
            <t xml:space="preserve">FONTE</t>
          </r>
        </is>
      </c>
      <c r="D4478" s="21" t="inlineStr">
        <is>
          <r>
            <t xml:space="preserve">UNID</t>
          </r>
        </is>
      </c>
      <c r="E4478" s="21" t="inlineStr">
        <is>
          <r>
            <t xml:space="preserve">COEFICIENTE</t>
          </r>
        </is>
      </c>
      <c r="F4478" s="21" t="inlineStr">
        <is>
          <r>
            <t xml:space="preserve">PREÇO UNITÁRIO</t>
          </r>
        </is>
      </c>
      <c r="G4478" s="21" t="inlineStr">
        <is>
          <r>
            <t xml:space="preserve">TOTAL</t>
          </r>
        </is>
      </c>
    </row>
    <row r="4479" customHeight="1" ht="29">
      <c r="A4479" s="22" t="inlineStr">
        <is>
          <r>
            <t xml:space="preserve">91278</t>
          </r>
        </is>
      </c>
      <c r="B4479" s="23" t="inlineStr">
        <is>
          <r>
            <t xml:space="preserve">PLACA VIBRATÓRIA REVERSÍVEL COM MOTOR 4 TEMPOS A GASOLINA, FORÇA CENTRÍFUGA DE 25 KN (2500 KGF), POTÊNCIA 5,5 CV - CHI DIURNO. AF_08/2015</t>
          </r>
        </is>
      </c>
      <c r="C4479" s="22" t="inlineStr">
        <is>
          <r>
            <t xml:space="preserve">SINAPI</t>
          </r>
        </is>
      </c>
      <c r="D4479" s="22" t="inlineStr">
        <is>
          <r>
            <t xml:space="preserve">CHI</t>
          </r>
        </is>
      </c>
      <c r="E4479" s="24" t="n">
        <v>0.03</v>
      </c>
      <c r="F4479" s="25" t="n">
        <v>0.78</v>
      </c>
      <c r="G4479" s="25" t="n">
        <f>TRUNC(TRUNC(E4479,8)*F4479,2)</f>
        <v>0.02</v>
      </c>
    </row>
    <row r="4480" customHeight="1" ht="29">
      <c r="A4480" s="22" t="inlineStr">
        <is>
          <r>
            <t xml:space="preserve">91277</t>
          </r>
        </is>
      </c>
      <c r="B4480" s="23" t="inlineStr">
        <is>
          <r>
            <t xml:space="preserve">PLACA VIBRATÓRIA REVERSÍVEL COM MOTOR 4 TEMPOS A GASOLINA, FORÇA CENTRÍFUGA DE 25 KN (2500 KGF), POTÊNCIA 5,5 CV - CHP DIURNO. AF_08/2015</t>
          </r>
        </is>
      </c>
      <c r="C4480" s="22" t="inlineStr">
        <is>
          <r>
            <t xml:space="preserve">SINAPI</t>
          </r>
        </is>
      </c>
      <c r="D4480" s="22" t="inlineStr">
        <is>
          <r>
            <t xml:space="preserve">CHP</t>
          </r>
        </is>
      </c>
      <c r="E4480" s="24" t="n">
        <v>0.032</v>
      </c>
      <c r="F4480" s="25" t="n">
        <v>10.64</v>
      </c>
      <c r="G4480" s="25" t="n">
        <f>TRUNC(TRUNC(E4480,8)*F4480,2)</f>
        <v>0.34</v>
      </c>
    </row>
    <row r="4481" customHeight="1" ht="18">
      <c r="A4481" s="2" t="inlineStr"/>
      <c r="B4481" s="2" t="inlineStr"/>
      <c r="C4481" s="2" t="inlineStr"/>
      <c r="D4481" s="2" t="inlineStr"/>
      <c r="E4481" s="26" t="inlineStr">
        <is>
          <r>
            <t xml:space="preserve">TOTAL Equipamento Custo Horário:</t>
          </r>
        </is>
      </c>
      <c r="F4481" s="26" t="inlineStr"/>
      <c r="G4481" s="27" t="n">
        <f>SUM(G4479:G4480)</f>
        <v>0.36</v>
      </c>
    </row>
    <row r="4482" customHeight="1" ht="15">
      <c r="A4482" s="20" t="inlineStr">
        <is>
          <r>
            <t xml:space="preserve">Material</t>
          </r>
        </is>
      </c>
      <c r="B4482" s="20" t="inlineStr"/>
      <c r="C4482" s="21" t="inlineStr">
        <is>
          <r>
            <t xml:space="preserve">FONTE</t>
          </r>
        </is>
      </c>
      <c r="D4482" s="21" t="inlineStr">
        <is>
          <r>
            <t xml:space="preserve">UNID</t>
          </r>
        </is>
      </c>
      <c r="E4482" s="21" t="inlineStr">
        <is>
          <r>
            <t xml:space="preserve">COEFICIENTE</t>
          </r>
        </is>
      </c>
      <c r="F4482" s="21" t="inlineStr">
        <is>
          <r>
            <t xml:space="preserve">PREÇO UNITÁRIO</t>
          </r>
        </is>
      </c>
      <c r="G4482" s="21" t="inlineStr">
        <is>
          <r>
            <t xml:space="preserve">TOTAL</t>
          </r>
        </is>
      </c>
    </row>
    <row r="4483" customHeight="1" ht="21">
      <c r="A4483" s="22" t="inlineStr">
        <is>
          <r>
            <t xml:space="preserve">00004718</t>
          </r>
        </is>
      </c>
      <c r="B4483" s="23" t="inlineStr">
        <is>
          <r>
            <t xml:space="preserve">PEDRA BRITADA N. 2 (19 A 38 MM) POSTO PEDREIRA/FORNECEDOR, SEM FRETE</t>
          </r>
        </is>
      </c>
      <c r="C4483" s="22" t="inlineStr">
        <is>
          <r>
            <t xml:space="preserve">SINAPI</t>
          </r>
        </is>
      </c>
      <c r="D4483" s="22" t="inlineStr">
        <is>
          <r>
            <t xml:space="preserve">M3</t>
          </r>
        </is>
      </c>
      <c r="E4483" s="24" t="n">
        <v>1.38</v>
      </c>
      <c r="F4483" s="25" t="n">
        <v>111.6</v>
      </c>
      <c r="G4483" s="25" t="n">
        <f>TRUNC(TRUNC(E4483,8)*F4483,2)</f>
        <v>154.0</v>
      </c>
    </row>
    <row r="4484" customHeight="1" ht="15">
      <c r="A4484" s="2" t="inlineStr"/>
      <c r="B4484" s="2" t="inlineStr"/>
      <c r="C4484" s="2" t="inlineStr"/>
      <c r="D4484" s="2" t="inlineStr"/>
      <c r="E4484" s="26" t="inlineStr">
        <is>
          <r>
            <t xml:space="preserve">TOTAL Material:</t>
          </r>
        </is>
      </c>
      <c r="F4484" s="26" t="inlineStr"/>
      <c r="G4484" s="27" t="n">
        <f>SUM(G4483:G4483)</f>
        <v>154.0</v>
      </c>
    </row>
    <row r="4485" customHeight="1" ht="15">
      <c r="A4485" s="20" t="inlineStr">
        <is>
          <r>
            <t xml:space="preserve">Mão de Obra com Encargos Complementares</t>
          </r>
        </is>
      </c>
      <c r="B4485" s="20" t="inlineStr"/>
      <c r="C4485" s="21" t="inlineStr">
        <is>
          <r>
            <t xml:space="preserve">FONTE</t>
          </r>
        </is>
      </c>
      <c r="D4485" s="21" t="inlineStr">
        <is>
          <r>
            <t xml:space="preserve">UNID</t>
          </r>
        </is>
      </c>
      <c r="E4485" s="21" t="inlineStr">
        <is>
          <r>
            <t xml:space="preserve">COEFICIENTE</t>
          </r>
        </is>
      </c>
      <c r="F4485" s="21" t="inlineStr">
        <is>
          <r>
            <t xml:space="preserve">PREÇO UNITÁRIO</t>
          </r>
        </is>
      </c>
      <c r="G4485" s="21" t="inlineStr">
        <is>
          <r>
            <t xml:space="preserve">TOTAL</t>
          </r>
        </is>
      </c>
    </row>
    <row r="4486" customHeight="1" ht="15">
      <c r="A4486" s="22" t="inlineStr">
        <is>
          <r>
            <t xml:space="preserve">88309</t>
          </r>
        </is>
      </c>
      <c r="B4486" s="23" t="inlineStr">
        <is>
          <r>
            <t xml:space="preserve">PEDREIRO COM ENCARGOS COMPLEMENTARES</t>
          </r>
        </is>
      </c>
      <c r="C4486" s="22" t="inlineStr">
        <is>
          <r>
            <t xml:space="preserve">SINAPI</t>
          </r>
        </is>
      </c>
      <c r="D4486" s="22" t="inlineStr">
        <is>
          <r>
            <t xml:space="preserve">H</t>
          </r>
        </is>
      </c>
      <c r="E4486" s="24" t="n">
        <v>1.942</v>
      </c>
      <c r="F4486" s="25" t="n">
        <v>30.58</v>
      </c>
      <c r="G4486" s="25" t="n">
        <f>TRUNC(TRUNC(E4486,8)*F4486,2)</f>
        <v>59.38</v>
      </c>
    </row>
    <row r="4487" customHeight="1" ht="15">
      <c r="A4487" s="22" t="inlineStr">
        <is>
          <r>
            <t xml:space="preserve">88316</t>
          </r>
        </is>
      </c>
      <c r="B4487" s="23" t="inlineStr">
        <is>
          <r>
            <t xml:space="preserve">SERVENTE COM ENCARGOS COMPLEMENTARES</t>
          </r>
        </is>
      </c>
      <c r="C4487" s="22" t="inlineStr">
        <is>
          <r>
            <t xml:space="preserve">SINAPI</t>
          </r>
        </is>
      </c>
      <c r="D4487" s="22" t="inlineStr">
        <is>
          <r>
            <t xml:space="preserve">H</t>
          </r>
        </is>
      </c>
      <c r="E4487" s="24" t="n">
        <v>0.765</v>
      </c>
      <c r="F4487" s="25" t="n">
        <v>23.56</v>
      </c>
      <c r="G4487" s="25" t="n">
        <f>TRUNC(TRUNC(E4487,8)*F4487,2)</f>
        <v>18.02</v>
      </c>
    </row>
    <row r="4488" customHeight="1" ht="18">
      <c r="A4488" s="2" t="inlineStr"/>
      <c r="B4488" s="2" t="inlineStr"/>
      <c r="C4488" s="2" t="inlineStr"/>
      <c r="D4488" s="2" t="inlineStr"/>
      <c r="E4488" s="26" t="inlineStr">
        <is>
          <r>
            <t xml:space="preserve">TOTAL Mão de Obra com Encargos Complementares:</t>
          </r>
        </is>
      </c>
      <c r="F4488" s="26" t="inlineStr"/>
      <c r="G4488" s="27" t="n">
        <f>SUM(G4486:G4487)</f>
        <v>77.4</v>
      </c>
    </row>
    <row r="4489" customHeight="1" ht="15">
      <c r="A4489" s="2" t="inlineStr"/>
      <c r="B4489" s="2" t="inlineStr"/>
      <c r="C4489" s="2" t="inlineStr"/>
      <c r="D4489" s="2" t="inlineStr"/>
      <c r="E4489" s="28" t="inlineStr">
        <is>
          <r>
            <t xml:space="preserve">VALOR:</t>
          </r>
        </is>
      </c>
      <c r="F4489" s="28" t="inlineStr"/>
      <c r="G4489" s="29" t="n">
        <f>ROUND(SUM(G4481,G4484,G4488),2)</f>
        <v>231.76</v>
      </c>
    </row>
    <row r="4490" customHeight="1" ht="15">
      <c r="A4490" s="2" t="inlineStr"/>
      <c r="B4490" s="2" t="inlineStr"/>
      <c r="C4490" s="2" t="inlineStr"/>
      <c r="D4490" s="2" t="inlineStr"/>
      <c r="E4490" s="28" t="inlineStr">
        <is>
          <r>
            <t xml:space="preserve">VALOR BDI (20.34%):</t>
          </r>
        </is>
      </c>
      <c r="F4490" s="28" t="inlineStr"/>
      <c r="G4490" s="29" t="n">
        <f>ROUND(G4489*(20.34/100),2)</f>
        <v>47.14</v>
      </c>
    </row>
    <row r="4491" customHeight="1" ht="15">
      <c r="A4491" s="2" t="inlineStr"/>
      <c r="B4491" s="2" t="inlineStr"/>
      <c r="C4491" s="2" t="inlineStr"/>
      <c r="D4491" s="2" t="inlineStr"/>
      <c r="E4491" s="28" t="inlineStr">
        <is>
          <r>
            <t xml:space="preserve">VALOR COM BDI:</t>
          </r>
        </is>
      </c>
      <c r="F4491" s="28" t="inlineStr"/>
      <c r="G4491" s="29" t="n">
        <f>G4490+G4489</f>
        <v>278.9</v>
      </c>
    </row>
    <row r="4492" customHeight="1" ht="10">
      <c r="A4492" s="2" t="inlineStr"/>
      <c r="B4492" s="2" t="inlineStr"/>
      <c r="C4492" s="2" t="inlineStr"/>
      <c r="D4492" s="2" t="inlineStr"/>
      <c r="E4492" s="18" t="inlineStr"/>
      <c r="F4492" s="18" t="inlineStr"/>
      <c r="G4492" s="18" t="inlineStr"/>
    </row>
    <row r="4493" customHeight="1" ht="20">
      <c r="A4493" s="19" t="inlineStr">
        <is>
          <r>
            <t xml:space="preserve">​C2862​ LASTRO DE BRITA​ (M3)</t>
          </r>
        </is>
      </c>
      <c r="B4493" s="19" t="inlineStr"/>
      <c r="C4493" s="19" t="inlineStr"/>
      <c r="D4493" s="19" t="inlineStr"/>
      <c r="E4493" s="19" t="inlineStr"/>
      <c r="F4493" s="19" t="inlineStr"/>
      <c r="G4493" s="19" t="inlineStr"/>
    </row>
    <row r="4494" customHeight="1" ht="15">
      <c r="A4494" s="20" t="inlineStr">
        <is>
          <r>
            <t xml:space="preserve">Material</t>
          </r>
        </is>
      </c>
      <c r="B4494" s="20" t="inlineStr"/>
      <c r="C4494" s="21" t="inlineStr">
        <is>
          <r>
            <t xml:space="preserve">FONTE</t>
          </r>
        </is>
      </c>
      <c r="D4494" s="21" t="inlineStr">
        <is>
          <r>
            <t xml:space="preserve">UNID</t>
          </r>
        </is>
      </c>
      <c r="E4494" s="21" t="inlineStr">
        <is>
          <r>
            <t xml:space="preserve">COEFICIENTE</t>
          </r>
        </is>
      </c>
      <c r="F4494" s="21" t="inlineStr">
        <is>
          <r>
            <t xml:space="preserve">PREÇO UNITÁRIO</t>
          </r>
        </is>
      </c>
      <c r="G4494" s="21" t="inlineStr">
        <is>
          <r>
            <t xml:space="preserve">TOTAL</t>
          </r>
        </is>
      </c>
    </row>
    <row r="4495" customHeight="1" ht="15">
      <c r="A4495" s="22" t="inlineStr">
        <is>
          <r>
            <t xml:space="preserve">I0280</t>
          </r>
        </is>
      </c>
      <c r="B4495" s="23" t="inlineStr">
        <is>
          <r>
            <t xml:space="preserve">BRITA</t>
          </r>
        </is>
      </c>
      <c r="C4495" s="22" t="inlineStr">
        <is>
          <r>
            <t xml:space="preserve">SEINFRA</t>
          </r>
        </is>
      </c>
      <c r="D4495" s="22" t="inlineStr">
        <is>
          <r>
            <t xml:space="preserve">M3</t>
          </r>
        </is>
      </c>
      <c r="E4495" s="24" t="n">
        <v>1.15</v>
      </c>
      <c r="F4495" s="30" t="n">
        <v>100.5</v>
      </c>
      <c r="G4495" s="30" t="n">
        <f>ROUND(ROUND(E4495,8)*F4495,4)</f>
        <v>115.575</v>
      </c>
    </row>
    <row r="4496" customHeight="1" ht="15">
      <c r="A4496" s="2" t="inlineStr"/>
      <c r="B4496" s="2" t="inlineStr"/>
      <c r="C4496" s="2" t="inlineStr"/>
      <c r="D4496" s="2" t="inlineStr"/>
      <c r="E4496" s="26" t="inlineStr">
        <is>
          <r>
            <t xml:space="preserve">TOTAL Material:</t>
          </r>
        </is>
      </c>
      <c r="F4496" s="26" t="inlineStr"/>
      <c r="G4496" s="31" t="n">
        <f>SUM(G4495:G4495)</f>
        <v>115.575</v>
      </c>
    </row>
    <row r="4497" customHeight="1" ht="15">
      <c r="A4497" s="20" t="inlineStr">
        <is>
          <r>
            <t xml:space="preserve">Mão de Obra</t>
          </r>
        </is>
      </c>
      <c r="B4497" s="20" t="inlineStr"/>
      <c r="C4497" s="21" t="inlineStr">
        <is>
          <r>
            <t xml:space="preserve">FONTE</t>
          </r>
        </is>
      </c>
      <c r="D4497" s="21" t="inlineStr">
        <is>
          <r>
            <t xml:space="preserve">UNID</t>
          </r>
        </is>
      </c>
      <c r="E4497" s="21" t="inlineStr">
        <is>
          <r>
            <t xml:space="preserve">COEFICIENTE</t>
          </r>
        </is>
      </c>
      <c r="F4497" s="21" t="inlineStr">
        <is>
          <r>
            <t xml:space="preserve">PREÇO UNITÁRIO</t>
          </r>
        </is>
      </c>
      <c r="G4497" s="21" t="inlineStr">
        <is>
          <r>
            <t xml:space="preserve">TOTAL</t>
          </r>
        </is>
      </c>
    </row>
    <row r="4498" customHeight="1" ht="15">
      <c r="A4498" s="22" t="inlineStr">
        <is>
          <r>
            <t xml:space="preserve">I2543</t>
          </r>
        </is>
      </c>
      <c r="B4498" s="23" t="inlineStr">
        <is>
          <r>
            <t xml:space="preserve">SERVENTE</t>
          </r>
        </is>
      </c>
      <c r="C4498" s="22" t="inlineStr">
        <is>
          <r>
            <t xml:space="preserve">SEINFRA</t>
          </r>
        </is>
      </c>
      <c r="D4498" s="22" t="inlineStr">
        <is>
          <r>
            <t xml:space="preserve">H</t>
          </r>
        </is>
      </c>
      <c r="E4498" s="24" t="n">
        <v>2.0</v>
      </c>
      <c r="F4498" s="30" t="n">
        <v>20.26</v>
      </c>
      <c r="G4498" s="30" t="n">
        <f>ROUND(ROUND(E4498,8)*F4498,4)</f>
        <v>40.52</v>
      </c>
    </row>
    <row r="4499" customHeight="1" ht="15">
      <c r="A4499" s="2" t="inlineStr"/>
      <c r="B4499" s="2" t="inlineStr"/>
      <c r="C4499" s="2" t="inlineStr"/>
      <c r="D4499" s="2" t="inlineStr"/>
      <c r="E4499" s="26" t="inlineStr">
        <is>
          <r>
            <t xml:space="preserve">TOTAL Mão de Obra:</t>
          </r>
        </is>
      </c>
      <c r="F4499" s="26" t="inlineStr"/>
      <c r="G4499" s="31" t="n">
        <f>SUM(G4498:G4498)</f>
        <v>40.52</v>
      </c>
    </row>
    <row r="4500" customHeight="1" ht="15">
      <c r="A4500" s="2" t="inlineStr"/>
      <c r="B4500" s="2" t="inlineStr"/>
      <c r="C4500" s="2" t="inlineStr"/>
      <c r="D4500" s="2" t="inlineStr"/>
      <c r="E4500" s="28" t="inlineStr">
        <is>
          <r>
            <t xml:space="preserve">VALOR:</t>
          </r>
        </is>
      </c>
      <c r="F4500" s="28" t="inlineStr"/>
      <c r="G4500" s="29" t="n">
        <f>ROUND(SUM(G4496,G4499),2)</f>
        <v>156.09</v>
      </c>
    </row>
    <row r="4501" customHeight="1" ht="15">
      <c r="A4501" s="2" t="inlineStr"/>
      <c r="B4501" s="2" t="inlineStr"/>
      <c r="C4501" s="2" t="inlineStr"/>
      <c r="D4501" s="2" t="inlineStr"/>
      <c r="E4501" s="28" t="inlineStr">
        <is>
          <r>
            <t xml:space="preserve">VALOR BDI (20.34%):</t>
          </r>
        </is>
      </c>
      <c r="F4501" s="28" t="inlineStr"/>
      <c r="G4501" s="29" t="n">
        <f>ROUND(G4500*(20.34/100),2)</f>
        <v>31.75</v>
      </c>
    </row>
    <row r="4502" customHeight="1" ht="15">
      <c r="A4502" s="2" t="inlineStr"/>
      <c r="B4502" s="2" t="inlineStr"/>
      <c r="C4502" s="2" t="inlineStr"/>
      <c r="D4502" s="2" t="inlineStr"/>
      <c r="E4502" s="28" t="inlineStr">
        <is>
          <r>
            <t xml:space="preserve">VALOR COM BDI:</t>
          </r>
        </is>
      </c>
      <c r="F4502" s="28" t="inlineStr"/>
      <c r="G4502" s="29" t="n">
        <f>G4501+G4500</f>
        <v>187.84</v>
      </c>
    </row>
    <row r="4503" customHeight="1" ht="10">
      <c r="A4503" s="2" t="inlineStr"/>
      <c r="B4503" s="2" t="inlineStr"/>
      <c r="C4503" s="2" t="inlineStr"/>
      <c r="D4503" s="2" t="inlineStr"/>
      <c r="E4503" s="18" t="inlineStr"/>
      <c r="F4503" s="18" t="inlineStr"/>
      <c r="G4503" s="18" t="inlineStr"/>
    </row>
    <row r="4504" customHeight="1" ht="20">
      <c r="A4504" s="19" t="inlineStr">
        <is>
          <r>
            <t xml:space="preserve">​C1608​ LASTRO DE CONCRETO IMPERMEABILIZADO E=8CM​ (M2)</t>
          </r>
        </is>
      </c>
      <c r="B4504" s="19" t="inlineStr"/>
      <c r="C4504" s="19" t="inlineStr"/>
      <c r="D4504" s="19" t="inlineStr"/>
      <c r="E4504" s="19" t="inlineStr"/>
      <c r="F4504" s="19" t="inlineStr"/>
      <c r="G4504" s="19" t="inlineStr"/>
    </row>
    <row r="4505" customHeight="1" ht="15">
      <c r="A4505" s="20" t="inlineStr">
        <is>
          <r>
            <t xml:space="preserve">Equipamento Custo Horário</t>
          </r>
        </is>
      </c>
      <c r="B4505" s="20" t="inlineStr"/>
      <c r="C4505" s="21" t="inlineStr">
        <is>
          <r>
            <t xml:space="preserve">FONTE</t>
          </r>
        </is>
      </c>
      <c r="D4505" s="21" t="inlineStr">
        <is>
          <r>
            <t xml:space="preserve">UNID</t>
          </r>
        </is>
      </c>
      <c r="E4505" s="21" t="inlineStr">
        <is>
          <r>
            <t xml:space="preserve">COEFICIENTE</t>
          </r>
        </is>
      </c>
      <c r="F4505" s="21" t="inlineStr">
        <is>
          <r>
            <t xml:space="preserve">PREÇO UNITÁRIO</t>
          </r>
        </is>
      </c>
      <c r="G4505" s="21" t="inlineStr">
        <is>
          <r>
            <t xml:space="preserve">TOTAL</t>
          </r>
        </is>
      </c>
    </row>
    <row r="4506" customHeight="1" ht="15">
      <c r="A4506" s="22" t="inlineStr">
        <is>
          <r>
            <t xml:space="preserve">I0682</t>
          </r>
        </is>
      </c>
      <c r="B4506" s="23" t="inlineStr">
        <is>
          <r>
            <t xml:space="preserve">BETONEIRA ELÉTRICA 580L (CHP)</t>
          </r>
        </is>
      </c>
      <c r="C4506" s="22" t="inlineStr">
        <is>
          <r>
            <t xml:space="preserve">SEINFRA</t>
          </r>
        </is>
      </c>
      <c r="D4506" s="22" t="inlineStr">
        <is>
          <r>
            <t xml:space="preserve">H</t>
          </r>
        </is>
      </c>
      <c r="E4506" s="24" t="n">
        <v>0.057</v>
      </c>
      <c r="F4506" s="30" t="n">
        <v>27.597</v>
      </c>
      <c r="G4506" s="30" t="n">
        <f>ROUND(ROUND(E4506,8)*F4506,4)</f>
        <v>1.573</v>
      </c>
    </row>
    <row r="4507" customHeight="1" ht="18">
      <c r="A4507" s="2" t="inlineStr"/>
      <c r="B4507" s="2" t="inlineStr"/>
      <c r="C4507" s="2" t="inlineStr"/>
      <c r="D4507" s="2" t="inlineStr"/>
      <c r="E4507" s="26" t="inlineStr">
        <is>
          <r>
            <t xml:space="preserve">TOTAL Equipamento Custo Horário:</t>
          </r>
        </is>
      </c>
      <c r="F4507" s="26" t="inlineStr"/>
      <c r="G4507" s="31" t="n">
        <f>SUM(G4506:G4506)</f>
        <v>1.573</v>
      </c>
    </row>
    <row r="4508" customHeight="1" ht="15">
      <c r="A4508" s="20" t="inlineStr">
        <is>
          <r>
            <t xml:space="preserve">Material</t>
          </r>
        </is>
      </c>
      <c r="B4508" s="20" t="inlineStr"/>
      <c r="C4508" s="21" t="inlineStr">
        <is>
          <r>
            <t xml:space="preserve">FONTE</t>
          </r>
        </is>
      </c>
      <c r="D4508" s="21" t="inlineStr">
        <is>
          <r>
            <t xml:space="preserve">UNID</t>
          </r>
        </is>
      </c>
      <c r="E4508" s="21" t="inlineStr">
        <is>
          <r>
            <t xml:space="preserve">COEFICIENTE</t>
          </r>
        </is>
      </c>
      <c r="F4508" s="21" t="inlineStr">
        <is>
          <r>
            <t xml:space="preserve">PREÇO UNITÁRIO</t>
          </r>
        </is>
      </c>
      <c r="G4508" s="21" t="inlineStr">
        <is>
          <r>
            <t xml:space="preserve">TOTAL</t>
          </r>
        </is>
      </c>
    </row>
    <row r="4509" customHeight="1" ht="15">
      <c r="A4509" s="22" t="inlineStr">
        <is>
          <r>
            <t xml:space="preserve">I0109</t>
          </r>
        </is>
      </c>
      <c r="B4509" s="23" t="inlineStr">
        <is>
          <r>
            <t xml:space="preserve">AREIA MEDIA</t>
          </r>
        </is>
      </c>
      <c r="C4509" s="22" t="inlineStr">
        <is>
          <r>
            <t xml:space="preserve">SEINFRA</t>
          </r>
        </is>
      </c>
      <c r="D4509" s="22" t="inlineStr">
        <is>
          <r>
            <t xml:space="preserve">M3</t>
          </r>
        </is>
      </c>
      <c r="E4509" s="24" t="n">
        <v>0.0541</v>
      </c>
      <c r="F4509" s="30" t="n">
        <v>83.58</v>
      </c>
      <c r="G4509" s="30" t="n">
        <f>ROUND(ROUND(E4509,8)*F4509,4)</f>
        <v>4.5217</v>
      </c>
    </row>
    <row r="4510" customHeight="1" ht="15">
      <c r="A4510" s="22" t="inlineStr">
        <is>
          <r>
            <t xml:space="preserve">I0280</t>
          </r>
        </is>
      </c>
      <c r="B4510" s="23" t="inlineStr">
        <is>
          <r>
            <t xml:space="preserve">BRITA</t>
          </r>
        </is>
      </c>
      <c r="C4510" s="22" t="inlineStr">
        <is>
          <r>
            <t xml:space="preserve">SEINFRA</t>
          </r>
        </is>
      </c>
      <c r="D4510" s="22" t="inlineStr">
        <is>
          <r>
            <t xml:space="preserve">M3</t>
          </r>
        </is>
      </c>
      <c r="E4510" s="24" t="n">
        <v>0.0702</v>
      </c>
      <c r="F4510" s="30" t="n">
        <v>100.5</v>
      </c>
      <c r="G4510" s="30" t="n">
        <f>ROUND(ROUND(E4510,8)*F4510,4)</f>
        <v>7.0551</v>
      </c>
    </row>
    <row r="4511" customHeight="1" ht="15">
      <c r="A4511" s="22" t="inlineStr">
        <is>
          <r>
            <t xml:space="preserve">I0805</t>
          </r>
        </is>
      </c>
      <c r="B4511" s="23" t="inlineStr">
        <is>
          <r>
            <t xml:space="preserve">CIMENTO PORTLAND</t>
          </r>
        </is>
      </c>
      <c r="C4511" s="22" t="inlineStr">
        <is>
          <r>
            <t xml:space="preserve">SEINFRA</t>
          </r>
        </is>
      </c>
      <c r="D4511" s="22" t="inlineStr">
        <is>
          <r>
            <t xml:space="preserve">KG</t>
          </r>
        </is>
      </c>
      <c r="E4511" s="24" t="n">
        <v>18.0</v>
      </c>
      <c r="F4511" s="30" t="n">
        <v>0.71</v>
      </c>
      <c r="G4511" s="30" t="n">
        <f>ROUND(ROUND(E4511,8)*F4511,4)</f>
        <v>12.78</v>
      </c>
    </row>
    <row r="4512" customHeight="1" ht="15">
      <c r="A4512" s="22" t="inlineStr">
        <is>
          <r>
            <t xml:space="preserve">I1249</t>
          </r>
        </is>
      </c>
      <c r="B4512" s="23" t="inlineStr">
        <is>
          <r>
            <t xml:space="preserve">IMPERMEABILIZANTE</t>
          </r>
        </is>
      </c>
      <c r="C4512" s="22" t="inlineStr">
        <is>
          <r>
            <t xml:space="preserve">SEINFRA</t>
          </r>
        </is>
      </c>
      <c r="D4512" s="22" t="inlineStr">
        <is>
          <r>
            <t xml:space="preserve">KG</t>
          </r>
        </is>
      </c>
      <c r="E4512" s="24" t="n">
        <v>1.6</v>
      </c>
      <c r="F4512" s="30" t="n">
        <v>7.0</v>
      </c>
      <c r="G4512" s="30" t="n">
        <f>ROUND(ROUND(E4512,8)*F4512,4)</f>
        <v>11.2</v>
      </c>
    </row>
    <row r="4513" customHeight="1" ht="15">
      <c r="A4513" s="2" t="inlineStr"/>
      <c r="B4513" s="2" t="inlineStr"/>
      <c r="C4513" s="2" t="inlineStr"/>
      <c r="D4513" s="2" t="inlineStr"/>
      <c r="E4513" s="26" t="inlineStr">
        <is>
          <r>
            <t xml:space="preserve">TOTAL Material:</t>
          </r>
        </is>
      </c>
      <c r="F4513" s="26" t="inlineStr"/>
      <c r="G4513" s="31" t="n">
        <f>SUM(G4509:G4512)</f>
        <v>35.5568</v>
      </c>
    </row>
    <row r="4514" customHeight="1" ht="15">
      <c r="A4514" s="20" t="inlineStr">
        <is>
          <r>
            <t xml:space="preserve">Mão de Obra</t>
          </r>
        </is>
      </c>
      <c r="B4514" s="20" t="inlineStr"/>
      <c r="C4514" s="21" t="inlineStr">
        <is>
          <r>
            <t xml:space="preserve">FONTE</t>
          </r>
        </is>
      </c>
      <c r="D4514" s="21" t="inlineStr">
        <is>
          <r>
            <t xml:space="preserve">UNID</t>
          </r>
        </is>
      </c>
      <c r="E4514" s="21" t="inlineStr">
        <is>
          <r>
            <t xml:space="preserve">COEFICIENTE</t>
          </r>
        </is>
      </c>
      <c r="F4514" s="21" t="inlineStr">
        <is>
          <r>
            <t xml:space="preserve">PREÇO UNITÁRIO</t>
          </r>
        </is>
      </c>
      <c r="G4514" s="21" t="inlineStr">
        <is>
          <r>
            <t xml:space="preserve">TOTAL</t>
          </r>
        </is>
      </c>
    </row>
    <row r="4515" customHeight="1" ht="15">
      <c r="A4515" s="22" t="inlineStr">
        <is>
          <r>
            <t xml:space="preserve">I2391</t>
          </r>
        </is>
      </c>
      <c r="B4515" s="23" t="inlineStr">
        <is>
          <r>
            <t xml:space="preserve">PEDREIRO</t>
          </r>
        </is>
      </c>
      <c r="C4515" s="22" t="inlineStr">
        <is>
          <r>
            <t xml:space="preserve">SEINFRA</t>
          </r>
        </is>
      </c>
      <c r="D4515" s="22" t="inlineStr">
        <is>
          <r>
            <t xml:space="preserve">H</t>
          </r>
        </is>
      </c>
      <c r="E4515" s="24" t="n">
        <v>0.5</v>
      </c>
      <c r="F4515" s="30" t="n">
        <v>26.86</v>
      </c>
      <c r="G4515" s="30" t="n">
        <f>ROUND(ROUND(E4515,8)*F4515,4)</f>
        <v>13.43</v>
      </c>
    </row>
    <row r="4516" customHeight="1" ht="15">
      <c r="A4516" s="22" t="inlineStr">
        <is>
          <r>
            <t xml:space="preserve">I2543</t>
          </r>
        </is>
      </c>
      <c r="B4516" s="23" t="inlineStr">
        <is>
          <r>
            <t xml:space="preserve">SERVENTE</t>
          </r>
        </is>
      </c>
      <c r="C4516" s="22" t="inlineStr">
        <is>
          <r>
            <t xml:space="preserve">SEINFRA</t>
          </r>
        </is>
      </c>
      <c r="D4516" s="22" t="inlineStr">
        <is>
          <r>
            <t xml:space="preserve">H</t>
          </r>
        </is>
      </c>
      <c r="E4516" s="24" t="n">
        <v>1.8</v>
      </c>
      <c r="F4516" s="30" t="n">
        <v>20.26</v>
      </c>
      <c r="G4516" s="30" t="n">
        <f>ROUND(ROUND(E4516,8)*F4516,4)</f>
        <v>36.468</v>
      </c>
    </row>
    <row r="4517" customHeight="1" ht="15">
      <c r="A4517" s="2" t="inlineStr"/>
      <c r="B4517" s="2" t="inlineStr"/>
      <c r="C4517" s="2" t="inlineStr"/>
      <c r="D4517" s="2" t="inlineStr"/>
      <c r="E4517" s="26" t="inlineStr">
        <is>
          <r>
            <t xml:space="preserve">TOTAL Mão de Obra:</t>
          </r>
        </is>
      </c>
      <c r="F4517" s="26" t="inlineStr"/>
      <c r="G4517" s="31" t="n">
        <f>SUM(G4515:G4516)</f>
        <v>49.898</v>
      </c>
    </row>
    <row r="4518" customHeight="1" ht="15">
      <c r="A4518" s="2" t="inlineStr"/>
      <c r="B4518" s="2" t="inlineStr"/>
      <c r="C4518" s="2" t="inlineStr"/>
      <c r="D4518" s="2" t="inlineStr"/>
      <c r="E4518" s="28" t="inlineStr">
        <is>
          <r>
            <t xml:space="preserve">VALOR:</t>
          </r>
        </is>
      </c>
      <c r="F4518" s="28" t="inlineStr"/>
      <c r="G4518" s="29" t="n">
        <f>ROUND(SUM(G4507,G4513,G4517),2)</f>
        <v>87.03</v>
      </c>
    </row>
    <row r="4519" customHeight="1" ht="15">
      <c r="A4519" s="2" t="inlineStr"/>
      <c r="B4519" s="2" t="inlineStr"/>
      <c r="C4519" s="2" t="inlineStr"/>
      <c r="D4519" s="2" t="inlineStr"/>
      <c r="E4519" s="28" t="inlineStr">
        <is>
          <r>
            <t xml:space="preserve">VALOR BDI (20.34%):</t>
          </r>
        </is>
      </c>
      <c r="F4519" s="28" t="inlineStr"/>
      <c r="G4519" s="29" t="n">
        <f>ROUND(G4518*(20.34/100),2)</f>
        <v>17.7</v>
      </c>
    </row>
    <row r="4520" customHeight="1" ht="15">
      <c r="A4520" s="2" t="inlineStr"/>
      <c r="B4520" s="2" t="inlineStr"/>
      <c r="C4520" s="2" t="inlineStr"/>
      <c r="D4520" s="2" t="inlineStr"/>
      <c r="E4520" s="28" t="inlineStr">
        <is>
          <r>
            <t xml:space="preserve">VALOR COM BDI:</t>
          </r>
        </is>
      </c>
      <c r="F4520" s="28" t="inlineStr"/>
      <c r="G4520" s="29" t="n">
        <f>G4519+G4518</f>
        <v>104.73</v>
      </c>
    </row>
    <row r="4521" customHeight="1" ht="10">
      <c r="A4521" s="2" t="inlineStr"/>
      <c r="B4521" s="2" t="inlineStr"/>
      <c r="C4521" s="2" t="inlineStr"/>
      <c r="D4521" s="2" t="inlineStr"/>
      <c r="E4521" s="18" t="inlineStr"/>
      <c r="F4521" s="18" t="inlineStr"/>
      <c r="G4521" s="18" t="inlineStr"/>
    </row>
    <row r="4522" customHeight="1" ht="20">
      <c r="A4522" s="19" t="inlineStr">
        <is>
          <r>
            <t xml:space="preserve">​86904​ LAVATÓRIO LOUÇA BRANCA SUSPENSO, 29,5 X 39CM OU EQUIVALENTE, PADRÃO POPULAR - FORNECIMENTO E INSTALAÇÃO. AF_01/2020​ (UN)</t>
          </r>
        </is>
      </c>
      <c r="B4522" s="19" t="inlineStr"/>
      <c r="C4522" s="19" t="inlineStr"/>
      <c r="D4522" s="19" t="inlineStr"/>
      <c r="E4522" s="19" t="inlineStr"/>
      <c r="F4522" s="19" t="inlineStr"/>
      <c r="G4522" s="19" t="inlineStr"/>
    </row>
    <row r="4523" customHeight="1" ht="15">
      <c r="A4523" s="20" t="inlineStr">
        <is>
          <r>
            <t xml:space="preserve">Material</t>
          </r>
        </is>
      </c>
      <c r="B4523" s="20" t="inlineStr"/>
      <c r="C4523" s="21" t="inlineStr">
        <is>
          <r>
            <t xml:space="preserve">FONTE</t>
          </r>
        </is>
      </c>
      <c r="D4523" s="21" t="inlineStr">
        <is>
          <r>
            <t xml:space="preserve">UNID</t>
          </r>
        </is>
      </c>
      <c r="E4523" s="21" t="inlineStr">
        <is>
          <r>
            <t xml:space="preserve">COEFICIENTE</t>
          </r>
        </is>
      </c>
      <c r="F4523" s="21" t="inlineStr">
        <is>
          <r>
            <t xml:space="preserve">PREÇO UNITÁRIO</t>
          </r>
        </is>
      </c>
      <c r="G4523" s="21" t="inlineStr">
        <is>
          <r>
            <t xml:space="preserve">TOTAL</t>
          </r>
        </is>
      </c>
    </row>
    <row r="4524" customHeight="1" ht="21">
      <c r="A4524" s="22" t="inlineStr">
        <is>
          <r>
            <t xml:space="preserve">00010425</t>
          </r>
        </is>
      </c>
      <c r="B4524" s="23" t="inlineStr">
        <is>
          <r>
            <t xml:space="preserve">LAVATORIO DE LOUCA BRANCA, SUSPENSO (SEM COLUNA), DIMENSOES *40 X 30* CM</t>
          </r>
        </is>
      </c>
      <c r="C4524" s="22" t="inlineStr">
        <is>
          <r>
            <t xml:space="preserve">SINAPI</t>
          </r>
        </is>
      </c>
      <c r="D4524" s="22" t="inlineStr">
        <is>
          <r>
            <t xml:space="preserve">UN</t>
          </r>
        </is>
      </c>
      <c r="E4524" s="24" t="n">
        <v>1.0</v>
      </c>
      <c r="F4524" s="25" t="n">
        <v>99.6</v>
      </c>
      <c r="G4524" s="25" t="n">
        <f>TRUNC(TRUNC(E4524,8)*F4524,2)</f>
        <v>99.6</v>
      </c>
    </row>
    <row r="4525" customHeight="1" ht="29">
      <c r="A4525" s="22" t="inlineStr">
        <is>
          <r>
            <t xml:space="preserve">00004351</t>
          </r>
        </is>
      </c>
      <c r="B4525" s="23" t="inlineStr">
        <is>
          <r>
            <t xml:space="preserve">PARAFUSO NIQUELADO 3 1/2" COM ACABAMENTO CROMADO PARA FIXAR PECA SANITARIA, INCLUI PORCA CEGA, ARRUELA E BUCHA DE NYLON TAMANHO S-8</t>
          </r>
        </is>
      </c>
      <c r="C4525" s="22" t="inlineStr">
        <is>
          <r>
            <t xml:space="preserve">SINAPI</t>
          </r>
        </is>
      </c>
      <c r="D4525" s="22" t="inlineStr">
        <is>
          <r>
            <t xml:space="preserve">UN</t>
          </r>
        </is>
      </c>
      <c r="E4525" s="24" t="n">
        <v>2.0</v>
      </c>
      <c r="F4525" s="25" t="n">
        <v>23.11</v>
      </c>
      <c r="G4525" s="25" t="n">
        <f>TRUNC(TRUNC(E4525,8)*F4525,2)</f>
        <v>46.22</v>
      </c>
    </row>
    <row r="4526" customHeight="1" ht="15">
      <c r="A4526" s="22" t="inlineStr">
        <is>
          <r>
            <t xml:space="preserve">00037329</t>
          </r>
        </is>
      </c>
      <c r="B4526" s="23" t="inlineStr">
        <is>
          <r>
            <t xml:space="preserve">REJUNTE EPOXI, QUALQUER COR</t>
          </r>
        </is>
      </c>
      <c r="C4526" s="22" t="inlineStr">
        <is>
          <r>
            <t xml:space="preserve">SINAPI</t>
          </r>
        </is>
      </c>
      <c r="D4526" s="22" t="inlineStr">
        <is>
          <r>
            <t xml:space="preserve">KG</t>
          </r>
        </is>
      </c>
      <c r="E4526" s="24" t="n">
        <v>0.0304</v>
      </c>
      <c r="F4526" s="25" t="n">
        <v>144.69</v>
      </c>
      <c r="G4526" s="25" t="n">
        <f>TRUNC(TRUNC(E4526,8)*F4526,2)</f>
        <v>4.39</v>
      </c>
    </row>
    <row r="4527" customHeight="1" ht="15">
      <c r="A4527" s="2" t="inlineStr"/>
      <c r="B4527" s="2" t="inlineStr"/>
      <c r="C4527" s="2" t="inlineStr"/>
      <c r="D4527" s="2" t="inlineStr"/>
      <c r="E4527" s="26" t="inlineStr">
        <is>
          <r>
            <t xml:space="preserve">TOTAL Material:</t>
          </r>
        </is>
      </c>
      <c r="F4527" s="26" t="inlineStr"/>
      <c r="G4527" s="27" t="n">
        <f>SUM(G4524:G4526)</f>
        <v>150.21</v>
      </c>
    </row>
    <row r="4528" customHeight="1" ht="15">
      <c r="A4528" s="20" t="inlineStr">
        <is>
          <r>
            <t xml:space="preserve">Mão de Obra com Encargos Complementares</t>
          </r>
        </is>
      </c>
      <c r="B4528" s="20" t="inlineStr"/>
      <c r="C4528" s="21" t="inlineStr">
        <is>
          <r>
            <t xml:space="preserve">FONTE</t>
          </r>
        </is>
      </c>
      <c r="D4528" s="21" t="inlineStr">
        <is>
          <r>
            <t xml:space="preserve">UNID</t>
          </r>
        </is>
      </c>
      <c r="E4528" s="21" t="inlineStr">
        <is>
          <r>
            <t xml:space="preserve">COEFICIENTE</t>
          </r>
        </is>
      </c>
      <c r="F4528" s="21" t="inlineStr">
        <is>
          <r>
            <t xml:space="preserve">PREÇO UNITÁRIO</t>
          </r>
        </is>
      </c>
      <c r="G4528" s="21" t="inlineStr">
        <is>
          <r>
            <t xml:space="preserve">TOTAL</t>
          </r>
        </is>
      </c>
    </row>
    <row r="4529" customHeight="1" ht="21">
      <c r="A4529" s="22" t="inlineStr">
        <is>
          <r>
            <t xml:space="preserve">88267</t>
          </r>
        </is>
      </c>
      <c r="B4529" s="23" t="inlineStr">
        <is>
          <r>
            <t xml:space="preserve">ENCANADOR OU BOMBEIRO HIDRÁULICO COM ENCARGOS COMPLEMENTARES</t>
          </r>
        </is>
      </c>
      <c r="C4529" s="22" t="inlineStr">
        <is>
          <r>
            <t xml:space="preserve">SINAPI</t>
          </r>
        </is>
      </c>
      <c r="D4529" s="22" t="inlineStr">
        <is>
          <r>
            <t xml:space="preserve">H</t>
          </r>
        </is>
      </c>
      <c r="E4529" s="24" t="n">
        <v>0.387</v>
      </c>
      <c r="F4529" s="25" t="n">
        <v>29.86</v>
      </c>
      <c r="G4529" s="25" t="n">
        <f>TRUNC(TRUNC(E4529,8)*F4529,2)</f>
        <v>11.55</v>
      </c>
    </row>
    <row r="4530" customHeight="1" ht="15">
      <c r="A4530" s="22" t="inlineStr">
        <is>
          <r>
            <t xml:space="preserve">88316</t>
          </r>
        </is>
      </c>
      <c r="B4530" s="23" t="inlineStr">
        <is>
          <r>
            <t xml:space="preserve">SERVENTE COM ENCARGOS COMPLEMENTARES</t>
          </r>
        </is>
      </c>
      <c r="C4530" s="22" t="inlineStr">
        <is>
          <r>
            <t xml:space="preserve">SINAPI</t>
          </r>
        </is>
      </c>
      <c r="D4530" s="22" t="inlineStr">
        <is>
          <r>
            <t xml:space="preserve">H</t>
          </r>
        </is>
      </c>
      <c r="E4530" s="24" t="n">
        <v>0.1886</v>
      </c>
      <c r="F4530" s="25" t="n">
        <v>23.56</v>
      </c>
      <c r="G4530" s="25" t="n">
        <f>TRUNC(TRUNC(E4530,8)*F4530,2)</f>
        <v>4.44</v>
      </c>
    </row>
    <row r="4531" customHeight="1" ht="18">
      <c r="A4531" s="2" t="inlineStr"/>
      <c r="B4531" s="2" t="inlineStr"/>
      <c r="C4531" s="2" t="inlineStr"/>
      <c r="D4531" s="2" t="inlineStr"/>
      <c r="E4531" s="26" t="inlineStr">
        <is>
          <r>
            <t xml:space="preserve">TOTAL Mão de Obra com Encargos Complementares:</t>
          </r>
        </is>
      </c>
      <c r="F4531" s="26" t="inlineStr"/>
      <c r="G4531" s="27" t="n">
        <f>SUM(G4529:G4530)</f>
        <v>15.99</v>
      </c>
    </row>
    <row r="4532" customHeight="1" ht="15">
      <c r="A4532" s="2" t="inlineStr"/>
      <c r="B4532" s="2" t="inlineStr"/>
      <c r="C4532" s="2" t="inlineStr"/>
      <c r="D4532" s="2" t="inlineStr"/>
      <c r="E4532" s="28" t="inlineStr">
        <is>
          <r>
            <t xml:space="preserve">VALOR:</t>
          </r>
        </is>
      </c>
      <c r="F4532" s="28" t="inlineStr"/>
      <c r="G4532" s="29" t="n">
        <f>ROUND(SUM(G4527,G4531),2)</f>
        <v>166.2</v>
      </c>
    </row>
    <row r="4533" customHeight="1" ht="15">
      <c r="A4533" s="2" t="inlineStr"/>
      <c r="B4533" s="2" t="inlineStr"/>
      <c r="C4533" s="2" t="inlineStr"/>
      <c r="D4533" s="2" t="inlineStr"/>
      <c r="E4533" s="28" t="inlineStr">
        <is>
          <r>
            <t xml:space="preserve">VALOR BDI (20.34%):</t>
          </r>
        </is>
      </c>
      <c r="F4533" s="28" t="inlineStr"/>
      <c r="G4533" s="29" t="n">
        <f>ROUND(G4532*(20.34/100),2)</f>
        <v>33.81</v>
      </c>
    </row>
    <row r="4534" customHeight="1" ht="15">
      <c r="A4534" s="2" t="inlineStr"/>
      <c r="B4534" s="2" t="inlineStr"/>
      <c r="C4534" s="2" t="inlineStr"/>
      <c r="D4534" s="2" t="inlineStr"/>
      <c r="E4534" s="28" t="inlineStr">
        <is>
          <r>
            <t xml:space="preserve">VALOR COM BDI:</t>
          </r>
        </is>
      </c>
      <c r="F4534" s="28" t="inlineStr"/>
      <c r="G4534" s="29" t="n">
        <f>G4533+G4532</f>
        <v>200.01</v>
      </c>
    </row>
    <row r="4535" customHeight="1" ht="10">
      <c r="A4535" s="2" t="inlineStr"/>
      <c r="B4535" s="2" t="inlineStr"/>
      <c r="C4535" s="2" t="inlineStr"/>
      <c r="D4535" s="2" t="inlineStr"/>
      <c r="E4535" s="18" t="inlineStr"/>
      <c r="F4535" s="18" t="inlineStr"/>
      <c r="G4535" s="18" t="inlineStr"/>
    </row>
    <row r="4536" customHeight="1" ht="20">
      <c r="A4536" s="19" t="inlineStr">
        <is>
          <r>
            <t xml:space="preserve">​97607​ LUMINÁRIA ARANDELA TIPO TARTARUGA, DE SOBREPOR, COM 1 LÂMPADA LED DE 6 W, SEM REATOR - FORNECIMENTO E INSTALAÇÃO. AF_09/2024​ (UN)</t>
          </r>
        </is>
      </c>
      <c r="B4536" s="19" t="inlineStr"/>
      <c r="C4536" s="19" t="inlineStr"/>
      <c r="D4536" s="19" t="inlineStr"/>
      <c r="E4536" s="19" t="inlineStr"/>
      <c r="F4536" s="19" t="inlineStr"/>
      <c r="G4536" s="19" t="inlineStr"/>
    </row>
    <row r="4537" customHeight="1" ht="15">
      <c r="A4537" s="20" t="inlineStr">
        <is>
          <r>
            <t xml:space="preserve">Material</t>
          </r>
        </is>
      </c>
      <c r="B4537" s="20" t="inlineStr"/>
      <c r="C4537" s="21" t="inlineStr">
        <is>
          <r>
            <t xml:space="preserve">FONTE</t>
          </r>
        </is>
      </c>
      <c r="D4537" s="21" t="inlineStr">
        <is>
          <r>
            <t xml:space="preserve">UNID</t>
          </r>
        </is>
      </c>
      <c r="E4537" s="21" t="inlineStr">
        <is>
          <r>
            <t xml:space="preserve">COEFICIENTE</t>
          </r>
        </is>
      </c>
      <c r="F4537" s="21" t="inlineStr">
        <is>
          <r>
            <t xml:space="preserve">PREÇO UNITÁRIO</t>
          </r>
        </is>
      </c>
      <c r="G4537" s="21" t="inlineStr">
        <is>
          <r>
            <t xml:space="preserve">TOTAL</t>
          </r>
        </is>
      </c>
    </row>
    <row r="4538" customHeight="1" ht="21">
      <c r="A4538" s="22" t="inlineStr">
        <is>
          <r>
            <t xml:space="preserve">00038193</t>
          </r>
        </is>
      </c>
      <c r="B4538" s="23" t="inlineStr">
        <is>
          <r>
            <t xml:space="preserve">LAMPADA LED 6 W BIVOLT BRANCA, FORMATO TRADICIONAL (BASE E27)</t>
          </r>
        </is>
      </c>
      <c r="C4538" s="22" t="inlineStr">
        <is>
          <r>
            <t xml:space="preserve">SINAPI</t>
          </r>
        </is>
      </c>
      <c r="D4538" s="22" t="inlineStr">
        <is>
          <r>
            <t xml:space="preserve">UN</t>
          </r>
        </is>
      </c>
      <c r="E4538" s="24" t="n">
        <v>1.0</v>
      </c>
      <c r="F4538" s="25" t="n">
        <v>3.73</v>
      </c>
      <c r="G4538" s="25" t="n">
        <f>TRUNC(TRUNC(E4538,8)*F4538,2)</f>
        <v>3.73</v>
      </c>
    </row>
    <row r="4539" customHeight="1" ht="29">
      <c r="A4539" s="22" t="inlineStr">
        <is>
          <r>
            <t xml:space="preserve">00038775</t>
          </r>
        </is>
      </c>
      <c r="B4539" s="23" t="inlineStr">
        <is>
          <r>
            <t xml:space="preserve">LUMINARIA TIPO TARTARUGA PARA AREA EXTERNA EM ALUMINIO, COM GRADE, PARA 1 LAMPADA, BASE E27, POTENCIA MAXIMA 40/60 W (NAO INCLUI LAMPADA)</t>
          </r>
        </is>
      </c>
      <c r="C4539" s="22" t="inlineStr">
        <is>
          <r>
            <t xml:space="preserve">SINAPI</t>
          </r>
        </is>
      </c>
      <c r="D4539" s="22" t="inlineStr">
        <is>
          <r>
            <t xml:space="preserve">UN</t>
          </r>
        </is>
      </c>
      <c r="E4539" s="24" t="n">
        <v>1.0</v>
      </c>
      <c r="F4539" s="25" t="n">
        <v>73.99</v>
      </c>
      <c r="G4539" s="25" t="n">
        <f>TRUNC(TRUNC(E4539,8)*F4539,2)</f>
        <v>73.99</v>
      </c>
    </row>
    <row r="4540" customHeight="1" ht="15">
      <c r="A4540" s="2" t="inlineStr"/>
      <c r="B4540" s="2" t="inlineStr"/>
      <c r="C4540" s="2" t="inlineStr"/>
      <c r="D4540" s="2" t="inlineStr"/>
      <c r="E4540" s="26" t="inlineStr">
        <is>
          <r>
            <t xml:space="preserve">TOTAL Material:</t>
          </r>
        </is>
      </c>
      <c r="F4540" s="26" t="inlineStr"/>
      <c r="G4540" s="27" t="n">
        <f>SUM(G4538:G4539)</f>
        <v>77.72</v>
      </c>
    </row>
    <row r="4541" customHeight="1" ht="15">
      <c r="A4541" s="20" t="inlineStr">
        <is>
          <r>
            <t xml:space="preserve">Mão de Obra com Encargos Complementares</t>
          </r>
        </is>
      </c>
      <c r="B4541" s="20" t="inlineStr"/>
      <c r="C4541" s="21" t="inlineStr">
        <is>
          <r>
            <t xml:space="preserve">FONTE</t>
          </r>
        </is>
      </c>
      <c r="D4541" s="21" t="inlineStr">
        <is>
          <r>
            <t xml:space="preserve">UNID</t>
          </r>
        </is>
      </c>
      <c r="E4541" s="21" t="inlineStr">
        <is>
          <r>
            <t xml:space="preserve">COEFICIENTE</t>
          </r>
        </is>
      </c>
      <c r="F4541" s="21" t="inlineStr">
        <is>
          <r>
            <t xml:space="preserve">PREÇO UNITÁRIO</t>
          </r>
        </is>
      </c>
      <c r="G4541" s="21" t="inlineStr">
        <is>
          <r>
            <t xml:space="preserve">TOTAL</t>
          </r>
        </is>
      </c>
    </row>
    <row r="4542" customHeight="1" ht="21">
      <c r="A4542" s="22" t="inlineStr">
        <is>
          <r>
            <t xml:space="preserve">88247</t>
          </r>
        </is>
      </c>
      <c r="B4542" s="23" t="inlineStr">
        <is>
          <r>
            <t xml:space="preserve">AUXILIAR DE ELETRICISTA COM ENCARGOS COMPLEMENTARES</t>
          </r>
        </is>
      </c>
      <c r="C4542" s="22" t="inlineStr">
        <is>
          <r>
            <t xml:space="preserve">SINAPI</t>
          </r>
        </is>
      </c>
      <c r="D4542" s="22" t="inlineStr">
        <is>
          <r>
            <t xml:space="preserve">H</t>
          </r>
        </is>
      </c>
      <c r="E4542" s="24" t="n">
        <v>0.1801875</v>
      </c>
      <c r="F4542" s="25" t="n">
        <v>25.22</v>
      </c>
      <c r="G4542" s="25" t="n">
        <f>TRUNC(TRUNC(E4542,8)*F4542,2)</f>
        <v>4.54</v>
      </c>
    </row>
    <row r="4543" customHeight="1" ht="15">
      <c r="A4543" s="22" t="inlineStr">
        <is>
          <r>
            <t xml:space="preserve">88264</t>
          </r>
        </is>
      </c>
      <c r="B4543" s="23" t="inlineStr">
        <is>
          <r>
            <t xml:space="preserve">ELETRICISTA COM ENCARGOS COMPLEMENTARES</t>
          </r>
        </is>
      </c>
      <c r="C4543" s="22" t="inlineStr">
        <is>
          <r>
            <t xml:space="preserve">SINAPI</t>
          </r>
        </is>
      </c>
      <c r="D4543" s="22" t="inlineStr">
        <is>
          <r>
            <t xml:space="preserve">H</t>
          </r>
        </is>
      </c>
      <c r="E4543" s="24" t="n">
        <v>0.5766</v>
      </c>
      <c r="F4543" s="25" t="n">
        <v>30.96</v>
      </c>
      <c r="G4543" s="25" t="n">
        <f>TRUNC(TRUNC(E4543,8)*F4543,2)</f>
        <v>17.85</v>
      </c>
    </row>
    <row r="4544" customHeight="1" ht="18">
      <c r="A4544" s="2" t="inlineStr"/>
      <c r="B4544" s="2" t="inlineStr"/>
      <c r="C4544" s="2" t="inlineStr"/>
      <c r="D4544" s="2" t="inlineStr"/>
      <c r="E4544" s="26" t="inlineStr">
        <is>
          <r>
            <t xml:space="preserve">TOTAL Mão de Obra com Encargos Complementares:</t>
          </r>
        </is>
      </c>
      <c r="F4544" s="26" t="inlineStr"/>
      <c r="G4544" s="27" t="n">
        <f>SUM(G4542:G4543)</f>
        <v>22.39</v>
      </c>
    </row>
    <row r="4545" customHeight="1" ht="15">
      <c r="A4545" s="2" t="inlineStr"/>
      <c r="B4545" s="2" t="inlineStr"/>
      <c r="C4545" s="2" t="inlineStr"/>
      <c r="D4545" s="2" t="inlineStr"/>
      <c r="E4545" s="28" t="inlineStr">
        <is>
          <r>
            <t xml:space="preserve">VALOR:</t>
          </r>
        </is>
      </c>
      <c r="F4545" s="28" t="inlineStr"/>
      <c r="G4545" s="29" t="n">
        <f>ROUND(SUM(G4540,G4544),2)</f>
        <v>100.11</v>
      </c>
    </row>
    <row r="4546" customHeight="1" ht="15">
      <c r="A4546" s="2" t="inlineStr"/>
      <c r="B4546" s="2" t="inlineStr"/>
      <c r="C4546" s="2" t="inlineStr"/>
      <c r="D4546" s="2" t="inlineStr"/>
      <c r="E4546" s="28" t="inlineStr">
        <is>
          <r>
            <t xml:space="preserve">VALOR BDI (20.34%):</t>
          </r>
        </is>
      </c>
      <c r="F4546" s="28" t="inlineStr"/>
      <c r="G4546" s="29" t="n">
        <f>ROUND(G4545*(20.34/100),2)</f>
        <v>20.36</v>
      </c>
    </row>
    <row r="4547" customHeight="1" ht="15">
      <c r="A4547" s="2" t="inlineStr"/>
      <c r="B4547" s="2" t="inlineStr"/>
      <c r="C4547" s="2" t="inlineStr"/>
      <c r="D4547" s="2" t="inlineStr"/>
      <c r="E4547" s="28" t="inlineStr">
        <is>
          <r>
            <t xml:space="preserve">VALOR COM BDI:</t>
          </r>
        </is>
      </c>
      <c r="F4547" s="28" t="inlineStr"/>
      <c r="G4547" s="29" t="n">
        <f>G4546+G4545</f>
        <v>120.47</v>
      </c>
    </row>
    <row r="4548" customHeight="1" ht="10">
      <c r="A4548" s="2" t="inlineStr"/>
      <c r="B4548" s="2" t="inlineStr"/>
      <c r="C4548" s="2" t="inlineStr"/>
      <c r="D4548" s="2" t="inlineStr"/>
      <c r="E4548" s="18" t="inlineStr"/>
      <c r="F4548" s="18" t="inlineStr"/>
      <c r="G4548" s="18" t="inlineStr"/>
    </row>
    <row r="4549" customHeight="1" ht="20">
      <c r="A4549" s="19" t="inlineStr">
        <is>
          <r>
            <t xml:space="preserve">​C4802​ LUMINÁRIA DE SOBREPOR/EMBUTIR RETANGULAR EM PA(POLYAMIDE) COM REFLETOR EM PMMA OPTICO PARA 2 LED'S TUBULARES T5 DE 20W, TONALIDADE 5000K, COR BRANCA, GRAU DE PROTEÇÃO IP20 E 1 LED DRIVER - COMPLETA​ (UN)</t>
          </r>
        </is>
      </c>
      <c r="B4549" s="19" t="inlineStr"/>
      <c r="C4549" s="19" t="inlineStr"/>
      <c r="D4549" s="19" t="inlineStr"/>
      <c r="E4549" s="19" t="inlineStr"/>
      <c r="F4549" s="19" t="inlineStr"/>
      <c r="G4549" s="19" t="inlineStr"/>
    </row>
    <row r="4550" customHeight="1" ht="15">
      <c r="A4550" s="20" t="inlineStr">
        <is>
          <r>
            <t xml:space="preserve">Material</t>
          </r>
        </is>
      </c>
      <c r="B4550" s="20" t="inlineStr"/>
      <c r="C4550" s="21" t="inlineStr">
        <is>
          <r>
            <t xml:space="preserve">FONTE</t>
          </r>
        </is>
      </c>
      <c r="D4550" s="21" t="inlineStr">
        <is>
          <r>
            <t xml:space="preserve">UNID</t>
          </r>
        </is>
      </c>
      <c r="E4550" s="21" t="inlineStr">
        <is>
          <r>
            <t xml:space="preserve">COEFICIENTE</t>
          </r>
        </is>
      </c>
      <c r="F4550" s="21" t="inlineStr">
        <is>
          <r>
            <t xml:space="preserve">PREÇO UNITÁRIO</t>
          </r>
        </is>
      </c>
      <c r="G4550" s="21" t="inlineStr">
        <is>
          <r>
            <t xml:space="preserve">TOTAL</t>
          </r>
        </is>
      </c>
    </row>
    <row r="4551" customHeight="1" ht="46">
      <c r="A4551" s="22" t="inlineStr">
        <is>
          <r>
            <t xml:space="preserve">I9117</t>
          </r>
        </is>
      </c>
      <c r="B4551" s="23" t="inlineStr">
        <is>
          <r>
            <t xml:space="preserve">LUMINÁRIA DE SOBREPOR RETANGULAR EM PA(POLYAMIDE) COM REFLETOR EM PMMA OPTICO PARA 2 LED'S TUBULARES T5 DE 20W, TONALIDADE 5000K, COR BRANCA, GRAU DE PROTEÇÃO IP20 E 1 LED DRIVER - COMPLETA</t>
          </r>
        </is>
      </c>
      <c r="C4551" s="22" t="inlineStr">
        <is>
          <r>
            <t xml:space="preserve">SEINFRA</t>
          </r>
        </is>
      </c>
      <c r="D4551" s="22" t="inlineStr">
        <is>
          <r>
            <t xml:space="preserve">UN</t>
          </r>
        </is>
      </c>
      <c r="E4551" s="24" t="n">
        <v>1.0</v>
      </c>
      <c r="F4551" s="30" t="n">
        <v>435.0</v>
      </c>
      <c r="G4551" s="30" t="n">
        <f>ROUND(ROUND(E4551,8)*F4551,4)</f>
        <v>435.0</v>
      </c>
    </row>
    <row r="4552" customHeight="1" ht="15">
      <c r="A4552" s="2" t="inlineStr"/>
      <c r="B4552" s="2" t="inlineStr"/>
      <c r="C4552" s="2" t="inlineStr"/>
      <c r="D4552" s="2" t="inlineStr"/>
      <c r="E4552" s="26" t="inlineStr">
        <is>
          <r>
            <t xml:space="preserve">TOTAL Material:</t>
          </r>
        </is>
      </c>
      <c r="F4552" s="26" t="inlineStr"/>
      <c r="G4552" s="31" t="n">
        <f>SUM(G4551:G4551)</f>
        <v>435.0</v>
      </c>
    </row>
    <row r="4553" customHeight="1" ht="15">
      <c r="A4553" s="20" t="inlineStr">
        <is>
          <r>
            <t xml:space="preserve">Mão de Obra</t>
          </r>
        </is>
      </c>
      <c r="B4553" s="20" t="inlineStr"/>
      <c r="C4553" s="21" t="inlineStr">
        <is>
          <r>
            <t xml:space="preserve">FONTE</t>
          </r>
        </is>
      </c>
      <c r="D4553" s="21" t="inlineStr">
        <is>
          <r>
            <t xml:space="preserve">UNID</t>
          </r>
        </is>
      </c>
      <c r="E4553" s="21" t="inlineStr">
        <is>
          <r>
            <t xml:space="preserve">COEFICIENTE</t>
          </r>
        </is>
      </c>
      <c r="F4553" s="21" t="inlineStr">
        <is>
          <r>
            <t xml:space="preserve">PREÇO UNITÁRIO</t>
          </r>
        </is>
      </c>
      <c r="G4553" s="21" t="inlineStr">
        <is>
          <r>
            <t xml:space="preserve">TOTAL</t>
          </r>
        </is>
      </c>
    </row>
    <row r="4554" customHeight="1" ht="15">
      <c r="A4554" s="22" t="inlineStr">
        <is>
          <r>
            <t xml:space="preserve">I0042</t>
          </r>
        </is>
      </c>
      <c r="B4554" s="23" t="inlineStr">
        <is>
          <r>
            <t xml:space="preserve">AJUDANTE DE ELETRICISTA</t>
          </r>
        </is>
      </c>
      <c r="C4554" s="22" t="inlineStr">
        <is>
          <r>
            <t xml:space="preserve">SEINFRA</t>
          </r>
        </is>
      </c>
      <c r="D4554" s="22" t="inlineStr">
        <is>
          <r>
            <t xml:space="preserve">H</t>
          </r>
        </is>
      </c>
      <c r="E4554" s="24" t="n">
        <v>1.5</v>
      </c>
      <c r="F4554" s="30" t="n">
        <v>21.1</v>
      </c>
      <c r="G4554" s="30" t="n">
        <f>ROUND(ROUND(E4554,8)*F4554,4)</f>
        <v>31.65</v>
      </c>
    </row>
    <row r="4555" customHeight="1" ht="15">
      <c r="A4555" s="22" t="inlineStr">
        <is>
          <r>
            <t xml:space="preserve">I2312</t>
          </r>
        </is>
      </c>
      <c r="B4555" s="23" t="inlineStr">
        <is>
          <r>
            <t xml:space="preserve">ELETRICISTA</t>
          </r>
        </is>
      </c>
      <c r="C4555" s="22" t="inlineStr">
        <is>
          <r>
            <t xml:space="preserve">SEINFRA</t>
          </r>
        </is>
      </c>
      <c r="D4555" s="22" t="inlineStr">
        <is>
          <r>
            <t xml:space="preserve">H</t>
          </r>
        </is>
      </c>
      <c r="E4555" s="24" t="n">
        <v>1.5</v>
      </c>
      <c r="F4555" s="30" t="n">
        <v>26.85</v>
      </c>
      <c r="G4555" s="30" t="n">
        <f>ROUND(ROUND(E4555,8)*F4555,4)</f>
        <v>40.275</v>
      </c>
    </row>
    <row r="4556" customHeight="1" ht="15">
      <c r="A4556" s="2" t="inlineStr"/>
      <c r="B4556" s="2" t="inlineStr"/>
      <c r="C4556" s="2" t="inlineStr"/>
      <c r="D4556" s="2" t="inlineStr"/>
      <c r="E4556" s="26" t="inlineStr">
        <is>
          <r>
            <t xml:space="preserve">TOTAL Mão de Obra:</t>
          </r>
        </is>
      </c>
      <c r="F4556" s="26" t="inlineStr"/>
      <c r="G4556" s="31" t="n">
        <f>SUM(G4554:G4555)</f>
        <v>71.925</v>
      </c>
    </row>
    <row r="4557" customHeight="1" ht="15">
      <c r="A4557" s="2" t="inlineStr"/>
      <c r="B4557" s="2" t="inlineStr"/>
      <c r="C4557" s="2" t="inlineStr"/>
      <c r="D4557" s="2" t="inlineStr"/>
      <c r="E4557" s="28" t="inlineStr">
        <is>
          <r>
            <t xml:space="preserve">VALOR:</t>
          </r>
        </is>
      </c>
      <c r="F4557" s="28" t="inlineStr"/>
      <c r="G4557" s="29" t="n">
        <f>ROUND(SUM(G4552,G4556),2)</f>
        <v>506.93</v>
      </c>
    </row>
    <row r="4558" customHeight="1" ht="15">
      <c r="A4558" s="2" t="inlineStr"/>
      <c r="B4558" s="2" t="inlineStr"/>
      <c r="C4558" s="2" t="inlineStr"/>
      <c r="D4558" s="2" t="inlineStr"/>
      <c r="E4558" s="28" t="inlineStr">
        <is>
          <r>
            <t xml:space="preserve">VALOR BDI (20.34%):</t>
          </r>
        </is>
      </c>
      <c r="F4558" s="28" t="inlineStr"/>
      <c r="G4558" s="29" t="n">
        <f>ROUND(G4557*(20.34/100),2)</f>
        <v>103.11</v>
      </c>
    </row>
    <row r="4559" customHeight="1" ht="15">
      <c r="A4559" s="2" t="inlineStr"/>
      <c r="B4559" s="2" t="inlineStr"/>
      <c r="C4559" s="2" t="inlineStr"/>
      <c r="D4559" s="2" t="inlineStr"/>
      <c r="E4559" s="28" t="inlineStr">
        <is>
          <r>
            <t xml:space="preserve">VALOR COM BDI:</t>
          </r>
        </is>
      </c>
      <c r="F4559" s="28" t="inlineStr"/>
      <c r="G4559" s="29" t="n">
        <f>G4558+G4557</f>
        <v>610.04</v>
      </c>
    </row>
    <row r="4560" customHeight="1" ht="10">
      <c r="A4560" s="2" t="inlineStr"/>
      <c r="B4560" s="2" t="inlineStr"/>
      <c r="C4560" s="2" t="inlineStr"/>
      <c r="D4560" s="2" t="inlineStr"/>
      <c r="E4560" s="18" t="inlineStr"/>
      <c r="F4560" s="18" t="inlineStr"/>
      <c r="G4560" s="18" t="inlineStr"/>
    </row>
    <row r="4561" customHeight="1" ht="20">
      <c r="A4561" s="19" t="inlineStr">
        <is>
          <r>
            <t xml:space="preserve">​C1666​ LUMINÁRIA FLUORESCENTE COMPLETA C/2 LÂMPADAS DE 40W​ (UN)</t>
          </r>
        </is>
      </c>
      <c r="B4561" s="19" t="inlineStr"/>
      <c r="C4561" s="19" t="inlineStr"/>
      <c r="D4561" s="19" t="inlineStr"/>
      <c r="E4561" s="19" t="inlineStr"/>
      <c r="F4561" s="19" t="inlineStr"/>
      <c r="G4561" s="19" t="inlineStr"/>
    </row>
    <row r="4562" customHeight="1" ht="15">
      <c r="A4562" s="20" t="inlineStr">
        <is>
          <r>
            <t xml:space="preserve">Material</t>
          </r>
        </is>
      </c>
      <c r="B4562" s="20" t="inlineStr"/>
      <c r="C4562" s="21" t="inlineStr">
        <is>
          <r>
            <t xml:space="preserve">FONTE</t>
          </r>
        </is>
      </c>
      <c r="D4562" s="21" t="inlineStr">
        <is>
          <r>
            <t xml:space="preserve">UNID</t>
          </r>
        </is>
      </c>
      <c r="E4562" s="21" t="inlineStr">
        <is>
          <r>
            <t xml:space="preserve">COEFICIENTE</t>
          </r>
        </is>
      </c>
      <c r="F4562" s="21" t="inlineStr">
        <is>
          <r>
            <t xml:space="preserve">PREÇO UNITÁRIO</t>
          </r>
        </is>
      </c>
      <c r="G4562" s="21" t="inlineStr">
        <is>
          <r>
            <t xml:space="preserve">TOTAL</t>
          </r>
        </is>
      </c>
    </row>
    <row r="4563" customHeight="1" ht="21">
      <c r="A4563" s="22" t="inlineStr">
        <is>
          <r>
            <t xml:space="preserve">I1364</t>
          </r>
        </is>
      </c>
      <c r="B4563" s="23" t="inlineStr">
        <is>
          <r>
            <t xml:space="preserve">LUMINARIA FLUORESCENTE 2X40W COMPLETA COM LAMPADA</t>
          </r>
        </is>
      </c>
      <c r="C4563" s="22" t="inlineStr">
        <is>
          <r>
            <t xml:space="preserve">SEINFRA</t>
          </r>
        </is>
      </c>
      <c r="D4563" s="22" t="inlineStr">
        <is>
          <r>
            <t xml:space="preserve">UN</t>
          </r>
        </is>
      </c>
      <c r="E4563" s="24" t="n">
        <v>1.0</v>
      </c>
      <c r="F4563" s="30" t="n">
        <v>81.26</v>
      </c>
      <c r="G4563" s="30" t="n">
        <f>ROUND(ROUND(E4563,8)*F4563,4)</f>
        <v>81.26</v>
      </c>
    </row>
    <row r="4564" customHeight="1" ht="15">
      <c r="A4564" s="2" t="inlineStr"/>
      <c r="B4564" s="2" t="inlineStr"/>
      <c r="C4564" s="2" t="inlineStr"/>
      <c r="D4564" s="2" t="inlineStr"/>
      <c r="E4564" s="26" t="inlineStr">
        <is>
          <r>
            <t xml:space="preserve">TOTAL Material:</t>
          </r>
        </is>
      </c>
      <c r="F4564" s="26" t="inlineStr"/>
      <c r="G4564" s="31" t="n">
        <f>SUM(G4563:G4563)</f>
        <v>81.26</v>
      </c>
    </row>
    <row r="4565" customHeight="1" ht="15">
      <c r="A4565" s="20" t="inlineStr">
        <is>
          <r>
            <t xml:space="preserve">Mão de Obra</t>
          </r>
        </is>
      </c>
      <c r="B4565" s="20" t="inlineStr"/>
      <c r="C4565" s="21" t="inlineStr">
        <is>
          <r>
            <t xml:space="preserve">FONTE</t>
          </r>
        </is>
      </c>
      <c r="D4565" s="21" t="inlineStr">
        <is>
          <r>
            <t xml:space="preserve">UNID</t>
          </r>
        </is>
      </c>
      <c r="E4565" s="21" t="inlineStr">
        <is>
          <r>
            <t xml:space="preserve">COEFICIENTE</t>
          </r>
        </is>
      </c>
      <c r="F4565" s="21" t="inlineStr">
        <is>
          <r>
            <t xml:space="preserve">PREÇO UNITÁRIO</t>
          </r>
        </is>
      </c>
      <c r="G4565" s="21" t="inlineStr">
        <is>
          <r>
            <t xml:space="preserve">TOTAL</t>
          </r>
        </is>
      </c>
    </row>
    <row r="4566" customHeight="1" ht="15">
      <c r="A4566" s="22" t="inlineStr">
        <is>
          <r>
            <t xml:space="preserve">I0042</t>
          </r>
        </is>
      </c>
      <c r="B4566" s="23" t="inlineStr">
        <is>
          <r>
            <t xml:space="preserve">AJUDANTE DE ELETRICISTA</t>
          </r>
        </is>
      </c>
      <c r="C4566" s="22" t="inlineStr">
        <is>
          <r>
            <t xml:space="preserve">SEINFRA</t>
          </r>
        </is>
      </c>
      <c r="D4566" s="22" t="inlineStr">
        <is>
          <r>
            <t xml:space="preserve">H</t>
          </r>
        </is>
      </c>
      <c r="E4566" s="24" t="n">
        <v>1.1</v>
      </c>
      <c r="F4566" s="30" t="n">
        <v>21.1</v>
      </c>
      <c r="G4566" s="30" t="n">
        <f>ROUND(ROUND(E4566,8)*F4566,4)</f>
        <v>23.21</v>
      </c>
    </row>
    <row r="4567" customHeight="1" ht="15">
      <c r="A4567" s="22" t="inlineStr">
        <is>
          <r>
            <t xml:space="preserve">I2312</t>
          </r>
        </is>
      </c>
      <c r="B4567" s="23" t="inlineStr">
        <is>
          <r>
            <t xml:space="preserve">ELETRICISTA</t>
          </r>
        </is>
      </c>
      <c r="C4567" s="22" t="inlineStr">
        <is>
          <r>
            <t xml:space="preserve">SEINFRA</t>
          </r>
        </is>
      </c>
      <c r="D4567" s="22" t="inlineStr">
        <is>
          <r>
            <t xml:space="preserve">H</t>
          </r>
        </is>
      </c>
      <c r="E4567" s="24" t="n">
        <v>1.1</v>
      </c>
      <c r="F4567" s="30" t="n">
        <v>26.85</v>
      </c>
      <c r="G4567" s="30" t="n">
        <f>ROUND(ROUND(E4567,8)*F4567,4)</f>
        <v>29.535</v>
      </c>
    </row>
    <row r="4568" customHeight="1" ht="15">
      <c r="A4568" s="2" t="inlineStr"/>
      <c r="B4568" s="2" t="inlineStr"/>
      <c r="C4568" s="2" t="inlineStr"/>
      <c r="D4568" s="2" t="inlineStr"/>
      <c r="E4568" s="26" t="inlineStr">
        <is>
          <r>
            <t xml:space="preserve">TOTAL Mão de Obra:</t>
          </r>
        </is>
      </c>
      <c r="F4568" s="26" t="inlineStr"/>
      <c r="G4568" s="31" t="n">
        <f>SUM(G4566:G4567)</f>
        <v>52.745</v>
      </c>
    </row>
    <row r="4569" customHeight="1" ht="15">
      <c r="A4569" s="2" t="inlineStr"/>
      <c r="B4569" s="2" t="inlineStr"/>
      <c r="C4569" s="2" t="inlineStr"/>
      <c r="D4569" s="2" t="inlineStr"/>
      <c r="E4569" s="28" t="inlineStr">
        <is>
          <r>
            <t xml:space="preserve">VALOR:</t>
          </r>
        </is>
      </c>
      <c r="F4569" s="28" t="inlineStr"/>
      <c r="G4569" s="29" t="n">
        <f>ROUND(SUM(G4564,G4568),2)</f>
        <v>134.01</v>
      </c>
    </row>
    <row r="4570" customHeight="1" ht="15">
      <c r="A4570" s="2" t="inlineStr"/>
      <c r="B4570" s="2" t="inlineStr"/>
      <c r="C4570" s="2" t="inlineStr"/>
      <c r="D4570" s="2" t="inlineStr"/>
      <c r="E4570" s="28" t="inlineStr">
        <is>
          <r>
            <t xml:space="preserve">VALOR BDI (20.34%):</t>
          </r>
        </is>
      </c>
      <c r="F4570" s="28" t="inlineStr"/>
      <c r="G4570" s="29" t="n">
        <f>ROUND(G4569*(20.34/100),2)</f>
        <v>27.26</v>
      </c>
    </row>
    <row r="4571" customHeight="1" ht="15">
      <c r="A4571" s="2" t="inlineStr"/>
      <c r="B4571" s="2" t="inlineStr"/>
      <c r="C4571" s="2" t="inlineStr"/>
      <c r="D4571" s="2" t="inlineStr"/>
      <c r="E4571" s="28" t="inlineStr">
        <is>
          <r>
            <t xml:space="preserve">VALOR COM BDI:</t>
          </r>
        </is>
      </c>
      <c r="F4571" s="28" t="inlineStr"/>
      <c r="G4571" s="29" t="n">
        <f>G4570+G4569</f>
        <v>161.27</v>
      </c>
    </row>
    <row r="4572" customHeight="1" ht="10">
      <c r="A4572" s="2" t="inlineStr"/>
      <c r="B4572" s="2" t="inlineStr"/>
      <c r="C4572" s="2" t="inlineStr"/>
      <c r="D4572" s="2" t="inlineStr"/>
      <c r="E4572" s="18" t="inlineStr"/>
      <c r="F4572" s="18" t="inlineStr"/>
      <c r="G4572" s="18" t="inlineStr"/>
    </row>
    <row r="4573" customHeight="1" ht="20">
      <c r="A4573" s="19" t="inlineStr">
        <is>
          <r>
            <t xml:space="preserve">​91885​ LUVA PARA ELETRODUTO, PVC, ROSCÁVEL, DN 32 MM (1"), PARA CIRCUITOS TERMINAIS, INSTALADA EM PAREDE - FORNECIMENTO E INSTALAÇÃO. AF_03/2023​ (UN)</t>
          </r>
        </is>
      </c>
      <c r="B4573" s="19" t="inlineStr"/>
      <c r="C4573" s="19" t="inlineStr"/>
      <c r="D4573" s="19" t="inlineStr"/>
      <c r="E4573" s="19" t="inlineStr"/>
      <c r="F4573" s="19" t="inlineStr"/>
      <c r="G4573" s="19" t="inlineStr"/>
    </row>
    <row r="4574" customHeight="1" ht="15">
      <c r="A4574" s="20" t="inlineStr">
        <is>
          <r>
            <t xml:space="preserve">Material</t>
          </r>
        </is>
      </c>
      <c r="B4574" s="20" t="inlineStr"/>
      <c r="C4574" s="21" t="inlineStr">
        <is>
          <r>
            <t xml:space="preserve">FONTE</t>
          </r>
        </is>
      </c>
      <c r="D4574" s="21" t="inlineStr">
        <is>
          <r>
            <t xml:space="preserve">UNID</t>
          </r>
        </is>
      </c>
      <c r="E4574" s="21" t="inlineStr">
        <is>
          <r>
            <t xml:space="preserve">COEFICIENTE</t>
          </r>
        </is>
      </c>
      <c r="F4574" s="21" t="inlineStr">
        <is>
          <r>
            <t xml:space="preserve">PREÇO UNITÁRIO</t>
          </r>
        </is>
      </c>
      <c r="G4574" s="21" t="inlineStr">
        <is>
          <r>
            <t xml:space="preserve">TOTAL</t>
          </r>
        </is>
      </c>
    </row>
    <row r="4575" customHeight="1" ht="21">
      <c r="A4575" s="22" t="inlineStr">
        <is>
          <r>
            <t xml:space="preserve">00001892</t>
          </r>
        </is>
      </c>
      <c r="B4575" s="23" t="inlineStr">
        <is>
          <r>
            <t xml:space="preserve">LUVA EM PVC RIGIDO ROSCAVEL, DE 1", PARA ELETRODUTO</t>
          </r>
        </is>
      </c>
      <c r="C4575" s="22" t="inlineStr">
        <is>
          <r>
            <t xml:space="preserve">SINAPI</t>
          </r>
        </is>
      </c>
      <c r="D4575" s="22" t="inlineStr">
        <is>
          <r>
            <t xml:space="preserve">UN</t>
          </r>
        </is>
      </c>
      <c r="E4575" s="24" t="n">
        <v>1.0</v>
      </c>
      <c r="F4575" s="25" t="n">
        <v>1.25</v>
      </c>
      <c r="G4575" s="25" t="n">
        <f>TRUNC(TRUNC(E4575,8)*F4575,2)</f>
        <v>1.25</v>
      </c>
    </row>
    <row r="4576" customHeight="1" ht="15">
      <c r="A4576" s="2" t="inlineStr"/>
      <c r="B4576" s="2" t="inlineStr"/>
      <c r="C4576" s="2" t="inlineStr"/>
      <c r="D4576" s="2" t="inlineStr"/>
      <c r="E4576" s="26" t="inlineStr">
        <is>
          <r>
            <t xml:space="preserve">TOTAL Material:</t>
          </r>
        </is>
      </c>
      <c r="F4576" s="26" t="inlineStr"/>
      <c r="G4576" s="27" t="n">
        <f>SUM(G4575:G4575)</f>
        <v>1.25</v>
      </c>
    </row>
    <row r="4577" customHeight="1" ht="15">
      <c r="A4577" s="20" t="inlineStr">
        <is>
          <r>
            <t xml:space="preserve">Mão de Obra com Encargos Complementares</t>
          </r>
        </is>
      </c>
      <c r="B4577" s="20" t="inlineStr"/>
      <c r="C4577" s="21" t="inlineStr">
        <is>
          <r>
            <t xml:space="preserve">FONTE</t>
          </r>
        </is>
      </c>
      <c r="D4577" s="21" t="inlineStr">
        <is>
          <r>
            <t xml:space="preserve">UNID</t>
          </r>
        </is>
      </c>
      <c r="E4577" s="21" t="inlineStr">
        <is>
          <r>
            <t xml:space="preserve">COEFICIENTE</t>
          </r>
        </is>
      </c>
      <c r="F4577" s="21" t="inlineStr">
        <is>
          <r>
            <t xml:space="preserve">PREÇO UNITÁRIO</t>
          </r>
        </is>
      </c>
      <c r="G4577" s="21" t="inlineStr">
        <is>
          <r>
            <t xml:space="preserve">TOTAL</t>
          </r>
        </is>
      </c>
    </row>
    <row r="4578" customHeight="1" ht="21">
      <c r="A4578" s="22" t="inlineStr">
        <is>
          <r>
            <t xml:space="preserve">88247</t>
          </r>
        </is>
      </c>
      <c r="B4578" s="23" t="inlineStr">
        <is>
          <r>
            <t xml:space="preserve">AUXILIAR DE ELETRICISTA COM ENCARGOS COMPLEMENTARES</t>
          </r>
        </is>
      </c>
      <c r="C4578" s="22" t="inlineStr">
        <is>
          <r>
            <t xml:space="preserve">SINAPI</t>
          </r>
        </is>
      </c>
      <c r="D4578" s="22" t="inlineStr">
        <is>
          <r>
            <t xml:space="preserve">H</t>
          </r>
        </is>
      </c>
      <c r="E4578" s="24" t="n">
        <v>0.219</v>
      </c>
      <c r="F4578" s="25" t="n">
        <v>25.22</v>
      </c>
      <c r="G4578" s="25" t="n">
        <f>TRUNC(TRUNC(E4578,8)*F4578,2)</f>
        <v>5.52</v>
      </c>
    </row>
    <row r="4579" customHeight="1" ht="15">
      <c r="A4579" s="22" t="inlineStr">
        <is>
          <r>
            <t xml:space="preserve">88264</t>
          </r>
        </is>
      </c>
      <c r="B4579" s="23" t="inlineStr">
        <is>
          <r>
            <t xml:space="preserve">ELETRICISTA COM ENCARGOS COMPLEMENTARES</t>
          </r>
        </is>
      </c>
      <c r="C4579" s="22" t="inlineStr">
        <is>
          <r>
            <t xml:space="preserve">SINAPI</t>
          </r>
        </is>
      </c>
      <c r="D4579" s="22" t="inlineStr">
        <is>
          <r>
            <t xml:space="preserve">H</t>
          </r>
        </is>
      </c>
      <c r="E4579" s="24" t="n">
        <v>0.219</v>
      </c>
      <c r="F4579" s="25" t="n">
        <v>30.96</v>
      </c>
      <c r="G4579" s="25" t="n">
        <f>TRUNC(TRUNC(E4579,8)*F4579,2)</f>
        <v>6.78</v>
      </c>
    </row>
    <row r="4580" customHeight="1" ht="18">
      <c r="A4580" s="2" t="inlineStr"/>
      <c r="B4580" s="2" t="inlineStr"/>
      <c r="C4580" s="2" t="inlineStr"/>
      <c r="D4580" s="2" t="inlineStr"/>
      <c r="E4580" s="26" t="inlineStr">
        <is>
          <r>
            <t xml:space="preserve">TOTAL Mão de Obra com Encargos Complementares:</t>
          </r>
        </is>
      </c>
      <c r="F4580" s="26" t="inlineStr"/>
      <c r="G4580" s="27" t="n">
        <f>SUM(G4578:G4579)</f>
        <v>12.3</v>
      </c>
    </row>
    <row r="4581" customHeight="1" ht="15">
      <c r="A4581" s="2" t="inlineStr"/>
      <c r="B4581" s="2" t="inlineStr"/>
      <c r="C4581" s="2" t="inlineStr"/>
      <c r="D4581" s="2" t="inlineStr"/>
      <c r="E4581" s="28" t="inlineStr">
        <is>
          <r>
            <t xml:space="preserve">VALOR:</t>
          </r>
        </is>
      </c>
      <c r="F4581" s="28" t="inlineStr"/>
      <c r="G4581" s="29" t="n">
        <f>ROUND(SUM(G4576,G4580),2)</f>
        <v>13.55</v>
      </c>
    </row>
    <row r="4582" customHeight="1" ht="15">
      <c r="A4582" s="2" t="inlineStr"/>
      <c r="B4582" s="2" t="inlineStr"/>
      <c r="C4582" s="2" t="inlineStr"/>
      <c r="D4582" s="2" t="inlineStr"/>
      <c r="E4582" s="28" t="inlineStr">
        <is>
          <r>
            <t xml:space="preserve">VALOR BDI (20.34%):</t>
          </r>
        </is>
      </c>
      <c r="F4582" s="28" t="inlineStr"/>
      <c r="G4582" s="29" t="n">
        <f>ROUND(G4581*(20.34/100),2)</f>
        <v>2.76</v>
      </c>
    </row>
    <row r="4583" customHeight="1" ht="15">
      <c r="A4583" s="2" t="inlineStr"/>
      <c r="B4583" s="2" t="inlineStr"/>
      <c r="C4583" s="2" t="inlineStr"/>
      <c r="D4583" s="2" t="inlineStr"/>
      <c r="E4583" s="28" t="inlineStr">
        <is>
          <r>
            <t xml:space="preserve">VALOR COM BDI:</t>
          </r>
        </is>
      </c>
      <c r="F4583" s="28" t="inlineStr"/>
      <c r="G4583" s="29" t="n">
        <f>G4582+G4581</f>
        <v>16.31</v>
      </c>
    </row>
    <row r="4584" customHeight="1" ht="10">
      <c r="A4584" s="2" t="inlineStr"/>
      <c r="B4584" s="2" t="inlineStr"/>
      <c r="C4584" s="2" t="inlineStr"/>
      <c r="D4584" s="2" t="inlineStr"/>
      <c r="E4584" s="18" t="inlineStr"/>
      <c r="F4584" s="18" t="inlineStr"/>
      <c r="G4584" s="18" t="inlineStr"/>
    </row>
    <row r="4585" customHeight="1" ht="20">
      <c r="A4585" s="19" t="inlineStr">
        <is>
          <r>
            <t xml:space="preserve">​S07692​ Lançamento de concreto simples fabricado na obra, inclusive adensamento e acabamento em peças da superestrutura​ (m3)</t>
          </r>
        </is>
      </c>
      <c r="B4585" s="19" t="inlineStr"/>
      <c r="C4585" s="19" t="inlineStr"/>
      <c r="D4585" s="19" t="inlineStr"/>
      <c r="E4585" s="19" t="inlineStr"/>
      <c r="F4585" s="19" t="inlineStr"/>
      <c r="G4585" s="19" t="inlineStr"/>
    </row>
    <row r="4586" customHeight="1" ht="15">
      <c r="A4586" s="20" t="inlineStr">
        <is>
          <r>
            <t xml:space="preserve">Encargos Complementares</t>
          </r>
        </is>
      </c>
      <c r="B4586" s="20" t="inlineStr"/>
      <c r="C4586" s="21" t="inlineStr">
        <is>
          <r>
            <t xml:space="preserve">FONTE</t>
          </r>
        </is>
      </c>
      <c r="D4586" s="21" t="inlineStr">
        <is>
          <r>
            <t xml:space="preserve">UNID</t>
          </r>
        </is>
      </c>
      <c r="E4586" s="21" t="inlineStr">
        <is>
          <r>
            <t xml:space="preserve">COEFICIENTE</t>
          </r>
        </is>
      </c>
      <c r="F4586" s="21" t="inlineStr">
        <is>
          <r>
            <t xml:space="preserve">PREÇO UNITÁRIO</t>
          </r>
        </is>
      </c>
      <c r="G4586" s="21" t="inlineStr">
        <is>
          <r>
            <t xml:space="preserve">TOTAL</t>
          </r>
        </is>
      </c>
    </row>
    <row r="4587" customHeight="1" ht="15">
      <c r="A4587" s="22" t="inlineStr">
        <is>
          <r>
            <t xml:space="preserve">S10555</t>
          </r>
        </is>
      </c>
      <c r="B4587" s="23" t="inlineStr">
        <is>
          <r>
            <t xml:space="preserve">Encargos Complementares - Armador</t>
          </r>
        </is>
      </c>
      <c r="C4587" s="22" t="inlineStr">
        <is>
          <r>
            <t xml:space="preserve">ORSE</t>
          </r>
        </is>
      </c>
      <c r="D4587" s="22" t="inlineStr">
        <is>
          <r>
            <t xml:space="preserve">h</t>
          </r>
        </is>
      </c>
      <c r="E4587" s="24" t="n">
        <v>0.18</v>
      </c>
      <c r="F4587" s="25" t="n">
        <v>3.78</v>
      </c>
      <c r="G4587" s="25" t="n">
        <f>TRUNC(TRUNC(E4587,8)*F4587,2)</f>
        <v>0.68</v>
      </c>
    </row>
    <row r="4588" customHeight="1" ht="15">
      <c r="A4588" s="22" t="inlineStr">
        <is>
          <r>
            <t xml:space="preserve">S10551</t>
          </r>
        </is>
      </c>
      <c r="B4588" s="23" t="inlineStr">
        <is>
          <r>
            <t xml:space="preserve">Encargos Complementares - Carpinteiro</t>
          </r>
        </is>
      </c>
      <c r="C4588" s="22" t="inlineStr">
        <is>
          <r>
            <t xml:space="preserve">ORSE</t>
          </r>
        </is>
      </c>
      <c r="D4588" s="22" t="inlineStr">
        <is>
          <r>
            <t xml:space="preserve">h</t>
          </r>
        </is>
      </c>
      <c r="E4588" s="24" t="n">
        <v>0.36</v>
      </c>
      <c r="F4588" s="25" t="n">
        <v>3.9</v>
      </c>
      <c r="G4588" s="25" t="n">
        <f>TRUNC(TRUNC(E4588,8)*F4588,2)</f>
        <v>1.4</v>
      </c>
    </row>
    <row r="4589" customHeight="1" ht="15">
      <c r="A4589" s="22" t="inlineStr">
        <is>
          <r>
            <t xml:space="preserve">S10550</t>
          </r>
        </is>
      </c>
      <c r="B4589" s="23" t="inlineStr">
        <is>
          <r>
            <t xml:space="preserve">Encargos Complementares - Pedreiro</t>
          </r>
        </is>
      </c>
      <c r="C4589" s="22" t="inlineStr">
        <is>
          <r>
            <t xml:space="preserve">ORSE</t>
          </r>
        </is>
      </c>
      <c r="D4589" s="22" t="inlineStr">
        <is>
          <r>
            <t xml:space="preserve">h</t>
          </r>
        </is>
      </c>
      <c r="E4589" s="24" t="n">
        <v>0.36</v>
      </c>
      <c r="F4589" s="25" t="n">
        <v>3.86</v>
      </c>
      <c r="G4589" s="25" t="n">
        <f>TRUNC(TRUNC(E4589,8)*F4589,2)</f>
        <v>1.38</v>
      </c>
    </row>
    <row r="4590" customHeight="1" ht="15">
      <c r="A4590" s="22" t="inlineStr">
        <is>
          <r>
            <t xml:space="preserve">S10549</t>
          </r>
        </is>
      </c>
      <c r="B4590" s="23" t="inlineStr">
        <is>
          <r>
            <t xml:space="preserve">Encargos Complementares - Servente</t>
          </r>
        </is>
      </c>
      <c r="C4590" s="22" t="inlineStr">
        <is>
          <r>
            <t xml:space="preserve">ORSE</t>
          </r>
        </is>
      </c>
      <c r="D4590" s="22" t="inlineStr">
        <is>
          <r>
            <t xml:space="preserve">h</t>
          </r>
        </is>
      </c>
      <c r="E4590" s="24" t="n">
        <v>1.62</v>
      </c>
      <c r="F4590" s="25" t="n">
        <v>3.96</v>
      </c>
      <c r="G4590" s="25" t="n">
        <f>TRUNC(TRUNC(E4590,8)*F4590,2)</f>
        <v>6.41</v>
      </c>
    </row>
    <row r="4591" customHeight="1" ht="15">
      <c r="A4591" s="2" t="inlineStr"/>
      <c r="B4591" s="2" t="inlineStr"/>
      <c r="C4591" s="2" t="inlineStr"/>
      <c r="D4591" s="2" t="inlineStr"/>
      <c r="E4591" s="26" t="inlineStr">
        <is>
          <r>
            <t xml:space="preserve">TOTAL Encargos Complementares:</t>
          </r>
        </is>
      </c>
      <c r="F4591" s="26" t="inlineStr"/>
      <c r="G4591" s="27" t="n">
        <f>SUM(G4587:G4590)</f>
        <v>9.87</v>
      </c>
    </row>
    <row r="4592" customHeight="1" ht="15">
      <c r="A4592" s="20" t="inlineStr">
        <is>
          <r>
            <t xml:space="preserve">Mão de Obra</t>
          </r>
        </is>
      </c>
      <c r="B4592" s="20" t="inlineStr"/>
      <c r="C4592" s="21" t="inlineStr">
        <is>
          <r>
            <t xml:space="preserve">FONTE</t>
          </r>
        </is>
      </c>
      <c r="D4592" s="21" t="inlineStr">
        <is>
          <r>
            <t xml:space="preserve">UNID</t>
          </r>
        </is>
      </c>
      <c r="E4592" s="21" t="inlineStr">
        <is>
          <r>
            <t xml:space="preserve">COEFICIENTE</t>
          </r>
        </is>
      </c>
      <c r="F4592" s="21" t="inlineStr">
        <is>
          <r>
            <t xml:space="preserve">PREÇO UNITÁRIO</t>
          </r>
        </is>
      </c>
      <c r="G4592" s="21" t="inlineStr">
        <is>
          <r>
            <t xml:space="preserve">TOTAL</t>
          </r>
        </is>
      </c>
    </row>
    <row r="4593" customHeight="1" ht="15">
      <c r="A4593" s="22" t="inlineStr">
        <is>
          <r>
            <t xml:space="preserve">I00378S</t>
          </r>
        </is>
      </c>
      <c r="B4593" s="23" t="inlineStr">
        <is>
          <r>
            <t xml:space="preserve">Armador (horista)</t>
          </r>
        </is>
      </c>
      <c r="C4593" s="22" t="inlineStr">
        <is>
          <r>
            <t xml:space="preserve">ORSE</t>
          </r>
        </is>
      </c>
      <c r="D4593" s="22" t="inlineStr">
        <is>
          <r>
            <t xml:space="preserve">h</t>
          </r>
        </is>
      </c>
      <c r="E4593" s="24" t="n">
        <v>0.18</v>
      </c>
      <c r="F4593" s="25" t="n">
        <v>20.44</v>
      </c>
      <c r="G4593" s="25" t="n">
        <f>TRUNC(TRUNC(E4593,8)*F4593,2)</f>
        <v>3.67</v>
      </c>
    </row>
    <row r="4594" customHeight="1" ht="15">
      <c r="A4594" s="22" t="inlineStr">
        <is>
          <r>
            <t xml:space="preserve">I01213S</t>
          </r>
        </is>
      </c>
      <c r="B4594" s="23" t="inlineStr">
        <is>
          <r>
            <t xml:space="preserve">Carpinteiro de formas para concreto (horista)</t>
          </r>
        </is>
      </c>
      <c r="C4594" s="22" t="inlineStr">
        <is>
          <r>
            <t xml:space="preserve">ORSE</t>
          </r>
        </is>
      </c>
      <c r="D4594" s="22" t="inlineStr">
        <is>
          <r>
            <t xml:space="preserve">h</t>
          </r>
        </is>
      </c>
      <c r="E4594" s="24" t="n">
        <v>0.36</v>
      </c>
      <c r="F4594" s="25" t="n">
        <v>20.44</v>
      </c>
      <c r="G4594" s="25" t="n">
        <f>TRUNC(TRUNC(E4594,8)*F4594,2)</f>
        <v>7.35</v>
      </c>
    </row>
    <row r="4595" customHeight="1" ht="15">
      <c r="A4595" s="22" t="inlineStr">
        <is>
          <r>
            <t xml:space="preserve">I04750S</t>
          </r>
        </is>
      </c>
      <c r="B4595" s="23" t="inlineStr">
        <is>
          <r>
            <t xml:space="preserve">Pedreiro (horista)</t>
          </r>
        </is>
      </c>
      <c r="C4595" s="22" t="inlineStr">
        <is>
          <r>
            <t xml:space="preserve">ORSE</t>
          </r>
        </is>
      </c>
      <c r="D4595" s="22" t="inlineStr">
        <is>
          <r>
            <t xml:space="preserve">h</t>
          </r>
        </is>
      </c>
      <c r="E4595" s="24" t="n">
        <v>0.36</v>
      </c>
      <c r="F4595" s="25" t="n">
        <v>20.44</v>
      </c>
      <c r="G4595" s="25" t="n">
        <f>TRUNC(TRUNC(E4595,8)*F4595,2)</f>
        <v>7.35</v>
      </c>
    </row>
    <row r="4596" customHeight="1" ht="15">
      <c r="A4596" s="22" t="inlineStr">
        <is>
          <r>
            <t xml:space="preserve">I06111S</t>
          </r>
        </is>
      </c>
      <c r="B4596" s="23" t="inlineStr">
        <is>
          <r>
            <t xml:space="preserve">Servente de obras (horista)</t>
          </r>
        </is>
      </c>
      <c r="C4596" s="22" t="inlineStr">
        <is>
          <r>
            <t xml:space="preserve">ORSE</t>
          </r>
        </is>
      </c>
      <c r="D4596" s="22" t="inlineStr">
        <is>
          <r>
            <t xml:space="preserve">h</t>
          </r>
        </is>
      </c>
      <c r="E4596" s="24" t="n">
        <v>1.62</v>
      </c>
      <c r="F4596" s="25" t="n">
        <v>14.58</v>
      </c>
      <c r="G4596" s="25" t="n">
        <f>TRUNC(TRUNC(E4596,8)*F4596,2)</f>
        <v>23.61</v>
      </c>
    </row>
    <row r="4597" customHeight="1" ht="15">
      <c r="A4597" s="2" t="inlineStr"/>
      <c r="B4597" s="2" t="inlineStr"/>
      <c r="C4597" s="2" t="inlineStr"/>
      <c r="D4597" s="2" t="inlineStr"/>
      <c r="E4597" s="26" t="inlineStr">
        <is>
          <r>
            <t xml:space="preserve">TOTAL Mão de Obra:</t>
          </r>
        </is>
      </c>
      <c r="F4597" s="26" t="inlineStr"/>
      <c r="G4597" s="27" t="n">
        <f>SUM(G4593:G4596)</f>
        <v>41.98</v>
      </c>
    </row>
    <row r="4598" customHeight="1" ht="15">
      <c r="A4598" s="2" t="inlineStr"/>
      <c r="B4598" s="2" t="inlineStr"/>
      <c r="C4598" s="2" t="inlineStr"/>
      <c r="D4598" s="2" t="inlineStr"/>
      <c r="E4598" s="28" t="inlineStr">
        <is>
          <r>
            <t xml:space="preserve">VALOR:</t>
          </r>
        </is>
      </c>
      <c r="F4598" s="28" t="inlineStr"/>
      <c r="G4598" s="29" t="n">
        <f>ROUND(SUM(G4591,G4597),2)</f>
        <v>51.87</v>
      </c>
    </row>
    <row r="4599" customHeight="1" ht="15">
      <c r="A4599" s="2" t="inlineStr"/>
      <c r="B4599" s="2" t="inlineStr"/>
      <c r="C4599" s="2" t="inlineStr"/>
      <c r="D4599" s="2" t="inlineStr"/>
      <c r="E4599" s="28" t="inlineStr">
        <is>
          <r>
            <t xml:space="preserve">VALOR BDI (20.34%):</t>
          </r>
        </is>
      </c>
      <c r="F4599" s="28" t="inlineStr"/>
      <c r="G4599" s="29" t="n">
        <f>ROUND(G4598*(20.34/100),2)</f>
        <v>10.55</v>
      </c>
    </row>
    <row r="4600" customHeight="1" ht="15">
      <c r="A4600" s="2" t="inlineStr"/>
      <c r="B4600" s="2" t="inlineStr"/>
      <c r="C4600" s="2" t="inlineStr"/>
      <c r="D4600" s="2" t="inlineStr"/>
      <c r="E4600" s="28" t="inlineStr">
        <is>
          <r>
            <t xml:space="preserve">VALOR COM BDI:</t>
          </r>
        </is>
      </c>
      <c r="F4600" s="28" t="inlineStr"/>
      <c r="G4600" s="29" t="n">
        <f>G4599+G4598</f>
        <v>62.42</v>
      </c>
    </row>
    <row r="4601" customHeight="1" ht="10">
      <c r="A4601" s="2" t="inlineStr"/>
      <c r="B4601" s="2" t="inlineStr"/>
      <c r="C4601" s="2" t="inlineStr"/>
      <c r="D4601" s="2" t="inlineStr"/>
      <c r="E4601" s="18" t="inlineStr"/>
      <c r="F4601" s="18" t="inlineStr"/>
      <c r="G4601" s="18" t="inlineStr"/>
    </row>
    <row r="4602" customHeight="1" ht="20">
      <c r="A4602" s="19" t="inlineStr">
        <is>
          <r>
            <t xml:space="preserve">​S02658​ Lastro de brita 3​ (m3)</t>
          </r>
        </is>
      </c>
      <c r="B4602" s="19" t="inlineStr"/>
      <c r="C4602" s="19" t="inlineStr"/>
      <c r="D4602" s="19" t="inlineStr"/>
      <c r="E4602" s="19" t="inlineStr"/>
      <c r="F4602" s="19" t="inlineStr"/>
      <c r="G4602" s="19" t="inlineStr"/>
    </row>
    <row r="4603" customHeight="1" ht="15">
      <c r="A4603" s="20" t="inlineStr">
        <is>
          <r>
            <t xml:space="preserve">Encargos Complementares</t>
          </r>
        </is>
      </c>
      <c r="B4603" s="20" t="inlineStr"/>
      <c r="C4603" s="21" t="inlineStr">
        <is>
          <r>
            <t xml:space="preserve">FONTE</t>
          </r>
        </is>
      </c>
      <c r="D4603" s="21" t="inlineStr">
        <is>
          <r>
            <t xml:space="preserve">UNID</t>
          </r>
        </is>
      </c>
      <c r="E4603" s="21" t="inlineStr">
        <is>
          <r>
            <t xml:space="preserve">COEFICIENTE</t>
          </r>
        </is>
      </c>
      <c r="F4603" s="21" t="inlineStr">
        <is>
          <r>
            <t xml:space="preserve">PREÇO UNITÁRIO</t>
          </r>
        </is>
      </c>
      <c r="G4603" s="21" t="inlineStr">
        <is>
          <r>
            <t xml:space="preserve">TOTAL</t>
          </r>
        </is>
      </c>
    </row>
    <row r="4604" customHeight="1" ht="15">
      <c r="A4604" s="22" t="inlineStr">
        <is>
          <r>
            <t xml:space="preserve">S10549</t>
          </r>
        </is>
      </c>
      <c r="B4604" s="23" t="inlineStr">
        <is>
          <r>
            <t xml:space="preserve">Encargos Complementares - Servente</t>
          </r>
        </is>
      </c>
      <c r="C4604" s="22" t="inlineStr">
        <is>
          <r>
            <t xml:space="preserve">ORSE</t>
          </r>
        </is>
      </c>
      <c r="D4604" s="22" t="inlineStr">
        <is>
          <r>
            <t xml:space="preserve">h</t>
          </r>
        </is>
      </c>
      <c r="E4604" s="24" t="n">
        <v>2.0</v>
      </c>
      <c r="F4604" s="25" t="n">
        <v>3.96</v>
      </c>
      <c r="G4604" s="25" t="n">
        <f>TRUNC(TRUNC(E4604,8)*F4604,2)</f>
        <v>7.92</v>
      </c>
    </row>
    <row r="4605" customHeight="1" ht="15">
      <c r="A4605" s="2" t="inlineStr"/>
      <c r="B4605" s="2" t="inlineStr"/>
      <c r="C4605" s="2" t="inlineStr"/>
      <c r="D4605" s="2" t="inlineStr"/>
      <c r="E4605" s="26" t="inlineStr">
        <is>
          <r>
            <t xml:space="preserve">TOTAL Encargos Complementares:</t>
          </r>
        </is>
      </c>
      <c r="F4605" s="26" t="inlineStr"/>
      <c r="G4605" s="27" t="n">
        <f>SUM(G4604:G4604)</f>
        <v>7.92</v>
      </c>
    </row>
    <row r="4606" customHeight="1" ht="15">
      <c r="A4606" s="20" t="inlineStr">
        <is>
          <r>
            <t xml:space="preserve">Material</t>
          </r>
        </is>
      </c>
      <c r="B4606" s="20" t="inlineStr"/>
      <c r="C4606" s="21" t="inlineStr">
        <is>
          <r>
            <t xml:space="preserve">FONTE</t>
          </r>
        </is>
      </c>
      <c r="D4606" s="21" t="inlineStr">
        <is>
          <r>
            <t xml:space="preserve">UNID</t>
          </r>
        </is>
      </c>
      <c r="E4606" s="21" t="inlineStr">
        <is>
          <r>
            <t xml:space="preserve">COEFICIENTE</t>
          </r>
        </is>
      </c>
      <c r="F4606" s="21" t="inlineStr">
        <is>
          <r>
            <t xml:space="preserve">PREÇO UNITÁRIO</t>
          </r>
        </is>
      </c>
      <c r="G4606" s="21" t="inlineStr">
        <is>
          <r>
            <t xml:space="preserve">TOTAL</t>
          </r>
        </is>
      </c>
    </row>
    <row r="4607" customHeight="1" ht="21">
      <c r="A4607" s="22" t="inlineStr">
        <is>
          <r>
            <t xml:space="preserve">I04722S</t>
          </r>
        </is>
      </c>
      <c r="B4607" s="23" t="inlineStr">
        <is>
          <r>
            <t xml:space="preserve">Pedra britada n. 3 (38 a 50 mm) posto pedreira/fornecedor, sem frete</t>
          </r>
        </is>
      </c>
      <c r="C4607" s="22" t="inlineStr">
        <is>
          <r>
            <t xml:space="preserve">ORSE</t>
          </r>
        </is>
      </c>
      <c r="D4607" s="22" t="inlineStr">
        <is>
          <r>
            <t xml:space="preserve">m3</t>
          </r>
        </is>
      </c>
      <c r="E4607" s="24" t="n">
        <v>1.2</v>
      </c>
      <c r="F4607" s="25" t="n">
        <v>130.12</v>
      </c>
      <c r="G4607" s="25" t="n">
        <f>TRUNC(TRUNC(E4607,8)*F4607,2)</f>
        <v>156.14</v>
      </c>
    </row>
    <row r="4608" customHeight="1" ht="15">
      <c r="A4608" s="2" t="inlineStr"/>
      <c r="B4608" s="2" t="inlineStr"/>
      <c r="C4608" s="2" t="inlineStr"/>
      <c r="D4608" s="2" t="inlineStr"/>
      <c r="E4608" s="26" t="inlineStr">
        <is>
          <r>
            <t xml:space="preserve">TOTAL Material:</t>
          </r>
        </is>
      </c>
      <c r="F4608" s="26" t="inlineStr"/>
      <c r="G4608" s="27" t="n">
        <f>SUM(G4607:G4607)</f>
        <v>156.14</v>
      </c>
    </row>
    <row r="4609" customHeight="1" ht="15">
      <c r="A4609" s="20" t="inlineStr">
        <is>
          <r>
            <t xml:space="preserve">Mão de Obra</t>
          </r>
        </is>
      </c>
      <c r="B4609" s="20" t="inlineStr"/>
      <c r="C4609" s="21" t="inlineStr">
        <is>
          <r>
            <t xml:space="preserve">FONTE</t>
          </r>
        </is>
      </c>
      <c r="D4609" s="21" t="inlineStr">
        <is>
          <r>
            <t xml:space="preserve">UNID</t>
          </r>
        </is>
      </c>
      <c r="E4609" s="21" t="inlineStr">
        <is>
          <r>
            <t xml:space="preserve">COEFICIENTE</t>
          </r>
        </is>
      </c>
      <c r="F4609" s="21" t="inlineStr">
        <is>
          <r>
            <t xml:space="preserve">PREÇO UNITÁRIO</t>
          </r>
        </is>
      </c>
      <c r="G4609" s="21" t="inlineStr">
        <is>
          <r>
            <t xml:space="preserve">TOTAL</t>
          </r>
        </is>
      </c>
    </row>
    <row r="4610" customHeight="1" ht="15">
      <c r="A4610" s="22" t="inlineStr">
        <is>
          <r>
            <t xml:space="preserve">I06111S</t>
          </r>
        </is>
      </c>
      <c r="B4610" s="23" t="inlineStr">
        <is>
          <r>
            <t xml:space="preserve">Servente de obras (horista)</t>
          </r>
        </is>
      </c>
      <c r="C4610" s="22" t="inlineStr">
        <is>
          <r>
            <t xml:space="preserve">ORSE</t>
          </r>
        </is>
      </c>
      <c r="D4610" s="22" t="inlineStr">
        <is>
          <r>
            <t xml:space="preserve">h</t>
          </r>
        </is>
      </c>
      <c r="E4610" s="24" t="n">
        <v>2.0</v>
      </c>
      <c r="F4610" s="25" t="n">
        <v>14.58</v>
      </c>
      <c r="G4610" s="25" t="n">
        <f>TRUNC(TRUNC(E4610,8)*F4610,2)</f>
        <v>29.16</v>
      </c>
    </row>
    <row r="4611" customHeight="1" ht="15">
      <c r="A4611" s="2" t="inlineStr"/>
      <c r="B4611" s="2" t="inlineStr"/>
      <c r="C4611" s="2" t="inlineStr"/>
      <c r="D4611" s="2" t="inlineStr"/>
      <c r="E4611" s="26" t="inlineStr">
        <is>
          <r>
            <t xml:space="preserve">TOTAL Mão de Obra:</t>
          </r>
        </is>
      </c>
      <c r="F4611" s="26" t="inlineStr"/>
      <c r="G4611" s="27" t="n">
        <f>SUM(G4610:G4610)</f>
        <v>29.16</v>
      </c>
    </row>
    <row r="4612" customHeight="1" ht="15">
      <c r="A4612" s="2" t="inlineStr"/>
      <c r="B4612" s="2" t="inlineStr"/>
      <c r="C4612" s="2" t="inlineStr"/>
      <c r="D4612" s="2" t="inlineStr"/>
      <c r="E4612" s="28" t="inlineStr">
        <is>
          <r>
            <t xml:space="preserve">VALOR:</t>
          </r>
        </is>
      </c>
      <c r="F4612" s="28" t="inlineStr"/>
      <c r="G4612" s="29" t="n">
        <f>ROUND(SUM(G4605,G4608,G4611),2)</f>
        <v>193.21</v>
      </c>
    </row>
    <row r="4613" customHeight="1" ht="15">
      <c r="A4613" s="2" t="inlineStr"/>
      <c r="B4613" s="2" t="inlineStr"/>
      <c r="C4613" s="2" t="inlineStr"/>
      <c r="D4613" s="2" t="inlineStr"/>
      <c r="E4613" s="28" t="inlineStr">
        <is>
          <r>
            <t xml:space="preserve">VALOR BDI (20.34%):</t>
          </r>
        </is>
      </c>
      <c r="F4613" s="28" t="inlineStr"/>
      <c r="G4613" s="29" t="n">
        <f>ROUND(G4612*(20.34/100),2)</f>
        <v>39.3</v>
      </c>
    </row>
    <row r="4614" customHeight="1" ht="15">
      <c r="A4614" s="2" t="inlineStr"/>
      <c r="B4614" s="2" t="inlineStr"/>
      <c r="C4614" s="2" t="inlineStr"/>
      <c r="D4614" s="2" t="inlineStr"/>
      <c r="E4614" s="28" t="inlineStr">
        <is>
          <r>
            <t xml:space="preserve">VALOR COM BDI:</t>
          </r>
        </is>
      </c>
      <c r="F4614" s="28" t="inlineStr"/>
      <c r="G4614" s="29" t="n">
        <f>G4613+G4612</f>
        <v>232.51</v>
      </c>
    </row>
    <row r="4615" customHeight="1" ht="10">
      <c r="A4615" s="2" t="inlineStr"/>
      <c r="B4615" s="2" t="inlineStr"/>
      <c r="C4615" s="2" t="inlineStr"/>
      <c r="D4615" s="2" t="inlineStr"/>
      <c r="E4615" s="18" t="inlineStr"/>
      <c r="F4615" s="18" t="inlineStr"/>
      <c r="G4615" s="18" t="inlineStr"/>
    </row>
    <row r="4616" customHeight="1" ht="20">
      <c r="A4616" s="19" t="inlineStr">
        <is>
          <r>
            <t xml:space="preserve">​S06320​ Lastro de concreto, fck=15 mpa, lançado e adensado​ (m3)</t>
          </r>
        </is>
      </c>
      <c r="B4616" s="19" t="inlineStr"/>
      <c r="C4616" s="19" t="inlineStr"/>
      <c r="D4616" s="19" t="inlineStr"/>
      <c r="E4616" s="19" t="inlineStr"/>
      <c r="F4616" s="19" t="inlineStr"/>
      <c r="G4616" s="19" t="inlineStr"/>
    </row>
    <row r="4617" customHeight="1" ht="15">
      <c r="A4617" s="20" t="inlineStr">
        <is>
          <r>
            <t xml:space="preserve">Serviço</t>
          </r>
        </is>
      </c>
      <c r="B4617" s="20" t="inlineStr"/>
      <c r="C4617" s="21" t="inlineStr">
        <is>
          <r>
            <t xml:space="preserve">FONTE</t>
          </r>
        </is>
      </c>
      <c r="D4617" s="21" t="inlineStr">
        <is>
          <r>
            <t xml:space="preserve">UNID</t>
          </r>
        </is>
      </c>
      <c r="E4617" s="21" t="inlineStr">
        <is>
          <r>
            <t xml:space="preserve">COEFICIENTE</t>
          </r>
        </is>
      </c>
      <c r="F4617" s="21" t="inlineStr">
        <is>
          <r>
            <t xml:space="preserve">PREÇO UNITÁRIO</t>
          </r>
        </is>
      </c>
      <c r="G4617" s="21" t="inlineStr">
        <is>
          <r>
            <t xml:space="preserve">TOTAL</t>
          </r>
        </is>
      </c>
    </row>
    <row r="4618" customHeight="1" ht="21">
      <c r="A4618" s="22" t="inlineStr">
        <is>
          <r>
            <t xml:space="preserve">S00126</t>
          </r>
        </is>
      </c>
      <c r="B4618" s="23" t="inlineStr">
        <is>
          <r>
            <t xml:space="preserve">Concreto simples fabricado na obra, fck=15 mpa, lançado e adensado</t>
          </r>
        </is>
      </c>
      <c r="C4618" s="22" t="inlineStr">
        <is>
          <r>
            <t xml:space="preserve">ORSE</t>
          </r>
        </is>
      </c>
      <c r="D4618" s="22" t="inlineStr">
        <is>
          <r>
            <t xml:space="preserve">m3</t>
          </r>
        </is>
      </c>
      <c r="E4618" s="24" t="n">
        <v>1.0</v>
      </c>
      <c r="F4618" s="25" t="n">
        <v>599.76</v>
      </c>
      <c r="G4618" s="25" t="n">
        <f>TRUNC(TRUNC(E4618,8)*F4618,2)</f>
        <v>599.76</v>
      </c>
    </row>
    <row r="4619" customHeight="1" ht="15">
      <c r="A4619" s="2" t="inlineStr"/>
      <c r="B4619" s="2" t="inlineStr"/>
      <c r="C4619" s="2" t="inlineStr"/>
      <c r="D4619" s="2" t="inlineStr"/>
      <c r="E4619" s="26" t="inlineStr">
        <is>
          <r>
            <t xml:space="preserve">TOTAL Serviço:</t>
          </r>
        </is>
      </c>
      <c r="F4619" s="26" t="inlineStr"/>
      <c r="G4619" s="27" t="n">
        <f>SUM(G4618:G4618)</f>
        <v>599.76</v>
      </c>
    </row>
    <row r="4620" customHeight="1" ht="15">
      <c r="A4620" s="2" t="inlineStr"/>
      <c r="B4620" s="2" t="inlineStr"/>
      <c r="C4620" s="2" t="inlineStr"/>
      <c r="D4620" s="2" t="inlineStr"/>
      <c r="E4620" s="28" t="inlineStr">
        <is>
          <r>
            <t xml:space="preserve">VALOR:</t>
          </r>
        </is>
      </c>
      <c r="F4620" s="28" t="inlineStr"/>
      <c r="G4620" s="29" t="n">
        <f>ROUND(SUM(G4619),2)</f>
        <v>599.76</v>
      </c>
    </row>
    <row r="4621" customHeight="1" ht="15">
      <c r="A4621" s="2" t="inlineStr"/>
      <c r="B4621" s="2" t="inlineStr"/>
      <c r="C4621" s="2" t="inlineStr"/>
      <c r="D4621" s="2" t="inlineStr"/>
      <c r="E4621" s="28" t="inlineStr">
        <is>
          <r>
            <t xml:space="preserve">VALOR BDI (20.34%):</t>
          </r>
        </is>
      </c>
      <c r="F4621" s="28" t="inlineStr"/>
      <c r="G4621" s="29" t="n">
        <f>ROUND(G4620*(20.34/100),2)</f>
        <v>121.99</v>
      </c>
    </row>
    <row r="4622" customHeight="1" ht="15">
      <c r="A4622" s="2" t="inlineStr"/>
      <c r="B4622" s="2" t="inlineStr"/>
      <c r="C4622" s="2" t="inlineStr"/>
      <c r="D4622" s="2" t="inlineStr"/>
      <c r="E4622" s="28" t="inlineStr">
        <is>
          <r>
            <t xml:space="preserve">VALOR COM BDI:</t>
          </r>
        </is>
      </c>
      <c r="F4622" s="28" t="inlineStr"/>
      <c r="G4622" s="29" t="n">
        <f>G4621+G4620</f>
        <v>721.75</v>
      </c>
    </row>
    <row r="4623" customHeight="1" ht="10">
      <c r="A4623" s="2" t="inlineStr"/>
      <c r="B4623" s="2" t="inlineStr"/>
      <c r="C4623" s="2" t="inlineStr"/>
      <c r="D4623" s="2" t="inlineStr"/>
      <c r="E4623" s="18" t="inlineStr"/>
      <c r="F4623" s="18" t="inlineStr"/>
      <c r="G4623" s="18" t="inlineStr"/>
    </row>
    <row r="4624" customHeight="1" ht="20">
      <c r="A4624" s="19" t="inlineStr">
        <is>
          <r>
            <t xml:space="preserve">​S13261​ Lavatório Hospitalar coletivo aço inox AISI 304, chapa 1,0mm, tipo calha, med. 1000x340x520mm C/ acabamento escovado- Modelo Especial A - Palmetal ou similar​ (un)</t>
          </r>
        </is>
      </c>
      <c r="B4624" s="19" t="inlineStr"/>
      <c r="C4624" s="19" t="inlineStr"/>
      <c r="D4624" s="19" t="inlineStr"/>
      <c r="E4624" s="19" t="inlineStr"/>
      <c r="F4624" s="19" t="inlineStr"/>
      <c r="G4624" s="19" t="inlineStr"/>
    </row>
    <row r="4625" customHeight="1" ht="15">
      <c r="A4625" s="20" t="inlineStr">
        <is>
          <r>
            <t xml:space="preserve">Encargos Complementares</t>
          </r>
        </is>
      </c>
      <c r="B4625" s="20" t="inlineStr"/>
      <c r="C4625" s="21" t="inlineStr">
        <is>
          <r>
            <t xml:space="preserve">FONTE</t>
          </r>
        </is>
      </c>
      <c r="D4625" s="21" t="inlineStr">
        <is>
          <r>
            <t xml:space="preserve">UNID</t>
          </r>
        </is>
      </c>
      <c r="E4625" s="21" t="inlineStr">
        <is>
          <r>
            <t xml:space="preserve">COEFICIENTE</t>
          </r>
        </is>
      </c>
      <c r="F4625" s="21" t="inlineStr">
        <is>
          <r>
            <t xml:space="preserve">PREÇO UNITÁRIO</t>
          </r>
        </is>
      </c>
      <c r="G4625" s="21" t="inlineStr">
        <is>
          <r>
            <t xml:space="preserve">TOTAL</t>
          </r>
        </is>
      </c>
    </row>
    <row r="4626" customHeight="1" ht="15">
      <c r="A4626" s="22" t="inlineStr">
        <is>
          <r>
            <t xml:space="preserve">S10576</t>
          </r>
        </is>
      </c>
      <c r="B4626" s="23" t="inlineStr">
        <is>
          <r>
            <t xml:space="preserve">Encargos Complementares - Ajudante Pratico</t>
          </r>
        </is>
      </c>
      <c r="C4626" s="22" t="inlineStr">
        <is>
          <r>
            <t xml:space="preserve">ORSE</t>
          </r>
        </is>
      </c>
      <c r="D4626" s="22" t="inlineStr">
        <is>
          <r>
            <t xml:space="preserve">h</t>
          </r>
        </is>
      </c>
      <c r="E4626" s="24" t="n">
        <v>2.5</v>
      </c>
      <c r="F4626" s="25" t="n">
        <v>3.96</v>
      </c>
      <c r="G4626" s="25" t="n">
        <f>TRUNC(TRUNC(E4626,8)*F4626,2)</f>
        <v>9.9</v>
      </c>
    </row>
    <row r="4627" customHeight="1" ht="15">
      <c r="A4627" s="22" t="inlineStr">
        <is>
          <r>
            <t xml:space="preserve">S10554</t>
          </r>
        </is>
      </c>
      <c r="B4627" s="23" t="inlineStr">
        <is>
          <r>
            <t xml:space="preserve">Encargos Complementares - Encanador</t>
          </r>
        </is>
      </c>
      <c r="C4627" s="22" t="inlineStr">
        <is>
          <r>
            <t xml:space="preserve">ORSE</t>
          </r>
        </is>
      </c>
      <c r="D4627" s="22" t="inlineStr">
        <is>
          <r>
            <t xml:space="preserve">h</t>
          </r>
        </is>
      </c>
      <c r="E4627" s="24" t="n">
        <v>2.5</v>
      </c>
      <c r="F4627" s="25" t="n">
        <v>3.9</v>
      </c>
      <c r="G4627" s="25" t="n">
        <f>TRUNC(TRUNC(E4627,8)*F4627,2)</f>
        <v>9.75</v>
      </c>
    </row>
    <row r="4628" customHeight="1" ht="15">
      <c r="A4628" s="2" t="inlineStr"/>
      <c r="B4628" s="2" t="inlineStr"/>
      <c r="C4628" s="2" t="inlineStr"/>
      <c r="D4628" s="2" t="inlineStr"/>
      <c r="E4628" s="26" t="inlineStr">
        <is>
          <r>
            <t xml:space="preserve">TOTAL Encargos Complementares:</t>
          </r>
        </is>
      </c>
      <c r="F4628" s="26" t="inlineStr"/>
      <c r="G4628" s="27" t="n">
        <f>SUM(G4626:G4627)</f>
        <v>19.65</v>
      </c>
    </row>
    <row r="4629" customHeight="1" ht="15">
      <c r="A4629" s="20" t="inlineStr">
        <is>
          <r>
            <t xml:space="preserve">Material</t>
          </r>
        </is>
      </c>
      <c r="B4629" s="20" t="inlineStr"/>
      <c r="C4629" s="21" t="inlineStr">
        <is>
          <r>
            <t xml:space="preserve">FONTE</t>
          </r>
        </is>
      </c>
      <c r="D4629" s="21" t="inlineStr">
        <is>
          <r>
            <t xml:space="preserve">UNID</t>
          </r>
        </is>
      </c>
      <c r="E4629" s="21" t="inlineStr">
        <is>
          <r>
            <t xml:space="preserve">COEFICIENTE</t>
          </r>
        </is>
      </c>
      <c r="F4629" s="21" t="inlineStr">
        <is>
          <r>
            <t xml:space="preserve">PREÇO UNITÁRIO</t>
          </r>
        </is>
      </c>
      <c r="G4629" s="21" t="inlineStr">
        <is>
          <r>
            <t xml:space="preserve">TOTAL</t>
          </r>
        </is>
      </c>
    </row>
    <row r="4630" customHeight="1" ht="15">
      <c r="A4630" s="22" t="inlineStr">
        <is>
          <r>
            <t xml:space="preserve">I00981</t>
          </r>
        </is>
      </c>
      <c r="B4630" s="23" t="inlineStr">
        <is>
          <r>
            <t xml:space="preserve">Fita veda rosca 18mm</t>
          </r>
        </is>
      </c>
      <c r="C4630" s="22" t="inlineStr">
        <is>
          <r>
            <t xml:space="preserve">ORSE</t>
          </r>
        </is>
      </c>
      <c r="D4630" s="22" t="inlineStr">
        <is>
          <r>
            <t xml:space="preserve">m</t>
          </r>
        </is>
      </c>
      <c r="E4630" s="24" t="n">
        <v>0.47</v>
      </c>
      <c r="F4630" s="25" t="n">
        <v>0.3</v>
      </c>
      <c r="G4630" s="25" t="n">
        <f>TRUNC(TRUNC(E4630,8)*F4630,2)</f>
        <v>0.14</v>
      </c>
    </row>
    <row r="4631" customHeight="1" ht="29">
      <c r="A4631" s="22" t="inlineStr">
        <is>
          <r>
            <t xml:space="preserve">I13986</t>
          </r>
        </is>
      </c>
      <c r="B4631" s="23" t="inlineStr">
        <is>
          <r>
            <t xml:space="preserve">Lavatório Hospitalar coletivo aço inox AISI 304 chapa 1,0mm, tipo calha, med. 1000x340x520mm C/ acabamento escovado- Modelo Especial A - Palmetal ou similar</t>
          </r>
        </is>
      </c>
      <c r="C4631" s="22" t="inlineStr">
        <is>
          <r>
            <t xml:space="preserve">ORSE</t>
          </r>
        </is>
      </c>
      <c r="D4631" s="22" t="inlineStr">
        <is>
          <r>
            <t xml:space="preserve">un</t>
          </r>
        </is>
      </c>
      <c r="E4631" s="24" t="n">
        <v>1.0</v>
      </c>
      <c r="F4631" s="25" t="n">
        <v>2998.78</v>
      </c>
      <c r="G4631" s="25" t="n">
        <f>TRUNC(TRUNC(E4631,8)*F4631,2)</f>
        <v>2998.78</v>
      </c>
    </row>
    <row r="4632" customHeight="1" ht="15">
      <c r="A4632" s="22" t="inlineStr">
        <is>
          <r>
            <t xml:space="preserve">I38637S</t>
          </r>
        </is>
      </c>
      <c r="B4632" s="23" t="inlineStr">
        <is>
          <r>
            <t xml:space="preserve">Sifao em metal cromado para pia americana, 1.1/2 x 1.1/2"</t>
          </r>
        </is>
      </c>
      <c r="C4632" s="22" t="inlineStr">
        <is>
          <r>
            <t xml:space="preserve">ORSE</t>
          </r>
        </is>
      </c>
      <c r="D4632" s="22" t="inlineStr">
        <is>
          <r>
            <t xml:space="preserve">un</t>
          </r>
        </is>
      </c>
      <c r="E4632" s="24" t="n">
        <v>1.0</v>
      </c>
      <c r="F4632" s="25" t="n">
        <v>282.15</v>
      </c>
      <c r="G4632" s="25" t="n">
        <f>TRUNC(TRUNC(E4632,8)*F4632,2)</f>
        <v>282.15</v>
      </c>
    </row>
    <row r="4633" customHeight="1" ht="15">
      <c r="A4633" s="22" t="inlineStr">
        <is>
          <r>
            <t xml:space="preserve">I03762</t>
          </r>
        </is>
      </c>
      <c r="B4633" s="23" t="inlineStr">
        <is>
          <r>
            <t xml:space="preserve">Torneira para lavatorio cirúrgico com acionamento cotovelo</t>
          </r>
        </is>
      </c>
      <c r="C4633" s="22" t="inlineStr">
        <is>
          <r>
            <t xml:space="preserve">ORSE</t>
          </r>
        </is>
      </c>
      <c r="D4633" s="22" t="inlineStr">
        <is>
          <r>
            <t xml:space="preserve">un</t>
          </r>
        </is>
      </c>
      <c r="E4633" s="24" t="n">
        <v>1.0</v>
      </c>
      <c r="F4633" s="25" t="n">
        <v>762.36</v>
      </c>
      <c r="G4633" s="25" t="n">
        <f>TRUNC(TRUNC(E4633,8)*F4633,2)</f>
        <v>762.36</v>
      </c>
    </row>
    <row r="4634" customHeight="1" ht="21">
      <c r="A4634" s="22" t="inlineStr">
        <is>
          <r>
            <t xml:space="preserve">I06157S</t>
          </r>
        </is>
      </c>
      <c r="B4634" s="23" t="inlineStr">
        <is>
          <r>
            <t xml:space="preserve">Valvula em metal cromado para pia americana 3.1/2 x 1.1/2"</t>
          </r>
        </is>
      </c>
      <c r="C4634" s="22" t="inlineStr">
        <is>
          <r>
            <t xml:space="preserve">ORSE</t>
          </r>
        </is>
      </c>
      <c r="D4634" s="22" t="inlineStr">
        <is>
          <r>
            <t xml:space="preserve">un</t>
          </r>
        </is>
      </c>
      <c r="E4634" s="24" t="n">
        <v>1.0</v>
      </c>
      <c r="F4634" s="25" t="n">
        <v>76.67</v>
      </c>
      <c r="G4634" s="25" t="n">
        <f>TRUNC(TRUNC(E4634,8)*F4634,2)</f>
        <v>76.67</v>
      </c>
    </row>
    <row r="4635" customHeight="1" ht="15">
      <c r="A4635" s="2" t="inlineStr"/>
      <c r="B4635" s="2" t="inlineStr"/>
      <c r="C4635" s="2" t="inlineStr"/>
      <c r="D4635" s="2" t="inlineStr"/>
      <c r="E4635" s="26" t="inlineStr">
        <is>
          <r>
            <t xml:space="preserve">TOTAL Material:</t>
          </r>
        </is>
      </c>
      <c r="F4635" s="26" t="inlineStr"/>
      <c r="G4635" s="27" t="n">
        <f>SUM(G4630:G4634)</f>
        <v>4120.1</v>
      </c>
    </row>
    <row r="4636" customHeight="1" ht="15">
      <c r="A4636" s="20" t="inlineStr">
        <is>
          <r>
            <t xml:space="preserve">Mão de Obra</t>
          </r>
        </is>
      </c>
      <c r="B4636" s="20" t="inlineStr"/>
      <c r="C4636" s="21" t="inlineStr">
        <is>
          <r>
            <t xml:space="preserve">FONTE</t>
          </r>
        </is>
      </c>
      <c r="D4636" s="21" t="inlineStr">
        <is>
          <r>
            <t xml:space="preserve">UNID</t>
          </r>
        </is>
      </c>
      <c r="E4636" s="21" t="inlineStr">
        <is>
          <r>
            <t xml:space="preserve">COEFICIENTE</t>
          </r>
        </is>
      </c>
      <c r="F4636" s="21" t="inlineStr">
        <is>
          <r>
            <t xml:space="preserve">PREÇO UNITÁRIO</t>
          </r>
        </is>
      </c>
      <c r="G4636" s="21" t="inlineStr">
        <is>
          <r>
            <t xml:space="preserve">TOTAL</t>
          </r>
        </is>
      </c>
    </row>
    <row r="4637" customHeight="1" ht="15">
      <c r="A4637" s="22" t="inlineStr">
        <is>
          <r>
            <t xml:space="preserve">I00246S</t>
          </r>
        </is>
      </c>
      <c r="B4637" s="23" t="inlineStr">
        <is>
          <r>
            <t xml:space="preserve">Auxiliar de encanador ou bombeiro hidraulico (horista)</t>
          </r>
        </is>
      </c>
      <c r="C4637" s="22" t="inlineStr">
        <is>
          <r>
            <t xml:space="preserve">ORSE</t>
          </r>
        </is>
      </c>
      <c r="D4637" s="22" t="inlineStr">
        <is>
          <r>
            <t xml:space="preserve">h</t>
          </r>
        </is>
      </c>
      <c r="E4637" s="24" t="n">
        <v>2.5</v>
      </c>
      <c r="F4637" s="25" t="n">
        <v>14.9</v>
      </c>
      <c r="G4637" s="25" t="n">
        <f>TRUNC(TRUNC(E4637,8)*F4637,2)</f>
        <v>37.25</v>
      </c>
    </row>
    <row r="4638" customHeight="1" ht="15">
      <c r="A4638" s="22" t="inlineStr">
        <is>
          <r>
            <t xml:space="preserve">I02696S</t>
          </r>
        </is>
      </c>
      <c r="B4638" s="23" t="inlineStr">
        <is>
          <r>
            <t xml:space="preserve">Encanador ou bombeiro hidraulico (horista)</t>
          </r>
        </is>
      </c>
      <c r="C4638" s="22" t="inlineStr">
        <is>
          <r>
            <t xml:space="preserve">ORSE</t>
          </r>
        </is>
      </c>
      <c r="D4638" s="22" t="inlineStr">
        <is>
          <r>
            <t xml:space="preserve">h</t>
          </r>
        </is>
      </c>
      <c r="E4638" s="24" t="n">
        <v>2.5</v>
      </c>
      <c r="F4638" s="25" t="n">
        <v>20.44</v>
      </c>
      <c r="G4638" s="25" t="n">
        <f>TRUNC(TRUNC(E4638,8)*F4638,2)</f>
        <v>51.1</v>
      </c>
    </row>
    <row r="4639" customHeight="1" ht="15">
      <c r="A4639" s="2" t="inlineStr"/>
      <c r="B4639" s="2" t="inlineStr"/>
      <c r="C4639" s="2" t="inlineStr"/>
      <c r="D4639" s="2" t="inlineStr"/>
      <c r="E4639" s="26" t="inlineStr">
        <is>
          <r>
            <t xml:space="preserve">TOTAL Mão de Obra:</t>
          </r>
        </is>
      </c>
      <c r="F4639" s="26" t="inlineStr"/>
      <c r="G4639" s="27" t="n">
        <f>SUM(G4637:G4638)</f>
        <v>88.35</v>
      </c>
    </row>
    <row r="4640" customHeight="1" ht="15">
      <c r="A4640" s="2" t="inlineStr"/>
      <c r="B4640" s="2" t="inlineStr"/>
      <c r="C4640" s="2" t="inlineStr"/>
      <c r="D4640" s="2" t="inlineStr"/>
      <c r="E4640" s="28" t="inlineStr">
        <is>
          <r>
            <t xml:space="preserve">VALOR:</t>
          </r>
        </is>
      </c>
      <c r="F4640" s="28" t="inlineStr"/>
      <c r="G4640" s="29" t="n">
        <f>ROUND(SUM(G4628,G4635,G4639),2)</f>
        <v>4228.09</v>
      </c>
    </row>
    <row r="4641" customHeight="1" ht="15">
      <c r="A4641" s="2" t="inlineStr"/>
      <c r="B4641" s="2" t="inlineStr"/>
      <c r="C4641" s="2" t="inlineStr"/>
      <c r="D4641" s="2" t="inlineStr"/>
      <c r="E4641" s="28" t="inlineStr">
        <is>
          <r>
            <t xml:space="preserve">VALOR BDI (20.34%):</t>
          </r>
        </is>
      </c>
      <c r="F4641" s="28" t="inlineStr"/>
      <c r="G4641" s="29" t="n">
        <f>ROUND(G4640*(20.34/100),2)</f>
        <v>859.99</v>
      </c>
    </row>
    <row r="4642" customHeight="1" ht="15">
      <c r="A4642" s="2" t="inlineStr"/>
      <c r="B4642" s="2" t="inlineStr"/>
      <c r="C4642" s="2" t="inlineStr"/>
      <c r="D4642" s="2" t="inlineStr"/>
      <c r="E4642" s="28" t="inlineStr">
        <is>
          <r>
            <t xml:space="preserve">VALOR COM BDI:</t>
          </r>
        </is>
      </c>
      <c r="F4642" s="28" t="inlineStr"/>
      <c r="G4642" s="29" t="n">
        <f>G4641+G4640</f>
        <v>5088.08</v>
      </c>
    </row>
    <row r="4643" customHeight="1" ht="10">
      <c r="A4643" s="2" t="inlineStr"/>
      <c r="B4643" s="2" t="inlineStr"/>
      <c r="C4643" s="2" t="inlineStr"/>
      <c r="D4643" s="2" t="inlineStr"/>
      <c r="E4643" s="18" t="inlineStr"/>
      <c r="F4643" s="18" t="inlineStr"/>
      <c r="G4643" s="18" t="inlineStr"/>
    </row>
    <row r="4644" customHeight="1" ht="20">
      <c r="A4644" s="19" t="inlineStr">
        <is>
          <r>
            <t xml:space="preserve">​S07350​ Lavatório louça de canto (Deca-Izy, ref L-10117 ou similar) sem coluna, c/ sifão cromado, válvula cromada, engate cromado, exclusive torneira​ (un)</t>
          </r>
        </is>
      </c>
      <c r="B4644" s="19" t="inlineStr"/>
      <c r="C4644" s="19" t="inlineStr"/>
      <c r="D4644" s="19" t="inlineStr"/>
      <c r="E4644" s="19" t="inlineStr"/>
      <c r="F4644" s="19" t="inlineStr"/>
      <c r="G4644" s="19" t="inlineStr"/>
    </row>
    <row r="4645" customHeight="1" ht="15">
      <c r="A4645" s="20" t="inlineStr">
        <is>
          <r>
            <t xml:space="preserve">Encargos Complementares</t>
          </r>
        </is>
      </c>
      <c r="B4645" s="20" t="inlineStr"/>
      <c r="C4645" s="21" t="inlineStr">
        <is>
          <r>
            <t xml:space="preserve">FONTE</t>
          </r>
        </is>
      </c>
      <c r="D4645" s="21" t="inlineStr">
        <is>
          <r>
            <t xml:space="preserve">UNID</t>
          </r>
        </is>
      </c>
      <c r="E4645" s="21" t="inlineStr">
        <is>
          <r>
            <t xml:space="preserve">COEFICIENTE</t>
          </r>
        </is>
      </c>
      <c r="F4645" s="21" t="inlineStr">
        <is>
          <r>
            <t xml:space="preserve">PREÇO UNITÁRIO</t>
          </r>
        </is>
      </c>
      <c r="G4645" s="21" t="inlineStr">
        <is>
          <r>
            <t xml:space="preserve">TOTAL</t>
          </r>
        </is>
      </c>
    </row>
    <row r="4646" customHeight="1" ht="15">
      <c r="A4646" s="22" t="inlineStr">
        <is>
          <r>
            <t xml:space="preserve">S10554</t>
          </r>
        </is>
      </c>
      <c r="B4646" s="23" t="inlineStr">
        <is>
          <r>
            <t xml:space="preserve">Encargos Complementares - Encanador</t>
          </r>
        </is>
      </c>
      <c r="C4646" s="22" t="inlineStr">
        <is>
          <r>
            <t xml:space="preserve">ORSE</t>
          </r>
        </is>
      </c>
      <c r="D4646" s="22" t="inlineStr">
        <is>
          <r>
            <t xml:space="preserve">h</t>
          </r>
        </is>
      </c>
      <c r="E4646" s="24" t="n">
        <v>1.75</v>
      </c>
      <c r="F4646" s="25" t="n">
        <v>3.9</v>
      </c>
      <c r="G4646" s="25" t="n">
        <f>TRUNC(TRUNC(E4646,8)*F4646,2)</f>
        <v>6.82</v>
      </c>
    </row>
    <row r="4647" customHeight="1" ht="15">
      <c r="A4647" s="22" t="inlineStr">
        <is>
          <r>
            <t xml:space="preserve">S10549</t>
          </r>
        </is>
      </c>
      <c r="B4647" s="23" t="inlineStr">
        <is>
          <r>
            <t xml:space="preserve">Encargos Complementares - Servente</t>
          </r>
        </is>
      </c>
      <c r="C4647" s="22" t="inlineStr">
        <is>
          <r>
            <t xml:space="preserve">ORSE</t>
          </r>
        </is>
      </c>
      <c r="D4647" s="22" t="inlineStr">
        <is>
          <r>
            <t xml:space="preserve">h</t>
          </r>
        </is>
      </c>
      <c r="E4647" s="24" t="n">
        <v>1.75</v>
      </c>
      <c r="F4647" s="25" t="n">
        <v>3.96</v>
      </c>
      <c r="G4647" s="25" t="n">
        <f>TRUNC(TRUNC(E4647,8)*F4647,2)</f>
        <v>6.93</v>
      </c>
    </row>
    <row r="4648" customHeight="1" ht="15">
      <c r="A4648" s="2" t="inlineStr"/>
      <c r="B4648" s="2" t="inlineStr"/>
      <c r="C4648" s="2" t="inlineStr"/>
      <c r="D4648" s="2" t="inlineStr"/>
      <c r="E4648" s="26" t="inlineStr">
        <is>
          <r>
            <t xml:space="preserve">TOTAL Encargos Complementares:</t>
          </r>
        </is>
      </c>
      <c r="F4648" s="26" t="inlineStr"/>
      <c r="G4648" s="27" t="n">
        <f>SUM(G4646:G4647)</f>
        <v>13.75</v>
      </c>
    </row>
    <row r="4649" customHeight="1" ht="15">
      <c r="A4649" s="20" t="inlineStr">
        <is>
          <r>
            <t xml:space="preserve">Material</t>
          </r>
        </is>
      </c>
      <c r="B4649" s="20" t="inlineStr"/>
      <c r="C4649" s="21" t="inlineStr">
        <is>
          <r>
            <t xml:space="preserve">FONTE</t>
          </r>
        </is>
      </c>
      <c r="D4649" s="21" t="inlineStr">
        <is>
          <r>
            <t xml:space="preserve">UNID</t>
          </r>
        </is>
      </c>
      <c r="E4649" s="21" t="inlineStr">
        <is>
          <r>
            <t xml:space="preserve">COEFICIENTE</t>
          </r>
        </is>
      </c>
      <c r="F4649" s="21" t="inlineStr">
        <is>
          <r>
            <t xml:space="preserve">PREÇO UNITÁRIO</t>
          </r>
        </is>
      </c>
      <c r="G4649" s="21" t="inlineStr">
        <is>
          <r>
            <t xml:space="preserve">TOTAL</t>
          </r>
        </is>
      </c>
    </row>
    <row r="4650" customHeight="1" ht="15">
      <c r="A4650" s="22" t="inlineStr">
        <is>
          <r>
            <t xml:space="preserve">I11683S</t>
          </r>
        </is>
      </c>
      <c r="B4650" s="23" t="inlineStr">
        <is>
          <r>
            <t xml:space="preserve">Engate / rabicho flexivel inox 1/2" x 30 cm</t>
          </r>
        </is>
      </c>
      <c r="C4650" s="22" t="inlineStr">
        <is>
          <r>
            <t xml:space="preserve">ORSE</t>
          </r>
        </is>
      </c>
      <c r="D4650" s="22" t="inlineStr">
        <is>
          <r>
            <t xml:space="preserve">un</t>
          </r>
        </is>
      </c>
      <c r="E4650" s="24" t="n">
        <v>1.0</v>
      </c>
      <c r="F4650" s="25" t="n">
        <v>51.48</v>
      </c>
      <c r="G4650" s="25" t="n">
        <f>TRUNC(TRUNC(E4650,8)*F4650,2)</f>
        <v>51.48</v>
      </c>
    </row>
    <row r="4651" customHeight="1" ht="15">
      <c r="A4651" s="22" t="inlineStr">
        <is>
          <r>
            <t xml:space="preserve">I00982</t>
          </r>
        </is>
      </c>
      <c r="B4651" s="23" t="inlineStr">
        <is>
          <r>
            <t xml:space="preserve">Fixação p/ lavatório - parafusos (deca - ref: sp-7 ou similar)</t>
          </r>
        </is>
      </c>
      <c r="C4651" s="22" t="inlineStr">
        <is>
          <r>
            <t xml:space="preserve">ORSE</t>
          </r>
        </is>
      </c>
      <c r="D4651" s="22" t="inlineStr">
        <is>
          <r>
            <t xml:space="preserve">cj</t>
          </r>
        </is>
      </c>
      <c r="E4651" s="24" t="n">
        <v>1.0</v>
      </c>
      <c r="F4651" s="25" t="n">
        <v>29.15</v>
      </c>
      <c r="G4651" s="25" t="n">
        <f>TRUNC(TRUNC(E4651,8)*F4651,2)</f>
        <v>29.15</v>
      </c>
    </row>
    <row r="4652" customHeight="1" ht="21">
      <c r="A4652" s="22" t="inlineStr">
        <is>
          <r>
            <t xml:space="preserve">I06969</t>
          </r>
        </is>
      </c>
      <c r="B4652" s="23" t="inlineStr">
        <is>
          <r>
            <t xml:space="preserve">Lavatório louça, de canto, linha Izy, ref. 10117, DECA ou similar</t>
          </r>
        </is>
      </c>
      <c r="C4652" s="22" t="inlineStr">
        <is>
          <r>
            <t xml:space="preserve">ORSE</t>
          </r>
        </is>
      </c>
      <c r="D4652" s="22" t="inlineStr">
        <is>
          <r>
            <t xml:space="preserve">un</t>
          </r>
        </is>
      </c>
      <c r="E4652" s="24" t="n">
        <v>1.0</v>
      </c>
      <c r="F4652" s="25" t="n">
        <v>225.0</v>
      </c>
      <c r="G4652" s="25" t="n">
        <f>TRUNC(TRUNC(E4652,8)*F4652,2)</f>
        <v>225.0</v>
      </c>
    </row>
    <row r="4653" customHeight="1" ht="15">
      <c r="A4653" s="22" t="inlineStr">
        <is>
          <r>
            <t xml:space="preserve">I06136S</t>
          </r>
        </is>
      </c>
      <c r="B4653" s="23" t="inlineStr">
        <is>
          <r>
            <t xml:space="preserve">Sifao em metal cromado para pia ou lavatorio, 1 x 1.1/2"</t>
          </r>
        </is>
      </c>
      <c r="C4653" s="22" t="inlineStr">
        <is>
          <r>
            <t xml:space="preserve">ORSE</t>
          </r>
        </is>
      </c>
      <c r="D4653" s="22" t="inlineStr">
        <is>
          <r>
            <t xml:space="preserve">un</t>
          </r>
        </is>
      </c>
      <c r="E4653" s="24" t="n">
        <v>1.0</v>
      </c>
      <c r="F4653" s="25" t="n">
        <v>224.5</v>
      </c>
      <c r="G4653" s="25" t="n">
        <f>TRUNC(TRUNC(E4653,8)*F4653,2)</f>
        <v>224.5</v>
      </c>
    </row>
    <row r="4654" customHeight="1" ht="21">
      <c r="A4654" s="22" t="inlineStr">
        <is>
          <r>
            <t xml:space="preserve">I02384</t>
          </r>
        </is>
      </c>
      <c r="B4654" s="23" t="inlineStr">
        <is>
          <r>
            <t xml:space="preserve">Válvula de escoamento para lavatório, DECA 1602C ou similar</t>
          </r>
        </is>
      </c>
      <c r="C4654" s="22" t="inlineStr">
        <is>
          <r>
            <t xml:space="preserve">ORSE</t>
          </r>
        </is>
      </c>
      <c r="D4654" s="22" t="inlineStr">
        <is>
          <r>
            <t xml:space="preserve">un</t>
          </r>
        </is>
      </c>
      <c r="E4654" s="24" t="n">
        <v>1.0</v>
      </c>
      <c r="F4654" s="25" t="n">
        <v>42.79</v>
      </c>
      <c r="G4654" s="25" t="n">
        <f>TRUNC(TRUNC(E4654,8)*F4654,2)</f>
        <v>42.79</v>
      </c>
    </row>
    <row r="4655" customHeight="1" ht="15">
      <c r="A4655" s="2" t="inlineStr"/>
      <c r="B4655" s="2" t="inlineStr"/>
      <c r="C4655" s="2" t="inlineStr"/>
      <c r="D4655" s="2" t="inlineStr"/>
      <c r="E4655" s="26" t="inlineStr">
        <is>
          <r>
            <t xml:space="preserve">TOTAL Material:</t>
          </r>
        </is>
      </c>
      <c r="F4655" s="26" t="inlineStr"/>
      <c r="G4655" s="27" t="n">
        <f>SUM(G4650:G4654)</f>
        <v>572.92</v>
      </c>
    </row>
    <row r="4656" customHeight="1" ht="15">
      <c r="A4656" s="20" t="inlineStr">
        <is>
          <r>
            <t xml:space="preserve">Mão de Obra</t>
          </r>
        </is>
      </c>
      <c r="B4656" s="20" t="inlineStr"/>
      <c r="C4656" s="21" t="inlineStr">
        <is>
          <r>
            <t xml:space="preserve">FONTE</t>
          </r>
        </is>
      </c>
      <c r="D4656" s="21" t="inlineStr">
        <is>
          <r>
            <t xml:space="preserve">UNID</t>
          </r>
        </is>
      </c>
      <c r="E4656" s="21" t="inlineStr">
        <is>
          <r>
            <t xml:space="preserve">COEFICIENTE</t>
          </r>
        </is>
      </c>
      <c r="F4656" s="21" t="inlineStr">
        <is>
          <r>
            <t xml:space="preserve">PREÇO UNITÁRIO</t>
          </r>
        </is>
      </c>
      <c r="G4656" s="21" t="inlineStr">
        <is>
          <r>
            <t xml:space="preserve">TOTAL</t>
          </r>
        </is>
      </c>
    </row>
    <row r="4657" customHeight="1" ht="15">
      <c r="A4657" s="22" t="inlineStr">
        <is>
          <r>
            <t xml:space="preserve">I02696S</t>
          </r>
        </is>
      </c>
      <c r="B4657" s="23" t="inlineStr">
        <is>
          <r>
            <t xml:space="preserve">Encanador ou bombeiro hidraulico (horista)</t>
          </r>
        </is>
      </c>
      <c r="C4657" s="22" t="inlineStr">
        <is>
          <r>
            <t xml:space="preserve">ORSE</t>
          </r>
        </is>
      </c>
      <c r="D4657" s="22" t="inlineStr">
        <is>
          <r>
            <t xml:space="preserve">h</t>
          </r>
        </is>
      </c>
      <c r="E4657" s="24" t="n">
        <v>1.75</v>
      </c>
      <c r="F4657" s="25" t="n">
        <v>20.44</v>
      </c>
      <c r="G4657" s="25" t="n">
        <f>TRUNC(TRUNC(E4657,8)*F4657,2)</f>
        <v>35.77</v>
      </c>
    </row>
    <row r="4658" customHeight="1" ht="15">
      <c r="A4658" s="22" t="inlineStr">
        <is>
          <r>
            <t xml:space="preserve">I06111S</t>
          </r>
        </is>
      </c>
      <c r="B4658" s="23" t="inlineStr">
        <is>
          <r>
            <t xml:space="preserve">Servente de obras (horista)</t>
          </r>
        </is>
      </c>
      <c r="C4658" s="22" t="inlineStr">
        <is>
          <r>
            <t xml:space="preserve">ORSE</t>
          </r>
        </is>
      </c>
      <c r="D4658" s="22" t="inlineStr">
        <is>
          <r>
            <t xml:space="preserve">h</t>
          </r>
        </is>
      </c>
      <c r="E4658" s="24" t="n">
        <v>1.75</v>
      </c>
      <c r="F4658" s="25" t="n">
        <v>14.58</v>
      </c>
      <c r="G4658" s="25" t="n">
        <f>TRUNC(TRUNC(E4658,8)*F4658,2)</f>
        <v>25.51</v>
      </c>
    </row>
    <row r="4659" customHeight="1" ht="15">
      <c r="A4659" s="2" t="inlineStr"/>
      <c r="B4659" s="2" t="inlineStr"/>
      <c r="C4659" s="2" t="inlineStr"/>
      <c r="D4659" s="2" t="inlineStr"/>
      <c r="E4659" s="26" t="inlineStr">
        <is>
          <r>
            <t xml:space="preserve">TOTAL Mão de Obra:</t>
          </r>
        </is>
      </c>
      <c r="F4659" s="26" t="inlineStr"/>
      <c r="G4659" s="27" t="n">
        <f>SUM(G4657:G4658)</f>
        <v>61.28</v>
      </c>
    </row>
    <row r="4660" customHeight="1" ht="15">
      <c r="A4660" s="2" t="inlineStr"/>
      <c r="B4660" s="2" t="inlineStr"/>
      <c r="C4660" s="2" t="inlineStr"/>
      <c r="D4660" s="2" t="inlineStr"/>
      <c r="E4660" s="28" t="inlineStr">
        <is>
          <r>
            <t xml:space="preserve">VALOR:</t>
          </r>
        </is>
      </c>
      <c r="F4660" s="28" t="inlineStr"/>
      <c r="G4660" s="29" t="n">
        <f>ROUND(SUM(G4648,G4655,G4659),2)</f>
        <v>647.97</v>
      </c>
    </row>
    <row r="4661" customHeight="1" ht="15">
      <c r="A4661" s="2" t="inlineStr"/>
      <c r="B4661" s="2" t="inlineStr"/>
      <c r="C4661" s="2" t="inlineStr"/>
      <c r="D4661" s="2" t="inlineStr"/>
      <c r="E4661" s="28" t="inlineStr">
        <is>
          <r>
            <t xml:space="preserve">VALOR BDI (20.34%):</t>
          </r>
        </is>
      </c>
      <c r="F4661" s="28" t="inlineStr"/>
      <c r="G4661" s="29" t="n">
        <f>ROUND(G4660*(20.34/100),2)</f>
        <v>131.8</v>
      </c>
    </row>
    <row r="4662" customHeight="1" ht="15">
      <c r="A4662" s="2" t="inlineStr"/>
      <c r="B4662" s="2" t="inlineStr"/>
      <c r="C4662" s="2" t="inlineStr"/>
      <c r="D4662" s="2" t="inlineStr"/>
      <c r="E4662" s="28" t="inlineStr">
        <is>
          <r>
            <t xml:space="preserve">VALOR COM BDI:</t>
          </r>
        </is>
      </c>
      <c r="F4662" s="28" t="inlineStr"/>
      <c r="G4662" s="29" t="n">
        <f>G4661+G4660</f>
        <v>779.77</v>
      </c>
    </row>
    <row r="4663" customHeight="1" ht="10">
      <c r="A4663" s="2" t="inlineStr"/>
      <c r="B4663" s="2" t="inlineStr"/>
      <c r="C4663" s="2" t="inlineStr"/>
      <c r="D4663" s="2" t="inlineStr"/>
      <c r="E4663" s="18" t="inlineStr"/>
      <c r="F4663" s="18" t="inlineStr"/>
      <c r="G4663" s="18" t="inlineStr"/>
    </row>
    <row r="4664" customHeight="1" ht="20">
      <c r="A4664" s="19" t="inlineStr">
        <is>
          <r>
            <t xml:space="preserve">​S12058​ Letra em alumínio 50 x 50cm - instalado​ (un)</t>
          </r>
        </is>
      </c>
      <c r="B4664" s="19" t="inlineStr"/>
      <c r="C4664" s="19" t="inlineStr"/>
      <c r="D4664" s="19" t="inlineStr"/>
      <c r="E4664" s="19" t="inlineStr"/>
      <c r="F4664" s="19" t="inlineStr"/>
      <c r="G4664" s="19" t="inlineStr"/>
    </row>
    <row r="4665" customHeight="1" ht="15">
      <c r="A4665" s="20" t="inlineStr">
        <is>
          <r>
            <t xml:space="preserve">Encargos Complementares</t>
          </r>
        </is>
      </c>
      <c r="B4665" s="20" t="inlineStr"/>
      <c r="C4665" s="21" t="inlineStr">
        <is>
          <r>
            <t xml:space="preserve">FONTE</t>
          </r>
        </is>
      </c>
      <c r="D4665" s="21" t="inlineStr">
        <is>
          <r>
            <t xml:space="preserve">UNID</t>
          </r>
        </is>
      </c>
      <c r="E4665" s="21" t="inlineStr">
        <is>
          <r>
            <t xml:space="preserve">COEFICIENTE</t>
          </r>
        </is>
      </c>
      <c r="F4665" s="21" t="inlineStr">
        <is>
          <r>
            <t xml:space="preserve">PREÇO UNITÁRIO</t>
          </r>
        </is>
      </c>
      <c r="G4665" s="21" t="inlineStr">
        <is>
          <r>
            <t xml:space="preserve">TOTAL</t>
          </r>
        </is>
      </c>
    </row>
    <row r="4666" customHeight="1" ht="15">
      <c r="A4666" s="22" t="inlineStr">
        <is>
          <r>
            <t xml:space="preserve">S10550</t>
          </r>
        </is>
      </c>
      <c r="B4666" s="23" t="inlineStr">
        <is>
          <r>
            <t xml:space="preserve">Encargos Complementares - Pedreiro</t>
          </r>
        </is>
      </c>
      <c r="C4666" s="22" t="inlineStr">
        <is>
          <r>
            <t xml:space="preserve">ORSE</t>
          </r>
        </is>
      </c>
      <c r="D4666" s="22" t="inlineStr">
        <is>
          <r>
            <t xml:space="preserve">h</t>
          </r>
        </is>
      </c>
      <c r="E4666" s="24" t="n">
        <v>0.25</v>
      </c>
      <c r="F4666" s="25" t="n">
        <v>3.86</v>
      </c>
      <c r="G4666" s="25" t="n">
        <f>TRUNC(TRUNC(E4666,8)*F4666,2)</f>
        <v>0.96</v>
      </c>
    </row>
    <row r="4667" customHeight="1" ht="15">
      <c r="A4667" s="2" t="inlineStr"/>
      <c r="B4667" s="2" t="inlineStr"/>
      <c r="C4667" s="2" t="inlineStr"/>
      <c r="D4667" s="2" t="inlineStr"/>
      <c r="E4667" s="26" t="inlineStr">
        <is>
          <r>
            <t xml:space="preserve">TOTAL Encargos Complementares:</t>
          </r>
        </is>
      </c>
      <c r="F4667" s="26" t="inlineStr"/>
      <c r="G4667" s="27" t="n">
        <f>SUM(G4666:G4666)</f>
        <v>0.96</v>
      </c>
    </row>
    <row r="4668" customHeight="1" ht="15">
      <c r="A4668" s="20" t="inlineStr">
        <is>
          <r>
            <t xml:space="preserve">Material</t>
          </r>
        </is>
      </c>
      <c r="B4668" s="20" t="inlineStr"/>
      <c r="C4668" s="21" t="inlineStr">
        <is>
          <r>
            <t xml:space="preserve">FONTE</t>
          </r>
        </is>
      </c>
      <c r="D4668" s="21" t="inlineStr">
        <is>
          <r>
            <t xml:space="preserve">UNID</t>
          </r>
        </is>
      </c>
      <c r="E4668" s="21" t="inlineStr">
        <is>
          <r>
            <t xml:space="preserve">COEFICIENTE</t>
          </r>
        </is>
      </c>
      <c r="F4668" s="21" t="inlineStr">
        <is>
          <r>
            <t xml:space="preserve">PREÇO UNITÁRIO</t>
          </r>
        </is>
      </c>
      <c r="G4668" s="21" t="inlineStr">
        <is>
          <r>
            <t xml:space="preserve">TOTAL</t>
          </r>
        </is>
      </c>
    </row>
    <row r="4669" customHeight="1" ht="15">
      <c r="A4669" s="22" t="inlineStr">
        <is>
          <r>
            <t xml:space="preserve">I12901</t>
          </r>
        </is>
      </c>
      <c r="B4669" s="23" t="inlineStr">
        <is>
          <r>
            <t xml:space="preserve">Letras em alumínio - 50x50cm</t>
          </r>
        </is>
      </c>
      <c r="C4669" s="22" t="inlineStr">
        <is>
          <r>
            <t xml:space="preserve">ORSE</t>
          </r>
        </is>
      </c>
      <c r="D4669" s="22" t="inlineStr">
        <is>
          <r>
            <t xml:space="preserve">un</t>
          </r>
        </is>
      </c>
      <c r="E4669" s="24" t="n">
        <v>1.0</v>
      </c>
      <c r="F4669" s="25" t="n">
        <v>244.31</v>
      </c>
      <c r="G4669" s="25" t="n">
        <f>TRUNC(TRUNC(E4669,8)*F4669,2)</f>
        <v>244.31</v>
      </c>
    </row>
    <row r="4670" customHeight="1" ht="15">
      <c r="A4670" s="2" t="inlineStr"/>
      <c r="B4670" s="2" t="inlineStr"/>
      <c r="C4670" s="2" t="inlineStr"/>
      <c r="D4670" s="2" t="inlineStr"/>
      <c r="E4670" s="26" t="inlineStr">
        <is>
          <r>
            <t xml:space="preserve">TOTAL Material:</t>
          </r>
        </is>
      </c>
      <c r="F4670" s="26" t="inlineStr"/>
      <c r="G4670" s="27" t="n">
        <f>SUM(G4669:G4669)</f>
        <v>244.31</v>
      </c>
    </row>
    <row r="4671" customHeight="1" ht="15">
      <c r="A4671" s="20" t="inlineStr">
        <is>
          <r>
            <t xml:space="preserve">Mão de Obra</t>
          </r>
        </is>
      </c>
      <c r="B4671" s="20" t="inlineStr"/>
      <c r="C4671" s="21" t="inlineStr">
        <is>
          <r>
            <t xml:space="preserve">FONTE</t>
          </r>
        </is>
      </c>
      <c r="D4671" s="21" t="inlineStr">
        <is>
          <r>
            <t xml:space="preserve">UNID</t>
          </r>
        </is>
      </c>
      <c r="E4671" s="21" t="inlineStr">
        <is>
          <r>
            <t xml:space="preserve">COEFICIENTE</t>
          </r>
        </is>
      </c>
      <c r="F4671" s="21" t="inlineStr">
        <is>
          <r>
            <t xml:space="preserve">PREÇO UNITÁRIO</t>
          </r>
        </is>
      </c>
      <c r="G4671" s="21" t="inlineStr">
        <is>
          <r>
            <t xml:space="preserve">TOTAL</t>
          </r>
        </is>
      </c>
    </row>
    <row r="4672" customHeight="1" ht="15">
      <c r="A4672" s="22" t="inlineStr">
        <is>
          <r>
            <t xml:space="preserve">I04750S</t>
          </r>
        </is>
      </c>
      <c r="B4672" s="23" t="inlineStr">
        <is>
          <r>
            <t xml:space="preserve">Pedreiro (horista)</t>
          </r>
        </is>
      </c>
      <c r="C4672" s="22" t="inlineStr">
        <is>
          <r>
            <t xml:space="preserve">ORSE</t>
          </r>
        </is>
      </c>
      <c r="D4672" s="22" t="inlineStr">
        <is>
          <r>
            <t xml:space="preserve">h</t>
          </r>
        </is>
      </c>
      <c r="E4672" s="24" t="n">
        <v>0.25</v>
      </c>
      <c r="F4672" s="25" t="n">
        <v>20.44</v>
      </c>
      <c r="G4672" s="25" t="n">
        <f>TRUNC(TRUNC(E4672,8)*F4672,2)</f>
        <v>5.11</v>
      </c>
    </row>
    <row r="4673" customHeight="1" ht="15">
      <c r="A4673" s="2" t="inlineStr"/>
      <c r="B4673" s="2" t="inlineStr"/>
      <c r="C4673" s="2" t="inlineStr"/>
      <c r="D4673" s="2" t="inlineStr"/>
      <c r="E4673" s="26" t="inlineStr">
        <is>
          <r>
            <t xml:space="preserve">TOTAL Mão de Obra:</t>
          </r>
        </is>
      </c>
      <c r="F4673" s="26" t="inlineStr"/>
      <c r="G4673" s="27" t="n">
        <f>SUM(G4672:G4672)</f>
        <v>5.11</v>
      </c>
    </row>
    <row r="4674" customHeight="1" ht="15">
      <c r="A4674" s="2" t="inlineStr"/>
      <c r="B4674" s="2" t="inlineStr"/>
      <c r="C4674" s="2" t="inlineStr"/>
      <c r="D4674" s="2" t="inlineStr"/>
      <c r="E4674" s="28" t="inlineStr">
        <is>
          <r>
            <t xml:space="preserve">VALOR:</t>
          </r>
        </is>
      </c>
      <c r="F4674" s="28" t="inlineStr"/>
      <c r="G4674" s="29" t="n">
        <f>ROUND(SUM(G4667,G4670,G4673),2)</f>
        <v>250.37</v>
      </c>
    </row>
    <row r="4675" customHeight="1" ht="15">
      <c r="A4675" s="2" t="inlineStr"/>
      <c r="B4675" s="2" t="inlineStr"/>
      <c r="C4675" s="2" t="inlineStr"/>
      <c r="D4675" s="2" t="inlineStr"/>
      <c r="E4675" s="28" t="inlineStr">
        <is>
          <r>
            <t xml:space="preserve">VALOR BDI (20.34%):</t>
          </r>
        </is>
      </c>
      <c r="F4675" s="28" t="inlineStr"/>
      <c r="G4675" s="29" t="n">
        <f>ROUND(G4674*(20.34/100),2)</f>
        <v>50.93</v>
      </c>
    </row>
    <row r="4676" customHeight="1" ht="15">
      <c r="A4676" s="2" t="inlineStr"/>
      <c r="B4676" s="2" t="inlineStr"/>
      <c r="C4676" s="2" t="inlineStr"/>
      <c r="D4676" s="2" t="inlineStr"/>
      <c r="E4676" s="28" t="inlineStr">
        <is>
          <r>
            <t xml:space="preserve">VALOR COM BDI:</t>
          </r>
        </is>
      </c>
      <c r="F4676" s="28" t="inlineStr"/>
      <c r="G4676" s="29" t="n">
        <f>G4675+G4674</f>
        <v>301.3</v>
      </c>
    </row>
    <row r="4677" customHeight="1" ht="10">
      <c r="A4677" s="2" t="inlineStr"/>
      <c r="B4677" s="2" t="inlineStr"/>
      <c r="C4677" s="2" t="inlineStr"/>
      <c r="D4677" s="2" t="inlineStr"/>
      <c r="E4677" s="18" t="inlineStr"/>
      <c r="F4677" s="18" t="inlineStr"/>
      <c r="G4677" s="18" t="inlineStr"/>
    </row>
    <row r="4678" customHeight="1" ht="20">
      <c r="A4678" s="19" t="inlineStr">
        <is>
          <r>
            <t xml:space="preserve">​S12901​ Luminária de embutir redonda para lâmpada flourescente ou LED 11W, compacta sistema draw back, modelo ref: 1140 da marca BONIN ou similar.​ (un)</t>
          </r>
        </is>
      </c>
      <c r="B4678" s="19" t="inlineStr"/>
      <c r="C4678" s="19" t="inlineStr"/>
      <c r="D4678" s="19" t="inlineStr"/>
      <c r="E4678" s="19" t="inlineStr"/>
      <c r="F4678" s="19" t="inlineStr"/>
      <c r="G4678" s="19" t="inlineStr"/>
    </row>
    <row r="4679" customHeight="1" ht="15">
      <c r="A4679" s="20" t="inlineStr">
        <is>
          <r>
            <t xml:space="preserve">Encargos Complementares</t>
          </r>
        </is>
      </c>
      <c r="B4679" s="20" t="inlineStr"/>
      <c r="C4679" s="21" t="inlineStr">
        <is>
          <r>
            <t xml:space="preserve">FONTE</t>
          </r>
        </is>
      </c>
      <c r="D4679" s="21" t="inlineStr">
        <is>
          <r>
            <t xml:space="preserve">UNID</t>
          </r>
        </is>
      </c>
      <c r="E4679" s="21" t="inlineStr">
        <is>
          <r>
            <t xml:space="preserve">COEFICIENTE</t>
          </r>
        </is>
      </c>
      <c r="F4679" s="21" t="inlineStr">
        <is>
          <r>
            <t xml:space="preserve">PREÇO UNITÁRIO</t>
          </r>
        </is>
      </c>
      <c r="G4679" s="21" t="inlineStr">
        <is>
          <r>
            <t xml:space="preserve">TOTAL</t>
          </r>
        </is>
      </c>
    </row>
    <row r="4680" customHeight="1" ht="15">
      <c r="A4680" s="22" t="inlineStr">
        <is>
          <r>
            <t xml:space="preserve">S10552</t>
          </r>
        </is>
      </c>
      <c r="B4680" s="23" t="inlineStr">
        <is>
          <r>
            <t xml:space="preserve">Encargos Complementares - Eletricista</t>
          </r>
        </is>
      </c>
      <c r="C4680" s="22" t="inlineStr">
        <is>
          <r>
            <t xml:space="preserve">ORSE</t>
          </r>
        </is>
      </c>
      <c r="D4680" s="22" t="inlineStr">
        <is>
          <r>
            <t xml:space="preserve">h</t>
          </r>
        </is>
      </c>
      <c r="E4680" s="24" t="n">
        <v>1.0</v>
      </c>
      <c r="F4680" s="25" t="n">
        <v>3.81</v>
      </c>
      <c r="G4680" s="25" t="n">
        <f>TRUNC(TRUNC(E4680,8)*F4680,2)</f>
        <v>3.81</v>
      </c>
    </row>
    <row r="4681" customHeight="1" ht="15">
      <c r="A4681" s="22" t="inlineStr">
        <is>
          <r>
            <t xml:space="preserve">S10549</t>
          </r>
        </is>
      </c>
      <c r="B4681" s="23" t="inlineStr">
        <is>
          <r>
            <t xml:space="preserve">Encargos Complementares - Servente</t>
          </r>
        </is>
      </c>
      <c r="C4681" s="22" t="inlineStr">
        <is>
          <r>
            <t xml:space="preserve">ORSE</t>
          </r>
        </is>
      </c>
      <c r="D4681" s="22" t="inlineStr">
        <is>
          <r>
            <t xml:space="preserve">h</t>
          </r>
        </is>
      </c>
      <c r="E4681" s="24" t="n">
        <v>1.0</v>
      </c>
      <c r="F4681" s="25" t="n">
        <v>3.96</v>
      </c>
      <c r="G4681" s="25" t="n">
        <f>TRUNC(TRUNC(E4681,8)*F4681,2)</f>
        <v>3.96</v>
      </c>
    </row>
    <row r="4682" customHeight="1" ht="15">
      <c r="A4682" s="2" t="inlineStr"/>
      <c r="B4682" s="2" t="inlineStr"/>
      <c r="C4682" s="2" t="inlineStr"/>
      <c r="D4682" s="2" t="inlineStr"/>
      <c r="E4682" s="26" t="inlineStr">
        <is>
          <r>
            <t xml:space="preserve">TOTAL Encargos Complementares:</t>
          </r>
        </is>
      </c>
      <c r="F4682" s="26" t="inlineStr"/>
      <c r="G4682" s="27" t="n">
        <f>SUM(G4680:G4681)</f>
        <v>7.77</v>
      </c>
    </row>
    <row r="4683" customHeight="1" ht="15">
      <c r="A4683" s="20" t="inlineStr">
        <is>
          <r>
            <t xml:space="preserve">Material</t>
          </r>
        </is>
      </c>
      <c r="B4683" s="20" t="inlineStr"/>
      <c r="C4683" s="21" t="inlineStr">
        <is>
          <r>
            <t xml:space="preserve">FONTE</t>
          </r>
        </is>
      </c>
      <c r="D4683" s="21" t="inlineStr">
        <is>
          <r>
            <t xml:space="preserve">UNID</t>
          </r>
        </is>
      </c>
      <c r="E4683" s="21" t="inlineStr">
        <is>
          <r>
            <t xml:space="preserve">COEFICIENTE</t>
          </r>
        </is>
      </c>
      <c r="F4683" s="21" t="inlineStr">
        <is>
          <r>
            <t xml:space="preserve">PREÇO UNITÁRIO</t>
          </r>
        </is>
      </c>
      <c r="G4683" s="21" t="inlineStr">
        <is>
          <r>
            <t xml:space="preserve">TOTAL</t>
          </r>
        </is>
      </c>
    </row>
    <row r="4684" customHeight="1" ht="21">
      <c r="A4684" s="22" t="inlineStr">
        <is>
          <r>
            <t xml:space="preserve">I13663</t>
          </r>
        </is>
      </c>
      <c r="B4684" s="23" t="inlineStr">
        <is>
          <r>
            <t xml:space="preserve">Lâmpada fluorescente eletronica PL 11W / 127v (compacta integrada)</t>
          </r>
        </is>
      </c>
      <c r="C4684" s="22" t="inlineStr">
        <is>
          <r>
            <t xml:space="preserve">ORSE</t>
          </r>
        </is>
      </c>
      <c r="D4684" s="22" t="inlineStr">
        <is>
          <r>
            <t xml:space="preserve">un</t>
          </r>
        </is>
      </c>
      <c r="E4684" s="24" t="n">
        <v>2.0</v>
      </c>
      <c r="F4684" s="25" t="n">
        <v>10.21</v>
      </c>
      <c r="G4684" s="25" t="n">
        <f>TRUNC(TRUNC(E4684,8)*F4684,2)</f>
        <v>20.42</v>
      </c>
    </row>
    <row r="4685" customHeight="1" ht="29">
      <c r="A4685" s="22" t="inlineStr">
        <is>
          <r>
            <t xml:space="preserve">I13647</t>
          </r>
        </is>
      </c>
      <c r="B4685" s="23" t="inlineStr">
        <is>
          <r>
            <t xml:space="preserve">Luminária de embutir redonda para lâmpada flourescente ou LED compacta sistema draw back, modelo ref: 1140 da marca BONIN ou similar.</t>
          </r>
        </is>
      </c>
      <c r="C4685" s="22" t="inlineStr">
        <is>
          <r>
            <t xml:space="preserve">ORSE</t>
          </r>
        </is>
      </c>
      <c r="D4685" s="22" t="inlineStr">
        <is>
          <r>
            <t xml:space="preserve">un</t>
          </r>
        </is>
      </c>
      <c r="E4685" s="24" t="n">
        <v>1.0</v>
      </c>
      <c r="F4685" s="25" t="n">
        <v>63.99</v>
      </c>
      <c r="G4685" s="25" t="n">
        <f>TRUNC(TRUNC(E4685,8)*F4685,2)</f>
        <v>63.99</v>
      </c>
    </row>
    <row r="4686" customHeight="1" ht="15">
      <c r="A4686" s="2" t="inlineStr"/>
      <c r="B4686" s="2" t="inlineStr"/>
      <c r="C4686" s="2" t="inlineStr"/>
      <c r="D4686" s="2" t="inlineStr"/>
      <c r="E4686" s="26" t="inlineStr">
        <is>
          <r>
            <t xml:space="preserve">TOTAL Material:</t>
          </r>
        </is>
      </c>
      <c r="F4686" s="26" t="inlineStr"/>
      <c r="G4686" s="27" t="n">
        <f>SUM(G4684:G4685)</f>
        <v>84.41</v>
      </c>
    </row>
    <row r="4687" customHeight="1" ht="15">
      <c r="A4687" s="20" t="inlineStr">
        <is>
          <r>
            <t xml:space="preserve">Mão de Obra</t>
          </r>
        </is>
      </c>
      <c r="B4687" s="20" t="inlineStr"/>
      <c r="C4687" s="21" t="inlineStr">
        <is>
          <r>
            <t xml:space="preserve">FONTE</t>
          </r>
        </is>
      </c>
      <c r="D4687" s="21" t="inlineStr">
        <is>
          <r>
            <t xml:space="preserve">UNID</t>
          </r>
        </is>
      </c>
      <c r="E4687" s="21" t="inlineStr">
        <is>
          <r>
            <t xml:space="preserve">COEFICIENTE</t>
          </r>
        </is>
      </c>
      <c r="F4687" s="21" t="inlineStr">
        <is>
          <r>
            <t xml:space="preserve">PREÇO UNITÁRIO</t>
          </r>
        </is>
      </c>
      <c r="G4687" s="21" t="inlineStr">
        <is>
          <r>
            <t xml:space="preserve">TOTAL</t>
          </r>
        </is>
      </c>
    </row>
    <row r="4688" customHeight="1" ht="15">
      <c r="A4688" s="22" t="inlineStr">
        <is>
          <r>
            <t xml:space="preserve">I02436S</t>
          </r>
        </is>
      </c>
      <c r="B4688" s="23" t="inlineStr">
        <is>
          <r>
            <t xml:space="preserve">Eletricista (horista)</t>
          </r>
        </is>
      </c>
      <c r="C4688" s="22" t="inlineStr">
        <is>
          <r>
            <t xml:space="preserve">ORSE</t>
          </r>
        </is>
      </c>
      <c r="D4688" s="22" t="inlineStr">
        <is>
          <r>
            <t xml:space="preserve">h</t>
          </r>
        </is>
      </c>
      <c r="E4688" s="24" t="n">
        <v>1.0</v>
      </c>
      <c r="F4688" s="25" t="n">
        <v>20.44</v>
      </c>
      <c r="G4688" s="25" t="n">
        <f>TRUNC(TRUNC(E4688,8)*F4688,2)</f>
        <v>20.44</v>
      </c>
    </row>
    <row r="4689" customHeight="1" ht="15">
      <c r="A4689" s="22" t="inlineStr">
        <is>
          <r>
            <t xml:space="preserve">I06111S</t>
          </r>
        </is>
      </c>
      <c r="B4689" s="23" t="inlineStr">
        <is>
          <r>
            <t xml:space="preserve">Servente de obras (horista)</t>
          </r>
        </is>
      </c>
      <c r="C4689" s="22" t="inlineStr">
        <is>
          <r>
            <t xml:space="preserve">ORSE</t>
          </r>
        </is>
      </c>
      <c r="D4689" s="22" t="inlineStr">
        <is>
          <r>
            <t xml:space="preserve">h</t>
          </r>
        </is>
      </c>
      <c r="E4689" s="24" t="n">
        <v>1.0</v>
      </c>
      <c r="F4689" s="25" t="n">
        <v>14.58</v>
      </c>
      <c r="G4689" s="25" t="n">
        <f>TRUNC(TRUNC(E4689,8)*F4689,2)</f>
        <v>14.58</v>
      </c>
    </row>
    <row r="4690" customHeight="1" ht="15">
      <c r="A4690" s="2" t="inlineStr"/>
      <c r="B4690" s="2" t="inlineStr"/>
      <c r="C4690" s="2" t="inlineStr"/>
      <c r="D4690" s="2" t="inlineStr"/>
      <c r="E4690" s="26" t="inlineStr">
        <is>
          <r>
            <t xml:space="preserve">TOTAL Mão de Obra:</t>
          </r>
        </is>
      </c>
      <c r="F4690" s="26" t="inlineStr"/>
      <c r="G4690" s="27" t="n">
        <f>SUM(G4688:G4689)</f>
        <v>35.02</v>
      </c>
    </row>
    <row r="4691" customHeight="1" ht="15">
      <c r="A4691" s="2" t="inlineStr"/>
      <c r="B4691" s="2" t="inlineStr"/>
      <c r="C4691" s="2" t="inlineStr"/>
      <c r="D4691" s="2" t="inlineStr"/>
      <c r="E4691" s="28" t="inlineStr">
        <is>
          <r>
            <t xml:space="preserve">VALOR:</t>
          </r>
        </is>
      </c>
      <c r="F4691" s="28" t="inlineStr"/>
      <c r="G4691" s="29" t="n">
        <f>ROUND(SUM(G4682,G4686,G4690),2)</f>
        <v>127.2</v>
      </c>
    </row>
    <row r="4692" customHeight="1" ht="15">
      <c r="A4692" s="2" t="inlineStr"/>
      <c r="B4692" s="2" t="inlineStr"/>
      <c r="C4692" s="2" t="inlineStr"/>
      <c r="D4692" s="2" t="inlineStr"/>
      <c r="E4692" s="28" t="inlineStr">
        <is>
          <r>
            <t xml:space="preserve">VALOR BDI (20.34%):</t>
          </r>
        </is>
      </c>
      <c r="F4692" s="28" t="inlineStr"/>
      <c r="G4692" s="29" t="n">
        <f>ROUND(G4691*(20.34/100),2)</f>
        <v>25.87</v>
      </c>
    </row>
    <row r="4693" customHeight="1" ht="15">
      <c r="A4693" s="2" t="inlineStr"/>
      <c r="B4693" s="2" t="inlineStr"/>
      <c r="C4693" s="2" t="inlineStr"/>
      <c r="D4693" s="2" t="inlineStr"/>
      <c r="E4693" s="28" t="inlineStr">
        <is>
          <r>
            <t xml:space="preserve">VALOR COM BDI:</t>
          </r>
        </is>
      </c>
      <c r="F4693" s="28" t="inlineStr"/>
      <c r="G4693" s="29" t="n">
        <f>G4692+G4691</f>
        <v>153.07</v>
      </c>
    </row>
    <row r="4694" customHeight="1" ht="10">
      <c r="A4694" s="2" t="inlineStr"/>
      <c r="B4694" s="2" t="inlineStr"/>
      <c r="C4694" s="2" t="inlineStr"/>
      <c r="D4694" s="2" t="inlineStr"/>
      <c r="E4694" s="18" t="inlineStr"/>
      <c r="F4694" s="18" t="inlineStr"/>
      <c r="G4694" s="18" t="inlineStr"/>
    </row>
    <row r="4695" customHeight="1" ht="20">
      <c r="A4695" s="19" t="inlineStr">
        <is>
          <r>
            <t xml:space="preserve">​S11866​ Luminária de emergência, de sobrepor, tipo balizamento com bloco autônomo, com autonomia de 3h, modelo LLE 1106-1DFB, da KBR ou similar​ (un)</t>
          </r>
        </is>
      </c>
      <c r="B4695" s="19" t="inlineStr"/>
      <c r="C4695" s="19" t="inlineStr"/>
      <c r="D4695" s="19" t="inlineStr"/>
      <c r="E4695" s="19" t="inlineStr"/>
      <c r="F4695" s="19" t="inlineStr"/>
      <c r="G4695" s="19" t="inlineStr"/>
    </row>
    <row r="4696" customHeight="1" ht="15">
      <c r="A4696" s="20" t="inlineStr">
        <is>
          <r>
            <t xml:space="preserve">Encargos Complementares</t>
          </r>
        </is>
      </c>
      <c r="B4696" s="20" t="inlineStr"/>
      <c r="C4696" s="21" t="inlineStr">
        <is>
          <r>
            <t xml:space="preserve">FONTE</t>
          </r>
        </is>
      </c>
      <c r="D4696" s="21" t="inlineStr">
        <is>
          <r>
            <t xml:space="preserve">UNID</t>
          </r>
        </is>
      </c>
      <c r="E4696" s="21" t="inlineStr">
        <is>
          <r>
            <t xml:space="preserve">COEFICIENTE</t>
          </r>
        </is>
      </c>
      <c r="F4696" s="21" t="inlineStr">
        <is>
          <r>
            <t xml:space="preserve">PREÇO UNITÁRIO</t>
          </r>
        </is>
      </c>
      <c r="G4696" s="21" t="inlineStr">
        <is>
          <r>
            <t xml:space="preserve">TOTAL</t>
          </r>
        </is>
      </c>
    </row>
    <row r="4697" customHeight="1" ht="15">
      <c r="A4697" s="22" t="inlineStr">
        <is>
          <r>
            <t xml:space="preserve">S10552</t>
          </r>
        </is>
      </c>
      <c r="B4697" s="23" t="inlineStr">
        <is>
          <r>
            <t xml:space="preserve">Encargos Complementares - Eletricista</t>
          </r>
        </is>
      </c>
      <c r="C4697" s="22" t="inlineStr">
        <is>
          <r>
            <t xml:space="preserve">ORSE</t>
          </r>
        </is>
      </c>
      <c r="D4697" s="22" t="inlineStr">
        <is>
          <r>
            <t xml:space="preserve">h</t>
          </r>
        </is>
      </c>
      <c r="E4697" s="24" t="n">
        <v>0.5</v>
      </c>
      <c r="F4697" s="25" t="n">
        <v>3.81</v>
      </c>
      <c r="G4697" s="25" t="n">
        <f>TRUNC(TRUNC(E4697,8)*F4697,2)</f>
        <v>1.9</v>
      </c>
    </row>
    <row r="4698" customHeight="1" ht="15">
      <c r="A4698" s="22" t="inlineStr">
        <is>
          <r>
            <t xml:space="preserve">S10549</t>
          </r>
        </is>
      </c>
      <c r="B4698" s="23" t="inlineStr">
        <is>
          <r>
            <t xml:space="preserve">Encargos Complementares - Servente</t>
          </r>
        </is>
      </c>
      <c r="C4698" s="22" t="inlineStr">
        <is>
          <r>
            <t xml:space="preserve">ORSE</t>
          </r>
        </is>
      </c>
      <c r="D4698" s="22" t="inlineStr">
        <is>
          <r>
            <t xml:space="preserve">h</t>
          </r>
        </is>
      </c>
      <c r="E4698" s="24" t="n">
        <v>0.5</v>
      </c>
      <c r="F4698" s="25" t="n">
        <v>3.96</v>
      </c>
      <c r="G4698" s="25" t="n">
        <f>TRUNC(TRUNC(E4698,8)*F4698,2)</f>
        <v>1.98</v>
      </c>
    </row>
    <row r="4699" customHeight="1" ht="15">
      <c r="A4699" s="2" t="inlineStr"/>
      <c r="B4699" s="2" t="inlineStr"/>
      <c r="C4699" s="2" t="inlineStr"/>
      <c r="D4699" s="2" t="inlineStr"/>
      <c r="E4699" s="26" t="inlineStr">
        <is>
          <r>
            <t xml:space="preserve">TOTAL Encargos Complementares:</t>
          </r>
        </is>
      </c>
      <c r="F4699" s="26" t="inlineStr"/>
      <c r="G4699" s="27" t="n">
        <f>SUM(G4697:G4698)</f>
        <v>3.88</v>
      </c>
    </row>
    <row r="4700" customHeight="1" ht="15">
      <c r="A4700" s="20" t="inlineStr">
        <is>
          <r>
            <t xml:space="preserve">Material</t>
          </r>
        </is>
      </c>
      <c r="B4700" s="20" t="inlineStr"/>
      <c r="C4700" s="21" t="inlineStr">
        <is>
          <r>
            <t xml:space="preserve">FONTE</t>
          </r>
        </is>
      </c>
      <c r="D4700" s="21" t="inlineStr">
        <is>
          <r>
            <t xml:space="preserve">UNID</t>
          </r>
        </is>
      </c>
      <c r="E4700" s="21" t="inlineStr">
        <is>
          <r>
            <t xml:space="preserve">COEFICIENTE</t>
          </r>
        </is>
      </c>
      <c r="F4700" s="21" t="inlineStr">
        <is>
          <r>
            <t xml:space="preserve">PREÇO UNITÁRIO</t>
          </r>
        </is>
      </c>
      <c r="G4700" s="21" t="inlineStr">
        <is>
          <r>
            <t xml:space="preserve">TOTAL</t>
          </r>
        </is>
      </c>
    </row>
    <row r="4701" customHeight="1" ht="29">
      <c r="A4701" s="22" t="inlineStr">
        <is>
          <r>
            <t xml:space="preserve">I12699</t>
          </r>
        </is>
      </c>
      <c r="B4701" s="23" t="inlineStr">
        <is>
          <r>
            <t xml:space="preserve">Luminária de emergência, de sobrepor, tipo balizamento com bloco autônomo, com autonomia de 3h, modelo LLE 1106-1DFB, da KBR ou similar</t>
          </r>
        </is>
      </c>
      <c r="C4701" s="22" t="inlineStr">
        <is>
          <r>
            <t xml:space="preserve">ORSE</t>
          </r>
        </is>
      </c>
      <c r="D4701" s="22" t="inlineStr">
        <is>
          <r>
            <t xml:space="preserve">un</t>
          </r>
        </is>
      </c>
      <c r="E4701" s="24" t="n">
        <v>1.0</v>
      </c>
      <c r="F4701" s="25" t="n">
        <v>211.32</v>
      </c>
      <c r="G4701" s="25" t="n">
        <f>TRUNC(TRUNC(E4701,8)*F4701,2)</f>
        <v>211.32</v>
      </c>
    </row>
    <row r="4702" customHeight="1" ht="15">
      <c r="A4702" s="2" t="inlineStr"/>
      <c r="B4702" s="2" t="inlineStr"/>
      <c r="C4702" s="2" t="inlineStr"/>
      <c r="D4702" s="2" t="inlineStr"/>
      <c r="E4702" s="26" t="inlineStr">
        <is>
          <r>
            <t xml:space="preserve">TOTAL Material:</t>
          </r>
        </is>
      </c>
      <c r="F4702" s="26" t="inlineStr"/>
      <c r="G4702" s="27" t="n">
        <f>SUM(G4701:G4701)</f>
        <v>211.32</v>
      </c>
    </row>
    <row r="4703" customHeight="1" ht="15">
      <c r="A4703" s="20" t="inlineStr">
        <is>
          <r>
            <t xml:space="preserve">Mão de Obra</t>
          </r>
        </is>
      </c>
      <c r="B4703" s="20" t="inlineStr"/>
      <c r="C4703" s="21" t="inlineStr">
        <is>
          <r>
            <t xml:space="preserve">FONTE</t>
          </r>
        </is>
      </c>
      <c r="D4703" s="21" t="inlineStr">
        <is>
          <r>
            <t xml:space="preserve">UNID</t>
          </r>
        </is>
      </c>
      <c r="E4703" s="21" t="inlineStr">
        <is>
          <r>
            <t xml:space="preserve">COEFICIENTE</t>
          </r>
        </is>
      </c>
      <c r="F4703" s="21" t="inlineStr">
        <is>
          <r>
            <t xml:space="preserve">PREÇO UNITÁRIO</t>
          </r>
        </is>
      </c>
      <c r="G4703" s="21" t="inlineStr">
        <is>
          <r>
            <t xml:space="preserve">TOTAL</t>
          </r>
        </is>
      </c>
    </row>
    <row r="4704" customHeight="1" ht="15">
      <c r="A4704" s="22" t="inlineStr">
        <is>
          <r>
            <t xml:space="preserve">I02436S</t>
          </r>
        </is>
      </c>
      <c r="B4704" s="23" t="inlineStr">
        <is>
          <r>
            <t xml:space="preserve">Eletricista (horista)</t>
          </r>
        </is>
      </c>
      <c r="C4704" s="22" t="inlineStr">
        <is>
          <r>
            <t xml:space="preserve">ORSE</t>
          </r>
        </is>
      </c>
      <c r="D4704" s="22" t="inlineStr">
        <is>
          <r>
            <t xml:space="preserve">h</t>
          </r>
        </is>
      </c>
      <c r="E4704" s="24" t="n">
        <v>0.5</v>
      </c>
      <c r="F4704" s="25" t="n">
        <v>20.44</v>
      </c>
      <c r="G4704" s="25" t="n">
        <f>TRUNC(TRUNC(E4704,8)*F4704,2)</f>
        <v>10.22</v>
      </c>
    </row>
    <row r="4705" customHeight="1" ht="15">
      <c r="A4705" s="22" t="inlineStr">
        <is>
          <r>
            <t xml:space="preserve">I06111S</t>
          </r>
        </is>
      </c>
      <c r="B4705" s="23" t="inlineStr">
        <is>
          <r>
            <t xml:space="preserve">Servente de obras (horista)</t>
          </r>
        </is>
      </c>
      <c r="C4705" s="22" t="inlineStr">
        <is>
          <r>
            <t xml:space="preserve">ORSE</t>
          </r>
        </is>
      </c>
      <c r="D4705" s="22" t="inlineStr">
        <is>
          <r>
            <t xml:space="preserve">h</t>
          </r>
        </is>
      </c>
      <c r="E4705" s="24" t="n">
        <v>0.5</v>
      </c>
      <c r="F4705" s="25" t="n">
        <v>14.58</v>
      </c>
      <c r="G4705" s="25" t="n">
        <f>TRUNC(TRUNC(E4705,8)*F4705,2)</f>
        <v>7.29</v>
      </c>
    </row>
    <row r="4706" customHeight="1" ht="15">
      <c r="A4706" s="2" t="inlineStr"/>
      <c r="B4706" s="2" t="inlineStr"/>
      <c r="C4706" s="2" t="inlineStr"/>
      <c r="D4706" s="2" t="inlineStr"/>
      <c r="E4706" s="26" t="inlineStr">
        <is>
          <r>
            <t xml:space="preserve">TOTAL Mão de Obra:</t>
          </r>
        </is>
      </c>
      <c r="F4706" s="26" t="inlineStr"/>
      <c r="G4706" s="27" t="n">
        <f>SUM(G4704:G4705)</f>
        <v>17.51</v>
      </c>
    </row>
    <row r="4707" customHeight="1" ht="15">
      <c r="A4707" s="2" t="inlineStr"/>
      <c r="B4707" s="2" t="inlineStr"/>
      <c r="C4707" s="2" t="inlineStr"/>
      <c r="D4707" s="2" t="inlineStr"/>
      <c r="E4707" s="28" t="inlineStr">
        <is>
          <r>
            <t xml:space="preserve">VALOR:</t>
          </r>
        </is>
      </c>
      <c r="F4707" s="28" t="inlineStr"/>
      <c r="G4707" s="29" t="n">
        <f>ROUND(SUM(G4699,G4702,G4706),2)</f>
        <v>232.71</v>
      </c>
    </row>
    <row r="4708" customHeight="1" ht="15">
      <c r="A4708" s="2" t="inlineStr"/>
      <c r="B4708" s="2" t="inlineStr"/>
      <c r="C4708" s="2" t="inlineStr"/>
      <c r="D4708" s="2" t="inlineStr"/>
      <c r="E4708" s="28" t="inlineStr">
        <is>
          <r>
            <t xml:space="preserve">VALOR BDI (20.34%):</t>
          </r>
        </is>
      </c>
      <c r="F4708" s="28" t="inlineStr"/>
      <c r="G4708" s="29" t="n">
        <f>ROUND(G4707*(20.34/100),2)</f>
        <v>47.33</v>
      </c>
    </row>
    <row r="4709" customHeight="1" ht="15">
      <c r="A4709" s="2" t="inlineStr"/>
      <c r="B4709" s="2" t="inlineStr"/>
      <c r="C4709" s="2" t="inlineStr"/>
      <c r="D4709" s="2" t="inlineStr"/>
      <c r="E4709" s="28" t="inlineStr">
        <is>
          <r>
            <t xml:space="preserve">VALOR COM BDI:</t>
          </r>
        </is>
      </c>
      <c r="F4709" s="28" t="inlineStr"/>
      <c r="G4709" s="29" t="n">
        <f>G4708+G4707</f>
        <v>280.04</v>
      </c>
    </row>
    <row r="4710" customHeight="1" ht="10">
      <c r="A4710" s="2" t="inlineStr"/>
      <c r="B4710" s="2" t="inlineStr"/>
      <c r="C4710" s="2" t="inlineStr"/>
      <c r="D4710" s="2" t="inlineStr"/>
      <c r="E4710" s="18" t="inlineStr"/>
      <c r="F4710" s="18" t="inlineStr"/>
      <c r="G4710" s="18" t="inlineStr"/>
    </row>
    <row r="4711" customHeight="1" ht="20">
      <c r="A4711" s="19" t="inlineStr">
        <is>
          <r>
            <t xml:space="preserve">​S13656​ Luminária em led 40W sobrepor, 120 x 7,2 cm, 6500K branco frio, com difusor de proteção​ (un)</t>
          </r>
        </is>
      </c>
      <c r="B4711" s="19" t="inlineStr"/>
      <c r="C4711" s="19" t="inlineStr"/>
      <c r="D4711" s="19" t="inlineStr"/>
      <c r="E4711" s="19" t="inlineStr"/>
      <c r="F4711" s="19" t="inlineStr"/>
      <c r="G4711" s="19" t="inlineStr"/>
    </row>
    <row r="4712" customHeight="1" ht="15">
      <c r="A4712" s="20" t="inlineStr">
        <is>
          <r>
            <t xml:space="preserve">Encargos Complementares</t>
          </r>
        </is>
      </c>
      <c r="B4712" s="20" t="inlineStr"/>
      <c r="C4712" s="21" t="inlineStr">
        <is>
          <r>
            <t xml:space="preserve">FONTE</t>
          </r>
        </is>
      </c>
      <c r="D4712" s="21" t="inlineStr">
        <is>
          <r>
            <t xml:space="preserve">UNID</t>
          </r>
        </is>
      </c>
      <c r="E4712" s="21" t="inlineStr">
        <is>
          <r>
            <t xml:space="preserve">COEFICIENTE</t>
          </r>
        </is>
      </c>
      <c r="F4712" s="21" t="inlineStr">
        <is>
          <r>
            <t xml:space="preserve">PREÇO UNITÁRIO</t>
          </r>
        </is>
      </c>
      <c r="G4712" s="21" t="inlineStr">
        <is>
          <r>
            <t xml:space="preserve">TOTAL</t>
          </r>
        </is>
      </c>
    </row>
    <row r="4713" customHeight="1" ht="15">
      <c r="A4713" s="22" t="inlineStr">
        <is>
          <r>
            <t xml:space="preserve">S10552</t>
          </r>
        </is>
      </c>
      <c r="B4713" s="23" t="inlineStr">
        <is>
          <r>
            <t xml:space="preserve">Encargos Complementares - Eletricista</t>
          </r>
        </is>
      </c>
      <c r="C4713" s="22" t="inlineStr">
        <is>
          <r>
            <t xml:space="preserve">ORSE</t>
          </r>
        </is>
      </c>
      <c r="D4713" s="22" t="inlineStr">
        <is>
          <r>
            <t xml:space="preserve">h</t>
          </r>
        </is>
      </c>
      <c r="E4713" s="24" t="n">
        <v>1.0</v>
      </c>
      <c r="F4713" s="25" t="n">
        <v>3.81</v>
      </c>
      <c r="G4713" s="25" t="n">
        <f>TRUNC(TRUNC(E4713,8)*F4713,2)</f>
        <v>3.81</v>
      </c>
    </row>
    <row r="4714" customHeight="1" ht="15">
      <c r="A4714" s="22" t="inlineStr">
        <is>
          <r>
            <t xml:space="preserve">S10549</t>
          </r>
        </is>
      </c>
      <c r="B4714" s="23" t="inlineStr">
        <is>
          <r>
            <t xml:space="preserve">Encargos Complementares - Servente</t>
          </r>
        </is>
      </c>
      <c r="C4714" s="22" t="inlineStr">
        <is>
          <r>
            <t xml:space="preserve">ORSE</t>
          </r>
        </is>
      </c>
      <c r="D4714" s="22" t="inlineStr">
        <is>
          <r>
            <t xml:space="preserve">h</t>
          </r>
        </is>
      </c>
      <c r="E4714" s="24" t="n">
        <v>1.0</v>
      </c>
      <c r="F4714" s="25" t="n">
        <v>3.96</v>
      </c>
      <c r="G4714" s="25" t="n">
        <f>TRUNC(TRUNC(E4714,8)*F4714,2)</f>
        <v>3.96</v>
      </c>
    </row>
    <row r="4715" customHeight="1" ht="15">
      <c r="A4715" s="2" t="inlineStr"/>
      <c r="B4715" s="2" t="inlineStr"/>
      <c r="C4715" s="2" t="inlineStr"/>
      <c r="D4715" s="2" t="inlineStr"/>
      <c r="E4715" s="26" t="inlineStr">
        <is>
          <r>
            <t xml:space="preserve">TOTAL Encargos Complementares:</t>
          </r>
        </is>
      </c>
      <c r="F4715" s="26" t="inlineStr"/>
      <c r="G4715" s="27" t="n">
        <f>SUM(G4713:G4714)</f>
        <v>7.77</v>
      </c>
    </row>
    <row r="4716" customHeight="1" ht="15">
      <c r="A4716" s="20" t="inlineStr">
        <is>
          <r>
            <t xml:space="preserve">Material</t>
          </r>
        </is>
      </c>
      <c r="B4716" s="20" t="inlineStr"/>
      <c r="C4716" s="21" t="inlineStr">
        <is>
          <r>
            <t xml:space="preserve">FONTE</t>
          </r>
        </is>
      </c>
      <c r="D4716" s="21" t="inlineStr">
        <is>
          <r>
            <t xml:space="preserve">UNID</t>
          </r>
        </is>
      </c>
      <c r="E4716" s="21" t="inlineStr">
        <is>
          <r>
            <t xml:space="preserve">COEFICIENTE</t>
          </r>
        </is>
      </c>
      <c r="F4716" s="21" t="inlineStr">
        <is>
          <r>
            <t xml:space="preserve">PREÇO UNITÁRIO</t>
          </r>
        </is>
      </c>
      <c r="G4716" s="21" t="inlineStr">
        <is>
          <r>
            <t xml:space="preserve">TOTAL</t>
          </r>
        </is>
      </c>
    </row>
    <row r="4717" customHeight="1" ht="21">
      <c r="A4717" s="22" t="inlineStr">
        <is>
          <r>
            <t xml:space="preserve">I14465</t>
          </r>
        </is>
      </c>
      <c r="B4717" s="23" t="inlineStr">
        <is>
          <r>
            <t xml:space="preserve">Luminária em led 40W sobrepor, 120 x 7,2 cm, 6500K branco frio, com difusor de proteção</t>
          </r>
        </is>
      </c>
      <c r="C4717" s="22" t="inlineStr">
        <is>
          <r>
            <t xml:space="preserve">ORSE</t>
          </r>
        </is>
      </c>
      <c r="D4717" s="22" t="inlineStr">
        <is>
          <r>
            <t xml:space="preserve">un</t>
          </r>
        </is>
      </c>
      <c r="E4717" s="24" t="n">
        <v>1.0</v>
      </c>
      <c r="F4717" s="25" t="n">
        <v>40.19</v>
      </c>
      <c r="G4717" s="25" t="n">
        <f>TRUNC(TRUNC(E4717,8)*F4717,2)</f>
        <v>40.19</v>
      </c>
    </row>
    <row r="4718" customHeight="1" ht="15">
      <c r="A4718" s="2" t="inlineStr"/>
      <c r="B4718" s="2" t="inlineStr"/>
      <c r="C4718" s="2" t="inlineStr"/>
      <c r="D4718" s="2" t="inlineStr"/>
      <c r="E4718" s="26" t="inlineStr">
        <is>
          <r>
            <t xml:space="preserve">TOTAL Material:</t>
          </r>
        </is>
      </c>
      <c r="F4718" s="26" t="inlineStr"/>
      <c r="G4718" s="27" t="n">
        <f>SUM(G4717:G4717)</f>
        <v>40.19</v>
      </c>
    </row>
    <row r="4719" customHeight="1" ht="15">
      <c r="A4719" s="20" t="inlineStr">
        <is>
          <r>
            <t xml:space="preserve">Mão de Obra</t>
          </r>
        </is>
      </c>
      <c r="B4719" s="20" t="inlineStr"/>
      <c r="C4719" s="21" t="inlineStr">
        <is>
          <r>
            <t xml:space="preserve">FONTE</t>
          </r>
        </is>
      </c>
      <c r="D4719" s="21" t="inlineStr">
        <is>
          <r>
            <t xml:space="preserve">UNID</t>
          </r>
        </is>
      </c>
      <c r="E4719" s="21" t="inlineStr">
        <is>
          <r>
            <t xml:space="preserve">COEFICIENTE</t>
          </r>
        </is>
      </c>
      <c r="F4719" s="21" t="inlineStr">
        <is>
          <r>
            <t xml:space="preserve">PREÇO UNITÁRIO</t>
          </r>
        </is>
      </c>
      <c r="G4719" s="21" t="inlineStr">
        <is>
          <r>
            <t xml:space="preserve">TOTAL</t>
          </r>
        </is>
      </c>
    </row>
    <row r="4720" customHeight="1" ht="15">
      <c r="A4720" s="22" t="inlineStr">
        <is>
          <r>
            <t xml:space="preserve">I02436S</t>
          </r>
        </is>
      </c>
      <c r="B4720" s="23" t="inlineStr">
        <is>
          <r>
            <t xml:space="preserve">Eletricista (horista)</t>
          </r>
        </is>
      </c>
      <c r="C4720" s="22" t="inlineStr">
        <is>
          <r>
            <t xml:space="preserve">ORSE</t>
          </r>
        </is>
      </c>
      <c r="D4720" s="22" t="inlineStr">
        <is>
          <r>
            <t xml:space="preserve">h</t>
          </r>
        </is>
      </c>
      <c r="E4720" s="24" t="n">
        <v>1.0</v>
      </c>
      <c r="F4720" s="25" t="n">
        <v>20.44</v>
      </c>
      <c r="G4720" s="25" t="n">
        <f>TRUNC(TRUNC(E4720,8)*F4720,2)</f>
        <v>20.44</v>
      </c>
    </row>
    <row r="4721" customHeight="1" ht="15">
      <c r="A4721" s="22" t="inlineStr">
        <is>
          <r>
            <t xml:space="preserve">I06111S</t>
          </r>
        </is>
      </c>
      <c r="B4721" s="23" t="inlineStr">
        <is>
          <r>
            <t xml:space="preserve">Servente de obras (horista)</t>
          </r>
        </is>
      </c>
      <c r="C4721" s="22" t="inlineStr">
        <is>
          <r>
            <t xml:space="preserve">ORSE</t>
          </r>
        </is>
      </c>
      <c r="D4721" s="22" t="inlineStr">
        <is>
          <r>
            <t xml:space="preserve">h</t>
          </r>
        </is>
      </c>
      <c r="E4721" s="24" t="n">
        <v>1.0</v>
      </c>
      <c r="F4721" s="25" t="n">
        <v>14.58</v>
      </c>
      <c r="G4721" s="25" t="n">
        <f>TRUNC(TRUNC(E4721,8)*F4721,2)</f>
        <v>14.58</v>
      </c>
    </row>
    <row r="4722" customHeight="1" ht="15">
      <c r="A4722" s="2" t="inlineStr"/>
      <c r="B4722" s="2" t="inlineStr"/>
      <c r="C4722" s="2" t="inlineStr"/>
      <c r="D4722" s="2" t="inlineStr"/>
      <c r="E4722" s="26" t="inlineStr">
        <is>
          <r>
            <t xml:space="preserve">TOTAL Mão de Obra:</t>
          </r>
        </is>
      </c>
      <c r="F4722" s="26" t="inlineStr"/>
      <c r="G4722" s="27" t="n">
        <f>SUM(G4720:G4721)</f>
        <v>35.02</v>
      </c>
    </row>
    <row r="4723" customHeight="1" ht="15">
      <c r="A4723" s="2" t="inlineStr"/>
      <c r="B4723" s="2" t="inlineStr"/>
      <c r="C4723" s="2" t="inlineStr"/>
      <c r="D4723" s="2" t="inlineStr"/>
      <c r="E4723" s="28" t="inlineStr">
        <is>
          <r>
            <t xml:space="preserve">VALOR:</t>
          </r>
        </is>
      </c>
      <c r="F4723" s="28" t="inlineStr"/>
      <c r="G4723" s="29" t="n">
        <f>ROUND(SUM(G4715,G4718,G4722),2)</f>
        <v>82.98</v>
      </c>
    </row>
    <row r="4724" customHeight="1" ht="15">
      <c r="A4724" s="2" t="inlineStr"/>
      <c r="B4724" s="2" t="inlineStr"/>
      <c r="C4724" s="2" t="inlineStr"/>
      <c r="D4724" s="2" t="inlineStr"/>
      <c r="E4724" s="28" t="inlineStr">
        <is>
          <r>
            <t xml:space="preserve">VALOR BDI (20.34%):</t>
          </r>
        </is>
      </c>
      <c r="F4724" s="28" t="inlineStr"/>
      <c r="G4724" s="29" t="n">
        <f>ROUND(G4723*(20.34/100),2)</f>
        <v>16.88</v>
      </c>
    </row>
    <row r="4725" customHeight="1" ht="15">
      <c r="A4725" s="2" t="inlineStr"/>
      <c r="B4725" s="2" t="inlineStr"/>
      <c r="C4725" s="2" t="inlineStr"/>
      <c r="D4725" s="2" t="inlineStr"/>
      <c r="E4725" s="28" t="inlineStr">
        <is>
          <r>
            <t xml:space="preserve">VALOR COM BDI:</t>
          </r>
        </is>
      </c>
      <c r="F4725" s="28" t="inlineStr"/>
      <c r="G4725" s="29" t="n">
        <f>G4724+G4723</f>
        <v>99.86</v>
      </c>
    </row>
    <row r="4726" customHeight="1" ht="10">
      <c r="A4726" s="2" t="inlineStr"/>
      <c r="B4726" s="2" t="inlineStr"/>
      <c r="C4726" s="2" t="inlineStr"/>
      <c r="D4726" s="2" t="inlineStr"/>
      <c r="E4726" s="18" t="inlineStr"/>
      <c r="F4726" s="18" t="inlineStr"/>
      <c r="G4726" s="18" t="inlineStr"/>
    </row>
    <row r="4727" customHeight="1" ht="20">
      <c r="A4727" s="19" t="inlineStr">
        <is>
          <r>
            <t xml:space="preserve">​S07294​ Luminária tipo balizador para ambiente aberto, corpo em alumínio fundido pintado, difusor em vidro frisado temperado, ref. EX02-S, da Lumicenter ou simiular (tipo tartaruga)​ (un)</t>
          </r>
        </is>
      </c>
      <c r="B4727" s="19" t="inlineStr"/>
      <c r="C4727" s="19" t="inlineStr"/>
      <c r="D4727" s="19" t="inlineStr"/>
      <c r="E4727" s="19" t="inlineStr"/>
      <c r="F4727" s="19" t="inlineStr"/>
      <c r="G4727" s="19" t="inlineStr"/>
    </row>
    <row r="4728" customHeight="1" ht="15">
      <c r="A4728" s="20" t="inlineStr">
        <is>
          <r>
            <t xml:space="preserve">Encargos Complementares</t>
          </r>
        </is>
      </c>
      <c r="B4728" s="20" t="inlineStr"/>
      <c r="C4728" s="21" t="inlineStr">
        <is>
          <r>
            <t xml:space="preserve">FONTE</t>
          </r>
        </is>
      </c>
      <c r="D4728" s="21" t="inlineStr">
        <is>
          <r>
            <t xml:space="preserve">UNID</t>
          </r>
        </is>
      </c>
      <c r="E4728" s="21" t="inlineStr">
        <is>
          <r>
            <t xml:space="preserve">COEFICIENTE</t>
          </r>
        </is>
      </c>
      <c r="F4728" s="21" t="inlineStr">
        <is>
          <r>
            <t xml:space="preserve">PREÇO UNITÁRIO</t>
          </r>
        </is>
      </c>
      <c r="G4728" s="21" t="inlineStr">
        <is>
          <r>
            <t xml:space="preserve">TOTAL</t>
          </r>
        </is>
      </c>
    </row>
    <row r="4729" customHeight="1" ht="15">
      <c r="A4729" s="22" t="inlineStr">
        <is>
          <r>
            <t xml:space="preserve">S10552</t>
          </r>
        </is>
      </c>
      <c r="B4729" s="23" t="inlineStr">
        <is>
          <r>
            <t xml:space="preserve">Encargos Complementares - Eletricista</t>
          </r>
        </is>
      </c>
      <c r="C4729" s="22" t="inlineStr">
        <is>
          <r>
            <t xml:space="preserve">ORSE</t>
          </r>
        </is>
      </c>
      <c r="D4729" s="22" t="inlineStr">
        <is>
          <r>
            <t xml:space="preserve">h</t>
          </r>
        </is>
      </c>
      <c r="E4729" s="24" t="n">
        <v>0.7</v>
      </c>
      <c r="F4729" s="25" t="n">
        <v>3.81</v>
      </c>
      <c r="G4729" s="25" t="n">
        <f>TRUNC(TRUNC(E4729,8)*F4729,2)</f>
        <v>2.66</v>
      </c>
    </row>
    <row r="4730" customHeight="1" ht="15">
      <c r="A4730" s="22" t="inlineStr">
        <is>
          <r>
            <t xml:space="preserve">S10549</t>
          </r>
        </is>
      </c>
      <c r="B4730" s="23" t="inlineStr">
        <is>
          <r>
            <t xml:space="preserve">Encargos Complementares - Servente</t>
          </r>
        </is>
      </c>
      <c r="C4730" s="22" t="inlineStr">
        <is>
          <r>
            <t xml:space="preserve">ORSE</t>
          </r>
        </is>
      </c>
      <c r="D4730" s="22" t="inlineStr">
        <is>
          <r>
            <t xml:space="preserve">h</t>
          </r>
        </is>
      </c>
      <c r="E4730" s="24" t="n">
        <v>0.7</v>
      </c>
      <c r="F4730" s="25" t="n">
        <v>3.96</v>
      </c>
      <c r="G4730" s="25" t="n">
        <f>TRUNC(TRUNC(E4730,8)*F4730,2)</f>
        <v>2.77</v>
      </c>
    </row>
    <row r="4731" customHeight="1" ht="15">
      <c r="A4731" s="2" t="inlineStr"/>
      <c r="B4731" s="2" t="inlineStr"/>
      <c r="C4731" s="2" t="inlineStr"/>
      <c r="D4731" s="2" t="inlineStr"/>
      <c r="E4731" s="26" t="inlineStr">
        <is>
          <r>
            <t xml:space="preserve">TOTAL Encargos Complementares:</t>
          </r>
        </is>
      </c>
      <c r="F4731" s="26" t="inlineStr"/>
      <c r="G4731" s="27" t="n">
        <f>SUM(G4729:G4730)</f>
        <v>5.43</v>
      </c>
    </row>
    <row r="4732" customHeight="1" ht="15">
      <c r="A4732" s="20" t="inlineStr">
        <is>
          <r>
            <t xml:space="preserve">Material</t>
          </r>
        </is>
      </c>
      <c r="B4732" s="20" t="inlineStr"/>
      <c r="C4732" s="21" t="inlineStr">
        <is>
          <r>
            <t xml:space="preserve">FONTE</t>
          </r>
        </is>
      </c>
      <c r="D4732" s="21" t="inlineStr">
        <is>
          <r>
            <t xml:space="preserve">UNID</t>
          </r>
        </is>
      </c>
      <c r="E4732" s="21" t="inlineStr">
        <is>
          <r>
            <t xml:space="preserve">COEFICIENTE</t>
          </r>
        </is>
      </c>
      <c r="F4732" s="21" t="inlineStr">
        <is>
          <r>
            <t xml:space="preserve">PREÇO UNITÁRIO</t>
          </r>
        </is>
      </c>
      <c r="G4732" s="21" t="inlineStr">
        <is>
          <r>
            <t xml:space="preserve">TOTAL</t>
          </r>
        </is>
      </c>
    </row>
    <row r="4733" customHeight="1" ht="21">
      <c r="A4733" s="22" t="inlineStr">
        <is>
          <r>
            <t xml:space="preserve">I04675</t>
          </r>
        </is>
      </c>
      <c r="B4733" s="23" t="inlineStr">
        <is>
          <r>
            <t xml:space="preserve">Lâmpada fluorescente eletronica PL 15W / 127v (compacta integrada)</t>
          </r>
        </is>
      </c>
      <c r="C4733" s="22" t="inlineStr">
        <is>
          <r>
            <t xml:space="preserve">ORSE</t>
          </r>
        </is>
      </c>
      <c r="D4733" s="22" t="inlineStr">
        <is>
          <r>
            <t xml:space="preserve">un</t>
          </r>
        </is>
      </c>
      <c r="E4733" s="24" t="n">
        <v>1.0</v>
      </c>
      <c r="F4733" s="25" t="n">
        <v>7.6</v>
      </c>
      <c r="G4733" s="25" t="n">
        <f>TRUNC(TRUNC(E4733,8)*F4733,2)</f>
        <v>7.6</v>
      </c>
    </row>
    <row r="4734" customHeight="1" ht="38">
      <c r="A4734" s="22" t="inlineStr">
        <is>
          <r>
            <t xml:space="preserve">I06863</t>
          </r>
        </is>
      </c>
      <c r="B4734" s="23" t="inlineStr">
        <is>
          <r>
            <t xml:space="preserve">Luminária tipo balizador para ambiente aberto, corpo em alumínio fundido pintado, difusor em vidro frisado temperado, ref. EX02-S, da Lumicenter ou simiular (tipo tartaruga)</t>
          </r>
        </is>
      </c>
      <c r="C4734" s="22" t="inlineStr">
        <is>
          <r>
            <t xml:space="preserve">ORSE</t>
          </r>
        </is>
      </c>
      <c r="D4734" s="22" t="inlineStr">
        <is>
          <r>
            <t xml:space="preserve">un</t>
          </r>
        </is>
      </c>
      <c r="E4734" s="24" t="n">
        <v>1.0</v>
      </c>
      <c r="F4734" s="25" t="n">
        <v>98.26</v>
      </c>
      <c r="G4734" s="25" t="n">
        <f>TRUNC(TRUNC(E4734,8)*F4734,2)</f>
        <v>98.26</v>
      </c>
    </row>
    <row r="4735" customHeight="1" ht="15">
      <c r="A4735" s="2" t="inlineStr"/>
      <c r="B4735" s="2" t="inlineStr"/>
      <c r="C4735" s="2" t="inlineStr"/>
      <c r="D4735" s="2" t="inlineStr"/>
      <c r="E4735" s="26" t="inlineStr">
        <is>
          <r>
            <t xml:space="preserve">TOTAL Material:</t>
          </r>
        </is>
      </c>
      <c r="F4735" s="26" t="inlineStr"/>
      <c r="G4735" s="27" t="n">
        <f>SUM(G4733:G4734)</f>
        <v>105.86</v>
      </c>
    </row>
    <row r="4736" customHeight="1" ht="15">
      <c r="A4736" s="20" t="inlineStr">
        <is>
          <r>
            <t xml:space="preserve">Mão de Obra</t>
          </r>
        </is>
      </c>
      <c r="B4736" s="20" t="inlineStr"/>
      <c r="C4736" s="21" t="inlineStr">
        <is>
          <r>
            <t xml:space="preserve">FONTE</t>
          </r>
        </is>
      </c>
      <c r="D4736" s="21" t="inlineStr">
        <is>
          <r>
            <t xml:space="preserve">UNID</t>
          </r>
        </is>
      </c>
      <c r="E4736" s="21" t="inlineStr">
        <is>
          <r>
            <t xml:space="preserve">COEFICIENTE</t>
          </r>
        </is>
      </c>
      <c r="F4736" s="21" t="inlineStr">
        <is>
          <r>
            <t xml:space="preserve">PREÇO UNITÁRIO</t>
          </r>
        </is>
      </c>
      <c r="G4736" s="21" t="inlineStr">
        <is>
          <r>
            <t xml:space="preserve">TOTAL</t>
          </r>
        </is>
      </c>
    </row>
    <row r="4737" customHeight="1" ht="15">
      <c r="A4737" s="22" t="inlineStr">
        <is>
          <r>
            <t xml:space="preserve">I02436S</t>
          </r>
        </is>
      </c>
      <c r="B4737" s="23" t="inlineStr">
        <is>
          <r>
            <t xml:space="preserve">Eletricista (horista)</t>
          </r>
        </is>
      </c>
      <c r="C4737" s="22" t="inlineStr">
        <is>
          <r>
            <t xml:space="preserve">ORSE</t>
          </r>
        </is>
      </c>
      <c r="D4737" s="22" t="inlineStr">
        <is>
          <r>
            <t xml:space="preserve">h</t>
          </r>
        </is>
      </c>
      <c r="E4737" s="24" t="n">
        <v>0.7</v>
      </c>
      <c r="F4737" s="25" t="n">
        <v>20.44</v>
      </c>
      <c r="G4737" s="25" t="n">
        <f>TRUNC(TRUNC(E4737,8)*F4737,2)</f>
        <v>14.3</v>
      </c>
    </row>
    <row r="4738" customHeight="1" ht="15">
      <c r="A4738" s="22" t="inlineStr">
        <is>
          <r>
            <t xml:space="preserve">I06111S</t>
          </r>
        </is>
      </c>
      <c r="B4738" s="23" t="inlineStr">
        <is>
          <r>
            <t xml:space="preserve">Servente de obras (horista)</t>
          </r>
        </is>
      </c>
      <c r="C4738" s="22" t="inlineStr">
        <is>
          <r>
            <t xml:space="preserve">ORSE</t>
          </r>
        </is>
      </c>
      <c r="D4738" s="22" t="inlineStr">
        <is>
          <r>
            <t xml:space="preserve">h</t>
          </r>
        </is>
      </c>
      <c r="E4738" s="24" t="n">
        <v>0.7</v>
      </c>
      <c r="F4738" s="25" t="n">
        <v>14.58</v>
      </c>
      <c r="G4738" s="25" t="n">
        <f>TRUNC(TRUNC(E4738,8)*F4738,2)</f>
        <v>10.2</v>
      </c>
    </row>
    <row r="4739" customHeight="1" ht="15">
      <c r="A4739" s="2" t="inlineStr"/>
      <c r="B4739" s="2" t="inlineStr"/>
      <c r="C4739" s="2" t="inlineStr"/>
      <c r="D4739" s="2" t="inlineStr"/>
      <c r="E4739" s="26" t="inlineStr">
        <is>
          <r>
            <t xml:space="preserve">TOTAL Mão de Obra:</t>
          </r>
        </is>
      </c>
      <c r="F4739" s="26" t="inlineStr"/>
      <c r="G4739" s="27" t="n">
        <f>SUM(G4737:G4738)</f>
        <v>24.5</v>
      </c>
    </row>
    <row r="4740" customHeight="1" ht="15">
      <c r="A4740" s="2" t="inlineStr"/>
      <c r="B4740" s="2" t="inlineStr"/>
      <c r="C4740" s="2" t="inlineStr"/>
      <c r="D4740" s="2" t="inlineStr"/>
      <c r="E4740" s="28" t="inlineStr">
        <is>
          <r>
            <t xml:space="preserve">VALOR:</t>
          </r>
        </is>
      </c>
      <c r="F4740" s="28" t="inlineStr"/>
      <c r="G4740" s="29" t="n">
        <f>ROUND(SUM(G4731,G4735,G4739),2)</f>
        <v>135.84</v>
      </c>
    </row>
    <row r="4741" customHeight="1" ht="15">
      <c r="A4741" s="2" t="inlineStr"/>
      <c r="B4741" s="2" t="inlineStr"/>
      <c r="C4741" s="2" t="inlineStr"/>
      <c r="D4741" s="2" t="inlineStr"/>
      <c r="E4741" s="28" t="inlineStr">
        <is>
          <r>
            <t xml:space="preserve">VALOR BDI (20.34%):</t>
          </r>
        </is>
      </c>
      <c r="F4741" s="28" t="inlineStr"/>
      <c r="G4741" s="29" t="n">
        <f>ROUND(G4740*(20.34/100),2)</f>
        <v>27.63</v>
      </c>
    </row>
    <row r="4742" customHeight="1" ht="15">
      <c r="A4742" s="2" t="inlineStr"/>
      <c r="B4742" s="2" t="inlineStr"/>
      <c r="C4742" s="2" t="inlineStr"/>
      <c r="D4742" s="2" t="inlineStr"/>
      <c r="E4742" s="28" t="inlineStr">
        <is>
          <r>
            <t xml:space="preserve">VALOR COM BDI:</t>
          </r>
        </is>
      </c>
      <c r="F4742" s="28" t="inlineStr"/>
      <c r="G4742" s="29" t="n">
        <f>G4741+G4740</f>
        <v>163.47</v>
      </c>
    </row>
    <row r="4743" customHeight="1" ht="10">
      <c r="A4743" s="2" t="inlineStr"/>
      <c r="B4743" s="2" t="inlineStr"/>
      <c r="C4743" s="2" t="inlineStr"/>
      <c r="D4743" s="2" t="inlineStr"/>
      <c r="E4743" s="18" t="inlineStr"/>
      <c r="F4743" s="18" t="inlineStr"/>
      <c r="G4743" s="18" t="inlineStr"/>
    </row>
    <row r="4744" customHeight="1" ht="20">
      <c r="A4744" s="19" t="inlineStr">
        <is>
          <r>
            <t xml:space="preserve">​I2714​ MAO DE OBRA DE OPERAÇÃO BET.ELET.580L​ (H)</t>
          </r>
        </is>
      </c>
      <c r="B4744" s="19" t="inlineStr"/>
      <c r="C4744" s="19" t="inlineStr"/>
      <c r="D4744" s="19" t="inlineStr"/>
      <c r="E4744" s="19" t="inlineStr"/>
      <c r="F4744" s="19" t="inlineStr"/>
      <c r="G4744" s="19" t="inlineStr"/>
    </row>
    <row r="4745" customHeight="1" ht="15">
      <c r="A4745" s="20" t="inlineStr">
        <is>
          <r>
            <t xml:space="preserve">Mão de Obra</t>
          </r>
        </is>
      </c>
      <c r="B4745" s="20" t="inlineStr"/>
      <c r="C4745" s="21" t="inlineStr">
        <is>
          <r>
            <t xml:space="preserve">FONTE</t>
          </r>
        </is>
      </c>
      <c r="D4745" s="21" t="inlineStr">
        <is>
          <r>
            <t xml:space="preserve">UNID</t>
          </r>
        </is>
      </c>
      <c r="E4745" s="21" t="inlineStr">
        <is>
          <r>
            <t xml:space="preserve">COEFICIENTE</t>
          </r>
        </is>
      </c>
      <c r="F4745" s="21" t="inlineStr">
        <is>
          <r>
            <t xml:space="preserve">PREÇO UNITÁRIO</t>
          </r>
        </is>
      </c>
      <c r="G4745" s="21" t="inlineStr">
        <is>
          <r>
            <t xml:space="preserve">TOTAL</t>
          </r>
        </is>
      </c>
    </row>
    <row r="4746" customHeight="1" ht="15">
      <c r="A4746" s="22" t="inlineStr">
        <is>
          <r>
            <t xml:space="preserve">I2548</t>
          </r>
        </is>
      </c>
      <c r="B4746" s="23" t="inlineStr">
        <is>
          <r>
            <t xml:space="preserve">OPERADOR DE BETONEIRA</t>
          </r>
        </is>
      </c>
      <c r="C4746" s="22" t="inlineStr">
        <is>
          <r>
            <t xml:space="preserve">SEINFRA</t>
          </r>
        </is>
      </c>
      <c r="D4746" s="22" t="inlineStr">
        <is>
          <r>
            <t xml:space="preserve">H</t>
          </r>
        </is>
      </c>
      <c r="E4746" s="24" t="n">
        <v>1.0</v>
      </c>
      <c r="F4746" s="30" t="n">
        <v>23.71</v>
      </c>
      <c r="G4746" s="30" t="n">
        <f>ROUND(ROUND(E4746,8)*F4746,4)</f>
        <v>23.71</v>
      </c>
    </row>
    <row r="4747" customHeight="1" ht="15">
      <c r="A4747" s="2" t="inlineStr"/>
      <c r="B4747" s="2" t="inlineStr"/>
      <c r="C4747" s="2" t="inlineStr"/>
      <c r="D4747" s="2" t="inlineStr"/>
      <c r="E4747" s="26" t="inlineStr">
        <is>
          <r>
            <t xml:space="preserve">TOTAL Mão de Obra:</t>
          </r>
        </is>
      </c>
      <c r="F4747" s="26" t="inlineStr"/>
      <c r="G4747" s="31" t="n">
        <f>SUM(G4746:G4746)</f>
        <v>23.71</v>
      </c>
    </row>
    <row r="4748" customHeight="1" ht="15">
      <c r="A4748" s="2" t="inlineStr"/>
      <c r="B4748" s="2" t="inlineStr"/>
      <c r="C4748" s="2" t="inlineStr"/>
      <c r="D4748" s="2" t="inlineStr"/>
      <c r="E4748" s="28" t="inlineStr">
        <is>
          <r>
            <t xml:space="preserve">VALOR:</t>
          </r>
        </is>
      </c>
      <c r="F4748" s="28" t="inlineStr"/>
      <c r="G4748" s="29" t="n">
        <f>ROUND(SUM(G4747),2)</f>
        <v>23.71</v>
      </c>
    </row>
    <row r="4749" customHeight="1" ht="15">
      <c r="A4749" s="2" t="inlineStr"/>
      <c r="B4749" s="2" t="inlineStr"/>
      <c r="C4749" s="2" t="inlineStr"/>
      <c r="D4749" s="2" t="inlineStr"/>
      <c r="E4749" s="28" t="inlineStr">
        <is>
          <r>
            <t xml:space="preserve">VALOR BDI (20.34%):</t>
          </r>
        </is>
      </c>
      <c r="F4749" s="28" t="inlineStr"/>
      <c r="G4749" s="29" t="n">
        <f>ROUND(G4748*(20.34/100),2)</f>
        <v>4.82</v>
      </c>
    </row>
    <row r="4750" customHeight="1" ht="15">
      <c r="A4750" s="2" t="inlineStr"/>
      <c r="B4750" s="2" t="inlineStr"/>
      <c r="C4750" s="2" t="inlineStr"/>
      <c r="D4750" s="2" t="inlineStr"/>
      <c r="E4750" s="28" t="inlineStr">
        <is>
          <r>
            <t xml:space="preserve">VALOR COM BDI:</t>
          </r>
        </is>
      </c>
      <c r="F4750" s="28" t="inlineStr"/>
      <c r="G4750" s="29" t="n">
        <f>G4749+G4748</f>
        <v>28.53</v>
      </c>
    </row>
    <row r="4751" customHeight="1" ht="10">
      <c r="A4751" s="2" t="inlineStr"/>
      <c r="B4751" s="2" t="inlineStr"/>
      <c r="C4751" s="2" t="inlineStr"/>
      <c r="D4751" s="2" t="inlineStr"/>
      <c r="E4751" s="18" t="inlineStr"/>
      <c r="F4751" s="18" t="inlineStr"/>
      <c r="G4751" s="18" t="inlineStr"/>
    </row>
    <row r="4752" customHeight="1" ht="20">
      <c r="A4752" s="19" t="inlineStr">
        <is>
          <r>
            <t xml:space="preserve">​88274​ MARMORISTA/GRANITEIRO COM ENCARGOS COMPLEMENTARES​ (H)</t>
          </r>
        </is>
      </c>
      <c r="B4752" s="19" t="inlineStr"/>
      <c r="C4752" s="19" t="inlineStr"/>
      <c r="D4752" s="19" t="inlineStr"/>
      <c r="E4752" s="19" t="inlineStr"/>
      <c r="F4752" s="19" t="inlineStr"/>
      <c r="G4752" s="19" t="inlineStr"/>
    </row>
    <row r="4753" customHeight="1" ht="15">
      <c r="A4753" s="20" t="inlineStr">
        <is>
          <r>
            <t xml:space="preserve">Encargos Complementares</t>
          </r>
        </is>
      </c>
      <c r="B4753" s="20" t="inlineStr"/>
      <c r="C4753" s="21" t="inlineStr">
        <is>
          <r>
            <t xml:space="preserve">FONTE</t>
          </r>
        </is>
      </c>
      <c r="D4753" s="21" t="inlineStr">
        <is>
          <r>
            <t xml:space="preserve">UNID</t>
          </r>
        </is>
      </c>
      <c r="E4753" s="21" t="inlineStr">
        <is>
          <r>
            <t xml:space="preserve">COEFICIENTE</t>
          </r>
        </is>
      </c>
      <c r="F4753" s="21" t="inlineStr">
        <is>
          <r>
            <t xml:space="preserve">PREÇO UNITÁRIO</t>
          </r>
        </is>
      </c>
      <c r="G4753" s="21" t="inlineStr">
        <is>
          <r>
            <t xml:space="preserve">TOTAL</t>
          </r>
        </is>
      </c>
    </row>
    <row r="4754" customHeight="1" ht="21">
      <c r="A4754" s="22" t="inlineStr">
        <is>
          <r>
            <t xml:space="preserve">00037370</t>
          </r>
        </is>
      </c>
      <c r="B4754" s="23" t="inlineStr">
        <is>
          <r>
            <t xml:space="preserve">ALIMENTACAO - HORISTA (COLETADO CAIXA - ENCARGOS COMPLEMENTARES)</t>
          </r>
        </is>
      </c>
      <c r="C4754" s="22" t="inlineStr">
        <is>
          <r>
            <t xml:space="preserve">SINAPI</t>
          </r>
        </is>
      </c>
      <c r="D4754" s="22" t="inlineStr">
        <is>
          <r>
            <t xml:space="preserve">H</t>
          </r>
        </is>
      </c>
      <c r="E4754" s="24" t="n">
        <v>1.0</v>
      </c>
      <c r="F4754" s="25" t="n">
        <v>3.62</v>
      </c>
      <c r="G4754" s="25" t="n">
        <f>TRUNC(TRUNC(E4754,8)*F4754,2)</f>
        <v>3.62</v>
      </c>
    </row>
    <row r="4755" customHeight="1" ht="21">
      <c r="A4755" s="22" t="inlineStr">
        <is>
          <r>
            <t xml:space="preserve">00043489</t>
          </r>
        </is>
      </c>
      <c r="B4755" s="23" t="inlineStr">
        <is>
          <r>
            <t xml:space="preserve">EPI - FAMILIA PEDREIRO - HORISTA (ENCARGOS COMPLEMENTARES - COLETADO CAIXA)</t>
          </r>
        </is>
      </c>
      <c r="C4755" s="22" t="inlineStr">
        <is>
          <r>
            <t xml:space="preserve">SINAPI</t>
          </r>
        </is>
      </c>
      <c r="D4755" s="22" t="inlineStr">
        <is>
          <r>
            <t xml:space="preserve">H</t>
          </r>
        </is>
      </c>
      <c r="E4755" s="24" t="n">
        <v>1.0</v>
      </c>
      <c r="F4755" s="25" t="n">
        <v>1.31</v>
      </c>
      <c r="G4755" s="25" t="n">
        <f>TRUNC(TRUNC(E4755,8)*F4755,2)</f>
        <v>1.31</v>
      </c>
    </row>
    <row r="4756" customHeight="1" ht="21">
      <c r="A4756" s="22" t="inlineStr">
        <is>
          <r>
            <t xml:space="preserve">00037372</t>
          </r>
        </is>
      </c>
      <c r="B4756" s="23" t="inlineStr">
        <is>
          <r>
            <t xml:space="preserve">EXAMES - HORISTA (COLETADO CAIXA - ENCARGOS COMPLEMENTARES)</t>
          </r>
        </is>
      </c>
      <c r="C4756" s="22" t="inlineStr">
        <is>
          <r>
            <t xml:space="preserve">SINAPI</t>
          </r>
        </is>
      </c>
      <c r="D4756" s="22" t="inlineStr">
        <is>
          <r>
            <t xml:space="preserve">H</t>
          </r>
        </is>
      </c>
      <c r="E4756" s="24" t="n">
        <v>1.0</v>
      </c>
      <c r="F4756" s="25" t="n">
        <v>1.43</v>
      </c>
      <c r="G4756" s="25" t="n">
        <f>TRUNC(TRUNC(E4756,8)*F4756,2)</f>
        <v>1.43</v>
      </c>
    </row>
    <row r="4757" customHeight="1" ht="21">
      <c r="A4757" s="22" t="inlineStr">
        <is>
          <r>
            <t xml:space="preserve">00043465</t>
          </r>
        </is>
      </c>
      <c r="B4757" s="23" t="inlineStr">
        <is>
          <r>
            <t xml:space="preserve">FERRAMENTAS - FAMILIA PEDREIRO - HORISTA (ENCARGOS COMPLEMENTARES - COLETADO CAIXA)</t>
          </r>
        </is>
      </c>
      <c r="C4757" s="22" t="inlineStr">
        <is>
          <r>
            <t xml:space="preserve">SINAPI</t>
          </r>
        </is>
      </c>
      <c r="D4757" s="22" t="inlineStr">
        <is>
          <r>
            <t xml:space="preserve">H</t>
          </r>
        </is>
      </c>
      <c r="E4757" s="24" t="n">
        <v>1.0</v>
      </c>
      <c r="F4757" s="25" t="n">
        <v>0.78</v>
      </c>
      <c r="G4757" s="25" t="n">
        <f>TRUNC(TRUNC(E4757,8)*F4757,2)</f>
        <v>0.78</v>
      </c>
    </row>
    <row r="4758" customHeight="1" ht="21">
      <c r="A4758" s="22" t="inlineStr">
        <is>
          <r>
            <t xml:space="preserve">00037373</t>
          </r>
        </is>
      </c>
      <c r="B4758" s="23" t="inlineStr">
        <is>
          <r>
            <t xml:space="preserve">SEGURO - HORISTA (COLETADO CAIXA - ENCARGOS COMPLEMENTARES)</t>
          </r>
        </is>
      </c>
      <c r="C4758" s="22" t="inlineStr">
        <is>
          <r>
            <t xml:space="preserve">SINAPI</t>
          </r>
        </is>
      </c>
      <c r="D4758" s="22" t="inlineStr">
        <is>
          <r>
            <t xml:space="preserve">H</t>
          </r>
        </is>
      </c>
      <c r="E4758" s="24" t="n">
        <v>1.0</v>
      </c>
      <c r="F4758" s="25" t="n">
        <v>0.08</v>
      </c>
      <c r="G4758" s="25" t="n">
        <f>TRUNC(TRUNC(E4758,8)*F4758,2)</f>
        <v>0.08</v>
      </c>
    </row>
    <row r="4759" customHeight="1" ht="21">
      <c r="A4759" s="22" t="inlineStr">
        <is>
          <r>
            <t xml:space="preserve">00037371</t>
          </r>
        </is>
      </c>
      <c r="B4759" s="23" t="inlineStr">
        <is>
          <r>
            <t xml:space="preserve">TRANSPORTE - HORISTA (COLETADO CAIXA - ENCARGOS COMPLEMENTARES)</t>
          </r>
        </is>
      </c>
      <c r="C4759" s="22" t="inlineStr">
        <is>
          <r>
            <t xml:space="preserve">SINAPI</t>
          </r>
        </is>
      </c>
      <c r="D4759" s="22" t="inlineStr">
        <is>
          <r>
            <t xml:space="preserve">H</t>
          </r>
        </is>
      </c>
      <c r="E4759" s="24" t="n">
        <v>1.0</v>
      </c>
      <c r="F4759" s="25" t="n">
        <v>1.09</v>
      </c>
      <c r="G4759" s="25" t="n">
        <f>TRUNC(TRUNC(E4759,8)*F4759,2)</f>
        <v>1.09</v>
      </c>
    </row>
    <row r="4760" customHeight="1" ht="15">
      <c r="A4760" s="2" t="inlineStr"/>
      <c r="B4760" s="2" t="inlineStr"/>
      <c r="C4760" s="2" t="inlineStr"/>
      <c r="D4760" s="2" t="inlineStr"/>
      <c r="E4760" s="26" t="inlineStr">
        <is>
          <r>
            <t xml:space="preserve">TOTAL Encargos Complementares:</t>
          </r>
        </is>
      </c>
      <c r="F4760" s="26" t="inlineStr"/>
      <c r="G4760" s="27" t="n">
        <f>SUM(G4754:G4759)</f>
        <v>8.31</v>
      </c>
    </row>
    <row r="4761" customHeight="1" ht="15">
      <c r="A4761" s="20" t="inlineStr">
        <is>
          <r>
            <t xml:space="preserve">Mão de Obra</t>
          </r>
        </is>
      </c>
      <c r="B4761" s="20" t="inlineStr"/>
      <c r="C4761" s="21" t="inlineStr">
        <is>
          <r>
            <t xml:space="preserve">FONTE</t>
          </r>
        </is>
      </c>
      <c r="D4761" s="21" t="inlineStr">
        <is>
          <r>
            <t xml:space="preserve">UNID</t>
          </r>
        </is>
      </c>
      <c r="E4761" s="21" t="inlineStr">
        <is>
          <r>
            <t xml:space="preserve">COEFICIENTE</t>
          </r>
        </is>
      </c>
      <c r="F4761" s="21" t="inlineStr">
        <is>
          <r>
            <t xml:space="preserve">PREÇO UNITÁRIO</t>
          </r>
        </is>
      </c>
      <c r="G4761" s="21" t="inlineStr">
        <is>
          <r>
            <t xml:space="preserve">TOTAL</t>
          </r>
        </is>
      </c>
    </row>
    <row r="4762" customHeight="1" ht="15">
      <c r="A4762" s="22" t="inlineStr">
        <is>
          <r>
            <t xml:space="preserve">00004755</t>
          </r>
        </is>
      </c>
      <c r="B4762" s="23" t="inlineStr">
        <is>
          <r>
            <t xml:space="preserve">MARMORISTA / GRANITEIRO (HORISTA)</t>
          </r>
        </is>
      </c>
      <c r="C4762" s="22" t="inlineStr">
        <is>
          <r>
            <t xml:space="preserve">SINAPI</t>
          </r>
        </is>
      </c>
      <c r="D4762" s="22" t="inlineStr">
        <is>
          <r>
            <t xml:space="preserve">H</t>
          </r>
        </is>
      </c>
      <c r="E4762" s="24" t="n">
        <v>1.0</v>
      </c>
      <c r="F4762" s="25" t="n">
        <v>21.31</v>
      </c>
      <c r="G4762" s="25" t="n">
        <f>TRUNC(TRUNC(E4762,8)*F4762,2)</f>
        <v>21.31</v>
      </c>
    </row>
    <row r="4763" customHeight="1" ht="15">
      <c r="A4763" s="2" t="inlineStr"/>
      <c r="B4763" s="2" t="inlineStr"/>
      <c r="C4763" s="2" t="inlineStr"/>
      <c r="D4763" s="2" t="inlineStr"/>
      <c r="E4763" s="26" t="inlineStr">
        <is>
          <r>
            <t xml:space="preserve">TOTAL Mão de Obra:</t>
          </r>
        </is>
      </c>
      <c r="F4763" s="26" t="inlineStr"/>
      <c r="G4763" s="27" t="n">
        <f>SUM(G4762:G4762)</f>
        <v>21.31</v>
      </c>
    </row>
    <row r="4764" customHeight="1" ht="15">
      <c r="A4764" s="20" t="inlineStr">
        <is>
          <r>
            <t xml:space="preserve">Serviço</t>
          </r>
        </is>
      </c>
      <c r="B4764" s="20" t="inlineStr"/>
      <c r="C4764" s="21" t="inlineStr">
        <is>
          <r>
            <t xml:space="preserve">FONTE</t>
          </r>
        </is>
      </c>
      <c r="D4764" s="21" t="inlineStr">
        <is>
          <r>
            <t xml:space="preserve">UNID</t>
          </r>
        </is>
      </c>
      <c r="E4764" s="21" t="inlineStr">
        <is>
          <r>
            <t xml:space="preserve">COEFICIENTE</t>
          </r>
        </is>
      </c>
      <c r="F4764" s="21" t="inlineStr">
        <is>
          <r>
            <t xml:space="preserve">PREÇO UNITÁRIO</t>
          </r>
        </is>
      </c>
      <c r="G4764" s="21" t="inlineStr">
        <is>
          <r>
            <t xml:space="preserve">TOTAL</t>
          </r>
        </is>
      </c>
    </row>
    <row r="4765" customHeight="1" ht="21">
      <c r="A4765" s="22" t="inlineStr">
        <is>
          <r>
            <t xml:space="preserve">95341</t>
          </r>
        </is>
      </c>
      <c r="B4765" s="23" t="inlineStr">
        <is>
          <r>
            <t xml:space="preserve">CURSO DE CAPACITAÇÃO PARA MARMORISTA/GRANITEIRO (ENCARGOS COMPLEMENTARES) - HORISTA</t>
          </r>
        </is>
      </c>
      <c r="C4765" s="22" t="inlineStr">
        <is>
          <r>
            <t xml:space="preserve">SINAPI</t>
          </r>
        </is>
      </c>
      <c r="D4765" s="22" t="inlineStr">
        <is>
          <r>
            <t xml:space="preserve">H</t>
          </r>
        </is>
      </c>
      <c r="E4765" s="24" t="n">
        <v>1.0</v>
      </c>
      <c r="F4765" s="25" t="n">
        <v>0.31</v>
      </c>
      <c r="G4765" s="25" t="n">
        <f>TRUNC(TRUNC(E4765,8)*F4765,2)</f>
        <v>0.31</v>
      </c>
    </row>
    <row r="4766" customHeight="1" ht="15">
      <c r="A4766" s="2" t="inlineStr"/>
      <c r="B4766" s="2" t="inlineStr"/>
      <c r="C4766" s="2" t="inlineStr"/>
      <c r="D4766" s="2" t="inlineStr"/>
      <c r="E4766" s="26" t="inlineStr">
        <is>
          <r>
            <t xml:space="preserve">TOTAL Serviço:</t>
          </r>
        </is>
      </c>
      <c r="F4766" s="26" t="inlineStr"/>
      <c r="G4766" s="27" t="n">
        <f>SUM(G4765:G4765)</f>
        <v>0.31</v>
      </c>
    </row>
    <row r="4767" customHeight="1" ht="15">
      <c r="A4767" s="2" t="inlineStr"/>
      <c r="B4767" s="2" t="inlineStr"/>
      <c r="C4767" s="2" t="inlineStr"/>
      <c r="D4767" s="2" t="inlineStr"/>
      <c r="E4767" s="28" t="inlineStr">
        <is>
          <r>
            <t xml:space="preserve">VALOR:</t>
          </r>
        </is>
      </c>
      <c r="F4767" s="28" t="inlineStr"/>
      <c r="G4767" s="29" t="n">
        <f>ROUND(SUM(G4760,G4763,G4766),2)</f>
        <v>29.93</v>
      </c>
    </row>
    <row r="4768" customHeight="1" ht="15">
      <c r="A4768" s="2" t="inlineStr"/>
      <c r="B4768" s="2" t="inlineStr"/>
      <c r="C4768" s="2" t="inlineStr"/>
      <c r="D4768" s="2" t="inlineStr"/>
      <c r="E4768" s="28" t="inlineStr">
        <is>
          <r>
            <t xml:space="preserve">VALOR BDI (20.34%):</t>
          </r>
        </is>
      </c>
      <c r="F4768" s="28" t="inlineStr"/>
      <c r="G4768" s="29" t="n">
        <f>ROUND(G4767*(20.34/100),2)</f>
        <v>6.09</v>
      </c>
    </row>
    <row r="4769" customHeight="1" ht="15">
      <c r="A4769" s="2" t="inlineStr"/>
      <c r="B4769" s="2" t="inlineStr"/>
      <c r="C4769" s="2" t="inlineStr"/>
      <c r="D4769" s="2" t="inlineStr"/>
      <c r="E4769" s="28" t="inlineStr">
        <is>
          <r>
            <t xml:space="preserve">VALOR COM BDI:</t>
          </r>
        </is>
      </c>
      <c r="F4769" s="28" t="inlineStr"/>
      <c r="G4769" s="29" t="n">
        <f>G4768+G4767</f>
        <v>36.02</v>
      </c>
    </row>
    <row r="4770" customHeight="1" ht="10">
      <c r="A4770" s="2" t="inlineStr"/>
      <c r="B4770" s="2" t="inlineStr"/>
      <c r="C4770" s="2" t="inlineStr"/>
      <c r="D4770" s="2" t="inlineStr"/>
      <c r="E4770" s="18" t="inlineStr"/>
      <c r="F4770" s="18" t="inlineStr"/>
      <c r="G4770" s="18" t="inlineStr"/>
    </row>
    <row r="4771" customHeight="1" ht="20">
      <c r="A4771" s="19" t="inlineStr">
        <is>
          <r>
            <t xml:space="preserve">​I2752​ MATERIAL DE OPERAÇÃO DA CARREGADEIRA DE PNEUS (111 HP)​ (H)</t>
          </r>
        </is>
      </c>
      <c r="B4771" s="19" t="inlineStr"/>
      <c r="C4771" s="19" t="inlineStr"/>
      <c r="D4771" s="19" t="inlineStr"/>
      <c r="E4771" s="19" t="inlineStr"/>
      <c r="F4771" s="19" t="inlineStr"/>
      <c r="G4771" s="19" t="inlineStr"/>
    </row>
    <row r="4772" customHeight="1" ht="15">
      <c r="A4772" s="20" t="inlineStr">
        <is>
          <r>
            <t xml:space="preserve">Material</t>
          </r>
        </is>
      </c>
      <c r="B4772" s="20" t="inlineStr"/>
      <c r="C4772" s="21" t="inlineStr">
        <is>
          <r>
            <t xml:space="preserve">FONTE</t>
          </r>
        </is>
      </c>
      <c r="D4772" s="21" t="inlineStr">
        <is>
          <r>
            <t xml:space="preserve">UNID</t>
          </r>
        </is>
      </c>
      <c r="E4772" s="21" t="inlineStr">
        <is>
          <r>
            <t xml:space="preserve">COEFICIENTE</t>
          </r>
        </is>
      </c>
      <c r="F4772" s="21" t="inlineStr">
        <is>
          <r>
            <t xml:space="preserve">PREÇO UNITÁRIO</t>
          </r>
        </is>
      </c>
      <c r="G4772" s="21" t="inlineStr">
        <is>
          <r>
            <t xml:space="preserve">TOTAL</t>
          </r>
        </is>
      </c>
    </row>
    <row r="4773" customHeight="1" ht="15">
      <c r="A4773" s="22" t="inlineStr">
        <is>
          <r>
            <t xml:space="preserve">I2706</t>
          </r>
        </is>
      </c>
      <c r="B4773" s="23" t="inlineStr">
        <is>
          <r>
            <t xml:space="preserve">OLEO DIESEL</t>
          </r>
        </is>
      </c>
      <c r="C4773" s="22" t="inlineStr">
        <is>
          <r>
            <t xml:space="preserve">SEINFRA</t>
          </r>
        </is>
      </c>
      <c r="D4773" s="22" t="inlineStr">
        <is>
          <r>
            <t xml:space="preserve">L</t>
          </r>
        </is>
      </c>
      <c r="E4773" s="24" t="n">
        <v>16.65</v>
      </c>
      <c r="F4773" s="30" t="n">
        <v>4.99</v>
      </c>
      <c r="G4773" s="30" t="n">
        <f>ROUND(ROUND(E4773,8)*F4773,4)</f>
        <v>83.0835</v>
      </c>
    </row>
    <row r="4774" customHeight="1" ht="15">
      <c r="A4774" s="2" t="inlineStr"/>
      <c r="B4774" s="2" t="inlineStr"/>
      <c r="C4774" s="2" t="inlineStr"/>
      <c r="D4774" s="2" t="inlineStr"/>
      <c r="E4774" s="26" t="inlineStr">
        <is>
          <r>
            <t xml:space="preserve">TOTAL Material:</t>
          </r>
        </is>
      </c>
      <c r="F4774" s="26" t="inlineStr"/>
      <c r="G4774" s="31" t="n">
        <f>SUM(G4773:G4773)</f>
        <v>83.0835</v>
      </c>
    </row>
    <row r="4775" customHeight="1" ht="15">
      <c r="A4775" s="2" t="inlineStr"/>
      <c r="B4775" s="2" t="inlineStr"/>
      <c r="C4775" s="2" t="inlineStr"/>
      <c r="D4775" s="2" t="inlineStr"/>
      <c r="E4775" s="28" t="inlineStr">
        <is>
          <r>
            <t xml:space="preserve">VALOR:</t>
          </r>
        </is>
      </c>
      <c r="F4775" s="28" t="inlineStr"/>
      <c r="G4775" s="29" t="n">
        <f>ROUND(SUM(G4774),2)</f>
        <v>83.08</v>
      </c>
    </row>
    <row r="4776" customHeight="1" ht="15">
      <c r="A4776" s="2" t="inlineStr"/>
      <c r="B4776" s="2" t="inlineStr"/>
      <c r="C4776" s="2" t="inlineStr"/>
      <c r="D4776" s="2" t="inlineStr"/>
      <c r="E4776" s="28" t="inlineStr">
        <is>
          <r>
            <t xml:space="preserve">VALOR BDI (20.34%):</t>
          </r>
        </is>
      </c>
      <c r="F4776" s="28" t="inlineStr"/>
      <c r="G4776" s="29" t="n">
        <f>ROUND(G4775*(20.34/100),2)</f>
        <v>16.9</v>
      </c>
    </row>
    <row r="4777" customHeight="1" ht="15">
      <c r="A4777" s="2" t="inlineStr"/>
      <c r="B4777" s="2" t="inlineStr"/>
      <c r="C4777" s="2" t="inlineStr"/>
      <c r="D4777" s="2" t="inlineStr"/>
      <c r="E4777" s="28" t="inlineStr">
        <is>
          <r>
            <t xml:space="preserve">VALOR COM BDI:</t>
          </r>
        </is>
      </c>
      <c r="F4777" s="28" t="inlineStr"/>
      <c r="G4777" s="29" t="n">
        <f>G4776+G4775</f>
        <v>99.98</v>
      </c>
    </row>
    <row r="4778" customHeight="1" ht="10">
      <c r="A4778" s="2" t="inlineStr"/>
      <c r="B4778" s="2" t="inlineStr"/>
      <c r="C4778" s="2" t="inlineStr"/>
      <c r="D4778" s="2" t="inlineStr"/>
      <c r="E4778" s="18" t="inlineStr"/>
      <c r="F4778" s="18" t="inlineStr"/>
      <c r="G4778" s="18" t="inlineStr"/>
    </row>
    <row r="4779" customHeight="1" ht="20">
      <c r="A4779" s="19" t="inlineStr">
        <is>
          <r>
            <t xml:space="preserve">​I2810​ MATERIAL DE OPERAÇÃO DA MÁQUINA P/ JATEAMENTO​ (H)</t>
          </r>
        </is>
      </c>
      <c r="B4779" s="19" t="inlineStr"/>
      <c r="C4779" s="19" t="inlineStr"/>
      <c r="D4779" s="19" t="inlineStr"/>
      <c r="E4779" s="19" t="inlineStr"/>
      <c r="F4779" s="19" t="inlineStr"/>
      <c r="G4779" s="19" t="inlineStr"/>
    </row>
    <row r="4780" customHeight="1" ht="15">
      <c r="A4780" s="20" t="inlineStr">
        <is>
          <r>
            <t xml:space="preserve">Material</t>
          </r>
        </is>
      </c>
      <c r="B4780" s="20" t="inlineStr"/>
      <c r="C4780" s="21" t="inlineStr">
        <is>
          <r>
            <t xml:space="preserve">FONTE</t>
          </r>
        </is>
      </c>
      <c r="D4780" s="21" t="inlineStr">
        <is>
          <r>
            <t xml:space="preserve">UNID</t>
          </r>
        </is>
      </c>
      <c r="E4780" s="21" t="inlineStr">
        <is>
          <r>
            <t xml:space="preserve">COEFICIENTE</t>
          </r>
        </is>
      </c>
      <c r="F4780" s="21" t="inlineStr">
        <is>
          <r>
            <t xml:space="preserve">PREÇO UNITÁRIO</t>
          </r>
        </is>
      </c>
      <c r="G4780" s="21" t="inlineStr">
        <is>
          <r>
            <t xml:space="preserve">TOTAL</t>
          </r>
        </is>
      </c>
    </row>
    <row r="4781" customHeight="1" ht="15">
      <c r="A4781" s="22" t="inlineStr">
        <is>
          <r>
            <t xml:space="preserve">I2706</t>
          </r>
        </is>
      </c>
      <c r="B4781" s="23" t="inlineStr">
        <is>
          <r>
            <t xml:space="preserve">OLEO DIESEL</t>
          </r>
        </is>
      </c>
      <c r="C4781" s="22" t="inlineStr">
        <is>
          <r>
            <t xml:space="preserve">SEINFRA</t>
          </r>
        </is>
      </c>
      <c r="D4781" s="22" t="inlineStr">
        <is>
          <r>
            <t xml:space="preserve">L</t>
          </r>
        </is>
      </c>
      <c r="E4781" s="24" t="n">
        <v>1.2</v>
      </c>
      <c r="F4781" s="30" t="n">
        <v>4.99</v>
      </c>
      <c r="G4781" s="30" t="n">
        <f>ROUND(ROUND(E4781,8)*F4781,4)</f>
        <v>5.988</v>
      </c>
    </row>
    <row r="4782" customHeight="1" ht="15">
      <c r="A4782" s="2" t="inlineStr"/>
      <c r="B4782" s="2" t="inlineStr"/>
      <c r="C4782" s="2" t="inlineStr"/>
      <c r="D4782" s="2" t="inlineStr"/>
      <c r="E4782" s="26" t="inlineStr">
        <is>
          <r>
            <t xml:space="preserve">TOTAL Material:</t>
          </r>
        </is>
      </c>
      <c r="F4782" s="26" t="inlineStr"/>
      <c r="G4782" s="31" t="n">
        <f>SUM(G4781:G4781)</f>
        <v>5.988</v>
      </c>
    </row>
    <row r="4783" customHeight="1" ht="15">
      <c r="A4783" s="2" t="inlineStr"/>
      <c r="B4783" s="2" t="inlineStr"/>
      <c r="C4783" s="2" t="inlineStr"/>
      <c r="D4783" s="2" t="inlineStr"/>
      <c r="E4783" s="28" t="inlineStr">
        <is>
          <r>
            <t xml:space="preserve">VALOR:</t>
          </r>
        </is>
      </c>
      <c r="F4783" s="28" t="inlineStr"/>
      <c r="G4783" s="29" t="n">
        <f>ROUND(SUM(G4782),2)</f>
        <v>5.99</v>
      </c>
    </row>
    <row r="4784" customHeight="1" ht="15">
      <c r="A4784" s="2" t="inlineStr"/>
      <c r="B4784" s="2" t="inlineStr"/>
      <c r="C4784" s="2" t="inlineStr"/>
      <c r="D4784" s="2" t="inlineStr"/>
      <c r="E4784" s="28" t="inlineStr">
        <is>
          <r>
            <t xml:space="preserve">VALOR BDI (20.34%):</t>
          </r>
        </is>
      </c>
      <c r="F4784" s="28" t="inlineStr"/>
      <c r="G4784" s="29" t="n">
        <f>ROUND(G4783*(20.34/100),2)</f>
        <v>1.22</v>
      </c>
    </row>
    <row r="4785" customHeight="1" ht="15">
      <c r="A4785" s="2" t="inlineStr"/>
      <c r="B4785" s="2" t="inlineStr"/>
      <c r="C4785" s="2" t="inlineStr"/>
      <c r="D4785" s="2" t="inlineStr"/>
      <c r="E4785" s="28" t="inlineStr">
        <is>
          <r>
            <t xml:space="preserve">VALOR COM BDI:</t>
          </r>
        </is>
      </c>
      <c r="F4785" s="28" t="inlineStr"/>
      <c r="G4785" s="29" t="n">
        <f>G4784+G4783</f>
        <v>7.21</v>
      </c>
    </row>
    <row r="4786" customHeight="1" ht="10">
      <c r="A4786" s="2" t="inlineStr"/>
      <c r="B4786" s="2" t="inlineStr"/>
      <c r="C4786" s="2" t="inlineStr"/>
      <c r="D4786" s="2" t="inlineStr"/>
      <c r="E4786" s="18" t="inlineStr"/>
      <c r="F4786" s="18" t="inlineStr"/>
      <c r="G4786" s="18" t="inlineStr"/>
    </row>
    <row r="4787" customHeight="1" ht="20">
      <c r="A4787" s="19" t="inlineStr">
        <is>
          <r>
            <t xml:space="preserve">​I2721​ MATERIAL DE OPERAÇÃO DO CAMINHÃO BASCULANTE 6M3​ (H)</t>
          </r>
        </is>
      </c>
      <c r="B4787" s="19" t="inlineStr"/>
      <c r="C4787" s="19" t="inlineStr"/>
      <c r="D4787" s="19" t="inlineStr"/>
      <c r="E4787" s="19" t="inlineStr"/>
      <c r="F4787" s="19" t="inlineStr"/>
      <c r="G4787" s="19" t="inlineStr"/>
    </row>
    <row r="4788" customHeight="1" ht="15">
      <c r="A4788" s="20" t="inlineStr">
        <is>
          <r>
            <t xml:space="preserve">Material</t>
          </r>
        </is>
      </c>
      <c r="B4788" s="20" t="inlineStr"/>
      <c r="C4788" s="21" t="inlineStr">
        <is>
          <r>
            <t xml:space="preserve">FONTE</t>
          </r>
        </is>
      </c>
      <c r="D4788" s="21" t="inlineStr">
        <is>
          <r>
            <t xml:space="preserve">UNID</t>
          </r>
        </is>
      </c>
      <c r="E4788" s="21" t="inlineStr">
        <is>
          <r>
            <t xml:space="preserve">COEFICIENTE</t>
          </r>
        </is>
      </c>
      <c r="F4788" s="21" t="inlineStr">
        <is>
          <r>
            <t xml:space="preserve">PREÇO UNITÁRIO</t>
          </r>
        </is>
      </c>
      <c r="G4788" s="21" t="inlineStr">
        <is>
          <r>
            <t xml:space="preserve">TOTAL</t>
          </r>
        </is>
      </c>
    </row>
    <row r="4789" customHeight="1" ht="15">
      <c r="A4789" s="22" t="inlineStr">
        <is>
          <r>
            <t xml:space="preserve">I2706</t>
          </r>
        </is>
      </c>
      <c r="B4789" s="23" t="inlineStr">
        <is>
          <r>
            <t xml:space="preserve">OLEO DIESEL</t>
          </r>
        </is>
      </c>
      <c r="C4789" s="22" t="inlineStr">
        <is>
          <r>
            <t xml:space="preserve">SEINFRA</t>
          </r>
        </is>
      </c>
      <c r="D4789" s="22" t="inlineStr">
        <is>
          <r>
            <t xml:space="preserve">L</t>
          </r>
        </is>
      </c>
      <c r="E4789" s="24" t="n">
        <v>13.6</v>
      </c>
      <c r="F4789" s="30" t="n">
        <v>4.99</v>
      </c>
      <c r="G4789" s="30" t="n">
        <f>ROUND(ROUND(E4789,8)*F4789,4)</f>
        <v>67.864</v>
      </c>
    </row>
    <row r="4790" customHeight="1" ht="15">
      <c r="A4790" s="2" t="inlineStr"/>
      <c r="B4790" s="2" t="inlineStr"/>
      <c r="C4790" s="2" t="inlineStr"/>
      <c r="D4790" s="2" t="inlineStr"/>
      <c r="E4790" s="26" t="inlineStr">
        <is>
          <r>
            <t xml:space="preserve">TOTAL Material:</t>
          </r>
        </is>
      </c>
      <c r="F4790" s="26" t="inlineStr"/>
      <c r="G4790" s="31" t="n">
        <f>SUM(G4789:G4789)</f>
        <v>67.864</v>
      </c>
    </row>
    <row r="4791" customHeight="1" ht="15">
      <c r="A4791" s="2" t="inlineStr"/>
      <c r="B4791" s="2" t="inlineStr"/>
      <c r="C4791" s="2" t="inlineStr"/>
      <c r="D4791" s="2" t="inlineStr"/>
      <c r="E4791" s="28" t="inlineStr">
        <is>
          <r>
            <t xml:space="preserve">VALOR:</t>
          </r>
        </is>
      </c>
      <c r="F4791" s="28" t="inlineStr"/>
      <c r="G4791" s="29" t="n">
        <f>ROUND(SUM(G4790),2)</f>
        <v>67.86</v>
      </c>
    </row>
    <row r="4792" customHeight="1" ht="15">
      <c r="A4792" s="2" t="inlineStr"/>
      <c r="B4792" s="2" t="inlineStr"/>
      <c r="C4792" s="2" t="inlineStr"/>
      <c r="D4792" s="2" t="inlineStr"/>
      <c r="E4792" s="28" t="inlineStr">
        <is>
          <r>
            <t xml:space="preserve">VALOR BDI (20.34%):</t>
          </r>
        </is>
      </c>
      <c r="F4792" s="28" t="inlineStr"/>
      <c r="G4792" s="29" t="n">
        <f>ROUND(G4791*(20.34/100),2)</f>
        <v>13.8</v>
      </c>
    </row>
    <row r="4793" customHeight="1" ht="15">
      <c r="A4793" s="2" t="inlineStr"/>
      <c r="B4793" s="2" t="inlineStr"/>
      <c r="C4793" s="2" t="inlineStr"/>
      <c r="D4793" s="2" t="inlineStr"/>
      <c r="E4793" s="28" t="inlineStr">
        <is>
          <r>
            <t xml:space="preserve">VALOR COM BDI:</t>
          </r>
        </is>
      </c>
      <c r="F4793" s="28" t="inlineStr"/>
      <c r="G4793" s="29" t="n">
        <f>G4792+G4791</f>
        <v>81.66</v>
      </c>
    </row>
    <row r="4794" customHeight="1" ht="10">
      <c r="A4794" s="2" t="inlineStr"/>
      <c r="B4794" s="2" t="inlineStr"/>
      <c r="C4794" s="2" t="inlineStr"/>
      <c r="D4794" s="2" t="inlineStr"/>
      <c r="E4794" s="18" t="inlineStr"/>
      <c r="F4794" s="18" t="inlineStr"/>
      <c r="G4794" s="18" t="inlineStr"/>
    </row>
    <row r="4795" customHeight="1" ht="20">
      <c r="A4795" s="19" t="inlineStr">
        <is>
          <r>
            <t xml:space="preserve">​I2733​ MATERIAL DE OPERAÇÃO DO CAMINHÃO COMERC. EQUIP. C/ GUINDAUTO​ (H)</t>
          </r>
        </is>
      </c>
      <c r="B4795" s="19" t="inlineStr"/>
      <c r="C4795" s="19" t="inlineStr"/>
      <c r="D4795" s="19" t="inlineStr"/>
      <c r="E4795" s="19" t="inlineStr"/>
      <c r="F4795" s="19" t="inlineStr"/>
      <c r="G4795" s="19" t="inlineStr"/>
    </row>
    <row r="4796" customHeight="1" ht="15">
      <c r="A4796" s="20" t="inlineStr">
        <is>
          <r>
            <t xml:space="preserve">Material</t>
          </r>
        </is>
      </c>
      <c r="B4796" s="20" t="inlineStr"/>
      <c r="C4796" s="21" t="inlineStr">
        <is>
          <r>
            <t xml:space="preserve">FONTE</t>
          </r>
        </is>
      </c>
      <c r="D4796" s="21" t="inlineStr">
        <is>
          <r>
            <t xml:space="preserve">UNID</t>
          </r>
        </is>
      </c>
      <c r="E4796" s="21" t="inlineStr">
        <is>
          <r>
            <t xml:space="preserve">COEFICIENTE</t>
          </r>
        </is>
      </c>
      <c r="F4796" s="21" t="inlineStr">
        <is>
          <r>
            <t xml:space="preserve">PREÇO UNITÁRIO</t>
          </r>
        </is>
      </c>
      <c r="G4796" s="21" t="inlineStr">
        <is>
          <r>
            <t xml:space="preserve">TOTAL</t>
          </r>
        </is>
      </c>
    </row>
    <row r="4797" customHeight="1" ht="15">
      <c r="A4797" s="22" t="inlineStr">
        <is>
          <r>
            <t xml:space="preserve">I2706</t>
          </r>
        </is>
      </c>
      <c r="B4797" s="23" t="inlineStr">
        <is>
          <r>
            <t xml:space="preserve">OLEO DIESEL</t>
          </r>
        </is>
      </c>
      <c r="C4797" s="22" t="inlineStr">
        <is>
          <r>
            <t xml:space="preserve">SEINFRA</t>
          </r>
        </is>
      </c>
      <c r="D4797" s="22" t="inlineStr">
        <is>
          <r>
            <t xml:space="preserve">L</t>
          </r>
        </is>
      </c>
      <c r="E4797" s="24" t="n">
        <v>13.6</v>
      </c>
      <c r="F4797" s="30" t="n">
        <v>4.99</v>
      </c>
      <c r="G4797" s="30" t="n">
        <f>ROUND(ROUND(E4797,8)*F4797,4)</f>
        <v>67.864</v>
      </c>
    </row>
    <row r="4798" customHeight="1" ht="15">
      <c r="A4798" s="2" t="inlineStr"/>
      <c r="B4798" s="2" t="inlineStr"/>
      <c r="C4798" s="2" t="inlineStr"/>
      <c r="D4798" s="2" t="inlineStr"/>
      <c r="E4798" s="26" t="inlineStr">
        <is>
          <r>
            <t xml:space="preserve">TOTAL Material:</t>
          </r>
        </is>
      </c>
      <c r="F4798" s="26" t="inlineStr"/>
      <c r="G4798" s="31" t="n">
        <f>SUM(G4797:G4797)</f>
        <v>67.864</v>
      </c>
    </row>
    <row r="4799" customHeight="1" ht="15">
      <c r="A4799" s="2" t="inlineStr"/>
      <c r="B4799" s="2" t="inlineStr"/>
      <c r="C4799" s="2" t="inlineStr"/>
      <c r="D4799" s="2" t="inlineStr"/>
      <c r="E4799" s="28" t="inlineStr">
        <is>
          <r>
            <t xml:space="preserve">VALOR:</t>
          </r>
        </is>
      </c>
      <c r="F4799" s="28" t="inlineStr"/>
      <c r="G4799" s="29" t="n">
        <f>ROUND(SUM(G4798),2)</f>
        <v>67.86</v>
      </c>
    </row>
    <row r="4800" customHeight="1" ht="15">
      <c r="A4800" s="2" t="inlineStr"/>
      <c r="B4800" s="2" t="inlineStr"/>
      <c r="C4800" s="2" t="inlineStr"/>
      <c r="D4800" s="2" t="inlineStr"/>
      <c r="E4800" s="28" t="inlineStr">
        <is>
          <r>
            <t xml:space="preserve">VALOR BDI (20.34%):</t>
          </r>
        </is>
      </c>
      <c r="F4800" s="28" t="inlineStr"/>
      <c r="G4800" s="29" t="n">
        <f>ROUND(G4799*(20.34/100),2)</f>
        <v>13.8</v>
      </c>
    </row>
    <row r="4801" customHeight="1" ht="15">
      <c r="A4801" s="2" t="inlineStr"/>
      <c r="B4801" s="2" t="inlineStr"/>
      <c r="C4801" s="2" t="inlineStr"/>
      <c r="D4801" s="2" t="inlineStr"/>
      <c r="E4801" s="28" t="inlineStr">
        <is>
          <r>
            <t xml:space="preserve">VALOR COM BDI:</t>
          </r>
        </is>
      </c>
      <c r="F4801" s="28" t="inlineStr"/>
      <c r="G4801" s="29" t="n">
        <f>G4800+G4799</f>
        <v>81.66</v>
      </c>
    </row>
    <row r="4802" customHeight="1" ht="10">
      <c r="A4802" s="2" t="inlineStr"/>
      <c r="B4802" s="2" t="inlineStr"/>
      <c r="C4802" s="2" t="inlineStr"/>
      <c r="D4802" s="2" t="inlineStr"/>
      <c r="E4802" s="18" t="inlineStr"/>
      <c r="F4802" s="18" t="inlineStr"/>
      <c r="G4802" s="18" t="inlineStr"/>
    </row>
    <row r="4803" customHeight="1" ht="20">
      <c r="A4803" s="19" t="inlineStr">
        <is>
          <r>
            <t xml:space="preserve">​I2803​ MATERIAL DE OPERAÇÃO DO GUINDASTE HIDRÁULICO SOBRE PNEUS (142 HP)​ (H)</t>
          </r>
        </is>
      </c>
      <c r="B4803" s="19" t="inlineStr"/>
      <c r="C4803" s="19" t="inlineStr"/>
      <c r="D4803" s="19" t="inlineStr"/>
      <c r="E4803" s="19" t="inlineStr"/>
      <c r="F4803" s="19" t="inlineStr"/>
      <c r="G4803" s="19" t="inlineStr"/>
    </row>
    <row r="4804" customHeight="1" ht="15">
      <c r="A4804" s="20" t="inlineStr">
        <is>
          <r>
            <t xml:space="preserve">Material</t>
          </r>
        </is>
      </c>
      <c r="B4804" s="20" t="inlineStr"/>
      <c r="C4804" s="21" t="inlineStr">
        <is>
          <r>
            <t xml:space="preserve">FONTE</t>
          </r>
        </is>
      </c>
      <c r="D4804" s="21" t="inlineStr">
        <is>
          <r>
            <t xml:space="preserve">UNID</t>
          </r>
        </is>
      </c>
      <c r="E4804" s="21" t="inlineStr">
        <is>
          <r>
            <t xml:space="preserve">COEFICIENTE</t>
          </r>
        </is>
      </c>
      <c r="F4804" s="21" t="inlineStr">
        <is>
          <r>
            <t xml:space="preserve">PREÇO UNITÁRIO</t>
          </r>
        </is>
      </c>
      <c r="G4804" s="21" t="inlineStr">
        <is>
          <r>
            <t xml:space="preserve">TOTAL</t>
          </r>
        </is>
      </c>
    </row>
    <row r="4805" customHeight="1" ht="15">
      <c r="A4805" s="22" t="inlineStr">
        <is>
          <r>
            <t xml:space="preserve">I2706</t>
          </r>
        </is>
      </c>
      <c r="B4805" s="23" t="inlineStr">
        <is>
          <r>
            <t xml:space="preserve">OLEO DIESEL</t>
          </r>
        </is>
      </c>
      <c r="C4805" s="22" t="inlineStr">
        <is>
          <r>
            <t xml:space="preserve">SEINFRA</t>
          </r>
        </is>
      </c>
      <c r="D4805" s="22" t="inlineStr">
        <is>
          <r>
            <t xml:space="preserve">L</t>
          </r>
        </is>
      </c>
      <c r="E4805" s="24" t="n">
        <v>21.3</v>
      </c>
      <c r="F4805" s="30" t="n">
        <v>4.99</v>
      </c>
      <c r="G4805" s="30" t="n">
        <f>ROUND(ROUND(E4805,8)*F4805,4)</f>
        <v>106.287</v>
      </c>
    </row>
    <row r="4806" customHeight="1" ht="15">
      <c r="A4806" s="2" t="inlineStr"/>
      <c r="B4806" s="2" t="inlineStr"/>
      <c r="C4806" s="2" t="inlineStr"/>
      <c r="D4806" s="2" t="inlineStr"/>
      <c r="E4806" s="26" t="inlineStr">
        <is>
          <r>
            <t xml:space="preserve">TOTAL Material:</t>
          </r>
        </is>
      </c>
      <c r="F4806" s="26" t="inlineStr"/>
      <c r="G4806" s="31" t="n">
        <f>SUM(G4805:G4805)</f>
        <v>106.287</v>
      </c>
    </row>
    <row r="4807" customHeight="1" ht="15">
      <c r="A4807" s="2" t="inlineStr"/>
      <c r="B4807" s="2" t="inlineStr"/>
      <c r="C4807" s="2" t="inlineStr"/>
      <c r="D4807" s="2" t="inlineStr"/>
      <c r="E4807" s="28" t="inlineStr">
        <is>
          <r>
            <t xml:space="preserve">VALOR:</t>
          </r>
        </is>
      </c>
      <c r="F4807" s="28" t="inlineStr"/>
      <c r="G4807" s="29" t="n">
        <f>ROUND(SUM(G4806),2)</f>
        <v>106.29</v>
      </c>
    </row>
    <row r="4808" customHeight="1" ht="15">
      <c r="A4808" s="2" t="inlineStr"/>
      <c r="B4808" s="2" t="inlineStr"/>
      <c r="C4808" s="2" t="inlineStr"/>
      <c r="D4808" s="2" t="inlineStr"/>
      <c r="E4808" s="28" t="inlineStr">
        <is>
          <r>
            <t xml:space="preserve">VALOR BDI (20.34%):</t>
          </r>
        </is>
      </c>
      <c r="F4808" s="28" t="inlineStr"/>
      <c r="G4808" s="29" t="n">
        <f>ROUND(G4807*(20.34/100),2)</f>
        <v>21.62</v>
      </c>
    </row>
    <row r="4809" customHeight="1" ht="15">
      <c r="A4809" s="2" t="inlineStr"/>
      <c r="B4809" s="2" t="inlineStr"/>
      <c r="C4809" s="2" t="inlineStr"/>
      <c r="D4809" s="2" t="inlineStr"/>
      <c r="E4809" s="28" t="inlineStr">
        <is>
          <r>
            <t xml:space="preserve">VALOR COM BDI:</t>
          </r>
        </is>
      </c>
      <c r="F4809" s="28" t="inlineStr"/>
      <c r="G4809" s="29" t="n">
        <f>G4808+G4807</f>
        <v>127.91</v>
      </c>
    </row>
    <row r="4810" customHeight="1" ht="10">
      <c r="A4810" s="2" t="inlineStr"/>
      <c r="B4810" s="2" t="inlineStr"/>
      <c r="C4810" s="2" t="inlineStr"/>
      <c r="D4810" s="2" t="inlineStr"/>
      <c r="E4810" s="18" t="inlineStr"/>
      <c r="F4810" s="18" t="inlineStr"/>
      <c r="G4810" s="18" t="inlineStr"/>
    </row>
    <row r="4811" customHeight="1" ht="20">
      <c r="A4811" s="19" t="inlineStr">
        <is>
          <r>
            <t xml:space="preserve">​I2841​ MATERIAL DE OPERAÇÃO DO TRATOR DE ESTEIRAS C/ LÂMINA E ESC. (155 HP)​ (H)</t>
          </r>
        </is>
      </c>
      <c r="B4811" s="19" t="inlineStr"/>
      <c r="C4811" s="19" t="inlineStr"/>
      <c r="D4811" s="19" t="inlineStr"/>
      <c r="E4811" s="19" t="inlineStr"/>
      <c r="F4811" s="19" t="inlineStr"/>
      <c r="G4811" s="19" t="inlineStr"/>
    </row>
    <row r="4812" customHeight="1" ht="15">
      <c r="A4812" s="20" t="inlineStr">
        <is>
          <r>
            <t xml:space="preserve">Material</t>
          </r>
        </is>
      </c>
      <c r="B4812" s="20" t="inlineStr"/>
      <c r="C4812" s="21" t="inlineStr">
        <is>
          <r>
            <t xml:space="preserve">FONTE</t>
          </r>
        </is>
      </c>
      <c r="D4812" s="21" t="inlineStr">
        <is>
          <r>
            <t xml:space="preserve">UNID</t>
          </r>
        </is>
      </c>
      <c r="E4812" s="21" t="inlineStr">
        <is>
          <r>
            <t xml:space="preserve">COEFICIENTE</t>
          </r>
        </is>
      </c>
      <c r="F4812" s="21" t="inlineStr">
        <is>
          <r>
            <t xml:space="preserve">PREÇO UNITÁRIO</t>
          </r>
        </is>
      </c>
      <c r="G4812" s="21" t="inlineStr">
        <is>
          <r>
            <t xml:space="preserve">TOTAL</t>
          </r>
        </is>
      </c>
    </row>
    <row r="4813" customHeight="1" ht="15">
      <c r="A4813" s="22" t="inlineStr">
        <is>
          <r>
            <t xml:space="preserve">I2706</t>
          </r>
        </is>
      </c>
      <c r="B4813" s="23" t="inlineStr">
        <is>
          <r>
            <t xml:space="preserve">OLEO DIESEL</t>
          </r>
        </is>
      </c>
      <c r="C4813" s="22" t="inlineStr">
        <is>
          <r>
            <t xml:space="preserve">SEINFRA</t>
          </r>
        </is>
      </c>
      <c r="D4813" s="22" t="inlineStr">
        <is>
          <r>
            <t xml:space="preserve">L</t>
          </r>
        </is>
      </c>
      <c r="E4813" s="24" t="n">
        <v>23.25</v>
      </c>
      <c r="F4813" s="30" t="n">
        <v>4.99</v>
      </c>
      <c r="G4813" s="30" t="n">
        <f>ROUND(ROUND(E4813,8)*F4813,4)</f>
        <v>116.0175</v>
      </c>
    </row>
    <row r="4814" customHeight="1" ht="15">
      <c r="A4814" s="2" t="inlineStr"/>
      <c r="B4814" s="2" t="inlineStr"/>
      <c r="C4814" s="2" t="inlineStr"/>
      <c r="D4814" s="2" t="inlineStr"/>
      <c r="E4814" s="26" t="inlineStr">
        <is>
          <r>
            <t xml:space="preserve">TOTAL Material:</t>
          </r>
        </is>
      </c>
      <c r="F4814" s="26" t="inlineStr"/>
      <c r="G4814" s="31" t="n">
        <f>SUM(G4813:G4813)</f>
        <v>116.0175</v>
      </c>
    </row>
    <row r="4815" customHeight="1" ht="15">
      <c r="A4815" s="2" t="inlineStr"/>
      <c r="B4815" s="2" t="inlineStr"/>
      <c r="C4815" s="2" t="inlineStr"/>
      <c r="D4815" s="2" t="inlineStr"/>
      <c r="E4815" s="28" t="inlineStr">
        <is>
          <r>
            <t xml:space="preserve">VALOR:</t>
          </r>
        </is>
      </c>
      <c r="F4815" s="28" t="inlineStr"/>
      <c r="G4815" s="29" t="n">
        <f>ROUND(SUM(G4814),2)</f>
        <v>116.02</v>
      </c>
    </row>
    <row r="4816" customHeight="1" ht="15">
      <c r="A4816" s="2" t="inlineStr"/>
      <c r="B4816" s="2" t="inlineStr"/>
      <c r="C4816" s="2" t="inlineStr"/>
      <c r="D4816" s="2" t="inlineStr"/>
      <c r="E4816" s="28" t="inlineStr">
        <is>
          <r>
            <t xml:space="preserve">VALOR BDI (20.34%):</t>
          </r>
        </is>
      </c>
      <c r="F4816" s="28" t="inlineStr"/>
      <c r="G4816" s="29" t="n">
        <f>ROUND(G4815*(20.34/100),2)</f>
        <v>23.6</v>
      </c>
    </row>
    <row r="4817" customHeight="1" ht="15">
      <c r="A4817" s="2" t="inlineStr"/>
      <c r="B4817" s="2" t="inlineStr"/>
      <c r="C4817" s="2" t="inlineStr"/>
      <c r="D4817" s="2" t="inlineStr"/>
      <c r="E4817" s="28" t="inlineStr">
        <is>
          <r>
            <t xml:space="preserve">VALOR COM BDI:</t>
          </r>
        </is>
      </c>
      <c r="F4817" s="28" t="inlineStr"/>
      <c r="G4817" s="29" t="n">
        <f>G4816+G4815</f>
        <v>139.62</v>
      </c>
    </row>
    <row r="4818" customHeight="1" ht="10">
      <c r="A4818" s="2" t="inlineStr"/>
      <c r="B4818" s="2" t="inlineStr"/>
      <c r="C4818" s="2" t="inlineStr"/>
      <c r="D4818" s="2" t="inlineStr"/>
      <c r="E4818" s="18" t="inlineStr"/>
      <c r="F4818" s="18" t="inlineStr"/>
      <c r="G4818" s="18" t="inlineStr"/>
    </row>
    <row r="4819" customHeight="1" ht="20">
      <c r="A4819" s="19" t="inlineStr">
        <is>
          <r>
            <t xml:space="preserve">​100308​ MECÂNICO DE REFRIGERAÇÃO COM ENCARGOS COMPLEMENTARES​ (H)</t>
          </r>
        </is>
      </c>
      <c r="B4819" s="19" t="inlineStr"/>
      <c r="C4819" s="19" t="inlineStr"/>
      <c r="D4819" s="19" t="inlineStr"/>
      <c r="E4819" s="19" t="inlineStr"/>
      <c r="F4819" s="19" t="inlineStr"/>
      <c r="G4819" s="19" t="inlineStr"/>
    </row>
    <row r="4820" customHeight="1" ht="15">
      <c r="A4820" s="20" t="inlineStr">
        <is>
          <r>
            <t xml:space="preserve">Encargos Complementares</t>
          </r>
        </is>
      </c>
      <c r="B4820" s="20" t="inlineStr"/>
      <c r="C4820" s="21" t="inlineStr">
        <is>
          <r>
            <t xml:space="preserve">FONTE</t>
          </r>
        </is>
      </c>
      <c r="D4820" s="21" t="inlineStr">
        <is>
          <r>
            <t xml:space="preserve">UNID</t>
          </r>
        </is>
      </c>
      <c r="E4820" s="21" t="inlineStr">
        <is>
          <r>
            <t xml:space="preserve">COEFICIENTE</t>
          </r>
        </is>
      </c>
      <c r="F4820" s="21" t="inlineStr">
        <is>
          <r>
            <t xml:space="preserve">PREÇO UNITÁRIO</t>
          </r>
        </is>
      </c>
      <c r="G4820" s="21" t="inlineStr">
        <is>
          <r>
            <t xml:space="preserve">TOTAL</t>
          </r>
        </is>
      </c>
    </row>
    <row r="4821" customHeight="1" ht="21">
      <c r="A4821" s="22" t="inlineStr">
        <is>
          <r>
            <t xml:space="preserve">00037370</t>
          </r>
        </is>
      </c>
      <c r="B4821" s="23" t="inlineStr">
        <is>
          <r>
            <t xml:space="preserve">ALIMENTACAO - HORISTA (COLETADO CAIXA - ENCARGOS COMPLEMENTARES)</t>
          </r>
        </is>
      </c>
      <c r="C4821" s="22" t="inlineStr">
        <is>
          <r>
            <t xml:space="preserve">SINAPI</t>
          </r>
        </is>
      </c>
      <c r="D4821" s="22" t="inlineStr">
        <is>
          <r>
            <t xml:space="preserve">H</t>
          </r>
        </is>
      </c>
      <c r="E4821" s="24" t="n">
        <v>1.0</v>
      </c>
      <c r="F4821" s="25" t="n">
        <v>3.62</v>
      </c>
      <c r="G4821" s="25" t="n">
        <f>TRUNC(TRUNC(E4821,8)*F4821,2)</f>
        <v>3.62</v>
      </c>
    </row>
    <row r="4822" customHeight="1" ht="21">
      <c r="A4822" s="22" t="inlineStr">
        <is>
          <r>
            <t xml:space="preserve">00043484</t>
          </r>
        </is>
      </c>
      <c r="B4822" s="23" t="inlineStr">
        <is>
          <r>
            <t xml:space="preserve">EPI - FAMILIA ELETRICISTA - HORISTA (ENCARGOS COMPLEMENTARES - COLETADO CAIXA)</t>
          </r>
        </is>
      </c>
      <c r="C4822" s="22" t="inlineStr">
        <is>
          <r>
            <t xml:space="preserve">SINAPI</t>
          </r>
        </is>
      </c>
      <c r="D4822" s="22" t="inlineStr">
        <is>
          <r>
            <t xml:space="preserve">H</t>
          </r>
        </is>
      </c>
      <c r="E4822" s="24" t="n">
        <v>1.0</v>
      </c>
      <c r="F4822" s="25" t="n">
        <v>1.26</v>
      </c>
      <c r="G4822" s="25" t="n">
        <f>TRUNC(TRUNC(E4822,8)*F4822,2)</f>
        <v>1.26</v>
      </c>
    </row>
    <row r="4823" customHeight="1" ht="21">
      <c r="A4823" s="22" t="inlineStr">
        <is>
          <r>
            <t xml:space="preserve">00037372</t>
          </r>
        </is>
      </c>
      <c r="B4823" s="23" t="inlineStr">
        <is>
          <r>
            <t xml:space="preserve">EXAMES - HORISTA (COLETADO CAIXA - ENCARGOS COMPLEMENTARES)</t>
          </r>
        </is>
      </c>
      <c r="C4823" s="22" t="inlineStr">
        <is>
          <r>
            <t xml:space="preserve">SINAPI</t>
          </r>
        </is>
      </c>
      <c r="D4823" s="22" t="inlineStr">
        <is>
          <r>
            <t xml:space="preserve">H</t>
          </r>
        </is>
      </c>
      <c r="E4823" s="24" t="n">
        <v>1.0</v>
      </c>
      <c r="F4823" s="25" t="n">
        <v>1.43</v>
      </c>
      <c r="G4823" s="25" t="n">
        <f>TRUNC(TRUNC(E4823,8)*F4823,2)</f>
        <v>1.43</v>
      </c>
    </row>
    <row r="4824" customHeight="1" ht="21">
      <c r="A4824" s="22" t="inlineStr">
        <is>
          <r>
            <t xml:space="preserve">00043460</t>
          </r>
        </is>
      </c>
      <c r="B4824" s="23" t="inlineStr">
        <is>
          <r>
            <t xml:space="preserve">FERRAMENTAS - FAMILIA ELETRICISTA - HORISTA (ENCARGOS COMPLEMENTARES - COLETADO CAIXA)</t>
          </r>
        </is>
      </c>
      <c r="C4824" s="22" t="inlineStr">
        <is>
          <r>
            <t xml:space="preserve">SINAPI</t>
          </r>
        </is>
      </c>
      <c r="D4824" s="22" t="inlineStr">
        <is>
          <r>
            <t xml:space="preserve">H</t>
          </r>
        </is>
      </c>
      <c r="E4824" s="24" t="n">
        <v>1.0</v>
      </c>
      <c r="F4824" s="25" t="n">
        <v>0.86</v>
      </c>
      <c r="G4824" s="25" t="n">
        <f>TRUNC(TRUNC(E4824,8)*F4824,2)</f>
        <v>0.86</v>
      </c>
    </row>
    <row r="4825" customHeight="1" ht="21">
      <c r="A4825" s="22" t="inlineStr">
        <is>
          <r>
            <t xml:space="preserve">00037373</t>
          </r>
        </is>
      </c>
      <c r="B4825" s="23" t="inlineStr">
        <is>
          <r>
            <t xml:space="preserve">SEGURO - HORISTA (COLETADO CAIXA - ENCARGOS COMPLEMENTARES)</t>
          </r>
        </is>
      </c>
      <c r="C4825" s="22" t="inlineStr">
        <is>
          <r>
            <t xml:space="preserve">SINAPI</t>
          </r>
        </is>
      </c>
      <c r="D4825" s="22" t="inlineStr">
        <is>
          <r>
            <t xml:space="preserve">H</t>
          </r>
        </is>
      </c>
      <c r="E4825" s="24" t="n">
        <v>1.0</v>
      </c>
      <c r="F4825" s="25" t="n">
        <v>0.08</v>
      </c>
      <c r="G4825" s="25" t="n">
        <f>TRUNC(TRUNC(E4825,8)*F4825,2)</f>
        <v>0.08</v>
      </c>
    </row>
    <row r="4826" customHeight="1" ht="21">
      <c r="A4826" s="22" t="inlineStr">
        <is>
          <r>
            <t xml:space="preserve">00037371</t>
          </r>
        </is>
      </c>
      <c r="B4826" s="23" t="inlineStr">
        <is>
          <r>
            <t xml:space="preserve">TRANSPORTE - HORISTA (COLETADO CAIXA - ENCARGOS COMPLEMENTARES)</t>
          </r>
        </is>
      </c>
      <c r="C4826" s="22" t="inlineStr">
        <is>
          <r>
            <t xml:space="preserve">SINAPI</t>
          </r>
        </is>
      </c>
      <c r="D4826" s="22" t="inlineStr">
        <is>
          <r>
            <t xml:space="preserve">H</t>
          </r>
        </is>
      </c>
      <c r="E4826" s="24" t="n">
        <v>1.0</v>
      </c>
      <c r="F4826" s="25" t="n">
        <v>1.09</v>
      </c>
      <c r="G4826" s="25" t="n">
        <f>TRUNC(TRUNC(E4826,8)*F4826,2)</f>
        <v>1.09</v>
      </c>
    </row>
    <row r="4827" customHeight="1" ht="15">
      <c r="A4827" s="2" t="inlineStr"/>
      <c r="B4827" s="2" t="inlineStr"/>
      <c r="C4827" s="2" t="inlineStr"/>
      <c r="D4827" s="2" t="inlineStr"/>
      <c r="E4827" s="26" t="inlineStr">
        <is>
          <r>
            <t xml:space="preserve">TOTAL Encargos Complementares:</t>
          </r>
        </is>
      </c>
      <c r="F4827" s="26" t="inlineStr"/>
      <c r="G4827" s="27" t="n">
        <f>SUM(G4821:G4826)</f>
        <v>8.34</v>
      </c>
    </row>
    <row r="4828" customHeight="1" ht="15">
      <c r="A4828" s="20" t="inlineStr">
        <is>
          <r>
            <t xml:space="preserve">Mão de Obra</t>
          </r>
        </is>
      </c>
      <c r="B4828" s="20" t="inlineStr"/>
      <c r="C4828" s="21" t="inlineStr">
        <is>
          <r>
            <t xml:space="preserve">FONTE</t>
          </r>
        </is>
      </c>
      <c r="D4828" s="21" t="inlineStr">
        <is>
          <r>
            <t xml:space="preserve">UNID</t>
          </r>
        </is>
      </c>
      <c r="E4828" s="21" t="inlineStr">
        <is>
          <r>
            <t xml:space="preserve">COEFICIENTE</t>
          </r>
        </is>
      </c>
      <c r="F4828" s="21" t="inlineStr">
        <is>
          <r>
            <t xml:space="preserve">PREÇO UNITÁRIO</t>
          </r>
        </is>
      </c>
      <c r="G4828" s="21" t="inlineStr">
        <is>
          <r>
            <t xml:space="preserve">TOTAL</t>
          </r>
        </is>
      </c>
    </row>
    <row r="4829" customHeight="1" ht="15">
      <c r="A4829" s="22" t="inlineStr">
        <is>
          <r>
            <t xml:space="preserve">00034794</t>
          </r>
        </is>
      </c>
      <c r="B4829" s="23" t="inlineStr">
        <is>
          <r>
            <t xml:space="preserve">MECANICO DE REFRIGERACAO (HORISTA)</t>
          </r>
        </is>
      </c>
      <c r="C4829" s="22" t="inlineStr">
        <is>
          <r>
            <t xml:space="preserve">SINAPI</t>
          </r>
        </is>
      </c>
      <c r="D4829" s="22" t="inlineStr">
        <is>
          <r>
            <t xml:space="preserve">H</t>
          </r>
        </is>
      </c>
      <c r="E4829" s="24" t="n">
        <v>1.0</v>
      </c>
      <c r="F4829" s="25" t="n">
        <v>21.53</v>
      </c>
      <c r="G4829" s="25" t="n">
        <f>TRUNC(TRUNC(E4829,8)*F4829,2)</f>
        <v>21.53</v>
      </c>
    </row>
    <row r="4830" customHeight="1" ht="15">
      <c r="A4830" s="2" t="inlineStr"/>
      <c r="B4830" s="2" t="inlineStr"/>
      <c r="C4830" s="2" t="inlineStr"/>
      <c r="D4830" s="2" t="inlineStr"/>
      <c r="E4830" s="26" t="inlineStr">
        <is>
          <r>
            <t xml:space="preserve">TOTAL Mão de Obra:</t>
          </r>
        </is>
      </c>
      <c r="F4830" s="26" t="inlineStr"/>
      <c r="G4830" s="27" t="n">
        <f>SUM(G4829:G4829)</f>
        <v>21.53</v>
      </c>
    </row>
    <row r="4831" customHeight="1" ht="15">
      <c r="A4831" s="20" t="inlineStr">
        <is>
          <r>
            <t xml:space="preserve">Serviço</t>
          </r>
        </is>
      </c>
      <c r="B4831" s="20" t="inlineStr"/>
      <c r="C4831" s="21" t="inlineStr">
        <is>
          <r>
            <t xml:space="preserve">FONTE</t>
          </r>
        </is>
      </c>
      <c r="D4831" s="21" t="inlineStr">
        <is>
          <r>
            <t xml:space="preserve">UNID</t>
          </r>
        </is>
      </c>
      <c r="E4831" s="21" t="inlineStr">
        <is>
          <r>
            <t xml:space="preserve">COEFICIENTE</t>
          </r>
        </is>
      </c>
      <c r="F4831" s="21" t="inlineStr">
        <is>
          <r>
            <t xml:space="preserve">PREÇO UNITÁRIO</t>
          </r>
        </is>
      </c>
      <c r="G4831" s="21" t="inlineStr">
        <is>
          <r>
            <t xml:space="preserve">TOTAL</t>
          </r>
        </is>
      </c>
    </row>
    <row r="4832" customHeight="1" ht="21">
      <c r="A4832" s="22" t="inlineStr">
        <is>
          <r>
            <t xml:space="preserve">100298</t>
          </r>
        </is>
      </c>
      <c r="B4832" s="23" t="inlineStr">
        <is>
          <r>
            <t xml:space="preserve">CURSO DE CAPACITAÇÃO PARA MECÂNICO DE REFRIGERAÇÃO (ENCARGOS COMPLEMENTARES) - HORISTA</t>
          </r>
        </is>
      </c>
      <c r="C4832" s="22" t="inlineStr">
        <is>
          <r>
            <t xml:space="preserve">SINAPI</t>
          </r>
        </is>
      </c>
      <c r="D4832" s="22" t="inlineStr">
        <is>
          <r>
            <t xml:space="preserve">H</t>
          </r>
        </is>
      </c>
      <c r="E4832" s="24" t="n">
        <v>1.0</v>
      </c>
      <c r="F4832" s="25" t="n">
        <v>0.59</v>
      </c>
      <c r="G4832" s="25" t="n">
        <f>TRUNC(TRUNC(E4832,8)*F4832,2)</f>
        <v>0.59</v>
      </c>
    </row>
    <row r="4833" customHeight="1" ht="15">
      <c r="A4833" s="2" t="inlineStr"/>
      <c r="B4833" s="2" t="inlineStr"/>
      <c r="C4833" s="2" t="inlineStr"/>
      <c r="D4833" s="2" t="inlineStr"/>
      <c r="E4833" s="26" t="inlineStr">
        <is>
          <r>
            <t xml:space="preserve">TOTAL Serviço:</t>
          </r>
        </is>
      </c>
      <c r="F4833" s="26" t="inlineStr"/>
      <c r="G4833" s="27" t="n">
        <f>SUM(G4832:G4832)</f>
        <v>0.59</v>
      </c>
    </row>
    <row r="4834" customHeight="1" ht="15">
      <c r="A4834" s="2" t="inlineStr"/>
      <c r="B4834" s="2" t="inlineStr"/>
      <c r="C4834" s="2" t="inlineStr"/>
      <c r="D4834" s="2" t="inlineStr"/>
      <c r="E4834" s="28" t="inlineStr">
        <is>
          <r>
            <t xml:space="preserve">VALOR:</t>
          </r>
        </is>
      </c>
      <c r="F4834" s="28" t="inlineStr"/>
      <c r="G4834" s="29" t="n">
        <f>ROUND(SUM(G4827,G4830,G4833),2)</f>
        <v>30.46</v>
      </c>
    </row>
    <row r="4835" customHeight="1" ht="15">
      <c r="A4835" s="2" t="inlineStr"/>
      <c r="B4835" s="2" t="inlineStr"/>
      <c r="C4835" s="2" t="inlineStr"/>
      <c r="D4835" s="2" t="inlineStr"/>
      <c r="E4835" s="28" t="inlineStr">
        <is>
          <r>
            <t xml:space="preserve">VALOR BDI (20.34%):</t>
          </r>
        </is>
      </c>
      <c r="F4835" s="28" t="inlineStr"/>
      <c r="G4835" s="29" t="n">
        <f>ROUND(G4834*(20.34/100),2)</f>
        <v>6.2</v>
      </c>
    </row>
    <row r="4836" customHeight="1" ht="15">
      <c r="A4836" s="2" t="inlineStr"/>
      <c r="B4836" s="2" t="inlineStr"/>
      <c r="C4836" s="2" t="inlineStr"/>
      <c r="D4836" s="2" t="inlineStr"/>
      <c r="E4836" s="28" t="inlineStr">
        <is>
          <r>
            <t xml:space="preserve">VALOR COM BDI:</t>
          </r>
        </is>
      </c>
      <c r="F4836" s="28" t="inlineStr"/>
      <c r="G4836" s="29" t="n">
        <f>G4835+G4834</f>
        <v>36.66</v>
      </c>
    </row>
    <row r="4837" customHeight="1" ht="10">
      <c r="A4837" s="2" t="inlineStr"/>
      <c r="B4837" s="2" t="inlineStr"/>
      <c r="C4837" s="2" t="inlineStr"/>
      <c r="D4837" s="2" t="inlineStr"/>
      <c r="E4837" s="18" t="inlineStr"/>
      <c r="F4837" s="18" t="inlineStr"/>
      <c r="G4837" s="18" t="inlineStr"/>
    </row>
    <row r="4838" customHeight="1" ht="20">
      <c r="A4838" s="19" t="inlineStr">
        <is>
          <r>
            <t xml:space="preserve">​88277​ MONTADOR (TUBO AÇO/EQUIPAMENTOS) COM ENCARGOS COMPLEMENTARES​ (H)</t>
          </r>
        </is>
      </c>
      <c r="B4838" s="19" t="inlineStr"/>
      <c r="C4838" s="19" t="inlineStr"/>
      <c r="D4838" s="19" t="inlineStr"/>
      <c r="E4838" s="19" t="inlineStr"/>
      <c r="F4838" s="19" t="inlineStr"/>
      <c r="G4838" s="19" t="inlineStr"/>
    </row>
    <row r="4839" customHeight="1" ht="15">
      <c r="A4839" s="20" t="inlineStr">
        <is>
          <r>
            <t xml:space="preserve">Encargos Complementares</t>
          </r>
        </is>
      </c>
      <c r="B4839" s="20" t="inlineStr"/>
      <c r="C4839" s="21" t="inlineStr">
        <is>
          <r>
            <t xml:space="preserve">FONTE</t>
          </r>
        </is>
      </c>
      <c r="D4839" s="21" t="inlineStr">
        <is>
          <r>
            <t xml:space="preserve">UNID</t>
          </r>
        </is>
      </c>
      <c r="E4839" s="21" t="inlineStr">
        <is>
          <r>
            <t xml:space="preserve">COEFICIENTE</t>
          </r>
        </is>
      </c>
      <c r="F4839" s="21" t="inlineStr">
        <is>
          <r>
            <t xml:space="preserve">PREÇO UNITÁRIO</t>
          </r>
        </is>
      </c>
      <c r="G4839" s="21" t="inlineStr">
        <is>
          <r>
            <t xml:space="preserve">TOTAL</t>
          </r>
        </is>
      </c>
    </row>
    <row r="4840" customHeight="1" ht="21">
      <c r="A4840" s="22" t="inlineStr">
        <is>
          <r>
            <t xml:space="preserve">00037370</t>
          </r>
        </is>
      </c>
      <c r="B4840" s="23" t="inlineStr">
        <is>
          <r>
            <t xml:space="preserve">ALIMENTACAO - HORISTA (COLETADO CAIXA - ENCARGOS COMPLEMENTARES)</t>
          </r>
        </is>
      </c>
      <c r="C4840" s="22" t="inlineStr">
        <is>
          <r>
            <t xml:space="preserve">SINAPI</t>
          </r>
        </is>
      </c>
      <c r="D4840" s="22" t="inlineStr">
        <is>
          <r>
            <t xml:space="preserve">H</t>
          </r>
        </is>
      </c>
      <c r="E4840" s="24" t="n">
        <v>1.0</v>
      </c>
      <c r="F4840" s="25" t="n">
        <v>3.62</v>
      </c>
      <c r="G4840" s="25" t="n">
        <f>TRUNC(TRUNC(E4840,8)*F4840,2)</f>
        <v>3.62</v>
      </c>
    </row>
    <row r="4841" customHeight="1" ht="21">
      <c r="A4841" s="22" t="inlineStr">
        <is>
          <r>
            <t xml:space="preserve">00043488</t>
          </r>
        </is>
      </c>
      <c r="B4841" s="23" t="inlineStr">
        <is>
          <r>
            <t xml:space="preserve">EPI - FAMILIA OPERADOR ESCAVADEIRA - HORISTA (ENCARGOS COMPLEMENTARES - COLETADO CAIXA)</t>
          </r>
        </is>
      </c>
      <c r="C4841" s="22" t="inlineStr">
        <is>
          <r>
            <t xml:space="preserve">SINAPI</t>
          </r>
        </is>
      </c>
      <c r="D4841" s="22" t="inlineStr">
        <is>
          <r>
            <t xml:space="preserve">H</t>
          </r>
        </is>
      </c>
      <c r="E4841" s="24" t="n">
        <v>1.0</v>
      </c>
      <c r="F4841" s="25" t="n">
        <v>0.89</v>
      </c>
      <c r="G4841" s="25" t="n">
        <f>TRUNC(TRUNC(E4841,8)*F4841,2)</f>
        <v>0.89</v>
      </c>
    </row>
    <row r="4842" customHeight="1" ht="21">
      <c r="A4842" s="22" t="inlineStr">
        <is>
          <r>
            <t xml:space="preserve">00037372</t>
          </r>
        </is>
      </c>
      <c r="B4842" s="23" t="inlineStr">
        <is>
          <r>
            <t xml:space="preserve">EXAMES - HORISTA (COLETADO CAIXA - ENCARGOS COMPLEMENTARES)</t>
          </r>
        </is>
      </c>
      <c r="C4842" s="22" t="inlineStr">
        <is>
          <r>
            <t xml:space="preserve">SINAPI</t>
          </r>
        </is>
      </c>
      <c r="D4842" s="22" t="inlineStr">
        <is>
          <r>
            <t xml:space="preserve">H</t>
          </r>
        </is>
      </c>
      <c r="E4842" s="24" t="n">
        <v>1.0</v>
      </c>
      <c r="F4842" s="25" t="n">
        <v>1.43</v>
      </c>
      <c r="G4842" s="25" t="n">
        <f>TRUNC(TRUNC(E4842,8)*F4842,2)</f>
        <v>1.43</v>
      </c>
    </row>
    <row r="4843" customHeight="1" ht="29">
      <c r="A4843" s="22" t="inlineStr">
        <is>
          <r>
            <t xml:space="preserve">00043464</t>
          </r>
        </is>
      </c>
      <c r="B4843" s="23" t="inlineStr">
        <is>
          <r>
            <t xml:space="preserve">FERRAMENTAS - FAMILIA OPERADOR ESCAVADEIRA - HORISTA (ENCARGOS COMPLEMENTARES - COLETADO CAIXA)</t>
          </r>
        </is>
      </c>
      <c r="C4843" s="22" t="inlineStr">
        <is>
          <r>
            <t xml:space="preserve">SINAPI</t>
          </r>
        </is>
      </c>
      <c r="D4843" s="22" t="inlineStr">
        <is>
          <r>
            <t xml:space="preserve">H</t>
          </r>
        </is>
      </c>
      <c r="E4843" s="24" t="n">
        <v>1.0</v>
      </c>
      <c r="F4843" s="25" t="n">
        <v>0.01</v>
      </c>
      <c r="G4843" s="25" t="n">
        <f>TRUNC(TRUNC(E4843,8)*F4843,2)</f>
        <v>0.01</v>
      </c>
    </row>
    <row r="4844" customHeight="1" ht="21">
      <c r="A4844" s="22" t="inlineStr">
        <is>
          <r>
            <t xml:space="preserve">00037373</t>
          </r>
        </is>
      </c>
      <c r="B4844" s="23" t="inlineStr">
        <is>
          <r>
            <t xml:space="preserve">SEGURO - HORISTA (COLETADO CAIXA - ENCARGOS COMPLEMENTARES)</t>
          </r>
        </is>
      </c>
      <c r="C4844" s="22" t="inlineStr">
        <is>
          <r>
            <t xml:space="preserve">SINAPI</t>
          </r>
        </is>
      </c>
      <c r="D4844" s="22" t="inlineStr">
        <is>
          <r>
            <t xml:space="preserve">H</t>
          </r>
        </is>
      </c>
      <c r="E4844" s="24" t="n">
        <v>1.0</v>
      </c>
      <c r="F4844" s="25" t="n">
        <v>0.08</v>
      </c>
      <c r="G4844" s="25" t="n">
        <f>TRUNC(TRUNC(E4844,8)*F4844,2)</f>
        <v>0.08</v>
      </c>
    </row>
    <row r="4845" customHeight="1" ht="21">
      <c r="A4845" s="22" t="inlineStr">
        <is>
          <r>
            <t xml:space="preserve">00037371</t>
          </r>
        </is>
      </c>
      <c r="B4845" s="23" t="inlineStr">
        <is>
          <r>
            <t xml:space="preserve">TRANSPORTE - HORISTA (COLETADO CAIXA - ENCARGOS COMPLEMENTARES)</t>
          </r>
        </is>
      </c>
      <c r="C4845" s="22" t="inlineStr">
        <is>
          <r>
            <t xml:space="preserve">SINAPI</t>
          </r>
        </is>
      </c>
      <c r="D4845" s="22" t="inlineStr">
        <is>
          <r>
            <t xml:space="preserve">H</t>
          </r>
        </is>
      </c>
      <c r="E4845" s="24" t="n">
        <v>1.0</v>
      </c>
      <c r="F4845" s="25" t="n">
        <v>1.09</v>
      </c>
      <c r="G4845" s="25" t="n">
        <f>TRUNC(TRUNC(E4845,8)*F4845,2)</f>
        <v>1.09</v>
      </c>
    </row>
    <row r="4846" customHeight="1" ht="15">
      <c r="A4846" s="2" t="inlineStr"/>
      <c r="B4846" s="2" t="inlineStr"/>
      <c r="C4846" s="2" t="inlineStr"/>
      <c r="D4846" s="2" t="inlineStr"/>
      <c r="E4846" s="26" t="inlineStr">
        <is>
          <r>
            <t xml:space="preserve">TOTAL Encargos Complementares:</t>
          </r>
        </is>
      </c>
      <c r="F4846" s="26" t="inlineStr"/>
      <c r="G4846" s="27" t="n">
        <f>SUM(G4840:G4845)</f>
        <v>7.12</v>
      </c>
    </row>
    <row r="4847" customHeight="1" ht="15">
      <c r="A4847" s="20" t="inlineStr">
        <is>
          <r>
            <t xml:space="preserve">Mão de Obra</t>
          </r>
        </is>
      </c>
      <c r="B4847" s="20" t="inlineStr"/>
      <c r="C4847" s="21" t="inlineStr">
        <is>
          <r>
            <t xml:space="preserve">FONTE</t>
          </r>
        </is>
      </c>
      <c r="D4847" s="21" t="inlineStr">
        <is>
          <r>
            <t xml:space="preserve">UNID</t>
          </r>
        </is>
      </c>
      <c r="E4847" s="21" t="inlineStr">
        <is>
          <r>
            <t xml:space="preserve">COEFICIENTE</t>
          </r>
        </is>
      </c>
      <c r="F4847" s="21" t="inlineStr">
        <is>
          <r>
            <t xml:space="preserve">PREÇO UNITÁRIO</t>
          </r>
        </is>
      </c>
      <c r="G4847" s="21" t="inlineStr">
        <is>
          <r>
            <t xml:space="preserve">TOTAL</t>
          </r>
        </is>
      </c>
    </row>
    <row r="4848" customHeight="1" ht="21">
      <c r="A4848" s="22" t="inlineStr">
        <is>
          <r>
            <t xml:space="preserve">00002701</t>
          </r>
        </is>
      </c>
      <c r="B4848" s="23" t="inlineStr">
        <is>
          <r>
            <t xml:space="preserve">INSTALADOR DE TUBULACOES - TUBOS/EQUIPAMENTOS (HORISTA)</t>
          </r>
        </is>
      </c>
      <c r="C4848" s="22" t="inlineStr">
        <is>
          <r>
            <t xml:space="preserve">SINAPI</t>
          </r>
        </is>
      </c>
      <c r="D4848" s="22" t="inlineStr">
        <is>
          <r>
            <t xml:space="preserve">H</t>
          </r>
        </is>
      </c>
      <c r="E4848" s="24" t="n">
        <v>1.0</v>
      </c>
      <c r="F4848" s="25" t="n">
        <v>24.52</v>
      </c>
      <c r="G4848" s="25" t="n">
        <f>TRUNC(TRUNC(E4848,8)*F4848,2)</f>
        <v>24.52</v>
      </c>
    </row>
    <row r="4849" customHeight="1" ht="15">
      <c r="A4849" s="2" t="inlineStr"/>
      <c r="B4849" s="2" t="inlineStr"/>
      <c r="C4849" s="2" t="inlineStr"/>
      <c r="D4849" s="2" t="inlineStr"/>
      <c r="E4849" s="26" t="inlineStr">
        <is>
          <r>
            <t xml:space="preserve">TOTAL Mão de Obra:</t>
          </r>
        </is>
      </c>
      <c r="F4849" s="26" t="inlineStr"/>
      <c r="G4849" s="27" t="n">
        <f>SUM(G4848:G4848)</f>
        <v>24.52</v>
      </c>
    </row>
    <row r="4850" customHeight="1" ht="15">
      <c r="A4850" s="20" t="inlineStr">
        <is>
          <r>
            <t xml:space="preserve">Serviço</t>
          </r>
        </is>
      </c>
      <c r="B4850" s="20" t="inlineStr"/>
      <c r="C4850" s="21" t="inlineStr">
        <is>
          <r>
            <t xml:space="preserve">FONTE</t>
          </r>
        </is>
      </c>
      <c r="D4850" s="21" t="inlineStr">
        <is>
          <r>
            <t xml:space="preserve">UNID</t>
          </r>
        </is>
      </c>
      <c r="E4850" s="21" t="inlineStr">
        <is>
          <r>
            <t xml:space="preserve">COEFICIENTE</t>
          </r>
        </is>
      </c>
      <c r="F4850" s="21" t="inlineStr">
        <is>
          <r>
            <t xml:space="preserve">PREÇO UNITÁRIO</t>
          </r>
        </is>
      </c>
      <c r="G4850" s="21" t="inlineStr">
        <is>
          <r>
            <t xml:space="preserve">TOTAL</t>
          </r>
        </is>
      </c>
    </row>
    <row r="4851" customHeight="1" ht="29">
      <c r="A4851" s="22" t="inlineStr">
        <is>
          <r>
            <t xml:space="preserve">95343</t>
          </r>
        </is>
      </c>
      <c r="B4851" s="23" t="inlineStr">
        <is>
          <r>
            <t xml:space="preserve">CURSO DE CAPACITAÇÃO PARA MONTADOR DE TUBO AÇO/EQUIPAMENTOS (ENCARGOS COMPLEMENTARES) - HORISTA</t>
          </r>
        </is>
      </c>
      <c r="C4851" s="22" t="inlineStr">
        <is>
          <r>
            <t xml:space="preserve">SINAPI</t>
          </r>
        </is>
      </c>
      <c r="D4851" s="22" t="inlineStr">
        <is>
          <r>
            <t xml:space="preserve">H</t>
          </r>
        </is>
      </c>
      <c r="E4851" s="24" t="n">
        <v>1.0</v>
      </c>
      <c r="F4851" s="25" t="n">
        <v>0.36</v>
      </c>
      <c r="G4851" s="25" t="n">
        <f>TRUNC(TRUNC(E4851,8)*F4851,2)</f>
        <v>0.36</v>
      </c>
    </row>
    <row r="4852" customHeight="1" ht="15">
      <c r="A4852" s="2" t="inlineStr"/>
      <c r="B4852" s="2" t="inlineStr"/>
      <c r="C4852" s="2" t="inlineStr"/>
      <c r="D4852" s="2" t="inlineStr"/>
      <c r="E4852" s="26" t="inlineStr">
        <is>
          <r>
            <t xml:space="preserve">TOTAL Serviço:</t>
          </r>
        </is>
      </c>
      <c r="F4852" s="26" t="inlineStr"/>
      <c r="G4852" s="27" t="n">
        <f>SUM(G4851:G4851)</f>
        <v>0.36</v>
      </c>
    </row>
    <row r="4853" customHeight="1" ht="15">
      <c r="A4853" s="2" t="inlineStr"/>
      <c r="B4853" s="2" t="inlineStr"/>
      <c r="C4853" s="2" t="inlineStr"/>
      <c r="D4853" s="2" t="inlineStr"/>
      <c r="E4853" s="28" t="inlineStr">
        <is>
          <r>
            <t xml:space="preserve">VALOR:</t>
          </r>
        </is>
      </c>
      <c r="F4853" s="28" t="inlineStr"/>
      <c r="G4853" s="29" t="n">
        <f>ROUND(SUM(G4846,G4849,G4852),2)</f>
        <v>32.0</v>
      </c>
    </row>
    <row r="4854" customHeight="1" ht="15">
      <c r="A4854" s="2" t="inlineStr"/>
      <c r="B4854" s="2" t="inlineStr"/>
      <c r="C4854" s="2" t="inlineStr"/>
      <c r="D4854" s="2" t="inlineStr"/>
      <c r="E4854" s="28" t="inlineStr">
        <is>
          <r>
            <t xml:space="preserve">VALOR BDI (20.34%):</t>
          </r>
        </is>
      </c>
      <c r="F4854" s="28" t="inlineStr"/>
      <c r="G4854" s="29" t="n">
        <f>ROUND(G4853*(20.34/100),2)</f>
        <v>6.51</v>
      </c>
    </row>
    <row r="4855" customHeight="1" ht="15">
      <c r="A4855" s="2" t="inlineStr"/>
      <c r="B4855" s="2" t="inlineStr"/>
      <c r="C4855" s="2" t="inlineStr"/>
      <c r="D4855" s="2" t="inlineStr"/>
      <c r="E4855" s="28" t="inlineStr">
        <is>
          <r>
            <t xml:space="preserve">VALOR COM BDI:</t>
          </r>
        </is>
      </c>
      <c r="F4855" s="28" t="inlineStr"/>
      <c r="G4855" s="29" t="n">
        <f>G4854+G4853</f>
        <v>38.51</v>
      </c>
    </row>
    <row r="4856" customHeight="1" ht="10">
      <c r="A4856" s="2" t="inlineStr"/>
      <c r="B4856" s="2" t="inlineStr"/>
      <c r="C4856" s="2" t="inlineStr"/>
      <c r="D4856" s="2" t="inlineStr"/>
      <c r="E4856" s="18" t="inlineStr"/>
      <c r="F4856" s="18" t="inlineStr"/>
      <c r="G4856" s="18" t="inlineStr"/>
    </row>
    <row r="4857" customHeight="1" ht="20">
      <c r="A4857" s="19" t="inlineStr">
        <is>
          <r>
            <t xml:space="preserve">​100307​ MONTADOR DE ELETROELETRÔNICOS COM ENCARGOS COMPLEMENTARES​ (H)</t>
          </r>
        </is>
      </c>
      <c r="B4857" s="19" t="inlineStr"/>
      <c r="C4857" s="19" t="inlineStr"/>
      <c r="D4857" s="19" t="inlineStr"/>
      <c r="E4857" s="19" t="inlineStr"/>
      <c r="F4857" s="19" t="inlineStr"/>
      <c r="G4857" s="19" t="inlineStr"/>
    </row>
    <row r="4858" customHeight="1" ht="15">
      <c r="A4858" s="20" t="inlineStr">
        <is>
          <r>
            <t xml:space="preserve">Encargos Complementares</t>
          </r>
        </is>
      </c>
      <c r="B4858" s="20" t="inlineStr"/>
      <c r="C4858" s="21" t="inlineStr">
        <is>
          <r>
            <t xml:space="preserve">FONTE</t>
          </r>
        </is>
      </c>
      <c r="D4858" s="21" t="inlineStr">
        <is>
          <r>
            <t xml:space="preserve">UNID</t>
          </r>
        </is>
      </c>
      <c r="E4858" s="21" t="inlineStr">
        <is>
          <r>
            <t xml:space="preserve">COEFICIENTE</t>
          </r>
        </is>
      </c>
      <c r="F4858" s="21" t="inlineStr">
        <is>
          <r>
            <t xml:space="preserve">PREÇO UNITÁRIO</t>
          </r>
        </is>
      </c>
      <c r="G4858" s="21" t="inlineStr">
        <is>
          <r>
            <t xml:space="preserve">TOTAL</t>
          </r>
        </is>
      </c>
    </row>
    <row r="4859" customHeight="1" ht="21">
      <c r="A4859" s="22" t="inlineStr">
        <is>
          <r>
            <t xml:space="preserve">00037370</t>
          </r>
        </is>
      </c>
      <c r="B4859" s="23" t="inlineStr">
        <is>
          <r>
            <t xml:space="preserve">ALIMENTACAO - HORISTA (COLETADO CAIXA - ENCARGOS COMPLEMENTARES)</t>
          </r>
        </is>
      </c>
      <c r="C4859" s="22" t="inlineStr">
        <is>
          <r>
            <t xml:space="preserve">SINAPI</t>
          </r>
        </is>
      </c>
      <c r="D4859" s="22" t="inlineStr">
        <is>
          <r>
            <t xml:space="preserve">H</t>
          </r>
        </is>
      </c>
      <c r="E4859" s="24" t="n">
        <v>1.0</v>
      </c>
      <c r="F4859" s="25" t="n">
        <v>3.62</v>
      </c>
      <c r="G4859" s="25" t="n">
        <f>TRUNC(TRUNC(E4859,8)*F4859,2)</f>
        <v>3.62</v>
      </c>
    </row>
    <row r="4860" customHeight="1" ht="21">
      <c r="A4860" s="22" t="inlineStr">
        <is>
          <r>
            <t xml:space="preserve">00043484</t>
          </r>
        </is>
      </c>
      <c r="B4860" s="23" t="inlineStr">
        <is>
          <r>
            <t xml:space="preserve">EPI - FAMILIA ELETRICISTA - HORISTA (ENCARGOS COMPLEMENTARES - COLETADO CAIXA)</t>
          </r>
        </is>
      </c>
      <c r="C4860" s="22" t="inlineStr">
        <is>
          <r>
            <t xml:space="preserve">SINAPI</t>
          </r>
        </is>
      </c>
      <c r="D4860" s="22" t="inlineStr">
        <is>
          <r>
            <t xml:space="preserve">H</t>
          </r>
        </is>
      </c>
      <c r="E4860" s="24" t="n">
        <v>1.0</v>
      </c>
      <c r="F4860" s="25" t="n">
        <v>1.26</v>
      </c>
      <c r="G4860" s="25" t="n">
        <f>TRUNC(TRUNC(E4860,8)*F4860,2)</f>
        <v>1.26</v>
      </c>
    </row>
    <row r="4861" customHeight="1" ht="21">
      <c r="A4861" s="22" t="inlineStr">
        <is>
          <r>
            <t xml:space="preserve">00037372</t>
          </r>
        </is>
      </c>
      <c r="B4861" s="23" t="inlineStr">
        <is>
          <r>
            <t xml:space="preserve">EXAMES - HORISTA (COLETADO CAIXA - ENCARGOS COMPLEMENTARES)</t>
          </r>
        </is>
      </c>
      <c r="C4861" s="22" t="inlineStr">
        <is>
          <r>
            <t xml:space="preserve">SINAPI</t>
          </r>
        </is>
      </c>
      <c r="D4861" s="22" t="inlineStr">
        <is>
          <r>
            <t xml:space="preserve">H</t>
          </r>
        </is>
      </c>
      <c r="E4861" s="24" t="n">
        <v>1.0</v>
      </c>
      <c r="F4861" s="25" t="n">
        <v>1.43</v>
      </c>
      <c r="G4861" s="25" t="n">
        <f>TRUNC(TRUNC(E4861,8)*F4861,2)</f>
        <v>1.43</v>
      </c>
    </row>
    <row r="4862" customHeight="1" ht="21">
      <c r="A4862" s="22" t="inlineStr">
        <is>
          <r>
            <t xml:space="preserve">00043460</t>
          </r>
        </is>
      </c>
      <c r="B4862" s="23" t="inlineStr">
        <is>
          <r>
            <t xml:space="preserve">FERRAMENTAS - FAMILIA ELETRICISTA - HORISTA (ENCARGOS COMPLEMENTARES - COLETADO CAIXA)</t>
          </r>
        </is>
      </c>
      <c r="C4862" s="22" t="inlineStr">
        <is>
          <r>
            <t xml:space="preserve">SINAPI</t>
          </r>
        </is>
      </c>
      <c r="D4862" s="22" t="inlineStr">
        <is>
          <r>
            <t xml:space="preserve">H</t>
          </r>
        </is>
      </c>
      <c r="E4862" s="24" t="n">
        <v>1.0</v>
      </c>
      <c r="F4862" s="25" t="n">
        <v>0.86</v>
      </c>
      <c r="G4862" s="25" t="n">
        <f>TRUNC(TRUNC(E4862,8)*F4862,2)</f>
        <v>0.86</v>
      </c>
    </row>
    <row r="4863" customHeight="1" ht="21">
      <c r="A4863" s="22" t="inlineStr">
        <is>
          <r>
            <t xml:space="preserve">00037373</t>
          </r>
        </is>
      </c>
      <c r="B4863" s="23" t="inlineStr">
        <is>
          <r>
            <t xml:space="preserve">SEGURO - HORISTA (COLETADO CAIXA - ENCARGOS COMPLEMENTARES)</t>
          </r>
        </is>
      </c>
      <c r="C4863" s="22" t="inlineStr">
        <is>
          <r>
            <t xml:space="preserve">SINAPI</t>
          </r>
        </is>
      </c>
      <c r="D4863" s="22" t="inlineStr">
        <is>
          <r>
            <t xml:space="preserve">H</t>
          </r>
        </is>
      </c>
      <c r="E4863" s="24" t="n">
        <v>1.0</v>
      </c>
      <c r="F4863" s="25" t="n">
        <v>0.08</v>
      </c>
      <c r="G4863" s="25" t="n">
        <f>TRUNC(TRUNC(E4863,8)*F4863,2)</f>
        <v>0.08</v>
      </c>
    </row>
    <row r="4864" customHeight="1" ht="21">
      <c r="A4864" s="22" t="inlineStr">
        <is>
          <r>
            <t xml:space="preserve">00037371</t>
          </r>
        </is>
      </c>
      <c r="B4864" s="23" t="inlineStr">
        <is>
          <r>
            <t xml:space="preserve">TRANSPORTE - HORISTA (COLETADO CAIXA - ENCARGOS COMPLEMENTARES)</t>
          </r>
        </is>
      </c>
      <c r="C4864" s="22" t="inlineStr">
        <is>
          <r>
            <t xml:space="preserve">SINAPI</t>
          </r>
        </is>
      </c>
      <c r="D4864" s="22" t="inlineStr">
        <is>
          <r>
            <t xml:space="preserve">H</t>
          </r>
        </is>
      </c>
      <c r="E4864" s="24" t="n">
        <v>1.0</v>
      </c>
      <c r="F4864" s="25" t="n">
        <v>1.09</v>
      </c>
      <c r="G4864" s="25" t="n">
        <f>TRUNC(TRUNC(E4864,8)*F4864,2)</f>
        <v>1.09</v>
      </c>
    </row>
    <row r="4865" customHeight="1" ht="15">
      <c r="A4865" s="2" t="inlineStr"/>
      <c r="B4865" s="2" t="inlineStr"/>
      <c r="C4865" s="2" t="inlineStr"/>
      <c r="D4865" s="2" t="inlineStr"/>
      <c r="E4865" s="26" t="inlineStr">
        <is>
          <r>
            <t xml:space="preserve">TOTAL Encargos Complementares:</t>
          </r>
        </is>
      </c>
      <c r="F4865" s="26" t="inlineStr"/>
      <c r="G4865" s="27" t="n">
        <f>SUM(G4859:G4864)</f>
        <v>8.34</v>
      </c>
    </row>
    <row r="4866" customHeight="1" ht="15">
      <c r="A4866" s="20" t="inlineStr">
        <is>
          <r>
            <t xml:space="preserve">Mão de Obra</t>
          </r>
        </is>
      </c>
      <c r="B4866" s="20" t="inlineStr"/>
      <c r="C4866" s="21" t="inlineStr">
        <is>
          <r>
            <t xml:space="preserve">FONTE</t>
          </r>
        </is>
      </c>
      <c r="D4866" s="21" t="inlineStr">
        <is>
          <r>
            <t xml:space="preserve">UNID</t>
          </r>
        </is>
      </c>
      <c r="E4866" s="21" t="inlineStr">
        <is>
          <r>
            <t xml:space="preserve">COEFICIENTE</t>
          </r>
        </is>
      </c>
      <c r="F4866" s="21" t="inlineStr">
        <is>
          <r>
            <t xml:space="preserve">PREÇO UNITÁRIO</t>
          </r>
        </is>
      </c>
      <c r="G4866" s="21" t="inlineStr">
        <is>
          <r>
            <t xml:space="preserve">TOTAL</t>
          </r>
        </is>
      </c>
    </row>
    <row r="4867" customHeight="1" ht="15">
      <c r="A4867" s="22" t="inlineStr">
        <is>
          <r>
            <t xml:space="preserve">00034761</t>
          </r>
        </is>
      </c>
      <c r="B4867" s="23" t="inlineStr">
        <is>
          <r>
            <t xml:space="preserve">MONTADOR DE ELETROELETRONICOS (HORISTA)</t>
          </r>
        </is>
      </c>
      <c r="C4867" s="22" t="inlineStr">
        <is>
          <r>
            <t xml:space="preserve">SINAPI</t>
          </r>
        </is>
      </c>
      <c r="D4867" s="22" t="inlineStr">
        <is>
          <r>
            <t xml:space="preserve">H</t>
          </r>
        </is>
      </c>
      <c r="E4867" s="24" t="n">
        <v>1.0</v>
      </c>
      <c r="F4867" s="25" t="n">
        <v>18.45</v>
      </c>
      <c r="G4867" s="25" t="n">
        <f>TRUNC(TRUNC(E4867,8)*F4867,2)</f>
        <v>18.45</v>
      </c>
    </row>
    <row r="4868" customHeight="1" ht="15">
      <c r="A4868" s="2" t="inlineStr"/>
      <c r="B4868" s="2" t="inlineStr"/>
      <c r="C4868" s="2" t="inlineStr"/>
      <c r="D4868" s="2" t="inlineStr"/>
      <c r="E4868" s="26" t="inlineStr">
        <is>
          <r>
            <t xml:space="preserve">TOTAL Mão de Obra:</t>
          </r>
        </is>
      </c>
      <c r="F4868" s="26" t="inlineStr"/>
      <c r="G4868" s="27" t="n">
        <f>SUM(G4867:G4867)</f>
        <v>18.45</v>
      </c>
    </row>
    <row r="4869" customHeight="1" ht="15">
      <c r="A4869" s="20" t="inlineStr">
        <is>
          <r>
            <t xml:space="preserve">Serviço</t>
          </r>
        </is>
      </c>
      <c r="B4869" s="20" t="inlineStr"/>
      <c r="C4869" s="21" t="inlineStr">
        <is>
          <r>
            <t xml:space="preserve">FONTE</t>
          </r>
        </is>
      </c>
      <c r="D4869" s="21" t="inlineStr">
        <is>
          <r>
            <t xml:space="preserve">UNID</t>
          </r>
        </is>
      </c>
      <c r="E4869" s="21" t="inlineStr">
        <is>
          <r>
            <t xml:space="preserve">COEFICIENTE</t>
          </r>
        </is>
      </c>
      <c r="F4869" s="21" t="inlineStr">
        <is>
          <r>
            <t xml:space="preserve">PREÇO UNITÁRIO</t>
          </r>
        </is>
      </c>
      <c r="G4869" s="21" t="inlineStr">
        <is>
          <r>
            <t xml:space="preserve">TOTAL</t>
          </r>
        </is>
      </c>
    </row>
    <row r="4870" customHeight="1" ht="29">
      <c r="A4870" s="22" t="inlineStr">
        <is>
          <r>
            <t xml:space="preserve">100295</t>
          </r>
        </is>
      </c>
      <c r="B4870" s="23" t="inlineStr">
        <is>
          <r>
            <t xml:space="preserve">CURSO DE CAPACITAÇÃO PARA MONTADOR DE ELETROELETRONICOS (ENCARGOS COMPLEMENTARES) - HORISTA</t>
          </r>
        </is>
      </c>
      <c r="C4870" s="22" t="inlineStr">
        <is>
          <r>
            <t xml:space="preserve">SINAPI</t>
          </r>
        </is>
      </c>
      <c r="D4870" s="22" t="inlineStr">
        <is>
          <r>
            <t xml:space="preserve">H</t>
          </r>
        </is>
      </c>
      <c r="E4870" s="24" t="n">
        <v>1.0</v>
      </c>
      <c r="F4870" s="25" t="n">
        <v>0.56</v>
      </c>
      <c r="G4870" s="25" t="n">
        <f>TRUNC(TRUNC(E4870,8)*F4870,2)</f>
        <v>0.56</v>
      </c>
    </row>
    <row r="4871" customHeight="1" ht="15">
      <c r="A4871" s="2" t="inlineStr"/>
      <c r="B4871" s="2" t="inlineStr"/>
      <c r="C4871" s="2" t="inlineStr"/>
      <c r="D4871" s="2" t="inlineStr"/>
      <c r="E4871" s="26" t="inlineStr">
        <is>
          <r>
            <t xml:space="preserve">TOTAL Serviço:</t>
          </r>
        </is>
      </c>
      <c r="F4871" s="26" t="inlineStr"/>
      <c r="G4871" s="27" t="n">
        <f>SUM(G4870:G4870)</f>
        <v>0.56</v>
      </c>
    </row>
    <row r="4872" customHeight="1" ht="15">
      <c r="A4872" s="2" t="inlineStr"/>
      <c r="B4872" s="2" t="inlineStr"/>
      <c r="C4872" s="2" t="inlineStr"/>
      <c r="D4872" s="2" t="inlineStr"/>
      <c r="E4872" s="28" t="inlineStr">
        <is>
          <r>
            <t xml:space="preserve">VALOR:</t>
          </r>
        </is>
      </c>
      <c r="F4872" s="28" t="inlineStr"/>
      <c r="G4872" s="29" t="n">
        <f>ROUND(SUM(G4865,G4868,G4871),2)</f>
        <v>27.35</v>
      </c>
    </row>
    <row r="4873" customHeight="1" ht="15">
      <c r="A4873" s="2" t="inlineStr"/>
      <c r="B4873" s="2" t="inlineStr"/>
      <c r="C4873" s="2" t="inlineStr"/>
      <c r="D4873" s="2" t="inlineStr"/>
      <c r="E4873" s="28" t="inlineStr">
        <is>
          <r>
            <t xml:space="preserve">VALOR BDI (20.34%):</t>
          </r>
        </is>
      </c>
      <c r="F4873" s="28" t="inlineStr"/>
      <c r="G4873" s="29" t="n">
        <f>ROUND(G4872*(20.34/100),2)</f>
        <v>5.56</v>
      </c>
    </row>
    <row r="4874" customHeight="1" ht="15">
      <c r="A4874" s="2" t="inlineStr"/>
      <c r="B4874" s="2" t="inlineStr"/>
      <c r="C4874" s="2" t="inlineStr"/>
      <c r="D4874" s="2" t="inlineStr"/>
      <c r="E4874" s="28" t="inlineStr">
        <is>
          <r>
            <t xml:space="preserve">VALOR COM BDI:</t>
          </r>
        </is>
      </c>
      <c r="F4874" s="28" t="inlineStr"/>
      <c r="G4874" s="29" t="n">
        <f>G4873+G4872</f>
        <v>32.91</v>
      </c>
    </row>
    <row r="4875" customHeight="1" ht="10">
      <c r="A4875" s="2" t="inlineStr"/>
      <c r="B4875" s="2" t="inlineStr"/>
      <c r="C4875" s="2" t="inlineStr"/>
      <c r="D4875" s="2" t="inlineStr"/>
      <c r="E4875" s="18" t="inlineStr"/>
      <c r="F4875" s="18" t="inlineStr"/>
      <c r="G4875" s="18" t="inlineStr"/>
    </row>
    <row r="4876" customHeight="1" ht="20">
      <c r="A4876" s="19" t="inlineStr">
        <is>
          <r>
            <t xml:space="preserve">​88278​ MONTADOR DE ESTRUTURAS METÁLICAS COM ENCARGOS COMPLEMENTARES​ (H)</t>
          </r>
        </is>
      </c>
      <c r="B4876" s="19" t="inlineStr"/>
      <c r="C4876" s="19" t="inlineStr"/>
      <c r="D4876" s="19" t="inlineStr"/>
      <c r="E4876" s="19" t="inlineStr"/>
      <c r="F4876" s="19" t="inlineStr"/>
      <c r="G4876" s="19" t="inlineStr"/>
    </row>
    <row r="4877" customHeight="1" ht="15">
      <c r="A4877" s="20" t="inlineStr">
        <is>
          <r>
            <t xml:space="preserve">Encargos Complementares</t>
          </r>
        </is>
      </c>
      <c r="B4877" s="20" t="inlineStr"/>
      <c r="C4877" s="21" t="inlineStr">
        <is>
          <r>
            <t xml:space="preserve">FONTE</t>
          </r>
        </is>
      </c>
      <c r="D4877" s="21" t="inlineStr">
        <is>
          <r>
            <t xml:space="preserve">UNID</t>
          </r>
        </is>
      </c>
      <c r="E4877" s="21" t="inlineStr">
        <is>
          <r>
            <t xml:space="preserve">COEFICIENTE</t>
          </r>
        </is>
      </c>
      <c r="F4877" s="21" t="inlineStr">
        <is>
          <r>
            <t xml:space="preserve">PREÇO UNITÁRIO</t>
          </r>
        </is>
      </c>
      <c r="G4877" s="21" t="inlineStr">
        <is>
          <r>
            <t xml:space="preserve">TOTAL</t>
          </r>
        </is>
      </c>
    </row>
    <row r="4878" customHeight="1" ht="21">
      <c r="A4878" s="22" t="inlineStr">
        <is>
          <r>
            <t xml:space="preserve">00037370</t>
          </r>
        </is>
      </c>
      <c r="B4878" s="23" t="inlineStr">
        <is>
          <r>
            <t xml:space="preserve">ALIMENTACAO - HORISTA (COLETADO CAIXA - ENCARGOS COMPLEMENTARES)</t>
          </r>
        </is>
      </c>
      <c r="C4878" s="22" t="inlineStr">
        <is>
          <r>
            <t xml:space="preserve">SINAPI</t>
          </r>
        </is>
      </c>
      <c r="D4878" s="22" t="inlineStr">
        <is>
          <r>
            <t xml:space="preserve">H</t>
          </r>
        </is>
      </c>
      <c r="E4878" s="24" t="n">
        <v>1.0</v>
      </c>
      <c r="F4878" s="25" t="n">
        <v>3.62</v>
      </c>
      <c r="G4878" s="25" t="n">
        <f>TRUNC(TRUNC(E4878,8)*F4878,2)</f>
        <v>3.62</v>
      </c>
    </row>
    <row r="4879" customHeight="1" ht="21">
      <c r="A4879" s="22" t="inlineStr">
        <is>
          <r>
            <t xml:space="preserve">00043488</t>
          </r>
        </is>
      </c>
      <c r="B4879" s="23" t="inlineStr">
        <is>
          <r>
            <t xml:space="preserve">EPI - FAMILIA OPERADOR ESCAVADEIRA - HORISTA (ENCARGOS COMPLEMENTARES - COLETADO CAIXA)</t>
          </r>
        </is>
      </c>
      <c r="C4879" s="22" t="inlineStr">
        <is>
          <r>
            <t xml:space="preserve">SINAPI</t>
          </r>
        </is>
      </c>
      <c r="D4879" s="22" t="inlineStr">
        <is>
          <r>
            <t xml:space="preserve">H</t>
          </r>
        </is>
      </c>
      <c r="E4879" s="24" t="n">
        <v>1.0</v>
      </c>
      <c r="F4879" s="25" t="n">
        <v>0.89</v>
      </c>
      <c r="G4879" s="25" t="n">
        <f>TRUNC(TRUNC(E4879,8)*F4879,2)</f>
        <v>0.89</v>
      </c>
    </row>
    <row r="4880" customHeight="1" ht="21">
      <c r="A4880" s="22" t="inlineStr">
        <is>
          <r>
            <t xml:space="preserve">00037372</t>
          </r>
        </is>
      </c>
      <c r="B4880" s="23" t="inlineStr">
        <is>
          <r>
            <t xml:space="preserve">EXAMES - HORISTA (COLETADO CAIXA - ENCARGOS COMPLEMENTARES)</t>
          </r>
        </is>
      </c>
      <c r="C4880" s="22" t="inlineStr">
        <is>
          <r>
            <t xml:space="preserve">SINAPI</t>
          </r>
        </is>
      </c>
      <c r="D4880" s="22" t="inlineStr">
        <is>
          <r>
            <t xml:space="preserve">H</t>
          </r>
        </is>
      </c>
      <c r="E4880" s="24" t="n">
        <v>1.0</v>
      </c>
      <c r="F4880" s="25" t="n">
        <v>1.43</v>
      </c>
      <c r="G4880" s="25" t="n">
        <f>TRUNC(TRUNC(E4880,8)*F4880,2)</f>
        <v>1.43</v>
      </c>
    </row>
    <row r="4881" customHeight="1" ht="29">
      <c r="A4881" s="22" t="inlineStr">
        <is>
          <r>
            <t xml:space="preserve">00043464</t>
          </r>
        </is>
      </c>
      <c r="B4881" s="23" t="inlineStr">
        <is>
          <r>
            <t xml:space="preserve">FERRAMENTAS - FAMILIA OPERADOR ESCAVADEIRA - HORISTA (ENCARGOS COMPLEMENTARES - COLETADO CAIXA)</t>
          </r>
        </is>
      </c>
      <c r="C4881" s="22" t="inlineStr">
        <is>
          <r>
            <t xml:space="preserve">SINAPI</t>
          </r>
        </is>
      </c>
      <c r="D4881" s="22" t="inlineStr">
        <is>
          <r>
            <t xml:space="preserve">H</t>
          </r>
        </is>
      </c>
      <c r="E4881" s="24" t="n">
        <v>1.0</v>
      </c>
      <c r="F4881" s="25" t="n">
        <v>0.01</v>
      </c>
      <c r="G4881" s="25" t="n">
        <f>TRUNC(TRUNC(E4881,8)*F4881,2)</f>
        <v>0.01</v>
      </c>
    </row>
    <row r="4882" customHeight="1" ht="21">
      <c r="A4882" s="22" t="inlineStr">
        <is>
          <r>
            <t xml:space="preserve">00037373</t>
          </r>
        </is>
      </c>
      <c r="B4882" s="23" t="inlineStr">
        <is>
          <r>
            <t xml:space="preserve">SEGURO - HORISTA (COLETADO CAIXA - ENCARGOS COMPLEMENTARES)</t>
          </r>
        </is>
      </c>
      <c r="C4882" s="22" t="inlineStr">
        <is>
          <r>
            <t xml:space="preserve">SINAPI</t>
          </r>
        </is>
      </c>
      <c r="D4882" s="22" t="inlineStr">
        <is>
          <r>
            <t xml:space="preserve">H</t>
          </r>
        </is>
      </c>
      <c r="E4882" s="24" t="n">
        <v>1.0</v>
      </c>
      <c r="F4882" s="25" t="n">
        <v>0.08</v>
      </c>
      <c r="G4882" s="25" t="n">
        <f>TRUNC(TRUNC(E4882,8)*F4882,2)</f>
        <v>0.08</v>
      </c>
    </row>
    <row r="4883" customHeight="1" ht="21">
      <c r="A4883" s="22" t="inlineStr">
        <is>
          <r>
            <t xml:space="preserve">00037371</t>
          </r>
        </is>
      </c>
      <c r="B4883" s="23" t="inlineStr">
        <is>
          <r>
            <t xml:space="preserve">TRANSPORTE - HORISTA (COLETADO CAIXA - ENCARGOS COMPLEMENTARES)</t>
          </r>
        </is>
      </c>
      <c r="C4883" s="22" t="inlineStr">
        <is>
          <r>
            <t xml:space="preserve">SINAPI</t>
          </r>
        </is>
      </c>
      <c r="D4883" s="22" t="inlineStr">
        <is>
          <r>
            <t xml:space="preserve">H</t>
          </r>
        </is>
      </c>
      <c r="E4883" s="24" t="n">
        <v>1.0</v>
      </c>
      <c r="F4883" s="25" t="n">
        <v>1.09</v>
      </c>
      <c r="G4883" s="25" t="n">
        <f>TRUNC(TRUNC(E4883,8)*F4883,2)</f>
        <v>1.09</v>
      </c>
    </row>
    <row r="4884" customHeight="1" ht="15">
      <c r="A4884" s="2" t="inlineStr"/>
      <c r="B4884" s="2" t="inlineStr"/>
      <c r="C4884" s="2" t="inlineStr"/>
      <c r="D4884" s="2" t="inlineStr"/>
      <c r="E4884" s="26" t="inlineStr">
        <is>
          <r>
            <t xml:space="preserve">TOTAL Encargos Complementares:</t>
          </r>
        </is>
      </c>
      <c r="F4884" s="26" t="inlineStr"/>
      <c r="G4884" s="27" t="n">
        <f>SUM(G4878:G4883)</f>
        <v>7.12</v>
      </c>
    </row>
    <row r="4885" customHeight="1" ht="15">
      <c r="A4885" s="20" t="inlineStr">
        <is>
          <r>
            <t xml:space="preserve">Mão de Obra</t>
          </r>
        </is>
      </c>
      <c r="B4885" s="20" t="inlineStr"/>
      <c r="C4885" s="21" t="inlineStr">
        <is>
          <r>
            <t xml:space="preserve">FONTE</t>
          </r>
        </is>
      </c>
      <c r="D4885" s="21" t="inlineStr">
        <is>
          <r>
            <t xml:space="preserve">UNID</t>
          </r>
        </is>
      </c>
      <c r="E4885" s="21" t="inlineStr">
        <is>
          <r>
            <t xml:space="preserve">COEFICIENTE</t>
          </r>
        </is>
      </c>
      <c r="F4885" s="21" t="inlineStr">
        <is>
          <r>
            <t xml:space="preserve">PREÇO UNITÁRIO</t>
          </r>
        </is>
      </c>
      <c r="G4885" s="21" t="inlineStr">
        <is>
          <r>
            <t xml:space="preserve">TOTAL</t>
          </r>
        </is>
      </c>
    </row>
    <row r="4886" customHeight="1" ht="15">
      <c r="A4886" s="22" t="inlineStr">
        <is>
          <r>
            <t xml:space="preserve">00044497</t>
          </r>
        </is>
      </c>
      <c r="B4886" s="23" t="inlineStr">
        <is>
          <r>
            <t xml:space="preserve">MONTADOR DE ESTRUTURAS METALICAS HORISTA</t>
          </r>
        </is>
      </c>
      <c r="C4886" s="22" t="inlineStr">
        <is>
          <r>
            <t xml:space="preserve">SINAPI</t>
          </r>
        </is>
      </c>
      <c r="D4886" s="22" t="inlineStr">
        <is>
          <r>
            <t xml:space="preserve">H</t>
          </r>
        </is>
      </c>
      <c r="E4886" s="24" t="n">
        <v>1.0</v>
      </c>
      <c r="F4886" s="25" t="n">
        <v>20.19</v>
      </c>
      <c r="G4886" s="25" t="n">
        <f>TRUNC(TRUNC(E4886,8)*F4886,2)</f>
        <v>20.19</v>
      </c>
    </row>
    <row r="4887" customHeight="1" ht="15">
      <c r="A4887" s="2" t="inlineStr"/>
      <c r="B4887" s="2" t="inlineStr"/>
      <c r="C4887" s="2" t="inlineStr"/>
      <c r="D4887" s="2" t="inlineStr"/>
      <c r="E4887" s="26" t="inlineStr">
        <is>
          <r>
            <t xml:space="preserve">TOTAL Mão de Obra:</t>
          </r>
        </is>
      </c>
      <c r="F4887" s="26" t="inlineStr"/>
      <c r="G4887" s="27" t="n">
        <f>SUM(G4886:G4886)</f>
        <v>20.19</v>
      </c>
    </row>
    <row r="4888" customHeight="1" ht="15">
      <c r="A4888" s="20" t="inlineStr">
        <is>
          <r>
            <t xml:space="preserve">Serviço</t>
          </r>
        </is>
      </c>
      <c r="B4888" s="20" t="inlineStr"/>
      <c r="C4888" s="21" t="inlineStr">
        <is>
          <r>
            <t xml:space="preserve">FONTE</t>
          </r>
        </is>
      </c>
      <c r="D4888" s="21" t="inlineStr">
        <is>
          <r>
            <t xml:space="preserve">UNID</t>
          </r>
        </is>
      </c>
      <c r="E4888" s="21" t="inlineStr">
        <is>
          <r>
            <t xml:space="preserve">COEFICIENTE</t>
          </r>
        </is>
      </c>
      <c r="F4888" s="21" t="inlineStr">
        <is>
          <r>
            <t xml:space="preserve">PREÇO UNITÁRIO</t>
          </r>
        </is>
      </c>
      <c r="G4888" s="21" t="inlineStr">
        <is>
          <r>
            <t xml:space="preserve">TOTAL</t>
          </r>
        </is>
      </c>
    </row>
    <row r="4889" customHeight="1" ht="21">
      <c r="A4889" s="22" t="inlineStr">
        <is>
          <r>
            <t xml:space="preserve">95344</t>
          </r>
        </is>
      </c>
      <c r="B4889" s="23" t="inlineStr">
        <is>
          <r>
            <t xml:space="preserve">CURSO DE CAPACITAÇÃO PARA MONTADOR DE ESTRUTURA METÁLICA (ENCARGOS COMPLEMENTARES) - HORISTA</t>
          </r>
        </is>
      </c>
      <c r="C4889" s="22" t="inlineStr">
        <is>
          <r>
            <t xml:space="preserve">SINAPI</t>
          </r>
        </is>
      </c>
      <c r="D4889" s="22" t="inlineStr">
        <is>
          <r>
            <t xml:space="preserve">H</t>
          </r>
        </is>
      </c>
      <c r="E4889" s="24" t="n">
        <v>1.0</v>
      </c>
      <c r="F4889" s="25" t="n">
        <v>0.23</v>
      </c>
      <c r="G4889" s="25" t="n">
        <f>TRUNC(TRUNC(E4889,8)*F4889,2)</f>
        <v>0.23</v>
      </c>
    </row>
    <row r="4890" customHeight="1" ht="15">
      <c r="A4890" s="2" t="inlineStr"/>
      <c r="B4890" s="2" t="inlineStr"/>
      <c r="C4890" s="2" t="inlineStr"/>
      <c r="D4890" s="2" t="inlineStr"/>
      <c r="E4890" s="26" t="inlineStr">
        <is>
          <r>
            <t xml:space="preserve">TOTAL Serviço:</t>
          </r>
        </is>
      </c>
      <c r="F4890" s="26" t="inlineStr"/>
      <c r="G4890" s="27" t="n">
        <f>SUM(G4889:G4889)</f>
        <v>0.23</v>
      </c>
    </row>
    <row r="4891" customHeight="1" ht="15">
      <c r="A4891" s="2" t="inlineStr"/>
      <c r="B4891" s="2" t="inlineStr"/>
      <c r="C4891" s="2" t="inlineStr"/>
      <c r="D4891" s="2" t="inlineStr"/>
      <c r="E4891" s="28" t="inlineStr">
        <is>
          <r>
            <t xml:space="preserve">VALOR:</t>
          </r>
        </is>
      </c>
      <c r="F4891" s="28" t="inlineStr"/>
      <c r="G4891" s="29" t="n">
        <f>ROUND(SUM(G4884,G4887,G4890),2)</f>
        <v>27.54</v>
      </c>
    </row>
    <row r="4892" customHeight="1" ht="15">
      <c r="A4892" s="2" t="inlineStr"/>
      <c r="B4892" s="2" t="inlineStr"/>
      <c r="C4892" s="2" t="inlineStr"/>
      <c r="D4892" s="2" t="inlineStr"/>
      <c r="E4892" s="28" t="inlineStr">
        <is>
          <r>
            <t xml:space="preserve">VALOR BDI (20.34%):</t>
          </r>
        </is>
      </c>
      <c r="F4892" s="28" t="inlineStr"/>
      <c r="G4892" s="29" t="n">
        <f>ROUND(G4891*(20.34/100),2)</f>
        <v>5.6</v>
      </c>
    </row>
    <row r="4893" customHeight="1" ht="15">
      <c r="A4893" s="2" t="inlineStr"/>
      <c r="B4893" s="2" t="inlineStr"/>
      <c r="C4893" s="2" t="inlineStr"/>
      <c r="D4893" s="2" t="inlineStr"/>
      <c r="E4893" s="28" t="inlineStr">
        <is>
          <r>
            <t xml:space="preserve">VALOR COM BDI:</t>
          </r>
        </is>
      </c>
      <c r="F4893" s="28" t="inlineStr"/>
      <c r="G4893" s="29" t="n">
        <f>G4892+G4891</f>
        <v>33.14</v>
      </c>
    </row>
    <row r="4894" customHeight="1" ht="10">
      <c r="A4894" s="2" t="inlineStr"/>
      <c r="B4894" s="2" t="inlineStr"/>
      <c r="C4894" s="2" t="inlineStr"/>
      <c r="D4894" s="2" t="inlineStr"/>
      <c r="E4894" s="18" t="inlineStr"/>
      <c r="F4894" s="18" t="inlineStr"/>
      <c r="G4894" s="18" t="inlineStr"/>
    </row>
    <row r="4895" customHeight="1" ht="20">
      <c r="A4895" s="19" t="inlineStr">
        <is>
          <r>
            <t xml:space="preserve">​88279​ MONTADOR ELETROMECÂNICO COM ENCARGOS COMPLEMENTARES​ (H)</t>
          </r>
        </is>
      </c>
      <c r="B4895" s="19" t="inlineStr"/>
      <c r="C4895" s="19" t="inlineStr"/>
      <c r="D4895" s="19" t="inlineStr"/>
      <c r="E4895" s="19" t="inlineStr"/>
      <c r="F4895" s="19" t="inlineStr"/>
      <c r="G4895" s="19" t="inlineStr"/>
    </row>
    <row r="4896" customHeight="1" ht="15">
      <c r="A4896" s="20" t="inlineStr">
        <is>
          <r>
            <t xml:space="preserve">Encargos Complementares</t>
          </r>
        </is>
      </c>
      <c r="B4896" s="20" t="inlineStr"/>
      <c r="C4896" s="21" t="inlineStr">
        <is>
          <r>
            <t xml:space="preserve">FONTE</t>
          </r>
        </is>
      </c>
      <c r="D4896" s="21" t="inlineStr">
        <is>
          <r>
            <t xml:space="preserve">UNID</t>
          </r>
        </is>
      </c>
      <c r="E4896" s="21" t="inlineStr">
        <is>
          <r>
            <t xml:space="preserve">COEFICIENTE</t>
          </r>
        </is>
      </c>
      <c r="F4896" s="21" t="inlineStr">
        <is>
          <r>
            <t xml:space="preserve">PREÇO UNITÁRIO</t>
          </r>
        </is>
      </c>
      <c r="G4896" s="21" t="inlineStr">
        <is>
          <r>
            <t xml:space="preserve">TOTAL</t>
          </r>
        </is>
      </c>
    </row>
    <row r="4897" customHeight="1" ht="21">
      <c r="A4897" s="22" t="inlineStr">
        <is>
          <r>
            <t xml:space="preserve">00037370</t>
          </r>
        </is>
      </c>
      <c r="B4897" s="23" t="inlineStr">
        <is>
          <r>
            <t xml:space="preserve">ALIMENTACAO - HORISTA (COLETADO CAIXA - ENCARGOS COMPLEMENTARES)</t>
          </r>
        </is>
      </c>
      <c r="C4897" s="22" t="inlineStr">
        <is>
          <r>
            <t xml:space="preserve">SINAPI</t>
          </r>
        </is>
      </c>
      <c r="D4897" s="22" t="inlineStr">
        <is>
          <r>
            <t xml:space="preserve">H</t>
          </r>
        </is>
      </c>
      <c r="E4897" s="24" t="n">
        <v>1.0</v>
      </c>
      <c r="F4897" s="25" t="n">
        <v>3.62</v>
      </c>
      <c r="G4897" s="25" t="n">
        <f>TRUNC(TRUNC(E4897,8)*F4897,2)</f>
        <v>3.62</v>
      </c>
    </row>
    <row r="4898" customHeight="1" ht="21">
      <c r="A4898" s="22" t="inlineStr">
        <is>
          <r>
            <t xml:space="preserve">00043484</t>
          </r>
        </is>
      </c>
      <c r="B4898" s="23" t="inlineStr">
        <is>
          <r>
            <t xml:space="preserve">EPI - FAMILIA ELETRICISTA - HORISTA (ENCARGOS COMPLEMENTARES - COLETADO CAIXA)</t>
          </r>
        </is>
      </c>
      <c r="C4898" s="22" t="inlineStr">
        <is>
          <r>
            <t xml:space="preserve">SINAPI</t>
          </r>
        </is>
      </c>
      <c r="D4898" s="22" t="inlineStr">
        <is>
          <r>
            <t xml:space="preserve">H</t>
          </r>
        </is>
      </c>
      <c r="E4898" s="24" t="n">
        <v>1.0</v>
      </c>
      <c r="F4898" s="25" t="n">
        <v>1.26</v>
      </c>
      <c r="G4898" s="25" t="n">
        <f>TRUNC(TRUNC(E4898,8)*F4898,2)</f>
        <v>1.26</v>
      </c>
    </row>
    <row r="4899" customHeight="1" ht="21">
      <c r="A4899" s="22" t="inlineStr">
        <is>
          <r>
            <t xml:space="preserve">00037372</t>
          </r>
        </is>
      </c>
      <c r="B4899" s="23" t="inlineStr">
        <is>
          <r>
            <t xml:space="preserve">EXAMES - HORISTA (COLETADO CAIXA - ENCARGOS COMPLEMENTARES)</t>
          </r>
        </is>
      </c>
      <c r="C4899" s="22" t="inlineStr">
        <is>
          <r>
            <t xml:space="preserve">SINAPI</t>
          </r>
        </is>
      </c>
      <c r="D4899" s="22" t="inlineStr">
        <is>
          <r>
            <t xml:space="preserve">H</t>
          </r>
        </is>
      </c>
      <c r="E4899" s="24" t="n">
        <v>1.0</v>
      </c>
      <c r="F4899" s="25" t="n">
        <v>1.43</v>
      </c>
      <c r="G4899" s="25" t="n">
        <f>TRUNC(TRUNC(E4899,8)*F4899,2)</f>
        <v>1.43</v>
      </c>
    </row>
    <row r="4900" customHeight="1" ht="21">
      <c r="A4900" s="22" t="inlineStr">
        <is>
          <r>
            <t xml:space="preserve">00043460</t>
          </r>
        </is>
      </c>
      <c r="B4900" s="23" t="inlineStr">
        <is>
          <r>
            <t xml:space="preserve">FERRAMENTAS - FAMILIA ELETRICISTA - HORISTA (ENCARGOS COMPLEMENTARES - COLETADO CAIXA)</t>
          </r>
        </is>
      </c>
      <c r="C4900" s="22" t="inlineStr">
        <is>
          <r>
            <t xml:space="preserve">SINAPI</t>
          </r>
        </is>
      </c>
      <c r="D4900" s="22" t="inlineStr">
        <is>
          <r>
            <t xml:space="preserve">H</t>
          </r>
        </is>
      </c>
      <c r="E4900" s="24" t="n">
        <v>1.0</v>
      </c>
      <c r="F4900" s="25" t="n">
        <v>0.86</v>
      </c>
      <c r="G4900" s="25" t="n">
        <f>TRUNC(TRUNC(E4900,8)*F4900,2)</f>
        <v>0.86</v>
      </c>
    </row>
    <row r="4901" customHeight="1" ht="21">
      <c r="A4901" s="22" t="inlineStr">
        <is>
          <r>
            <t xml:space="preserve">00037373</t>
          </r>
        </is>
      </c>
      <c r="B4901" s="23" t="inlineStr">
        <is>
          <r>
            <t xml:space="preserve">SEGURO - HORISTA (COLETADO CAIXA - ENCARGOS COMPLEMENTARES)</t>
          </r>
        </is>
      </c>
      <c r="C4901" s="22" t="inlineStr">
        <is>
          <r>
            <t xml:space="preserve">SINAPI</t>
          </r>
        </is>
      </c>
      <c r="D4901" s="22" t="inlineStr">
        <is>
          <r>
            <t xml:space="preserve">H</t>
          </r>
        </is>
      </c>
      <c r="E4901" s="24" t="n">
        <v>1.0</v>
      </c>
      <c r="F4901" s="25" t="n">
        <v>0.08</v>
      </c>
      <c r="G4901" s="25" t="n">
        <f>TRUNC(TRUNC(E4901,8)*F4901,2)</f>
        <v>0.08</v>
      </c>
    </row>
    <row r="4902" customHeight="1" ht="21">
      <c r="A4902" s="22" t="inlineStr">
        <is>
          <r>
            <t xml:space="preserve">00037371</t>
          </r>
        </is>
      </c>
      <c r="B4902" s="23" t="inlineStr">
        <is>
          <r>
            <t xml:space="preserve">TRANSPORTE - HORISTA (COLETADO CAIXA - ENCARGOS COMPLEMENTARES)</t>
          </r>
        </is>
      </c>
      <c r="C4902" s="22" t="inlineStr">
        <is>
          <r>
            <t xml:space="preserve">SINAPI</t>
          </r>
        </is>
      </c>
      <c r="D4902" s="22" t="inlineStr">
        <is>
          <r>
            <t xml:space="preserve">H</t>
          </r>
        </is>
      </c>
      <c r="E4902" s="24" t="n">
        <v>1.0</v>
      </c>
      <c r="F4902" s="25" t="n">
        <v>1.09</v>
      </c>
      <c r="G4902" s="25" t="n">
        <f>TRUNC(TRUNC(E4902,8)*F4902,2)</f>
        <v>1.09</v>
      </c>
    </row>
    <row r="4903" customHeight="1" ht="15">
      <c r="A4903" s="2" t="inlineStr"/>
      <c r="B4903" s="2" t="inlineStr"/>
      <c r="C4903" s="2" t="inlineStr"/>
      <c r="D4903" s="2" t="inlineStr"/>
      <c r="E4903" s="26" t="inlineStr">
        <is>
          <r>
            <t xml:space="preserve">TOTAL Encargos Complementares:</t>
          </r>
        </is>
      </c>
      <c r="F4903" s="26" t="inlineStr"/>
      <c r="G4903" s="27" t="n">
        <f>SUM(G4897:G4902)</f>
        <v>8.34</v>
      </c>
    </row>
    <row r="4904" customHeight="1" ht="15">
      <c r="A4904" s="20" t="inlineStr">
        <is>
          <r>
            <t xml:space="preserve">Mão de Obra</t>
          </r>
        </is>
      </c>
      <c r="B4904" s="20" t="inlineStr"/>
      <c r="C4904" s="21" t="inlineStr">
        <is>
          <r>
            <t xml:space="preserve">FONTE</t>
          </r>
        </is>
      </c>
      <c r="D4904" s="21" t="inlineStr">
        <is>
          <r>
            <t xml:space="preserve">UNID</t>
          </r>
        </is>
      </c>
      <c r="E4904" s="21" t="inlineStr">
        <is>
          <r>
            <t xml:space="preserve">COEFICIENTE</t>
          </r>
        </is>
      </c>
      <c r="F4904" s="21" t="inlineStr">
        <is>
          <r>
            <t xml:space="preserve">PREÇO UNITÁRIO</t>
          </r>
        </is>
      </c>
      <c r="G4904" s="21" t="inlineStr">
        <is>
          <r>
            <t xml:space="preserve">TOTAL</t>
          </r>
        </is>
      </c>
    </row>
    <row r="4905" customHeight="1" ht="15">
      <c r="A4905" s="22" t="inlineStr">
        <is>
          <r>
            <t xml:space="preserve">00002437</t>
          </r>
        </is>
      </c>
      <c r="B4905" s="23" t="inlineStr">
        <is>
          <r>
            <t xml:space="preserve">MONTADOR DE MAQUINAS (HORISTA)</t>
          </r>
        </is>
      </c>
      <c r="C4905" s="22" t="inlineStr">
        <is>
          <r>
            <t xml:space="preserve">SINAPI</t>
          </r>
        </is>
      </c>
      <c r="D4905" s="22" t="inlineStr">
        <is>
          <r>
            <t xml:space="preserve">H</t>
          </r>
        </is>
      </c>
      <c r="E4905" s="24" t="n">
        <v>1.0</v>
      </c>
      <c r="F4905" s="25" t="n">
        <v>23.98</v>
      </c>
      <c r="G4905" s="25" t="n">
        <f>TRUNC(TRUNC(E4905,8)*F4905,2)</f>
        <v>23.98</v>
      </c>
    </row>
    <row r="4906" customHeight="1" ht="15">
      <c r="A4906" s="2" t="inlineStr"/>
      <c r="B4906" s="2" t="inlineStr"/>
      <c r="C4906" s="2" t="inlineStr"/>
      <c r="D4906" s="2" t="inlineStr"/>
      <c r="E4906" s="26" t="inlineStr">
        <is>
          <r>
            <t xml:space="preserve">TOTAL Mão de Obra:</t>
          </r>
        </is>
      </c>
      <c r="F4906" s="26" t="inlineStr"/>
      <c r="G4906" s="27" t="n">
        <f>SUM(G4905:G4905)</f>
        <v>23.98</v>
      </c>
    </row>
    <row r="4907" customHeight="1" ht="15">
      <c r="A4907" s="20" t="inlineStr">
        <is>
          <r>
            <t xml:space="preserve">Serviço</t>
          </r>
        </is>
      </c>
      <c r="B4907" s="20" t="inlineStr"/>
      <c r="C4907" s="21" t="inlineStr">
        <is>
          <r>
            <t xml:space="preserve">FONTE</t>
          </r>
        </is>
      </c>
      <c r="D4907" s="21" t="inlineStr">
        <is>
          <r>
            <t xml:space="preserve">UNID</t>
          </r>
        </is>
      </c>
      <c r="E4907" s="21" t="inlineStr">
        <is>
          <r>
            <t xml:space="preserve">COEFICIENTE</t>
          </r>
        </is>
      </c>
      <c r="F4907" s="21" t="inlineStr">
        <is>
          <r>
            <t xml:space="preserve">PREÇO UNITÁRIO</t>
          </r>
        </is>
      </c>
      <c r="G4907" s="21" t="inlineStr">
        <is>
          <r>
            <t xml:space="preserve">TOTAL</t>
          </r>
        </is>
      </c>
    </row>
    <row r="4908" customHeight="1" ht="29">
      <c r="A4908" s="22" t="inlineStr">
        <is>
          <r>
            <t xml:space="preserve">95345</t>
          </r>
        </is>
      </c>
      <c r="B4908" s="23" t="inlineStr">
        <is>
          <r>
            <t xml:space="preserve">CURSO DE CAPACITAÇÃO PARA MONTADOR ELETROMECÂNICO (ENCARGOS COMPLEMENTARES) - HORISTA</t>
          </r>
        </is>
      </c>
      <c r="C4908" s="22" t="inlineStr">
        <is>
          <r>
            <t xml:space="preserve">SINAPI</t>
          </r>
        </is>
      </c>
      <c r="D4908" s="22" t="inlineStr">
        <is>
          <r>
            <t xml:space="preserve">H</t>
          </r>
        </is>
      </c>
      <c r="E4908" s="24" t="n">
        <v>1.0</v>
      </c>
      <c r="F4908" s="25" t="n">
        <v>0.74</v>
      </c>
      <c r="G4908" s="25" t="n">
        <f>TRUNC(TRUNC(E4908,8)*F4908,2)</f>
        <v>0.74</v>
      </c>
    </row>
    <row r="4909" customHeight="1" ht="15">
      <c r="A4909" s="2" t="inlineStr"/>
      <c r="B4909" s="2" t="inlineStr"/>
      <c r="C4909" s="2" t="inlineStr"/>
      <c r="D4909" s="2" t="inlineStr"/>
      <c r="E4909" s="26" t="inlineStr">
        <is>
          <r>
            <t xml:space="preserve">TOTAL Serviço:</t>
          </r>
        </is>
      </c>
      <c r="F4909" s="26" t="inlineStr"/>
      <c r="G4909" s="27" t="n">
        <f>SUM(G4908:G4908)</f>
        <v>0.74</v>
      </c>
    </row>
    <row r="4910" customHeight="1" ht="15">
      <c r="A4910" s="2" t="inlineStr"/>
      <c r="B4910" s="2" t="inlineStr"/>
      <c r="C4910" s="2" t="inlineStr"/>
      <c r="D4910" s="2" t="inlineStr"/>
      <c r="E4910" s="28" t="inlineStr">
        <is>
          <r>
            <t xml:space="preserve">VALOR:</t>
          </r>
        </is>
      </c>
      <c r="F4910" s="28" t="inlineStr"/>
      <c r="G4910" s="29" t="n">
        <f>ROUND(SUM(G4903,G4906,G4909),2)</f>
        <v>33.06</v>
      </c>
    </row>
    <row r="4911" customHeight="1" ht="15">
      <c r="A4911" s="2" t="inlineStr"/>
      <c r="B4911" s="2" t="inlineStr"/>
      <c r="C4911" s="2" t="inlineStr"/>
      <c r="D4911" s="2" t="inlineStr"/>
      <c r="E4911" s="28" t="inlineStr">
        <is>
          <r>
            <t xml:space="preserve">VALOR BDI (20.34%):</t>
          </r>
        </is>
      </c>
      <c r="F4911" s="28" t="inlineStr"/>
      <c r="G4911" s="29" t="n">
        <f>ROUND(G4910*(20.34/100),2)</f>
        <v>6.72</v>
      </c>
    </row>
    <row r="4912" customHeight="1" ht="15">
      <c r="A4912" s="2" t="inlineStr"/>
      <c r="B4912" s="2" t="inlineStr"/>
      <c r="C4912" s="2" t="inlineStr"/>
      <c r="D4912" s="2" t="inlineStr"/>
      <c r="E4912" s="28" t="inlineStr">
        <is>
          <r>
            <t xml:space="preserve">VALOR COM BDI:</t>
          </r>
        </is>
      </c>
      <c r="F4912" s="28" t="inlineStr"/>
      <c r="G4912" s="29" t="n">
        <f>G4911+G4910</f>
        <v>39.78</v>
      </c>
    </row>
    <row r="4913" customHeight="1" ht="10">
      <c r="A4913" s="2" t="inlineStr"/>
      <c r="B4913" s="2" t="inlineStr"/>
      <c r="C4913" s="2" t="inlineStr"/>
      <c r="D4913" s="2" t="inlineStr"/>
      <c r="E4913" s="18" t="inlineStr"/>
      <c r="F4913" s="18" t="inlineStr"/>
      <c r="G4913" s="18" t="inlineStr"/>
    </row>
    <row r="4914" customHeight="1" ht="20">
      <c r="A4914" s="19" t="inlineStr">
        <is>
          <r>
            <t xml:space="preserve">​97063​ MONTAGEM E DESMONTAGEM DE ANDAIME MODULAR FACHADEIRO, COM PISO METÁLICO, PARA EDIFÍCIOS COM MULTIPLOS PAVIMENTOS (EXCLUSIVE ANDAIME E LIMPEZA). AF_03/2024​ (M2)</t>
          </r>
        </is>
      </c>
      <c r="B4914" s="19" t="inlineStr"/>
      <c r="C4914" s="19" t="inlineStr"/>
      <c r="D4914" s="19" t="inlineStr"/>
      <c r="E4914" s="19" t="inlineStr"/>
      <c r="F4914" s="19" t="inlineStr"/>
      <c r="G4914" s="19" t="inlineStr"/>
    </row>
    <row r="4915" customHeight="1" ht="15">
      <c r="A4915" s="20" t="inlineStr">
        <is>
          <r>
            <t xml:space="preserve">Mão de Obra com Encargos Complementares</t>
          </r>
        </is>
      </c>
      <c r="B4915" s="20" t="inlineStr"/>
      <c r="C4915" s="21" t="inlineStr">
        <is>
          <r>
            <t xml:space="preserve">FONTE</t>
          </r>
        </is>
      </c>
      <c r="D4915" s="21" t="inlineStr">
        <is>
          <r>
            <t xml:space="preserve">UNID</t>
          </r>
        </is>
      </c>
      <c r="E4915" s="21" t="inlineStr">
        <is>
          <r>
            <t xml:space="preserve">COEFICIENTE</t>
          </r>
        </is>
      </c>
      <c r="F4915" s="21" t="inlineStr">
        <is>
          <r>
            <t xml:space="preserve">PREÇO UNITÁRIO</t>
          </r>
        </is>
      </c>
      <c r="G4915" s="21" t="inlineStr">
        <is>
          <r>
            <t xml:space="preserve">TOTAL</t>
          </r>
        </is>
      </c>
    </row>
    <row r="4916" customHeight="1" ht="21">
      <c r="A4916" s="22" t="inlineStr">
        <is>
          <r>
            <t xml:space="preserve">88278</t>
          </r>
        </is>
      </c>
      <c r="B4916" s="23" t="inlineStr">
        <is>
          <r>
            <t xml:space="preserve">MONTADOR DE ESTRUTURAS METÁLICAS COM ENCARGOS COMPLEMENTARES</t>
          </r>
        </is>
      </c>
      <c r="C4916" s="22" t="inlineStr">
        <is>
          <r>
            <t xml:space="preserve">SINAPI</t>
          </r>
        </is>
      </c>
      <c r="D4916" s="22" t="inlineStr">
        <is>
          <r>
            <t xml:space="preserve">H</t>
          </r>
        </is>
      </c>
      <c r="E4916" s="24" t="n">
        <v>0.5546</v>
      </c>
      <c r="F4916" s="25" t="n">
        <v>27.54</v>
      </c>
      <c r="G4916" s="25" t="n">
        <f>TRUNC(TRUNC(E4916,8)*F4916,2)</f>
        <v>15.27</v>
      </c>
    </row>
    <row r="4917" customHeight="1" ht="15">
      <c r="A4917" s="22" t="inlineStr">
        <is>
          <r>
            <t xml:space="preserve">88316</t>
          </r>
        </is>
      </c>
      <c r="B4917" s="23" t="inlineStr">
        <is>
          <r>
            <t xml:space="preserve">SERVENTE COM ENCARGOS COMPLEMENTARES</t>
          </r>
        </is>
      </c>
      <c r="C4917" s="22" t="inlineStr">
        <is>
          <r>
            <t xml:space="preserve">SINAPI</t>
          </r>
        </is>
      </c>
      <c r="D4917" s="22" t="inlineStr">
        <is>
          <r>
            <t xml:space="preserve">H</t>
          </r>
        </is>
      </c>
      <c r="E4917" s="24" t="n">
        <v>0.1058</v>
      </c>
      <c r="F4917" s="25" t="n">
        <v>23.56</v>
      </c>
      <c r="G4917" s="25" t="n">
        <f>TRUNC(TRUNC(E4917,8)*F4917,2)</f>
        <v>2.49</v>
      </c>
    </row>
    <row r="4918" customHeight="1" ht="18">
      <c r="A4918" s="2" t="inlineStr"/>
      <c r="B4918" s="2" t="inlineStr"/>
      <c r="C4918" s="2" t="inlineStr"/>
      <c r="D4918" s="2" t="inlineStr"/>
      <c r="E4918" s="26" t="inlineStr">
        <is>
          <r>
            <t xml:space="preserve">TOTAL Mão de Obra com Encargos Complementares:</t>
          </r>
        </is>
      </c>
      <c r="F4918" s="26" t="inlineStr"/>
      <c r="G4918" s="27" t="n">
        <f>SUM(G4916:G4917)</f>
        <v>17.76</v>
      </c>
    </row>
    <row r="4919" customHeight="1" ht="15">
      <c r="A4919" s="20" t="inlineStr">
        <is>
          <r>
            <t xml:space="preserve">Serviço</t>
          </r>
        </is>
      </c>
      <c r="B4919" s="20" t="inlineStr"/>
      <c r="C4919" s="21" t="inlineStr">
        <is>
          <r>
            <t xml:space="preserve">FONTE</t>
          </r>
        </is>
      </c>
      <c r="D4919" s="21" t="inlineStr">
        <is>
          <r>
            <t xml:space="preserve">UNID</t>
          </r>
        </is>
      </c>
      <c r="E4919" s="21" t="inlineStr">
        <is>
          <r>
            <t xml:space="preserve">COEFICIENTE</t>
          </r>
        </is>
      </c>
      <c r="F4919" s="21" t="inlineStr">
        <is>
          <r>
            <t xml:space="preserve">PREÇO UNITÁRIO</t>
          </r>
        </is>
      </c>
      <c r="G4919" s="21" t="inlineStr">
        <is>
          <r>
            <t xml:space="preserve">TOTAL</t>
          </r>
        </is>
      </c>
    </row>
    <row r="4920" customHeight="1" ht="38">
      <c r="A4920" s="22" t="inlineStr">
        <is>
          <r>
            <t xml:space="preserve">100251</t>
          </r>
        </is>
      </c>
      <c r="B4920" s="23" t="inlineStr">
        <is>
          <r>
            <t xml:space="preserve">TRANSPORTE HORIZONTAL MANUAL, DE TUBO DE AÇO CARBONO LEVE OU MÉDIO, PRETO OU GALVANIZADO, COM DIÂMETRO MAIOR QUE 32 MM E MENOR OU IGUAL A 65 MM (UNIDADE: MXKM). AF_07/2019</t>
          </r>
        </is>
      </c>
      <c r="C4920" s="22" t="inlineStr">
        <is>
          <r>
            <t xml:space="preserve">SINAPI</t>
          </r>
        </is>
      </c>
      <c r="D4920" s="22" t="inlineStr">
        <is>
          <r>
            <t xml:space="preserve">MXKM</t>
          </r>
        </is>
      </c>
      <c r="E4920" s="24" t="n">
        <v>0.1673</v>
      </c>
      <c r="F4920" s="25" t="n">
        <v>14.41</v>
      </c>
      <c r="G4920" s="25" t="n">
        <f>TRUNC(TRUNC(E4920,8)*F4920,2)</f>
        <v>2.41</v>
      </c>
    </row>
    <row r="4921" customHeight="1" ht="15">
      <c r="A4921" s="2" t="inlineStr"/>
      <c r="B4921" s="2" t="inlineStr"/>
      <c r="C4921" s="2" t="inlineStr"/>
      <c r="D4921" s="2" t="inlineStr"/>
      <c r="E4921" s="26" t="inlineStr">
        <is>
          <r>
            <t xml:space="preserve">TOTAL Serviço:</t>
          </r>
        </is>
      </c>
      <c r="F4921" s="26" t="inlineStr"/>
      <c r="G4921" s="27" t="n">
        <f>SUM(G4920:G4920)</f>
        <v>2.41</v>
      </c>
    </row>
    <row r="4922" customHeight="1" ht="15">
      <c r="A4922" s="2" t="inlineStr"/>
      <c r="B4922" s="2" t="inlineStr"/>
      <c r="C4922" s="2" t="inlineStr"/>
      <c r="D4922" s="2" t="inlineStr"/>
      <c r="E4922" s="28" t="inlineStr">
        <is>
          <r>
            <t xml:space="preserve">VALOR:</t>
          </r>
        </is>
      </c>
      <c r="F4922" s="28" t="inlineStr"/>
      <c r="G4922" s="29" t="n">
        <f>ROUND(SUM(G4918,G4921),2)</f>
        <v>20.17</v>
      </c>
    </row>
    <row r="4923" customHeight="1" ht="15">
      <c r="A4923" s="2" t="inlineStr"/>
      <c r="B4923" s="2" t="inlineStr"/>
      <c r="C4923" s="2" t="inlineStr"/>
      <c r="D4923" s="2" t="inlineStr"/>
      <c r="E4923" s="28" t="inlineStr">
        <is>
          <r>
            <t xml:space="preserve">VALOR BDI (20.34%):</t>
          </r>
        </is>
      </c>
      <c r="F4923" s="28" t="inlineStr"/>
      <c r="G4923" s="29" t="n">
        <f>ROUND(G4922*(20.34/100),2)</f>
        <v>4.1</v>
      </c>
    </row>
    <row r="4924" customHeight="1" ht="15">
      <c r="A4924" s="2" t="inlineStr"/>
      <c r="B4924" s="2" t="inlineStr"/>
      <c r="C4924" s="2" t="inlineStr"/>
      <c r="D4924" s="2" t="inlineStr"/>
      <c r="E4924" s="28" t="inlineStr">
        <is>
          <r>
            <t xml:space="preserve">VALOR COM BDI:</t>
          </r>
        </is>
      </c>
      <c r="F4924" s="28" t="inlineStr"/>
      <c r="G4924" s="29" t="n">
        <f>G4923+G4922</f>
        <v>24.27</v>
      </c>
    </row>
    <row r="4925" customHeight="1" ht="10">
      <c r="A4925" s="2" t="inlineStr"/>
      <c r="B4925" s="2" t="inlineStr"/>
      <c r="C4925" s="2" t="inlineStr"/>
      <c r="D4925" s="2" t="inlineStr"/>
      <c r="E4925" s="18" t="inlineStr"/>
      <c r="F4925" s="18" t="inlineStr"/>
      <c r="G4925" s="18" t="inlineStr"/>
    </row>
    <row r="4926" customHeight="1" ht="20">
      <c r="A4926" s="19" t="inlineStr">
        <is>
          <r>
            <t xml:space="preserve">​88281​ MOTORISTA DE BASCULANTE COM ENCARGOS COMPLEMENTARES​ (H)</t>
          </r>
        </is>
      </c>
      <c r="B4926" s="19" t="inlineStr"/>
      <c r="C4926" s="19" t="inlineStr"/>
      <c r="D4926" s="19" t="inlineStr"/>
      <c r="E4926" s="19" t="inlineStr"/>
      <c r="F4926" s="19" t="inlineStr"/>
      <c r="G4926" s="19" t="inlineStr"/>
    </row>
    <row r="4927" customHeight="1" ht="15">
      <c r="A4927" s="20" t="inlineStr">
        <is>
          <r>
            <t xml:space="preserve">Encargos Complementares</t>
          </r>
        </is>
      </c>
      <c r="B4927" s="20" t="inlineStr"/>
      <c r="C4927" s="21" t="inlineStr">
        <is>
          <r>
            <t xml:space="preserve">FONTE</t>
          </r>
        </is>
      </c>
      <c r="D4927" s="21" t="inlineStr">
        <is>
          <r>
            <t xml:space="preserve">UNID</t>
          </r>
        </is>
      </c>
      <c r="E4927" s="21" t="inlineStr">
        <is>
          <r>
            <t xml:space="preserve">COEFICIENTE</t>
          </r>
        </is>
      </c>
      <c r="F4927" s="21" t="inlineStr">
        <is>
          <r>
            <t xml:space="preserve">PREÇO UNITÁRIO</t>
          </r>
        </is>
      </c>
      <c r="G4927" s="21" t="inlineStr">
        <is>
          <r>
            <t xml:space="preserve">TOTAL</t>
          </r>
        </is>
      </c>
    </row>
    <row r="4928" customHeight="1" ht="21">
      <c r="A4928" s="22" t="inlineStr">
        <is>
          <r>
            <t xml:space="preserve">00037370</t>
          </r>
        </is>
      </c>
      <c r="B4928" s="23" t="inlineStr">
        <is>
          <r>
            <t xml:space="preserve">ALIMENTACAO - HORISTA (COLETADO CAIXA - ENCARGOS COMPLEMENTARES)</t>
          </r>
        </is>
      </c>
      <c r="C4928" s="22" t="inlineStr">
        <is>
          <r>
            <t xml:space="preserve">SINAPI</t>
          </r>
        </is>
      </c>
      <c r="D4928" s="22" t="inlineStr">
        <is>
          <r>
            <t xml:space="preserve">H</t>
          </r>
        </is>
      </c>
      <c r="E4928" s="24" t="n">
        <v>1.0</v>
      </c>
      <c r="F4928" s="25" t="n">
        <v>3.62</v>
      </c>
      <c r="G4928" s="25" t="n">
        <f>TRUNC(TRUNC(E4928,8)*F4928,2)</f>
        <v>3.62</v>
      </c>
    </row>
    <row r="4929" customHeight="1" ht="21">
      <c r="A4929" s="22" t="inlineStr">
        <is>
          <r>
            <t xml:space="preserve">00043488</t>
          </r>
        </is>
      </c>
      <c r="B4929" s="23" t="inlineStr">
        <is>
          <r>
            <t xml:space="preserve">EPI - FAMILIA OPERADOR ESCAVADEIRA - HORISTA (ENCARGOS COMPLEMENTARES - COLETADO CAIXA)</t>
          </r>
        </is>
      </c>
      <c r="C4929" s="22" t="inlineStr">
        <is>
          <r>
            <t xml:space="preserve">SINAPI</t>
          </r>
        </is>
      </c>
      <c r="D4929" s="22" t="inlineStr">
        <is>
          <r>
            <t xml:space="preserve">H</t>
          </r>
        </is>
      </c>
      <c r="E4929" s="24" t="n">
        <v>1.0</v>
      </c>
      <c r="F4929" s="25" t="n">
        <v>0.89</v>
      </c>
      <c r="G4929" s="25" t="n">
        <f>TRUNC(TRUNC(E4929,8)*F4929,2)</f>
        <v>0.89</v>
      </c>
    </row>
    <row r="4930" customHeight="1" ht="21">
      <c r="A4930" s="22" t="inlineStr">
        <is>
          <r>
            <t xml:space="preserve">00037372</t>
          </r>
        </is>
      </c>
      <c r="B4930" s="23" t="inlineStr">
        <is>
          <r>
            <t xml:space="preserve">EXAMES - HORISTA (COLETADO CAIXA - ENCARGOS COMPLEMENTARES)</t>
          </r>
        </is>
      </c>
      <c r="C4930" s="22" t="inlineStr">
        <is>
          <r>
            <t xml:space="preserve">SINAPI</t>
          </r>
        </is>
      </c>
      <c r="D4930" s="22" t="inlineStr">
        <is>
          <r>
            <t xml:space="preserve">H</t>
          </r>
        </is>
      </c>
      <c r="E4930" s="24" t="n">
        <v>1.0</v>
      </c>
      <c r="F4930" s="25" t="n">
        <v>1.43</v>
      </c>
      <c r="G4930" s="25" t="n">
        <f>TRUNC(TRUNC(E4930,8)*F4930,2)</f>
        <v>1.43</v>
      </c>
    </row>
    <row r="4931" customHeight="1" ht="29">
      <c r="A4931" s="22" t="inlineStr">
        <is>
          <r>
            <t xml:space="preserve">00043464</t>
          </r>
        </is>
      </c>
      <c r="B4931" s="23" t="inlineStr">
        <is>
          <r>
            <t xml:space="preserve">FERRAMENTAS - FAMILIA OPERADOR ESCAVADEIRA - HORISTA (ENCARGOS COMPLEMENTARES - COLETADO CAIXA)</t>
          </r>
        </is>
      </c>
      <c r="C4931" s="22" t="inlineStr">
        <is>
          <r>
            <t xml:space="preserve">SINAPI</t>
          </r>
        </is>
      </c>
      <c r="D4931" s="22" t="inlineStr">
        <is>
          <r>
            <t xml:space="preserve">H</t>
          </r>
        </is>
      </c>
      <c r="E4931" s="24" t="n">
        <v>1.0</v>
      </c>
      <c r="F4931" s="25" t="n">
        <v>0.01</v>
      </c>
      <c r="G4931" s="25" t="n">
        <f>TRUNC(TRUNC(E4931,8)*F4931,2)</f>
        <v>0.01</v>
      </c>
    </row>
    <row r="4932" customHeight="1" ht="21">
      <c r="A4932" s="22" t="inlineStr">
        <is>
          <r>
            <t xml:space="preserve">00037373</t>
          </r>
        </is>
      </c>
      <c r="B4932" s="23" t="inlineStr">
        <is>
          <r>
            <t xml:space="preserve">SEGURO - HORISTA (COLETADO CAIXA - ENCARGOS COMPLEMENTARES)</t>
          </r>
        </is>
      </c>
      <c r="C4932" s="22" t="inlineStr">
        <is>
          <r>
            <t xml:space="preserve">SINAPI</t>
          </r>
        </is>
      </c>
      <c r="D4932" s="22" t="inlineStr">
        <is>
          <r>
            <t xml:space="preserve">H</t>
          </r>
        </is>
      </c>
      <c r="E4932" s="24" t="n">
        <v>1.0</v>
      </c>
      <c r="F4932" s="25" t="n">
        <v>0.08</v>
      </c>
      <c r="G4932" s="25" t="n">
        <f>TRUNC(TRUNC(E4932,8)*F4932,2)</f>
        <v>0.08</v>
      </c>
    </row>
    <row r="4933" customHeight="1" ht="21">
      <c r="A4933" s="22" t="inlineStr">
        <is>
          <r>
            <t xml:space="preserve">00037371</t>
          </r>
        </is>
      </c>
      <c r="B4933" s="23" t="inlineStr">
        <is>
          <r>
            <t xml:space="preserve">TRANSPORTE - HORISTA (COLETADO CAIXA - ENCARGOS COMPLEMENTARES)</t>
          </r>
        </is>
      </c>
      <c r="C4933" s="22" t="inlineStr">
        <is>
          <r>
            <t xml:space="preserve">SINAPI</t>
          </r>
        </is>
      </c>
      <c r="D4933" s="22" t="inlineStr">
        <is>
          <r>
            <t xml:space="preserve">H</t>
          </r>
        </is>
      </c>
      <c r="E4933" s="24" t="n">
        <v>1.0</v>
      </c>
      <c r="F4933" s="25" t="n">
        <v>1.09</v>
      </c>
      <c r="G4933" s="25" t="n">
        <f>TRUNC(TRUNC(E4933,8)*F4933,2)</f>
        <v>1.09</v>
      </c>
    </row>
    <row r="4934" customHeight="1" ht="15">
      <c r="A4934" s="2" t="inlineStr"/>
      <c r="B4934" s="2" t="inlineStr"/>
      <c r="C4934" s="2" t="inlineStr"/>
      <c r="D4934" s="2" t="inlineStr"/>
      <c r="E4934" s="26" t="inlineStr">
        <is>
          <r>
            <t xml:space="preserve">TOTAL Encargos Complementares:</t>
          </r>
        </is>
      </c>
      <c r="F4934" s="26" t="inlineStr"/>
      <c r="G4934" s="27" t="n">
        <f>SUM(G4928:G4933)</f>
        <v>7.12</v>
      </c>
    </row>
    <row r="4935" customHeight="1" ht="15">
      <c r="A4935" s="20" t="inlineStr">
        <is>
          <r>
            <t xml:space="preserve">Mão de Obra</t>
          </r>
        </is>
      </c>
      <c r="B4935" s="20" t="inlineStr"/>
      <c r="C4935" s="21" t="inlineStr">
        <is>
          <r>
            <t xml:space="preserve">FONTE</t>
          </r>
        </is>
      </c>
      <c r="D4935" s="21" t="inlineStr">
        <is>
          <r>
            <t xml:space="preserve">UNID</t>
          </r>
        </is>
      </c>
      <c r="E4935" s="21" t="inlineStr">
        <is>
          <r>
            <t xml:space="preserve">COEFICIENTE</t>
          </r>
        </is>
      </c>
      <c r="F4935" s="21" t="inlineStr">
        <is>
          <r>
            <t xml:space="preserve">PREÇO UNITÁRIO</t>
          </r>
        </is>
      </c>
      <c r="G4935" s="21" t="inlineStr">
        <is>
          <r>
            <t xml:space="preserve">TOTAL</t>
          </r>
        </is>
      </c>
    </row>
    <row r="4936" customHeight="1" ht="15">
      <c r="A4936" s="22" t="inlineStr">
        <is>
          <r>
            <t xml:space="preserve">00020020</t>
          </r>
        </is>
      </c>
      <c r="B4936" s="23" t="inlineStr">
        <is>
          <r>
            <t xml:space="preserve">MOTORISTA DE CAMINHAO-BASCULANTE (HORISTA)</t>
          </r>
        </is>
      </c>
      <c r="C4936" s="22" t="inlineStr">
        <is>
          <r>
            <t xml:space="preserve">SINAPI</t>
          </r>
        </is>
      </c>
      <c r="D4936" s="22" t="inlineStr">
        <is>
          <r>
            <t xml:space="preserve">H</t>
          </r>
        </is>
      </c>
      <c r="E4936" s="24" t="n">
        <v>1.0</v>
      </c>
      <c r="F4936" s="25" t="n">
        <v>28.26</v>
      </c>
      <c r="G4936" s="25" t="n">
        <f>TRUNC(TRUNC(E4936,8)*F4936,2)</f>
        <v>28.26</v>
      </c>
    </row>
    <row r="4937" customHeight="1" ht="15">
      <c r="A4937" s="2" t="inlineStr"/>
      <c r="B4937" s="2" t="inlineStr"/>
      <c r="C4937" s="2" t="inlineStr"/>
      <c r="D4937" s="2" t="inlineStr"/>
      <c r="E4937" s="26" t="inlineStr">
        <is>
          <r>
            <t xml:space="preserve">TOTAL Mão de Obra:</t>
          </r>
        </is>
      </c>
      <c r="F4937" s="26" t="inlineStr"/>
      <c r="G4937" s="27" t="n">
        <f>SUM(G4936:G4936)</f>
        <v>28.26</v>
      </c>
    </row>
    <row r="4938" customHeight="1" ht="15">
      <c r="A4938" s="20" t="inlineStr">
        <is>
          <r>
            <t xml:space="preserve">Serviço</t>
          </r>
        </is>
      </c>
      <c r="B4938" s="20" t="inlineStr"/>
      <c r="C4938" s="21" t="inlineStr">
        <is>
          <r>
            <t xml:space="preserve">FONTE</t>
          </r>
        </is>
      </c>
      <c r="D4938" s="21" t="inlineStr">
        <is>
          <r>
            <t xml:space="preserve">UNID</t>
          </r>
        </is>
      </c>
      <c r="E4938" s="21" t="inlineStr">
        <is>
          <r>
            <t xml:space="preserve">COEFICIENTE</t>
          </r>
        </is>
      </c>
      <c r="F4938" s="21" t="inlineStr">
        <is>
          <r>
            <t xml:space="preserve">PREÇO UNITÁRIO</t>
          </r>
        </is>
      </c>
      <c r="G4938" s="21" t="inlineStr">
        <is>
          <r>
            <t xml:space="preserve">TOTAL</t>
          </r>
        </is>
      </c>
    </row>
    <row r="4939" customHeight="1" ht="21">
      <c r="A4939" s="22" t="inlineStr">
        <is>
          <r>
            <t xml:space="preserve">95346</t>
          </r>
        </is>
      </c>
      <c r="B4939" s="23" t="inlineStr">
        <is>
          <r>
            <t xml:space="preserve">CURSO DE CAPACITAÇÃO PARA MOTORISTA DE BASCULANTE (ENCARGOS COMPLEMENTARES) - HORISTA</t>
          </r>
        </is>
      </c>
      <c r="C4939" s="22" t="inlineStr">
        <is>
          <r>
            <t xml:space="preserve">SINAPI</t>
          </r>
        </is>
      </c>
      <c r="D4939" s="22" t="inlineStr">
        <is>
          <r>
            <t xml:space="preserve">H</t>
          </r>
        </is>
      </c>
      <c r="E4939" s="24" t="n">
        <v>1.0</v>
      </c>
      <c r="F4939" s="25" t="n">
        <v>0.14</v>
      </c>
      <c r="G4939" s="25" t="n">
        <f>TRUNC(TRUNC(E4939,8)*F4939,2)</f>
        <v>0.14</v>
      </c>
    </row>
    <row r="4940" customHeight="1" ht="15">
      <c r="A4940" s="2" t="inlineStr"/>
      <c r="B4940" s="2" t="inlineStr"/>
      <c r="C4940" s="2" t="inlineStr"/>
      <c r="D4940" s="2" t="inlineStr"/>
      <c r="E4940" s="26" t="inlineStr">
        <is>
          <r>
            <t xml:space="preserve">TOTAL Serviço:</t>
          </r>
        </is>
      </c>
      <c r="F4940" s="26" t="inlineStr"/>
      <c r="G4940" s="27" t="n">
        <f>SUM(G4939:G4939)</f>
        <v>0.14</v>
      </c>
    </row>
    <row r="4941" customHeight="1" ht="15">
      <c r="A4941" s="2" t="inlineStr"/>
      <c r="B4941" s="2" t="inlineStr"/>
      <c r="C4941" s="2" t="inlineStr"/>
      <c r="D4941" s="2" t="inlineStr"/>
      <c r="E4941" s="28" t="inlineStr">
        <is>
          <r>
            <t xml:space="preserve">VALOR:</t>
          </r>
        </is>
      </c>
      <c r="F4941" s="28" t="inlineStr"/>
      <c r="G4941" s="29" t="n">
        <f>ROUND(SUM(G4934,G4937,G4940),2)</f>
        <v>35.52</v>
      </c>
    </row>
    <row r="4942" customHeight="1" ht="15">
      <c r="A4942" s="2" t="inlineStr"/>
      <c r="B4942" s="2" t="inlineStr"/>
      <c r="C4942" s="2" t="inlineStr"/>
      <c r="D4942" s="2" t="inlineStr"/>
      <c r="E4942" s="28" t="inlineStr">
        <is>
          <r>
            <t xml:space="preserve">VALOR BDI (20.34%):</t>
          </r>
        </is>
      </c>
      <c r="F4942" s="28" t="inlineStr"/>
      <c r="G4942" s="29" t="n">
        <f>ROUND(G4941*(20.34/100),2)</f>
        <v>7.22</v>
      </c>
    </row>
    <row r="4943" customHeight="1" ht="15">
      <c r="A4943" s="2" t="inlineStr"/>
      <c r="B4943" s="2" t="inlineStr"/>
      <c r="C4943" s="2" t="inlineStr"/>
      <c r="D4943" s="2" t="inlineStr"/>
      <c r="E4943" s="28" t="inlineStr">
        <is>
          <r>
            <t xml:space="preserve">VALOR COM BDI:</t>
          </r>
        </is>
      </c>
      <c r="F4943" s="28" t="inlineStr"/>
      <c r="G4943" s="29" t="n">
        <f>G4942+G4941</f>
        <v>42.74</v>
      </c>
    </row>
    <row r="4944" customHeight="1" ht="10">
      <c r="A4944" s="2" t="inlineStr"/>
      <c r="B4944" s="2" t="inlineStr"/>
      <c r="C4944" s="2" t="inlineStr"/>
      <c r="D4944" s="2" t="inlineStr"/>
      <c r="E4944" s="18" t="inlineStr"/>
      <c r="F4944" s="18" t="inlineStr"/>
      <c r="G4944" s="18" t="inlineStr"/>
    </row>
    <row r="4945" customHeight="1" ht="20">
      <c r="A4945" s="19" t="inlineStr">
        <is>
          <r>
            <t xml:space="preserve">​88282​ MOTORISTA DE CAMINHÃO COM ENCARGOS COMPLEMENTARES​ (H)</t>
          </r>
        </is>
      </c>
      <c r="B4945" s="19" t="inlineStr"/>
      <c r="C4945" s="19" t="inlineStr"/>
      <c r="D4945" s="19" t="inlineStr"/>
      <c r="E4945" s="19" t="inlineStr"/>
      <c r="F4945" s="19" t="inlineStr"/>
      <c r="G4945" s="19" t="inlineStr"/>
    </row>
    <row r="4946" customHeight="1" ht="15">
      <c r="A4946" s="20" t="inlineStr">
        <is>
          <r>
            <t xml:space="preserve">Encargos Complementares</t>
          </r>
        </is>
      </c>
      <c r="B4946" s="20" t="inlineStr"/>
      <c r="C4946" s="21" t="inlineStr">
        <is>
          <r>
            <t xml:space="preserve">FONTE</t>
          </r>
        </is>
      </c>
      <c r="D4946" s="21" t="inlineStr">
        <is>
          <r>
            <t xml:space="preserve">UNID</t>
          </r>
        </is>
      </c>
      <c r="E4946" s="21" t="inlineStr">
        <is>
          <r>
            <t xml:space="preserve">COEFICIENTE</t>
          </r>
        </is>
      </c>
      <c r="F4946" s="21" t="inlineStr">
        <is>
          <r>
            <t xml:space="preserve">PREÇO UNITÁRIO</t>
          </r>
        </is>
      </c>
      <c r="G4946" s="21" t="inlineStr">
        <is>
          <r>
            <t xml:space="preserve">TOTAL</t>
          </r>
        </is>
      </c>
    </row>
    <row r="4947" customHeight="1" ht="21">
      <c r="A4947" s="22" t="inlineStr">
        <is>
          <r>
            <t xml:space="preserve">00037370</t>
          </r>
        </is>
      </c>
      <c r="B4947" s="23" t="inlineStr">
        <is>
          <r>
            <t xml:space="preserve">ALIMENTACAO - HORISTA (COLETADO CAIXA - ENCARGOS COMPLEMENTARES)</t>
          </r>
        </is>
      </c>
      <c r="C4947" s="22" t="inlineStr">
        <is>
          <r>
            <t xml:space="preserve">SINAPI</t>
          </r>
        </is>
      </c>
      <c r="D4947" s="22" t="inlineStr">
        <is>
          <r>
            <t xml:space="preserve">H</t>
          </r>
        </is>
      </c>
      <c r="E4947" s="24" t="n">
        <v>1.0</v>
      </c>
      <c r="F4947" s="25" t="n">
        <v>3.62</v>
      </c>
      <c r="G4947" s="25" t="n">
        <f>TRUNC(TRUNC(E4947,8)*F4947,2)</f>
        <v>3.62</v>
      </c>
    </row>
    <row r="4948" customHeight="1" ht="21">
      <c r="A4948" s="22" t="inlineStr">
        <is>
          <r>
            <t xml:space="preserve">00043488</t>
          </r>
        </is>
      </c>
      <c r="B4948" s="23" t="inlineStr">
        <is>
          <r>
            <t xml:space="preserve">EPI - FAMILIA OPERADOR ESCAVADEIRA - HORISTA (ENCARGOS COMPLEMENTARES - COLETADO CAIXA)</t>
          </r>
        </is>
      </c>
      <c r="C4948" s="22" t="inlineStr">
        <is>
          <r>
            <t xml:space="preserve">SINAPI</t>
          </r>
        </is>
      </c>
      <c r="D4948" s="22" t="inlineStr">
        <is>
          <r>
            <t xml:space="preserve">H</t>
          </r>
        </is>
      </c>
      <c r="E4948" s="24" t="n">
        <v>1.0</v>
      </c>
      <c r="F4948" s="25" t="n">
        <v>0.89</v>
      </c>
      <c r="G4948" s="25" t="n">
        <f>TRUNC(TRUNC(E4948,8)*F4948,2)</f>
        <v>0.89</v>
      </c>
    </row>
    <row r="4949" customHeight="1" ht="21">
      <c r="A4949" s="22" t="inlineStr">
        <is>
          <r>
            <t xml:space="preserve">00037372</t>
          </r>
        </is>
      </c>
      <c r="B4949" s="23" t="inlineStr">
        <is>
          <r>
            <t xml:space="preserve">EXAMES - HORISTA (COLETADO CAIXA - ENCARGOS COMPLEMENTARES)</t>
          </r>
        </is>
      </c>
      <c r="C4949" s="22" t="inlineStr">
        <is>
          <r>
            <t xml:space="preserve">SINAPI</t>
          </r>
        </is>
      </c>
      <c r="D4949" s="22" t="inlineStr">
        <is>
          <r>
            <t xml:space="preserve">H</t>
          </r>
        </is>
      </c>
      <c r="E4949" s="24" t="n">
        <v>1.0</v>
      </c>
      <c r="F4949" s="25" t="n">
        <v>1.43</v>
      </c>
      <c r="G4949" s="25" t="n">
        <f>TRUNC(TRUNC(E4949,8)*F4949,2)</f>
        <v>1.43</v>
      </c>
    </row>
    <row r="4950" customHeight="1" ht="29">
      <c r="A4950" s="22" t="inlineStr">
        <is>
          <r>
            <t xml:space="preserve">00043464</t>
          </r>
        </is>
      </c>
      <c r="B4950" s="23" t="inlineStr">
        <is>
          <r>
            <t xml:space="preserve">FERRAMENTAS - FAMILIA OPERADOR ESCAVADEIRA - HORISTA (ENCARGOS COMPLEMENTARES - COLETADO CAIXA)</t>
          </r>
        </is>
      </c>
      <c r="C4950" s="22" t="inlineStr">
        <is>
          <r>
            <t xml:space="preserve">SINAPI</t>
          </r>
        </is>
      </c>
      <c r="D4950" s="22" t="inlineStr">
        <is>
          <r>
            <t xml:space="preserve">H</t>
          </r>
        </is>
      </c>
      <c r="E4950" s="24" t="n">
        <v>1.0</v>
      </c>
      <c r="F4950" s="25" t="n">
        <v>0.01</v>
      </c>
      <c r="G4950" s="25" t="n">
        <f>TRUNC(TRUNC(E4950,8)*F4950,2)</f>
        <v>0.01</v>
      </c>
    </row>
    <row r="4951" customHeight="1" ht="21">
      <c r="A4951" s="22" t="inlineStr">
        <is>
          <r>
            <t xml:space="preserve">00037373</t>
          </r>
        </is>
      </c>
      <c r="B4951" s="23" t="inlineStr">
        <is>
          <r>
            <t xml:space="preserve">SEGURO - HORISTA (COLETADO CAIXA - ENCARGOS COMPLEMENTARES)</t>
          </r>
        </is>
      </c>
      <c r="C4951" s="22" t="inlineStr">
        <is>
          <r>
            <t xml:space="preserve">SINAPI</t>
          </r>
        </is>
      </c>
      <c r="D4951" s="22" t="inlineStr">
        <is>
          <r>
            <t xml:space="preserve">H</t>
          </r>
        </is>
      </c>
      <c r="E4951" s="24" t="n">
        <v>1.0</v>
      </c>
      <c r="F4951" s="25" t="n">
        <v>0.08</v>
      </c>
      <c r="G4951" s="25" t="n">
        <f>TRUNC(TRUNC(E4951,8)*F4951,2)</f>
        <v>0.08</v>
      </c>
    </row>
    <row r="4952" customHeight="1" ht="21">
      <c r="A4952" s="22" t="inlineStr">
        <is>
          <r>
            <t xml:space="preserve">00037371</t>
          </r>
        </is>
      </c>
      <c r="B4952" s="23" t="inlineStr">
        <is>
          <r>
            <t xml:space="preserve">TRANSPORTE - HORISTA (COLETADO CAIXA - ENCARGOS COMPLEMENTARES)</t>
          </r>
        </is>
      </c>
      <c r="C4952" s="22" t="inlineStr">
        <is>
          <r>
            <t xml:space="preserve">SINAPI</t>
          </r>
        </is>
      </c>
      <c r="D4952" s="22" t="inlineStr">
        <is>
          <r>
            <t xml:space="preserve">H</t>
          </r>
        </is>
      </c>
      <c r="E4952" s="24" t="n">
        <v>1.0</v>
      </c>
      <c r="F4952" s="25" t="n">
        <v>1.09</v>
      </c>
      <c r="G4952" s="25" t="n">
        <f>TRUNC(TRUNC(E4952,8)*F4952,2)</f>
        <v>1.09</v>
      </c>
    </row>
    <row r="4953" customHeight="1" ht="15">
      <c r="A4953" s="2" t="inlineStr"/>
      <c r="B4953" s="2" t="inlineStr"/>
      <c r="C4953" s="2" t="inlineStr"/>
      <c r="D4953" s="2" t="inlineStr"/>
      <c r="E4953" s="26" t="inlineStr">
        <is>
          <r>
            <t xml:space="preserve">TOTAL Encargos Complementares:</t>
          </r>
        </is>
      </c>
      <c r="F4953" s="26" t="inlineStr"/>
      <c r="G4953" s="27" t="n">
        <f>SUM(G4947:G4952)</f>
        <v>7.12</v>
      </c>
    </row>
    <row r="4954" customHeight="1" ht="15">
      <c r="A4954" s="20" t="inlineStr">
        <is>
          <r>
            <t xml:space="preserve">Mão de Obra</t>
          </r>
        </is>
      </c>
      <c r="B4954" s="20" t="inlineStr"/>
      <c r="C4954" s="21" t="inlineStr">
        <is>
          <r>
            <t xml:space="preserve">FONTE</t>
          </r>
        </is>
      </c>
      <c r="D4954" s="21" t="inlineStr">
        <is>
          <r>
            <t xml:space="preserve">UNID</t>
          </r>
        </is>
      </c>
      <c r="E4954" s="21" t="inlineStr">
        <is>
          <r>
            <t xml:space="preserve">COEFICIENTE</t>
          </r>
        </is>
      </c>
      <c r="F4954" s="21" t="inlineStr">
        <is>
          <r>
            <t xml:space="preserve">PREÇO UNITÁRIO</t>
          </r>
        </is>
      </c>
      <c r="G4954" s="21" t="inlineStr">
        <is>
          <r>
            <t xml:space="preserve">TOTAL</t>
          </r>
        </is>
      </c>
    </row>
    <row r="4955" customHeight="1" ht="15">
      <c r="A4955" s="22" t="inlineStr">
        <is>
          <r>
            <t xml:space="preserve">00004093</t>
          </r>
        </is>
      </c>
      <c r="B4955" s="23" t="inlineStr">
        <is>
          <r>
            <t xml:space="preserve">MOTORISTA DE CAMINHAO (HORISTA)</t>
          </r>
        </is>
      </c>
      <c r="C4955" s="22" t="inlineStr">
        <is>
          <r>
            <t xml:space="preserve">SINAPI</t>
          </r>
        </is>
      </c>
      <c r="D4955" s="22" t="inlineStr">
        <is>
          <r>
            <t xml:space="preserve">H</t>
          </r>
        </is>
      </c>
      <c r="E4955" s="24" t="n">
        <v>1.0</v>
      </c>
      <c r="F4955" s="25" t="n">
        <v>27.21</v>
      </c>
      <c r="G4955" s="25" t="n">
        <f>TRUNC(TRUNC(E4955,8)*F4955,2)</f>
        <v>27.21</v>
      </c>
    </row>
    <row r="4956" customHeight="1" ht="15">
      <c r="A4956" s="2" t="inlineStr"/>
      <c r="B4956" s="2" t="inlineStr"/>
      <c r="C4956" s="2" t="inlineStr"/>
      <c r="D4956" s="2" t="inlineStr"/>
      <c r="E4956" s="26" t="inlineStr">
        <is>
          <r>
            <t xml:space="preserve">TOTAL Mão de Obra:</t>
          </r>
        </is>
      </c>
      <c r="F4956" s="26" t="inlineStr"/>
      <c r="G4956" s="27" t="n">
        <f>SUM(G4955:G4955)</f>
        <v>27.21</v>
      </c>
    </row>
    <row r="4957" customHeight="1" ht="15">
      <c r="A4957" s="20" t="inlineStr">
        <is>
          <r>
            <t xml:space="preserve">Serviço</t>
          </r>
        </is>
      </c>
      <c r="B4957" s="20" t="inlineStr"/>
      <c r="C4957" s="21" t="inlineStr">
        <is>
          <r>
            <t xml:space="preserve">FONTE</t>
          </r>
        </is>
      </c>
      <c r="D4957" s="21" t="inlineStr">
        <is>
          <r>
            <t xml:space="preserve">UNID</t>
          </r>
        </is>
      </c>
      <c r="E4957" s="21" t="inlineStr">
        <is>
          <r>
            <t xml:space="preserve">COEFICIENTE</t>
          </r>
        </is>
      </c>
      <c r="F4957" s="21" t="inlineStr">
        <is>
          <r>
            <t xml:space="preserve">PREÇO UNITÁRIO</t>
          </r>
        </is>
      </c>
      <c r="G4957" s="21" t="inlineStr">
        <is>
          <r>
            <t xml:space="preserve">TOTAL</t>
          </r>
        </is>
      </c>
    </row>
    <row r="4958" customHeight="1" ht="21">
      <c r="A4958" s="22" t="inlineStr">
        <is>
          <r>
            <t xml:space="preserve">95347</t>
          </r>
        </is>
      </c>
      <c r="B4958" s="23" t="inlineStr">
        <is>
          <r>
            <t xml:space="preserve">CURSO DE CAPACITAÇÃO PARA MOTORISTA DE CAMINHÃO (ENCARGOS COMPLEMENTARES) - HORISTA</t>
          </r>
        </is>
      </c>
      <c r="C4958" s="22" t="inlineStr">
        <is>
          <r>
            <t xml:space="preserve">SINAPI</t>
          </r>
        </is>
      </c>
      <c r="D4958" s="22" t="inlineStr">
        <is>
          <r>
            <t xml:space="preserve">H</t>
          </r>
        </is>
      </c>
      <c r="E4958" s="24" t="n">
        <v>1.0</v>
      </c>
      <c r="F4958" s="25" t="n">
        <v>0.13</v>
      </c>
      <c r="G4958" s="25" t="n">
        <f>TRUNC(TRUNC(E4958,8)*F4958,2)</f>
        <v>0.13</v>
      </c>
    </row>
    <row r="4959" customHeight="1" ht="15">
      <c r="A4959" s="2" t="inlineStr"/>
      <c r="B4959" s="2" t="inlineStr"/>
      <c r="C4959" s="2" t="inlineStr"/>
      <c r="D4959" s="2" t="inlineStr"/>
      <c r="E4959" s="26" t="inlineStr">
        <is>
          <r>
            <t xml:space="preserve">TOTAL Serviço:</t>
          </r>
        </is>
      </c>
      <c r="F4959" s="26" t="inlineStr"/>
      <c r="G4959" s="27" t="n">
        <f>SUM(G4958:G4958)</f>
        <v>0.13</v>
      </c>
    </row>
    <row r="4960" customHeight="1" ht="15">
      <c r="A4960" s="2" t="inlineStr"/>
      <c r="B4960" s="2" t="inlineStr"/>
      <c r="C4960" s="2" t="inlineStr"/>
      <c r="D4960" s="2" t="inlineStr"/>
      <c r="E4960" s="28" t="inlineStr">
        <is>
          <r>
            <t xml:space="preserve">VALOR:</t>
          </r>
        </is>
      </c>
      <c r="F4960" s="28" t="inlineStr"/>
      <c r="G4960" s="29" t="n">
        <f>ROUND(SUM(G4953,G4956,G4959),2)</f>
        <v>34.46</v>
      </c>
    </row>
    <row r="4961" customHeight="1" ht="15">
      <c r="A4961" s="2" t="inlineStr"/>
      <c r="B4961" s="2" t="inlineStr"/>
      <c r="C4961" s="2" t="inlineStr"/>
      <c r="D4961" s="2" t="inlineStr"/>
      <c r="E4961" s="28" t="inlineStr">
        <is>
          <r>
            <t xml:space="preserve">VALOR BDI (20.34%):</t>
          </r>
        </is>
      </c>
      <c r="F4961" s="28" t="inlineStr"/>
      <c r="G4961" s="29" t="n">
        <f>ROUND(G4960*(20.34/100),2)</f>
        <v>7.01</v>
      </c>
    </row>
    <row r="4962" customHeight="1" ht="15">
      <c r="A4962" s="2" t="inlineStr"/>
      <c r="B4962" s="2" t="inlineStr"/>
      <c r="C4962" s="2" t="inlineStr"/>
      <c r="D4962" s="2" t="inlineStr"/>
      <c r="E4962" s="28" t="inlineStr">
        <is>
          <r>
            <t xml:space="preserve">VALOR COM BDI:</t>
          </r>
        </is>
      </c>
      <c r="F4962" s="28" t="inlineStr"/>
      <c r="G4962" s="29" t="n">
        <f>G4961+G4960</f>
        <v>41.47</v>
      </c>
    </row>
    <row r="4963" customHeight="1" ht="10">
      <c r="A4963" s="2" t="inlineStr"/>
      <c r="B4963" s="2" t="inlineStr"/>
      <c r="C4963" s="2" t="inlineStr"/>
      <c r="D4963" s="2" t="inlineStr"/>
      <c r="E4963" s="18" t="inlineStr"/>
      <c r="F4963" s="18" t="inlineStr"/>
      <c r="G4963" s="18" t="inlineStr"/>
    </row>
    <row r="4964" customHeight="1" ht="20">
      <c r="A4964" s="19" t="inlineStr">
        <is>
          <r>
            <t xml:space="preserve">​88286​ MOTORISTA OPERADOR DE MUNCK COM ENCARGOS COMPLEMENTARES​ (H)</t>
          </r>
        </is>
      </c>
      <c r="B4964" s="19" t="inlineStr"/>
      <c r="C4964" s="19" t="inlineStr"/>
      <c r="D4964" s="19" t="inlineStr"/>
      <c r="E4964" s="19" t="inlineStr"/>
      <c r="F4964" s="19" t="inlineStr"/>
      <c r="G4964" s="19" t="inlineStr"/>
    </row>
    <row r="4965" customHeight="1" ht="15">
      <c r="A4965" s="20" t="inlineStr">
        <is>
          <r>
            <t xml:space="preserve">Encargos Complementares</t>
          </r>
        </is>
      </c>
      <c r="B4965" s="20" t="inlineStr"/>
      <c r="C4965" s="21" t="inlineStr">
        <is>
          <r>
            <t xml:space="preserve">FONTE</t>
          </r>
        </is>
      </c>
      <c r="D4965" s="21" t="inlineStr">
        <is>
          <r>
            <t xml:space="preserve">UNID</t>
          </r>
        </is>
      </c>
      <c r="E4965" s="21" t="inlineStr">
        <is>
          <r>
            <t xml:space="preserve">COEFICIENTE</t>
          </r>
        </is>
      </c>
      <c r="F4965" s="21" t="inlineStr">
        <is>
          <r>
            <t xml:space="preserve">PREÇO UNITÁRIO</t>
          </r>
        </is>
      </c>
      <c r="G4965" s="21" t="inlineStr">
        <is>
          <r>
            <t xml:space="preserve">TOTAL</t>
          </r>
        </is>
      </c>
    </row>
    <row r="4966" customHeight="1" ht="21">
      <c r="A4966" s="22" t="inlineStr">
        <is>
          <r>
            <t xml:space="preserve">00037370</t>
          </r>
        </is>
      </c>
      <c r="B4966" s="23" t="inlineStr">
        <is>
          <r>
            <t xml:space="preserve">ALIMENTACAO - HORISTA (COLETADO CAIXA - ENCARGOS COMPLEMENTARES)</t>
          </r>
        </is>
      </c>
      <c r="C4966" s="22" t="inlineStr">
        <is>
          <r>
            <t xml:space="preserve">SINAPI</t>
          </r>
        </is>
      </c>
      <c r="D4966" s="22" t="inlineStr">
        <is>
          <r>
            <t xml:space="preserve">H</t>
          </r>
        </is>
      </c>
      <c r="E4966" s="24" t="n">
        <v>1.0</v>
      </c>
      <c r="F4966" s="25" t="n">
        <v>3.62</v>
      </c>
      <c r="G4966" s="25" t="n">
        <f>TRUNC(TRUNC(E4966,8)*F4966,2)</f>
        <v>3.62</v>
      </c>
    </row>
    <row r="4967" customHeight="1" ht="21">
      <c r="A4967" s="22" t="inlineStr">
        <is>
          <r>
            <t xml:space="preserve">00043488</t>
          </r>
        </is>
      </c>
      <c r="B4967" s="23" t="inlineStr">
        <is>
          <r>
            <t xml:space="preserve">EPI - FAMILIA OPERADOR ESCAVADEIRA - HORISTA (ENCARGOS COMPLEMENTARES - COLETADO CAIXA)</t>
          </r>
        </is>
      </c>
      <c r="C4967" s="22" t="inlineStr">
        <is>
          <r>
            <t xml:space="preserve">SINAPI</t>
          </r>
        </is>
      </c>
      <c r="D4967" s="22" t="inlineStr">
        <is>
          <r>
            <t xml:space="preserve">H</t>
          </r>
        </is>
      </c>
      <c r="E4967" s="24" t="n">
        <v>1.0</v>
      </c>
      <c r="F4967" s="25" t="n">
        <v>0.89</v>
      </c>
      <c r="G4967" s="25" t="n">
        <f>TRUNC(TRUNC(E4967,8)*F4967,2)</f>
        <v>0.89</v>
      </c>
    </row>
    <row r="4968" customHeight="1" ht="21">
      <c r="A4968" s="22" t="inlineStr">
        <is>
          <r>
            <t xml:space="preserve">00037372</t>
          </r>
        </is>
      </c>
      <c r="B4968" s="23" t="inlineStr">
        <is>
          <r>
            <t xml:space="preserve">EXAMES - HORISTA (COLETADO CAIXA - ENCARGOS COMPLEMENTARES)</t>
          </r>
        </is>
      </c>
      <c r="C4968" s="22" t="inlineStr">
        <is>
          <r>
            <t xml:space="preserve">SINAPI</t>
          </r>
        </is>
      </c>
      <c r="D4968" s="22" t="inlineStr">
        <is>
          <r>
            <t xml:space="preserve">H</t>
          </r>
        </is>
      </c>
      <c r="E4968" s="24" t="n">
        <v>1.0</v>
      </c>
      <c r="F4968" s="25" t="n">
        <v>1.43</v>
      </c>
      <c r="G4968" s="25" t="n">
        <f>TRUNC(TRUNC(E4968,8)*F4968,2)</f>
        <v>1.43</v>
      </c>
    </row>
    <row r="4969" customHeight="1" ht="29">
      <c r="A4969" s="22" t="inlineStr">
        <is>
          <r>
            <t xml:space="preserve">00043464</t>
          </r>
        </is>
      </c>
      <c r="B4969" s="23" t="inlineStr">
        <is>
          <r>
            <t xml:space="preserve">FERRAMENTAS - FAMILIA OPERADOR ESCAVADEIRA - HORISTA (ENCARGOS COMPLEMENTARES - COLETADO CAIXA)</t>
          </r>
        </is>
      </c>
      <c r="C4969" s="22" t="inlineStr">
        <is>
          <r>
            <t xml:space="preserve">SINAPI</t>
          </r>
        </is>
      </c>
      <c r="D4969" s="22" t="inlineStr">
        <is>
          <r>
            <t xml:space="preserve">H</t>
          </r>
        </is>
      </c>
      <c r="E4969" s="24" t="n">
        <v>1.0</v>
      </c>
      <c r="F4969" s="25" t="n">
        <v>0.01</v>
      </c>
      <c r="G4969" s="25" t="n">
        <f>TRUNC(TRUNC(E4969,8)*F4969,2)</f>
        <v>0.01</v>
      </c>
    </row>
    <row r="4970" customHeight="1" ht="21">
      <c r="A4970" s="22" t="inlineStr">
        <is>
          <r>
            <t xml:space="preserve">00037373</t>
          </r>
        </is>
      </c>
      <c r="B4970" s="23" t="inlineStr">
        <is>
          <r>
            <t xml:space="preserve">SEGURO - HORISTA (COLETADO CAIXA - ENCARGOS COMPLEMENTARES)</t>
          </r>
        </is>
      </c>
      <c r="C4970" s="22" t="inlineStr">
        <is>
          <r>
            <t xml:space="preserve">SINAPI</t>
          </r>
        </is>
      </c>
      <c r="D4970" s="22" t="inlineStr">
        <is>
          <r>
            <t xml:space="preserve">H</t>
          </r>
        </is>
      </c>
      <c r="E4970" s="24" t="n">
        <v>1.0</v>
      </c>
      <c r="F4970" s="25" t="n">
        <v>0.08</v>
      </c>
      <c r="G4970" s="25" t="n">
        <f>TRUNC(TRUNC(E4970,8)*F4970,2)</f>
        <v>0.08</v>
      </c>
    </row>
    <row r="4971" customHeight="1" ht="21">
      <c r="A4971" s="22" t="inlineStr">
        <is>
          <r>
            <t xml:space="preserve">00037371</t>
          </r>
        </is>
      </c>
      <c r="B4971" s="23" t="inlineStr">
        <is>
          <r>
            <t xml:space="preserve">TRANSPORTE - HORISTA (COLETADO CAIXA - ENCARGOS COMPLEMENTARES)</t>
          </r>
        </is>
      </c>
      <c r="C4971" s="22" t="inlineStr">
        <is>
          <r>
            <t xml:space="preserve">SINAPI</t>
          </r>
        </is>
      </c>
      <c r="D4971" s="22" t="inlineStr">
        <is>
          <r>
            <t xml:space="preserve">H</t>
          </r>
        </is>
      </c>
      <c r="E4971" s="24" t="n">
        <v>1.0</v>
      </c>
      <c r="F4971" s="25" t="n">
        <v>1.09</v>
      </c>
      <c r="G4971" s="25" t="n">
        <f>TRUNC(TRUNC(E4971,8)*F4971,2)</f>
        <v>1.09</v>
      </c>
    </row>
    <row r="4972" customHeight="1" ht="15">
      <c r="A4972" s="2" t="inlineStr"/>
      <c r="B4972" s="2" t="inlineStr"/>
      <c r="C4972" s="2" t="inlineStr"/>
      <c r="D4972" s="2" t="inlineStr"/>
      <c r="E4972" s="26" t="inlineStr">
        <is>
          <r>
            <t xml:space="preserve">TOTAL Encargos Complementares:</t>
          </r>
        </is>
      </c>
      <c r="F4972" s="26" t="inlineStr"/>
      <c r="G4972" s="27" t="n">
        <f>SUM(G4966:G4971)</f>
        <v>7.12</v>
      </c>
    </row>
    <row r="4973" customHeight="1" ht="15">
      <c r="A4973" s="20" t="inlineStr">
        <is>
          <r>
            <t xml:space="preserve">Mão de Obra</t>
          </r>
        </is>
      </c>
      <c r="B4973" s="20" t="inlineStr"/>
      <c r="C4973" s="21" t="inlineStr">
        <is>
          <r>
            <t xml:space="preserve">FONTE</t>
          </r>
        </is>
      </c>
      <c r="D4973" s="21" t="inlineStr">
        <is>
          <r>
            <t xml:space="preserve">UNID</t>
          </r>
        </is>
      </c>
      <c r="E4973" s="21" t="inlineStr">
        <is>
          <r>
            <t xml:space="preserve">COEFICIENTE</t>
          </r>
        </is>
      </c>
      <c r="F4973" s="21" t="inlineStr">
        <is>
          <r>
            <t xml:space="preserve">PREÇO UNITÁRIO</t>
          </r>
        </is>
      </c>
      <c r="G4973" s="21" t="inlineStr">
        <is>
          <r>
            <t xml:space="preserve">TOTAL</t>
          </r>
        </is>
      </c>
    </row>
    <row r="4974" customHeight="1" ht="21">
      <c r="A4974" s="22" t="inlineStr">
        <is>
          <r>
            <t xml:space="preserve">00004096</t>
          </r>
        </is>
      </c>
      <c r="B4974" s="23" t="inlineStr">
        <is>
          <r>
            <t xml:space="preserve">MOTORISTA OPERADOR DE CAMINHAO COM MUNCK (HORISTA)</t>
          </r>
        </is>
      </c>
      <c r="C4974" s="22" t="inlineStr">
        <is>
          <r>
            <t xml:space="preserve">SINAPI</t>
          </r>
        </is>
      </c>
      <c r="D4974" s="22" t="inlineStr">
        <is>
          <r>
            <t xml:space="preserve">H</t>
          </r>
        </is>
      </c>
      <c r="E4974" s="24" t="n">
        <v>1.0</v>
      </c>
      <c r="F4974" s="25" t="n">
        <v>30.5</v>
      </c>
      <c r="G4974" s="25" t="n">
        <f>TRUNC(TRUNC(E4974,8)*F4974,2)</f>
        <v>30.5</v>
      </c>
    </row>
    <row r="4975" customHeight="1" ht="15">
      <c r="A4975" s="2" t="inlineStr"/>
      <c r="B4975" s="2" t="inlineStr"/>
      <c r="C4975" s="2" t="inlineStr"/>
      <c r="D4975" s="2" t="inlineStr"/>
      <c r="E4975" s="26" t="inlineStr">
        <is>
          <r>
            <t xml:space="preserve">TOTAL Mão de Obra:</t>
          </r>
        </is>
      </c>
      <c r="F4975" s="26" t="inlineStr"/>
      <c r="G4975" s="27" t="n">
        <f>SUM(G4974:G4974)</f>
        <v>30.5</v>
      </c>
    </row>
    <row r="4976" customHeight="1" ht="15">
      <c r="A4976" s="20" t="inlineStr">
        <is>
          <r>
            <t xml:space="preserve">Serviço</t>
          </r>
        </is>
      </c>
      <c r="B4976" s="20" t="inlineStr"/>
      <c r="C4976" s="21" t="inlineStr">
        <is>
          <r>
            <t xml:space="preserve">FONTE</t>
          </r>
        </is>
      </c>
      <c r="D4976" s="21" t="inlineStr">
        <is>
          <r>
            <t xml:space="preserve">UNID</t>
          </r>
        </is>
      </c>
      <c r="E4976" s="21" t="inlineStr">
        <is>
          <r>
            <t xml:space="preserve">COEFICIENTE</t>
          </r>
        </is>
      </c>
      <c r="F4976" s="21" t="inlineStr">
        <is>
          <r>
            <t xml:space="preserve">PREÇO UNITÁRIO</t>
          </r>
        </is>
      </c>
      <c r="G4976" s="21" t="inlineStr">
        <is>
          <r>
            <t xml:space="preserve">TOTAL</t>
          </r>
        </is>
      </c>
    </row>
    <row r="4977" customHeight="1" ht="21">
      <c r="A4977" s="22" t="inlineStr">
        <is>
          <r>
            <t xml:space="preserve">95351</t>
          </r>
        </is>
      </c>
      <c r="B4977" s="23" t="inlineStr">
        <is>
          <r>
            <t xml:space="preserve">CURSO DE CAPACITAÇÃO PARA MOTORISTA OPERADOR DE MUNCK (ENCARGOS COMPLEMENTARES) - HORISTA</t>
          </r>
        </is>
      </c>
      <c r="C4977" s="22" t="inlineStr">
        <is>
          <r>
            <t xml:space="preserve">SINAPI</t>
          </r>
        </is>
      </c>
      <c r="D4977" s="22" t="inlineStr">
        <is>
          <r>
            <t xml:space="preserve">H</t>
          </r>
        </is>
      </c>
      <c r="E4977" s="24" t="n">
        <v>1.0</v>
      </c>
      <c r="F4977" s="25" t="n">
        <v>0.49</v>
      </c>
      <c r="G4977" s="25" t="n">
        <f>TRUNC(TRUNC(E4977,8)*F4977,2)</f>
        <v>0.49</v>
      </c>
    </row>
    <row r="4978" customHeight="1" ht="15">
      <c r="A4978" s="2" t="inlineStr"/>
      <c r="B4978" s="2" t="inlineStr"/>
      <c r="C4978" s="2" t="inlineStr"/>
      <c r="D4978" s="2" t="inlineStr"/>
      <c r="E4978" s="26" t="inlineStr">
        <is>
          <r>
            <t xml:space="preserve">TOTAL Serviço:</t>
          </r>
        </is>
      </c>
      <c r="F4978" s="26" t="inlineStr"/>
      <c r="G4978" s="27" t="n">
        <f>SUM(G4977:G4977)</f>
        <v>0.49</v>
      </c>
    </row>
    <row r="4979" customHeight="1" ht="15">
      <c r="A4979" s="2" t="inlineStr"/>
      <c r="B4979" s="2" t="inlineStr"/>
      <c r="C4979" s="2" t="inlineStr"/>
      <c r="D4979" s="2" t="inlineStr"/>
      <c r="E4979" s="28" t="inlineStr">
        <is>
          <r>
            <t xml:space="preserve">VALOR:</t>
          </r>
        </is>
      </c>
      <c r="F4979" s="28" t="inlineStr"/>
      <c r="G4979" s="29" t="n">
        <f>ROUND(SUM(G4972,G4975,G4978),2)</f>
        <v>38.11</v>
      </c>
    </row>
    <row r="4980" customHeight="1" ht="15">
      <c r="A4980" s="2" t="inlineStr"/>
      <c r="B4980" s="2" t="inlineStr"/>
      <c r="C4980" s="2" t="inlineStr"/>
      <c r="D4980" s="2" t="inlineStr"/>
      <c r="E4980" s="28" t="inlineStr">
        <is>
          <r>
            <t xml:space="preserve">VALOR BDI (20.34%):</t>
          </r>
        </is>
      </c>
      <c r="F4980" s="28" t="inlineStr"/>
      <c r="G4980" s="29" t="n">
        <f>ROUND(G4979*(20.34/100),2)</f>
        <v>7.75</v>
      </c>
    </row>
    <row r="4981" customHeight="1" ht="15">
      <c r="A4981" s="2" t="inlineStr"/>
      <c r="B4981" s="2" t="inlineStr"/>
      <c r="C4981" s="2" t="inlineStr"/>
      <c r="D4981" s="2" t="inlineStr"/>
      <c r="E4981" s="28" t="inlineStr">
        <is>
          <r>
            <t xml:space="preserve">VALOR COM BDI:</t>
          </r>
        </is>
      </c>
      <c r="F4981" s="28" t="inlineStr"/>
      <c r="G4981" s="29" t="n">
        <f>G4980+G4979</f>
        <v>45.86</v>
      </c>
    </row>
    <row r="4982" customHeight="1" ht="10">
      <c r="A4982" s="2" t="inlineStr"/>
      <c r="B4982" s="2" t="inlineStr"/>
      <c r="C4982" s="2" t="inlineStr"/>
      <c r="D4982" s="2" t="inlineStr"/>
      <c r="E4982" s="18" t="inlineStr"/>
      <c r="F4982" s="18" t="inlineStr"/>
      <c r="G4982" s="18" t="inlineStr"/>
    </row>
    <row r="4983" customHeight="1" ht="27">
      <c r="A4983" s="19" t="inlineStr">
        <is>
          <r>
            <t xml:space="preserve">​CP0031JN​ MURO DE 2,80M DE ALTURA, BASE EM PEDRA ARGAMASSADA 0,80 A 0,80, CINTA INFERIOR E SUPERIOR DE 0,19 X 0,19 E PILAR A CADA 3M DE 0,19X0,19, TODOS ARMADOS COM QUATRO BARRAS DE 10MM E ESTRIBOS DE 5MM A CADA 15CM E ALVENARIA EM BLOCOS DE CONCRETO COM ESPESSURA DE 19CM E ACABAMENTO APARENTE​ (M)</t>
          </r>
        </is>
      </c>
      <c r="B4983" s="19" t="inlineStr"/>
      <c r="C4983" s="19" t="inlineStr"/>
      <c r="D4983" s="19" t="inlineStr"/>
      <c r="E4983" s="19" t="inlineStr"/>
      <c r="F4983" s="19" t="inlineStr"/>
      <c r="G4983" s="19" t="inlineStr"/>
    </row>
    <row r="4984" customHeight="1" ht="15">
      <c r="A4984" s="20" t="inlineStr">
        <is>
          <r>
            <t xml:space="preserve">Serviço</t>
          </r>
        </is>
      </c>
      <c r="B4984" s="20" t="inlineStr"/>
      <c r="C4984" s="21" t="inlineStr">
        <is>
          <r>
            <t xml:space="preserve">FONTE</t>
          </r>
        </is>
      </c>
      <c r="D4984" s="21" t="inlineStr">
        <is>
          <r>
            <t xml:space="preserve">UNID</t>
          </r>
        </is>
      </c>
      <c r="E4984" s="21" t="inlineStr">
        <is>
          <r>
            <t xml:space="preserve">COEFICIENTE</t>
          </r>
        </is>
      </c>
      <c r="F4984" s="21" t="inlineStr">
        <is>
          <r>
            <t xml:space="preserve">PREÇO UNITÁRIO</t>
          </r>
        </is>
      </c>
      <c r="G4984" s="21" t="inlineStr">
        <is>
          <r>
            <t xml:space="preserve">TOTAL</t>
          </r>
        </is>
      </c>
    </row>
    <row r="4985" customHeight="1" ht="15">
      <c r="A4985" s="22" t="inlineStr">
        <is>
          <r>
            <t xml:space="preserve">C0054</t>
          </r>
        </is>
      </c>
      <c r="B4985" s="23" t="inlineStr">
        <is>
          <r>
            <t xml:space="preserve">ALVENARIA DE EMBASAMENTO DE PEDRA ARGAMASSADA</t>
          </r>
        </is>
      </c>
      <c r="C4985" s="22" t="inlineStr">
        <is>
          <r>
            <t xml:space="preserve">SEINFRA</t>
          </r>
        </is>
      </c>
      <c r="D4985" s="22" t="inlineStr">
        <is>
          <r>
            <t xml:space="preserve">M3</t>
          </r>
        </is>
      </c>
      <c r="E4985" s="24" t="n">
        <v>0.36</v>
      </c>
      <c r="F4985" s="25" t="n">
        <v>576.31</v>
      </c>
      <c r="G4985" s="25" t="n">
        <f>ROUND(ROUND(E4985,8)*F4985,2)</f>
        <v>207.47</v>
      </c>
    </row>
    <row r="4986" customHeight="1" ht="29">
      <c r="A4986" s="22" t="inlineStr">
        <is>
          <r>
            <t xml:space="preserve">C0069</t>
          </r>
        </is>
      </c>
      <c r="B4986" s="23" t="inlineStr">
        <is>
          <r>
            <t xml:space="preserve">ALVENARIA ESTRUTURAL DE BLOCO DE CONCRETO (19x19x39)cm C/ARGAMASSA MISTA DE CAL HIDRATADA ESP=19 cm</t>
          </r>
        </is>
      </c>
      <c r="C4986" s="22" t="inlineStr">
        <is>
          <r>
            <t xml:space="preserve">SEINFRA</t>
          </r>
        </is>
      </c>
      <c r="D4986" s="22" t="inlineStr">
        <is>
          <r>
            <t xml:space="preserve">M2</t>
          </r>
        </is>
      </c>
      <c r="E4986" s="24" t="n">
        <v>2.4</v>
      </c>
      <c r="F4986" s="25" t="n">
        <v>113.04</v>
      </c>
      <c r="G4986" s="25" t="n">
        <f>ROUND(ROUND(E4986,8)*F4986,2)</f>
        <v>271.3</v>
      </c>
    </row>
    <row r="4987" customHeight="1" ht="15">
      <c r="A4987" s="22" t="inlineStr">
        <is>
          <r>
            <t xml:space="preserve">C0216</t>
          </r>
        </is>
      </c>
      <c r="B4987" s="23" t="inlineStr">
        <is>
          <r>
            <t xml:space="preserve">ARMADURA CA-50A MÉDIA D= 6,3 A 10,0mm</t>
          </r>
        </is>
      </c>
      <c r="C4987" s="22" t="inlineStr">
        <is>
          <r>
            <t xml:space="preserve">SEINFRA</t>
          </r>
        </is>
      </c>
      <c r="D4987" s="22" t="inlineStr">
        <is>
          <r>
            <t xml:space="preserve">KG</t>
          </r>
        </is>
      </c>
      <c r="E4987" s="24" t="n">
        <v>7.404</v>
      </c>
      <c r="F4987" s="25" t="n">
        <v>12.33</v>
      </c>
      <c r="G4987" s="25" t="n">
        <f>ROUND(ROUND(E4987,8)*F4987,2)</f>
        <v>91.29</v>
      </c>
    </row>
    <row r="4988" customHeight="1" ht="15">
      <c r="A4988" s="22" t="inlineStr">
        <is>
          <r>
            <t xml:space="preserve">C0217</t>
          </r>
        </is>
      </c>
      <c r="B4988" s="23" t="inlineStr">
        <is>
          <r>
            <t xml:space="preserve">ARMADURA CA-60 FINA D=3,40 A 6,40mm</t>
          </r>
        </is>
      </c>
      <c r="C4988" s="22" t="inlineStr">
        <is>
          <r>
            <t xml:space="preserve">SEINFRA</t>
          </r>
        </is>
      </c>
      <c r="D4988" s="22" t="inlineStr">
        <is>
          <r>
            <t xml:space="preserve">KG</t>
          </r>
        </is>
      </c>
      <c r="E4988" s="24" t="n">
        <v>1.7568</v>
      </c>
      <c r="F4988" s="25" t="n">
        <v>12.42</v>
      </c>
      <c r="G4988" s="25" t="n">
        <f>ROUND(ROUND(E4988,8)*F4988,2)</f>
        <v>21.82</v>
      </c>
    </row>
    <row r="4989" customHeight="1" ht="21">
      <c r="A4989" s="22" t="inlineStr">
        <is>
          <r>
            <t xml:space="preserve">C0843</t>
          </r>
        </is>
      </c>
      <c r="B4989" s="23" t="inlineStr">
        <is>
          <r>
            <t xml:space="preserve">CONCRETO P/VIBR., FCK 25 MPa COM AGREGADO ADQUIRIDO</t>
          </r>
        </is>
      </c>
      <c r="C4989" s="22" t="inlineStr">
        <is>
          <r>
            <t xml:space="preserve">SEINFRA</t>
          </r>
        </is>
      </c>
      <c r="D4989" s="22" t="inlineStr">
        <is>
          <r>
            <t xml:space="preserve">M3</t>
          </r>
        </is>
      </c>
      <c r="E4989" s="24" t="n">
        <v>0.1083</v>
      </c>
      <c r="F4989" s="25" t="n">
        <v>545.53</v>
      </c>
      <c r="G4989" s="25" t="n">
        <f>ROUND(ROUND(E4989,8)*F4989,2)</f>
        <v>59.08</v>
      </c>
    </row>
    <row r="4990" customHeight="1" ht="15">
      <c r="A4990" s="22" t="inlineStr">
        <is>
          <r>
            <t xml:space="preserve">C2784</t>
          </r>
        </is>
      </c>
      <c r="B4990" s="23" t="inlineStr">
        <is>
          <r>
            <t xml:space="preserve">ESCAVAÇÃO MANUAL SOLO DE 1A.CAT. PROF. ATÉ 1.50m</t>
          </r>
        </is>
      </c>
      <c r="C4990" s="22" t="inlineStr">
        <is>
          <r>
            <t xml:space="preserve">SEINFRA</t>
          </r>
        </is>
      </c>
      <c r="D4990" s="22" t="inlineStr">
        <is>
          <r>
            <t xml:space="preserve">M3</t>
          </r>
        </is>
      </c>
      <c r="E4990" s="24" t="n">
        <v>0.36</v>
      </c>
      <c r="F4990" s="25" t="n">
        <v>53.69</v>
      </c>
      <c r="G4990" s="25" t="n">
        <f>ROUND(ROUND(E4990,8)*F4990,2)</f>
        <v>19.33</v>
      </c>
    </row>
    <row r="4991" customHeight="1" ht="21">
      <c r="A4991" s="22" t="inlineStr">
        <is>
          <r>
            <t xml:space="preserve">C1405</t>
          </r>
        </is>
      </c>
      <c r="B4991" s="23" t="inlineStr">
        <is>
          <r>
            <t xml:space="preserve">FORMA PLANA CHAPA COMPENSADA RESINADA, ESP.= 12mm UTIL. 3 X</t>
          </r>
        </is>
      </c>
      <c r="C4991" s="22" t="inlineStr">
        <is>
          <r>
            <t xml:space="preserve">SEINFRA</t>
          </r>
        </is>
      </c>
      <c r="D4991" s="22" t="inlineStr">
        <is>
          <r>
            <t xml:space="preserve">M2</t>
          </r>
        </is>
      </c>
      <c r="E4991" s="24" t="n">
        <v>1.2</v>
      </c>
      <c r="F4991" s="25" t="n">
        <v>146.47</v>
      </c>
      <c r="G4991" s="25" t="n">
        <f>ROUND(ROUND(E4991,8)*F4991,2)</f>
        <v>175.76</v>
      </c>
    </row>
    <row r="4992" customHeight="1" ht="15">
      <c r="A4992" s="22" t="inlineStr">
        <is>
          <r>
            <t xml:space="preserve">C1603</t>
          </r>
        </is>
      </c>
      <c r="B4992" s="23" t="inlineStr">
        <is>
          <r>
            <t xml:space="preserve">LANÇAMENTO E APLICAÇÃO DE CONCRETO C/ ELEVAÇÃO</t>
          </r>
        </is>
      </c>
      <c r="C4992" s="22" t="inlineStr">
        <is>
          <r>
            <t xml:space="preserve">SEINFRA</t>
          </r>
        </is>
      </c>
      <c r="D4992" s="22" t="inlineStr">
        <is>
          <r>
            <t xml:space="preserve">M3</t>
          </r>
        </is>
      </c>
      <c r="E4992" s="24" t="n">
        <v>0.1083</v>
      </c>
      <c r="F4992" s="25" t="n">
        <v>296.38</v>
      </c>
      <c r="G4992" s="25" t="n">
        <f>ROUND(ROUND(E4992,8)*F4992,2)</f>
        <v>32.1</v>
      </c>
    </row>
    <row r="4993" customHeight="1" ht="15">
      <c r="A4993" s="22" t="inlineStr">
        <is>
          <r>
            <t xml:space="preserve">C2461</t>
          </r>
        </is>
      </c>
      <c r="B4993" s="23" t="inlineStr">
        <is>
          <r>
            <t xml:space="preserve">TEXTURA ACRÍLICA 1 DEMÃO EM PAREDES EXTERNAS</t>
          </r>
        </is>
      </c>
      <c r="C4993" s="22" t="inlineStr">
        <is>
          <r>
            <t xml:space="preserve">SEINFRA</t>
          </r>
        </is>
      </c>
      <c r="D4993" s="22" t="inlineStr">
        <is>
          <r>
            <t xml:space="preserve">M2</t>
          </r>
        </is>
      </c>
      <c r="E4993" s="24" t="n">
        <v>5.8</v>
      </c>
      <c r="F4993" s="25" t="n">
        <v>15.02</v>
      </c>
      <c r="G4993" s="25" t="n">
        <f>ROUND(ROUND(E4993,8)*F4993,2)</f>
        <v>87.12</v>
      </c>
    </row>
    <row r="4994" customHeight="1" ht="15">
      <c r="A4994" s="2" t="inlineStr"/>
      <c r="B4994" s="2" t="inlineStr"/>
      <c r="C4994" s="2" t="inlineStr"/>
      <c r="D4994" s="2" t="inlineStr"/>
      <c r="E4994" s="26" t="inlineStr">
        <is>
          <r>
            <t xml:space="preserve">TOTAL Serviço:</t>
          </r>
        </is>
      </c>
      <c r="F4994" s="26" t="inlineStr"/>
      <c r="G4994" s="27" t="n">
        <f>SUM(G4985:G4993)</f>
        <v>965.27</v>
      </c>
    </row>
    <row r="4995" customHeight="1" ht="15">
      <c r="A4995" s="2" t="inlineStr"/>
      <c r="B4995" s="2" t="inlineStr"/>
      <c r="C4995" s="2" t="inlineStr"/>
      <c r="D4995" s="2" t="inlineStr"/>
      <c r="E4995" s="28" t="inlineStr">
        <is>
          <r>
            <t xml:space="preserve">VALOR:</t>
          </r>
        </is>
      </c>
      <c r="F4995" s="28" t="inlineStr"/>
      <c r="G4995" s="29" t="n">
        <f>ROUND(SUM(G4994),2)</f>
        <v>965.27</v>
      </c>
    </row>
    <row r="4996" customHeight="1" ht="15">
      <c r="A4996" s="2" t="inlineStr"/>
      <c r="B4996" s="2" t="inlineStr"/>
      <c r="C4996" s="2" t="inlineStr"/>
      <c r="D4996" s="2" t="inlineStr"/>
      <c r="E4996" s="28" t="inlineStr">
        <is>
          <r>
            <t xml:space="preserve">VALOR BDI (20.34%):</t>
          </r>
        </is>
      </c>
      <c r="F4996" s="28" t="inlineStr"/>
      <c r="G4996" s="29" t="n">
        <f>ROUND(G4995*(20.34/100),2)</f>
        <v>196.34</v>
      </c>
    </row>
    <row r="4997" customHeight="1" ht="15">
      <c r="A4997" s="2" t="inlineStr"/>
      <c r="B4997" s="2" t="inlineStr"/>
      <c r="C4997" s="2" t="inlineStr"/>
      <c r="D4997" s="2" t="inlineStr"/>
      <c r="E4997" s="28" t="inlineStr">
        <is>
          <r>
            <t xml:space="preserve">VALOR COM BDI:</t>
          </r>
        </is>
      </c>
      <c r="F4997" s="28" t="inlineStr"/>
      <c r="G4997" s="29" t="n">
        <f>G4996+G4995</f>
        <v>1161.61</v>
      </c>
    </row>
    <row r="4998" customHeight="1" ht="10">
      <c r="A4998" s="2" t="inlineStr"/>
      <c r="B4998" s="2" t="inlineStr"/>
      <c r="C4998" s="2" t="inlineStr"/>
      <c r="D4998" s="2" t="inlineStr"/>
      <c r="E4998" s="18" t="inlineStr"/>
      <c r="F4998" s="18" t="inlineStr"/>
      <c r="G4998" s="18" t="inlineStr"/>
    </row>
    <row r="4999" customHeight="1" ht="20">
      <c r="A4999" s="19" t="inlineStr">
        <is>
          <r>
            <t xml:space="preserve">​I0749​ MÁQUINA DE SOLDA (CHP)​ (H)</t>
          </r>
        </is>
      </c>
      <c r="B4999" s="19" t="inlineStr"/>
      <c r="C4999" s="19" t="inlineStr"/>
      <c r="D4999" s="19" t="inlineStr"/>
      <c r="E4999" s="19" t="inlineStr"/>
      <c r="F4999" s="19" t="inlineStr"/>
      <c r="G4999" s="19" t="inlineStr"/>
    </row>
    <row r="5000" customHeight="1" ht="15">
      <c r="A5000" s="20" t="inlineStr">
        <is>
          <r>
            <t xml:space="preserve">Geral</t>
          </r>
        </is>
      </c>
      <c r="B5000" s="20" t="inlineStr"/>
      <c r="C5000" s="21" t="inlineStr">
        <is>
          <r>
            <t xml:space="preserve">FONTE</t>
          </r>
        </is>
      </c>
      <c r="D5000" s="21" t="inlineStr">
        <is>
          <r>
            <t xml:space="preserve">UNID</t>
          </r>
        </is>
      </c>
      <c r="E5000" s="21" t="inlineStr">
        <is>
          <r>
            <t xml:space="preserve">COEFICIENTE</t>
          </r>
        </is>
      </c>
      <c r="F5000" s="21" t="inlineStr">
        <is>
          <r>
            <t xml:space="preserve">PREÇO UNITÁRIO</t>
          </r>
        </is>
      </c>
      <c r="G5000" s="21" t="inlineStr">
        <is>
          <r>
            <t xml:space="preserve">TOTAL</t>
          </r>
        </is>
      </c>
    </row>
    <row r="5001" customHeight="1" ht="15">
      <c r="A5001" s="22" t="inlineStr">
        <is>
          <r>
            <t xml:space="preserve">I2701</t>
          </r>
        </is>
      </c>
      <c r="B5001" s="23" t="inlineStr">
        <is>
          <r>
            <t xml:space="preserve">DEPRECIAÇÃO</t>
          </r>
        </is>
      </c>
      <c r="C5001" s="22" t="inlineStr">
        <is>
          <r>
            <t xml:space="preserve">SEINFRA</t>
          </r>
        </is>
      </c>
      <c r="D5001" s="22" t="inlineStr">
        <is>
          <r>
            <t xml:space="preserve">H</t>
          </r>
        </is>
      </c>
      <c r="E5001" s="24" t="n">
        <v>0.0526</v>
      </c>
      <c r="F5001" s="30" t="n">
        <v>1.0</v>
      </c>
      <c r="G5001" s="30" t="n">
        <f>ROUND(ROUND(E5001,8)*F5001,4)</f>
        <v>0.0526</v>
      </c>
    </row>
    <row r="5002" customHeight="1" ht="15">
      <c r="A5002" s="22" t="inlineStr">
        <is>
          <r>
            <t xml:space="preserve">I2702</t>
          </r>
        </is>
      </c>
      <c r="B5002" s="23" t="inlineStr">
        <is>
          <r>
            <t xml:space="preserve">JUROS</t>
          </r>
        </is>
      </c>
      <c r="C5002" s="22" t="inlineStr">
        <is>
          <r>
            <t xml:space="preserve">SEINFRA</t>
          </r>
        </is>
      </c>
      <c r="D5002" s="22" t="inlineStr">
        <is>
          <r>
            <t xml:space="preserve">H</t>
          </r>
        </is>
      </c>
      <c r="E5002" s="24" t="n">
        <v>0.0118</v>
      </c>
      <c r="F5002" s="30" t="n">
        <v>1.0</v>
      </c>
      <c r="G5002" s="30" t="n">
        <f>ROUND(ROUND(E5002,8)*F5002,4)</f>
        <v>0.0118</v>
      </c>
    </row>
    <row r="5003" customHeight="1" ht="15">
      <c r="A5003" s="22" t="inlineStr">
        <is>
          <r>
            <t xml:space="preserve">I2703</t>
          </r>
        </is>
      </c>
      <c r="B5003" s="23" t="inlineStr">
        <is>
          <r>
            <t xml:space="preserve">MANUTENÇÃO</t>
          </r>
        </is>
      </c>
      <c r="C5003" s="22" t="inlineStr">
        <is>
          <r>
            <t xml:space="preserve">SEINFRA</t>
          </r>
        </is>
      </c>
      <c r="D5003" s="22" t="inlineStr">
        <is>
          <r>
            <t xml:space="preserve">H</t>
          </r>
        </is>
      </c>
      <c r="E5003" s="24" t="n">
        <v>0.0328</v>
      </c>
      <c r="F5003" s="30" t="n">
        <v>1.0</v>
      </c>
      <c r="G5003" s="30" t="n">
        <f>ROUND(ROUND(E5003,8)*F5003,4)</f>
        <v>0.0328</v>
      </c>
    </row>
    <row r="5004" customHeight="1" ht="15">
      <c r="A5004" s="2" t="inlineStr"/>
      <c r="B5004" s="2" t="inlineStr"/>
      <c r="C5004" s="2" t="inlineStr"/>
      <c r="D5004" s="2" t="inlineStr"/>
      <c r="E5004" s="26" t="inlineStr">
        <is>
          <r>
            <t xml:space="preserve">TOTAL Geral:</t>
          </r>
        </is>
      </c>
      <c r="F5004" s="26" t="inlineStr"/>
      <c r="G5004" s="31" t="n">
        <f>SUM(G5001:G5003)</f>
        <v>0.0972</v>
      </c>
    </row>
    <row r="5005" customHeight="1" ht="15">
      <c r="A5005" s="2" t="inlineStr"/>
      <c r="B5005" s="2" t="inlineStr"/>
      <c r="C5005" s="2" t="inlineStr"/>
      <c r="D5005" s="2" t="inlineStr"/>
      <c r="E5005" s="28" t="inlineStr">
        <is>
          <r>
            <t xml:space="preserve">VALOR:</t>
          </r>
        </is>
      </c>
      <c r="F5005" s="28" t="inlineStr"/>
      <c r="G5005" s="29" t="n">
        <f>ROUND(SUM(G5004),2)</f>
        <v>0.1</v>
      </c>
    </row>
    <row r="5006" customHeight="1" ht="15">
      <c r="A5006" s="2" t="inlineStr"/>
      <c r="B5006" s="2" t="inlineStr"/>
      <c r="C5006" s="2" t="inlineStr"/>
      <c r="D5006" s="2" t="inlineStr"/>
      <c r="E5006" s="28" t="inlineStr">
        <is>
          <r>
            <t xml:space="preserve">VALOR BDI (20.34%):</t>
          </r>
        </is>
      </c>
      <c r="F5006" s="28" t="inlineStr"/>
      <c r="G5006" s="29" t="n">
        <f>ROUND(G5005*(20.34/100),2)</f>
        <v>0.02</v>
      </c>
    </row>
    <row r="5007" customHeight="1" ht="15">
      <c r="A5007" s="2" t="inlineStr"/>
      <c r="B5007" s="2" t="inlineStr"/>
      <c r="C5007" s="2" t="inlineStr"/>
      <c r="D5007" s="2" t="inlineStr"/>
      <c r="E5007" s="28" t="inlineStr">
        <is>
          <r>
            <t xml:space="preserve">VALOR COM BDI:</t>
          </r>
        </is>
      </c>
      <c r="F5007" s="28" t="inlineStr"/>
      <c r="G5007" s="29" t="n">
        <f>G5006+G5005</f>
        <v>0.12</v>
      </c>
    </row>
    <row r="5008" customHeight="1" ht="10">
      <c r="A5008" s="2" t="inlineStr"/>
      <c r="B5008" s="2" t="inlineStr"/>
      <c r="C5008" s="2" t="inlineStr"/>
      <c r="D5008" s="2" t="inlineStr"/>
      <c r="E5008" s="18" t="inlineStr"/>
      <c r="F5008" s="18" t="inlineStr"/>
      <c r="G5008" s="18" t="inlineStr"/>
    </row>
    <row r="5009" customHeight="1" ht="27">
      <c r="A5009" s="19" t="inlineStr">
        <is>
          <r>
            <t xml:space="preserve">​93409​ MÁQUINA JATO DE PRESSAO PORTÁTIL, CAMARA DE 1 SAIDA, CAPACIDADE 280 L, DIAMETRO 670 MM, BICO DE JATO CURTO VENTURI DE 5/16", MANGUEIRA DE 1" COM COMPRESSOR DE AR REBOCÁVEL 189 PCM E MOTOR DIESEL 63 CV - CHI DIURNO. AF_05/2023​ (CHI)</t>
          </r>
        </is>
      </c>
      <c r="B5009" s="19" t="inlineStr"/>
      <c r="C5009" s="19" t="inlineStr"/>
      <c r="D5009" s="19" t="inlineStr"/>
      <c r="E5009" s="19" t="inlineStr"/>
      <c r="F5009" s="19" t="inlineStr"/>
      <c r="G5009" s="19" t="inlineStr"/>
    </row>
    <row r="5010" customHeight="1" ht="15">
      <c r="A5010" s="20" t="inlineStr">
        <is>
          <r>
            <t xml:space="preserve">Mão de Obra com Encargos Complementares</t>
          </r>
        </is>
      </c>
      <c r="B5010" s="20" t="inlineStr"/>
      <c r="C5010" s="21" t="inlineStr">
        <is>
          <r>
            <t xml:space="preserve">FONTE</t>
          </r>
        </is>
      </c>
      <c r="D5010" s="21" t="inlineStr">
        <is>
          <r>
            <t xml:space="preserve">UNID</t>
          </r>
        </is>
      </c>
      <c r="E5010" s="21" t="inlineStr">
        <is>
          <r>
            <t xml:space="preserve">COEFICIENTE</t>
          </r>
        </is>
      </c>
      <c r="F5010" s="21" t="inlineStr">
        <is>
          <r>
            <t xml:space="preserve">PREÇO UNITÁRIO</t>
          </r>
        </is>
      </c>
      <c r="G5010" s="21" t="inlineStr">
        <is>
          <r>
            <t xml:space="preserve">TOTAL</t>
          </r>
        </is>
      </c>
    </row>
    <row r="5011" customHeight="1" ht="21">
      <c r="A5011" s="22" t="inlineStr">
        <is>
          <r>
            <t xml:space="preserve">88306</t>
          </r>
        </is>
      </c>
      <c r="B5011" s="23" t="inlineStr">
        <is>
          <r>
            <t xml:space="preserve">OPERADOR JATO DE AREIA OU JATISTA COM ENCARGOS COMPLEMENTARES</t>
          </r>
        </is>
      </c>
      <c r="C5011" s="22" t="inlineStr">
        <is>
          <r>
            <t xml:space="preserve">SINAPI</t>
          </r>
        </is>
      </c>
      <c r="D5011" s="22" t="inlineStr">
        <is>
          <r>
            <t xml:space="preserve">H</t>
          </r>
        </is>
      </c>
      <c r="E5011" s="24" t="n">
        <v>1.0</v>
      </c>
      <c r="F5011" s="25" t="n">
        <v>31.56</v>
      </c>
      <c r="G5011" s="25" t="n">
        <f>TRUNC(TRUNC(E5011,8)*F5011,2)</f>
        <v>31.56</v>
      </c>
    </row>
    <row r="5012" customHeight="1" ht="18">
      <c r="A5012" s="2" t="inlineStr"/>
      <c r="B5012" s="2" t="inlineStr"/>
      <c r="C5012" s="2" t="inlineStr"/>
      <c r="D5012" s="2" t="inlineStr"/>
      <c r="E5012" s="26" t="inlineStr">
        <is>
          <r>
            <t xml:space="preserve">TOTAL Mão de Obra com Encargos Complementares:</t>
          </r>
        </is>
      </c>
      <c r="F5012" s="26" t="inlineStr"/>
      <c r="G5012" s="27" t="n">
        <f>SUM(G5011:G5011)</f>
        <v>31.56</v>
      </c>
    </row>
    <row r="5013" customHeight="1" ht="15">
      <c r="A5013" s="20" t="inlineStr">
        <is>
          <r>
            <t xml:space="preserve">Serviço</t>
          </r>
        </is>
      </c>
      <c r="B5013" s="20" t="inlineStr"/>
      <c r="C5013" s="21" t="inlineStr">
        <is>
          <r>
            <t xml:space="preserve">FONTE</t>
          </r>
        </is>
      </c>
      <c r="D5013" s="21" t="inlineStr">
        <is>
          <r>
            <t xml:space="preserve">UNID</t>
          </r>
        </is>
      </c>
      <c r="E5013" s="21" t="inlineStr">
        <is>
          <r>
            <t xml:space="preserve">COEFICIENTE</t>
          </r>
        </is>
      </c>
      <c r="F5013" s="21" t="inlineStr">
        <is>
          <r>
            <t xml:space="preserve">PREÇO UNITÁRIO</t>
          </r>
        </is>
      </c>
      <c r="G5013" s="21" t="inlineStr">
        <is>
          <r>
            <t xml:space="preserve">TOTAL</t>
          </r>
        </is>
      </c>
    </row>
    <row r="5014" customHeight="1" ht="46">
      <c r="A5014" s="22" t="inlineStr">
        <is>
          <r>
            <t xml:space="preserve">93404</t>
          </r>
        </is>
      </c>
      <c r="B5014" s="23" t="inlineStr">
        <is>
          <r>
            <t xml:space="preserve">MÁQUINA JATO DE PRESSAO PORTÁTIL, CAMARA DE 1 SAIDA, CAPACIDADE 280 L, DIAMETRO 670 MM, BICO DE JATO CURTO VENTURI DE 5/16", MANGUEIRA DE 1" COM COMPRESSOR DE AR REBOCÁVEL 189 PCM E MOTOR DIESEL 63 CV - DEPRECIAÇÃO. AF_05/2023</t>
          </r>
        </is>
      </c>
      <c r="C5014" s="22" t="inlineStr">
        <is>
          <r>
            <t xml:space="preserve">SINAPI</t>
          </r>
        </is>
      </c>
      <c r="D5014" s="22" t="inlineStr">
        <is>
          <r>
            <t xml:space="preserve">H</t>
          </r>
        </is>
      </c>
      <c r="E5014" s="24" t="n">
        <v>1.0</v>
      </c>
      <c r="F5014" s="25" t="n">
        <v>7.75</v>
      </c>
      <c r="G5014" s="25" t="n">
        <f>TRUNC(TRUNC(E5014,8)*F5014,2)</f>
        <v>7.75</v>
      </c>
    </row>
    <row r="5015" customHeight="1" ht="46">
      <c r="A5015" s="22" t="inlineStr">
        <is>
          <r>
            <t xml:space="preserve">93405</t>
          </r>
        </is>
      </c>
      <c r="B5015" s="23" t="inlineStr">
        <is>
          <r>
            <t xml:space="preserve">MÁQUINA JATO DE PRESSAO PORTÁTIL, CAMARA DE 1 SAIDA, CAPACIDADE 280 L, DIAMETRO 670 MM, BICO DE JATO CURTO VENTURI DE 5/16", MANGUEIRA DE 1" COM COMPRESSOR DE AR REBOCÁVEL 189 PCM E MOTOR DIESEL 63 CV - JUROS. AF_05/2023</t>
          </r>
        </is>
      </c>
      <c r="C5015" s="22" t="inlineStr">
        <is>
          <r>
            <t xml:space="preserve">SINAPI</t>
          </r>
        </is>
      </c>
      <c r="D5015" s="22" t="inlineStr">
        <is>
          <r>
            <t xml:space="preserve">H</t>
          </r>
        </is>
      </c>
      <c r="E5015" s="24" t="n">
        <v>1.0</v>
      </c>
      <c r="F5015" s="25" t="n">
        <v>1.98</v>
      </c>
      <c r="G5015" s="25" t="n">
        <f>TRUNC(TRUNC(E5015,8)*F5015,2)</f>
        <v>1.98</v>
      </c>
    </row>
    <row r="5016" customHeight="1" ht="15">
      <c r="A5016" s="2" t="inlineStr"/>
      <c r="B5016" s="2" t="inlineStr"/>
      <c r="C5016" s="2" t="inlineStr"/>
      <c r="D5016" s="2" t="inlineStr"/>
      <c r="E5016" s="26" t="inlineStr">
        <is>
          <r>
            <t xml:space="preserve">TOTAL Serviço:</t>
          </r>
        </is>
      </c>
      <c r="F5016" s="26" t="inlineStr"/>
      <c r="G5016" s="27" t="n">
        <f>SUM(G5014:G5015)</f>
        <v>9.73</v>
      </c>
    </row>
    <row r="5017" customHeight="1" ht="15">
      <c r="A5017" s="2" t="inlineStr"/>
      <c r="B5017" s="2" t="inlineStr"/>
      <c r="C5017" s="2" t="inlineStr"/>
      <c r="D5017" s="2" t="inlineStr"/>
      <c r="E5017" s="28" t="inlineStr">
        <is>
          <r>
            <t xml:space="preserve">VALOR:</t>
          </r>
        </is>
      </c>
      <c r="F5017" s="28" t="inlineStr"/>
      <c r="G5017" s="29" t="n">
        <f>ROUND(SUM(G5012,G5016),2)</f>
        <v>41.29</v>
      </c>
    </row>
    <row r="5018" customHeight="1" ht="15">
      <c r="A5018" s="2" t="inlineStr"/>
      <c r="B5018" s="2" t="inlineStr"/>
      <c r="C5018" s="2" t="inlineStr"/>
      <c r="D5018" s="2" t="inlineStr"/>
      <c r="E5018" s="28" t="inlineStr">
        <is>
          <r>
            <t xml:space="preserve">VALOR BDI (20.34%):</t>
          </r>
        </is>
      </c>
      <c r="F5018" s="28" t="inlineStr"/>
      <c r="G5018" s="29" t="n">
        <f>ROUND(G5017*(20.34/100),2)</f>
        <v>8.4</v>
      </c>
    </row>
    <row r="5019" customHeight="1" ht="15">
      <c r="A5019" s="2" t="inlineStr"/>
      <c r="B5019" s="2" t="inlineStr"/>
      <c r="C5019" s="2" t="inlineStr"/>
      <c r="D5019" s="2" t="inlineStr"/>
      <c r="E5019" s="28" t="inlineStr">
        <is>
          <r>
            <t xml:space="preserve">VALOR COM BDI:</t>
          </r>
        </is>
      </c>
      <c r="F5019" s="28" t="inlineStr"/>
      <c r="G5019" s="29" t="n">
        <f>G5018+G5017</f>
        <v>49.69</v>
      </c>
    </row>
    <row r="5020" customHeight="1" ht="10">
      <c r="A5020" s="2" t="inlineStr"/>
      <c r="B5020" s="2" t="inlineStr"/>
      <c r="C5020" s="2" t="inlineStr"/>
      <c r="D5020" s="2" t="inlineStr"/>
      <c r="E5020" s="18" t="inlineStr"/>
      <c r="F5020" s="18" t="inlineStr"/>
      <c r="G5020" s="18" t="inlineStr"/>
    </row>
    <row r="5021" customHeight="1" ht="27">
      <c r="A5021" s="19" t="inlineStr">
        <is>
          <r>
            <t xml:space="preserve">​93408​ MÁQUINA JATO DE PRESSAO PORTÁTIL, CAMARA DE 1 SAIDA, CAPACIDADE 280 L, DIAMETRO 670 MM, BICO DE JATO CURTO VENTURI DE 5/16", MANGUEIRA DE 1" COM COMPRESSOR DE AR REBOCÁVEL 189 PCM E MOTOR DIESEL 63 CV - CHP DIURNO. AF_05/2023​ (CHP)</t>
          </r>
        </is>
      </c>
      <c r="B5021" s="19" t="inlineStr"/>
      <c r="C5021" s="19" t="inlineStr"/>
      <c r="D5021" s="19" t="inlineStr"/>
      <c r="E5021" s="19" t="inlineStr"/>
      <c r="F5021" s="19" t="inlineStr"/>
      <c r="G5021" s="19" t="inlineStr"/>
    </row>
    <row r="5022" customHeight="1" ht="15">
      <c r="A5022" s="20" t="inlineStr">
        <is>
          <r>
            <t xml:space="preserve">Mão de Obra com Encargos Complementares</t>
          </r>
        </is>
      </c>
      <c r="B5022" s="20" t="inlineStr"/>
      <c r="C5022" s="21" t="inlineStr">
        <is>
          <r>
            <t xml:space="preserve">FONTE</t>
          </r>
        </is>
      </c>
      <c r="D5022" s="21" t="inlineStr">
        <is>
          <r>
            <t xml:space="preserve">UNID</t>
          </r>
        </is>
      </c>
      <c r="E5022" s="21" t="inlineStr">
        <is>
          <r>
            <t xml:space="preserve">COEFICIENTE</t>
          </r>
        </is>
      </c>
      <c r="F5022" s="21" t="inlineStr">
        <is>
          <r>
            <t xml:space="preserve">PREÇO UNITÁRIO</t>
          </r>
        </is>
      </c>
      <c r="G5022" s="21" t="inlineStr">
        <is>
          <r>
            <t xml:space="preserve">TOTAL</t>
          </r>
        </is>
      </c>
    </row>
    <row r="5023" customHeight="1" ht="21">
      <c r="A5023" s="22" t="inlineStr">
        <is>
          <r>
            <t xml:space="preserve">88306</t>
          </r>
        </is>
      </c>
      <c r="B5023" s="23" t="inlineStr">
        <is>
          <r>
            <t xml:space="preserve">OPERADOR JATO DE AREIA OU JATISTA COM ENCARGOS COMPLEMENTARES</t>
          </r>
        </is>
      </c>
      <c r="C5023" s="22" t="inlineStr">
        <is>
          <r>
            <t xml:space="preserve">SINAPI</t>
          </r>
        </is>
      </c>
      <c r="D5023" s="22" t="inlineStr">
        <is>
          <r>
            <t xml:space="preserve">H</t>
          </r>
        </is>
      </c>
      <c r="E5023" s="24" t="n">
        <v>1.0</v>
      </c>
      <c r="F5023" s="25" t="n">
        <v>31.56</v>
      </c>
      <c r="G5023" s="25" t="n">
        <f>TRUNC(TRUNC(E5023,8)*F5023,2)</f>
        <v>31.56</v>
      </c>
    </row>
    <row r="5024" customHeight="1" ht="18">
      <c r="A5024" s="2" t="inlineStr"/>
      <c r="B5024" s="2" t="inlineStr"/>
      <c r="C5024" s="2" t="inlineStr"/>
      <c r="D5024" s="2" t="inlineStr"/>
      <c r="E5024" s="26" t="inlineStr">
        <is>
          <r>
            <t xml:space="preserve">TOTAL Mão de Obra com Encargos Complementares:</t>
          </r>
        </is>
      </c>
      <c r="F5024" s="26" t="inlineStr"/>
      <c r="G5024" s="27" t="n">
        <f>SUM(G5023:G5023)</f>
        <v>31.56</v>
      </c>
    </row>
    <row r="5025" customHeight="1" ht="15">
      <c r="A5025" s="20" t="inlineStr">
        <is>
          <r>
            <t xml:space="preserve">Serviço</t>
          </r>
        </is>
      </c>
      <c r="B5025" s="20" t="inlineStr"/>
      <c r="C5025" s="21" t="inlineStr">
        <is>
          <r>
            <t xml:space="preserve">FONTE</t>
          </r>
        </is>
      </c>
      <c r="D5025" s="21" t="inlineStr">
        <is>
          <r>
            <t xml:space="preserve">UNID</t>
          </r>
        </is>
      </c>
      <c r="E5025" s="21" t="inlineStr">
        <is>
          <r>
            <t xml:space="preserve">COEFICIENTE</t>
          </r>
        </is>
      </c>
      <c r="F5025" s="21" t="inlineStr">
        <is>
          <r>
            <t xml:space="preserve">PREÇO UNITÁRIO</t>
          </r>
        </is>
      </c>
      <c r="G5025" s="21" t="inlineStr">
        <is>
          <r>
            <t xml:space="preserve">TOTAL</t>
          </r>
        </is>
      </c>
    </row>
    <row r="5026" customHeight="1" ht="46">
      <c r="A5026" s="22" t="inlineStr">
        <is>
          <r>
            <t xml:space="preserve">93404</t>
          </r>
        </is>
      </c>
      <c r="B5026" s="23" t="inlineStr">
        <is>
          <r>
            <t xml:space="preserve">MÁQUINA JATO DE PRESSAO PORTÁTIL, CAMARA DE 1 SAIDA, CAPACIDADE 280 L, DIAMETRO 670 MM, BICO DE JATO CURTO VENTURI DE 5/16", MANGUEIRA DE 1" COM COMPRESSOR DE AR REBOCÁVEL 189 PCM E MOTOR DIESEL 63 CV - DEPRECIAÇÃO. AF_05/2023</t>
          </r>
        </is>
      </c>
      <c r="C5026" s="22" t="inlineStr">
        <is>
          <r>
            <t xml:space="preserve">SINAPI</t>
          </r>
        </is>
      </c>
      <c r="D5026" s="22" t="inlineStr">
        <is>
          <r>
            <t xml:space="preserve">H</t>
          </r>
        </is>
      </c>
      <c r="E5026" s="24" t="n">
        <v>1.0</v>
      </c>
      <c r="F5026" s="25" t="n">
        <v>7.75</v>
      </c>
      <c r="G5026" s="25" t="n">
        <f>TRUNC(TRUNC(E5026,8)*F5026,2)</f>
        <v>7.75</v>
      </c>
    </row>
    <row r="5027" customHeight="1" ht="46">
      <c r="A5027" s="22" t="inlineStr">
        <is>
          <r>
            <t xml:space="preserve">93405</t>
          </r>
        </is>
      </c>
      <c r="B5027" s="23" t="inlineStr">
        <is>
          <r>
            <t xml:space="preserve">MÁQUINA JATO DE PRESSAO PORTÁTIL, CAMARA DE 1 SAIDA, CAPACIDADE 280 L, DIAMETRO 670 MM, BICO DE JATO CURTO VENTURI DE 5/16", MANGUEIRA DE 1" COM COMPRESSOR DE AR REBOCÁVEL 189 PCM E MOTOR DIESEL 63 CV - JUROS. AF_05/2023</t>
          </r>
        </is>
      </c>
      <c r="C5027" s="22" t="inlineStr">
        <is>
          <r>
            <t xml:space="preserve">SINAPI</t>
          </r>
        </is>
      </c>
      <c r="D5027" s="22" t="inlineStr">
        <is>
          <r>
            <t xml:space="preserve">H</t>
          </r>
        </is>
      </c>
      <c r="E5027" s="24" t="n">
        <v>1.0</v>
      </c>
      <c r="F5027" s="25" t="n">
        <v>1.98</v>
      </c>
      <c r="G5027" s="25" t="n">
        <f>TRUNC(TRUNC(E5027,8)*F5027,2)</f>
        <v>1.98</v>
      </c>
    </row>
    <row r="5028" customHeight="1" ht="46">
      <c r="A5028" s="22" t="inlineStr">
        <is>
          <r>
            <t xml:space="preserve">93406</t>
          </r>
        </is>
      </c>
      <c r="B5028" s="23" t="inlineStr">
        <is>
          <r>
            <t xml:space="preserve">MÁQUINA JATO DE PRESSAO PORTÁTIL, CAMARA DE 1 SAIDA, CAPACIDADE 280 L, DIAMETRO 670 MM, BICO DE JATO CURTO VENTURI DE 5/16", MANGUEIRA DE 1" COM COMPRESSOR DE AR REBOCÁVEL 189 PCM E MOTOR DIESEL 63 CV - MANUTENÇÃO. AF_05/2023</t>
          </r>
        </is>
      </c>
      <c r="C5028" s="22" t="inlineStr">
        <is>
          <r>
            <t xml:space="preserve">SINAPI</t>
          </r>
        </is>
      </c>
      <c r="D5028" s="22" t="inlineStr">
        <is>
          <r>
            <t xml:space="preserve">H</t>
          </r>
        </is>
      </c>
      <c r="E5028" s="24" t="n">
        <v>1.0</v>
      </c>
      <c r="F5028" s="25" t="n">
        <v>9.3</v>
      </c>
      <c r="G5028" s="25" t="n">
        <f>TRUNC(TRUNC(E5028,8)*F5028,2)</f>
        <v>9.3</v>
      </c>
    </row>
    <row r="5029" customHeight="1" ht="46">
      <c r="A5029" s="22" t="inlineStr">
        <is>
          <r>
            <t xml:space="preserve">93407</t>
          </r>
        </is>
      </c>
      <c r="B5029" s="23" t="inlineStr">
        <is>
          <r>
            <t xml:space="preserve">MÁQUINA JATO DE PRESSAO PORTÁTIL, CAMARA DE 1 SAIDA, CAPACIDADE 280 L, DIAMETRO 670 MM, BICO DE JATO CURTO VENTURI DE 5/16", MANGUEIRA DE 1" COM COMPRESSOR DE AR REBOCÁVEL 189 PCM E MOTOR DIESEL 63 CV - MATERIAIS NA OPERAÇÃO. AF_05/2023</t>
          </r>
        </is>
      </c>
      <c r="C5029" s="22" t="inlineStr">
        <is>
          <r>
            <t xml:space="preserve">SINAPI</t>
          </r>
        </is>
      </c>
      <c r="D5029" s="22" t="inlineStr">
        <is>
          <r>
            <t xml:space="preserve">H</t>
          </r>
        </is>
      </c>
      <c r="E5029" s="24" t="n">
        <v>1.0</v>
      </c>
      <c r="F5029" s="25" t="n">
        <v>47.28</v>
      </c>
      <c r="G5029" s="25" t="n">
        <f>TRUNC(TRUNC(E5029,8)*F5029,2)</f>
        <v>47.28</v>
      </c>
    </row>
    <row r="5030" customHeight="1" ht="15">
      <c r="A5030" s="2" t="inlineStr"/>
      <c r="B5030" s="2" t="inlineStr"/>
      <c r="C5030" s="2" t="inlineStr"/>
      <c r="D5030" s="2" t="inlineStr"/>
      <c r="E5030" s="26" t="inlineStr">
        <is>
          <r>
            <t xml:space="preserve">TOTAL Serviço:</t>
          </r>
        </is>
      </c>
      <c r="F5030" s="26" t="inlineStr"/>
      <c r="G5030" s="27" t="n">
        <f>SUM(G5026:G5029)</f>
        <v>66.31</v>
      </c>
    </row>
    <row r="5031" customHeight="1" ht="15">
      <c r="A5031" s="2" t="inlineStr"/>
      <c r="B5031" s="2" t="inlineStr"/>
      <c r="C5031" s="2" t="inlineStr"/>
      <c r="D5031" s="2" t="inlineStr"/>
      <c r="E5031" s="28" t="inlineStr">
        <is>
          <r>
            <t xml:space="preserve">VALOR:</t>
          </r>
        </is>
      </c>
      <c r="F5031" s="28" t="inlineStr"/>
      <c r="G5031" s="29" t="n">
        <f>ROUND(SUM(G5024,G5030),2)</f>
        <v>97.87</v>
      </c>
    </row>
    <row r="5032" customHeight="1" ht="15">
      <c r="A5032" s="2" t="inlineStr"/>
      <c r="B5032" s="2" t="inlineStr"/>
      <c r="C5032" s="2" t="inlineStr"/>
      <c r="D5032" s="2" t="inlineStr"/>
      <c r="E5032" s="28" t="inlineStr">
        <is>
          <r>
            <t xml:space="preserve">VALOR BDI (20.34%):</t>
          </r>
        </is>
      </c>
      <c r="F5032" s="28" t="inlineStr"/>
      <c r="G5032" s="29" t="n">
        <f>ROUND(G5031*(20.34/100),2)</f>
        <v>19.91</v>
      </c>
    </row>
    <row r="5033" customHeight="1" ht="15">
      <c r="A5033" s="2" t="inlineStr"/>
      <c r="B5033" s="2" t="inlineStr"/>
      <c r="C5033" s="2" t="inlineStr"/>
      <c r="D5033" s="2" t="inlineStr"/>
      <c r="E5033" s="28" t="inlineStr">
        <is>
          <r>
            <t xml:space="preserve">VALOR COM BDI:</t>
          </r>
        </is>
      </c>
      <c r="F5033" s="28" t="inlineStr"/>
      <c r="G5033" s="29" t="n">
        <f>G5032+G5031</f>
        <v>117.78</v>
      </c>
    </row>
    <row r="5034" customHeight="1" ht="10">
      <c r="A5034" s="2" t="inlineStr"/>
      <c r="B5034" s="2" t="inlineStr"/>
      <c r="C5034" s="2" t="inlineStr"/>
      <c r="D5034" s="2" t="inlineStr"/>
      <c r="E5034" s="18" t="inlineStr"/>
      <c r="F5034" s="18" t="inlineStr"/>
      <c r="G5034" s="18" t="inlineStr"/>
    </row>
    <row r="5035" customHeight="1" ht="27">
      <c r="A5035" s="19" t="inlineStr">
        <is>
          <r>
            <t xml:space="preserve">​93404​ MÁQUINA JATO DE PRESSAO PORTÁTIL, CAMARA DE 1 SAIDA, CAPACIDADE 280 L, DIAMETRO 670 MM, BICO DE JATO CURTO VENTURI DE 5/16", MANGUEIRA DE 1" COM COMPRESSOR DE AR REBOCÁVEL 189 PCM E MOTOR DIESEL 63 CV - DEPRECIAÇÃO. AF_05/2023​ (H)</t>
          </r>
        </is>
      </c>
      <c r="B5035" s="19" t="inlineStr"/>
      <c r="C5035" s="19" t="inlineStr"/>
      <c r="D5035" s="19" t="inlineStr"/>
      <c r="E5035" s="19" t="inlineStr"/>
      <c r="F5035" s="19" t="inlineStr"/>
      <c r="G5035" s="19" t="inlineStr"/>
    </row>
    <row r="5036" customHeight="1" ht="15">
      <c r="A5036" s="20" t="inlineStr">
        <is>
          <r>
            <t xml:space="preserve">Equipamento</t>
          </r>
        </is>
      </c>
      <c r="B5036" s="20" t="inlineStr"/>
      <c r="C5036" s="21" t="inlineStr">
        <is>
          <r>
            <t xml:space="preserve">FONTE</t>
          </r>
        </is>
      </c>
      <c r="D5036" s="21" t="inlineStr">
        <is>
          <r>
            <t xml:space="preserve">UNID</t>
          </r>
        </is>
      </c>
      <c r="E5036" s="21" t="inlineStr">
        <is>
          <r>
            <t xml:space="preserve">COEFICIENTE</t>
          </r>
        </is>
      </c>
      <c r="F5036" s="21" t="inlineStr">
        <is>
          <r>
            <t xml:space="preserve">PREÇO UNITÁRIO</t>
          </r>
        </is>
      </c>
      <c r="G5036" s="21" t="inlineStr">
        <is>
          <r>
            <t xml:space="preserve">TOTAL</t>
          </r>
        </is>
      </c>
    </row>
    <row r="5037" customHeight="1" ht="29">
      <c r="A5037" s="22" t="inlineStr">
        <is>
          <r>
            <t xml:space="preserve">00036522</t>
          </r>
        </is>
      </c>
      <c r="B5037" s="23" t="inlineStr">
        <is>
          <r>
            <t xml:space="preserve">COMPRESSOR DE AR REBOCAVEL, VAZAO 189 PCM, PRESSAO EFETIVA DE TRABALHO 102 PSI, MOTOR DIESEL, POTENCIA 63 CV</t>
          </r>
        </is>
      </c>
      <c r="C5037" s="22" t="inlineStr">
        <is>
          <r>
            <t xml:space="preserve">SINAPI</t>
          </r>
        </is>
      </c>
      <c r="D5037" s="22" t="inlineStr">
        <is>
          <r>
            <t xml:space="preserve">UN</t>
          </r>
        </is>
      </c>
      <c r="E5037" s="24" t="n">
        <v>5.33E-5</v>
      </c>
      <c r="F5037" s="25" t="n">
        <v>98734.35</v>
      </c>
      <c r="G5037" s="25" t="n">
        <f>TRUNC(TRUNC(E5037,8)*F5037,2)</f>
        <v>5.26</v>
      </c>
    </row>
    <row r="5038" customHeight="1" ht="46">
      <c r="A5038" s="22" t="inlineStr">
        <is>
          <r>
            <t xml:space="preserve">00039813</t>
          </r>
        </is>
      </c>
      <c r="B5038" s="23" t="inlineStr">
        <is>
          <r>
            <t xml:space="preserve">MAQUINA TIPO VASO/TANQUE/JATO DE PRESSAO PORTATIL P/ JATEAMENTO, CONTROLE AUTOMATICO E REMOTO, CAMARA DE 1 SAIDA, 280 L, DIAM. *670* MM, BICO JATO CURTO VENTURI 5/16", MANGUEIRA 1" DE 10 M, COMPLETA (VALVULAS POP UP E DOSADORA, FUNDO CONICO ETC)</t>
          </r>
        </is>
      </c>
      <c r="C5038" s="22" t="inlineStr">
        <is>
          <r>
            <t xml:space="preserve">SINAPI</t>
          </r>
        </is>
      </c>
      <c r="D5038" s="22" t="inlineStr">
        <is>
          <r>
            <t xml:space="preserve">UN</t>
          </r>
        </is>
      </c>
      <c r="E5038" s="24" t="n">
        <v>6.4E-5</v>
      </c>
      <c r="F5038" s="25" t="n">
        <v>38997.88</v>
      </c>
      <c r="G5038" s="25" t="n">
        <f>TRUNC(TRUNC(E5038,8)*F5038,2)</f>
        <v>2.49</v>
      </c>
    </row>
    <row r="5039" customHeight="1" ht="15">
      <c r="A5039" s="2" t="inlineStr"/>
      <c r="B5039" s="2" t="inlineStr"/>
      <c r="C5039" s="2" t="inlineStr"/>
      <c r="D5039" s="2" t="inlineStr"/>
      <c r="E5039" s="26" t="inlineStr">
        <is>
          <r>
            <t xml:space="preserve">TOTAL Equipamento:</t>
          </r>
        </is>
      </c>
      <c r="F5039" s="26" t="inlineStr"/>
      <c r="G5039" s="27" t="n">
        <f>SUM(G5037:G5038)</f>
        <v>7.75</v>
      </c>
    </row>
    <row r="5040" customHeight="1" ht="15">
      <c r="A5040" s="2" t="inlineStr"/>
      <c r="B5040" s="2" t="inlineStr"/>
      <c r="C5040" s="2" t="inlineStr"/>
      <c r="D5040" s="2" t="inlineStr"/>
      <c r="E5040" s="28" t="inlineStr">
        <is>
          <r>
            <t xml:space="preserve">VALOR:</t>
          </r>
        </is>
      </c>
      <c r="F5040" s="28" t="inlineStr"/>
      <c r="G5040" s="29" t="n">
        <f>ROUND(SUM(G5039),2)</f>
        <v>7.75</v>
      </c>
    </row>
    <row r="5041" customHeight="1" ht="15">
      <c r="A5041" s="2" t="inlineStr"/>
      <c r="B5041" s="2" t="inlineStr"/>
      <c r="C5041" s="2" t="inlineStr"/>
      <c r="D5041" s="2" t="inlineStr"/>
      <c r="E5041" s="28" t="inlineStr">
        <is>
          <r>
            <t xml:space="preserve">VALOR BDI (20.34%):</t>
          </r>
        </is>
      </c>
      <c r="F5041" s="28" t="inlineStr"/>
      <c r="G5041" s="29" t="n">
        <f>ROUND(G5040*(20.34/100),2)</f>
        <v>1.58</v>
      </c>
    </row>
    <row r="5042" customHeight="1" ht="15">
      <c r="A5042" s="2" t="inlineStr"/>
      <c r="B5042" s="2" t="inlineStr"/>
      <c r="C5042" s="2" t="inlineStr"/>
      <c r="D5042" s="2" t="inlineStr"/>
      <c r="E5042" s="28" t="inlineStr">
        <is>
          <r>
            <t xml:space="preserve">VALOR COM BDI:</t>
          </r>
        </is>
      </c>
      <c r="F5042" s="28" t="inlineStr"/>
      <c r="G5042" s="29" t="n">
        <f>G5041+G5040</f>
        <v>9.33</v>
      </c>
    </row>
    <row r="5043" customHeight="1" ht="10">
      <c r="A5043" s="2" t="inlineStr"/>
      <c r="B5043" s="2" t="inlineStr"/>
      <c r="C5043" s="2" t="inlineStr"/>
      <c r="D5043" s="2" t="inlineStr"/>
      <c r="E5043" s="18" t="inlineStr"/>
      <c r="F5043" s="18" t="inlineStr"/>
      <c r="G5043" s="18" t="inlineStr"/>
    </row>
    <row r="5044" customHeight="1" ht="20">
      <c r="A5044" s="19" t="inlineStr">
        <is>
          <r>
            <t xml:space="preserve">​93405​ MÁQUINA JATO DE PRESSAO PORTÁTIL, CAMARA DE 1 SAIDA, CAPACIDADE 280 L, DIAMETRO 670 MM, BICO DE JATO CURTO VENTURI DE 5/16", MANGUEIRA DE 1" COM COMPRESSOR DE AR REBOCÁVEL 189 PCM E MOTOR DIESEL 63 CV - JUROS. AF_05/2023​ (H)</t>
          </r>
        </is>
      </c>
      <c r="B5044" s="19" t="inlineStr"/>
      <c r="C5044" s="19" t="inlineStr"/>
      <c r="D5044" s="19" t="inlineStr"/>
      <c r="E5044" s="19" t="inlineStr"/>
      <c r="F5044" s="19" t="inlineStr"/>
      <c r="G5044" s="19" t="inlineStr"/>
    </row>
    <row r="5045" customHeight="1" ht="15">
      <c r="A5045" s="20" t="inlineStr">
        <is>
          <r>
            <t xml:space="preserve">Equipamento</t>
          </r>
        </is>
      </c>
      <c r="B5045" s="20" t="inlineStr"/>
      <c r="C5045" s="21" t="inlineStr">
        <is>
          <r>
            <t xml:space="preserve">FONTE</t>
          </r>
        </is>
      </c>
      <c r="D5045" s="21" t="inlineStr">
        <is>
          <r>
            <t xml:space="preserve">UNID</t>
          </r>
        </is>
      </c>
      <c r="E5045" s="21" t="inlineStr">
        <is>
          <r>
            <t xml:space="preserve">COEFICIENTE</t>
          </r>
        </is>
      </c>
      <c r="F5045" s="21" t="inlineStr">
        <is>
          <r>
            <t xml:space="preserve">PREÇO UNITÁRIO</t>
          </r>
        </is>
      </c>
      <c r="G5045" s="21" t="inlineStr">
        <is>
          <r>
            <t xml:space="preserve">TOTAL</t>
          </r>
        </is>
      </c>
    </row>
    <row r="5046" customHeight="1" ht="29">
      <c r="A5046" s="22" t="inlineStr">
        <is>
          <r>
            <t xml:space="preserve">00036522</t>
          </r>
        </is>
      </c>
      <c r="B5046" s="23" t="inlineStr">
        <is>
          <r>
            <t xml:space="preserve">COMPRESSOR DE AR REBOCAVEL, VAZAO 189 PCM, PRESSAO EFETIVA DE TRABALHO 102 PSI, MOTOR DIESEL, POTENCIA 63 CV</t>
          </r>
        </is>
      </c>
      <c r="C5046" s="22" t="inlineStr">
        <is>
          <r>
            <t xml:space="preserve">SINAPI</t>
          </r>
        </is>
      </c>
      <c r="D5046" s="22" t="inlineStr">
        <is>
          <r>
            <t xml:space="preserve">UN</t>
          </r>
        </is>
      </c>
      <c r="E5046" s="24" t="n">
        <v>1.43E-5</v>
      </c>
      <c r="F5046" s="25" t="n">
        <v>98734.35</v>
      </c>
      <c r="G5046" s="25" t="n">
        <f>TRUNC(TRUNC(E5046,8)*F5046,2)</f>
        <v>1.41</v>
      </c>
    </row>
    <row r="5047" customHeight="1" ht="46">
      <c r="A5047" s="22" t="inlineStr">
        <is>
          <r>
            <t xml:space="preserve">00039813</t>
          </r>
        </is>
      </c>
      <c r="B5047" s="23" t="inlineStr">
        <is>
          <r>
            <t xml:space="preserve">MAQUINA TIPO VASO/TANQUE/JATO DE PRESSAO PORTATIL P/ JATEAMENTO, CONTROLE AUTOMATICO E REMOTO, CAMARA DE 1 SAIDA, 280 L, DIAM. *670* MM, BICO JATO CURTO VENTURI 5/16", MANGUEIRA 1" DE 10 M, COMPLETA (VALVULAS POP UP E DOSADORA, FUNDO CONICO ETC)</t>
          </r>
        </is>
      </c>
      <c r="C5047" s="22" t="inlineStr">
        <is>
          <r>
            <t xml:space="preserve">SINAPI</t>
          </r>
        </is>
      </c>
      <c r="D5047" s="22" t="inlineStr">
        <is>
          <r>
            <t xml:space="preserve">UN</t>
          </r>
        </is>
      </c>
      <c r="E5047" s="24" t="n">
        <v>1.48E-5</v>
      </c>
      <c r="F5047" s="25" t="n">
        <v>38997.88</v>
      </c>
      <c r="G5047" s="25" t="n">
        <f>TRUNC(TRUNC(E5047,8)*F5047,2)</f>
        <v>0.57</v>
      </c>
    </row>
    <row r="5048" customHeight="1" ht="15">
      <c r="A5048" s="2" t="inlineStr"/>
      <c r="B5048" s="2" t="inlineStr"/>
      <c r="C5048" s="2" t="inlineStr"/>
      <c r="D5048" s="2" t="inlineStr"/>
      <c r="E5048" s="26" t="inlineStr">
        <is>
          <r>
            <t xml:space="preserve">TOTAL Equipamento:</t>
          </r>
        </is>
      </c>
      <c r="F5048" s="26" t="inlineStr"/>
      <c r="G5048" s="27" t="n">
        <f>SUM(G5046:G5047)</f>
        <v>1.98</v>
      </c>
    </row>
    <row r="5049" customHeight="1" ht="15">
      <c r="A5049" s="2" t="inlineStr"/>
      <c r="B5049" s="2" t="inlineStr"/>
      <c r="C5049" s="2" t="inlineStr"/>
      <c r="D5049" s="2" t="inlineStr"/>
      <c r="E5049" s="28" t="inlineStr">
        <is>
          <r>
            <t xml:space="preserve">VALOR:</t>
          </r>
        </is>
      </c>
      <c r="F5049" s="28" t="inlineStr"/>
      <c r="G5049" s="29" t="n">
        <f>ROUND(SUM(G5048),2)</f>
        <v>1.98</v>
      </c>
    </row>
    <row r="5050" customHeight="1" ht="15">
      <c r="A5050" s="2" t="inlineStr"/>
      <c r="B5050" s="2" t="inlineStr"/>
      <c r="C5050" s="2" t="inlineStr"/>
      <c r="D5050" s="2" t="inlineStr"/>
      <c r="E5050" s="28" t="inlineStr">
        <is>
          <r>
            <t xml:space="preserve">VALOR BDI (20.34%):</t>
          </r>
        </is>
      </c>
      <c r="F5050" s="28" t="inlineStr"/>
      <c r="G5050" s="29" t="n">
        <f>ROUND(G5049*(20.34/100),2)</f>
        <v>0.4</v>
      </c>
    </row>
    <row r="5051" customHeight="1" ht="15">
      <c r="A5051" s="2" t="inlineStr"/>
      <c r="B5051" s="2" t="inlineStr"/>
      <c r="C5051" s="2" t="inlineStr"/>
      <c r="D5051" s="2" t="inlineStr"/>
      <c r="E5051" s="28" t="inlineStr">
        <is>
          <r>
            <t xml:space="preserve">VALOR COM BDI:</t>
          </r>
        </is>
      </c>
      <c r="F5051" s="28" t="inlineStr"/>
      <c r="G5051" s="29" t="n">
        <f>G5050+G5049</f>
        <v>2.38</v>
      </c>
    </row>
    <row r="5052" customHeight="1" ht="10">
      <c r="A5052" s="2" t="inlineStr"/>
      <c r="B5052" s="2" t="inlineStr"/>
      <c r="C5052" s="2" t="inlineStr"/>
      <c r="D5052" s="2" t="inlineStr"/>
      <c r="E5052" s="18" t="inlineStr"/>
      <c r="F5052" s="18" t="inlineStr"/>
      <c r="G5052" s="18" t="inlineStr"/>
    </row>
    <row r="5053" customHeight="1" ht="27">
      <c r="A5053" s="19" t="inlineStr">
        <is>
          <r>
            <t xml:space="preserve">​93406​ MÁQUINA JATO DE PRESSAO PORTÁTIL, CAMARA DE 1 SAIDA, CAPACIDADE 280 L, DIAMETRO 670 MM, BICO DE JATO CURTO VENTURI DE 5/16", MANGUEIRA DE 1" COM COMPRESSOR DE AR REBOCÁVEL 189 PCM E MOTOR DIESEL 63 CV - MANUTENÇÃO. AF_05/2023​ (H)</t>
          </r>
        </is>
      </c>
      <c r="B5053" s="19" t="inlineStr"/>
      <c r="C5053" s="19" t="inlineStr"/>
      <c r="D5053" s="19" t="inlineStr"/>
      <c r="E5053" s="19" t="inlineStr"/>
      <c r="F5053" s="19" t="inlineStr"/>
      <c r="G5053" s="19" t="inlineStr"/>
    </row>
    <row r="5054" customHeight="1" ht="15">
      <c r="A5054" s="20" t="inlineStr">
        <is>
          <r>
            <t xml:space="preserve">Equipamento</t>
          </r>
        </is>
      </c>
      <c r="B5054" s="20" t="inlineStr"/>
      <c r="C5054" s="21" t="inlineStr">
        <is>
          <r>
            <t xml:space="preserve">FONTE</t>
          </r>
        </is>
      </c>
      <c r="D5054" s="21" t="inlineStr">
        <is>
          <r>
            <t xml:space="preserve">UNID</t>
          </r>
        </is>
      </c>
      <c r="E5054" s="21" t="inlineStr">
        <is>
          <r>
            <t xml:space="preserve">COEFICIENTE</t>
          </r>
        </is>
      </c>
      <c r="F5054" s="21" t="inlineStr">
        <is>
          <r>
            <t xml:space="preserve">PREÇO UNITÁRIO</t>
          </r>
        </is>
      </c>
      <c r="G5054" s="21" t="inlineStr">
        <is>
          <r>
            <t xml:space="preserve">TOTAL</t>
          </r>
        </is>
      </c>
    </row>
    <row r="5055" customHeight="1" ht="29">
      <c r="A5055" s="22" t="inlineStr">
        <is>
          <r>
            <t xml:space="preserve">00036522</t>
          </r>
        </is>
      </c>
      <c r="B5055" s="23" t="inlineStr">
        <is>
          <r>
            <t xml:space="preserve">COMPRESSOR DE AR REBOCAVEL, VAZAO 189 PCM, PRESSAO EFETIVA DE TRABALHO 102 PSI, MOTOR DIESEL, POTENCIA 63 CV</t>
          </r>
        </is>
      </c>
      <c r="C5055" s="22" t="inlineStr">
        <is>
          <r>
            <t xml:space="preserve">SINAPI</t>
          </r>
        </is>
      </c>
      <c r="D5055" s="22" t="inlineStr">
        <is>
          <r>
            <t xml:space="preserve">UN</t>
          </r>
        </is>
      </c>
      <c r="E5055" s="24" t="n">
        <v>6.67E-5</v>
      </c>
      <c r="F5055" s="25" t="n">
        <v>98734.35</v>
      </c>
      <c r="G5055" s="25" t="n">
        <f>TRUNC(TRUNC(E5055,8)*F5055,2)</f>
        <v>6.58</v>
      </c>
    </row>
    <row r="5056" customHeight="1" ht="46">
      <c r="A5056" s="22" t="inlineStr">
        <is>
          <r>
            <t xml:space="preserve">00039813</t>
          </r>
        </is>
      </c>
      <c r="B5056" s="23" t="inlineStr">
        <is>
          <r>
            <t xml:space="preserve">MAQUINA TIPO VASO/TANQUE/JATO DE PRESSAO PORTATIL P/ JATEAMENTO, CONTROLE AUTOMATICO E REMOTO, CAMARA DE 1 SAIDA, 280 L, DIAM. *670* MM, BICO JATO CURTO VENTURI 5/16", MANGUEIRA 1" DE 10 M, COMPLETA (VALVULAS POP UP E DOSADORA, FUNDO CONICO ETC)</t>
          </r>
        </is>
      </c>
      <c r="C5056" s="22" t="inlineStr">
        <is>
          <r>
            <t xml:space="preserve">SINAPI</t>
          </r>
        </is>
      </c>
      <c r="D5056" s="22" t="inlineStr">
        <is>
          <r>
            <t xml:space="preserve">UN</t>
          </r>
        </is>
      </c>
      <c r="E5056" s="24" t="n">
        <v>7.0E-5</v>
      </c>
      <c r="F5056" s="25" t="n">
        <v>38997.88</v>
      </c>
      <c r="G5056" s="25" t="n">
        <f>TRUNC(TRUNC(E5056,8)*F5056,2)</f>
        <v>2.72</v>
      </c>
    </row>
    <row r="5057" customHeight="1" ht="15">
      <c r="A5057" s="2" t="inlineStr"/>
      <c r="B5057" s="2" t="inlineStr"/>
      <c r="C5057" s="2" t="inlineStr"/>
      <c r="D5057" s="2" t="inlineStr"/>
      <c r="E5057" s="26" t="inlineStr">
        <is>
          <r>
            <t xml:space="preserve">TOTAL Equipamento:</t>
          </r>
        </is>
      </c>
      <c r="F5057" s="26" t="inlineStr"/>
      <c r="G5057" s="27" t="n">
        <f>SUM(G5055:G5056)</f>
        <v>9.3</v>
      </c>
    </row>
    <row r="5058" customHeight="1" ht="15">
      <c r="A5058" s="2" t="inlineStr"/>
      <c r="B5058" s="2" t="inlineStr"/>
      <c r="C5058" s="2" t="inlineStr"/>
      <c r="D5058" s="2" t="inlineStr"/>
      <c r="E5058" s="28" t="inlineStr">
        <is>
          <r>
            <t xml:space="preserve">VALOR:</t>
          </r>
        </is>
      </c>
      <c r="F5058" s="28" t="inlineStr"/>
      <c r="G5058" s="29" t="n">
        <f>ROUND(SUM(G5057),2)</f>
        <v>9.3</v>
      </c>
    </row>
    <row r="5059" customHeight="1" ht="15">
      <c r="A5059" s="2" t="inlineStr"/>
      <c r="B5059" s="2" t="inlineStr"/>
      <c r="C5059" s="2" t="inlineStr"/>
      <c r="D5059" s="2" t="inlineStr"/>
      <c r="E5059" s="28" t="inlineStr">
        <is>
          <r>
            <t xml:space="preserve">VALOR BDI (20.34%):</t>
          </r>
        </is>
      </c>
      <c r="F5059" s="28" t="inlineStr"/>
      <c r="G5059" s="29" t="n">
        <f>ROUND(G5058*(20.34/100),2)</f>
        <v>1.89</v>
      </c>
    </row>
    <row r="5060" customHeight="1" ht="15">
      <c r="A5060" s="2" t="inlineStr"/>
      <c r="B5060" s="2" t="inlineStr"/>
      <c r="C5060" s="2" t="inlineStr"/>
      <c r="D5060" s="2" t="inlineStr"/>
      <c r="E5060" s="28" t="inlineStr">
        <is>
          <r>
            <t xml:space="preserve">VALOR COM BDI:</t>
          </r>
        </is>
      </c>
      <c r="F5060" s="28" t="inlineStr"/>
      <c r="G5060" s="29" t="n">
        <f>G5059+G5058</f>
        <v>11.19</v>
      </c>
    </row>
    <row r="5061" customHeight="1" ht="10">
      <c r="A5061" s="2" t="inlineStr"/>
      <c r="B5061" s="2" t="inlineStr"/>
      <c r="C5061" s="2" t="inlineStr"/>
      <c r="D5061" s="2" t="inlineStr"/>
      <c r="E5061" s="18" t="inlineStr"/>
      <c r="F5061" s="18" t="inlineStr"/>
      <c r="G5061" s="18" t="inlineStr"/>
    </row>
    <row r="5062" customHeight="1" ht="27">
      <c r="A5062" s="19" t="inlineStr">
        <is>
          <r>
            <t xml:space="preserve">​93407​ MÁQUINA JATO DE PRESSAO PORTÁTIL, CAMARA DE 1 SAIDA, CAPACIDADE 280 L, DIAMETRO 670 MM, BICO DE JATO CURTO VENTURI DE 5/16", MANGUEIRA DE 1" COM COMPRESSOR DE AR REBOCÁVEL 189 PCM E MOTOR DIESEL 63 CV - MATERIAIS NA OPERAÇÃO. AF_05/2023​ (H)</t>
          </r>
        </is>
      </c>
      <c r="B5062" s="19" t="inlineStr"/>
      <c r="C5062" s="19" t="inlineStr"/>
      <c r="D5062" s="19" t="inlineStr"/>
      <c r="E5062" s="19" t="inlineStr"/>
      <c r="F5062" s="19" t="inlineStr"/>
      <c r="G5062" s="19" t="inlineStr"/>
    </row>
    <row r="5063" customHeight="1" ht="15">
      <c r="A5063" s="20" t="inlineStr">
        <is>
          <r>
            <t xml:space="preserve">Material</t>
          </r>
        </is>
      </c>
      <c r="B5063" s="20" t="inlineStr"/>
      <c r="C5063" s="21" t="inlineStr">
        <is>
          <r>
            <t xml:space="preserve">FONTE</t>
          </r>
        </is>
      </c>
      <c r="D5063" s="21" t="inlineStr">
        <is>
          <r>
            <t xml:space="preserve">UNID</t>
          </r>
        </is>
      </c>
      <c r="E5063" s="21" t="inlineStr">
        <is>
          <r>
            <t xml:space="preserve">COEFICIENTE</t>
          </r>
        </is>
      </c>
      <c r="F5063" s="21" t="inlineStr">
        <is>
          <r>
            <t xml:space="preserve">PREÇO UNITÁRIO</t>
          </r>
        </is>
      </c>
      <c r="G5063" s="21" t="inlineStr">
        <is>
          <r>
            <t xml:space="preserve">TOTAL</t>
          </r>
        </is>
      </c>
    </row>
    <row r="5064" customHeight="1" ht="21">
      <c r="A5064" s="22" t="inlineStr">
        <is>
          <r>
            <t xml:space="preserve">00004221</t>
          </r>
        </is>
      </c>
      <c r="B5064" s="23" t="inlineStr">
        <is>
          <r>
            <t xml:space="preserve">OLEO DIESEL COMBUSTIVEL COMUM METROPOLITANO S-10 OU S-500</t>
          </r>
        </is>
      </c>
      <c r="C5064" s="22" t="inlineStr">
        <is>
          <r>
            <t xml:space="preserve">SINAPI</t>
          </r>
        </is>
      </c>
      <c r="D5064" s="22" t="inlineStr">
        <is>
          <r>
            <t xml:space="preserve">L</t>
          </r>
        </is>
      </c>
      <c r="E5064" s="24" t="n">
        <v>7.88</v>
      </c>
      <c r="F5064" s="25" t="n">
        <v>6.0</v>
      </c>
      <c r="G5064" s="25" t="n">
        <f>TRUNC(TRUNC(E5064,8)*F5064,2)</f>
        <v>47.28</v>
      </c>
    </row>
    <row r="5065" customHeight="1" ht="15">
      <c r="A5065" s="2" t="inlineStr"/>
      <c r="B5065" s="2" t="inlineStr"/>
      <c r="C5065" s="2" t="inlineStr"/>
      <c r="D5065" s="2" t="inlineStr"/>
      <c r="E5065" s="26" t="inlineStr">
        <is>
          <r>
            <t xml:space="preserve">TOTAL Material:</t>
          </r>
        </is>
      </c>
      <c r="F5065" s="26" t="inlineStr"/>
      <c r="G5065" s="27" t="n">
        <f>SUM(G5064:G5064)</f>
        <v>47.28</v>
      </c>
    </row>
    <row r="5066" customHeight="1" ht="15">
      <c r="A5066" s="2" t="inlineStr"/>
      <c r="B5066" s="2" t="inlineStr"/>
      <c r="C5066" s="2" t="inlineStr"/>
      <c r="D5066" s="2" t="inlineStr"/>
      <c r="E5066" s="28" t="inlineStr">
        <is>
          <r>
            <t xml:space="preserve">VALOR:</t>
          </r>
        </is>
      </c>
      <c r="F5066" s="28" t="inlineStr"/>
      <c r="G5066" s="29" t="n">
        <f>ROUND(SUM(G5065),2)</f>
        <v>47.28</v>
      </c>
    </row>
    <row r="5067" customHeight="1" ht="15">
      <c r="A5067" s="2" t="inlineStr"/>
      <c r="B5067" s="2" t="inlineStr"/>
      <c r="C5067" s="2" t="inlineStr"/>
      <c r="D5067" s="2" t="inlineStr"/>
      <c r="E5067" s="28" t="inlineStr">
        <is>
          <r>
            <t xml:space="preserve">VALOR BDI (20.34%):</t>
          </r>
        </is>
      </c>
      <c r="F5067" s="28" t="inlineStr"/>
      <c r="G5067" s="29" t="n">
        <f>ROUND(G5066*(20.34/100),2)</f>
        <v>9.62</v>
      </c>
    </row>
    <row r="5068" customHeight="1" ht="15">
      <c r="A5068" s="2" t="inlineStr"/>
      <c r="B5068" s="2" t="inlineStr"/>
      <c r="C5068" s="2" t="inlineStr"/>
      <c r="D5068" s="2" t="inlineStr"/>
      <c r="E5068" s="28" t="inlineStr">
        <is>
          <r>
            <t xml:space="preserve">VALOR COM BDI:</t>
          </r>
        </is>
      </c>
      <c r="F5068" s="28" t="inlineStr"/>
      <c r="G5068" s="29" t="n">
        <f>G5067+G5066</f>
        <v>56.9</v>
      </c>
    </row>
    <row r="5069" customHeight="1" ht="10">
      <c r="A5069" s="2" t="inlineStr"/>
      <c r="B5069" s="2" t="inlineStr"/>
      <c r="C5069" s="2" t="inlineStr"/>
      <c r="D5069" s="2" t="inlineStr"/>
      <c r="E5069" s="18" t="inlineStr"/>
      <c r="F5069" s="18" t="inlineStr"/>
      <c r="G5069" s="18" t="inlineStr"/>
    </row>
    <row r="5070" customHeight="1" ht="20">
      <c r="A5070" s="19" t="inlineStr">
        <is>
          <r>
            <t xml:space="preserve">​I0637​ MÁQUINA P/JATEAMENTO (CHI)​ (H)</t>
          </r>
        </is>
      </c>
      <c r="B5070" s="19" t="inlineStr"/>
      <c r="C5070" s="19" t="inlineStr"/>
      <c r="D5070" s="19" t="inlineStr"/>
      <c r="E5070" s="19" t="inlineStr"/>
      <c r="F5070" s="19" t="inlineStr"/>
      <c r="G5070" s="19" t="inlineStr"/>
    </row>
    <row r="5071" customHeight="1" ht="15">
      <c r="A5071" s="20" t="inlineStr">
        <is>
          <r>
            <t xml:space="preserve">Geral</t>
          </r>
        </is>
      </c>
      <c r="B5071" s="20" t="inlineStr"/>
      <c r="C5071" s="21" t="inlineStr">
        <is>
          <r>
            <t xml:space="preserve">FONTE</t>
          </r>
        </is>
      </c>
      <c r="D5071" s="21" t="inlineStr">
        <is>
          <r>
            <t xml:space="preserve">UNID</t>
          </r>
        </is>
      </c>
      <c r="E5071" s="21" t="inlineStr">
        <is>
          <r>
            <t xml:space="preserve">COEFICIENTE</t>
          </r>
        </is>
      </c>
      <c r="F5071" s="21" t="inlineStr">
        <is>
          <r>
            <t xml:space="preserve">PREÇO UNITÁRIO</t>
          </r>
        </is>
      </c>
      <c r="G5071" s="21" t="inlineStr">
        <is>
          <r>
            <t xml:space="preserve">TOTAL</t>
          </r>
        </is>
      </c>
    </row>
    <row r="5072" customHeight="1" ht="15">
      <c r="A5072" s="22" t="inlineStr">
        <is>
          <r>
            <t xml:space="preserve">I2811</t>
          </r>
        </is>
      </c>
      <c r="B5072" s="23" t="inlineStr">
        <is>
          <r>
            <t xml:space="preserve">MÃO DE OBRA DE OPERAÇÃO DA MÁQUINA P/ JATEAMENTO</t>
          </r>
        </is>
      </c>
      <c r="C5072" s="22" t="inlineStr">
        <is>
          <r>
            <t xml:space="preserve">SEINFRA</t>
          </r>
        </is>
      </c>
      <c r="D5072" s="22" t="inlineStr">
        <is>
          <r>
            <t xml:space="preserve">H</t>
          </r>
        </is>
      </c>
      <c r="E5072" s="24" t="n">
        <v>1.0</v>
      </c>
      <c r="F5072" s="30" t="n">
        <v>23.71</v>
      </c>
      <c r="G5072" s="30" t="n">
        <f>ROUND(ROUND(E5072,8)*F5072,4)</f>
        <v>23.71</v>
      </c>
    </row>
    <row r="5073" customHeight="1" ht="15">
      <c r="A5073" s="22" t="inlineStr">
        <is>
          <r>
            <t xml:space="preserve">I2701</t>
          </r>
        </is>
      </c>
      <c r="B5073" s="23" t="inlineStr">
        <is>
          <r>
            <t xml:space="preserve">DEPRECIAÇÃO</t>
          </r>
        </is>
      </c>
      <c r="C5073" s="22" t="inlineStr">
        <is>
          <r>
            <t xml:space="preserve">SEINFRA</t>
          </r>
        </is>
      </c>
      <c r="D5073" s="22" t="inlineStr">
        <is>
          <r>
            <t xml:space="preserve">H</t>
          </r>
        </is>
      </c>
      <c r="E5073" s="24" t="n">
        <v>9.4344</v>
      </c>
      <c r="F5073" s="30" t="n">
        <v>1.0</v>
      </c>
      <c r="G5073" s="30" t="n">
        <f>ROUND(ROUND(E5073,8)*F5073,4)</f>
        <v>9.4344</v>
      </c>
    </row>
    <row r="5074" customHeight="1" ht="15">
      <c r="A5074" s="22" t="inlineStr">
        <is>
          <r>
            <t xml:space="preserve">I2702</t>
          </r>
        </is>
      </c>
      <c r="B5074" s="23" t="inlineStr">
        <is>
          <r>
            <t xml:space="preserve">JUROS</t>
          </r>
        </is>
      </c>
      <c r="C5074" s="22" t="inlineStr">
        <is>
          <r>
            <t xml:space="preserve">SEINFRA</t>
          </r>
        </is>
      </c>
      <c r="D5074" s="22" t="inlineStr">
        <is>
          <r>
            <t xml:space="preserve">H</t>
          </r>
        </is>
      </c>
      <c r="E5074" s="24" t="n">
        <v>2.6814</v>
      </c>
      <c r="F5074" s="30" t="n">
        <v>1.0</v>
      </c>
      <c r="G5074" s="30" t="n">
        <f>ROUND(ROUND(E5074,8)*F5074,4)</f>
        <v>2.6814</v>
      </c>
    </row>
    <row r="5075" customHeight="1" ht="15">
      <c r="A5075" s="2" t="inlineStr"/>
      <c r="B5075" s="2" t="inlineStr"/>
      <c r="C5075" s="2" t="inlineStr"/>
      <c r="D5075" s="2" t="inlineStr"/>
      <c r="E5075" s="26" t="inlineStr">
        <is>
          <r>
            <t xml:space="preserve">TOTAL Geral:</t>
          </r>
        </is>
      </c>
      <c r="F5075" s="26" t="inlineStr"/>
      <c r="G5075" s="31" t="n">
        <f>SUM(G5072:G5074)</f>
        <v>35.8258</v>
      </c>
    </row>
    <row r="5076" customHeight="1" ht="15">
      <c r="A5076" s="2" t="inlineStr"/>
      <c r="B5076" s="2" t="inlineStr"/>
      <c r="C5076" s="2" t="inlineStr"/>
      <c r="D5076" s="2" t="inlineStr"/>
      <c r="E5076" s="28" t="inlineStr">
        <is>
          <r>
            <t xml:space="preserve">VALOR:</t>
          </r>
        </is>
      </c>
      <c r="F5076" s="28" t="inlineStr"/>
      <c r="G5076" s="29" t="n">
        <f>ROUND(SUM(G5075),2)</f>
        <v>35.83</v>
      </c>
    </row>
    <row r="5077" customHeight="1" ht="15">
      <c r="A5077" s="2" t="inlineStr"/>
      <c r="B5077" s="2" t="inlineStr"/>
      <c r="C5077" s="2" t="inlineStr"/>
      <c r="D5077" s="2" t="inlineStr"/>
      <c r="E5077" s="28" t="inlineStr">
        <is>
          <r>
            <t xml:space="preserve">VALOR BDI (20.34%):</t>
          </r>
        </is>
      </c>
      <c r="F5077" s="28" t="inlineStr"/>
      <c r="G5077" s="29" t="n">
        <f>ROUND(G5076*(20.34/100),2)</f>
        <v>7.29</v>
      </c>
    </row>
    <row r="5078" customHeight="1" ht="15">
      <c r="A5078" s="2" t="inlineStr"/>
      <c r="B5078" s="2" t="inlineStr"/>
      <c r="C5078" s="2" t="inlineStr"/>
      <c r="D5078" s="2" t="inlineStr"/>
      <c r="E5078" s="28" t="inlineStr">
        <is>
          <r>
            <t xml:space="preserve">VALOR COM BDI:</t>
          </r>
        </is>
      </c>
      <c r="F5078" s="28" t="inlineStr"/>
      <c r="G5078" s="29" t="n">
        <f>G5077+G5076</f>
        <v>43.12</v>
      </c>
    </row>
    <row r="5079" customHeight="1" ht="10">
      <c r="A5079" s="2" t="inlineStr"/>
      <c r="B5079" s="2" t="inlineStr"/>
      <c r="C5079" s="2" t="inlineStr"/>
      <c r="D5079" s="2" t="inlineStr"/>
      <c r="E5079" s="18" t="inlineStr"/>
      <c r="F5079" s="18" t="inlineStr"/>
      <c r="G5079" s="18" t="inlineStr"/>
    </row>
    <row r="5080" customHeight="1" ht="20">
      <c r="A5080" s="19" t="inlineStr">
        <is>
          <r>
            <t xml:space="preserve">​I0751​ MÁQUINA P/JATEAMENTO (CHP)​ (H)</t>
          </r>
        </is>
      </c>
      <c r="B5080" s="19" t="inlineStr"/>
      <c r="C5080" s="19" t="inlineStr"/>
      <c r="D5080" s="19" t="inlineStr"/>
      <c r="E5080" s="19" t="inlineStr"/>
      <c r="F5080" s="19" t="inlineStr"/>
      <c r="G5080" s="19" t="inlineStr"/>
    </row>
    <row r="5081" customHeight="1" ht="15">
      <c r="A5081" s="20" t="inlineStr">
        <is>
          <r>
            <t xml:space="preserve">Geral</t>
          </r>
        </is>
      </c>
      <c r="B5081" s="20" t="inlineStr"/>
      <c r="C5081" s="21" t="inlineStr">
        <is>
          <r>
            <t xml:space="preserve">FONTE</t>
          </r>
        </is>
      </c>
      <c r="D5081" s="21" t="inlineStr">
        <is>
          <r>
            <t xml:space="preserve">UNID</t>
          </r>
        </is>
      </c>
      <c r="E5081" s="21" t="inlineStr">
        <is>
          <r>
            <t xml:space="preserve">COEFICIENTE</t>
          </r>
        </is>
      </c>
      <c r="F5081" s="21" t="inlineStr">
        <is>
          <r>
            <t xml:space="preserve">PREÇO UNITÁRIO</t>
          </r>
        </is>
      </c>
      <c r="G5081" s="21" t="inlineStr">
        <is>
          <r>
            <t xml:space="preserve">TOTAL</t>
          </r>
        </is>
      </c>
    </row>
    <row r="5082" customHeight="1" ht="15">
      <c r="A5082" s="22" t="inlineStr">
        <is>
          <r>
            <t xml:space="preserve">I2811</t>
          </r>
        </is>
      </c>
      <c r="B5082" s="23" t="inlineStr">
        <is>
          <r>
            <t xml:space="preserve">MÃO DE OBRA DE OPERAÇÃO DA MÁQUINA P/ JATEAMENTO</t>
          </r>
        </is>
      </c>
      <c r="C5082" s="22" t="inlineStr">
        <is>
          <r>
            <t xml:space="preserve">SEINFRA</t>
          </r>
        </is>
      </c>
      <c r="D5082" s="22" t="inlineStr">
        <is>
          <r>
            <t xml:space="preserve">H</t>
          </r>
        </is>
      </c>
      <c r="E5082" s="24" t="n">
        <v>1.0</v>
      </c>
      <c r="F5082" s="30" t="n">
        <v>23.71</v>
      </c>
      <c r="G5082" s="30" t="n">
        <f>ROUND(ROUND(E5082,8)*F5082,4)</f>
        <v>23.71</v>
      </c>
    </row>
    <row r="5083" customHeight="1" ht="15">
      <c r="A5083" s="22" t="inlineStr">
        <is>
          <r>
            <t xml:space="preserve">I2810</t>
          </r>
        </is>
      </c>
      <c r="B5083" s="23" t="inlineStr">
        <is>
          <r>
            <t xml:space="preserve">MATERIAL DE OPERAÇÃO DA MÁQUINA P/ JATEAMENTO</t>
          </r>
        </is>
      </c>
      <c r="C5083" s="22" t="inlineStr">
        <is>
          <r>
            <t xml:space="preserve">SEINFRA</t>
          </r>
        </is>
      </c>
      <c r="D5083" s="22" t="inlineStr">
        <is>
          <r>
            <t xml:space="preserve">H</t>
          </r>
        </is>
      </c>
      <c r="E5083" s="24" t="n">
        <v>1.0</v>
      </c>
      <c r="F5083" s="30" t="n">
        <v>5.988</v>
      </c>
      <c r="G5083" s="30" t="n">
        <f>ROUND(ROUND(E5083,8)*F5083,4)</f>
        <v>5.988</v>
      </c>
    </row>
    <row r="5084" customHeight="1" ht="15">
      <c r="A5084" s="22" t="inlineStr">
        <is>
          <r>
            <t xml:space="preserve">I2701</t>
          </r>
        </is>
      </c>
      <c r="B5084" s="23" t="inlineStr">
        <is>
          <r>
            <t xml:space="preserve">DEPRECIAÇÃO</t>
          </r>
        </is>
      </c>
      <c r="C5084" s="22" t="inlineStr">
        <is>
          <r>
            <t xml:space="preserve">SEINFRA</t>
          </r>
        </is>
      </c>
      <c r="D5084" s="22" t="inlineStr">
        <is>
          <r>
            <t xml:space="preserve">H</t>
          </r>
        </is>
      </c>
      <c r="E5084" s="24" t="n">
        <v>9.4344</v>
      </c>
      <c r="F5084" s="30" t="n">
        <v>1.0</v>
      </c>
      <c r="G5084" s="30" t="n">
        <f>ROUND(ROUND(E5084,8)*F5084,4)</f>
        <v>9.4344</v>
      </c>
    </row>
    <row r="5085" customHeight="1" ht="15">
      <c r="A5085" s="22" t="inlineStr">
        <is>
          <r>
            <t xml:space="preserve">I2702</t>
          </r>
        </is>
      </c>
      <c r="B5085" s="23" t="inlineStr">
        <is>
          <r>
            <t xml:space="preserve">JUROS</t>
          </r>
        </is>
      </c>
      <c r="C5085" s="22" t="inlineStr">
        <is>
          <r>
            <t xml:space="preserve">SEINFRA</t>
          </r>
        </is>
      </c>
      <c r="D5085" s="22" t="inlineStr">
        <is>
          <r>
            <t xml:space="preserve">H</t>
          </r>
        </is>
      </c>
      <c r="E5085" s="24" t="n">
        <v>2.6814</v>
      </c>
      <c r="F5085" s="30" t="n">
        <v>1.0</v>
      </c>
      <c r="G5085" s="30" t="n">
        <f>ROUND(ROUND(E5085,8)*F5085,4)</f>
        <v>2.6814</v>
      </c>
    </row>
    <row r="5086" customHeight="1" ht="15">
      <c r="A5086" s="22" t="inlineStr">
        <is>
          <r>
            <t xml:space="preserve">I2703</t>
          </r>
        </is>
      </c>
      <c r="B5086" s="23" t="inlineStr">
        <is>
          <r>
            <t xml:space="preserve">MANUTENÇÃO</t>
          </r>
        </is>
      </c>
      <c r="C5086" s="22" t="inlineStr">
        <is>
          <r>
            <t xml:space="preserve">SEINFRA</t>
          </r>
        </is>
      </c>
      <c r="D5086" s="22" t="inlineStr">
        <is>
          <r>
            <t xml:space="preserve">H</t>
          </r>
        </is>
      </c>
      <c r="E5086" s="24" t="n">
        <v>4.9655</v>
      </c>
      <c r="F5086" s="30" t="n">
        <v>1.0</v>
      </c>
      <c r="G5086" s="30" t="n">
        <f>ROUND(ROUND(E5086,8)*F5086,4)</f>
        <v>4.9655</v>
      </c>
    </row>
    <row r="5087" customHeight="1" ht="15">
      <c r="A5087" s="2" t="inlineStr"/>
      <c r="B5087" s="2" t="inlineStr"/>
      <c r="C5087" s="2" t="inlineStr"/>
      <c r="D5087" s="2" t="inlineStr"/>
      <c r="E5087" s="26" t="inlineStr">
        <is>
          <r>
            <t xml:space="preserve">TOTAL Geral:</t>
          </r>
        </is>
      </c>
      <c r="F5087" s="26" t="inlineStr"/>
      <c r="G5087" s="31" t="n">
        <f>SUM(G5082:G5086)</f>
        <v>46.7793</v>
      </c>
    </row>
    <row r="5088" customHeight="1" ht="15">
      <c r="A5088" s="2" t="inlineStr"/>
      <c r="B5088" s="2" t="inlineStr"/>
      <c r="C5088" s="2" t="inlineStr"/>
      <c r="D5088" s="2" t="inlineStr"/>
      <c r="E5088" s="28" t="inlineStr">
        <is>
          <r>
            <t xml:space="preserve">VALOR:</t>
          </r>
        </is>
      </c>
      <c r="F5088" s="28" t="inlineStr"/>
      <c r="G5088" s="29" t="n">
        <f>ROUND(SUM(G5087),2)</f>
        <v>46.78</v>
      </c>
    </row>
    <row r="5089" customHeight="1" ht="15">
      <c r="A5089" s="2" t="inlineStr"/>
      <c r="B5089" s="2" t="inlineStr"/>
      <c r="C5089" s="2" t="inlineStr"/>
      <c r="D5089" s="2" t="inlineStr"/>
      <c r="E5089" s="28" t="inlineStr">
        <is>
          <r>
            <t xml:space="preserve">VALOR BDI (20.34%):</t>
          </r>
        </is>
      </c>
      <c r="F5089" s="28" t="inlineStr"/>
      <c r="G5089" s="29" t="n">
        <f>ROUND(G5088*(20.34/100),2)</f>
        <v>9.52</v>
      </c>
    </row>
    <row r="5090" customHeight="1" ht="15">
      <c r="A5090" s="2" t="inlineStr"/>
      <c r="B5090" s="2" t="inlineStr"/>
      <c r="C5090" s="2" t="inlineStr"/>
      <c r="D5090" s="2" t="inlineStr"/>
      <c r="E5090" s="28" t="inlineStr">
        <is>
          <r>
            <t xml:space="preserve">VALOR COM BDI:</t>
          </r>
        </is>
      </c>
      <c r="F5090" s="28" t="inlineStr"/>
      <c r="G5090" s="29" t="n">
        <f>G5089+G5088</f>
        <v>56.3</v>
      </c>
    </row>
    <row r="5091" customHeight="1" ht="10">
      <c r="A5091" s="2" t="inlineStr"/>
      <c r="B5091" s="2" t="inlineStr"/>
      <c r="C5091" s="2" t="inlineStr"/>
      <c r="D5091" s="2" t="inlineStr"/>
      <c r="E5091" s="18" t="inlineStr"/>
      <c r="F5091" s="18" t="inlineStr"/>
      <c r="G5091" s="18" t="inlineStr"/>
    </row>
    <row r="5092" customHeight="1" ht="20">
      <c r="A5092" s="19" t="inlineStr">
        <is>
          <r>
            <t xml:space="preserve">​I2753​ MÃO DE OBRA DE OPERAÇÃO DA CARREGADEIRA DE PNEUS (111 HP)​ (H)</t>
          </r>
        </is>
      </c>
      <c r="B5092" s="19" t="inlineStr"/>
      <c r="C5092" s="19" t="inlineStr"/>
      <c r="D5092" s="19" t="inlineStr"/>
      <c r="E5092" s="19" t="inlineStr"/>
      <c r="F5092" s="19" t="inlineStr"/>
      <c r="G5092" s="19" t="inlineStr"/>
    </row>
    <row r="5093" customHeight="1" ht="15">
      <c r="A5093" s="20" t="inlineStr">
        <is>
          <r>
            <t xml:space="preserve">Mão de Obra</t>
          </r>
        </is>
      </c>
      <c r="B5093" s="20" t="inlineStr"/>
      <c r="C5093" s="21" t="inlineStr">
        <is>
          <r>
            <t xml:space="preserve">FONTE</t>
          </r>
        </is>
      </c>
      <c r="D5093" s="21" t="inlineStr">
        <is>
          <r>
            <t xml:space="preserve">UNID</t>
          </r>
        </is>
      </c>
      <c r="E5093" s="21" t="inlineStr">
        <is>
          <r>
            <t xml:space="preserve">COEFICIENTE</t>
          </r>
        </is>
      </c>
      <c r="F5093" s="21" t="inlineStr">
        <is>
          <r>
            <t xml:space="preserve">PREÇO UNITÁRIO</t>
          </r>
        </is>
      </c>
      <c r="G5093" s="21" t="inlineStr">
        <is>
          <r>
            <t xml:space="preserve">TOTAL</t>
          </r>
        </is>
      </c>
    </row>
    <row r="5094" customHeight="1" ht="15">
      <c r="A5094" s="22" t="inlineStr">
        <is>
          <r>
            <t xml:space="preserve">I2550</t>
          </r>
        </is>
      </c>
      <c r="B5094" s="23" t="inlineStr">
        <is>
          <r>
            <t xml:space="preserve">OPERADOR DE CARREGADEIRA</t>
          </r>
        </is>
      </c>
      <c r="C5094" s="22" t="inlineStr">
        <is>
          <r>
            <t xml:space="preserve">SEINFRA</t>
          </r>
        </is>
      </c>
      <c r="D5094" s="22" t="inlineStr">
        <is>
          <r>
            <t xml:space="preserve">H</t>
          </r>
        </is>
      </c>
      <c r="E5094" s="24" t="n">
        <v>1.0</v>
      </c>
      <c r="F5094" s="30" t="n">
        <v>32.45</v>
      </c>
      <c r="G5094" s="30" t="n">
        <f>ROUND(ROUND(E5094,8)*F5094,4)</f>
        <v>32.45</v>
      </c>
    </row>
    <row r="5095" customHeight="1" ht="15">
      <c r="A5095" s="2" t="inlineStr"/>
      <c r="B5095" s="2" t="inlineStr"/>
      <c r="C5095" s="2" t="inlineStr"/>
      <c r="D5095" s="2" t="inlineStr"/>
      <c r="E5095" s="26" t="inlineStr">
        <is>
          <r>
            <t xml:space="preserve">TOTAL Mão de Obra:</t>
          </r>
        </is>
      </c>
      <c r="F5095" s="26" t="inlineStr"/>
      <c r="G5095" s="31" t="n">
        <f>SUM(G5094:G5094)</f>
        <v>32.45</v>
      </c>
    </row>
    <row r="5096" customHeight="1" ht="15">
      <c r="A5096" s="2" t="inlineStr"/>
      <c r="B5096" s="2" t="inlineStr"/>
      <c r="C5096" s="2" t="inlineStr"/>
      <c r="D5096" s="2" t="inlineStr"/>
      <c r="E5096" s="28" t="inlineStr">
        <is>
          <r>
            <t xml:space="preserve">VALOR:</t>
          </r>
        </is>
      </c>
      <c r="F5096" s="28" t="inlineStr"/>
      <c r="G5096" s="29" t="n">
        <f>ROUND(SUM(G5095),2)</f>
        <v>32.45</v>
      </c>
    </row>
    <row r="5097" customHeight="1" ht="15">
      <c r="A5097" s="2" t="inlineStr"/>
      <c r="B5097" s="2" t="inlineStr"/>
      <c r="C5097" s="2" t="inlineStr"/>
      <c r="D5097" s="2" t="inlineStr"/>
      <c r="E5097" s="28" t="inlineStr">
        <is>
          <r>
            <t xml:space="preserve">VALOR BDI (20.34%):</t>
          </r>
        </is>
      </c>
      <c r="F5097" s="28" t="inlineStr"/>
      <c r="G5097" s="29" t="n">
        <f>ROUND(G5096*(20.34/100),2)</f>
        <v>6.6</v>
      </c>
    </row>
    <row r="5098" customHeight="1" ht="15">
      <c r="A5098" s="2" t="inlineStr"/>
      <c r="B5098" s="2" t="inlineStr"/>
      <c r="C5098" s="2" t="inlineStr"/>
      <c r="D5098" s="2" t="inlineStr"/>
      <c r="E5098" s="28" t="inlineStr">
        <is>
          <r>
            <t xml:space="preserve">VALOR COM BDI:</t>
          </r>
        </is>
      </c>
      <c r="F5098" s="28" t="inlineStr"/>
      <c r="G5098" s="29" t="n">
        <f>G5097+G5096</f>
        <v>39.05</v>
      </c>
    </row>
    <row r="5099" customHeight="1" ht="10">
      <c r="A5099" s="2" t="inlineStr"/>
      <c r="B5099" s="2" t="inlineStr"/>
      <c r="C5099" s="2" t="inlineStr"/>
      <c r="D5099" s="2" t="inlineStr"/>
      <c r="E5099" s="18" t="inlineStr"/>
      <c r="F5099" s="18" t="inlineStr"/>
      <c r="G5099" s="18" t="inlineStr"/>
    </row>
    <row r="5100" customHeight="1" ht="20">
      <c r="A5100" s="19" t="inlineStr">
        <is>
          <r>
            <t xml:space="preserve">​I2811​ MÃO DE OBRA DE OPERAÇÃO DA MÁQUINA P/ JATEAMENTO​ (H)</t>
          </r>
        </is>
      </c>
      <c r="B5100" s="19" t="inlineStr"/>
      <c r="C5100" s="19" t="inlineStr"/>
      <c r="D5100" s="19" t="inlineStr"/>
      <c r="E5100" s="19" t="inlineStr"/>
      <c r="F5100" s="19" t="inlineStr"/>
      <c r="G5100" s="19" t="inlineStr"/>
    </row>
    <row r="5101" customHeight="1" ht="15">
      <c r="A5101" s="20" t="inlineStr">
        <is>
          <r>
            <t xml:space="preserve">Mão de Obra</t>
          </r>
        </is>
      </c>
      <c r="B5101" s="20" t="inlineStr"/>
      <c r="C5101" s="21" t="inlineStr">
        <is>
          <r>
            <t xml:space="preserve">FONTE</t>
          </r>
        </is>
      </c>
      <c r="D5101" s="21" t="inlineStr">
        <is>
          <r>
            <t xml:space="preserve">UNID</t>
          </r>
        </is>
      </c>
      <c r="E5101" s="21" t="inlineStr">
        <is>
          <r>
            <t xml:space="preserve">COEFICIENTE</t>
          </r>
        </is>
      </c>
      <c r="F5101" s="21" t="inlineStr">
        <is>
          <r>
            <t xml:space="preserve">PREÇO UNITÁRIO</t>
          </r>
        </is>
      </c>
      <c r="G5101" s="21" t="inlineStr">
        <is>
          <r>
            <t xml:space="preserve">TOTAL</t>
          </r>
        </is>
      </c>
    </row>
    <row r="5102" customHeight="1" ht="15">
      <c r="A5102" s="22" t="inlineStr">
        <is>
          <r>
            <t xml:space="preserve">I1551</t>
          </r>
        </is>
      </c>
      <c r="B5102" s="23" t="inlineStr">
        <is>
          <r>
            <t xml:space="preserve">OPERADOR DE BOMBA A JATO</t>
          </r>
        </is>
      </c>
      <c r="C5102" s="22" t="inlineStr">
        <is>
          <r>
            <t xml:space="preserve">SEINFRA</t>
          </r>
        </is>
      </c>
      <c r="D5102" s="22" t="inlineStr">
        <is>
          <r>
            <t xml:space="preserve">H</t>
          </r>
        </is>
      </c>
      <c r="E5102" s="24" t="n">
        <v>1.0</v>
      </c>
      <c r="F5102" s="30" t="n">
        <v>23.71</v>
      </c>
      <c r="G5102" s="30" t="n">
        <f>ROUND(ROUND(E5102,8)*F5102,4)</f>
        <v>23.71</v>
      </c>
    </row>
    <row r="5103" customHeight="1" ht="15">
      <c r="A5103" s="2" t="inlineStr"/>
      <c r="B5103" s="2" t="inlineStr"/>
      <c r="C5103" s="2" t="inlineStr"/>
      <c r="D5103" s="2" t="inlineStr"/>
      <c r="E5103" s="26" t="inlineStr">
        <is>
          <r>
            <t xml:space="preserve">TOTAL Mão de Obra:</t>
          </r>
        </is>
      </c>
      <c r="F5103" s="26" t="inlineStr"/>
      <c r="G5103" s="31" t="n">
        <f>SUM(G5102:G5102)</f>
        <v>23.71</v>
      </c>
    </row>
    <row r="5104" customHeight="1" ht="15">
      <c r="A5104" s="2" t="inlineStr"/>
      <c r="B5104" s="2" t="inlineStr"/>
      <c r="C5104" s="2" t="inlineStr"/>
      <c r="D5104" s="2" t="inlineStr"/>
      <c r="E5104" s="28" t="inlineStr">
        <is>
          <r>
            <t xml:space="preserve">VALOR:</t>
          </r>
        </is>
      </c>
      <c r="F5104" s="28" t="inlineStr"/>
      <c r="G5104" s="29" t="n">
        <f>ROUND(SUM(G5103),2)</f>
        <v>23.71</v>
      </c>
    </row>
    <row r="5105" customHeight="1" ht="15">
      <c r="A5105" s="2" t="inlineStr"/>
      <c r="B5105" s="2" t="inlineStr"/>
      <c r="C5105" s="2" t="inlineStr"/>
      <c r="D5105" s="2" t="inlineStr"/>
      <c r="E5105" s="28" t="inlineStr">
        <is>
          <r>
            <t xml:space="preserve">VALOR BDI (20.34%):</t>
          </r>
        </is>
      </c>
      <c r="F5105" s="28" t="inlineStr"/>
      <c r="G5105" s="29" t="n">
        <f>ROUND(G5104*(20.34/100),2)</f>
        <v>4.82</v>
      </c>
    </row>
    <row r="5106" customHeight="1" ht="15">
      <c r="A5106" s="2" t="inlineStr"/>
      <c r="B5106" s="2" t="inlineStr"/>
      <c r="C5106" s="2" t="inlineStr"/>
      <c r="D5106" s="2" t="inlineStr"/>
      <c r="E5106" s="28" t="inlineStr">
        <is>
          <r>
            <t xml:space="preserve">VALOR COM BDI:</t>
          </r>
        </is>
      </c>
      <c r="F5106" s="28" t="inlineStr"/>
      <c r="G5106" s="29" t="n">
        <f>G5105+G5104</f>
        <v>28.53</v>
      </c>
    </row>
    <row r="5107" customHeight="1" ht="10">
      <c r="A5107" s="2" t="inlineStr"/>
      <c r="B5107" s="2" t="inlineStr"/>
      <c r="C5107" s="2" t="inlineStr"/>
      <c r="D5107" s="2" t="inlineStr"/>
      <c r="E5107" s="18" t="inlineStr"/>
      <c r="F5107" s="18" t="inlineStr"/>
      <c r="G5107" s="18" t="inlineStr"/>
    </row>
    <row r="5108" customHeight="1" ht="20">
      <c r="A5108" s="19" t="inlineStr">
        <is>
          <r>
            <t xml:space="preserve">​I2722​ MÃO DE OBRA DE OPERAÇÃO DO CAMINHÃO BASCULANTE 6M3​ (H)</t>
          </r>
        </is>
      </c>
      <c r="B5108" s="19" t="inlineStr"/>
      <c r="C5108" s="19" t="inlineStr"/>
      <c r="D5108" s="19" t="inlineStr"/>
      <c r="E5108" s="19" t="inlineStr"/>
      <c r="F5108" s="19" t="inlineStr"/>
      <c r="G5108" s="19" t="inlineStr"/>
    </row>
    <row r="5109" customHeight="1" ht="15">
      <c r="A5109" s="20" t="inlineStr">
        <is>
          <r>
            <t xml:space="preserve">Mão de Obra</t>
          </r>
        </is>
      </c>
      <c r="B5109" s="20" t="inlineStr"/>
      <c r="C5109" s="21" t="inlineStr">
        <is>
          <r>
            <t xml:space="preserve">FONTE</t>
          </r>
        </is>
      </c>
      <c r="D5109" s="21" t="inlineStr">
        <is>
          <r>
            <t xml:space="preserve">UNID</t>
          </r>
        </is>
      </c>
      <c r="E5109" s="21" t="inlineStr">
        <is>
          <r>
            <t xml:space="preserve">COEFICIENTE</t>
          </r>
        </is>
      </c>
      <c r="F5109" s="21" t="inlineStr">
        <is>
          <r>
            <t xml:space="preserve">PREÇO UNITÁRIO</t>
          </r>
        </is>
      </c>
      <c r="G5109" s="21" t="inlineStr">
        <is>
          <r>
            <t xml:space="preserve">TOTAL</t>
          </r>
        </is>
      </c>
    </row>
    <row r="5110" customHeight="1" ht="15">
      <c r="A5110" s="22" t="inlineStr">
        <is>
          <r>
            <t xml:space="preserve">I2545</t>
          </r>
        </is>
      </c>
      <c r="B5110" s="23" t="inlineStr">
        <is>
          <r>
            <t xml:space="preserve">MOTORISTA DE CAMINHÃO</t>
          </r>
        </is>
      </c>
      <c r="C5110" s="22" t="inlineStr">
        <is>
          <r>
            <t xml:space="preserve">SEINFRA</t>
          </r>
        </is>
      </c>
      <c r="D5110" s="22" t="inlineStr">
        <is>
          <r>
            <t xml:space="preserve">H</t>
          </r>
        </is>
      </c>
      <c r="E5110" s="24" t="n">
        <v>1.0</v>
      </c>
      <c r="F5110" s="30" t="n">
        <v>27.46</v>
      </c>
      <c r="G5110" s="30" t="n">
        <f>ROUND(ROUND(E5110,8)*F5110,4)</f>
        <v>27.46</v>
      </c>
    </row>
    <row r="5111" customHeight="1" ht="15">
      <c r="A5111" s="2" t="inlineStr"/>
      <c r="B5111" s="2" t="inlineStr"/>
      <c r="C5111" s="2" t="inlineStr"/>
      <c r="D5111" s="2" t="inlineStr"/>
      <c r="E5111" s="26" t="inlineStr">
        <is>
          <r>
            <t xml:space="preserve">TOTAL Mão de Obra:</t>
          </r>
        </is>
      </c>
      <c r="F5111" s="26" t="inlineStr"/>
      <c r="G5111" s="31" t="n">
        <f>SUM(G5110:G5110)</f>
        <v>27.46</v>
      </c>
    </row>
    <row r="5112" customHeight="1" ht="15">
      <c r="A5112" s="2" t="inlineStr"/>
      <c r="B5112" s="2" t="inlineStr"/>
      <c r="C5112" s="2" t="inlineStr"/>
      <c r="D5112" s="2" t="inlineStr"/>
      <c r="E5112" s="28" t="inlineStr">
        <is>
          <r>
            <t xml:space="preserve">VALOR:</t>
          </r>
        </is>
      </c>
      <c r="F5112" s="28" t="inlineStr"/>
      <c r="G5112" s="29" t="n">
        <f>ROUND(SUM(G5111),2)</f>
        <v>27.46</v>
      </c>
    </row>
    <row r="5113" customHeight="1" ht="15">
      <c r="A5113" s="2" t="inlineStr"/>
      <c r="B5113" s="2" t="inlineStr"/>
      <c r="C5113" s="2" t="inlineStr"/>
      <c r="D5113" s="2" t="inlineStr"/>
      <c r="E5113" s="28" t="inlineStr">
        <is>
          <r>
            <t xml:space="preserve">VALOR BDI (20.34%):</t>
          </r>
        </is>
      </c>
      <c r="F5113" s="28" t="inlineStr"/>
      <c r="G5113" s="29" t="n">
        <f>ROUND(G5112*(20.34/100),2)</f>
        <v>5.59</v>
      </c>
    </row>
    <row r="5114" customHeight="1" ht="15">
      <c r="A5114" s="2" t="inlineStr"/>
      <c r="B5114" s="2" t="inlineStr"/>
      <c r="C5114" s="2" t="inlineStr"/>
      <c r="D5114" s="2" t="inlineStr"/>
      <c r="E5114" s="28" t="inlineStr">
        <is>
          <r>
            <t xml:space="preserve">VALOR COM BDI:</t>
          </r>
        </is>
      </c>
      <c r="F5114" s="28" t="inlineStr"/>
      <c r="G5114" s="29" t="n">
        <f>G5113+G5112</f>
        <v>33.05</v>
      </c>
    </row>
    <row r="5115" customHeight="1" ht="10">
      <c r="A5115" s="2" t="inlineStr"/>
      <c r="B5115" s="2" t="inlineStr"/>
      <c r="C5115" s="2" t="inlineStr"/>
      <c r="D5115" s="2" t="inlineStr"/>
      <c r="E5115" s="18" t="inlineStr"/>
      <c r="F5115" s="18" t="inlineStr"/>
      <c r="G5115" s="18" t="inlineStr"/>
    </row>
    <row r="5116" customHeight="1" ht="20">
      <c r="A5116" s="19" t="inlineStr">
        <is>
          <r>
            <t xml:space="preserve">​I2734​ MÃO DE OBRA DE OPERAÇÃO DO CAMINHÃO COMERC. EQUIP. C/ GUINDAUTO​ (H)</t>
          </r>
        </is>
      </c>
      <c r="B5116" s="19" t="inlineStr"/>
      <c r="C5116" s="19" t="inlineStr"/>
      <c r="D5116" s="19" t="inlineStr"/>
      <c r="E5116" s="19" t="inlineStr"/>
      <c r="F5116" s="19" t="inlineStr"/>
      <c r="G5116" s="19" t="inlineStr"/>
    </row>
    <row r="5117" customHeight="1" ht="15">
      <c r="A5117" s="20" t="inlineStr">
        <is>
          <r>
            <t xml:space="preserve">Mão de Obra</t>
          </r>
        </is>
      </c>
      <c r="B5117" s="20" t="inlineStr"/>
      <c r="C5117" s="21" t="inlineStr">
        <is>
          <r>
            <t xml:space="preserve">FONTE</t>
          </r>
        </is>
      </c>
      <c r="D5117" s="21" t="inlineStr">
        <is>
          <r>
            <t xml:space="preserve">UNID</t>
          </r>
        </is>
      </c>
      <c r="E5117" s="21" t="inlineStr">
        <is>
          <r>
            <t xml:space="preserve">COEFICIENTE</t>
          </r>
        </is>
      </c>
      <c r="F5117" s="21" t="inlineStr">
        <is>
          <r>
            <t xml:space="preserve">PREÇO UNITÁRIO</t>
          </r>
        </is>
      </c>
      <c r="G5117" s="21" t="inlineStr">
        <is>
          <r>
            <t xml:space="preserve">TOTAL</t>
          </r>
        </is>
      </c>
    </row>
    <row r="5118" customHeight="1" ht="15">
      <c r="A5118" s="22" t="inlineStr">
        <is>
          <r>
            <t xml:space="preserve">I2545</t>
          </r>
        </is>
      </c>
      <c r="B5118" s="23" t="inlineStr">
        <is>
          <r>
            <t xml:space="preserve">MOTORISTA DE CAMINHÃO</t>
          </r>
        </is>
      </c>
      <c r="C5118" s="22" t="inlineStr">
        <is>
          <r>
            <t xml:space="preserve">SEINFRA</t>
          </r>
        </is>
      </c>
      <c r="D5118" s="22" t="inlineStr">
        <is>
          <r>
            <t xml:space="preserve">H</t>
          </r>
        </is>
      </c>
      <c r="E5118" s="24" t="n">
        <v>1.0</v>
      </c>
      <c r="F5118" s="30" t="n">
        <v>27.46</v>
      </c>
      <c r="G5118" s="30" t="n">
        <f>ROUND(ROUND(E5118,8)*F5118,4)</f>
        <v>27.46</v>
      </c>
    </row>
    <row r="5119" customHeight="1" ht="15">
      <c r="A5119" s="2" t="inlineStr"/>
      <c r="B5119" s="2" t="inlineStr"/>
      <c r="C5119" s="2" t="inlineStr"/>
      <c r="D5119" s="2" t="inlineStr"/>
      <c r="E5119" s="26" t="inlineStr">
        <is>
          <r>
            <t xml:space="preserve">TOTAL Mão de Obra:</t>
          </r>
        </is>
      </c>
      <c r="F5119" s="26" t="inlineStr"/>
      <c r="G5119" s="31" t="n">
        <f>SUM(G5118:G5118)</f>
        <v>27.46</v>
      </c>
    </row>
    <row r="5120" customHeight="1" ht="15">
      <c r="A5120" s="2" t="inlineStr"/>
      <c r="B5120" s="2" t="inlineStr"/>
      <c r="C5120" s="2" t="inlineStr"/>
      <c r="D5120" s="2" t="inlineStr"/>
      <c r="E5120" s="28" t="inlineStr">
        <is>
          <r>
            <t xml:space="preserve">VALOR:</t>
          </r>
        </is>
      </c>
      <c r="F5120" s="28" t="inlineStr"/>
      <c r="G5120" s="29" t="n">
        <f>ROUND(SUM(G5119),2)</f>
        <v>27.46</v>
      </c>
    </row>
    <row r="5121" customHeight="1" ht="15">
      <c r="A5121" s="2" t="inlineStr"/>
      <c r="B5121" s="2" t="inlineStr"/>
      <c r="C5121" s="2" t="inlineStr"/>
      <c r="D5121" s="2" t="inlineStr"/>
      <c r="E5121" s="28" t="inlineStr">
        <is>
          <r>
            <t xml:space="preserve">VALOR BDI (20.34%):</t>
          </r>
        </is>
      </c>
      <c r="F5121" s="28" t="inlineStr"/>
      <c r="G5121" s="29" t="n">
        <f>ROUND(G5120*(20.34/100),2)</f>
        <v>5.59</v>
      </c>
    </row>
    <row r="5122" customHeight="1" ht="15">
      <c r="A5122" s="2" t="inlineStr"/>
      <c r="B5122" s="2" t="inlineStr"/>
      <c r="C5122" s="2" t="inlineStr"/>
      <c r="D5122" s="2" t="inlineStr"/>
      <c r="E5122" s="28" t="inlineStr">
        <is>
          <r>
            <t xml:space="preserve">VALOR COM BDI:</t>
          </r>
        </is>
      </c>
      <c r="F5122" s="28" t="inlineStr"/>
      <c r="G5122" s="29" t="n">
        <f>G5121+G5120</f>
        <v>33.05</v>
      </c>
    </row>
    <row r="5123" customHeight="1" ht="10">
      <c r="A5123" s="2" t="inlineStr"/>
      <c r="B5123" s="2" t="inlineStr"/>
      <c r="C5123" s="2" t="inlineStr"/>
      <c r="D5123" s="2" t="inlineStr"/>
      <c r="E5123" s="18" t="inlineStr"/>
      <c r="F5123" s="18" t="inlineStr"/>
      <c r="G5123" s="18" t="inlineStr"/>
    </row>
    <row r="5124" customHeight="1" ht="20">
      <c r="A5124" s="19" t="inlineStr">
        <is>
          <r>
            <t xml:space="preserve">​I2804​ MÃO DE OBRA DE OPERAÇÃO DO GUINDASTE HIDRÁULICO SOBRE PNEUS (142 HP)​ (H)</t>
          </r>
        </is>
      </c>
      <c r="B5124" s="19" t="inlineStr"/>
      <c r="C5124" s="19" t="inlineStr"/>
      <c r="D5124" s="19" t="inlineStr"/>
      <c r="E5124" s="19" t="inlineStr"/>
      <c r="F5124" s="19" t="inlineStr"/>
      <c r="G5124" s="19" t="inlineStr"/>
    </row>
    <row r="5125" customHeight="1" ht="15">
      <c r="A5125" s="20" t="inlineStr">
        <is>
          <r>
            <t xml:space="preserve">Mão de Obra</t>
          </r>
        </is>
      </c>
      <c r="B5125" s="20" t="inlineStr"/>
      <c r="C5125" s="21" t="inlineStr">
        <is>
          <r>
            <t xml:space="preserve">FONTE</t>
          </r>
        </is>
      </c>
      <c r="D5125" s="21" t="inlineStr">
        <is>
          <r>
            <t xml:space="preserve">UNID</t>
          </r>
        </is>
      </c>
      <c r="E5125" s="21" t="inlineStr">
        <is>
          <r>
            <t xml:space="preserve">COEFICIENTE</t>
          </r>
        </is>
      </c>
      <c r="F5125" s="21" t="inlineStr">
        <is>
          <r>
            <t xml:space="preserve">PREÇO UNITÁRIO</t>
          </r>
        </is>
      </c>
      <c r="G5125" s="21" t="inlineStr">
        <is>
          <r>
            <t xml:space="preserve">TOTAL</t>
          </r>
        </is>
      </c>
    </row>
    <row r="5126" customHeight="1" ht="15">
      <c r="A5126" s="22" t="inlineStr">
        <is>
          <r>
            <t xml:space="preserve">I2561</t>
          </r>
        </is>
      </c>
      <c r="B5126" s="23" t="inlineStr">
        <is>
          <r>
            <t xml:space="preserve">OPERADOR DE RETRO ESCAVADEIRA</t>
          </r>
        </is>
      </c>
      <c r="C5126" s="22" t="inlineStr">
        <is>
          <r>
            <t xml:space="preserve">SEINFRA</t>
          </r>
        </is>
      </c>
      <c r="D5126" s="22" t="inlineStr">
        <is>
          <r>
            <t xml:space="preserve">H</t>
          </r>
        </is>
      </c>
      <c r="E5126" s="24" t="n">
        <v>1.0</v>
      </c>
      <c r="F5126" s="30" t="n">
        <v>32.45</v>
      </c>
      <c r="G5126" s="30" t="n">
        <f>ROUND(ROUND(E5126,8)*F5126,4)</f>
        <v>32.45</v>
      </c>
    </row>
    <row r="5127" customHeight="1" ht="15">
      <c r="A5127" s="2" t="inlineStr"/>
      <c r="B5127" s="2" t="inlineStr"/>
      <c r="C5127" s="2" t="inlineStr"/>
      <c r="D5127" s="2" t="inlineStr"/>
      <c r="E5127" s="26" t="inlineStr">
        <is>
          <r>
            <t xml:space="preserve">TOTAL Mão de Obra:</t>
          </r>
        </is>
      </c>
      <c r="F5127" s="26" t="inlineStr"/>
      <c r="G5127" s="31" t="n">
        <f>SUM(G5126:G5126)</f>
        <v>32.45</v>
      </c>
    </row>
    <row r="5128" customHeight="1" ht="15">
      <c r="A5128" s="2" t="inlineStr"/>
      <c r="B5128" s="2" t="inlineStr"/>
      <c r="C5128" s="2" t="inlineStr"/>
      <c r="D5128" s="2" t="inlineStr"/>
      <c r="E5128" s="28" t="inlineStr">
        <is>
          <r>
            <t xml:space="preserve">VALOR:</t>
          </r>
        </is>
      </c>
      <c r="F5128" s="28" t="inlineStr"/>
      <c r="G5128" s="29" t="n">
        <f>ROUND(SUM(G5127),2)</f>
        <v>32.45</v>
      </c>
    </row>
    <row r="5129" customHeight="1" ht="15">
      <c r="A5129" s="2" t="inlineStr"/>
      <c r="B5129" s="2" t="inlineStr"/>
      <c r="C5129" s="2" t="inlineStr"/>
      <c r="D5129" s="2" t="inlineStr"/>
      <c r="E5129" s="28" t="inlineStr">
        <is>
          <r>
            <t xml:space="preserve">VALOR BDI (20.34%):</t>
          </r>
        </is>
      </c>
      <c r="F5129" s="28" t="inlineStr"/>
      <c r="G5129" s="29" t="n">
        <f>ROUND(G5128*(20.34/100),2)</f>
        <v>6.6</v>
      </c>
    </row>
    <row r="5130" customHeight="1" ht="15">
      <c r="A5130" s="2" t="inlineStr"/>
      <c r="B5130" s="2" t="inlineStr"/>
      <c r="C5130" s="2" t="inlineStr"/>
      <c r="D5130" s="2" t="inlineStr"/>
      <c r="E5130" s="28" t="inlineStr">
        <is>
          <r>
            <t xml:space="preserve">VALOR COM BDI:</t>
          </r>
        </is>
      </c>
      <c r="F5130" s="28" t="inlineStr"/>
      <c r="G5130" s="29" t="n">
        <f>G5129+G5128</f>
        <v>39.05</v>
      </c>
    </row>
    <row r="5131" customHeight="1" ht="10">
      <c r="A5131" s="2" t="inlineStr"/>
      <c r="B5131" s="2" t="inlineStr"/>
      <c r="C5131" s="2" t="inlineStr"/>
      <c r="D5131" s="2" t="inlineStr"/>
      <c r="E5131" s="18" t="inlineStr"/>
      <c r="F5131" s="18" t="inlineStr"/>
      <c r="G5131" s="18" t="inlineStr"/>
    </row>
    <row r="5132" customHeight="1" ht="20">
      <c r="A5132" s="19" t="inlineStr">
        <is>
          <r>
            <t xml:space="preserve">​I2842​ MÃO DE OBRA DE OPERAÇÃO DO TRATOR DE ESTEIRAS C/ LÂMINA E ESC. (155 HP)​ (H)</t>
          </r>
        </is>
      </c>
      <c r="B5132" s="19" t="inlineStr"/>
      <c r="C5132" s="19" t="inlineStr"/>
      <c r="D5132" s="19" t="inlineStr"/>
      <c r="E5132" s="19" t="inlineStr"/>
      <c r="F5132" s="19" t="inlineStr"/>
      <c r="G5132" s="19" t="inlineStr"/>
    </row>
    <row r="5133" customHeight="1" ht="15">
      <c r="A5133" s="20" t="inlineStr">
        <is>
          <r>
            <t xml:space="preserve">Mão de Obra</t>
          </r>
        </is>
      </c>
      <c r="B5133" s="20" t="inlineStr"/>
      <c r="C5133" s="21" t="inlineStr">
        <is>
          <r>
            <t xml:space="preserve">FONTE</t>
          </r>
        </is>
      </c>
      <c r="D5133" s="21" t="inlineStr">
        <is>
          <r>
            <t xml:space="preserve">UNID</t>
          </r>
        </is>
      </c>
      <c r="E5133" s="21" t="inlineStr">
        <is>
          <r>
            <t xml:space="preserve">COEFICIENTE</t>
          </r>
        </is>
      </c>
      <c r="F5133" s="21" t="inlineStr">
        <is>
          <r>
            <t xml:space="preserve">PREÇO UNITÁRIO</t>
          </r>
        </is>
      </c>
      <c r="G5133" s="21" t="inlineStr">
        <is>
          <r>
            <t xml:space="preserve">TOTAL</t>
          </r>
        </is>
      </c>
    </row>
    <row r="5134" customHeight="1" ht="15">
      <c r="A5134" s="22" t="inlineStr">
        <is>
          <r>
            <t xml:space="preserve">I2562</t>
          </r>
        </is>
      </c>
      <c r="B5134" s="23" t="inlineStr">
        <is>
          <r>
            <t xml:space="preserve">OPERADOR DE TRATOR DE ESTEIRAS</t>
          </r>
        </is>
      </c>
      <c r="C5134" s="22" t="inlineStr">
        <is>
          <r>
            <t xml:space="preserve">SEINFRA</t>
          </r>
        </is>
      </c>
      <c r="D5134" s="22" t="inlineStr">
        <is>
          <r>
            <t xml:space="preserve">H</t>
          </r>
        </is>
      </c>
      <c r="E5134" s="24" t="n">
        <v>1.0</v>
      </c>
      <c r="F5134" s="30" t="n">
        <v>32.45</v>
      </c>
      <c r="G5134" s="30" t="n">
        <f>ROUND(ROUND(E5134,8)*F5134,4)</f>
        <v>32.45</v>
      </c>
    </row>
    <row r="5135" customHeight="1" ht="15">
      <c r="A5135" s="2" t="inlineStr"/>
      <c r="B5135" s="2" t="inlineStr"/>
      <c r="C5135" s="2" t="inlineStr"/>
      <c r="D5135" s="2" t="inlineStr"/>
      <c r="E5135" s="26" t="inlineStr">
        <is>
          <r>
            <t xml:space="preserve">TOTAL Mão de Obra:</t>
          </r>
        </is>
      </c>
      <c r="F5135" s="26" t="inlineStr"/>
      <c r="G5135" s="31" t="n">
        <f>SUM(G5134:G5134)</f>
        <v>32.45</v>
      </c>
    </row>
    <row r="5136" customHeight="1" ht="15">
      <c r="A5136" s="2" t="inlineStr"/>
      <c r="B5136" s="2" t="inlineStr"/>
      <c r="C5136" s="2" t="inlineStr"/>
      <c r="D5136" s="2" t="inlineStr"/>
      <c r="E5136" s="28" t="inlineStr">
        <is>
          <r>
            <t xml:space="preserve">VALOR:</t>
          </r>
        </is>
      </c>
      <c r="F5136" s="28" t="inlineStr"/>
      <c r="G5136" s="29" t="n">
        <f>ROUND(SUM(G5135),2)</f>
        <v>32.45</v>
      </c>
    </row>
    <row r="5137" customHeight="1" ht="15">
      <c r="A5137" s="2" t="inlineStr"/>
      <c r="B5137" s="2" t="inlineStr"/>
      <c r="C5137" s="2" t="inlineStr"/>
      <c r="D5137" s="2" t="inlineStr"/>
      <c r="E5137" s="28" t="inlineStr">
        <is>
          <r>
            <t xml:space="preserve">VALOR BDI (20.34%):</t>
          </r>
        </is>
      </c>
      <c r="F5137" s="28" t="inlineStr"/>
      <c r="G5137" s="29" t="n">
        <f>ROUND(G5136*(20.34/100),2)</f>
        <v>6.6</v>
      </c>
    </row>
    <row r="5138" customHeight="1" ht="15">
      <c r="A5138" s="2" t="inlineStr"/>
      <c r="B5138" s="2" t="inlineStr"/>
      <c r="C5138" s="2" t="inlineStr"/>
      <c r="D5138" s="2" t="inlineStr"/>
      <c r="E5138" s="28" t="inlineStr">
        <is>
          <r>
            <t xml:space="preserve">VALOR COM BDI:</t>
          </r>
        </is>
      </c>
      <c r="F5138" s="28" t="inlineStr"/>
      <c r="G5138" s="29" t="n">
        <f>G5137+G5136</f>
        <v>39.05</v>
      </c>
    </row>
    <row r="5139" customHeight="1" ht="10">
      <c r="A5139" s="2" t="inlineStr"/>
      <c r="B5139" s="2" t="inlineStr"/>
      <c r="C5139" s="2" t="inlineStr"/>
      <c r="D5139" s="2" t="inlineStr"/>
      <c r="E5139" s="18" t="inlineStr"/>
      <c r="F5139" s="18" t="inlineStr"/>
      <c r="G5139" s="18" t="inlineStr"/>
    </row>
    <row r="5140" customHeight="1" ht="20">
      <c r="A5140" s="19" t="inlineStr">
        <is>
          <r>
            <t xml:space="preserve">​88377​ OPERADOR DE BETONEIRA ESTACIONÁRIA/MISTURADOR COM ENCARGOS COMPLEMENTARES​ (H)</t>
          </r>
        </is>
      </c>
      <c r="B5140" s="19" t="inlineStr"/>
      <c r="C5140" s="19" t="inlineStr"/>
      <c r="D5140" s="19" t="inlineStr"/>
      <c r="E5140" s="19" t="inlineStr"/>
      <c r="F5140" s="19" t="inlineStr"/>
      <c r="G5140" s="19" t="inlineStr"/>
    </row>
    <row r="5141" customHeight="1" ht="15">
      <c r="A5141" s="20" t="inlineStr">
        <is>
          <r>
            <t xml:space="preserve">Encargos Complementares</t>
          </r>
        </is>
      </c>
      <c r="B5141" s="20" t="inlineStr"/>
      <c r="C5141" s="21" t="inlineStr">
        <is>
          <r>
            <t xml:space="preserve">FONTE</t>
          </r>
        </is>
      </c>
      <c r="D5141" s="21" t="inlineStr">
        <is>
          <r>
            <t xml:space="preserve">UNID</t>
          </r>
        </is>
      </c>
      <c r="E5141" s="21" t="inlineStr">
        <is>
          <r>
            <t xml:space="preserve">COEFICIENTE</t>
          </r>
        </is>
      </c>
      <c r="F5141" s="21" t="inlineStr">
        <is>
          <r>
            <t xml:space="preserve">PREÇO UNITÁRIO</t>
          </r>
        </is>
      </c>
      <c r="G5141" s="21" t="inlineStr">
        <is>
          <r>
            <t xml:space="preserve">TOTAL</t>
          </r>
        </is>
      </c>
    </row>
    <row r="5142" customHeight="1" ht="21">
      <c r="A5142" s="22" t="inlineStr">
        <is>
          <r>
            <t xml:space="preserve">00037370</t>
          </r>
        </is>
      </c>
      <c r="B5142" s="23" t="inlineStr">
        <is>
          <r>
            <t xml:space="preserve">ALIMENTACAO - HORISTA (COLETADO CAIXA - ENCARGOS COMPLEMENTARES)</t>
          </r>
        </is>
      </c>
      <c r="C5142" s="22" t="inlineStr">
        <is>
          <r>
            <t xml:space="preserve">SINAPI</t>
          </r>
        </is>
      </c>
      <c r="D5142" s="22" t="inlineStr">
        <is>
          <r>
            <t xml:space="preserve">H</t>
          </r>
        </is>
      </c>
      <c r="E5142" s="24" t="n">
        <v>1.0</v>
      </c>
      <c r="F5142" s="25" t="n">
        <v>3.62</v>
      </c>
      <c r="G5142" s="25" t="n">
        <f>TRUNC(TRUNC(E5142,8)*F5142,2)</f>
        <v>3.62</v>
      </c>
    </row>
    <row r="5143" customHeight="1" ht="21">
      <c r="A5143" s="22" t="inlineStr">
        <is>
          <r>
            <t xml:space="preserve">00043488</t>
          </r>
        </is>
      </c>
      <c r="B5143" s="23" t="inlineStr">
        <is>
          <r>
            <t xml:space="preserve">EPI - FAMILIA OPERADOR ESCAVADEIRA - HORISTA (ENCARGOS COMPLEMENTARES - COLETADO CAIXA)</t>
          </r>
        </is>
      </c>
      <c r="C5143" s="22" t="inlineStr">
        <is>
          <r>
            <t xml:space="preserve">SINAPI</t>
          </r>
        </is>
      </c>
      <c r="D5143" s="22" t="inlineStr">
        <is>
          <r>
            <t xml:space="preserve">H</t>
          </r>
        </is>
      </c>
      <c r="E5143" s="24" t="n">
        <v>1.0</v>
      </c>
      <c r="F5143" s="25" t="n">
        <v>0.89</v>
      </c>
      <c r="G5143" s="25" t="n">
        <f>TRUNC(TRUNC(E5143,8)*F5143,2)</f>
        <v>0.89</v>
      </c>
    </row>
    <row r="5144" customHeight="1" ht="21">
      <c r="A5144" s="22" t="inlineStr">
        <is>
          <r>
            <t xml:space="preserve">00037372</t>
          </r>
        </is>
      </c>
      <c r="B5144" s="23" t="inlineStr">
        <is>
          <r>
            <t xml:space="preserve">EXAMES - HORISTA (COLETADO CAIXA - ENCARGOS COMPLEMENTARES)</t>
          </r>
        </is>
      </c>
      <c r="C5144" s="22" t="inlineStr">
        <is>
          <r>
            <t xml:space="preserve">SINAPI</t>
          </r>
        </is>
      </c>
      <c r="D5144" s="22" t="inlineStr">
        <is>
          <r>
            <t xml:space="preserve">H</t>
          </r>
        </is>
      </c>
      <c r="E5144" s="24" t="n">
        <v>1.0</v>
      </c>
      <c r="F5144" s="25" t="n">
        <v>1.43</v>
      </c>
      <c r="G5144" s="25" t="n">
        <f>TRUNC(TRUNC(E5144,8)*F5144,2)</f>
        <v>1.43</v>
      </c>
    </row>
    <row r="5145" customHeight="1" ht="29">
      <c r="A5145" s="22" t="inlineStr">
        <is>
          <r>
            <t xml:space="preserve">00043464</t>
          </r>
        </is>
      </c>
      <c r="B5145" s="23" t="inlineStr">
        <is>
          <r>
            <t xml:space="preserve">FERRAMENTAS - FAMILIA OPERADOR ESCAVADEIRA - HORISTA (ENCARGOS COMPLEMENTARES - COLETADO CAIXA)</t>
          </r>
        </is>
      </c>
      <c r="C5145" s="22" t="inlineStr">
        <is>
          <r>
            <t xml:space="preserve">SINAPI</t>
          </r>
        </is>
      </c>
      <c r="D5145" s="22" t="inlineStr">
        <is>
          <r>
            <t xml:space="preserve">H</t>
          </r>
        </is>
      </c>
      <c r="E5145" s="24" t="n">
        <v>1.0</v>
      </c>
      <c r="F5145" s="25" t="n">
        <v>0.01</v>
      </c>
      <c r="G5145" s="25" t="n">
        <f>TRUNC(TRUNC(E5145,8)*F5145,2)</f>
        <v>0.01</v>
      </c>
    </row>
    <row r="5146" customHeight="1" ht="21">
      <c r="A5146" s="22" t="inlineStr">
        <is>
          <r>
            <t xml:space="preserve">00037373</t>
          </r>
        </is>
      </c>
      <c r="B5146" s="23" t="inlineStr">
        <is>
          <r>
            <t xml:space="preserve">SEGURO - HORISTA (COLETADO CAIXA - ENCARGOS COMPLEMENTARES)</t>
          </r>
        </is>
      </c>
      <c r="C5146" s="22" t="inlineStr">
        <is>
          <r>
            <t xml:space="preserve">SINAPI</t>
          </r>
        </is>
      </c>
      <c r="D5146" s="22" t="inlineStr">
        <is>
          <r>
            <t xml:space="preserve">H</t>
          </r>
        </is>
      </c>
      <c r="E5146" s="24" t="n">
        <v>1.0</v>
      </c>
      <c r="F5146" s="25" t="n">
        <v>0.08</v>
      </c>
      <c r="G5146" s="25" t="n">
        <f>TRUNC(TRUNC(E5146,8)*F5146,2)</f>
        <v>0.08</v>
      </c>
    </row>
    <row r="5147" customHeight="1" ht="21">
      <c r="A5147" s="22" t="inlineStr">
        <is>
          <r>
            <t xml:space="preserve">00037371</t>
          </r>
        </is>
      </c>
      <c r="B5147" s="23" t="inlineStr">
        <is>
          <r>
            <t xml:space="preserve">TRANSPORTE - HORISTA (COLETADO CAIXA - ENCARGOS COMPLEMENTARES)</t>
          </r>
        </is>
      </c>
      <c r="C5147" s="22" t="inlineStr">
        <is>
          <r>
            <t xml:space="preserve">SINAPI</t>
          </r>
        </is>
      </c>
      <c r="D5147" s="22" t="inlineStr">
        <is>
          <r>
            <t xml:space="preserve">H</t>
          </r>
        </is>
      </c>
      <c r="E5147" s="24" t="n">
        <v>1.0</v>
      </c>
      <c r="F5147" s="25" t="n">
        <v>1.09</v>
      </c>
      <c r="G5147" s="25" t="n">
        <f>TRUNC(TRUNC(E5147,8)*F5147,2)</f>
        <v>1.09</v>
      </c>
    </row>
    <row r="5148" customHeight="1" ht="15">
      <c r="A5148" s="2" t="inlineStr"/>
      <c r="B5148" s="2" t="inlineStr"/>
      <c r="C5148" s="2" t="inlineStr"/>
      <c r="D5148" s="2" t="inlineStr"/>
      <c r="E5148" s="26" t="inlineStr">
        <is>
          <r>
            <t xml:space="preserve">TOTAL Encargos Complementares:</t>
          </r>
        </is>
      </c>
      <c r="F5148" s="26" t="inlineStr"/>
      <c r="G5148" s="27" t="n">
        <f>SUM(G5142:G5147)</f>
        <v>7.12</v>
      </c>
    </row>
    <row r="5149" customHeight="1" ht="15">
      <c r="A5149" s="20" t="inlineStr">
        <is>
          <r>
            <t xml:space="preserve">Mão de Obra</t>
          </r>
        </is>
      </c>
      <c r="B5149" s="20" t="inlineStr"/>
      <c r="C5149" s="21" t="inlineStr">
        <is>
          <r>
            <t xml:space="preserve">FONTE</t>
          </r>
        </is>
      </c>
      <c r="D5149" s="21" t="inlineStr">
        <is>
          <r>
            <t xml:space="preserve">UNID</t>
          </r>
        </is>
      </c>
      <c r="E5149" s="21" t="inlineStr">
        <is>
          <r>
            <t xml:space="preserve">COEFICIENTE</t>
          </r>
        </is>
      </c>
      <c r="F5149" s="21" t="inlineStr">
        <is>
          <r>
            <t xml:space="preserve">PREÇO UNITÁRIO</t>
          </r>
        </is>
      </c>
      <c r="G5149" s="21" t="inlineStr">
        <is>
          <r>
            <t xml:space="preserve">TOTAL</t>
          </r>
        </is>
      </c>
    </row>
    <row r="5150" customHeight="1" ht="21">
      <c r="A5150" s="22" t="inlineStr">
        <is>
          <r>
            <t xml:space="preserve">00037666</t>
          </r>
        </is>
      </c>
      <c r="B5150" s="23" t="inlineStr">
        <is>
          <r>
            <t xml:space="preserve">OPERADOR DE BETONEIRA ESTACIONARIA / MISTURADOR (HORISTA)</t>
          </r>
        </is>
      </c>
      <c r="C5150" s="22" t="inlineStr">
        <is>
          <r>
            <t xml:space="preserve">SINAPI</t>
          </r>
        </is>
      </c>
      <c r="D5150" s="22" t="inlineStr">
        <is>
          <r>
            <t xml:space="preserve">H</t>
          </r>
        </is>
      </c>
      <c r="E5150" s="24" t="n">
        <v>1.0</v>
      </c>
      <c r="F5150" s="25" t="n">
        <v>22.13</v>
      </c>
      <c r="G5150" s="25" t="n">
        <f>TRUNC(TRUNC(E5150,8)*F5150,2)</f>
        <v>22.13</v>
      </c>
    </row>
    <row r="5151" customHeight="1" ht="15">
      <c r="A5151" s="2" t="inlineStr"/>
      <c r="B5151" s="2" t="inlineStr"/>
      <c r="C5151" s="2" t="inlineStr"/>
      <c r="D5151" s="2" t="inlineStr"/>
      <c r="E5151" s="26" t="inlineStr">
        <is>
          <r>
            <t xml:space="preserve">TOTAL Mão de Obra:</t>
          </r>
        </is>
      </c>
      <c r="F5151" s="26" t="inlineStr"/>
      <c r="G5151" s="27" t="n">
        <f>SUM(G5150:G5150)</f>
        <v>22.13</v>
      </c>
    </row>
    <row r="5152" customHeight="1" ht="15">
      <c r="A5152" s="20" t="inlineStr">
        <is>
          <r>
            <t xml:space="preserve">Serviço</t>
          </r>
        </is>
      </c>
      <c r="B5152" s="20" t="inlineStr"/>
      <c r="C5152" s="21" t="inlineStr">
        <is>
          <r>
            <t xml:space="preserve">FONTE</t>
          </r>
        </is>
      </c>
      <c r="D5152" s="21" t="inlineStr">
        <is>
          <r>
            <t xml:space="preserve">UNID</t>
          </r>
        </is>
      </c>
      <c r="E5152" s="21" t="inlineStr">
        <is>
          <r>
            <t xml:space="preserve">COEFICIENTE</t>
          </r>
        </is>
      </c>
      <c r="F5152" s="21" t="inlineStr">
        <is>
          <r>
            <t xml:space="preserve">PREÇO UNITÁRIO</t>
          </r>
        </is>
      </c>
      <c r="G5152" s="21" t="inlineStr">
        <is>
          <r>
            <t xml:space="preserve">TOTAL</t>
          </r>
        </is>
      </c>
    </row>
    <row r="5153" customHeight="1" ht="29">
      <c r="A5153" s="22" t="inlineStr">
        <is>
          <r>
            <t xml:space="preserve">95389</t>
          </r>
        </is>
      </c>
      <c r="B5153" s="23" t="inlineStr">
        <is>
          <r>
            <t xml:space="preserve">CURSO DE CAPACITAÇÃO PARA OPERADOR DE BETONEIRA ESTACIONÁRIA/MISTURADOR (ENCARGOS COMPLEMENTARES) - HORISTA</t>
          </r>
        </is>
      </c>
      <c r="C5153" s="22" t="inlineStr">
        <is>
          <r>
            <t xml:space="preserve">SINAPI</t>
          </r>
        </is>
      </c>
      <c r="D5153" s="22" t="inlineStr">
        <is>
          <r>
            <t xml:space="preserve">H</t>
          </r>
        </is>
      </c>
      <c r="E5153" s="24" t="n">
        <v>1.0</v>
      </c>
      <c r="F5153" s="25" t="n">
        <v>0.18</v>
      </c>
      <c r="G5153" s="25" t="n">
        <f>TRUNC(TRUNC(E5153,8)*F5153,2)</f>
        <v>0.18</v>
      </c>
    </row>
    <row r="5154" customHeight="1" ht="15">
      <c r="A5154" s="2" t="inlineStr"/>
      <c r="B5154" s="2" t="inlineStr"/>
      <c r="C5154" s="2" t="inlineStr"/>
      <c r="D5154" s="2" t="inlineStr"/>
      <c r="E5154" s="26" t="inlineStr">
        <is>
          <r>
            <t xml:space="preserve">TOTAL Serviço:</t>
          </r>
        </is>
      </c>
      <c r="F5154" s="26" t="inlineStr"/>
      <c r="G5154" s="27" t="n">
        <f>SUM(G5153:G5153)</f>
        <v>0.18</v>
      </c>
    </row>
    <row r="5155" customHeight="1" ht="15">
      <c r="A5155" s="2" t="inlineStr"/>
      <c r="B5155" s="2" t="inlineStr"/>
      <c r="C5155" s="2" t="inlineStr"/>
      <c r="D5155" s="2" t="inlineStr"/>
      <c r="E5155" s="28" t="inlineStr">
        <is>
          <r>
            <t xml:space="preserve">VALOR:</t>
          </r>
        </is>
      </c>
      <c r="F5155" s="28" t="inlineStr"/>
      <c r="G5155" s="29" t="n">
        <f>ROUND(SUM(G5148,G5151,G5154),2)</f>
        <v>29.43</v>
      </c>
    </row>
    <row r="5156" customHeight="1" ht="15">
      <c r="A5156" s="2" t="inlineStr"/>
      <c r="B5156" s="2" t="inlineStr"/>
      <c r="C5156" s="2" t="inlineStr"/>
      <c r="D5156" s="2" t="inlineStr"/>
      <c r="E5156" s="28" t="inlineStr">
        <is>
          <r>
            <t xml:space="preserve">VALOR BDI (20.34%):</t>
          </r>
        </is>
      </c>
      <c r="F5156" s="28" t="inlineStr"/>
      <c r="G5156" s="29" t="n">
        <f>ROUND(G5155*(20.34/100),2)</f>
        <v>5.99</v>
      </c>
    </row>
    <row r="5157" customHeight="1" ht="15">
      <c r="A5157" s="2" t="inlineStr"/>
      <c r="B5157" s="2" t="inlineStr"/>
      <c r="C5157" s="2" t="inlineStr"/>
      <c r="D5157" s="2" t="inlineStr"/>
      <c r="E5157" s="28" t="inlineStr">
        <is>
          <r>
            <t xml:space="preserve">VALOR COM BDI:</t>
          </r>
        </is>
      </c>
      <c r="F5157" s="28" t="inlineStr"/>
      <c r="G5157" s="29" t="n">
        <f>G5156+G5155</f>
        <v>35.42</v>
      </c>
    </row>
    <row r="5158" customHeight="1" ht="10">
      <c r="A5158" s="2" t="inlineStr"/>
      <c r="B5158" s="2" t="inlineStr"/>
      <c r="C5158" s="2" t="inlineStr"/>
      <c r="D5158" s="2" t="inlineStr"/>
      <c r="E5158" s="18" t="inlineStr"/>
      <c r="F5158" s="18" t="inlineStr"/>
      <c r="G5158" s="18" t="inlineStr"/>
    </row>
    <row r="5159" customHeight="1" ht="20">
      <c r="A5159" s="19" t="inlineStr">
        <is>
          <r>
            <t xml:space="preserve">​88294​ OPERADOR DE ESCAVADEIRA COM ENCARGOS COMPLEMENTARES​ (H)</t>
          </r>
        </is>
      </c>
      <c r="B5159" s="19" t="inlineStr"/>
      <c r="C5159" s="19" t="inlineStr"/>
      <c r="D5159" s="19" t="inlineStr"/>
      <c r="E5159" s="19" t="inlineStr"/>
      <c r="F5159" s="19" t="inlineStr"/>
      <c r="G5159" s="19" t="inlineStr"/>
    </row>
    <row r="5160" customHeight="1" ht="15">
      <c r="A5160" s="20" t="inlineStr">
        <is>
          <r>
            <t xml:space="preserve">Encargos Complementares</t>
          </r>
        </is>
      </c>
      <c r="B5160" s="20" t="inlineStr"/>
      <c r="C5160" s="21" t="inlineStr">
        <is>
          <r>
            <t xml:space="preserve">FONTE</t>
          </r>
        </is>
      </c>
      <c r="D5160" s="21" t="inlineStr">
        <is>
          <r>
            <t xml:space="preserve">UNID</t>
          </r>
        </is>
      </c>
      <c r="E5160" s="21" t="inlineStr">
        <is>
          <r>
            <t xml:space="preserve">COEFICIENTE</t>
          </r>
        </is>
      </c>
      <c r="F5160" s="21" t="inlineStr">
        <is>
          <r>
            <t xml:space="preserve">PREÇO UNITÁRIO</t>
          </r>
        </is>
      </c>
      <c r="G5160" s="21" t="inlineStr">
        <is>
          <r>
            <t xml:space="preserve">TOTAL</t>
          </r>
        </is>
      </c>
    </row>
    <row r="5161" customHeight="1" ht="21">
      <c r="A5161" s="22" t="inlineStr">
        <is>
          <r>
            <t xml:space="preserve">00037370</t>
          </r>
        </is>
      </c>
      <c r="B5161" s="23" t="inlineStr">
        <is>
          <r>
            <t xml:space="preserve">ALIMENTACAO - HORISTA (COLETADO CAIXA - ENCARGOS COMPLEMENTARES)</t>
          </r>
        </is>
      </c>
      <c r="C5161" s="22" t="inlineStr">
        <is>
          <r>
            <t xml:space="preserve">SINAPI</t>
          </r>
        </is>
      </c>
      <c r="D5161" s="22" t="inlineStr">
        <is>
          <r>
            <t xml:space="preserve">H</t>
          </r>
        </is>
      </c>
      <c r="E5161" s="24" t="n">
        <v>1.0</v>
      </c>
      <c r="F5161" s="25" t="n">
        <v>3.62</v>
      </c>
      <c r="G5161" s="25" t="n">
        <f>TRUNC(TRUNC(E5161,8)*F5161,2)</f>
        <v>3.62</v>
      </c>
    </row>
    <row r="5162" customHeight="1" ht="21">
      <c r="A5162" s="22" t="inlineStr">
        <is>
          <r>
            <t xml:space="preserve">00043488</t>
          </r>
        </is>
      </c>
      <c r="B5162" s="23" t="inlineStr">
        <is>
          <r>
            <t xml:space="preserve">EPI - FAMILIA OPERADOR ESCAVADEIRA - HORISTA (ENCARGOS COMPLEMENTARES - COLETADO CAIXA)</t>
          </r>
        </is>
      </c>
      <c r="C5162" s="22" t="inlineStr">
        <is>
          <r>
            <t xml:space="preserve">SINAPI</t>
          </r>
        </is>
      </c>
      <c r="D5162" s="22" t="inlineStr">
        <is>
          <r>
            <t xml:space="preserve">H</t>
          </r>
        </is>
      </c>
      <c r="E5162" s="24" t="n">
        <v>1.0</v>
      </c>
      <c r="F5162" s="25" t="n">
        <v>0.89</v>
      </c>
      <c r="G5162" s="25" t="n">
        <f>TRUNC(TRUNC(E5162,8)*F5162,2)</f>
        <v>0.89</v>
      </c>
    </row>
    <row r="5163" customHeight="1" ht="21">
      <c r="A5163" s="22" t="inlineStr">
        <is>
          <r>
            <t xml:space="preserve">00037372</t>
          </r>
        </is>
      </c>
      <c r="B5163" s="23" t="inlineStr">
        <is>
          <r>
            <t xml:space="preserve">EXAMES - HORISTA (COLETADO CAIXA - ENCARGOS COMPLEMENTARES)</t>
          </r>
        </is>
      </c>
      <c r="C5163" s="22" t="inlineStr">
        <is>
          <r>
            <t xml:space="preserve">SINAPI</t>
          </r>
        </is>
      </c>
      <c r="D5163" s="22" t="inlineStr">
        <is>
          <r>
            <t xml:space="preserve">H</t>
          </r>
        </is>
      </c>
      <c r="E5163" s="24" t="n">
        <v>1.0</v>
      </c>
      <c r="F5163" s="25" t="n">
        <v>1.43</v>
      </c>
      <c r="G5163" s="25" t="n">
        <f>TRUNC(TRUNC(E5163,8)*F5163,2)</f>
        <v>1.43</v>
      </c>
    </row>
    <row r="5164" customHeight="1" ht="29">
      <c r="A5164" s="22" t="inlineStr">
        <is>
          <r>
            <t xml:space="preserve">00043464</t>
          </r>
        </is>
      </c>
      <c r="B5164" s="23" t="inlineStr">
        <is>
          <r>
            <t xml:space="preserve">FERRAMENTAS - FAMILIA OPERADOR ESCAVADEIRA - HORISTA (ENCARGOS COMPLEMENTARES - COLETADO CAIXA)</t>
          </r>
        </is>
      </c>
      <c r="C5164" s="22" t="inlineStr">
        <is>
          <r>
            <t xml:space="preserve">SINAPI</t>
          </r>
        </is>
      </c>
      <c r="D5164" s="22" t="inlineStr">
        <is>
          <r>
            <t xml:space="preserve">H</t>
          </r>
        </is>
      </c>
      <c r="E5164" s="24" t="n">
        <v>1.0</v>
      </c>
      <c r="F5164" s="25" t="n">
        <v>0.01</v>
      </c>
      <c r="G5164" s="25" t="n">
        <f>TRUNC(TRUNC(E5164,8)*F5164,2)</f>
        <v>0.01</v>
      </c>
    </row>
    <row r="5165" customHeight="1" ht="21">
      <c r="A5165" s="22" t="inlineStr">
        <is>
          <r>
            <t xml:space="preserve">00037373</t>
          </r>
        </is>
      </c>
      <c r="B5165" s="23" t="inlineStr">
        <is>
          <r>
            <t xml:space="preserve">SEGURO - HORISTA (COLETADO CAIXA - ENCARGOS COMPLEMENTARES)</t>
          </r>
        </is>
      </c>
      <c r="C5165" s="22" t="inlineStr">
        <is>
          <r>
            <t xml:space="preserve">SINAPI</t>
          </r>
        </is>
      </c>
      <c r="D5165" s="22" t="inlineStr">
        <is>
          <r>
            <t xml:space="preserve">H</t>
          </r>
        </is>
      </c>
      <c r="E5165" s="24" t="n">
        <v>1.0</v>
      </c>
      <c r="F5165" s="25" t="n">
        <v>0.08</v>
      </c>
      <c r="G5165" s="25" t="n">
        <f>TRUNC(TRUNC(E5165,8)*F5165,2)</f>
        <v>0.08</v>
      </c>
    </row>
    <row r="5166" customHeight="1" ht="21">
      <c r="A5166" s="22" t="inlineStr">
        <is>
          <r>
            <t xml:space="preserve">00037371</t>
          </r>
        </is>
      </c>
      <c r="B5166" s="23" t="inlineStr">
        <is>
          <r>
            <t xml:space="preserve">TRANSPORTE - HORISTA (COLETADO CAIXA - ENCARGOS COMPLEMENTARES)</t>
          </r>
        </is>
      </c>
      <c r="C5166" s="22" t="inlineStr">
        <is>
          <r>
            <t xml:space="preserve">SINAPI</t>
          </r>
        </is>
      </c>
      <c r="D5166" s="22" t="inlineStr">
        <is>
          <r>
            <t xml:space="preserve">H</t>
          </r>
        </is>
      </c>
      <c r="E5166" s="24" t="n">
        <v>1.0</v>
      </c>
      <c r="F5166" s="25" t="n">
        <v>1.09</v>
      </c>
      <c r="G5166" s="25" t="n">
        <f>TRUNC(TRUNC(E5166,8)*F5166,2)</f>
        <v>1.09</v>
      </c>
    </row>
    <row r="5167" customHeight="1" ht="15">
      <c r="A5167" s="2" t="inlineStr"/>
      <c r="B5167" s="2" t="inlineStr"/>
      <c r="C5167" s="2" t="inlineStr"/>
      <c r="D5167" s="2" t="inlineStr"/>
      <c r="E5167" s="26" t="inlineStr">
        <is>
          <r>
            <t xml:space="preserve">TOTAL Encargos Complementares:</t>
          </r>
        </is>
      </c>
      <c r="F5167" s="26" t="inlineStr"/>
      <c r="G5167" s="27" t="n">
        <f>SUM(G5161:G5166)</f>
        <v>7.12</v>
      </c>
    </row>
    <row r="5168" customHeight="1" ht="15">
      <c r="A5168" s="20" t="inlineStr">
        <is>
          <r>
            <t xml:space="preserve">Mão de Obra</t>
          </r>
        </is>
      </c>
      <c r="B5168" s="20" t="inlineStr"/>
      <c r="C5168" s="21" t="inlineStr">
        <is>
          <r>
            <t xml:space="preserve">FONTE</t>
          </r>
        </is>
      </c>
      <c r="D5168" s="21" t="inlineStr">
        <is>
          <r>
            <t xml:space="preserve">UNID</t>
          </r>
        </is>
      </c>
      <c r="E5168" s="21" t="inlineStr">
        <is>
          <r>
            <t xml:space="preserve">COEFICIENTE</t>
          </r>
        </is>
      </c>
      <c r="F5168" s="21" t="inlineStr">
        <is>
          <r>
            <t xml:space="preserve">PREÇO UNITÁRIO</t>
          </r>
        </is>
      </c>
      <c r="G5168" s="21" t="inlineStr">
        <is>
          <r>
            <t xml:space="preserve">TOTAL</t>
          </r>
        </is>
      </c>
    </row>
    <row r="5169" customHeight="1" ht="15">
      <c r="A5169" s="22" t="inlineStr">
        <is>
          <r>
            <t xml:space="preserve">00004234</t>
          </r>
        </is>
      </c>
      <c r="B5169" s="23" t="inlineStr">
        <is>
          <r>
            <t xml:space="preserve">OPERADOR DE ESCAVADEIRA (HORISTA)</t>
          </r>
        </is>
      </c>
      <c r="C5169" s="22" t="inlineStr">
        <is>
          <r>
            <t xml:space="preserve">SINAPI</t>
          </r>
        </is>
      </c>
      <c r="D5169" s="22" t="inlineStr">
        <is>
          <r>
            <t xml:space="preserve">H</t>
          </r>
        </is>
      </c>
      <c r="E5169" s="24" t="n">
        <v>1.0</v>
      </c>
      <c r="F5169" s="25" t="n">
        <v>28.69</v>
      </c>
      <c r="G5169" s="25" t="n">
        <f>TRUNC(TRUNC(E5169,8)*F5169,2)</f>
        <v>28.69</v>
      </c>
    </row>
    <row r="5170" customHeight="1" ht="15">
      <c r="A5170" s="2" t="inlineStr"/>
      <c r="B5170" s="2" t="inlineStr"/>
      <c r="C5170" s="2" t="inlineStr"/>
      <c r="D5170" s="2" t="inlineStr"/>
      <c r="E5170" s="26" t="inlineStr">
        <is>
          <r>
            <t xml:space="preserve">TOTAL Mão de Obra:</t>
          </r>
        </is>
      </c>
      <c r="F5170" s="26" t="inlineStr"/>
      <c r="G5170" s="27" t="n">
        <f>SUM(G5169:G5169)</f>
        <v>28.69</v>
      </c>
    </row>
    <row r="5171" customHeight="1" ht="15">
      <c r="A5171" s="20" t="inlineStr">
        <is>
          <r>
            <t xml:space="preserve">Serviço</t>
          </r>
        </is>
      </c>
      <c r="B5171" s="20" t="inlineStr"/>
      <c r="C5171" s="21" t="inlineStr">
        <is>
          <r>
            <t xml:space="preserve">FONTE</t>
          </r>
        </is>
      </c>
      <c r="D5171" s="21" t="inlineStr">
        <is>
          <r>
            <t xml:space="preserve">UNID</t>
          </r>
        </is>
      </c>
      <c r="E5171" s="21" t="inlineStr">
        <is>
          <r>
            <t xml:space="preserve">COEFICIENTE</t>
          </r>
        </is>
      </c>
      <c r="F5171" s="21" t="inlineStr">
        <is>
          <r>
            <t xml:space="preserve">PREÇO UNITÁRIO</t>
          </r>
        </is>
      </c>
      <c r="G5171" s="21" t="inlineStr">
        <is>
          <r>
            <t xml:space="preserve">TOTAL</t>
          </r>
        </is>
      </c>
    </row>
    <row r="5172" customHeight="1" ht="21">
      <c r="A5172" s="22" t="inlineStr">
        <is>
          <r>
            <t xml:space="preserve">95357</t>
          </r>
        </is>
      </c>
      <c r="B5172" s="23" t="inlineStr">
        <is>
          <r>
            <t xml:space="preserve">CURSO DE CAPACITAÇÃO PARA OPERADOR DE ESCAVADEIRA (ENCARGOS COMPLEMENTARES) - HORISTA</t>
          </r>
        </is>
      </c>
      <c r="C5172" s="22" t="inlineStr">
        <is>
          <r>
            <t xml:space="preserve">SINAPI</t>
          </r>
        </is>
      </c>
      <c r="D5172" s="22" t="inlineStr">
        <is>
          <r>
            <t xml:space="preserve">H</t>
          </r>
        </is>
      </c>
      <c r="E5172" s="24" t="n">
        <v>1.0</v>
      </c>
      <c r="F5172" s="25" t="n">
        <v>0.33</v>
      </c>
      <c r="G5172" s="25" t="n">
        <f>TRUNC(TRUNC(E5172,8)*F5172,2)</f>
        <v>0.33</v>
      </c>
    </row>
    <row r="5173" customHeight="1" ht="15">
      <c r="A5173" s="2" t="inlineStr"/>
      <c r="B5173" s="2" t="inlineStr"/>
      <c r="C5173" s="2" t="inlineStr"/>
      <c r="D5173" s="2" t="inlineStr"/>
      <c r="E5173" s="26" t="inlineStr">
        <is>
          <r>
            <t xml:space="preserve">TOTAL Serviço:</t>
          </r>
        </is>
      </c>
      <c r="F5173" s="26" t="inlineStr"/>
      <c r="G5173" s="27" t="n">
        <f>SUM(G5172:G5172)</f>
        <v>0.33</v>
      </c>
    </row>
    <row r="5174" customHeight="1" ht="15">
      <c r="A5174" s="2" t="inlineStr"/>
      <c r="B5174" s="2" t="inlineStr"/>
      <c r="C5174" s="2" t="inlineStr"/>
      <c r="D5174" s="2" t="inlineStr"/>
      <c r="E5174" s="28" t="inlineStr">
        <is>
          <r>
            <t xml:space="preserve">VALOR:</t>
          </r>
        </is>
      </c>
      <c r="F5174" s="28" t="inlineStr"/>
      <c r="G5174" s="29" t="n">
        <f>ROUND(SUM(G5167,G5170,G5173),2)</f>
        <v>36.14</v>
      </c>
    </row>
    <row r="5175" customHeight="1" ht="15">
      <c r="A5175" s="2" t="inlineStr"/>
      <c r="B5175" s="2" t="inlineStr"/>
      <c r="C5175" s="2" t="inlineStr"/>
      <c r="D5175" s="2" t="inlineStr"/>
      <c r="E5175" s="28" t="inlineStr">
        <is>
          <r>
            <t xml:space="preserve">VALOR BDI (20.34%):</t>
          </r>
        </is>
      </c>
      <c r="F5175" s="28" t="inlineStr"/>
      <c r="G5175" s="29" t="n">
        <f>ROUND(G5174*(20.34/100),2)</f>
        <v>7.35</v>
      </c>
    </row>
    <row r="5176" customHeight="1" ht="15">
      <c r="A5176" s="2" t="inlineStr"/>
      <c r="B5176" s="2" t="inlineStr"/>
      <c r="C5176" s="2" t="inlineStr"/>
      <c r="D5176" s="2" t="inlineStr"/>
      <c r="E5176" s="28" t="inlineStr">
        <is>
          <r>
            <t xml:space="preserve">VALOR COM BDI:</t>
          </r>
        </is>
      </c>
      <c r="F5176" s="28" t="inlineStr"/>
      <c r="G5176" s="29" t="n">
        <f>G5175+G5174</f>
        <v>43.49</v>
      </c>
    </row>
    <row r="5177" customHeight="1" ht="10">
      <c r="A5177" s="2" t="inlineStr"/>
      <c r="B5177" s="2" t="inlineStr"/>
      <c r="C5177" s="2" t="inlineStr"/>
      <c r="D5177" s="2" t="inlineStr"/>
      <c r="E5177" s="18" t="inlineStr"/>
      <c r="F5177" s="18" t="inlineStr"/>
      <c r="G5177" s="18" t="inlineStr"/>
    </row>
    <row r="5178" customHeight="1" ht="20">
      <c r="A5178" s="19" t="inlineStr">
        <is>
          <r>
            <t xml:space="preserve">​88295​ OPERADOR DE GUINCHO COM ENCARGOS COMPLEMENTARES​ (H)</t>
          </r>
        </is>
      </c>
      <c r="B5178" s="19" t="inlineStr"/>
      <c r="C5178" s="19" t="inlineStr"/>
      <c r="D5178" s="19" t="inlineStr"/>
      <c r="E5178" s="19" t="inlineStr"/>
      <c r="F5178" s="19" t="inlineStr"/>
      <c r="G5178" s="19" t="inlineStr"/>
    </row>
    <row r="5179" customHeight="1" ht="15">
      <c r="A5179" s="20" t="inlineStr">
        <is>
          <r>
            <t xml:space="preserve">Encargos Complementares</t>
          </r>
        </is>
      </c>
      <c r="B5179" s="20" t="inlineStr"/>
      <c r="C5179" s="21" t="inlineStr">
        <is>
          <r>
            <t xml:space="preserve">FONTE</t>
          </r>
        </is>
      </c>
      <c r="D5179" s="21" t="inlineStr">
        <is>
          <r>
            <t xml:space="preserve">UNID</t>
          </r>
        </is>
      </c>
      <c r="E5179" s="21" t="inlineStr">
        <is>
          <r>
            <t xml:space="preserve">COEFICIENTE</t>
          </r>
        </is>
      </c>
      <c r="F5179" s="21" t="inlineStr">
        <is>
          <r>
            <t xml:space="preserve">PREÇO UNITÁRIO</t>
          </r>
        </is>
      </c>
      <c r="G5179" s="21" t="inlineStr">
        <is>
          <r>
            <t xml:space="preserve">TOTAL</t>
          </r>
        </is>
      </c>
    </row>
    <row r="5180" customHeight="1" ht="21">
      <c r="A5180" s="22" t="inlineStr">
        <is>
          <r>
            <t xml:space="preserve">00037370</t>
          </r>
        </is>
      </c>
      <c r="B5180" s="23" t="inlineStr">
        <is>
          <r>
            <t xml:space="preserve">ALIMENTACAO - HORISTA (COLETADO CAIXA - ENCARGOS COMPLEMENTARES)</t>
          </r>
        </is>
      </c>
      <c r="C5180" s="22" t="inlineStr">
        <is>
          <r>
            <t xml:space="preserve">SINAPI</t>
          </r>
        </is>
      </c>
      <c r="D5180" s="22" t="inlineStr">
        <is>
          <r>
            <t xml:space="preserve">H</t>
          </r>
        </is>
      </c>
      <c r="E5180" s="24" t="n">
        <v>1.0</v>
      </c>
      <c r="F5180" s="25" t="n">
        <v>3.62</v>
      </c>
      <c r="G5180" s="25" t="n">
        <f>TRUNC(TRUNC(E5180,8)*F5180,2)</f>
        <v>3.62</v>
      </c>
    </row>
    <row r="5181" customHeight="1" ht="21">
      <c r="A5181" s="22" t="inlineStr">
        <is>
          <r>
            <t xml:space="preserve">00043488</t>
          </r>
        </is>
      </c>
      <c r="B5181" s="23" t="inlineStr">
        <is>
          <r>
            <t xml:space="preserve">EPI - FAMILIA OPERADOR ESCAVADEIRA - HORISTA (ENCARGOS COMPLEMENTARES - COLETADO CAIXA)</t>
          </r>
        </is>
      </c>
      <c r="C5181" s="22" t="inlineStr">
        <is>
          <r>
            <t xml:space="preserve">SINAPI</t>
          </r>
        </is>
      </c>
      <c r="D5181" s="22" t="inlineStr">
        <is>
          <r>
            <t xml:space="preserve">H</t>
          </r>
        </is>
      </c>
      <c r="E5181" s="24" t="n">
        <v>1.0</v>
      </c>
      <c r="F5181" s="25" t="n">
        <v>0.89</v>
      </c>
      <c r="G5181" s="25" t="n">
        <f>TRUNC(TRUNC(E5181,8)*F5181,2)</f>
        <v>0.89</v>
      </c>
    </row>
    <row r="5182" customHeight="1" ht="21">
      <c r="A5182" s="22" t="inlineStr">
        <is>
          <r>
            <t xml:space="preserve">00037372</t>
          </r>
        </is>
      </c>
      <c r="B5182" s="23" t="inlineStr">
        <is>
          <r>
            <t xml:space="preserve">EXAMES - HORISTA (COLETADO CAIXA - ENCARGOS COMPLEMENTARES)</t>
          </r>
        </is>
      </c>
      <c r="C5182" s="22" t="inlineStr">
        <is>
          <r>
            <t xml:space="preserve">SINAPI</t>
          </r>
        </is>
      </c>
      <c r="D5182" s="22" t="inlineStr">
        <is>
          <r>
            <t xml:space="preserve">H</t>
          </r>
        </is>
      </c>
      <c r="E5182" s="24" t="n">
        <v>1.0</v>
      </c>
      <c r="F5182" s="25" t="n">
        <v>1.43</v>
      </c>
      <c r="G5182" s="25" t="n">
        <f>TRUNC(TRUNC(E5182,8)*F5182,2)</f>
        <v>1.43</v>
      </c>
    </row>
    <row r="5183" customHeight="1" ht="29">
      <c r="A5183" s="22" t="inlineStr">
        <is>
          <r>
            <t xml:space="preserve">00043464</t>
          </r>
        </is>
      </c>
      <c r="B5183" s="23" t="inlineStr">
        <is>
          <r>
            <t xml:space="preserve">FERRAMENTAS - FAMILIA OPERADOR ESCAVADEIRA - HORISTA (ENCARGOS COMPLEMENTARES - COLETADO CAIXA)</t>
          </r>
        </is>
      </c>
      <c r="C5183" s="22" t="inlineStr">
        <is>
          <r>
            <t xml:space="preserve">SINAPI</t>
          </r>
        </is>
      </c>
      <c r="D5183" s="22" t="inlineStr">
        <is>
          <r>
            <t xml:space="preserve">H</t>
          </r>
        </is>
      </c>
      <c r="E5183" s="24" t="n">
        <v>1.0</v>
      </c>
      <c r="F5183" s="25" t="n">
        <v>0.01</v>
      </c>
      <c r="G5183" s="25" t="n">
        <f>TRUNC(TRUNC(E5183,8)*F5183,2)</f>
        <v>0.01</v>
      </c>
    </row>
    <row r="5184" customHeight="1" ht="21">
      <c r="A5184" s="22" t="inlineStr">
        <is>
          <r>
            <t xml:space="preserve">00037373</t>
          </r>
        </is>
      </c>
      <c r="B5184" s="23" t="inlineStr">
        <is>
          <r>
            <t xml:space="preserve">SEGURO - HORISTA (COLETADO CAIXA - ENCARGOS COMPLEMENTARES)</t>
          </r>
        </is>
      </c>
      <c r="C5184" s="22" t="inlineStr">
        <is>
          <r>
            <t xml:space="preserve">SINAPI</t>
          </r>
        </is>
      </c>
      <c r="D5184" s="22" t="inlineStr">
        <is>
          <r>
            <t xml:space="preserve">H</t>
          </r>
        </is>
      </c>
      <c r="E5184" s="24" t="n">
        <v>1.0</v>
      </c>
      <c r="F5184" s="25" t="n">
        <v>0.08</v>
      </c>
      <c r="G5184" s="25" t="n">
        <f>TRUNC(TRUNC(E5184,8)*F5184,2)</f>
        <v>0.08</v>
      </c>
    </row>
    <row r="5185" customHeight="1" ht="21">
      <c r="A5185" s="22" t="inlineStr">
        <is>
          <r>
            <t xml:space="preserve">00037371</t>
          </r>
        </is>
      </c>
      <c r="B5185" s="23" t="inlineStr">
        <is>
          <r>
            <t xml:space="preserve">TRANSPORTE - HORISTA (COLETADO CAIXA - ENCARGOS COMPLEMENTARES)</t>
          </r>
        </is>
      </c>
      <c r="C5185" s="22" t="inlineStr">
        <is>
          <r>
            <t xml:space="preserve">SINAPI</t>
          </r>
        </is>
      </c>
      <c r="D5185" s="22" t="inlineStr">
        <is>
          <r>
            <t xml:space="preserve">H</t>
          </r>
        </is>
      </c>
      <c r="E5185" s="24" t="n">
        <v>1.0</v>
      </c>
      <c r="F5185" s="25" t="n">
        <v>1.09</v>
      </c>
      <c r="G5185" s="25" t="n">
        <f>TRUNC(TRUNC(E5185,8)*F5185,2)</f>
        <v>1.09</v>
      </c>
    </row>
    <row r="5186" customHeight="1" ht="15">
      <c r="A5186" s="2" t="inlineStr"/>
      <c r="B5186" s="2" t="inlineStr"/>
      <c r="C5186" s="2" t="inlineStr"/>
      <c r="D5186" s="2" t="inlineStr"/>
      <c r="E5186" s="26" t="inlineStr">
        <is>
          <r>
            <t xml:space="preserve">TOTAL Encargos Complementares:</t>
          </r>
        </is>
      </c>
      <c r="F5186" s="26" t="inlineStr"/>
      <c r="G5186" s="27" t="n">
        <f>SUM(G5180:G5185)</f>
        <v>7.12</v>
      </c>
    </row>
    <row r="5187" customHeight="1" ht="15">
      <c r="A5187" s="20" t="inlineStr">
        <is>
          <r>
            <t xml:space="preserve">Mão de Obra</t>
          </r>
        </is>
      </c>
      <c r="B5187" s="20" t="inlineStr"/>
      <c r="C5187" s="21" t="inlineStr">
        <is>
          <r>
            <t xml:space="preserve">FONTE</t>
          </r>
        </is>
      </c>
      <c r="D5187" s="21" t="inlineStr">
        <is>
          <r>
            <t xml:space="preserve">UNID</t>
          </r>
        </is>
      </c>
      <c r="E5187" s="21" t="inlineStr">
        <is>
          <r>
            <t xml:space="preserve">COEFICIENTE</t>
          </r>
        </is>
      </c>
      <c r="F5187" s="21" t="inlineStr">
        <is>
          <r>
            <t xml:space="preserve">PREÇO UNITÁRIO</t>
          </r>
        </is>
      </c>
      <c r="G5187" s="21" t="inlineStr">
        <is>
          <r>
            <t xml:space="preserve">TOTAL</t>
          </r>
        </is>
      </c>
    </row>
    <row r="5188" customHeight="1" ht="15">
      <c r="A5188" s="22" t="inlineStr">
        <is>
          <r>
            <t xml:space="preserve">00004253</t>
          </r>
        </is>
      </c>
      <c r="B5188" s="23" t="inlineStr">
        <is>
          <r>
            <t xml:space="preserve">OPERADOR DE GUINCHO OU GUINCHEIRO (HORISTA)</t>
          </r>
        </is>
      </c>
      <c r="C5188" s="22" t="inlineStr">
        <is>
          <r>
            <t xml:space="preserve">SINAPI</t>
          </r>
        </is>
      </c>
      <c r="D5188" s="22" t="inlineStr">
        <is>
          <r>
            <t xml:space="preserve">H</t>
          </r>
        </is>
      </c>
      <c r="E5188" s="24" t="n">
        <v>1.0</v>
      </c>
      <c r="F5188" s="25" t="n">
        <v>22.13</v>
      </c>
      <c r="G5188" s="25" t="n">
        <f>TRUNC(TRUNC(E5188,8)*F5188,2)</f>
        <v>22.13</v>
      </c>
    </row>
    <row r="5189" customHeight="1" ht="15">
      <c r="A5189" s="2" t="inlineStr"/>
      <c r="B5189" s="2" t="inlineStr"/>
      <c r="C5189" s="2" t="inlineStr"/>
      <c r="D5189" s="2" t="inlineStr"/>
      <c r="E5189" s="26" t="inlineStr">
        <is>
          <r>
            <t xml:space="preserve">TOTAL Mão de Obra:</t>
          </r>
        </is>
      </c>
      <c r="F5189" s="26" t="inlineStr"/>
      <c r="G5189" s="27" t="n">
        <f>SUM(G5188:G5188)</f>
        <v>22.13</v>
      </c>
    </row>
    <row r="5190" customHeight="1" ht="15">
      <c r="A5190" s="20" t="inlineStr">
        <is>
          <r>
            <t xml:space="preserve">Serviço</t>
          </r>
        </is>
      </c>
      <c r="B5190" s="20" t="inlineStr"/>
      <c r="C5190" s="21" t="inlineStr">
        <is>
          <r>
            <t xml:space="preserve">FONTE</t>
          </r>
        </is>
      </c>
      <c r="D5190" s="21" t="inlineStr">
        <is>
          <r>
            <t xml:space="preserve">UNID</t>
          </r>
        </is>
      </c>
      <c r="E5190" s="21" t="inlineStr">
        <is>
          <r>
            <t xml:space="preserve">COEFICIENTE</t>
          </r>
        </is>
      </c>
      <c r="F5190" s="21" t="inlineStr">
        <is>
          <r>
            <t xml:space="preserve">PREÇO UNITÁRIO</t>
          </r>
        </is>
      </c>
      <c r="G5190" s="21" t="inlineStr">
        <is>
          <r>
            <t xml:space="preserve">TOTAL</t>
          </r>
        </is>
      </c>
    </row>
    <row r="5191" customHeight="1" ht="21">
      <c r="A5191" s="22" t="inlineStr">
        <is>
          <r>
            <t xml:space="preserve">95358</t>
          </r>
        </is>
      </c>
      <c r="B5191" s="23" t="inlineStr">
        <is>
          <r>
            <t xml:space="preserve">CURSO DE CAPACITAÇÃO PARA OPERADOR DE GUINCHO (ENCARGOS COMPLEMENTARES) - HORISTA</t>
          </r>
        </is>
      </c>
      <c r="C5191" s="22" t="inlineStr">
        <is>
          <r>
            <t xml:space="preserve">SINAPI</t>
          </r>
        </is>
      </c>
      <c r="D5191" s="22" t="inlineStr">
        <is>
          <r>
            <t xml:space="preserve">H</t>
          </r>
        </is>
      </c>
      <c r="E5191" s="24" t="n">
        <v>1.0</v>
      </c>
      <c r="F5191" s="25" t="n">
        <v>0.36</v>
      </c>
      <c r="G5191" s="25" t="n">
        <f>TRUNC(TRUNC(E5191,8)*F5191,2)</f>
        <v>0.36</v>
      </c>
    </row>
    <row r="5192" customHeight="1" ht="15">
      <c r="A5192" s="2" t="inlineStr"/>
      <c r="B5192" s="2" t="inlineStr"/>
      <c r="C5192" s="2" t="inlineStr"/>
      <c r="D5192" s="2" t="inlineStr"/>
      <c r="E5192" s="26" t="inlineStr">
        <is>
          <r>
            <t xml:space="preserve">TOTAL Serviço:</t>
          </r>
        </is>
      </c>
      <c r="F5192" s="26" t="inlineStr"/>
      <c r="G5192" s="27" t="n">
        <f>SUM(G5191:G5191)</f>
        <v>0.36</v>
      </c>
    </row>
    <row r="5193" customHeight="1" ht="15">
      <c r="A5193" s="2" t="inlineStr"/>
      <c r="B5193" s="2" t="inlineStr"/>
      <c r="C5193" s="2" t="inlineStr"/>
      <c r="D5193" s="2" t="inlineStr"/>
      <c r="E5193" s="28" t="inlineStr">
        <is>
          <r>
            <t xml:space="preserve">VALOR:</t>
          </r>
        </is>
      </c>
      <c r="F5193" s="28" t="inlineStr"/>
      <c r="G5193" s="29" t="n">
        <f>ROUND(SUM(G5186,G5189,G5192),2)</f>
        <v>29.61</v>
      </c>
    </row>
    <row r="5194" customHeight="1" ht="15">
      <c r="A5194" s="2" t="inlineStr"/>
      <c r="B5194" s="2" t="inlineStr"/>
      <c r="C5194" s="2" t="inlineStr"/>
      <c r="D5194" s="2" t="inlineStr"/>
      <c r="E5194" s="28" t="inlineStr">
        <is>
          <r>
            <t xml:space="preserve">VALOR BDI (20.34%):</t>
          </r>
        </is>
      </c>
      <c r="F5194" s="28" t="inlineStr"/>
      <c r="G5194" s="29" t="n">
        <f>ROUND(G5193*(20.34/100),2)</f>
        <v>6.02</v>
      </c>
    </row>
    <row r="5195" customHeight="1" ht="15">
      <c r="A5195" s="2" t="inlineStr"/>
      <c r="B5195" s="2" t="inlineStr"/>
      <c r="C5195" s="2" t="inlineStr"/>
      <c r="D5195" s="2" t="inlineStr"/>
      <c r="E5195" s="28" t="inlineStr">
        <is>
          <r>
            <t xml:space="preserve">VALOR COM BDI:</t>
          </r>
        </is>
      </c>
      <c r="F5195" s="28" t="inlineStr"/>
      <c r="G5195" s="29" t="n">
        <f>G5194+G5193</f>
        <v>35.63</v>
      </c>
    </row>
    <row r="5196" customHeight="1" ht="10">
      <c r="A5196" s="2" t="inlineStr"/>
      <c r="B5196" s="2" t="inlineStr"/>
      <c r="C5196" s="2" t="inlineStr"/>
      <c r="D5196" s="2" t="inlineStr"/>
      <c r="E5196" s="18" t="inlineStr"/>
      <c r="F5196" s="18" t="inlineStr"/>
      <c r="G5196" s="18" t="inlineStr"/>
    </row>
    <row r="5197" customHeight="1" ht="20">
      <c r="A5197" s="19" t="inlineStr">
        <is>
          <r>
            <t xml:space="preserve">​88296​ OPERADOR DE GUINDASTE COM ENCARGOS COMPLEMENTARES​ (H)</t>
          </r>
        </is>
      </c>
      <c r="B5197" s="19" t="inlineStr"/>
      <c r="C5197" s="19" t="inlineStr"/>
      <c r="D5197" s="19" t="inlineStr"/>
      <c r="E5197" s="19" t="inlineStr"/>
      <c r="F5197" s="19" t="inlineStr"/>
      <c r="G5197" s="19" t="inlineStr"/>
    </row>
    <row r="5198" customHeight="1" ht="15">
      <c r="A5198" s="20" t="inlineStr">
        <is>
          <r>
            <t xml:space="preserve">Encargos Complementares</t>
          </r>
        </is>
      </c>
      <c r="B5198" s="20" t="inlineStr"/>
      <c r="C5198" s="21" t="inlineStr">
        <is>
          <r>
            <t xml:space="preserve">FONTE</t>
          </r>
        </is>
      </c>
      <c r="D5198" s="21" t="inlineStr">
        <is>
          <r>
            <t xml:space="preserve">UNID</t>
          </r>
        </is>
      </c>
      <c r="E5198" s="21" t="inlineStr">
        <is>
          <r>
            <t xml:space="preserve">COEFICIENTE</t>
          </r>
        </is>
      </c>
      <c r="F5198" s="21" t="inlineStr">
        <is>
          <r>
            <t xml:space="preserve">PREÇO UNITÁRIO</t>
          </r>
        </is>
      </c>
      <c r="G5198" s="21" t="inlineStr">
        <is>
          <r>
            <t xml:space="preserve">TOTAL</t>
          </r>
        </is>
      </c>
    </row>
    <row r="5199" customHeight="1" ht="21">
      <c r="A5199" s="22" t="inlineStr">
        <is>
          <r>
            <t xml:space="preserve">00037370</t>
          </r>
        </is>
      </c>
      <c r="B5199" s="23" t="inlineStr">
        <is>
          <r>
            <t xml:space="preserve">ALIMENTACAO - HORISTA (COLETADO CAIXA - ENCARGOS COMPLEMENTARES)</t>
          </r>
        </is>
      </c>
      <c r="C5199" s="22" t="inlineStr">
        <is>
          <r>
            <t xml:space="preserve">SINAPI</t>
          </r>
        </is>
      </c>
      <c r="D5199" s="22" t="inlineStr">
        <is>
          <r>
            <t xml:space="preserve">H</t>
          </r>
        </is>
      </c>
      <c r="E5199" s="24" t="n">
        <v>1.0</v>
      </c>
      <c r="F5199" s="25" t="n">
        <v>3.62</v>
      </c>
      <c r="G5199" s="25" t="n">
        <f>TRUNC(TRUNC(E5199,8)*F5199,2)</f>
        <v>3.62</v>
      </c>
    </row>
    <row r="5200" customHeight="1" ht="21">
      <c r="A5200" s="22" t="inlineStr">
        <is>
          <r>
            <t xml:space="preserve">00043488</t>
          </r>
        </is>
      </c>
      <c r="B5200" s="23" t="inlineStr">
        <is>
          <r>
            <t xml:space="preserve">EPI - FAMILIA OPERADOR ESCAVADEIRA - HORISTA (ENCARGOS COMPLEMENTARES - COLETADO CAIXA)</t>
          </r>
        </is>
      </c>
      <c r="C5200" s="22" t="inlineStr">
        <is>
          <r>
            <t xml:space="preserve">SINAPI</t>
          </r>
        </is>
      </c>
      <c r="D5200" s="22" t="inlineStr">
        <is>
          <r>
            <t xml:space="preserve">H</t>
          </r>
        </is>
      </c>
      <c r="E5200" s="24" t="n">
        <v>1.0</v>
      </c>
      <c r="F5200" s="25" t="n">
        <v>0.89</v>
      </c>
      <c r="G5200" s="25" t="n">
        <f>TRUNC(TRUNC(E5200,8)*F5200,2)</f>
        <v>0.89</v>
      </c>
    </row>
    <row r="5201" customHeight="1" ht="21">
      <c r="A5201" s="22" t="inlineStr">
        <is>
          <r>
            <t xml:space="preserve">00037372</t>
          </r>
        </is>
      </c>
      <c r="B5201" s="23" t="inlineStr">
        <is>
          <r>
            <t xml:space="preserve">EXAMES - HORISTA (COLETADO CAIXA - ENCARGOS COMPLEMENTARES)</t>
          </r>
        </is>
      </c>
      <c r="C5201" s="22" t="inlineStr">
        <is>
          <r>
            <t xml:space="preserve">SINAPI</t>
          </r>
        </is>
      </c>
      <c r="D5201" s="22" t="inlineStr">
        <is>
          <r>
            <t xml:space="preserve">H</t>
          </r>
        </is>
      </c>
      <c r="E5201" s="24" t="n">
        <v>1.0</v>
      </c>
      <c r="F5201" s="25" t="n">
        <v>1.43</v>
      </c>
      <c r="G5201" s="25" t="n">
        <f>TRUNC(TRUNC(E5201,8)*F5201,2)</f>
        <v>1.43</v>
      </c>
    </row>
    <row r="5202" customHeight="1" ht="29">
      <c r="A5202" s="22" t="inlineStr">
        <is>
          <r>
            <t xml:space="preserve">00043464</t>
          </r>
        </is>
      </c>
      <c r="B5202" s="23" t="inlineStr">
        <is>
          <r>
            <t xml:space="preserve">FERRAMENTAS - FAMILIA OPERADOR ESCAVADEIRA - HORISTA (ENCARGOS COMPLEMENTARES - COLETADO CAIXA)</t>
          </r>
        </is>
      </c>
      <c r="C5202" s="22" t="inlineStr">
        <is>
          <r>
            <t xml:space="preserve">SINAPI</t>
          </r>
        </is>
      </c>
      <c r="D5202" s="22" t="inlineStr">
        <is>
          <r>
            <t xml:space="preserve">H</t>
          </r>
        </is>
      </c>
      <c r="E5202" s="24" t="n">
        <v>1.0</v>
      </c>
      <c r="F5202" s="25" t="n">
        <v>0.01</v>
      </c>
      <c r="G5202" s="25" t="n">
        <f>TRUNC(TRUNC(E5202,8)*F5202,2)</f>
        <v>0.01</v>
      </c>
    </row>
    <row r="5203" customHeight="1" ht="21">
      <c r="A5203" s="22" t="inlineStr">
        <is>
          <r>
            <t xml:space="preserve">00037373</t>
          </r>
        </is>
      </c>
      <c r="B5203" s="23" t="inlineStr">
        <is>
          <r>
            <t xml:space="preserve">SEGURO - HORISTA (COLETADO CAIXA - ENCARGOS COMPLEMENTARES)</t>
          </r>
        </is>
      </c>
      <c r="C5203" s="22" t="inlineStr">
        <is>
          <r>
            <t xml:space="preserve">SINAPI</t>
          </r>
        </is>
      </c>
      <c r="D5203" s="22" t="inlineStr">
        <is>
          <r>
            <t xml:space="preserve">H</t>
          </r>
        </is>
      </c>
      <c r="E5203" s="24" t="n">
        <v>1.0</v>
      </c>
      <c r="F5203" s="25" t="n">
        <v>0.08</v>
      </c>
      <c r="G5203" s="25" t="n">
        <f>TRUNC(TRUNC(E5203,8)*F5203,2)</f>
        <v>0.08</v>
      </c>
    </row>
    <row r="5204" customHeight="1" ht="21">
      <c r="A5204" s="22" t="inlineStr">
        <is>
          <r>
            <t xml:space="preserve">00037371</t>
          </r>
        </is>
      </c>
      <c r="B5204" s="23" t="inlineStr">
        <is>
          <r>
            <t xml:space="preserve">TRANSPORTE - HORISTA (COLETADO CAIXA - ENCARGOS COMPLEMENTARES)</t>
          </r>
        </is>
      </c>
      <c r="C5204" s="22" t="inlineStr">
        <is>
          <r>
            <t xml:space="preserve">SINAPI</t>
          </r>
        </is>
      </c>
      <c r="D5204" s="22" t="inlineStr">
        <is>
          <r>
            <t xml:space="preserve">H</t>
          </r>
        </is>
      </c>
      <c r="E5204" s="24" t="n">
        <v>1.0</v>
      </c>
      <c r="F5204" s="25" t="n">
        <v>1.09</v>
      </c>
      <c r="G5204" s="25" t="n">
        <f>TRUNC(TRUNC(E5204,8)*F5204,2)</f>
        <v>1.09</v>
      </c>
    </row>
    <row r="5205" customHeight="1" ht="15">
      <c r="A5205" s="2" t="inlineStr"/>
      <c r="B5205" s="2" t="inlineStr"/>
      <c r="C5205" s="2" t="inlineStr"/>
      <c r="D5205" s="2" t="inlineStr"/>
      <c r="E5205" s="26" t="inlineStr">
        <is>
          <r>
            <t xml:space="preserve">TOTAL Encargos Complementares:</t>
          </r>
        </is>
      </c>
      <c r="F5205" s="26" t="inlineStr"/>
      <c r="G5205" s="27" t="n">
        <f>SUM(G5199:G5204)</f>
        <v>7.12</v>
      </c>
    </row>
    <row r="5206" customHeight="1" ht="15">
      <c r="A5206" s="20" t="inlineStr">
        <is>
          <r>
            <t xml:space="preserve">Mão de Obra</t>
          </r>
        </is>
      </c>
      <c r="B5206" s="20" t="inlineStr"/>
      <c r="C5206" s="21" t="inlineStr">
        <is>
          <r>
            <t xml:space="preserve">FONTE</t>
          </r>
        </is>
      </c>
      <c r="D5206" s="21" t="inlineStr">
        <is>
          <r>
            <t xml:space="preserve">UNID</t>
          </r>
        </is>
      </c>
      <c r="E5206" s="21" t="inlineStr">
        <is>
          <r>
            <t xml:space="preserve">COEFICIENTE</t>
          </r>
        </is>
      </c>
      <c r="F5206" s="21" t="inlineStr">
        <is>
          <r>
            <t xml:space="preserve">PREÇO UNITÁRIO</t>
          </r>
        </is>
      </c>
      <c r="G5206" s="21" t="inlineStr">
        <is>
          <r>
            <t xml:space="preserve">TOTAL</t>
          </r>
        </is>
      </c>
    </row>
    <row r="5207" customHeight="1" ht="15">
      <c r="A5207" s="22" t="inlineStr">
        <is>
          <r>
            <t xml:space="preserve">00004254</t>
          </r>
        </is>
      </c>
      <c r="B5207" s="23" t="inlineStr">
        <is>
          <r>
            <t xml:space="preserve">OPERADOR DE GUINDASTE (HORISTA)</t>
          </r>
        </is>
      </c>
      <c r="C5207" s="22" t="inlineStr">
        <is>
          <r>
            <t xml:space="preserve">SINAPI</t>
          </r>
        </is>
      </c>
      <c r="D5207" s="22" t="inlineStr">
        <is>
          <r>
            <t xml:space="preserve">H</t>
          </r>
        </is>
      </c>
      <c r="E5207" s="24" t="n">
        <v>1.0</v>
      </c>
      <c r="F5207" s="25" t="n">
        <v>40.35</v>
      </c>
      <c r="G5207" s="25" t="n">
        <f>TRUNC(TRUNC(E5207,8)*F5207,2)</f>
        <v>40.35</v>
      </c>
    </row>
    <row r="5208" customHeight="1" ht="15">
      <c r="A5208" s="2" t="inlineStr"/>
      <c r="B5208" s="2" t="inlineStr"/>
      <c r="C5208" s="2" t="inlineStr"/>
      <c r="D5208" s="2" t="inlineStr"/>
      <c r="E5208" s="26" t="inlineStr">
        <is>
          <r>
            <t xml:space="preserve">TOTAL Mão de Obra:</t>
          </r>
        </is>
      </c>
      <c r="F5208" s="26" t="inlineStr"/>
      <c r="G5208" s="27" t="n">
        <f>SUM(G5207:G5207)</f>
        <v>40.35</v>
      </c>
    </row>
    <row r="5209" customHeight="1" ht="15">
      <c r="A5209" s="20" t="inlineStr">
        <is>
          <r>
            <t xml:space="preserve">Serviço</t>
          </r>
        </is>
      </c>
      <c r="B5209" s="20" t="inlineStr"/>
      <c r="C5209" s="21" t="inlineStr">
        <is>
          <r>
            <t xml:space="preserve">FONTE</t>
          </r>
        </is>
      </c>
      <c r="D5209" s="21" t="inlineStr">
        <is>
          <r>
            <t xml:space="preserve">UNID</t>
          </r>
        </is>
      </c>
      <c r="E5209" s="21" t="inlineStr">
        <is>
          <r>
            <t xml:space="preserve">COEFICIENTE</t>
          </r>
        </is>
      </c>
      <c r="F5209" s="21" t="inlineStr">
        <is>
          <r>
            <t xml:space="preserve">PREÇO UNITÁRIO</t>
          </r>
        </is>
      </c>
      <c r="G5209" s="21" t="inlineStr">
        <is>
          <r>
            <t xml:space="preserve">TOTAL</t>
          </r>
        </is>
      </c>
    </row>
    <row r="5210" customHeight="1" ht="21">
      <c r="A5210" s="22" t="inlineStr">
        <is>
          <r>
            <t xml:space="preserve">95359</t>
          </r>
        </is>
      </c>
      <c r="B5210" s="23" t="inlineStr">
        <is>
          <r>
            <t xml:space="preserve">CURSO DE CAPACITAÇÃO PARA OPERADOR DE GUINDASTE (ENCARGOS COMPLEMENTARES) - HORISTA</t>
          </r>
        </is>
      </c>
      <c r="C5210" s="22" t="inlineStr">
        <is>
          <r>
            <t xml:space="preserve">SINAPI</t>
          </r>
        </is>
      </c>
      <c r="D5210" s="22" t="inlineStr">
        <is>
          <r>
            <t xml:space="preserve">H</t>
          </r>
        </is>
      </c>
      <c r="E5210" s="24" t="n">
        <v>1.0</v>
      </c>
      <c r="F5210" s="25" t="n">
        <v>0.66</v>
      </c>
      <c r="G5210" s="25" t="n">
        <f>TRUNC(TRUNC(E5210,8)*F5210,2)</f>
        <v>0.66</v>
      </c>
    </row>
    <row r="5211" customHeight="1" ht="15">
      <c r="A5211" s="2" t="inlineStr"/>
      <c r="B5211" s="2" t="inlineStr"/>
      <c r="C5211" s="2" t="inlineStr"/>
      <c r="D5211" s="2" t="inlineStr"/>
      <c r="E5211" s="26" t="inlineStr">
        <is>
          <r>
            <t xml:space="preserve">TOTAL Serviço:</t>
          </r>
        </is>
      </c>
      <c r="F5211" s="26" t="inlineStr"/>
      <c r="G5211" s="27" t="n">
        <f>SUM(G5210:G5210)</f>
        <v>0.66</v>
      </c>
    </row>
    <row r="5212" customHeight="1" ht="15">
      <c r="A5212" s="2" t="inlineStr"/>
      <c r="B5212" s="2" t="inlineStr"/>
      <c r="C5212" s="2" t="inlineStr"/>
      <c r="D5212" s="2" t="inlineStr"/>
      <c r="E5212" s="28" t="inlineStr">
        <is>
          <r>
            <t xml:space="preserve">VALOR:</t>
          </r>
        </is>
      </c>
      <c r="F5212" s="28" t="inlineStr"/>
      <c r="G5212" s="29" t="n">
        <f>ROUND(SUM(G5205,G5208,G5211),2)</f>
        <v>48.13</v>
      </c>
    </row>
    <row r="5213" customHeight="1" ht="15">
      <c r="A5213" s="2" t="inlineStr"/>
      <c r="B5213" s="2" t="inlineStr"/>
      <c r="C5213" s="2" t="inlineStr"/>
      <c r="D5213" s="2" t="inlineStr"/>
      <c r="E5213" s="28" t="inlineStr">
        <is>
          <r>
            <t xml:space="preserve">VALOR BDI (20.34%):</t>
          </r>
        </is>
      </c>
      <c r="F5213" s="28" t="inlineStr"/>
      <c r="G5213" s="29" t="n">
        <f>ROUND(G5212*(20.34/100),2)</f>
        <v>9.79</v>
      </c>
    </row>
    <row r="5214" customHeight="1" ht="15">
      <c r="A5214" s="2" t="inlineStr"/>
      <c r="B5214" s="2" t="inlineStr"/>
      <c r="C5214" s="2" t="inlineStr"/>
      <c r="D5214" s="2" t="inlineStr"/>
      <c r="E5214" s="28" t="inlineStr">
        <is>
          <r>
            <t xml:space="preserve">VALOR COM BDI:</t>
          </r>
        </is>
      </c>
      <c r="F5214" s="28" t="inlineStr"/>
      <c r="G5214" s="29" t="n">
        <f>G5213+G5212</f>
        <v>57.92</v>
      </c>
    </row>
    <row r="5215" customHeight="1" ht="10">
      <c r="A5215" s="2" t="inlineStr"/>
      <c r="B5215" s="2" t="inlineStr"/>
      <c r="C5215" s="2" t="inlineStr"/>
      <c r="D5215" s="2" t="inlineStr"/>
      <c r="E5215" s="18" t="inlineStr"/>
      <c r="F5215" s="18" t="inlineStr"/>
      <c r="G5215" s="18" t="inlineStr"/>
    </row>
    <row r="5216" customHeight="1" ht="20">
      <c r="A5216" s="19" t="inlineStr">
        <is>
          <r>
            <t xml:space="preserve">​88297​ OPERADOR DE MÁQUINAS E EQUIPAMENTOS COM ENCARGOS COMPLEMENTARES​ (H)</t>
          </r>
        </is>
      </c>
      <c r="B5216" s="19" t="inlineStr"/>
      <c r="C5216" s="19" t="inlineStr"/>
      <c r="D5216" s="19" t="inlineStr"/>
      <c r="E5216" s="19" t="inlineStr"/>
      <c r="F5216" s="19" t="inlineStr"/>
      <c r="G5216" s="19" t="inlineStr"/>
    </row>
    <row r="5217" customHeight="1" ht="15">
      <c r="A5217" s="20" t="inlineStr">
        <is>
          <r>
            <t xml:space="preserve">Encargos Complementares</t>
          </r>
        </is>
      </c>
      <c r="B5217" s="20" t="inlineStr"/>
      <c r="C5217" s="21" t="inlineStr">
        <is>
          <r>
            <t xml:space="preserve">FONTE</t>
          </r>
        </is>
      </c>
      <c r="D5217" s="21" t="inlineStr">
        <is>
          <r>
            <t xml:space="preserve">UNID</t>
          </r>
        </is>
      </c>
      <c r="E5217" s="21" t="inlineStr">
        <is>
          <r>
            <t xml:space="preserve">COEFICIENTE</t>
          </r>
        </is>
      </c>
      <c r="F5217" s="21" t="inlineStr">
        <is>
          <r>
            <t xml:space="preserve">PREÇO UNITÁRIO</t>
          </r>
        </is>
      </c>
      <c r="G5217" s="21" t="inlineStr">
        <is>
          <r>
            <t xml:space="preserve">TOTAL</t>
          </r>
        </is>
      </c>
    </row>
    <row r="5218" customHeight="1" ht="21">
      <c r="A5218" s="22" t="inlineStr">
        <is>
          <r>
            <t xml:space="preserve">00037370</t>
          </r>
        </is>
      </c>
      <c r="B5218" s="23" t="inlineStr">
        <is>
          <r>
            <t xml:space="preserve">ALIMENTACAO - HORISTA (COLETADO CAIXA - ENCARGOS COMPLEMENTARES)</t>
          </r>
        </is>
      </c>
      <c r="C5218" s="22" t="inlineStr">
        <is>
          <r>
            <t xml:space="preserve">SINAPI</t>
          </r>
        </is>
      </c>
      <c r="D5218" s="22" t="inlineStr">
        <is>
          <r>
            <t xml:space="preserve">H</t>
          </r>
        </is>
      </c>
      <c r="E5218" s="24" t="n">
        <v>1.0</v>
      </c>
      <c r="F5218" s="25" t="n">
        <v>3.62</v>
      </c>
      <c r="G5218" s="25" t="n">
        <f>TRUNC(TRUNC(E5218,8)*F5218,2)</f>
        <v>3.62</v>
      </c>
    </row>
    <row r="5219" customHeight="1" ht="21">
      <c r="A5219" s="22" t="inlineStr">
        <is>
          <r>
            <t xml:space="preserve">00043488</t>
          </r>
        </is>
      </c>
      <c r="B5219" s="23" t="inlineStr">
        <is>
          <r>
            <t xml:space="preserve">EPI - FAMILIA OPERADOR ESCAVADEIRA - HORISTA (ENCARGOS COMPLEMENTARES - COLETADO CAIXA)</t>
          </r>
        </is>
      </c>
      <c r="C5219" s="22" t="inlineStr">
        <is>
          <r>
            <t xml:space="preserve">SINAPI</t>
          </r>
        </is>
      </c>
      <c r="D5219" s="22" t="inlineStr">
        <is>
          <r>
            <t xml:space="preserve">H</t>
          </r>
        </is>
      </c>
      <c r="E5219" s="24" t="n">
        <v>1.0</v>
      </c>
      <c r="F5219" s="25" t="n">
        <v>0.89</v>
      </c>
      <c r="G5219" s="25" t="n">
        <f>TRUNC(TRUNC(E5219,8)*F5219,2)</f>
        <v>0.89</v>
      </c>
    </row>
    <row r="5220" customHeight="1" ht="21">
      <c r="A5220" s="22" t="inlineStr">
        <is>
          <r>
            <t xml:space="preserve">00037372</t>
          </r>
        </is>
      </c>
      <c r="B5220" s="23" t="inlineStr">
        <is>
          <r>
            <t xml:space="preserve">EXAMES - HORISTA (COLETADO CAIXA - ENCARGOS COMPLEMENTARES)</t>
          </r>
        </is>
      </c>
      <c r="C5220" s="22" t="inlineStr">
        <is>
          <r>
            <t xml:space="preserve">SINAPI</t>
          </r>
        </is>
      </c>
      <c r="D5220" s="22" t="inlineStr">
        <is>
          <r>
            <t xml:space="preserve">H</t>
          </r>
        </is>
      </c>
      <c r="E5220" s="24" t="n">
        <v>1.0</v>
      </c>
      <c r="F5220" s="25" t="n">
        <v>1.43</v>
      </c>
      <c r="G5220" s="25" t="n">
        <f>TRUNC(TRUNC(E5220,8)*F5220,2)</f>
        <v>1.43</v>
      </c>
    </row>
    <row r="5221" customHeight="1" ht="29">
      <c r="A5221" s="22" t="inlineStr">
        <is>
          <r>
            <t xml:space="preserve">00043464</t>
          </r>
        </is>
      </c>
      <c r="B5221" s="23" t="inlineStr">
        <is>
          <r>
            <t xml:space="preserve">FERRAMENTAS - FAMILIA OPERADOR ESCAVADEIRA - HORISTA (ENCARGOS COMPLEMENTARES - COLETADO CAIXA)</t>
          </r>
        </is>
      </c>
      <c r="C5221" s="22" t="inlineStr">
        <is>
          <r>
            <t xml:space="preserve">SINAPI</t>
          </r>
        </is>
      </c>
      <c r="D5221" s="22" t="inlineStr">
        <is>
          <r>
            <t xml:space="preserve">H</t>
          </r>
        </is>
      </c>
      <c r="E5221" s="24" t="n">
        <v>1.0</v>
      </c>
      <c r="F5221" s="25" t="n">
        <v>0.01</v>
      </c>
      <c r="G5221" s="25" t="n">
        <f>TRUNC(TRUNC(E5221,8)*F5221,2)</f>
        <v>0.01</v>
      </c>
    </row>
    <row r="5222" customHeight="1" ht="21">
      <c r="A5222" s="22" t="inlineStr">
        <is>
          <r>
            <t xml:space="preserve">00037373</t>
          </r>
        </is>
      </c>
      <c r="B5222" s="23" t="inlineStr">
        <is>
          <r>
            <t xml:space="preserve">SEGURO - HORISTA (COLETADO CAIXA - ENCARGOS COMPLEMENTARES)</t>
          </r>
        </is>
      </c>
      <c r="C5222" s="22" t="inlineStr">
        <is>
          <r>
            <t xml:space="preserve">SINAPI</t>
          </r>
        </is>
      </c>
      <c r="D5222" s="22" t="inlineStr">
        <is>
          <r>
            <t xml:space="preserve">H</t>
          </r>
        </is>
      </c>
      <c r="E5222" s="24" t="n">
        <v>1.0</v>
      </c>
      <c r="F5222" s="25" t="n">
        <v>0.08</v>
      </c>
      <c r="G5222" s="25" t="n">
        <f>TRUNC(TRUNC(E5222,8)*F5222,2)</f>
        <v>0.08</v>
      </c>
    </row>
    <row r="5223" customHeight="1" ht="21">
      <c r="A5223" s="22" t="inlineStr">
        <is>
          <r>
            <t xml:space="preserve">00037371</t>
          </r>
        </is>
      </c>
      <c r="B5223" s="23" t="inlineStr">
        <is>
          <r>
            <t xml:space="preserve">TRANSPORTE - HORISTA (COLETADO CAIXA - ENCARGOS COMPLEMENTARES)</t>
          </r>
        </is>
      </c>
      <c r="C5223" s="22" t="inlineStr">
        <is>
          <r>
            <t xml:space="preserve">SINAPI</t>
          </r>
        </is>
      </c>
      <c r="D5223" s="22" t="inlineStr">
        <is>
          <r>
            <t xml:space="preserve">H</t>
          </r>
        </is>
      </c>
      <c r="E5223" s="24" t="n">
        <v>1.0</v>
      </c>
      <c r="F5223" s="25" t="n">
        <v>1.09</v>
      </c>
      <c r="G5223" s="25" t="n">
        <f>TRUNC(TRUNC(E5223,8)*F5223,2)</f>
        <v>1.09</v>
      </c>
    </row>
    <row r="5224" customHeight="1" ht="15">
      <c r="A5224" s="2" t="inlineStr"/>
      <c r="B5224" s="2" t="inlineStr"/>
      <c r="C5224" s="2" t="inlineStr"/>
      <c r="D5224" s="2" t="inlineStr"/>
      <c r="E5224" s="26" t="inlineStr">
        <is>
          <r>
            <t xml:space="preserve">TOTAL Encargos Complementares:</t>
          </r>
        </is>
      </c>
      <c r="F5224" s="26" t="inlineStr"/>
      <c r="G5224" s="27" t="n">
        <f>SUM(G5218:G5223)</f>
        <v>7.12</v>
      </c>
    </row>
    <row r="5225" customHeight="1" ht="15">
      <c r="A5225" s="20" t="inlineStr">
        <is>
          <r>
            <t xml:space="preserve">Mão de Obra</t>
          </r>
        </is>
      </c>
      <c r="B5225" s="20" t="inlineStr"/>
      <c r="C5225" s="21" t="inlineStr">
        <is>
          <r>
            <t xml:space="preserve">FONTE</t>
          </r>
        </is>
      </c>
      <c r="D5225" s="21" t="inlineStr">
        <is>
          <r>
            <t xml:space="preserve">UNID</t>
          </r>
        </is>
      </c>
      <c r="E5225" s="21" t="inlineStr">
        <is>
          <r>
            <t xml:space="preserve">COEFICIENTE</t>
          </r>
        </is>
      </c>
      <c r="F5225" s="21" t="inlineStr">
        <is>
          <r>
            <t xml:space="preserve">PREÇO UNITÁRIO</t>
          </r>
        </is>
      </c>
      <c r="G5225" s="21" t="inlineStr">
        <is>
          <r>
            <t xml:space="preserve">TOTAL</t>
          </r>
        </is>
      </c>
    </row>
    <row r="5226" customHeight="1" ht="21">
      <c r="A5226" s="22" t="inlineStr">
        <is>
          <r>
            <t xml:space="preserve">00004230</t>
          </r>
        </is>
      </c>
      <c r="B5226" s="23" t="inlineStr">
        <is>
          <r>
            <t xml:space="preserve">OPERADOR DE MAQUINAS E TRATORES DIVERSOS - TERRAPLANAGEM (HORISTA)</t>
          </r>
        </is>
      </c>
      <c r="C5226" s="22" t="inlineStr">
        <is>
          <r>
            <t xml:space="preserve">SINAPI</t>
          </r>
        </is>
      </c>
      <c r="D5226" s="22" t="inlineStr">
        <is>
          <r>
            <t xml:space="preserve">H</t>
          </r>
        </is>
      </c>
      <c r="E5226" s="24" t="n">
        <v>1.0</v>
      </c>
      <c r="F5226" s="25" t="n">
        <v>28.15</v>
      </c>
      <c r="G5226" s="25" t="n">
        <f>TRUNC(TRUNC(E5226,8)*F5226,2)</f>
        <v>28.15</v>
      </c>
    </row>
    <row r="5227" customHeight="1" ht="15">
      <c r="A5227" s="2" t="inlineStr"/>
      <c r="B5227" s="2" t="inlineStr"/>
      <c r="C5227" s="2" t="inlineStr"/>
      <c r="D5227" s="2" t="inlineStr"/>
      <c r="E5227" s="26" t="inlineStr">
        <is>
          <r>
            <t xml:space="preserve">TOTAL Mão de Obra:</t>
          </r>
        </is>
      </c>
      <c r="F5227" s="26" t="inlineStr"/>
      <c r="G5227" s="27" t="n">
        <f>SUM(G5226:G5226)</f>
        <v>28.15</v>
      </c>
    </row>
    <row r="5228" customHeight="1" ht="15">
      <c r="A5228" s="20" t="inlineStr">
        <is>
          <r>
            <t xml:space="preserve">Serviço</t>
          </r>
        </is>
      </c>
      <c r="B5228" s="20" t="inlineStr"/>
      <c r="C5228" s="21" t="inlineStr">
        <is>
          <r>
            <t xml:space="preserve">FONTE</t>
          </r>
        </is>
      </c>
      <c r="D5228" s="21" t="inlineStr">
        <is>
          <r>
            <t xml:space="preserve">UNID</t>
          </r>
        </is>
      </c>
      <c r="E5228" s="21" t="inlineStr">
        <is>
          <r>
            <t xml:space="preserve">COEFICIENTE</t>
          </r>
        </is>
      </c>
      <c r="F5228" s="21" t="inlineStr">
        <is>
          <r>
            <t xml:space="preserve">PREÇO UNITÁRIO</t>
          </r>
        </is>
      </c>
      <c r="G5228" s="21" t="inlineStr">
        <is>
          <r>
            <t xml:space="preserve">TOTAL</t>
          </r>
        </is>
      </c>
    </row>
    <row r="5229" customHeight="1" ht="29">
      <c r="A5229" s="22" t="inlineStr">
        <is>
          <r>
            <t xml:space="preserve">95360</t>
          </r>
        </is>
      </c>
      <c r="B5229" s="23" t="inlineStr">
        <is>
          <r>
            <t xml:space="preserve">CURSO DE CAPACITAÇÃO PARA OPERADOR DE MÁQUINAS E EQUIPAMENTOS (ENCARGOS COMPLEMENTARES) - HORISTA</t>
          </r>
        </is>
      </c>
      <c r="C5229" s="22" t="inlineStr">
        <is>
          <r>
            <t xml:space="preserve">SINAPI</t>
          </r>
        </is>
      </c>
      <c r="D5229" s="22" t="inlineStr">
        <is>
          <r>
            <t xml:space="preserve">H</t>
          </r>
        </is>
      </c>
      <c r="E5229" s="24" t="n">
        <v>1.0</v>
      </c>
      <c r="F5229" s="25" t="n">
        <v>0.32</v>
      </c>
      <c r="G5229" s="25" t="n">
        <f>TRUNC(TRUNC(E5229,8)*F5229,2)</f>
        <v>0.32</v>
      </c>
    </row>
    <row r="5230" customHeight="1" ht="15">
      <c r="A5230" s="2" t="inlineStr"/>
      <c r="B5230" s="2" t="inlineStr"/>
      <c r="C5230" s="2" t="inlineStr"/>
      <c r="D5230" s="2" t="inlineStr"/>
      <c r="E5230" s="26" t="inlineStr">
        <is>
          <r>
            <t xml:space="preserve">TOTAL Serviço:</t>
          </r>
        </is>
      </c>
      <c r="F5230" s="26" t="inlineStr"/>
      <c r="G5230" s="27" t="n">
        <f>SUM(G5229:G5229)</f>
        <v>0.32</v>
      </c>
    </row>
    <row r="5231" customHeight="1" ht="15">
      <c r="A5231" s="2" t="inlineStr"/>
      <c r="B5231" s="2" t="inlineStr"/>
      <c r="C5231" s="2" t="inlineStr"/>
      <c r="D5231" s="2" t="inlineStr"/>
      <c r="E5231" s="28" t="inlineStr">
        <is>
          <r>
            <t xml:space="preserve">VALOR:</t>
          </r>
        </is>
      </c>
      <c r="F5231" s="28" t="inlineStr"/>
      <c r="G5231" s="29" t="n">
        <f>ROUND(SUM(G5224,G5227,G5230),2)</f>
        <v>35.59</v>
      </c>
    </row>
    <row r="5232" customHeight="1" ht="15">
      <c r="A5232" s="2" t="inlineStr"/>
      <c r="B5232" s="2" t="inlineStr"/>
      <c r="C5232" s="2" t="inlineStr"/>
      <c r="D5232" s="2" t="inlineStr"/>
      <c r="E5232" s="28" t="inlineStr">
        <is>
          <r>
            <t xml:space="preserve">VALOR BDI (20.34%):</t>
          </r>
        </is>
      </c>
      <c r="F5232" s="28" t="inlineStr"/>
      <c r="G5232" s="29" t="n">
        <f>ROUND(G5231*(20.34/100),2)</f>
        <v>7.24</v>
      </c>
    </row>
    <row r="5233" customHeight="1" ht="15">
      <c r="A5233" s="2" t="inlineStr"/>
      <c r="B5233" s="2" t="inlineStr"/>
      <c r="C5233" s="2" t="inlineStr"/>
      <c r="D5233" s="2" t="inlineStr"/>
      <c r="E5233" s="28" t="inlineStr">
        <is>
          <r>
            <t xml:space="preserve">VALOR COM BDI:</t>
          </r>
        </is>
      </c>
      <c r="F5233" s="28" t="inlineStr"/>
      <c r="G5233" s="29" t="n">
        <f>G5232+G5231</f>
        <v>42.83</v>
      </c>
    </row>
    <row r="5234" customHeight="1" ht="10">
      <c r="A5234" s="2" t="inlineStr"/>
      <c r="B5234" s="2" t="inlineStr"/>
      <c r="C5234" s="2" t="inlineStr"/>
      <c r="D5234" s="2" t="inlineStr"/>
      <c r="E5234" s="18" t="inlineStr"/>
      <c r="F5234" s="18" t="inlineStr"/>
      <c r="G5234" s="18" t="inlineStr"/>
    </row>
    <row r="5235" customHeight="1" ht="20">
      <c r="A5235" s="19" t="inlineStr">
        <is>
          <r>
            <t xml:space="preserve">​88306​ OPERADOR JATO DE AREIA OU JATISTA COM ENCARGOS COMPLEMENTARES​ (H)</t>
          </r>
        </is>
      </c>
      <c r="B5235" s="19" t="inlineStr"/>
      <c r="C5235" s="19" t="inlineStr"/>
      <c r="D5235" s="19" t="inlineStr"/>
      <c r="E5235" s="19" t="inlineStr"/>
      <c r="F5235" s="19" t="inlineStr"/>
      <c r="G5235" s="19" t="inlineStr"/>
    </row>
    <row r="5236" customHeight="1" ht="15">
      <c r="A5236" s="20" t="inlineStr">
        <is>
          <r>
            <t xml:space="preserve">Encargos Complementares</t>
          </r>
        </is>
      </c>
      <c r="B5236" s="20" t="inlineStr"/>
      <c r="C5236" s="21" t="inlineStr">
        <is>
          <r>
            <t xml:space="preserve">FONTE</t>
          </r>
        </is>
      </c>
      <c r="D5236" s="21" t="inlineStr">
        <is>
          <r>
            <t xml:space="preserve">UNID</t>
          </r>
        </is>
      </c>
      <c r="E5236" s="21" t="inlineStr">
        <is>
          <r>
            <t xml:space="preserve">COEFICIENTE</t>
          </r>
        </is>
      </c>
      <c r="F5236" s="21" t="inlineStr">
        <is>
          <r>
            <t xml:space="preserve">PREÇO UNITÁRIO</t>
          </r>
        </is>
      </c>
      <c r="G5236" s="21" t="inlineStr">
        <is>
          <r>
            <t xml:space="preserve">TOTAL</t>
          </r>
        </is>
      </c>
    </row>
    <row r="5237" customHeight="1" ht="21">
      <c r="A5237" s="22" t="inlineStr">
        <is>
          <r>
            <t xml:space="preserve">00037370</t>
          </r>
        </is>
      </c>
      <c r="B5237" s="23" t="inlineStr">
        <is>
          <r>
            <t xml:space="preserve">ALIMENTACAO - HORISTA (COLETADO CAIXA - ENCARGOS COMPLEMENTARES)</t>
          </r>
        </is>
      </c>
      <c r="C5237" s="22" t="inlineStr">
        <is>
          <r>
            <t xml:space="preserve">SINAPI</t>
          </r>
        </is>
      </c>
      <c r="D5237" s="22" t="inlineStr">
        <is>
          <r>
            <t xml:space="preserve">H</t>
          </r>
        </is>
      </c>
      <c r="E5237" s="24" t="n">
        <v>1.0</v>
      </c>
      <c r="F5237" s="25" t="n">
        <v>3.62</v>
      </c>
      <c r="G5237" s="25" t="n">
        <f>TRUNC(TRUNC(E5237,8)*F5237,2)</f>
        <v>3.62</v>
      </c>
    </row>
    <row r="5238" customHeight="1" ht="21">
      <c r="A5238" s="22" t="inlineStr">
        <is>
          <r>
            <t xml:space="preserve">00043488</t>
          </r>
        </is>
      </c>
      <c r="B5238" s="23" t="inlineStr">
        <is>
          <r>
            <t xml:space="preserve">EPI - FAMILIA OPERADOR ESCAVADEIRA - HORISTA (ENCARGOS COMPLEMENTARES - COLETADO CAIXA)</t>
          </r>
        </is>
      </c>
      <c r="C5238" s="22" t="inlineStr">
        <is>
          <r>
            <t xml:space="preserve">SINAPI</t>
          </r>
        </is>
      </c>
      <c r="D5238" s="22" t="inlineStr">
        <is>
          <r>
            <t xml:space="preserve">H</t>
          </r>
        </is>
      </c>
      <c r="E5238" s="24" t="n">
        <v>1.0</v>
      </c>
      <c r="F5238" s="25" t="n">
        <v>0.89</v>
      </c>
      <c r="G5238" s="25" t="n">
        <f>TRUNC(TRUNC(E5238,8)*F5238,2)</f>
        <v>0.89</v>
      </c>
    </row>
    <row r="5239" customHeight="1" ht="21">
      <c r="A5239" s="22" t="inlineStr">
        <is>
          <r>
            <t xml:space="preserve">00037372</t>
          </r>
        </is>
      </c>
      <c r="B5239" s="23" t="inlineStr">
        <is>
          <r>
            <t xml:space="preserve">EXAMES - HORISTA (COLETADO CAIXA - ENCARGOS COMPLEMENTARES)</t>
          </r>
        </is>
      </c>
      <c r="C5239" s="22" t="inlineStr">
        <is>
          <r>
            <t xml:space="preserve">SINAPI</t>
          </r>
        </is>
      </c>
      <c r="D5239" s="22" t="inlineStr">
        <is>
          <r>
            <t xml:space="preserve">H</t>
          </r>
        </is>
      </c>
      <c r="E5239" s="24" t="n">
        <v>1.0</v>
      </c>
      <c r="F5239" s="25" t="n">
        <v>1.43</v>
      </c>
      <c r="G5239" s="25" t="n">
        <f>TRUNC(TRUNC(E5239,8)*F5239,2)</f>
        <v>1.43</v>
      </c>
    </row>
    <row r="5240" customHeight="1" ht="29">
      <c r="A5240" s="22" t="inlineStr">
        <is>
          <r>
            <t xml:space="preserve">00043464</t>
          </r>
        </is>
      </c>
      <c r="B5240" s="23" t="inlineStr">
        <is>
          <r>
            <t xml:space="preserve">FERRAMENTAS - FAMILIA OPERADOR ESCAVADEIRA - HORISTA (ENCARGOS COMPLEMENTARES - COLETADO CAIXA)</t>
          </r>
        </is>
      </c>
      <c r="C5240" s="22" t="inlineStr">
        <is>
          <r>
            <t xml:space="preserve">SINAPI</t>
          </r>
        </is>
      </c>
      <c r="D5240" s="22" t="inlineStr">
        <is>
          <r>
            <t xml:space="preserve">H</t>
          </r>
        </is>
      </c>
      <c r="E5240" s="24" t="n">
        <v>1.0</v>
      </c>
      <c r="F5240" s="25" t="n">
        <v>0.01</v>
      </c>
      <c r="G5240" s="25" t="n">
        <f>TRUNC(TRUNC(E5240,8)*F5240,2)</f>
        <v>0.01</v>
      </c>
    </row>
    <row r="5241" customHeight="1" ht="21">
      <c r="A5241" s="22" t="inlineStr">
        <is>
          <r>
            <t xml:space="preserve">00037373</t>
          </r>
        </is>
      </c>
      <c r="B5241" s="23" t="inlineStr">
        <is>
          <r>
            <t xml:space="preserve">SEGURO - HORISTA (COLETADO CAIXA - ENCARGOS COMPLEMENTARES)</t>
          </r>
        </is>
      </c>
      <c r="C5241" s="22" t="inlineStr">
        <is>
          <r>
            <t xml:space="preserve">SINAPI</t>
          </r>
        </is>
      </c>
      <c r="D5241" s="22" t="inlineStr">
        <is>
          <r>
            <t xml:space="preserve">H</t>
          </r>
        </is>
      </c>
      <c r="E5241" s="24" t="n">
        <v>1.0</v>
      </c>
      <c r="F5241" s="25" t="n">
        <v>0.08</v>
      </c>
      <c r="G5241" s="25" t="n">
        <f>TRUNC(TRUNC(E5241,8)*F5241,2)</f>
        <v>0.08</v>
      </c>
    </row>
    <row r="5242" customHeight="1" ht="21">
      <c r="A5242" s="22" t="inlineStr">
        <is>
          <r>
            <t xml:space="preserve">00037371</t>
          </r>
        </is>
      </c>
      <c r="B5242" s="23" t="inlineStr">
        <is>
          <r>
            <t xml:space="preserve">TRANSPORTE - HORISTA (COLETADO CAIXA - ENCARGOS COMPLEMENTARES)</t>
          </r>
        </is>
      </c>
      <c r="C5242" s="22" t="inlineStr">
        <is>
          <r>
            <t xml:space="preserve">SINAPI</t>
          </r>
        </is>
      </c>
      <c r="D5242" s="22" t="inlineStr">
        <is>
          <r>
            <t xml:space="preserve">H</t>
          </r>
        </is>
      </c>
      <c r="E5242" s="24" t="n">
        <v>1.0</v>
      </c>
      <c r="F5242" s="25" t="n">
        <v>1.09</v>
      </c>
      <c r="G5242" s="25" t="n">
        <f>TRUNC(TRUNC(E5242,8)*F5242,2)</f>
        <v>1.09</v>
      </c>
    </row>
    <row r="5243" customHeight="1" ht="15">
      <c r="A5243" s="2" t="inlineStr"/>
      <c r="B5243" s="2" t="inlineStr"/>
      <c r="C5243" s="2" t="inlineStr"/>
      <c r="D5243" s="2" t="inlineStr"/>
      <c r="E5243" s="26" t="inlineStr">
        <is>
          <r>
            <t xml:space="preserve">TOTAL Encargos Complementares:</t>
          </r>
        </is>
      </c>
      <c r="F5243" s="26" t="inlineStr"/>
      <c r="G5243" s="27" t="n">
        <f>SUM(G5237:G5242)</f>
        <v>7.12</v>
      </c>
    </row>
    <row r="5244" customHeight="1" ht="15">
      <c r="A5244" s="20" t="inlineStr">
        <is>
          <r>
            <t xml:space="preserve">Mão de Obra</t>
          </r>
        </is>
      </c>
      <c r="B5244" s="20" t="inlineStr"/>
      <c r="C5244" s="21" t="inlineStr">
        <is>
          <r>
            <t xml:space="preserve">FONTE</t>
          </r>
        </is>
      </c>
      <c r="D5244" s="21" t="inlineStr">
        <is>
          <r>
            <t xml:space="preserve">UNID</t>
          </r>
        </is>
      </c>
      <c r="E5244" s="21" t="inlineStr">
        <is>
          <r>
            <t xml:space="preserve">COEFICIENTE</t>
          </r>
        </is>
      </c>
      <c r="F5244" s="21" t="inlineStr">
        <is>
          <r>
            <t xml:space="preserve">PREÇO UNITÁRIO</t>
          </r>
        </is>
      </c>
      <c r="G5244" s="21" t="inlineStr">
        <is>
          <r>
            <t xml:space="preserve">TOTAL</t>
          </r>
        </is>
      </c>
    </row>
    <row r="5245" customHeight="1" ht="15">
      <c r="A5245" s="22" t="inlineStr">
        <is>
          <r>
            <t xml:space="preserve">00004251</t>
          </r>
        </is>
      </c>
      <c r="B5245" s="23" t="inlineStr">
        <is>
          <r>
            <t xml:space="preserve">OPERADOR DE JATO ABRASIVO OU JATISTA (HORISTA)</t>
          </r>
        </is>
      </c>
      <c r="C5245" s="22" t="inlineStr">
        <is>
          <r>
            <t xml:space="preserve">SINAPI</t>
          </r>
        </is>
      </c>
      <c r="D5245" s="22" t="inlineStr">
        <is>
          <r>
            <t xml:space="preserve">H</t>
          </r>
        </is>
      </c>
      <c r="E5245" s="24" t="n">
        <v>1.0</v>
      </c>
      <c r="F5245" s="25" t="n">
        <v>24.17</v>
      </c>
      <c r="G5245" s="25" t="n">
        <f>TRUNC(TRUNC(E5245,8)*F5245,2)</f>
        <v>24.17</v>
      </c>
    </row>
    <row r="5246" customHeight="1" ht="15">
      <c r="A5246" s="2" t="inlineStr"/>
      <c r="B5246" s="2" t="inlineStr"/>
      <c r="C5246" s="2" t="inlineStr"/>
      <c r="D5246" s="2" t="inlineStr"/>
      <c r="E5246" s="26" t="inlineStr">
        <is>
          <r>
            <t xml:space="preserve">TOTAL Mão de Obra:</t>
          </r>
        </is>
      </c>
      <c r="F5246" s="26" t="inlineStr"/>
      <c r="G5246" s="27" t="n">
        <f>SUM(G5245:G5245)</f>
        <v>24.17</v>
      </c>
    </row>
    <row r="5247" customHeight="1" ht="15">
      <c r="A5247" s="20" t="inlineStr">
        <is>
          <r>
            <t xml:space="preserve">Serviço</t>
          </r>
        </is>
      </c>
      <c r="B5247" s="20" t="inlineStr"/>
      <c r="C5247" s="21" t="inlineStr">
        <is>
          <r>
            <t xml:space="preserve">FONTE</t>
          </r>
        </is>
      </c>
      <c r="D5247" s="21" t="inlineStr">
        <is>
          <r>
            <t xml:space="preserve">UNID</t>
          </r>
        </is>
      </c>
      <c r="E5247" s="21" t="inlineStr">
        <is>
          <r>
            <t xml:space="preserve">COEFICIENTE</t>
          </r>
        </is>
      </c>
      <c r="F5247" s="21" t="inlineStr">
        <is>
          <r>
            <t xml:space="preserve">PREÇO UNITÁRIO</t>
          </r>
        </is>
      </c>
      <c r="G5247" s="21" t="inlineStr">
        <is>
          <r>
            <t xml:space="preserve">TOTAL</t>
          </r>
        </is>
      </c>
    </row>
    <row r="5248" customHeight="1" ht="21">
      <c r="A5248" s="22" t="inlineStr">
        <is>
          <r>
            <t xml:space="preserve">95368</t>
          </r>
        </is>
      </c>
      <c r="B5248" s="23" t="inlineStr">
        <is>
          <r>
            <t xml:space="preserve">CURSO DE CAPACITAÇÃO PARA OPERADOR JATO DE AREIA OU JATISTA (ENCARGOS COMPLEMENTARES) - HORISTA</t>
          </r>
        </is>
      </c>
      <c r="C5248" s="22" t="inlineStr">
        <is>
          <r>
            <t xml:space="preserve">SINAPI</t>
          </r>
        </is>
      </c>
      <c r="D5248" s="22" t="inlineStr">
        <is>
          <r>
            <t xml:space="preserve">H</t>
          </r>
        </is>
      </c>
      <c r="E5248" s="24" t="n">
        <v>1.0</v>
      </c>
      <c r="F5248" s="25" t="n">
        <v>0.27</v>
      </c>
      <c r="G5248" s="25" t="n">
        <f>TRUNC(TRUNC(E5248,8)*F5248,2)</f>
        <v>0.27</v>
      </c>
    </row>
    <row r="5249" customHeight="1" ht="15">
      <c r="A5249" s="2" t="inlineStr"/>
      <c r="B5249" s="2" t="inlineStr"/>
      <c r="C5249" s="2" t="inlineStr"/>
      <c r="D5249" s="2" t="inlineStr"/>
      <c r="E5249" s="26" t="inlineStr">
        <is>
          <r>
            <t xml:space="preserve">TOTAL Serviço:</t>
          </r>
        </is>
      </c>
      <c r="F5249" s="26" t="inlineStr"/>
      <c r="G5249" s="27" t="n">
        <f>SUM(G5248:G5248)</f>
        <v>0.27</v>
      </c>
    </row>
    <row r="5250" customHeight="1" ht="15">
      <c r="A5250" s="2" t="inlineStr"/>
      <c r="B5250" s="2" t="inlineStr"/>
      <c r="C5250" s="2" t="inlineStr"/>
      <c r="D5250" s="2" t="inlineStr"/>
      <c r="E5250" s="28" t="inlineStr">
        <is>
          <r>
            <t xml:space="preserve">VALOR:</t>
          </r>
        </is>
      </c>
      <c r="F5250" s="28" t="inlineStr"/>
      <c r="G5250" s="29" t="n">
        <f>ROUND(SUM(G5243,G5246,G5249),2)</f>
        <v>31.56</v>
      </c>
    </row>
    <row r="5251" customHeight="1" ht="15">
      <c r="A5251" s="2" t="inlineStr"/>
      <c r="B5251" s="2" t="inlineStr"/>
      <c r="C5251" s="2" t="inlineStr"/>
      <c r="D5251" s="2" t="inlineStr"/>
      <c r="E5251" s="28" t="inlineStr">
        <is>
          <r>
            <t xml:space="preserve">VALOR BDI (20.34%):</t>
          </r>
        </is>
      </c>
      <c r="F5251" s="28" t="inlineStr"/>
      <c r="G5251" s="29" t="n">
        <f>ROUND(G5250*(20.34/100),2)</f>
        <v>6.42</v>
      </c>
    </row>
    <row r="5252" customHeight="1" ht="15">
      <c r="A5252" s="2" t="inlineStr"/>
      <c r="B5252" s="2" t="inlineStr"/>
      <c r="C5252" s="2" t="inlineStr"/>
      <c r="D5252" s="2" t="inlineStr"/>
      <c r="E5252" s="28" t="inlineStr">
        <is>
          <r>
            <t xml:space="preserve">VALOR COM BDI:</t>
          </r>
        </is>
      </c>
      <c r="F5252" s="28" t="inlineStr"/>
      <c r="G5252" s="29" t="n">
        <f>G5251+G5250</f>
        <v>37.98</v>
      </c>
    </row>
    <row r="5253" customHeight="1" ht="10">
      <c r="A5253" s="2" t="inlineStr"/>
      <c r="B5253" s="2" t="inlineStr"/>
      <c r="C5253" s="2" t="inlineStr"/>
      <c r="D5253" s="2" t="inlineStr"/>
      <c r="E5253" s="18" t="inlineStr"/>
      <c r="F5253" s="18" t="inlineStr"/>
      <c r="G5253" s="18" t="inlineStr"/>
    </row>
    <row r="5254" customHeight="1" ht="20">
      <c r="A5254" s="19" t="inlineStr">
        <is>
          <r>
            <t xml:space="preserve">​S88377S​ Operador de betoneira estacionária/misturador com encargos complementares​ (h)</t>
          </r>
        </is>
      </c>
      <c r="B5254" s="19" t="inlineStr"/>
      <c r="C5254" s="19" t="inlineStr"/>
      <c r="D5254" s="19" t="inlineStr"/>
      <c r="E5254" s="19" t="inlineStr"/>
      <c r="F5254" s="19" t="inlineStr"/>
      <c r="G5254" s="19" t="inlineStr"/>
    </row>
    <row r="5255" customHeight="1" ht="15">
      <c r="A5255" s="20" t="inlineStr">
        <is>
          <r>
            <t xml:space="preserve">Encargos Complementares</t>
          </r>
        </is>
      </c>
      <c r="B5255" s="20" t="inlineStr"/>
      <c r="C5255" s="21" t="inlineStr">
        <is>
          <r>
            <t xml:space="preserve">FONTE</t>
          </r>
        </is>
      </c>
      <c r="D5255" s="21" t="inlineStr">
        <is>
          <r>
            <t xml:space="preserve">UNID</t>
          </r>
        </is>
      </c>
      <c r="E5255" s="21" t="inlineStr">
        <is>
          <r>
            <t xml:space="preserve">COEFICIENTE</t>
          </r>
        </is>
      </c>
      <c r="F5255" s="21" t="inlineStr">
        <is>
          <r>
            <t xml:space="preserve">PREÇO UNITÁRIO</t>
          </r>
        </is>
      </c>
      <c r="G5255" s="21" t="inlineStr">
        <is>
          <r>
            <t xml:space="preserve">TOTAL</t>
          </r>
        </is>
      </c>
    </row>
    <row r="5256" customHeight="1" ht="21">
      <c r="A5256" s="22" t="inlineStr">
        <is>
          <r>
            <t xml:space="preserve">I37370S</t>
          </r>
        </is>
      </c>
      <c r="B5256" s="23" t="inlineStr">
        <is>
          <r>
            <t xml:space="preserve">Alimentacao - horista (coletado caixa - encargos complementares)</t>
          </r>
        </is>
      </c>
      <c r="C5256" s="22" t="inlineStr">
        <is>
          <r>
            <t xml:space="preserve">ORSE</t>
          </r>
        </is>
      </c>
      <c r="D5256" s="22" t="inlineStr">
        <is>
          <r>
            <t xml:space="preserve">h</t>
          </r>
        </is>
      </c>
      <c r="E5256" s="24" t="n">
        <v>1.0</v>
      </c>
      <c r="F5256" s="25" t="n">
        <v>2.46</v>
      </c>
      <c r="G5256" s="25" t="n">
        <f>TRUNC(TRUNC(E5256,8)*F5256,2)</f>
        <v>2.46</v>
      </c>
    </row>
    <row r="5257" customHeight="1" ht="21">
      <c r="A5257" s="22" t="inlineStr">
        <is>
          <r>
            <t xml:space="preserve">I43488S</t>
          </r>
        </is>
      </c>
      <c r="B5257" s="23" t="inlineStr">
        <is>
          <r>
            <t xml:space="preserve">Epi - familia operador escavadeira - horista (encargos complementares - coletado caixa)</t>
          </r>
        </is>
      </c>
      <c r="C5257" s="22" t="inlineStr">
        <is>
          <r>
            <t xml:space="preserve">ORSE</t>
          </r>
        </is>
      </c>
      <c r="D5257" s="22" t="inlineStr">
        <is>
          <r>
            <t xml:space="preserve">h</t>
          </r>
        </is>
      </c>
      <c r="E5257" s="24" t="n">
        <v>1.0</v>
      </c>
      <c r="F5257" s="25" t="n">
        <v>0.89</v>
      </c>
      <c r="G5257" s="25" t="n">
        <f>TRUNC(TRUNC(E5257,8)*F5257,2)</f>
        <v>0.89</v>
      </c>
    </row>
    <row r="5258" customHeight="1" ht="21">
      <c r="A5258" s="22" t="inlineStr">
        <is>
          <r>
            <t xml:space="preserve">I37372S</t>
          </r>
        </is>
      </c>
      <c r="B5258" s="23" t="inlineStr">
        <is>
          <r>
            <t xml:space="preserve">Exames - horista (coletado caixa - encargos complementares)</t>
          </r>
        </is>
      </c>
      <c r="C5258" s="22" t="inlineStr">
        <is>
          <r>
            <t xml:space="preserve">ORSE</t>
          </r>
        </is>
      </c>
      <c r="D5258" s="22" t="inlineStr">
        <is>
          <r>
            <t xml:space="preserve">h</t>
          </r>
        </is>
      </c>
      <c r="E5258" s="24" t="n">
        <v>1.0</v>
      </c>
      <c r="F5258" s="25" t="n">
        <v>1.43</v>
      </c>
      <c r="G5258" s="25" t="n">
        <f>TRUNC(TRUNC(E5258,8)*F5258,2)</f>
        <v>1.43</v>
      </c>
    </row>
    <row r="5259" customHeight="1" ht="21">
      <c r="A5259" s="22" t="inlineStr">
        <is>
          <r>
            <t xml:space="preserve">I43464S</t>
          </r>
        </is>
      </c>
      <c r="B5259" s="23" t="inlineStr">
        <is>
          <r>
            <t xml:space="preserve">Ferramentas - familia operador escavadeira - horista (encargos complementares - coletado caixa)</t>
          </r>
        </is>
      </c>
      <c r="C5259" s="22" t="inlineStr">
        <is>
          <r>
            <t xml:space="preserve">ORSE</t>
          </r>
        </is>
      </c>
      <c r="D5259" s="22" t="inlineStr">
        <is>
          <r>
            <t xml:space="preserve">h</t>
          </r>
        </is>
      </c>
      <c r="E5259" s="24" t="n">
        <v>1.0</v>
      </c>
      <c r="F5259" s="25" t="n">
        <v>0.01</v>
      </c>
      <c r="G5259" s="25" t="n">
        <f>TRUNC(TRUNC(E5259,8)*F5259,2)</f>
        <v>0.01</v>
      </c>
    </row>
    <row r="5260" customHeight="1" ht="21">
      <c r="A5260" s="22" t="inlineStr">
        <is>
          <r>
            <t xml:space="preserve">I37373S</t>
          </r>
        </is>
      </c>
      <c r="B5260" s="23" t="inlineStr">
        <is>
          <r>
            <t xml:space="preserve">Seguro - horista (coletado caixa - encargos complementares)</t>
          </r>
        </is>
      </c>
      <c r="C5260" s="22" t="inlineStr">
        <is>
          <r>
            <t xml:space="preserve">ORSE</t>
          </r>
        </is>
      </c>
      <c r="D5260" s="22" t="inlineStr">
        <is>
          <r>
            <t xml:space="preserve">h</t>
          </r>
        </is>
      </c>
      <c r="E5260" s="24" t="n">
        <v>1.0</v>
      </c>
      <c r="F5260" s="25" t="n">
        <v>0.08</v>
      </c>
      <c r="G5260" s="25" t="n">
        <f>TRUNC(TRUNC(E5260,8)*F5260,2)</f>
        <v>0.08</v>
      </c>
    </row>
    <row r="5261" customHeight="1" ht="21">
      <c r="A5261" s="22" t="inlineStr">
        <is>
          <r>
            <t xml:space="preserve">I37371S</t>
          </r>
        </is>
      </c>
      <c r="B5261" s="23" t="inlineStr">
        <is>
          <r>
            <t xml:space="preserve">Transporte - horista (coletado caixa - encargos complementares)</t>
          </r>
        </is>
      </c>
      <c r="C5261" s="22" t="inlineStr">
        <is>
          <r>
            <t xml:space="preserve">ORSE</t>
          </r>
        </is>
      </c>
      <c r="D5261" s="22" t="inlineStr">
        <is>
          <r>
            <t xml:space="preserve">h</t>
          </r>
        </is>
      </c>
      <c r="E5261" s="24" t="n">
        <v>1.0</v>
      </c>
      <c r="F5261" s="25" t="n">
        <v>0.85</v>
      </c>
      <c r="G5261" s="25" t="n">
        <f>TRUNC(TRUNC(E5261,8)*F5261,2)</f>
        <v>0.85</v>
      </c>
    </row>
    <row r="5262" customHeight="1" ht="15">
      <c r="A5262" s="2" t="inlineStr"/>
      <c r="B5262" s="2" t="inlineStr"/>
      <c r="C5262" s="2" t="inlineStr"/>
      <c r="D5262" s="2" t="inlineStr"/>
      <c r="E5262" s="26" t="inlineStr">
        <is>
          <r>
            <t xml:space="preserve">TOTAL Encargos Complementares:</t>
          </r>
        </is>
      </c>
      <c r="F5262" s="26" t="inlineStr"/>
      <c r="G5262" s="27" t="n">
        <f>SUM(G5256:G5261)</f>
        <v>5.72</v>
      </c>
    </row>
    <row r="5263" customHeight="1" ht="15">
      <c r="A5263" s="20" t="inlineStr">
        <is>
          <r>
            <t xml:space="preserve">Mão de Obra</t>
          </r>
        </is>
      </c>
      <c r="B5263" s="20" t="inlineStr"/>
      <c r="C5263" s="21" t="inlineStr">
        <is>
          <r>
            <t xml:space="preserve">FONTE</t>
          </r>
        </is>
      </c>
      <c r="D5263" s="21" t="inlineStr">
        <is>
          <r>
            <t xml:space="preserve">UNID</t>
          </r>
        </is>
      </c>
      <c r="E5263" s="21" t="inlineStr">
        <is>
          <r>
            <t xml:space="preserve">COEFICIENTE</t>
          </r>
        </is>
      </c>
      <c r="F5263" s="21" t="inlineStr">
        <is>
          <r>
            <t xml:space="preserve">PREÇO UNITÁRIO</t>
          </r>
        </is>
      </c>
      <c r="G5263" s="21" t="inlineStr">
        <is>
          <r>
            <t xml:space="preserve">TOTAL</t>
          </r>
        </is>
      </c>
    </row>
    <row r="5264" customHeight="1" ht="15">
      <c r="A5264" s="22" t="inlineStr">
        <is>
          <r>
            <t xml:space="preserve">I37666S</t>
          </r>
        </is>
      </c>
      <c r="B5264" s="23" t="inlineStr">
        <is>
          <r>
            <t xml:space="preserve">Operador de betoneira estacionaria / misturador (horista)</t>
          </r>
        </is>
      </c>
      <c r="C5264" s="22" t="inlineStr">
        <is>
          <r>
            <t xml:space="preserve">ORSE</t>
          </r>
        </is>
      </c>
      <c r="D5264" s="22" t="inlineStr">
        <is>
          <r>
            <t xml:space="preserve">h</t>
          </r>
        </is>
      </c>
      <c r="E5264" s="24" t="n">
        <v>1.0</v>
      </c>
      <c r="F5264" s="25" t="n">
        <v>19.55</v>
      </c>
      <c r="G5264" s="25" t="n">
        <f>TRUNC(TRUNC(E5264,8)*F5264,2)</f>
        <v>19.55</v>
      </c>
    </row>
    <row r="5265" customHeight="1" ht="15">
      <c r="A5265" s="2" t="inlineStr"/>
      <c r="B5265" s="2" t="inlineStr"/>
      <c r="C5265" s="2" t="inlineStr"/>
      <c r="D5265" s="2" t="inlineStr"/>
      <c r="E5265" s="26" t="inlineStr">
        <is>
          <r>
            <t xml:space="preserve">TOTAL Mão de Obra:</t>
          </r>
        </is>
      </c>
      <c r="F5265" s="26" t="inlineStr"/>
      <c r="G5265" s="27" t="n">
        <f>SUM(G5264:G5264)</f>
        <v>19.55</v>
      </c>
    </row>
    <row r="5266" customHeight="1" ht="15">
      <c r="A5266" s="20" t="inlineStr">
        <is>
          <r>
            <t xml:space="preserve">Serviço</t>
          </r>
        </is>
      </c>
      <c r="B5266" s="20" t="inlineStr"/>
      <c r="C5266" s="21" t="inlineStr">
        <is>
          <r>
            <t xml:space="preserve">FONTE</t>
          </r>
        </is>
      </c>
      <c r="D5266" s="21" t="inlineStr">
        <is>
          <r>
            <t xml:space="preserve">UNID</t>
          </r>
        </is>
      </c>
      <c r="E5266" s="21" t="inlineStr">
        <is>
          <r>
            <t xml:space="preserve">COEFICIENTE</t>
          </r>
        </is>
      </c>
      <c r="F5266" s="21" t="inlineStr">
        <is>
          <r>
            <t xml:space="preserve">PREÇO UNITÁRIO</t>
          </r>
        </is>
      </c>
      <c r="G5266" s="21" t="inlineStr">
        <is>
          <r>
            <t xml:space="preserve">TOTAL</t>
          </r>
        </is>
      </c>
    </row>
    <row r="5267" customHeight="1" ht="29">
      <c r="A5267" s="22" t="inlineStr">
        <is>
          <r>
            <t xml:space="preserve">S95389S</t>
          </r>
        </is>
      </c>
      <c r="B5267" s="23" t="inlineStr">
        <is>
          <r>
            <t xml:space="preserve">Curso de capacitação para operador de betoneira estacionária/misturador (encargos complementares) - horista</t>
          </r>
        </is>
      </c>
      <c r="C5267" s="22" t="inlineStr">
        <is>
          <r>
            <t xml:space="preserve">ORSE</t>
          </r>
        </is>
      </c>
      <c r="D5267" s="22" t="inlineStr">
        <is>
          <r>
            <t xml:space="preserve">h</t>
          </r>
        </is>
      </c>
      <c r="E5267" s="24" t="n">
        <v>1.0</v>
      </c>
      <c r="F5267" s="25" t="n">
        <v>0.16</v>
      </c>
      <c r="G5267" s="25" t="n">
        <f>TRUNC(TRUNC(E5267,8)*F5267,2)</f>
        <v>0.16</v>
      </c>
    </row>
    <row r="5268" customHeight="1" ht="15">
      <c r="A5268" s="2" t="inlineStr"/>
      <c r="B5268" s="2" t="inlineStr"/>
      <c r="C5268" s="2" t="inlineStr"/>
      <c r="D5268" s="2" t="inlineStr"/>
      <c r="E5268" s="26" t="inlineStr">
        <is>
          <r>
            <t xml:space="preserve">TOTAL Serviço:</t>
          </r>
        </is>
      </c>
      <c r="F5268" s="26" t="inlineStr"/>
      <c r="G5268" s="27" t="n">
        <f>SUM(G5267:G5267)</f>
        <v>0.16</v>
      </c>
    </row>
    <row r="5269" customHeight="1" ht="15">
      <c r="A5269" s="2" t="inlineStr"/>
      <c r="B5269" s="2" t="inlineStr"/>
      <c r="C5269" s="2" t="inlineStr"/>
      <c r="D5269" s="2" t="inlineStr"/>
      <c r="E5269" s="28" t="inlineStr">
        <is>
          <r>
            <t xml:space="preserve">VALOR:</t>
          </r>
        </is>
      </c>
      <c r="F5269" s="28" t="inlineStr"/>
      <c r="G5269" s="29" t="n">
        <f>ROUND(SUM(G5262,G5265,G5268),2)</f>
        <v>25.43</v>
      </c>
    </row>
    <row r="5270" customHeight="1" ht="15">
      <c r="A5270" s="2" t="inlineStr"/>
      <c r="B5270" s="2" t="inlineStr"/>
      <c r="C5270" s="2" t="inlineStr"/>
      <c r="D5270" s="2" t="inlineStr"/>
      <c r="E5270" s="28" t="inlineStr">
        <is>
          <r>
            <t xml:space="preserve">VALOR BDI (20.34%):</t>
          </r>
        </is>
      </c>
      <c r="F5270" s="28" t="inlineStr"/>
      <c r="G5270" s="29" t="n">
        <f>ROUND(G5269*(20.34/100),2)</f>
        <v>5.17</v>
      </c>
    </row>
    <row r="5271" customHeight="1" ht="15">
      <c r="A5271" s="2" t="inlineStr"/>
      <c r="B5271" s="2" t="inlineStr"/>
      <c r="C5271" s="2" t="inlineStr"/>
      <c r="D5271" s="2" t="inlineStr"/>
      <c r="E5271" s="28" t="inlineStr">
        <is>
          <r>
            <t xml:space="preserve">VALOR COM BDI:</t>
          </r>
        </is>
      </c>
      <c r="F5271" s="28" t="inlineStr"/>
      <c r="G5271" s="29" t="n">
        <f>G5270+G5269</f>
        <v>30.6</v>
      </c>
    </row>
    <row r="5272" customHeight="1" ht="10">
      <c r="A5272" s="2" t="inlineStr"/>
      <c r="B5272" s="2" t="inlineStr"/>
      <c r="C5272" s="2" t="inlineStr"/>
      <c r="D5272" s="2" t="inlineStr"/>
      <c r="E5272" s="18" t="inlineStr"/>
      <c r="F5272" s="18" t="inlineStr"/>
      <c r="G5272" s="18" t="inlineStr"/>
    </row>
    <row r="5273" customHeight="1" ht="20">
      <c r="A5273" s="19" t="inlineStr">
        <is>
          <r>
            <t xml:space="preserve">​C2060​ PARA-RAIOS TIPO FRANKLIN​ (UN)</t>
          </r>
        </is>
      </c>
      <c r="B5273" s="19" t="inlineStr"/>
      <c r="C5273" s="19" t="inlineStr"/>
      <c r="D5273" s="19" t="inlineStr"/>
      <c r="E5273" s="19" t="inlineStr"/>
      <c r="F5273" s="19" t="inlineStr"/>
      <c r="G5273" s="19" t="inlineStr"/>
    </row>
    <row r="5274" customHeight="1" ht="15">
      <c r="A5274" s="20" t="inlineStr">
        <is>
          <r>
            <t xml:space="preserve">Material</t>
          </r>
        </is>
      </c>
      <c r="B5274" s="20" t="inlineStr"/>
      <c r="C5274" s="21" t="inlineStr">
        <is>
          <r>
            <t xml:space="preserve">FONTE</t>
          </r>
        </is>
      </c>
      <c r="D5274" s="21" t="inlineStr">
        <is>
          <r>
            <t xml:space="preserve">UNID</t>
          </r>
        </is>
      </c>
      <c r="E5274" s="21" t="inlineStr">
        <is>
          <r>
            <t xml:space="preserve">COEFICIENTE</t>
          </r>
        </is>
      </c>
      <c r="F5274" s="21" t="inlineStr">
        <is>
          <r>
            <t xml:space="preserve">PREÇO UNITÁRIO</t>
          </r>
        </is>
      </c>
      <c r="G5274" s="21" t="inlineStr">
        <is>
          <r>
            <t xml:space="preserve">TOTAL</t>
          </r>
        </is>
      </c>
    </row>
    <row r="5275" customHeight="1" ht="15">
      <c r="A5275" s="22" t="inlineStr">
        <is>
          <r>
            <t xml:space="preserve">I0330</t>
          </r>
        </is>
      </c>
      <c r="B5275" s="23" t="inlineStr">
        <is>
          <r>
            <t xml:space="preserve">CAPTOR FRANKLIN - 4 PONTAS</t>
          </r>
        </is>
      </c>
      <c r="C5275" s="22" t="inlineStr">
        <is>
          <r>
            <t xml:space="preserve">SEINFRA</t>
          </r>
        </is>
      </c>
      <c r="D5275" s="22" t="inlineStr">
        <is>
          <r>
            <t xml:space="preserve">UN</t>
          </r>
        </is>
      </c>
      <c r="E5275" s="24" t="n">
        <v>1.0</v>
      </c>
      <c r="F5275" s="30" t="n">
        <v>92.43</v>
      </c>
      <c r="G5275" s="30" t="n">
        <f>ROUND(ROUND(E5275,8)*F5275,4)</f>
        <v>92.43</v>
      </c>
    </row>
    <row r="5276" customHeight="1" ht="15">
      <c r="A5276" s="2" t="inlineStr"/>
      <c r="B5276" s="2" t="inlineStr"/>
      <c r="C5276" s="2" t="inlineStr"/>
      <c r="D5276" s="2" t="inlineStr"/>
      <c r="E5276" s="26" t="inlineStr">
        <is>
          <r>
            <t xml:space="preserve">TOTAL Material:</t>
          </r>
        </is>
      </c>
      <c r="F5276" s="26" t="inlineStr"/>
      <c r="G5276" s="31" t="n">
        <f>SUM(G5275:G5275)</f>
        <v>92.43</v>
      </c>
    </row>
    <row r="5277" customHeight="1" ht="15">
      <c r="A5277" s="20" t="inlineStr">
        <is>
          <r>
            <t xml:space="preserve">Mão de Obra</t>
          </r>
        </is>
      </c>
      <c r="B5277" s="20" t="inlineStr"/>
      <c r="C5277" s="21" t="inlineStr">
        <is>
          <r>
            <t xml:space="preserve">FONTE</t>
          </r>
        </is>
      </c>
      <c r="D5277" s="21" t="inlineStr">
        <is>
          <r>
            <t xml:space="preserve">UNID</t>
          </r>
        </is>
      </c>
      <c r="E5277" s="21" t="inlineStr">
        <is>
          <r>
            <t xml:space="preserve">COEFICIENTE</t>
          </r>
        </is>
      </c>
      <c r="F5277" s="21" t="inlineStr">
        <is>
          <r>
            <t xml:space="preserve">PREÇO UNITÁRIO</t>
          </r>
        </is>
      </c>
      <c r="G5277" s="21" t="inlineStr">
        <is>
          <r>
            <t xml:space="preserve">TOTAL</t>
          </r>
        </is>
      </c>
    </row>
    <row r="5278" customHeight="1" ht="15">
      <c r="A5278" s="22" t="inlineStr">
        <is>
          <r>
            <t xml:space="preserve">I0042</t>
          </r>
        </is>
      </c>
      <c r="B5278" s="23" t="inlineStr">
        <is>
          <r>
            <t xml:space="preserve">AJUDANTE DE ELETRICISTA</t>
          </r>
        </is>
      </c>
      <c r="C5278" s="22" t="inlineStr">
        <is>
          <r>
            <t xml:space="preserve">SEINFRA</t>
          </r>
        </is>
      </c>
      <c r="D5278" s="22" t="inlineStr">
        <is>
          <r>
            <t xml:space="preserve">H</t>
          </r>
        </is>
      </c>
      <c r="E5278" s="24" t="n">
        <v>1.5</v>
      </c>
      <c r="F5278" s="30" t="n">
        <v>21.1</v>
      </c>
      <c r="G5278" s="30" t="n">
        <f>ROUND(ROUND(E5278,8)*F5278,4)</f>
        <v>31.65</v>
      </c>
    </row>
    <row r="5279" customHeight="1" ht="15">
      <c r="A5279" s="22" t="inlineStr">
        <is>
          <r>
            <t xml:space="preserve">I2312</t>
          </r>
        </is>
      </c>
      <c r="B5279" s="23" t="inlineStr">
        <is>
          <r>
            <t xml:space="preserve">ELETRICISTA</t>
          </r>
        </is>
      </c>
      <c r="C5279" s="22" t="inlineStr">
        <is>
          <r>
            <t xml:space="preserve">SEINFRA</t>
          </r>
        </is>
      </c>
      <c r="D5279" s="22" t="inlineStr">
        <is>
          <r>
            <t xml:space="preserve">H</t>
          </r>
        </is>
      </c>
      <c r="E5279" s="24" t="n">
        <v>1.5</v>
      </c>
      <c r="F5279" s="30" t="n">
        <v>26.85</v>
      </c>
      <c r="G5279" s="30" t="n">
        <f>ROUND(ROUND(E5279,8)*F5279,4)</f>
        <v>40.275</v>
      </c>
    </row>
    <row r="5280" customHeight="1" ht="15">
      <c r="A5280" s="2" t="inlineStr"/>
      <c r="B5280" s="2" t="inlineStr"/>
      <c r="C5280" s="2" t="inlineStr"/>
      <c r="D5280" s="2" t="inlineStr"/>
      <c r="E5280" s="26" t="inlineStr">
        <is>
          <r>
            <t xml:space="preserve">TOTAL Mão de Obra:</t>
          </r>
        </is>
      </c>
      <c r="F5280" s="26" t="inlineStr"/>
      <c r="G5280" s="31" t="n">
        <f>SUM(G5278:G5279)</f>
        <v>71.925</v>
      </c>
    </row>
    <row r="5281" customHeight="1" ht="15">
      <c r="A5281" s="2" t="inlineStr"/>
      <c r="B5281" s="2" t="inlineStr"/>
      <c r="C5281" s="2" t="inlineStr"/>
      <c r="D5281" s="2" t="inlineStr"/>
      <c r="E5281" s="28" t="inlineStr">
        <is>
          <r>
            <t xml:space="preserve">VALOR:</t>
          </r>
        </is>
      </c>
      <c r="F5281" s="28" t="inlineStr"/>
      <c r="G5281" s="29" t="n">
        <f>ROUND(SUM(G5276,G5280),2)</f>
        <v>164.36</v>
      </c>
    </row>
    <row r="5282" customHeight="1" ht="15">
      <c r="A5282" s="2" t="inlineStr"/>
      <c r="B5282" s="2" t="inlineStr"/>
      <c r="C5282" s="2" t="inlineStr"/>
      <c r="D5282" s="2" t="inlineStr"/>
      <c r="E5282" s="28" t="inlineStr">
        <is>
          <r>
            <t xml:space="preserve">VALOR BDI (20.34%):</t>
          </r>
        </is>
      </c>
      <c r="F5282" s="28" t="inlineStr"/>
      <c r="G5282" s="29" t="n">
        <f>ROUND(G5281*(20.34/100),2)</f>
        <v>33.43</v>
      </c>
    </row>
    <row r="5283" customHeight="1" ht="15">
      <c r="A5283" s="2" t="inlineStr"/>
      <c r="B5283" s="2" t="inlineStr"/>
      <c r="C5283" s="2" t="inlineStr"/>
      <c r="D5283" s="2" t="inlineStr"/>
      <c r="E5283" s="28" t="inlineStr">
        <is>
          <r>
            <t xml:space="preserve">VALOR COM BDI:</t>
          </r>
        </is>
      </c>
      <c r="F5283" s="28" t="inlineStr"/>
      <c r="G5283" s="29" t="n">
        <f>G5282+G5281</f>
        <v>197.79</v>
      </c>
    </row>
    <row r="5284" customHeight="1" ht="10">
      <c r="A5284" s="2" t="inlineStr"/>
      <c r="B5284" s="2" t="inlineStr"/>
      <c r="C5284" s="2" t="inlineStr"/>
      <c r="D5284" s="2" t="inlineStr"/>
      <c r="E5284" s="18" t="inlineStr"/>
      <c r="F5284" s="18" t="inlineStr"/>
      <c r="G5284" s="18" t="inlineStr"/>
    </row>
    <row r="5285" customHeight="1" ht="20">
      <c r="A5285" s="19" t="inlineStr">
        <is>
          <r>
            <t xml:space="preserve">​88309​ PEDREIRO COM ENCARGOS COMPLEMENTARES​ (H)</t>
          </r>
        </is>
      </c>
      <c r="B5285" s="19" t="inlineStr"/>
      <c r="C5285" s="19" t="inlineStr"/>
      <c r="D5285" s="19" t="inlineStr"/>
      <c r="E5285" s="19" t="inlineStr"/>
      <c r="F5285" s="19" t="inlineStr"/>
      <c r="G5285" s="19" t="inlineStr"/>
    </row>
    <row r="5286" customHeight="1" ht="15">
      <c r="A5286" s="20" t="inlineStr">
        <is>
          <r>
            <t xml:space="preserve">Encargos Complementares</t>
          </r>
        </is>
      </c>
      <c r="B5286" s="20" t="inlineStr"/>
      <c r="C5286" s="21" t="inlineStr">
        <is>
          <r>
            <t xml:space="preserve">FONTE</t>
          </r>
        </is>
      </c>
      <c r="D5286" s="21" t="inlineStr">
        <is>
          <r>
            <t xml:space="preserve">UNID</t>
          </r>
        </is>
      </c>
      <c r="E5286" s="21" t="inlineStr">
        <is>
          <r>
            <t xml:space="preserve">COEFICIENTE</t>
          </r>
        </is>
      </c>
      <c r="F5286" s="21" t="inlineStr">
        <is>
          <r>
            <t xml:space="preserve">PREÇO UNITÁRIO</t>
          </r>
        </is>
      </c>
      <c r="G5286" s="21" t="inlineStr">
        <is>
          <r>
            <t xml:space="preserve">TOTAL</t>
          </r>
        </is>
      </c>
    </row>
    <row r="5287" customHeight="1" ht="21">
      <c r="A5287" s="22" t="inlineStr">
        <is>
          <r>
            <t xml:space="preserve">00037370</t>
          </r>
        </is>
      </c>
      <c r="B5287" s="23" t="inlineStr">
        <is>
          <r>
            <t xml:space="preserve">ALIMENTACAO - HORISTA (COLETADO CAIXA - ENCARGOS COMPLEMENTARES)</t>
          </r>
        </is>
      </c>
      <c r="C5287" s="22" t="inlineStr">
        <is>
          <r>
            <t xml:space="preserve">SINAPI</t>
          </r>
        </is>
      </c>
      <c r="D5287" s="22" t="inlineStr">
        <is>
          <r>
            <t xml:space="preserve">H</t>
          </r>
        </is>
      </c>
      <c r="E5287" s="24" t="n">
        <v>1.0</v>
      </c>
      <c r="F5287" s="25" t="n">
        <v>3.62</v>
      </c>
      <c r="G5287" s="25" t="n">
        <f>TRUNC(TRUNC(E5287,8)*F5287,2)</f>
        <v>3.62</v>
      </c>
    </row>
    <row r="5288" customHeight="1" ht="21">
      <c r="A5288" s="22" t="inlineStr">
        <is>
          <r>
            <t xml:space="preserve">00043489</t>
          </r>
        </is>
      </c>
      <c r="B5288" s="23" t="inlineStr">
        <is>
          <r>
            <t xml:space="preserve">EPI - FAMILIA PEDREIRO - HORISTA (ENCARGOS COMPLEMENTARES - COLETADO CAIXA)</t>
          </r>
        </is>
      </c>
      <c r="C5288" s="22" t="inlineStr">
        <is>
          <r>
            <t xml:space="preserve">SINAPI</t>
          </r>
        </is>
      </c>
      <c r="D5288" s="22" t="inlineStr">
        <is>
          <r>
            <t xml:space="preserve">H</t>
          </r>
        </is>
      </c>
      <c r="E5288" s="24" t="n">
        <v>1.0</v>
      </c>
      <c r="F5288" s="25" t="n">
        <v>1.31</v>
      </c>
      <c r="G5288" s="25" t="n">
        <f>TRUNC(TRUNC(E5288,8)*F5288,2)</f>
        <v>1.31</v>
      </c>
    </row>
    <row r="5289" customHeight="1" ht="21">
      <c r="A5289" s="22" t="inlineStr">
        <is>
          <r>
            <t xml:space="preserve">00037372</t>
          </r>
        </is>
      </c>
      <c r="B5289" s="23" t="inlineStr">
        <is>
          <r>
            <t xml:space="preserve">EXAMES - HORISTA (COLETADO CAIXA - ENCARGOS COMPLEMENTARES)</t>
          </r>
        </is>
      </c>
      <c r="C5289" s="22" t="inlineStr">
        <is>
          <r>
            <t xml:space="preserve">SINAPI</t>
          </r>
        </is>
      </c>
      <c r="D5289" s="22" t="inlineStr">
        <is>
          <r>
            <t xml:space="preserve">H</t>
          </r>
        </is>
      </c>
      <c r="E5289" s="24" t="n">
        <v>1.0</v>
      </c>
      <c r="F5289" s="25" t="n">
        <v>1.43</v>
      </c>
      <c r="G5289" s="25" t="n">
        <f>TRUNC(TRUNC(E5289,8)*F5289,2)</f>
        <v>1.43</v>
      </c>
    </row>
    <row r="5290" customHeight="1" ht="21">
      <c r="A5290" s="22" t="inlineStr">
        <is>
          <r>
            <t xml:space="preserve">00043465</t>
          </r>
        </is>
      </c>
      <c r="B5290" s="23" t="inlineStr">
        <is>
          <r>
            <t xml:space="preserve">FERRAMENTAS - FAMILIA PEDREIRO - HORISTA (ENCARGOS COMPLEMENTARES - COLETADO CAIXA)</t>
          </r>
        </is>
      </c>
      <c r="C5290" s="22" t="inlineStr">
        <is>
          <r>
            <t xml:space="preserve">SINAPI</t>
          </r>
        </is>
      </c>
      <c r="D5290" s="22" t="inlineStr">
        <is>
          <r>
            <t xml:space="preserve">H</t>
          </r>
        </is>
      </c>
      <c r="E5290" s="24" t="n">
        <v>1.0</v>
      </c>
      <c r="F5290" s="25" t="n">
        <v>0.78</v>
      </c>
      <c r="G5290" s="25" t="n">
        <f>TRUNC(TRUNC(E5290,8)*F5290,2)</f>
        <v>0.78</v>
      </c>
    </row>
    <row r="5291" customHeight="1" ht="21">
      <c r="A5291" s="22" t="inlineStr">
        <is>
          <r>
            <t xml:space="preserve">00037373</t>
          </r>
        </is>
      </c>
      <c r="B5291" s="23" t="inlineStr">
        <is>
          <r>
            <t xml:space="preserve">SEGURO - HORISTA (COLETADO CAIXA - ENCARGOS COMPLEMENTARES)</t>
          </r>
        </is>
      </c>
      <c r="C5291" s="22" t="inlineStr">
        <is>
          <r>
            <t xml:space="preserve">SINAPI</t>
          </r>
        </is>
      </c>
      <c r="D5291" s="22" t="inlineStr">
        <is>
          <r>
            <t xml:space="preserve">H</t>
          </r>
        </is>
      </c>
      <c r="E5291" s="24" t="n">
        <v>1.0</v>
      </c>
      <c r="F5291" s="25" t="n">
        <v>0.08</v>
      </c>
      <c r="G5291" s="25" t="n">
        <f>TRUNC(TRUNC(E5291,8)*F5291,2)</f>
        <v>0.08</v>
      </c>
    </row>
    <row r="5292" customHeight="1" ht="21">
      <c r="A5292" s="22" t="inlineStr">
        <is>
          <r>
            <t xml:space="preserve">00037371</t>
          </r>
        </is>
      </c>
      <c r="B5292" s="23" t="inlineStr">
        <is>
          <r>
            <t xml:space="preserve">TRANSPORTE - HORISTA (COLETADO CAIXA - ENCARGOS COMPLEMENTARES)</t>
          </r>
        </is>
      </c>
      <c r="C5292" s="22" t="inlineStr">
        <is>
          <r>
            <t xml:space="preserve">SINAPI</t>
          </r>
        </is>
      </c>
      <c r="D5292" s="22" t="inlineStr">
        <is>
          <r>
            <t xml:space="preserve">H</t>
          </r>
        </is>
      </c>
      <c r="E5292" s="24" t="n">
        <v>1.0</v>
      </c>
      <c r="F5292" s="25" t="n">
        <v>1.09</v>
      </c>
      <c r="G5292" s="25" t="n">
        <f>TRUNC(TRUNC(E5292,8)*F5292,2)</f>
        <v>1.09</v>
      </c>
    </row>
    <row r="5293" customHeight="1" ht="15">
      <c r="A5293" s="2" t="inlineStr"/>
      <c r="B5293" s="2" t="inlineStr"/>
      <c r="C5293" s="2" t="inlineStr"/>
      <c r="D5293" s="2" t="inlineStr"/>
      <c r="E5293" s="26" t="inlineStr">
        <is>
          <r>
            <t xml:space="preserve">TOTAL Encargos Complementares:</t>
          </r>
        </is>
      </c>
      <c r="F5293" s="26" t="inlineStr"/>
      <c r="G5293" s="27" t="n">
        <f>SUM(G5287:G5292)</f>
        <v>8.31</v>
      </c>
    </row>
    <row r="5294" customHeight="1" ht="15">
      <c r="A5294" s="20" t="inlineStr">
        <is>
          <r>
            <t xml:space="preserve">Mão de Obra</t>
          </r>
        </is>
      </c>
      <c r="B5294" s="20" t="inlineStr"/>
      <c r="C5294" s="21" t="inlineStr">
        <is>
          <r>
            <t xml:space="preserve">FONTE</t>
          </r>
        </is>
      </c>
      <c r="D5294" s="21" t="inlineStr">
        <is>
          <r>
            <t xml:space="preserve">UNID</t>
          </r>
        </is>
      </c>
      <c r="E5294" s="21" t="inlineStr">
        <is>
          <r>
            <t xml:space="preserve">COEFICIENTE</t>
          </r>
        </is>
      </c>
      <c r="F5294" s="21" t="inlineStr">
        <is>
          <r>
            <t xml:space="preserve">PREÇO UNITÁRIO</t>
          </r>
        </is>
      </c>
      <c r="G5294" s="21" t="inlineStr">
        <is>
          <r>
            <t xml:space="preserve">TOTAL</t>
          </r>
        </is>
      </c>
    </row>
    <row r="5295" customHeight="1" ht="15">
      <c r="A5295" s="22" t="inlineStr">
        <is>
          <r>
            <t xml:space="preserve">00004750</t>
          </r>
        </is>
      </c>
      <c r="B5295" s="23" t="inlineStr">
        <is>
          <r>
            <t xml:space="preserve">PEDREIRO (HORISTA)</t>
          </r>
        </is>
      </c>
      <c r="C5295" s="22" t="inlineStr">
        <is>
          <r>
            <t xml:space="preserve">SINAPI</t>
          </r>
        </is>
      </c>
      <c r="D5295" s="22" t="inlineStr">
        <is>
          <r>
            <t xml:space="preserve">H</t>
          </r>
        </is>
      </c>
      <c r="E5295" s="24" t="n">
        <v>1.0</v>
      </c>
      <c r="F5295" s="25" t="n">
        <v>21.81</v>
      </c>
      <c r="G5295" s="25" t="n">
        <f>TRUNC(TRUNC(E5295,8)*F5295,2)</f>
        <v>21.81</v>
      </c>
    </row>
    <row r="5296" customHeight="1" ht="15">
      <c r="A5296" s="2" t="inlineStr"/>
      <c r="B5296" s="2" t="inlineStr"/>
      <c r="C5296" s="2" t="inlineStr"/>
      <c r="D5296" s="2" t="inlineStr"/>
      <c r="E5296" s="26" t="inlineStr">
        <is>
          <r>
            <t xml:space="preserve">TOTAL Mão de Obra:</t>
          </r>
        </is>
      </c>
      <c r="F5296" s="26" t="inlineStr"/>
      <c r="G5296" s="27" t="n">
        <f>SUM(G5295:G5295)</f>
        <v>21.81</v>
      </c>
    </row>
    <row r="5297" customHeight="1" ht="15">
      <c r="A5297" s="20" t="inlineStr">
        <is>
          <r>
            <t xml:space="preserve">Serviço</t>
          </r>
        </is>
      </c>
      <c r="B5297" s="20" t="inlineStr"/>
      <c r="C5297" s="21" t="inlineStr">
        <is>
          <r>
            <t xml:space="preserve">FONTE</t>
          </r>
        </is>
      </c>
      <c r="D5297" s="21" t="inlineStr">
        <is>
          <r>
            <t xml:space="preserve">UNID</t>
          </r>
        </is>
      </c>
      <c r="E5297" s="21" t="inlineStr">
        <is>
          <r>
            <t xml:space="preserve">COEFICIENTE</t>
          </r>
        </is>
      </c>
      <c r="F5297" s="21" t="inlineStr">
        <is>
          <r>
            <t xml:space="preserve">PREÇO UNITÁRIO</t>
          </r>
        </is>
      </c>
      <c r="G5297" s="21" t="inlineStr">
        <is>
          <r>
            <t xml:space="preserve">TOTAL</t>
          </r>
        </is>
      </c>
    </row>
    <row r="5298" customHeight="1" ht="21">
      <c r="A5298" s="22" t="inlineStr">
        <is>
          <r>
            <t xml:space="preserve">95371</t>
          </r>
        </is>
      </c>
      <c r="B5298" s="23" t="inlineStr">
        <is>
          <r>
            <t xml:space="preserve">CURSO DE CAPACITAÇÃO PARA PEDREIRO (ENCARGOS COMPLEMENTARES) - HORISTA</t>
          </r>
        </is>
      </c>
      <c r="C5298" s="22" t="inlineStr">
        <is>
          <r>
            <t xml:space="preserve">SINAPI</t>
          </r>
        </is>
      </c>
      <c r="D5298" s="22" t="inlineStr">
        <is>
          <r>
            <t xml:space="preserve">H</t>
          </r>
        </is>
      </c>
      <c r="E5298" s="24" t="n">
        <v>1.0</v>
      </c>
      <c r="F5298" s="25" t="n">
        <v>0.46</v>
      </c>
      <c r="G5298" s="25" t="n">
        <f>TRUNC(TRUNC(E5298,8)*F5298,2)</f>
        <v>0.46</v>
      </c>
    </row>
    <row r="5299" customHeight="1" ht="15">
      <c r="A5299" s="2" t="inlineStr"/>
      <c r="B5299" s="2" t="inlineStr"/>
      <c r="C5299" s="2" t="inlineStr"/>
      <c r="D5299" s="2" t="inlineStr"/>
      <c r="E5299" s="26" t="inlineStr">
        <is>
          <r>
            <t xml:space="preserve">TOTAL Serviço:</t>
          </r>
        </is>
      </c>
      <c r="F5299" s="26" t="inlineStr"/>
      <c r="G5299" s="27" t="n">
        <f>SUM(G5298:G5298)</f>
        <v>0.46</v>
      </c>
    </row>
    <row r="5300" customHeight="1" ht="15">
      <c r="A5300" s="2" t="inlineStr"/>
      <c r="B5300" s="2" t="inlineStr"/>
      <c r="C5300" s="2" t="inlineStr"/>
      <c r="D5300" s="2" t="inlineStr"/>
      <c r="E5300" s="28" t="inlineStr">
        <is>
          <r>
            <t xml:space="preserve">VALOR:</t>
          </r>
        </is>
      </c>
      <c r="F5300" s="28" t="inlineStr"/>
      <c r="G5300" s="29" t="n">
        <f>ROUND(SUM(G5293,G5296,G5299),2)</f>
        <v>30.58</v>
      </c>
    </row>
    <row r="5301" customHeight="1" ht="15">
      <c r="A5301" s="2" t="inlineStr"/>
      <c r="B5301" s="2" t="inlineStr"/>
      <c r="C5301" s="2" t="inlineStr"/>
      <c r="D5301" s="2" t="inlineStr"/>
      <c r="E5301" s="28" t="inlineStr">
        <is>
          <r>
            <t xml:space="preserve">VALOR BDI (20.34%):</t>
          </r>
        </is>
      </c>
      <c r="F5301" s="28" t="inlineStr"/>
      <c r="G5301" s="29" t="n">
        <f>ROUND(G5300*(20.34/100),2)</f>
        <v>6.22</v>
      </c>
    </row>
    <row r="5302" customHeight="1" ht="15">
      <c r="A5302" s="2" t="inlineStr"/>
      <c r="B5302" s="2" t="inlineStr"/>
      <c r="C5302" s="2" t="inlineStr"/>
      <c r="D5302" s="2" t="inlineStr"/>
      <c r="E5302" s="28" t="inlineStr">
        <is>
          <r>
            <t xml:space="preserve">VALOR COM BDI:</t>
          </r>
        </is>
      </c>
      <c r="F5302" s="28" t="inlineStr"/>
      <c r="G5302" s="29" t="n">
        <f>G5301+G5300</f>
        <v>36.8</v>
      </c>
    </row>
    <row r="5303" customHeight="1" ht="10">
      <c r="A5303" s="2" t="inlineStr"/>
      <c r="B5303" s="2" t="inlineStr"/>
      <c r="C5303" s="2" t="inlineStr"/>
      <c r="D5303" s="2" t="inlineStr"/>
      <c r="E5303" s="18" t="inlineStr"/>
      <c r="F5303" s="18" t="inlineStr"/>
      <c r="G5303" s="18" t="inlineStr"/>
    </row>
    <row r="5304" customHeight="1" ht="20">
      <c r="A5304" s="19" t="inlineStr">
        <is>
          <r>
            <t xml:space="preserve">​97735​ PEÇA RETANGULAR PRÉ-MOLDADA, VOLUME DE CONCRETO DE 30 A 100 LITROS, TAXA DE AÇO APROXIMADA DE 30KG/M³. AF_03/2024​ (M3)</t>
          </r>
        </is>
      </c>
      <c r="B5304" s="19" t="inlineStr"/>
      <c r="C5304" s="19" t="inlineStr"/>
      <c r="D5304" s="19" t="inlineStr"/>
      <c r="E5304" s="19" t="inlineStr"/>
      <c r="F5304" s="19" t="inlineStr"/>
      <c r="G5304" s="19" t="inlineStr"/>
    </row>
    <row r="5305" customHeight="1" ht="15">
      <c r="A5305" s="20" t="inlineStr">
        <is>
          <r>
            <t xml:space="preserve">Equipamento Custo Horário</t>
          </r>
        </is>
      </c>
      <c r="B5305" s="20" t="inlineStr"/>
      <c r="C5305" s="21" t="inlineStr">
        <is>
          <r>
            <t xml:space="preserve">FONTE</t>
          </r>
        </is>
      </c>
      <c r="D5305" s="21" t="inlineStr">
        <is>
          <r>
            <t xml:space="preserve">UNID</t>
          </r>
        </is>
      </c>
      <c r="E5305" s="21" t="inlineStr">
        <is>
          <r>
            <t xml:space="preserve">COEFICIENTE</t>
          </r>
        </is>
      </c>
      <c r="F5305" s="21" t="inlineStr">
        <is>
          <r>
            <t xml:space="preserve">PREÇO UNITÁRIO</t>
          </r>
        </is>
      </c>
      <c r="G5305" s="21" t="inlineStr">
        <is>
          <r>
            <t xml:space="preserve">TOTAL</t>
          </r>
        </is>
      </c>
    </row>
    <row r="5306" customHeight="1" ht="29">
      <c r="A5306" s="22" t="inlineStr">
        <is>
          <r>
            <t xml:space="preserve">91693</t>
          </r>
        </is>
      </c>
      <c r="B5306" s="23" t="inlineStr">
        <is>
          <r>
            <t xml:space="preserve">SERRA CIRCULAR DE BANCADA COM MOTOR ELÉTRICO POTÊNCIA DE 5HP, COM COIFA PARA DISCO 10" - CHI DIURNO. AF_08/2015</t>
          </r>
        </is>
      </c>
      <c r="C5306" s="22" t="inlineStr">
        <is>
          <r>
            <t xml:space="preserve">SINAPI</t>
          </r>
        </is>
      </c>
      <c r="D5306" s="22" t="inlineStr">
        <is>
          <r>
            <t xml:space="preserve">CHI</t>
          </r>
        </is>
      </c>
      <c r="E5306" s="24" t="n">
        <v>0.4226</v>
      </c>
      <c r="F5306" s="25" t="n">
        <v>35.72</v>
      </c>
      <c r="G5306" s="25" t="n">
        <f>TRUNC(TRUNC(E5306,8)*F5306,2)</f>
        <v>15.09</v>
      </c>
    </row>
    <row r="5307" customHeight="1" ht="29">
      <c r="A5307" s="22" t="inlineStr">
        <is>
          <r>
            <t xml:space="preserve">91692</t>
          </r>
        </is>
      </c>
      <c r="B5307" s="23" t="inlineStr">
        <is>
          <r>
            <t xml:space="preserve">SERRA CIRCULAR DE BANCADA COM MOTOR ELÉTRICO POTÊNCIA DE 5HP, COM COIFA PARA DISCO 10" - CHP DIURNO. AF_08/2015</t>
          </r>
        </is>
      </c>
      <c r="C5307" s="22" t="inlineStr">
        <is>
          <r>
            <t xml:space="preserve">SINAPI</t>
          </r>
        </is>
      </c>
      <c r="D5307" s="22" t="inlineStr">
        <is>
          <r>
            <t xml:space="preserve">CHP</t>
          </r>
        </is>
      </c>
      <c r="E5307" s="24" t="n">
        <v>0.313</v>
      </c>
      <c r="F5307" s="25" t="n">
        <v>37.16</v>
      </c>
      <c r="G5307" s="25" t="n">
        <f>TRUNC(TRUNC(E5307,8)*F5307,2)</f>
        <v>11.63</v>
      </c>
    </row>
    <row r="5308" customHeight="1" ht="29">
      <c r="A5308" s="22" t="inlineStr">
        <is>
          <r>
            <t xml:space="preserve">90587</t>
          </r>
        </is>
      </c>
      <c r="B5308" s="23" t="inlineStr">
        <is>
          <r>
            <t xml:space="preserve">VIBRADOR DE IMERSÃO, DIÂMETRO DE PONTEIRA 45MM, MOTOR ELÉTRICO TRIFÁSICO POTÊNCIA DE 2 CV - CHI DIURNO. AF_06/2015</t>
          </r>
        </is>
      </c>
      <c r="C5308" s="22" t="inlineStr">
        <is>
          <r>
            <t xml:space="preserve">SINAPI</t>
          </r>
        </is>
      </c>
      <c r="D5308" s="22" t="inlineStr">
        <is>
          <r>
            <t xml:space="preserve">CHI</t>
          </r>
        </is>
      </c>
      <c r="E5308" s="24" t="n">
        <v>12.7788</v>
      </c>
      <c r="F5308" s="25" t="n">
        <v>0.56</v>
      </c>
      <c r="G5308" s="25" t="n">
        <f>TRUNC(TRUNC(E5308,8)*F5308,2)</f>
        <v>7.15</v>
      </c>
    </row>
    <row r="5309" customHeight="1" ht="29">
      <c r="A5309" s="22" t="inlineStr">
        <is>
          <r>
            <t xml:space="preserve">90586</t>
          </r>
        </is>
      </c>
      <c r="B5309" s="23" t="inlineStr">
        <is>
          <r>
            <t xml:space="preserve">VIBRADOR DE IMERSÃO, DIÂMETRO DE PONTEIRA 45MM, MOTOR ELÉTRICO TRIFÁSICO POTÊNCIA DE 2 CV - CHP DIURNO. AF_06/2015</t>
          </r>
        </is>
      </c>
      <c r="C5309" s="22" t="inlineStr">
        <is>
          <r>
            <t xml:space="preserve">SINAPI</t>
          </r>
        </is>
      </c>
      <c r="D5309" s="22" t="inlineStr">
        <is>
          <r>
            <t xml:space="preserve">CHP</t>
          </r>
        </is>
      </c>
      <c r="E5309" s="24" t="n">
        <v>4.6865</v>
      </c>
      <c r="F5309" s="25" t="n">
        <v>1.44</v>
      </c>
      <c r="G5309" s="25" t="n">
        <f>TRUNC(TRUNC(E5309,8)*F5309,2)</f>
        <v>6.74</v>
      </c>
    </row>
    <row r="5310" customHeight="1" ht="18">
      <c r="A5310" s="2" t="inlineStr"/>
      <c r="B5310" s="2" t="inlineStr"/>
      <c r="C5310" s="2" t="inlineStr"/>
      <c r="D5310" s="2" t="inlineStr"/>
      <c r="E5310" s="26" t="inlineStr">
        <is>
          <r>
            <t xml:space="preserve">TOTAL Equipamento Custo Horário:</t>
          </r>
        </is>
      </c>
      <c r="F5310" s="26" t="inlineStr"/>
      <c r="G5310" s="27" t="n">
        <f>SUM(G5306:G5309)</f>
        <v>40.61</v>
      </c>
    </row>
    <row r="5311" customHeight="1" ht="15">
      <c r="A5311" s="20" t="inlineStr">
        <is>
          <r>
            <t xml:space="preserve">Material</t>
          </r>
        </is>
      </c>
      <c r="B5311" s="20" t="inlineStr"/>
      <c r="C5311" s="21" t="inlineStr">
        <is>
          <r>
            <t xml:space="preserve">FONTE</t>
          </r>
        </is>
      </c>
      <c r="D5311" s="21" t="inlineStr">
        <is>
          <r>
            <t xml:space="preserve">UNID</t>
          </r>
        </is>
      </c>
      <c r="E5311" s="21" t="inlineStr">
        <is>
          <r>
            <t xml:space="preserve">COEFICIENTE</t>
          </r>
        </is>
      </c>
      <c r="F5311" s="21" t="inlineStr">
        <is>
          <r>
            <t xml:space="preserve">PREÇO UNITÁRIO</t>
          </r>
        </is>
      </c>
      <c r="G5311" s="21" t="inlineStr">
        <is>
          <r>
            <t xml:space="preserve">TOTAL</t>
          </r>
        </is>
      </c>
    </row>
    <row r="5312" customHeight="1" ht="29">
      <c r="A5312" s="22" t="inlineStr">
        <is>
          <r>
            <t xml:space="preserve">00001358</t>
          </r>
        </is>
      </c>
      <c r="B5312" s="23" t="inlineStr">
        <is>
          <r>
            <t xml:space="preserve">CHAPA/PAINEL DE MADEIRA COMPENSADA RESINADA (MADEIRITE RESINADO ROSA) PARA FORMA DE CONCRETO, DE 2200 X 1100 MM, E = 17 MM</t>
          </r>
        </is>
      </c>
      <c r="C5312" s="22" t="inlineStr">
        <is>
          <r>
            <t xml:space="preserve">SINAPI</t>
          </r>
        </is>
      </c>
      <c r="D5312" s="22" t="inlineStr">
        <is>
          <r>
            <t xml:space="preserve">M2</t>
          </r>
        </is>
      </c>
      <c r="E5312" s="24" t="n">
        <v>1.3112</v>
      </c>
      <c r="F5312" s="25" t="n">
        <v>57.71</v>
      </c>
      <c r="G5312" s="25" t="n">
        <f>TRUNC(TRUNC(E5312,8)*F5312,2)</f>
        <v>75.66</v>
      </c>
    </row>
    <row r="5313" customHeight="1" ht="21">
      <c r="A5313" s="22" t="inlineStr">
        <is>
          <r>
            <t xml:space="preserve">00002692</t>
          </r>
        </is>
      </c>
      <c r="B5313" s="23" t="inlineStr">
        <is>
          <r>
            <t xml:space="preserve">DESMOLDANTE PROTETOR PARA FORMAS DE MADEIRA, DE BASE OLEOSA EMULSIONADA EM AGUA</t>
          </r>
        </is>
      </c>
      <c r="C5313" s="22" t="inlineStr">
        <is>
          <r>
            <t xml:space="preserve">SINAPI</t>
          </r>
        </is>
      </c>
      <c r="D5313" s="22" t="inlineStr">
        <is>
          <r>
            <t xml:space="preserve">L</t>
          </r>
        </is>
      </c>
      <c r="E5313" s="24" t="n">
        <v>0.0567</v>
      </c>
      <c r="F5313" s="25" t="n">
        <v>8.06</v>
      </c>
      <c r="G5313" s="25" t="n">
        <f>TRUNC(TRUNC(E5313,8)*F5313,2)</f>
        <v>0.45</v>
      </c>
    </row>
    <row r="5314" customHeight="1" ht="15">
      <c r="A5314" s="22" t="inlineStr">
        <is>
          <r>
            <t xml:space="preserve">00020247</t>
          </r>
        </is>
      </c>
      <c r="B5314" s="23" t="inlineStr">
        <is>
          <r>
            <t xml:space="preserve">PREGO DE ACO POLIDO COM CABECA 15 X 15 (1 1/4 X 13)</t>
          </r>
        </is>
      </c>
      <c r="C5314" s="22" t="inlineStr">
        <is>
          <r>
            <t xml:space="preserve">SINAPI</t>
          </r>
        </is>
      </c>
      <c r="D5314" s="22" t="inlineStr">
        <is>
          <r>
            <t xml:space="preserve">KG</t>
          </r>
        </is>
      </c>
      <c r="E5314" s="24" t="n">
        <v>0.2619</v>
      </c>
      <c r="F5314" s="25" t="n">
        <v>15.71</v>
      </c>
      <c r="G5314" s="25" t="n">
        <f>TRUNC(TRUNC(E5314,8)*F5314,2)</f>
        <v>4.11</v>
      </c>
    </row>
    <row r="5315" customHeight="1" ht="21">
      <c r="A5315" s="22" t="inlineStr">
        <is>
          <r>
            <t xml:space="preserve">00004517</t>
          </r>
        </is>
      </c>
      <c r="B5315" s="23" t="inlineStr">
        <is>
          <r>
            <t xml:space="preserve">SARRAFO *2,5 X 7,5* CM EM PINUS, MISTA OU EQUIVALENTE DA REGIAO - BRUTA</t>
          </r>
        </is>
      </c>
      <c r="C5315" s="22" t="inlineStr">
        <is>
          <r>
            <t xml:space="preserve">SINAPI</t>
          </r>
        </is>
      </c>
      <c r="D5315" s="22" t="inlineStr">
        <is>
          <r>
            <t xml:space="preserve">M</t>
          </r>
        </is>
      </c>
      <c r="E5315" s="24" t="n">
        <v>4.477</v>
      </c>
      <c r="F5315" s="25" t="n">
        <v>3.87</v>
      </c>
      <c r="G5315" s="25" t="n">
        <f>TRUNC(TRUNC(E5315,8)*F5315,2)</f>
        <v>17.32</v>
      </c>
    </row>
    <row r="5316" customHeight="1" ht="15">
      <c r="A5316" s="2" t="inlineStr"/>
      <c r="B5316" s="2" t="inlineStr"/>
      <c r="C5316" s="2" t="inlineStr"/>
      <c r="D5316" s="2" t="inlineStr"/>
      <c r="E5316" s="26" t="inlineStr">
        <is>
          <r>
            <t xml:space="preserve">TOTAL Material:</t>
          </r>
        </is>
      </c>
      <c r="F5316" s="26" t="inlineStr"/>
      <c r="G5316" s="27" t="n">
        <f>SUM(G5312:G5315)</f>
        <v>97.54</v>
      </c>
    </row>
    <row r="5317" customHeight="1" ht="15">
      <c r="A5317" s="20" t="inlineStr">
        <is>
          <r>
            <t xml:space="preserve">Mão de Obra com Encargos Complementares</t>
          </r>
        </is>
      </c>
      <c r="B5317" s="20" t="inlineStr"/>
      <c r="C5317" s="21" t="inlineStr">
        <is>
          <r>
            <t xml:space="preserve">FONTE</t>
          </r>
        </is>
      </c>
      <c r="D5317" s="21" t="inlineStr">
        <is>
          <r>
            <t xml:space="preserve">UNID</t>
          </r>
        </is>
      </c>
      <c r="E5317" s="21" t="inlineStr">
        <is>
          <r>
            <t xml:space="preserve">COEFICIENTE</t>
          </r>
        </is>
      </c>
      <c r="F5317" s="21" t="inlineStr">
        <is>
          <r>
            <t xml:space="preserve">PREÇO UNITÁRIO</t>
          </r>
        </is>
      </c>
      <c r="G5317" s="21" t="inlineStr">
        <is>
          <r>
            <t xml:space="preserve">TOTAL</t>
          </r>
        </is>
      </c>
    </row>
    <row r="5318" customHeight="1" ht="21">
      <c r="A5318" s="22" t="inlineStr">
        <is>
          <r>
            <t xml:space="preserve">88239</t>
          </r>
        </is>
      </c>
      <c r="B5318" s="23" t="inlineStr">
        <is>
          <r>
            <t xml:space="preserve">AJUDANTE DE CARPINTEIRO COM ENCARGOS COMPLEMENTARES</t>
          </r>
        </is>
      </c>
      <c r="C5318" s="22" t="inlineStr">
        <is>
          <r>
            <t xml:space="preserve">SINAPI</t>
          </r>
        </is>
      </c>
      <c r="D5318" s="22" t="inlineStr">
        <is>
          <r>
            <t xml:space="preserve">H</t>
          </r>
        </is>
      </c>
      <c r="E5318" s="24" t="n">
        <v>0.7356</v>
      </c>
      <c r="F5318" s="25" t="n">
        <v>24.61</v>
      </c>
      <c r="G5318" s="25" t="n">
        <f>TRUNC(TRUNC(E5318,8)*F5318,2)</f>
        <v>18.1</v>
      </c>
    </row>
    <row r="5319" customHeight="1" ht="21">
      <c r="A5319" s="22" t="inlineStr">
        <is>
          <r>
            <t xml:space="preserve">88261</t>
          </r>
        </is>
      </c>
      <c r="B5319" s="23" t="inlineStr">
        <is>
          <r>
            <t xml:space="preserve">CARPINTEIRO DE ESQUADRIAS COM ENCARGOS COMPLEMENTARES</t>
          </r>
        </is>
      </c>
      <c r="C5319" s="22" t="inlineStr">
        <is>
          <r>
            <t xml:space="preserve">SINAPI</t>
          </r>
        </is>
      </c>
      <c r="D5319" s="22" t="inlineStr">
        <is>
          <r>
            <t xml:space="preserve">H</t>
          </r>
        </is>
      </c>
      <c r="E5319" s="24" t="n">
        <v>3.678</v>
      </c>
      <c r="F5319" s="25" t="n">
        <v>29.16</v>
      </c>
      <c r="G5319" s="25" t="n">
        <f>TRUNC(TRUNC(E5319,8)*F5319,2)</f>
        <v>107.25</v>
      </c>
    </row>
    <row r="5320" customHeight="1" ht="15">
      <c r="A5320" s="22" t="inlineStr">
        <is>
          <r>
            <t xml:space="preserve">88309</t>
          </r>
        </is>
      </c>
      <c r="B5320" s="23" t="inlineStr">
        <is>
          <r>
            <t xml:space="preserve">PEDREIRO COM ENCARGOS COMPLEMENTARES</t>
          </r>
        </is>
      </c>
      <c r="C5320" s="22" t="inlineStr">
        <is>
          <r>
            <t xml:space="preserve">SINAPI</t>
          </r>
        </is>
      </c>
      <c r="D5320" s="22" t="inlineStr">
        <is>
          <r>
            <t xml:space="preserve">H</t>
          </r>
        </is>
      </c>
      <c r="E5320" s="24" t="n">
        <v>22.4974</v>
      </c>
      <c r="F5320" s="25" t="n">
        <v>30.58</v>
      </c>
      <c r="G5320" s="25" t="n">
        <f>TRUNC(TRUNC(E5320,8)*F5320,2)</f>
        <v>687.97</v>
      </c>
    </row>
    <row r="5321" customHeight="1" ht="15">
      <c r="A5321" s="22" t="inlineStr">
        <is>
          <r>
            <t xml:space="preserve">88316</t>
          </r>
        </is>
      </c>
      <c r="B5321" s="23" t="inlineStr">
        <is>
          <r>
            <t xml:space="preserve">SERVENTE COM ENCARGOS COMPLEMENTARES</t>
          </r>
        </is>
      </c>
      <c r="C5321" s="22" t="inlineStr">
        <is>
          <r>
            <t xml:space="preserve">SINAPI</t>
          </r>
        </is>
      </c>
      <c r="D5321" s="22" t="inlineStr">
        <is>
          <r>
            <t xml:space="preserve">H</t>
          </r>
        </is>
      </c>
      <c r="E5321" s="24" t="n">
        <v>22.4974</v>
      </c>
      <c r="F5321" s="25" t="n">
        <v>23.56</v>
      </c>
      <c r="G5321" s="25" t="n">
        <f>TRUNC(TRUNC(E5321,8)*F5321,2)</f>
        <v>530.03</v>
      </c>
    </row>
    <row r="5322" customHeight="1" ht="18">
      <c r="A5322" s="2" t="inlineStr"/>
      <c r="B5322" s="2" t="inlineStr"/>
      <c r="C5322" s="2" t="inlineStr"/>
      <c r="D5322" s="2" t="inlineStr"/>
      <c r="E5322" s="26" t="inlineStr">
        <is>
          <r>
            <t xml:space="preserve">TOTAL Mão de Obra com Encargos Complementares:</t>
          </r>
        </is>
      </c>
      <c r="F5322" s="26" t="inlineStr"/>
      <c r="G5322" s="27" t="n">
        <f>SUM(G5318:G5321)</f>
        <v>1343.35</v>
      </c>
    </row>
    <row r="5323" customHeight="1" ht="15">
      <c r="A5323" s="20" t="inlineStr">
        <is>
          <r>
            <t xml:space="preserve">Serviço</t>
          </r>
        </is>
      </c>
      <c r="B5323" s="20" t="inlineStr"/>
      <c r="C5323" s="21" t="inlineStr">
        <is>
          <r>
            <t xml:space="preserve">FONTE</t>
          </r>
        </is>
      </c>
      <c r="D5323" s="21" t="inlineStr">
        <is>
          <r>
            <t xml:space="preserve">UNID</t>
          </r>
        </is>
      </c>
      <c r="E5323" s="21" t="inlineStr">
        <is>
          <r>
            <t xml:space="preserve">COEFICIENTE</t>
          </r>
        </is>
      </c>
      <c r="F5323" s="21" t="inlineStr">
        <is>
          <r>
            <t xml:space="preserve">PREÇO UNITÁRIO</t>
          </r>
        </is>
      </c>
      <c r="G5323" s="21" t="inlineStr">
        <is>
          <r>
            <t xml:space="preserve">TOTAL</t>
          </r>
        </is>
      </c>
    </row>
    <row r="5324" customHeight="1" ht="29">
      <c r="A5324" s="22" t="inlineStr">
        <is>
          <r>
            <t xml:space="preserve">92767</t>
          </r>
        </is>
      </c>
      <c r="B5324" s="23" t="inlineStr">
        <is>
          <r>
            <t xml:space="preserve">ARMAÇÃO DE LAJE DE ESTRUTURA CONVENCIONAL DE CONCRETO ARMADO UTILIZANDO AÇO CA-60 DE 4,2 MM - MONTAGEM. AF_06/2022</t>
          </r>
        </is>
      </c>
      <c r="C5324" s="22" t="inlineStr">
        <is>
          <r>
            <t xml:space="preserve">SINAPI</t>
          </r>
        </is>
      </c>
      <c r="D5324" s="22" t="inlineStr">
        <is>
          <r>
            <t xml:space="preserve">KG</t>
          </r>
        </is>
      </c>
      <c r="E5324" s="24" t="n">
        <v>28.9369</v>
      </c>
      <c r="F5324" s="25" t="n">
        <v>15.32</v>
      </c>
      <c r="G5324" s="25" t="n">
        <f>TRUNC(TRUNC(E5324,8)*F5324,2)</f>
        <v>443.31</v>
      </c>
    </row>
    <row r="5325" customHeight="1" ht="29">
      <c r="A5325" s="22" t="inlineStr">
        <is>
          <r>
            <t xml:space="preserve">94972</t>
          </r>
        </is>
      </c>
      <c r="B5325" s="23" t="inlineStr">
        <is>
          <r>
            <t xml:space="preserve">CONCRETO FCK = 30MPA, TRAÇO 1:2,1:2,5 (EM MASSA SECA DE CIMENTO/ AREIA MÉDIA/ BRITA 1) - PREPARO MECÂNICO COM BETONEIRA 600 L. AF_05/2021</t>
          </r>
        </is>
      </c>
      <c r="C5325" s="22" t="inlineStr">
        <is>
          <r>
            <t xml:space="preserve">SINAPI</t>
          </r>
        </is>
      </c>
      <c r="D5325" s="22" t="inlineStr">
        <is>
          <r>
            <t xml:space="preserve">M3</t>
          </r>
        </is>
      </c>
      <c r="E5325" s="24" t="n">
        <v>1.2</v>
      </c>
      <c r="F5325" s="25" t="n">
        <v>535.17</v>
      </c>
      <c r="G5325" s="25" t="n">
        <f>TRUNC(TRUNC(E5325,8)*F5325,2)</f>
        <v>642.2</v>
      </c>
    </row>
    <row r="5326" customHeight="1" ht="15">
      <c r="A5326" s="2" t="inlineStr"/>
      <c r="B5326" s="2" t="inlineStr"/>
      <c r="C5326" s="2" t="inlineStr"/>
      <c r="D5326" s="2" t="inlineStr"/>
      <c r="E5326" s="26" t="inlineStr">
        <is>
          <r>
            <t xml:space="preserve">TOTAL Serviço:</t>
          </r>
        </is>
      </c>
      <c r="F5326" s="26" t="inlineStr"/>
      <c r="G5326" s="27" t="n">
        <f>SUM(G5324:G5325)</f>
        <v>1085.51</v>
      </c>
    </row>
    <row r="5327" customHeight="1" ht="15">
      <c r="A5327" s="2" t="inlineStr"/>
      <c r="B5327" s="2" t="inlineStr"/>
      <c r="C5327" s="2" t="inlineStr"/>
      <c r="D5327" s="2" t="inlineStr"/>
      <c r="E5327" s="28" t="inlineStr">
        <is>
          <r>
            <t xml:space="preserve">VALOR:</t>
          </r>
        </is>
      </c>
      <c r="F5327" s="28" t="inlineStr"/>
      <c r="G5327" s="29" t="n">
        <f>ROUND(SUM(G5310,G5316,G5322,G5326),2)</f>
        <v>2567.01</v>
      </c>
    </row>
    <row r="5328" customHeight="1" ht="15">
      <c r="A5328" s="2" t="inlineStr"/>
      <c r="B5328" s="2" t="inlineStr"/>
      <c r="C5328" s="2" t="inlineStr"/>
      <c r="D5328" s="2" t="inlineStr"/>
      <c r="E5328" s="28" t="inlineStr">
        <is>
          <r>
            <t xml:space="preserve">VALOR BDI (20.34%):</t>
          </r>
        </is>
      </c>
      <c r="F5328" s="28" t="inlineStr"/>
      <c r="G5328" s="29" t="n">
        <f>ROUND(G5327*(20.34/100),2)</f>
        <v>522.13</v>
      </c>
    </row>
    <row r="5329" customHeight="1" ht="15">
      <c r="A5329" s="2" t="inlineStr"/>
      <c r="B5329" s="2" t="inlineStr"/>
      <c r="C5329" s="2" t="inlineStr"/>
      <c r="D5329" s="2" t="inlineStr"/>
      <c r="E5329" s="28" t="inlineStr">
        <is>
          <r>
            <t xml:space="preserve">VALOR COM BDI:</t>
          </r>
        </is>
      </c>
      <c r="F5329" s="28" t="inlineStr"/>
      <c r="G5329" s="29" t="n">
        <f>G5328+G5327</f>
        <v>3089.14</v>
      </c>
    </row>
    <row r="5330" customHeight="1" ht="10">
      <c r="A5330" s="2" t="inlineStr"/>
      <c r="B5330" s="2" t="inlineStr"/>
      <c r="C5330" s="2" t="inlineStr"/>
      <c r="D5330" s="2" t="inlineStr"/>
      <c r="E5330" s="18" t="inlineStr"/>
      <c r="F5330" s="18" t="inlineStr"/>
      <c r="G5330" s="18" t="inlineStr"/>
    </row>
    <row r="5331" customHeight="1" ht="20">
      <c r="A5331" s="19" t="inlineStr">
        <is>
          <r>
            <t xml:space="preserve">​88310​ PINTOR COM ENCARGOS COMPLEMENTARES​ (H)</t>
          </r>
        </is>
      </c>
      <c r="B5331" s="19" t="inlineStr"/>
      <c r="C5331" s="19" t="inlineStr"/>
      <c r="D5331" s="19" t="inlineStr"/>
      <c r="E5331" s="19" t="inlineStr"/>
      <c r="F5331" s="19" t="inlineStr"/>
      <c r="G5331" s="19" t="inlineStr"/>
    </row>
    <row r="5332" customHeight="1" ht="15">
      <c r="A5332" s="20" t="inlineStr">
        <is>
          <r>
            <t xml:space="preserve">Encargos Complementares</t>
          </r>
        </is>
      </c>
      <c r="B5332" s="20" t="inlineStr"/>
      <c r="C5332" s="21" t="inlineStr">
        <is>
          <r>
            <t xml:space="preserve">FONTE</t>
          </r>
        </is>
      </c>
      <c r="D5332" s="21" t="inlineStr">
        <is>
          <r>
            <t xml:space="preserve">UNID</t>
          </r>
        </is>
      </c>
      <c r="E5332" s="21" t="inlineStr">
        <is>
          <r>
            <t xml:space="preserve">COEFICIENTE</t>
          </r>
        </is>
      </c>
      <c r="F5332" s="21" t="inlineStr">
        <is>
          <r>
            <t xml:space="preserve">PREÇO UNITÁRIO</t>
          </r>
        </is>
      </c>
      <c r="G5332" s="21" t="inlineStr">
        <is>
          <r>
            <t xml:space="preserve">TOTAL</t>
          </r>
        </is>
      </c>
    </row>
    <row r="5333" customHeight="1" ht="21">
      <c r="A5333" s="22" t="inlineStr">
        <is>
          <r>
            <t xml:space="preserve">00037370</t>
          </r>
        </is>
      </c>
      <c r="B5333" s="23" t="inlineStr">
        <is>
          <r>
            <t xml:space="preserve">ALIMENTACAO - HORISTA (COLETADO CAIXA - ENCARGOS COMPLEMENTARES)</t>
          </r>
        </is>
      </c>
      <c r="C5333" s="22" t="inlineStr">
        <is>
          <r>
            <t xml:space="preserve">SINAPI</t>
          </r>
        </is>
      </c>
      <c r="D5333" s="22" t="inlineStr">
        <is>
          <r>
            <t xml:space="preserve">H</t>
          </r>
        </is>
      </c>
      <c r="E5333" s="24" t="n">
        <v>1.0</v>
      </c>
      <c r="F5333" s="25" t="n">
        <v>3.62</v>
      </c>
      <c r="G5333" s="25" t="n">
        <f>TRUNC(TRUNC(E5333,8)*F5333,2)</f>
        <v>3.62</v>
      </c>
    </row>
    <row r="5334" customHeight="1" ht="21">
      <c r="A5334" s="22" t="inlineStr">
        <is>
          <r>
            <t xml:space="preserve">00043490</t>
          </r>
        </is>
      </c>
      <c r="B5334" s="23" t="inlineStr">
        <is>
          <r>
            <t xml:space="preserve">EPI - FAMILIA PINTOR - HORISTA (ENCARGOS COMPLEMENTARES - COLETADO CAIXA)</t>
          </r>
        </is>
      </c>
      <c r="C5334" s="22" t="inlineStr">
        <is>
          <r>
            <t xml:space="preserve">SINAPI</t>
          </r>
        </is>
      </c>
      <c r="D5334" s="22" t="inlineStr">
        <is>
          <r>
            <t xml:space="preserve">H</t>
          </r>
        </is>
      </c>
      <c r="E5334" s="24" t="n">
        <v>1.0</v>
      </c>
      <c r="F5334" s="25" t="n">
        <v>1.85</v>
      </c>
      <c r="G5334" s="25" t="n">
        <f>TRUNC(TRUNC(E5334,8)*F5334,2)</f>
        <v>1.85</v>
      </c>
    </row>
    <row r="5335" customHeight="1" ht="21">
      <c r="A5335" s="22" t="inlineStr">
        <is>
          <r>
            <t xml:space="preserve">00037372</t>
          </r>
        </is>
      </c>
      <c r="B5335" s="23" t="inlineStr">
        <is>
          <r>
            <t xml:space="preserve">EXAMES - HORISTA (COLETADO CAIXA - ENCARGOS COMPLEMENTARES)</t>
          </r>
        </is>
      </c>
      <c r="C5335" s="22" t="inlineStr">
        <is>
          <r>
            <t xml:space="preserve">SINAPI</t>
          </r>
        </is>
      </c>
      <c r="D5335" s="22" t="inlineStr">
        <is>
          <r>
            <t xml:space="preserve">H</t>
          </r>
        </is>
      </c>
      <c r="E5335" s="24" t="n">
        <v>1.0</v>
      </c>
      <c r="F5335" s="25" t="n">
        <v>1.43</v>
      </c>
      <c r="G5335" s="25" t="n">
        <f>TRUNC(TRUNC(E5335,8)*F5335,2)</f>
        <v>1.43</v>
      </c>
    </row>
    <row r="5336" customHeight="1" ht="21">
      <c r="A5336" s="22" t="inlineStr">
        <is>
          <r>
            <t xml:space="preserve">00043466</t>
          </r>
        </is>
      </c>
      <c r="B5336" s="23" t="inlineStr">
        <is>
          <r>
            <t xml:space="preserve">FERRAMENTAS - FAMILIA PINTOR - HORISTA (ENCARGOS COMPLEMENTARES - COLETADO CAIXA)</t>
          </r>
        </is>
      </c>
      <c r="C5336" s="22" t="inlineStr">
        <is>
          <r>
            <t xml:space="preserve">SINAPI</t>
          </r>
        </is>
      </c>
      <c r="D5336" s="22" t="inlineStr">
        <is>
          <r>
            <t xml:space="preserve">H</t>
          </r>
        </is>
      </c>
      <c r="E5336" s="24" t="n">
        <v>1.0</v>
      </c>
      <c r="F5336" s="25" t="n">
        <v>2.05</v>
      </c>
      <c r="G5336" s="25" t="n">
        <f>TRUNC(TRUNC(E5336,8)*F5336,2)</f>
        <v>2.05</v>
      </c>
    </row>
    <row r="5337" customHeight="1" ht="21">
      <c r="A5337" s="22" t="inlineStr">
        <is>
          <r>
            <t xml:space="preserve">00037373</t>
          </r>
        </is>
      </c>
      <c r="B5337" s="23" t="inlineStr">
        <is>
          <r>
            <t xml:space="preserve">SEGURO - HORISTA (COLETADO CAIXA - ENCARGOS COMPLEMENTARES)</t>
          </r>
        </is>
      </c>
      <c r="C5337" s="22" t="inlineStr">
        <is>
          <r>
            <t xml:space="preserve">SINAPI</t>
          </r>
        </is>
      </c>
      <c r="D5337" s="22" t="inlineStr">
        <is>
          <r>
            <t xml:space="preserve">H</t>
          </r>
        </is>
      </c>
      <c r="E5337" s="24" t="n">
        <v>1.0</v>
      </c>
      <c r="F5337" s="25" t="n">
        <v>0.08</v>
      </c>
      <c r="G5337" s="25" t="n">
        <f>TRUNC(TRUNC(E5337,8)*F5337,2)</f>
        <v>0.08</v>
      </c>
    </row>
    <row r="5338" customHeight="1" ht="21">
      <c r="A5338" s="22" t="inlineStr">
        <is>
          <r>
            <t xml:space="preserve">00037371</t>
          </r>
        </is>
      </c>
      <c r="B5338" s="23" t="inlineStr">
        <is>
          <r>
            <t xml:space="preserve">TRANSPORTE - HORISTA (COLETADO CAIXA - ENCARGOS COMPLEMENTARES)</t>
          </r>
        </is>
      </c>
      <c r="C5338" s="22" t="inlineStr">
        <is>
          <r>
            <t xml:space="preserve">SINAPI</t>
          </r>
        </is>
      </c>
      <c r="D5338" s="22" t="inlineStr">
        <is>
          <r>
            <t xml:space="preserve">H</t>
          </r>
        </is>
      </c>
      <c r="E5338" s="24" t="n">
        <v>1.0</v>
      </c>
      <c r="F5338" s="25" t="n">
        <v>1.09</v>
      </c>
      <c r="G5338" s="25" t="n">
        <f>TRUNC(TRUNC(E5338,8)*F5338,2)</f>
        <v>1.09</v>
      </c>
    </row>
    <row r="5339" customHeight="1" ht="15">
      <c r="A5339" s="2" t="inlineStr"/>
      <c r="B5339" s="2" t="inlineStr"/>
      <c r="C5339" s="2" t="inlineStr"/>
      <c r="D5339" s="2" t="inlineStr"/>
      <c r="E5339" s="26" t="inlineStr">
        <is>
          <r>
            <t xml:space="preserve">TOTAL Encargos Complementares:</t>
          </r>
        </is>
      </c>
      <c r="F5339" s="26" t="inlineStr"/>
      <c r="G5339" s="27" t="n">
        <f>SUM(G5333:G5338)</f>
        <v>10.12</v>
      </c>
    </row>
    <row r="5340" customHeight="1" ht="15">
      <c r="A5340" s="20" t="inlineStr">
        <is>
          <r>
            <t xml:space="preserve">Mão de Obra</t>
          </r>
        </is>
      </c>
      <c r="B5340" s="20" t="inlineStr"/>
      <c r="C5340" s="21" t="inlineStr">
        <is>
          <r>
            <t xml:space="preserve">FONTE</t>
          </r>
        </is>
      </c>
      <c r="D5340" s="21" t="inlineStr">
        <is>
          <r>
            <t xml:space="preserve">UNID</t>
          </r>
        </is>
      </c>
      <c r="E5340" s="21" t="inlineStr">
        <is>
          <r>
            <t xml:space="preserve">COEFICIENTE</t>
          </r>
        </is>
      </c>
      <c r="F5340" s="21" t="inlineStr">
        <is>
          <r>
            <t xml:space="preserve">PREÇO UNITÁRIO</t>
          </r>
        </is>
      </c>
      <c r="G5340" s="21" t="inlineStr">
        <is>
          <r>
            <t xml:space="preserve">TOTAL</t>
          </r>
        </is>
      </c>
    </row>
    <row r="5341" customHeight="1" ht="15">
      <c r="A5341" s="22" t="inlineStr">
        <is>
          <r>
            <t xml:space="preserve">00004783</t>
          </r>
        </is>
      </c>
      <c r="B5341" s="23" t="inlineStr">
        <is>
          <r>
            <t xml:space="preserve">PINTOR (HORISTA)</t>
          </r>
        </is>
      </c>
      <c r="C5341" s="22" t="inlineStr">
        <is>
          <r>
            <t xml:space="preserve">SINAPI</t>
          </r>
        </is>
      </c>
      <c r="D5341" s="22" t="inlineStr">
        <is>
          <r>
            <t xml:space="preserve">H</t>
          </r>
        </is>
      </c>
      <c r="E5341" s="24" t="n">
        <v>1.0</v>
      </c>
      <c r="F5341" s="25" t="n">
        <v>21.81</v>
      </c>
      <c r="G5341" s="25" t="n">
        <f>TRUNC(TRUNC(E5341,8)*F5341,2)</f>
        <v>21.81</v>
      </c>
    </row>
    <row r="5342" customHeight="1" ht="15">
      <c r="A5342" s="2" t="inlineStr"/>
      <c r="B5342" s="2" t="inlineStr"/>
      <c r="C5342" s="2" t="inlineStr"/>
      <c r="D5342" s="2" t="inlineStr"/>
      <c r="E5342" s="26" t="inlineStr">
        <is>
          <r>
            <t xml:space="preserve">TOTAL Mão de Obra:</t>
          </r>
        </is>
      </c>
      <c r="F5342" s="26" t="inlineStr"/>
      <c r="G5342" s="27" t="n">
        <f>SUM(G5341:G5341)</f>
        <v>21.81</v>
      </c>
    </row>
    <row r="5343" customHeight="1" ht="15">
      <c r="A5343" s="20" t="inlineStr">
        <is>
          <r>
            <t xml:space="preserve">Serviço</t>
          </r>
        </is>
      </c>
      <c r="B5343" s="20" t="inlineStr"/>
      <c r="C5343" s="21" t="inlineStr">
        <is>
          <r>
            <t xml:space="preserve">FONTE</t>
          </r>
        </is>
      </c>
      <c r="D5343" s="21" t="inlineStr">
        <is>
          <r>
            <t xml:space="preserve">UNID</t>
          </r>
        </is>
      </c>
      <c r="E5343" s="21" t="inlineStr">
        <is>
          <r>
            <t xml:space="preserve">COEFICIENTE</t>
          </r>
        </is>
      </c>
      <c r="F5343" s="21" t="inlineStr">
        <is>
          <r>
            <t xml:space="preserve">PREÇO UNITÁRIO</t>
          </r>
        </is>
      </c>
      <c r="G5343" s="21" t="inlineStr">
        <is>
          <r>
            <t xml:space="preserve">TOTAL</t>
          </r>
        </is>
      </c>
    </row>
    <row r="5344" customHeight="1" ht="21">
      <c r="A5344" s="22" t="inlineStr">
        <is>
          <r>
            <t xml:space="preserve">95372</t>
          </r>
        </is>
      </c>
      <c r="B5344" s="23" t="inlineStr">
        <is>
          <r>
            <t xml:space="preserve">CURSO DE CAPACITAÇÃO PARA PINTOR (ENCARGOS COMPLEMENTARES) - HORISTA</t>
          </r>
        </is>
      </c>
      <c r="C5344" s="22" t="inlineStr">
        <is>
          <r>
            <t xml:space="preserve">SINAPI</t>
          </r>
        </is>
      </c>
      <c r="D5344" s="22" t="inlineStr">
        <is>
          <r>
            <t xml:space="preserve">H</t>
          </r>
        </is>
      </c>
      <c r="E5344" s="24" t="n">
        <v>1.0</v>
      </c>
      <c r="F5344" s="25" t="n">
        <v>0.32</v>
      </c>
      <c r="G5344" s="25" t="n">
        <f>TRUNC(TRUNC(E5344,8)*F5344,2)</f>
        <v>0.32</v>
      </c>
    </row>
    <row r="5345" customHeight="1" ht="15">
      <c r="A5345" s="2" t="inlineStr"/>
      <c r="B5345" s="2" t="inlineStr"/>
      <c r="C5345" s="2" t="inlineStr"/>
      <c r="D5345" s="2" t="inlineStr"/>
      <c r="E5345" s="26" t="inlineStr">
        <is>
          <r>
            <t xml:space="preserve">TOTAL Serviço:</t>
          </r>
        </is>
      </c>
      <c r="F5345" s="26" t="inlineStr"/>
      <c r="G5345" s="27" t="n">
        <f>SUM(G5344:G5344)</f>
        <v>0.32</v>
      </c>
    </row>
    <row r="5346" customHeight="1" ht="15">
      <c r="A5346" s="2" t="inlineStr"/>
      <c r="B5346" s="2" t="inlineStr"/>
      <c r="C5346" s="2" t="inlineStr"/>
      <c r="D5346" s="2" t="inlineStr"/>
      <c r="E5346" s="28" t="inlineStr">
        <is>
          <r>
            <t xml:space="preserve">VALOR:</t>
          </r>
        </is>
      </c>
      <c r="F5346" s="28" t="inlineStr"/>
      <c r="G5346" s="29" t="n">
        <f>ROUND(SUM(G5339,G5342,G5345),2)</f>
        <v>32.25</v>
      </c>
    </row>
    <row r="5347" customHeight="1" ht="15">
      <c r="A5347" s="2" t="inlineStr"/>
      <c r="B5347" s="2" t="inlineStr"/>
      <c r="C5347" s="2" t="inlineStr"/>
      <c r="D5347" s="2" t="inlineStr"/>
      <c r="E5347" s="28" t="inlineStr">
        <is>
          <r>
            <t xml:space="preserve">VALOR BDI (20.34%):</t>
          </r>
        </is>
      </c>
      <c r="F5347" s="28" t="inlineStr"/>
      <c r="G5347" s="29" t="n">
        <f>ROUND(G5346*(20.34/100),2)</f>
        <v>6.56</v>
      </c>
    </row>
    <row r="5348" customHeight="1" ht="15">
      <c r="A5348" s="2" t="inlineStr"/>
      <c r="B5348" s="2" t="inlineStr"/>
      <c r="C5348" s="2" t="inlineStr"/>
      <c r="D5348" s="2" t="inlineStr"/>
      <c r="E5348" s="28" t="inlineStr">
        <is>
          <r>
            <t xml:space="preserve">VALOR COM BDI:</t>
          </r>
        </is>
      </c>
      <c r="F5348" s="28" t="inlineStr"/>
      <c r="G5348" s="29" t="n">
        <f>G5347+G5346</f>
        <v>38.81</v>
      </c>
    </row>
    <row r="5349" customHeight="1" ht="10">
      <c r="A5349" s="2" t="inlineStr"/>
      <c r="B5349" s="2" t="inlineStr"/>
      <c r="C5349" s="2" t="inlineStr"/>
      <c r="D5349" s="2" t="inlineStr"/>
      <c r="E5349" s="18" t="inlineStr"/>
      <c r="F5349" s="18" t="inlineStr"/>
      <c r="G5349" s="18" t="inlineStr"/>
    </row>
    <row r="5350" customHeight="1" ht="20">
      <c r="A5350" s="19" t="inlineStr">
        <is>
          <r>
            <t xml:space="preserve">​100719​ PINTURA COM TINTA ALQUÍDICA DE FUNDO (TIPO ZARCÃO) PULVERIZADA SOBRE PERFIL METÁLICO EXECUTADO EM FÁBRICA (POR DEMÃO). AF_01/2020_PE​ (M2)</t>
          </r>
        </is>
      </c>
      <c r="B5350" s="19" t="inlineStr"/>
      <c r="C5350" s="19" t="inlineStr"/>
      <c r="D5350" s="19" t="inlineStr"/>
      <c r="E5350" s="19" t="inlineStr"/>
      <c r="F5350" s="19" t="inlineStr"/>
      <c r="G5350" s="19" t="inlineStr"/>
    </row>
    <row r="5351" customHeight="1" ht="15">
      <c r="A5351" s="20" t="inlineStr">
        <is>
          <r>
            <t xml:space="preserve">Material</t>
          </r>
        </is>
      </c>
      <c r="B5351" s="20" t="inlineStr"/>
      <c r="C5351" s="21" t="inlineStr">
        <is>
          <r>
            <t xml:space="preserve">FONTE</t>
          </r>
        </is>
      </c>
      <c r="D5351" s="21" t="inlineStr">
        <is>
          <r>
            <t xml:space="preserve">UNID</t>
          </r>
        </is>
      </c>
      <c r="E5351" s="21" t="inlineStr">
        <is>
          <r>
            <t xml:space="preserve">COEFICIENTE</t>
          </r>
        </is>
      </c>
      <c r="F5351" s="21" t="inlineStr">
        <is>
          <r>
            <t xml:space="preserve">PREÇO UNITÁRIO</t>
          </r>
        </is>
      </c>
      <c r="G5351" s="21" t="inlineStr">
        <is>
          <r>
            <t xml:space="preserve">TOTAL</t>
          </r>
        </is>
      </c>
    </row>
    <row r="5352" customHeight="1" ht="15">
      <c r="A5352" s="22" t="inlineStr">
        <is>
          <r>
            <t xml:space="preserve">00005318</t>
          </r>
        </is>
      </c>
      <c r="B5352" s="23" t="inlineStr">
        <is>
          <r>
            <t xml:space="preserve">DILUENTE AGUARRAS</t>
          </r>
        </is>
      </c>
      <c r="C5352" s="22" t="inlineStr">
        <is>
          <r>
            <t xml:space="preserve">SINAPI</t>
          </r>
        </is>
      </c>
      <c r="D5352" s="22" t="inlineStr">
        <is>
          <r>
            <t xml:space="preserve">L</t>
          </r>
        </is>
      </c>
      <c r="E5352" s="24" t="n">
        <v>0.0575</v>
      </c>
      <c r="F5352" s="25" t="n">
        <v>23.98</v>
      </c>
      <c r="G5352" s="25" t="n">
        <f>TRUNC(TRUNC(E5352,8)*F5352,2)</f>
        <v>1.37</v>
      </c>
    </row>
    <row r="5353" customHeight="1" ht="21">
      <c r="A5353" s="22" t="inlineStr">
        <is>
          <r>
            <t xml:space="preserve">00007307</t>
          </r>
        </is>
      </c>
      <c r="B5353" s="23" t="inlineStr">
        <is>
          <r>
            <t xml:space="preserve">FUNDO ANTICORROSIVO PARA METAIS FERROSOS (ZARCAO)</t>
          </r>
        </is>
      </c>
      <c r="C5353" s="22" t="inlineStr">
        <is>
          <r>
            <t xml:space="preserve">SINAPI</t>
          </r>
        </is>
      </c>
      <c r="D5353" s="22" t="inlineStr">
        <is>
          <r>
            <t xml:space="preserve">L</t>
          </r>
        </is>
      </c>
      <c r="E5353" s="24" t="n">
        <v>0.1908</v>
      </c>
      <c r="F5353" s="25" t="n">
        <v>48.68</v>
      </c>
      <c r="G5353" s="25" t="n">
        <f>TRUNC(TRUNC(E5353,8)*F5353,2)</f>
        <v>9.28</v>
      </c>
    </row>
    <row r="5354" customHeight="1" ht="15">
      <c r="A5354" s="2" t="inlineStr"/>
      <c r="B5354" s="2" t="inlineStr"/>
      <c r="C5354" s="2" t="inlineStr"/>
      <c r="D5354" s="2" t="inlineStr"/>
      <c r="E5354" s="26" t="inlineStr">
        <is>
          <r>
            <t xml:space="preserve">TOTAL Material:</t>
          </r>
        </is>
      </c>
      <c r="F5354" s="26" t="inlineStr"/>
      <c r="G5354" s="27" t="n">
        <f>SUM(G5352:G5353)</f>
        <v>10.65</v>
      </c>
    </row>
    <row r="5355" customHeight="1" ht="15">
      <c r="A5355" s="20" t="inlineStr">
        <is>
          <r>
            <t xml:space="preserve">Mão de Obra com Encargos Complementares</t>
          </r>
        </is>
      </c>
      <c r="B5355" s="20" t="inlineStr"/>
      <c r="C5355" s="21" t="inlineStr">
        <is>
          <r>
            <t xml:space="preserve">FONTE</t>
          </r>
        </is>
      </c>
      <c r="D5355" s="21" t="inlineStr">
        <is>
          <r>
            <t xml:space="preserve">UNID</t>
          </r>
        </is>
      </c>
      <c r="E5355" s="21" t="inlineStr">
        <is>
          <r>
            <t xml:space="preserve">COEFICIENTE</t>
          </r>
        </is>
      </c>
      <c r="F5355" s="21" t="inlineStr">
        <is>
          <r>
            <t xml:space="preserve">PREÇO UNITÁRIO</t>
          </r>
        </is>
      </c>
      <c r="G5355" s="21" t="inlineStr">
        <is>
          <r>
            <t xml:space="preserve">TOTAL</t>
          </r>
        </is>
      </c>
    </row>
    <row r="5356" customHeight="1" ht="15">
      <c r="A5356" s="22" t="inlineStr">
        <is>
          <r>
            <t xml:space="preserve">88310</t>
          </r>
        </is>
      </c>
      <c r="B5356" s="23" t="inlineStr">
        <is>
          <r>
            <t xml:space="preserve">PINTOR COM ENCARGOS COMPLEMENTARES</t>
          </r>
        </is>
      </c>
      <c r="C5356" s="22" t="inlineStr">
        <is>
          <r>
            <t xml:space="preserve">SINAPI</t>
          </r>
        </is>
      </c>
      <c r="D5356" s="22" t="inlineStr">
        <is>
          <r>
            <t xml:space="preserve">H</t>
          </r>
        </is>
      </c>
      <c r="E5356" s="24" t="n">
        <v>0.0635</v>
      </c>
      <c r="F5356" s="25" t="n">
        <v>32.25</v>
      </c>
      <c r="G5356" s="25" t="n">
        <f>TRUNC(TRUNC(E5356,8)*F5356,2)</f>
        <v>2.04</v>
      </c>
    </row>
    <row r="5357" customHeight="1" ht="18">
      <c r="A5357" s="2" t="inlineStr"/>
      <c r="B5357" s="2" t="inlineStr"/>
      <c r="C5357" s="2" t="inlineStr"/>
      <c r="D5357" s="2" t="inlineStr"/>
      <c r="E5357" s="26" t="inlineStr">
        <is>
          <r>
            <t xml:space="preserve">TOTAL Mão de Obra com Encargos Complementares:</t>
          </r>
        </is>
      </c>
      <c r="F5357" s="26" t="inlineStr"/>
      <c r="G5357" s="27" t="n">
        <f>SUM(G5356:G5356)</f>
        <v>2.04</v>
      </c>
    </row>
    <row r="5358" customHeight="1" ht="15">
      <c r="A5358" s="2" t="inlineStr"/>
      <c r="B5358" s="2" t="inlineStr"/>
      <c r="C5358" s="2" t="inlineStr"/>
      <c r="D5358" s="2" t="inlineStr"/>
      <c r="E5358" s="28" t="inlineStr">
        <is>
          <r>
            <t xml:space="preserve">VALOR:</t>
          </r>
        </is>
      </c>
      <c r="F5358" s="28" t="inlineStr"/>
      <c r="G5358" s="29" t="n">
        <f>ROUND(SUM(G5354,G5357),2)</f>
        <v>12.69</v>
      </c>
    </row>
    <row r="5359" customHeight="1" ht="15">
      <c r="A5359" s="2" t="inlineStr"/>
      <c r="B5359" s="2" t="inlineStr"/>
      <c r="C5359" s="2" t="inlineStr"/>
      <c r="D5359" s="2" t="inlineStr"/>
      <c r="E5359" s="28" t="inlineStr">
        <is>
          <r>
            <t xml:space="preserve">VALOR BDI (20.34%):</t>
          </r>
        </is>
      </c>
      <c r="F5359" s="28" t="inlineStr"/>
      <c r="G5359" s="29" t="n">
        <f>ROUND(G5358*(20.34/100),2)</f>
        <v>2.58</v>
      </c>
    </row>
    <row r="5360" customHeight="1" ht="15">
      <c r="A5360" s="2" t="inlineStr"/>
      <c r="B5360" s="2" t="inlineStr"/>
      <c r="C5360" s="2" t="inlineStr"/>
      <c r="D5360" s="2" t="inlineStr"/>
      <c r="E5360" s="28" t="inlineStr">
        <is>
          <r>
            <t xml:space="preserve">VALOR COM BDI:</t>
          </r>
        </is>
      </c>
      <c r="F5360" s="28" t="inlineStr"/>
      <c r="G5360" s="29" t="n">
        <f>G5359+G5358</f>
        <v>15.27</v>
      </c>
    </row>
    <row r="5361" customHeight="1" ht="10">
      <c r="A5361" s="2" t="inlineStr"/>
      <c r="B5361" s="2" t="inlineStr"/>
      <c r="C5361" s="2" t="inlineStr"/>
      <c r="D5361" s="2" t="inlineStr"/>
      <c r="E5361" s="18" t="inlineStr"/>
      <c r="F5361" s="18" t="inlineStr"/>
      <c r="G5361" s="18" t="inlineStr"/>
    </row>
    <row r="5362" customHeight="1" ht="20">
      <c r="A5362" s="19" t="inlineStr">
        <is>
          <r>
            <t xml:space="preserve">​102234​ PINTURA IMUNIZANTE PARA MADEIRA, 2 DEMÃOS. AF_01/2021​ (M2)</t>
          </r>
        </is>
      </c>
      <c r="B5362" s="19" t="inlineStr"/>
      <c r="C5362" s="19" t="inlineStr"/>
      <c r="D5362" s="19" t="inlineStr"/>
      <c r="E5362" s="19" t="inlineStr"/>
      <c r="F5362" s="19" t="inlineStr"/>
      <c r="G5362" s="19" t="inlineStr"/>
    </row>
    <row r="5363" customHeight="1" ht="15">
      <c r="A5363" s="20" t="inlineStr">
        <is>
          <r>
            <t xml:space="preserve">Material</t>
          </r>
        </is>
      </c>
      <c r="B5363" s="20" t="inlineStr"/>
      <c r="C5363" s="21" t="inlineStr">
        <is>
          <r>
            <t xml:space="preserve">FONTE</t>
          </r>
        </is>
      </c>
      <c r="D5363" s="21" t="inlineStr">
        <is>
          <r>
            <t xml:space="preserve">UNID</t>
          </r>
        </is>
      </c>
      <c r="E5363" s="21" t="inlineStr">
        <is>
          <r>
            <t xml:space="preserve">COEFICIENTE</t>
          </r>
        </is>
      </c>
      <c r="F5363" s="21" t="inlineStr">
        <is>
          <r>
            <t xml:space="preserve">PREÇO UNITÁRIO</t>
          </r>
        </is>
      </c>
      <c r="G5363" s="21" t="inlineStr">
        <is>
          <r>
            <t xml:space="preserve">TOTAL</t>
          </r>
        </is>
      </c>
    </row>
    <row r="5364" customHeight="1" ht="15">
      <c r="A5364" s="22" t="inlineStr">
        <is>
          <r>
            <t xml:space="preserve">00007340</t>
          </r>
        </is>
      </c>
      <c r="B5364" s="23" t="inlineStr">
        <is>
          <r>
            <t xml:space="preserve">IMUNIZANTE PARA MADEIRA, INCOLOR</t>
          </r>
        </is>
      </c>
      <c r="C5364" s="22" t="inlineStr">
        <is>
          <r>
            <t xml:space="preserve">SINAPI</t>
          </r>
        </is>
      </c>
      <c r="D5364" s="22" t="inlineStr">
        <is>
          <r>
            <t xml:space="preserve">L</t>
          </r>
        </is>
      </c>
      <c r="E5364" s="24" t="n">
        <v>0.3257</v>
      </c>
      <c r="F5364" s="25" t="n">
        <v>26.86</v>
      </c>
      <c r="G5364" s="25" t="n">
        <f>TRUNC(TRUNC(E5364,8)*F5364,2)</f>
        <v>8.74</v>
      </c>
    </row>
    <row r="5365" customHeight="1" ht="15">
      <c r="A5365" s="2" t="inlineStr"/>
      <c r="B5365" s="2" t="inlineStr"/>
      <c r="C5365" s="2" t="inlineStr"/>
      <c r="D5365" s="2" t="inlineStr"/>
      <c r="E5365" s="26" t="inlineStr">
        <is>
          <r>
            <t xml:space="preserve">TOTAL Material:</t>
          </r>
        </is>
      </c>
      <c r="F5365" s="26" t="inlineStr"/>
      <c r="G5365" s="27" t="n">
        <f>SUM(G5364:G5364)</f>
        <v>8.74</v>
      </c>
    </row>
    <row r="5366" customHeight="1" ht="15">
      <c r="A5366" s="20" t="inlineStr">
        <is>
          <r>
            <t xml:space="preserve">Mão de Obra com Encargos Complementares</t>
          </r>
        </is>
      </c>
      <c r="B5366" s="20" t="inlineStr"/>
      <c r="C5366" s="21" t="inlineStr">
        <is>
          <r>
            <t xml:space="preserve">FONTE</t>
          </r>
        </is>
      </c>
      <c r="D5366" s="21" t="inlineStr">
        <is>
          <r>
            <t xml:space="preserve">UNID</t>
          </r>
        </is>
      </c>
      <c r="E5366" s="21" t="inlineStr">
        <is>
          <r>
            <t xml:space="preserve">COEFICIENTE</t>
          </r>
        </is>
      </c>
      <c r="F5366" s="21" t="inlineStr">
        <is>
          <r>
            <t xml:space="preserve">PREÇO UNITÁRIO</t>
          </r>
        </is>
      </c>
      <c r="G5366" s="21" t="inlineStr">
        <is>
          <r>
            <t xml:space="preserve">TOTAL</t>
          </r>
        </is>
      </c>
    </row>
    <row r="5367" customHeight="1" ht="15">
      <c r="A5367" s="22" t="inlineStr">
        <is>
          <r>
            <t xml:space="preserve">88310</t>
          </r>
        </is>
      </c>
      <c r="B5367" s="23" t="inlineStr">
        <is>
          <r>
            <t xml:space="preserve">PINTOR COM ENCARGOS COMPLEMENTARES</t>
          </r>
        </is>
      </c>
      <c r="C5367" s="22" t="inlineStr">
        <is>
          <r>
            <t xml:space="preserve">SINAPI</t>
          </r>
        </is>
      </c>
      <c r="D5367" s="22" t="inlineStr">
        <is>
          <r>
            <t xml:space="preserve">H</t>
          </r>
        </is>
      </c>
      <c r="E5367" s="24" t="n">
        <v>0.4529</v>
      </c>
      <c r="F5367" s="25" t="n">
        <v>32.25</v>
      </c>
      <c r="G5367" s="25" t="n">
        <f>TRUNC(TRUNC(E5367,8)*F5367,2)</f>
        <v>14.6</v>
      </c>
    </row>
    <row r="5368" customHeight="1" ht="18">
      <c r="A5368" s="2" t="inlineStr"/>
      <c r="B5368" s="2" t="inlineStr"/>
      <c r="C5368" s="2" t="inlineStr"/>
      <c r="D5368" s="2" t="inlineStr"/>
      <c r="E5368" s="26" t="inlineStr">
        <is>
          <r>
            <t xml:space="preserve">TOTAL Mão de Obra com Encargos Complementares:</t>
          </r>
        </is>
      </c>
      <c r="F5368" s="26" t="inlineStr"/>
      <c r="G5368" s="27" t="n">
        <f>SUM(G5367:G5367)</f>
        <v>14.6</v>
      </c>
    </row>
    <row r="5369" customHeight="1" ht="15">
      <c r="A5369" s="2" t="inlineStr"/>
      <c r="B5369" s="2" t="inlineStr"/>
      <c r="C5369" s="2" t="inlineStr"/>
      <c r="D5369" s="2" t="inlineStr"/>
      <c r="E5369" s="28" t="inlineStr">
        <is>
          <r>
            <t xml:space="preserve">VALOR:</t>
          </r>
        </is>
      </c>
      <c r="F5369" s="28" t="inlineStr"/>
      <c r="G5369" s="29" t="n">
        <f>ROUND(SUM(G5365,G5368),2)</f>
        <v>23.34</v>
      </c>
    </row>
    <row r="5370" customHeight="1" ht="15">
      <c r="A5370" s="2" t="inlineStr"/>
      <c r="B5370" s="2" t="inlineStr"/>
      <c r="C5370" s="2" t="inlineStr"/>
      <c r="D5370" s="2" t="inlineStr"/>
      <c r="E5370" s="28" t="inlineStr">
        <is>
          <r>
            <t xml:space="preserve">VALOR BDI (20.34%):</t>
          </r>
        </is>
      </c>
      <c r="F5370" s="28" t="inlineStr"/>
      <c r="G5370" s="29" t="n">
        <f>ROUND(G5369*(20.34/100),2)</f>
        <v>4.75</v>
      </c>
    </row>
    <row r="5371" customHeight="1" ht="15">
      <c r="A5371" s="2" t="inlineStr"/>
      <c r="B5371" s="2" t="inlineStr"/>
      <c r="C5371" s="2" t="inlineStr"/>
      <c r="D5371" s="2" t="inlineStr"/>
      <c r="E5371" s="28" t="inlineStr">
        <is>
          <r>
            <t xml:space="preserve">VALOR COM BDI:</t>
          </r>
        </is>
      </c>
      <c r="F5371" s="28" t="inlineStr"/>
      <c r="G5371" s="29" t="n">
        <f>G5370+G5369</f>
        <v>28.09</v>
      </c>
    </row>
    <row r="5372" customHeight="1" ht="10">
      <c r="A5372" s="2" t="inlineStr"/>
      <c r="B5372" s="2" t="inlineStr"/>
      <c r="C5372" s="2" t="inlineStr"/>
      <c r="D5372" s="2" t="inlineStr"/>
      <c r="E5372" s="18" t="inlineStr"/>
      <c r="F5372" s="18" t="inlineStr"/>
      <c r="G5372" s="18" t="inlineStr"/>
    </row>
    <row r="5373" customHeight="1" ht="20">
      <c r="A5373" s="19" t="inlineStr">
        <is>
          <r>
            <t xml:space="preserve">​101747​ PISO EM CONCRETO 20 MPA PREPARO MECÂNICO, ESPESSURA 7CM. AF_09/2020​ (M2)</t>
          </r>
        </is>
      </c>
      <c r="B5373" s="19" t="inlineStr"/>
      <c r="C5373" s="19" t="inlineStr"/>
      <c r="D5373" s="19" t="inlineStr"/>
      <c r="E5373" s="19" t="inlineStr"/>
      <c r="F5373" s="19" t="inlineStr"/>
      <c r="G5373" s="19" t="inlineStr"/>
    </row>
    <row r="5374" customHeight="1" ht="15">
      <c r="A5374" s="20" t="inlineStr">
        <is>
          <r>
            <t xml:space="preserve">Equipamento Custo Horário</t>
          </r>
        </is>
      </c>
      <c r="B5374" s="20" t="inlineStr"/>
      <c r="C5374" s="21" t="inlineStr">
        <is>
          <r>
            <t xml:space="preserve">FONTE</t>
          </r>
        </is>
      </c>
      <c r="D5374" s="21" t="inlineStr">
        <is>
          <r>
            <t xml:space="preserve">UNID</t>
          </r>
        </is>
      </c>
      <c r="E5374" s="21" t="inlineStr">
        <is>
          <r>
            <t xml:space="preserve">COEFICIENTE</t>
          </r>
        </is>
      </c>
      <c r="F5374" s="21" t="inlineStr">
        <is>
          <r>
            <t xml:space="preserve">PREÇO UNITÁRIO</t>
          </r>
        </is>
      </c>
      <c r="G5374" s="21" t="inlineStr">
        <is>
          <r>
            <t xml:space="preserve">TOTAL</t>
          </r>
        </is>
      </c>
    </row>
    <row r="5375" customHeight="1" ht="29">
      <c r="A5375" s="22" t="inlineStr">
        <is>
          <r>
            <t xml:space="preserve">95282</t>
          </r>
        </is>
      </c>
      <c r="B5375" s="23" t="inlineStr">
        <is>
          <r>
            <t xml:space="preserve">DESEMPENADEIRA DE CONCRETO, PESO DE 78 KG, 4 PÁS, MOTOR A GASOLINA, POTÊNCIA 5,5 HP - CHP DIURNO. AF_05/2023</t>
          </r>
        </is>
      </c>
      <c r="C5375" s="22" t="inlineStr">
        <is>
          <r>
            <t xml:space="preserve">SINAPI</t>
          </r>
        </is>
      </c>
      <c r="D5375" s="22" t="inlineStr">
        <is>
          <r>
            <t xml:space="preserve">CHP</t>
          </r>
        </is>
      </c>
      <c r="E5375" s="24" t="n">
        <v>0.007</v>
      </c>
      <c r="F5375" s="25" t="n">
        <v>10.65</v>
      </c>
      <c r="G5375" s="25" t="n">
        <f>TRUNC(TRUNC(E5375,8)*F5375,2)</f>
        <v>0.07</v>
      </c>
    </row>
    <row r="5376" customHeight="1" ht="18">
      <c r="A5376" s="2" t="inlineStr"/>
      <c r="B5376" s="2" t="inlineStr"/>
      <c r="C5376" s="2" t="inlineStr"/>
      <c r="D5376" s="2" t="inlineStr"/>
      <c r="E5376" s="26" t="inlineStr">
        <is>
          <r>
            <t xml:space="preserve">TOTAL Equipamento Custo Horário:</t>
          </r>
        </is>
      </c>
      <c r="F5376" s="26" t="inlineStr"/>
      <c r="G5376" s="27" t="n">
        <f>SUM(G5375:G5375)</f>
        <v>0.07</v>
      </c>
    </row>
    <row r="5377" customHeight="1" ht="15">
      <c r="A5377" s="20" t="inlineStr">
        <is>
          <r>
            <t xml:space="preserve">Material</t>
          </r>
        </is>
      </c>
      <c r="B5377" s="20" t="inlineStr"/>
      <c r="C5377" s="21" t="inlineStr">
        <is>
          <r>
            <t xml:space="preserve">FONTE</t>
          </r>
        </is>
      </c>
      <c r="D5377" s="21" t="inlineStr">
        <is>
          <r>
            <t xml:space="preserve">UNID</t>
          </r>
        </is>
      </c>
      <c r="E5377" s="21" t="inlineStr">
        <is>
          <r>
            <t xml:space="preserve">COEFICIENTE</t>
          </r>
        </is>
      </c>
      <c r="F5377" s="21" t="inlineStr">
        <is>
          <r>
            <t xml:space="preserve">PREÇO UNITÁRIO</t>
          </r>
        </is>
      </c>
      <c r="G5377" s="21" t="inlineStr">
        <is>
          <r>
            <t xml:space="preserve">TOTAL</t>
          </r>
        </is>
      </c>
    </row>
    <row r="5378" customHeight="1" ht="29">
      <c r="A5378" s="22" t="inlineStr">
        <is>
          <r>
            <t xml:space="preserve">00034492</t>
          </r>
        </is>
      </c>
      <c r="B5378" s="23" t="inlineStr">
        <is>
          <r>
            <t xml:space="preserve">CONCRETO USINADO BOMBEAVEL, CLASSE DE RESISTENCIA C20, COM BRITA 0 E 1, SLUMP = 100 +/- 20 MM, EXCLUI SERVICO DE BOMBEAMENTO (NBR 8953)</t>
          </r>
        </is>
      </c>
      <c r="C5378" s="22" t="inlineStr">
        <is>
          <r>
            <t xml:space="preserve">SINAPI</t>
          </r>
        </is>
      </c>
      <c r="D5378" s="22" t="inlineStr">
        <is>
          <r>
            <t xml:space="preserve">M3</t>
          </r>
        </is>
      </c>
      <c r="E5378" s="24" t="n">
        <v>0.0814</v>
      </c>
      <c r="F5378" s="25" t="n">
        <v>480.0</v>
      </c>
      <c r="G5378" s="25" t="n">
        <f>TRUNC(TRUNC(E5378,8)*F5378,2)</f>
        <v>39.07</v>
      </c>
    </row>
    <row r="5379" customHeight="1" ht="21">
      <c r="A5379" s="22" t="inlineStr">
        <is>
          <r>
            <t xml:space="preserve">00043146</t>
          </r>
        </is>
      </c>
      <c r="B5379" s="23" t="inlineStr">
        <is>
          <r>
            <t xml:space="preserve">ENDURECEDOR MINERAL DE BASE CIMENTICIA PARA PISO DE CONCRETO</t>
          </r>
        </is>
      </c>
      <c r="C5379" s="22" t="inlineStr">
        <is>
          <r>
            <t xml:space="preserve">SINAPI</t>
          </r>
        </is>
      </c>
      <c r="D5379" s="22" t="inlineStr">
        <is>
          <r>
            <t xml:space="preserve">KG</t>
          </r>
        </is>
      </c>
      <c r="E5379" s="24" t="n">
        <v>4.0</v>
      </c>
      <c r="F5379" s="25" t="n">
        <v>10.32</v>
      </c>
      <c r="G5379" s="25" t="n">
        <f>TRUNC(TRUNC(E5379,8)*F5379,2)</f>
        <v>41.28</v>
      </c>
    </row>
    <row r="5380" customHeight="1" ht="15">
      <c r="A5380" s="2" t="inlineStr"/>
      <c r="B5380" s="2" t="inlineStr"/>
      <c r="C5380" s="2" t="inlineStr"/>
      <c r="D5380" s="2" t="inlineStr"/>
      <c r="E5380" s="26" t="inlineStr">
        <is>
          <r>
            <t xml:space="preserve">TOTAL Material:</t>
          </r>
        </is>
      </c>
      <c r="F5380" s="26" t="inlineStr"/>
      <c r="G5380" s="27" t="n">
        <f>SUM(G5378:G5379)</f>
        <v>80.35</v>
      </c>
    </row>
    <row r="5381" customHeight="1" ht="15">
      <c r="A5381" s="20" t="inlineStr">
        <is>
          <r>
            <t xml:space="preserve">Mão de Obra com Encargos Complementares</t>
          </r>
        </is>
      </c>
      <c r="B5381" s="20" t="inlineStr"/>
      <c r="C5381" s="21" t="inlineStr">
        <is>
          <r>
            <t xml:space="preserve">FONTE</t>
          </r>
        </is>
      </c>
      <c r="D5381" s="21" t="inlineStr">
        <is>
          <r>
            <t xml:space="preserve">UNID</t>
          </r>
        </is>
      </c>
      <c r="E5381" s="21" t="inlineStr">
        <is>
          <r>
            <t xml:space="preserve">COEFICIENTE</t>
          </r>
        </is>
      </c>
      <c r="F5381" s="21" t="inlineStr">
        <is>
          <r>
            <t xml:space="preserve">PREÇO UNITÁRIO</t>
          </r>
        </is>
      </c>
      <c r="G5381" s="21" t="inlineStr">
        <is>
          <r>
            <t xml:space="preserve">TOTAL</t>
          </r>
        </is>
      </c>
    </row>
    <row r="5382" customHeight="1" ht="15">
      <c r="A5382" s="22" t="inlineStr">
        <is>
          <r>
            <t xml:space="preserve">88309</t>
          </r>
        </is>
      </c>
      <c r="B5382" s="23" t="inlineStr">
        <is>
          <r>
            <t xml:space="preserve">PEDREIRO COM ENCARGOS COMPLEMENTARES</t>
          </r>
        </is>
      </c>
      <c r="C5382" s="22" t="inlineStr">
        <is>
          <r>
            <t xml:space="preserve">SINAPI</t>
          </r>
        </is>
      </c>
      <c r="D5382" s="22" t="inlineStr">
        <is>
          <r>
            <t xml:space="preserve">H</t>
          </r>
        </is>
      </c>
      <c r="E5382" s="24" t="n">
        <v>0.1119</v>
      </c>
      <c r="F5382" s="25" t="n">
        <v>30.58</v>
      </c>
      <c r="G5382" s="25" t="n">
        <f>TRUNC(TRUNC(E5382,8)*F5382,2)</f>
        <v>3.42</v>
      </c>
    </row>
    <row r="5383" customHeight="1" ht="15">
      <c r="A5383" s="22" t="inlineStr">
        <is>
          <r>
            <t xml:space="preserve">88316</t>
          </r>
        </is>
      </c>
      <c r="B5383" s="23" t="inlineStr">
        <is>
          <r>
            <t xml:space="preserve">SERVENTE COM ENCARGOS COMPLEMENTARES</t>
          </r>
        </is>
      </c>
      <c r="C5383" s="22" t="inlineStr">
        <is>
          <r>
            <t xml:space="preserve">SINAPI</t>
          </r>
        </is>
      </c>
      <c r="D5383" s="22" t="inlineStr">
        <is>
          <r>
            <t xml:space="preserve">H</t>
          </r>
        </is>
      </c>
      <c r="E5383" s="24" t="n">
        <v>0.0466</v>
      </c>
      <c r="F5383" s="25" t="n">
        <v>23.56</v>
      </c>
      <c r="G5383" s="25" t="n">
        <f>TRUNC(TRUNC(E5383,8)*F5383,2)</f>
        <v>1.09</v>
      </c>
    </row>
    <row r="5384" customHeight="1" ht="18">
      <c r="A5384" s="2" t="inlineStr"/>
      <c r="B5384" s="2" t="inlineStr"/>
      <c r="C5384" s="2" t="inlineStr"/>
      <c r="D5384" s="2" t="inlineStr"/>
      <c r="E5384" s="26" t="inlineStr">
        <is>
          <r>
            <t xml:space="preserve">TOTAL Mão de Obra com Encargos Complementares:</t>
          </r>
        </is>
      </c>
      <c r="F5384" s="26" t="inlineStr"/>
      <c r="G5384" s="27" t="n">
        <f>SUM(G5382:G5383)</f>
        <v>4.51</v>
      </c>
    </row>
    <row r="5385" customHeight="1" ht="15">
      <c r="A5385" s="2" t="inlineStr"/>
      <c r="B5385" s="2" t="inlineStr"/>
      <c r="C5385" s="2" t="inlineStr"/>
      <c r="D5385" s="2" t="inlineStr"/>
      <c r="E5385" s="28" t="inlineStr">
        <is>
          <r>
            <t xml:space="preserve">VALOR:</t>
          </r>
        </is>
      </c>
      <c r="F5385" s="28" t="inlineStr"/>
      <c r="G5385" s="29" t="n">
        <f>ROUND(SUM(G5376,G5380,G5384),2)</f>
        <v>84.93</v>
      </c>
    </row>
    <row r="5386" customHeight="1" ht="15">
      <c r="A5386" s="2" t="inlineStr"/>
      <c r="B5386" s="2" t="inlineStr"/>
      <c r="C5386" s="2" t="inlineStr"/>
      <c r="D5386" s="2" t="inlineStr"/>
      <c r="E5386" s="28" t="inlineStr">
        <is>
          <r>
            <t xml:space="preserve">VALOR BDI (20.34%):</t>
          </r>
        </is>
      </c>
      <c r="F5386" s="28" t="inlineStr"/>
      <c r="G5386" s="29" t="n">
        <f>ROUND(G5385*(20.34/100),2)</f>
        <v>17.27</v>
      </c>
    </row>
    <row r="5387" customHeight="1" ht="15">
      <c r="A5387" s="2" t="inlineStr"/>
      <c r="B5387" s="2" t="inlineStr"/>
      <c r="C5387" s="2" t="inlineStr"/>
      <c r="D5387" s="2" t="inlineStr"/>
      <c r="E5387" s="28" t="inlineStr">
        <is>
          <r>
            <t xml:space="preserve">VALOR COM BDI:</t>
          </r>
        </is>
      </c>
      <c r="F5387" s="28" t="inlineStr"/>
      <c r="G5387" s="29" t="n">
        <f>G5386+G5385</f>
        <v>102.2</v>
      </c>
    </row>
    <row r="5388" customHeight="1" ht="10">
      <c r="A5388" s="2" t="inlineStr"/>
      <c r="B5388" s="2" t="inlineStr"/>
      <c r="C5388" s="2" t="inlineStr"/>
      <c r="D5388" s="2" t="inlineStr"/>
      <c r="E5388" s="18" t="inlineStr"/>
      <c r="F5388" s="18" t="inlineStr"/>
      <c r="G5388" s="18" t="inlineStr"/>
    </row>
    <row r="5389" customHeight="1" ht="20">
      <c r="A5389" s="19" t="inlineStr">
        <is>
          <r>
            <t xml:space="preserve">​91278​ PLACA VIBRATÓRIA REVERSÍVEL COM MOTOR 4 TEMPOS A GASOLINA, FORÇA CENTRÍFUGA DE 25 KN (2500 KGF), POTÊNCIA 5,5 CV - CHI DIURNO. AF_08/2015​ (CHI)</t>
          </r>
        </is>
      </c>
      <c r="B5389" s="19" t="inlineStr"/>
      <c r="C5389" s="19" t="inlineStr"/>
      <c r="D5389" s="19" t="inlineStr"/>
      <c r="E5389" s="19" t="inlineStr"/>
      <c r="F5389" s="19" t="inlineStr"/>
      <c r="G5389" s="19" t="inlineStr"/>
    </row>
    <row r="5390" customHeight="1" ht="15">
      <c r="A5390" s="20" t="inlineStr">
        <is>
          <r>
            <t xml:space="preserve">Serviço</t>
          </r>
        </is>
      </c>
      <c r="B5390" s="20" t="inlineStr"/>
      <c r="C5390" s="21" t="inlineStr">
        <is>
          <r>
            <t xml:space="preserve">FONTE</t>
          </r>
        </is>
      </c>
      <c r="D5390" s="21" t="inlineStr">
        <is>
          <r>
            <t xml:space="preserve">UNID</t>
          </r>
        </is>
      </c>
      <c r="E5390" s="21" t="inlineStr">
        <is>
          <r>
            <t xml:space="preserve">COEFICIENTE</t>
          </r>
        </is>
      </c>
      <c r="F5390" s="21" t="inlineStr">
        <is>
          <r>
            <t xml:space="preserve">PREÇO UNITÁRIO</t>
          </r>
        </is>
      </c>
      <c r="G5390" s="21" t="inlineStr">
        <is>
          <r>
            <t xml:space="preserve">TOTAL</t>
          </r>
        </is>
      </c>
    </row>
    <row r="5391" customHeight="1" ht="29">
      <c r="A5391" s="22" t="inlineStr">
        <is>
          <r>
            <t xml:space="preserve">91273</t>
          </r>
        </is>
      </c>
      <c r="B5391" s="23" t="inlineStr">
        <is>
          <r>
            <t xml:space="preserve">PLACA VIBRATÓRIA REVERSÍVEL COM MOTOR 4 TEMPOS A GASOLINA, FORÇA CENTRÍFUGA DE 25 KN (2500 KGF), POTÊNCIA 5,5 CV - DEPRECIAÇÃO. AF_08/2015</t>
          </r>
        </is>
      </c>
      <c r="C5391" s="22" t="inlineStr">
        <is>
          <r>
            <t xml:space="preserve">SINAPI</t>
          </r>
        </is>
      </c>
      <c r="D5391" s="22" t="inlineStr">
        <is>
          <r>
            <t xml:space="preserve">H</t>
          </r>
        </is>
      </c>
      <c r="E5391" s="24" t="n">
        <v>1.0</v>
      </c>
      <c r="F5391" s="25" t="n">
        <v>0.62</v>
      </c>
      <c r="G5391" s="25" t="n">
        <f>TRUNC(TRUNC(E5391,8)*F5391,2)</f>
        <v>0.62</v>
      </c>
    </row>
    <row r="5392" customHeight="1" ht="29">
      <c r="A5392" s="22" t="inlineStr">
        <is>
          <r>
            <t xml:space="preserve">91274</t>
          </r>
        </is>
      </c>
      <c r="B5392" s="23" t="inlineStr">
        <is>
          <r>
            <t xml:space="preserve">PLACA VIBRATÓRIA REVERSÍVEL COM MOTOR 4 TEMPOS A GASOLINA, FORÇA CENTRÍFUGA DE 25 KN (2500 KGF), POTÊNCIA 5,5 CV - JUROS. AF_08/2015</t>
          </r>
        </is>
      </c>
      <c r="C5392" s="22" t="inlineStr">
        <is>
          <r>
            <t xml:space="preserve">SINAPI</t>
          </r>
        </is>
      </c>
      <c r="D5392" s="22" t="inlineStr">
        <is>
          <r>
            <t xml:space="preserve">H</t>
          </r>
        </is>
      </c>
      <c r="E5392" s="24" t="n">
        <v>1.0</v>
      </c>
      <c r="F5392" s="25" t="n">
        <v>0.16</v>
      </c>
      <c r="G5392" s="25" t="n">
        <f>TRUNC(TRUNC(E5392,8)*F5392,2)</f>
        <v>0.16</v>
      </c>
    </row>
    <row r="5393" customHeight="1" ht="15">
      <c r="A5393" s="2" t="inlineStr"/>
      <c r="B5393" s="2" t="inlineStr"/>
      <c r="C5393" s="2" t="inlineStr"/>
      <c r="D5393" s="2" t="inlineStr"/>
      <c r="E5393" s="26" t="inlineStr">
        <is>
          <r>
            <t xml:space="preserve">TOTAL Serviço:</t>
          </r>
        </is>
      </c>
      <c r="F5393" s="26" t="inlineStr"/>
      <c r="G5393" s="27" t="n">
        <f>SUM(G5391:G5392)</f>
        <v>0.78</v>
      </c>
    </row>
    <row r="5394" customHeight="1" ht="15">
      <c r="A5394" s="2" t="inlineStr"/>
      <c r="B5394" s="2" t="inlineStr"/>
      <c r="C5394" s="2" t="inlineStr"/>
      <c r="D5394" s="2" t="inlineStr"/>
      <c r="E5394" s="28" t="inlineStr">
        <is>
          <r>
            <t xml:space="preserve">VALOR:</t>
          </r>
        </is>
      </c>
      <c r="F5394" s="28" t="inlineStr"/>
      <c r="G5394" s="29" t="n">
        <f>ROUND(SUM(G5393),2)</f>
        <v>0.78</v>
      </c>
    </row>
    <row r="5395" customHeight="1" ht="15">
      <c r="A5395" s="2" t="inlineStr"/>
      <c r="B5395" s="2" t="inlineStr"/>
      <c r="C5395" s="2" t="inlineStr"/>
      <c r="D5395" s="2" t="inlineStr"/>
      <c r="E5395" s="28" t="inlineStr">
        <is>
          <r>
            <t xml:space="preserve">VALOR BDI (20.34%):</t>
          </r>
        </is>
      </c>
      <c r="F5395" s="28" t="inlineStr"/>
      <c r="G5395" s="29" t="n">
        <f>ROUND(G5394*(20.34/100),2)</f>
        <v>0.16</v>
      </c>
    </row>
    <row r="5396" customHeight="1" ht="15">
      <c r="A5396" s="2" t="inlineStr"/>
      <c r="B5396" s="2" t="inlineStr"/>
      <c r="C5396" s="2" t="inlineStr"/>
      <c r="D5396" s="2" t="inlineStr"/>
      <c r="E5396" s="28" t="inlineStr">
        <is>
          <r>
            <t xml:space="preserve">VALOR COM BDI:</t>
          </r>
        </is>
      </c>
      <c r="F5396" s="28" t="inlineStr"/>
      <c r="G5396" s="29" t="n">
        <f>G5395+G5394</f>
        <v>0.94</v>
      </c>
    </row>
    <row r="5397" customHeight="1" ht="10">
      <c r="A5397" s="2" t="inlineStr"/>
      <c r="B5397" s="2" t="inlineStr"/>
      <c r="C5397" s="2" t="inlineStr"/>
      <c r="D5397" s="2" t="inlineStr"/>
      <c r="E5397" s="18" t="inlineStr"/>
      <c r="F5397" s="18" t="inlineStr"/>
      <c r="G5397" s="18" t="inlineStr"/>
    </row>
    <row r="5398" customHeight="1" ht="20">
      <c r="A5398" s="19" t="inlineStr">
        <is>
          <r>
            <t xml:space="preserve">​91277​ PLACA VIBRATÓRIA REVERSÍVEL COM MOTOR 4 TEMPOS A GASOLINA, FORÇA CENTRÍFUGA DE 25 KN (2500 KGF), POTÊNCIA 5,5 CV - CHP DIURNO. AF_08/2015​ (CHP)</t>
          </r>
        </is>
      </c>
      <c r="B5398" s="19" t="inlineStr"/>
      <c r="C5398" s="19" t="inlineStr"/>
      <c r="D5398" s="19" t="inlineStr"/>
      <c r="E5398" s="19" t="inlineStr"/>
      <c r="F5398" s="19" t="inlineStr"/>
      <c r="G5398" s="19" t="inlineStr"/>
    </row>
    <row r="5399" customHeight="1" ht="15">
      <c r="A5399" s="20" t="inlineStr">
        <is>
          <r>
            <t xml:space="preserve">Serviço</t>
          </r>
        </is>
      </c>
      <c r="B5399" s="20" t="inlineStr"/>
      <c r="C5399" s="21" t="inlineStr">
        <is>
          <r>
            <t xml:space="preserve">FONTE</t>
          </r>
        </is>
      </c>
      <c r="D5399" s="21" t="inlineStr">
        <is>
          <r>
            <t xml:space="preserve">UNID</t>
          </r>
        </is>
      </c>
      <c r="E5399" s="21" t="inlineStr">
        <is>
          <r>
            <t xml:space="preserve">COEFICIENTE</t>
          </r>
        </is>
      </c>
      <c r="F5399" s="21" t="inlineStr">
        <is>
          <r>
            <t xml:space="preserve">PREÇO UNITÁRIO</t>
          </r>
        </is>
      </c>
      <c r="G5399" s="21" t="inlineStr">
        <is>
          <r>
            <t xml:space="preserve">TOTAL</t>
          </r>
        </is>
      </c>
    </row>
    <row r="5400" customHeight="1" ht="29">
      <c r="A5400" s="22" t="inlineStr">
        <is>
          <r>
            <t xml:space="preserve">91273</t>
          </r>
        </is>
      </c>
      <c r="B5400" s="23" t="inlineStr">
        <is>
          <r>
            <t xml:space="preserve">PLACA VIBRATÓRIA REVERSÍVEL COM MOTOR 4 TEMPOS A GASOLINA, FORÇA CENTRÍFUGA DE 25 KN (2500 KGF), POTÊNCIA 5,5 CV - DEPRECIAÇÃO. AF_08/2015</t>
          </r>
        </is>
      </c>
      <c r="C5400" s="22" t="inlineStr">
        <is>
          <r>
            <t xml:space="preserve">SINAPI</t>
          </r>
        </is>
      </c>
      <c r="D5400" s="22" t="inlineStr">
        <is>
          <r>
            <t xml:space="preserve">H</t>
          </r>
        </is>
      </c>
      <c r="E5400" s="24" t="n">
        <v>1.0</v>
      </c>
      <c r="F5400" s="25" t="n">
        <v>0.62</v>
      </c>
      <c r="G5400" s="25" t="n">
        <f>TRUNC(TRUNC(E5400,8)*F5400,2)</f>
        <v>0.62</v>
      </c>
    </row>
    <row r="5401" customHeight="1" ht="29">
      <c r="A5401" s="22" t="inlineStr">
        <is>
          <r>
            <t xml:space="preserve">91274</t>
          </r>
        </is>
      </c>
      <c r="B5401" s="23" t="inlineStr">
        <is>
          <r>
            <t xml:space="preserve">PLACA VIBRATÓRIA REVERSÍVEL COM MOTOR 4 TEMPOS A GASOLINA, FORÇA CENTRÍFUGA DE 25 KN (2500 KGF), POTÊNCIA 5,5 CV - JUROS. AF_08/2015</t>
          </r>
        </is>
      </c>
      <c r="C5401" s="22" t="inlineStr">
        <is>
          <r>
            <t xml:space="preserve">SINAPI</t>
          </r>
        </is>
      </c>
      <c r="D5401" s="22" t="inlineStr">
        <is>
          <r>
            <t xml:space="preserve">H</t>
          </r>
        </is>
      </c>
      <c r="E5401" s="24" t="n">
        <v>1.0</v>
      </c>
      <c r="F5401" s="25" t="n">
        <v>0.16</v>
      </c>
      <c r="G5401" s="25" t="n">
        <f>TRUNC(TRUNC(E5401,8)*F5401,2)</f>
        <v>0.16</v>
      </c>
    </row>
    <row r="5402" customHeight="1" ht="29">
      <c r="A5402" s="22" t="inlineStr">
        <is>
          <r>
            <t xml:space="preserve">91275</t>
          </r>
        </is>
      </c>
      <c r="B5402" s="23" t="inlineStr">
        <is>
          <r>
            <t xml:space="preserve">PLACA VIBRATÓRIA REVERSÍVEL COM MOTOR 4 TEMPOS A GASOLINA, FORÇA CENTRÍFUGA DE 25 KN (2500 KGF), POTÊNCIA 5,5 CV - MANUTENÇÃO. AF_08/2015</t>
          </r>
        </is>
      </c>
      <c r="C5402" s="22" t="inlineStr">
        <is>
          <r>
            <t xml:space="preserve">SINAPI</t>
          </r>
        </is>
      </c>
      <c r="D5402" s="22" t="inlineStr">
        <is>
          <r>
            <t xml:space="preserve">H</t>
          </r>
        </is>
      </c>
      <c r="E5402" s="24" t="n">
        <v>1.0</v>
      </c>
      <c r="F5402" s="25" t="n">
        <v>0.78</v>
      </c>
      <c r="G5402" s="25" t="n">
        <f>TRUNC(TRUNC(E5402,8)*F5402,2)</f>
        <v>0.78</v>
      </c>
    </row>
    <row r="5403" customHeight="1" ht="29">
      <c r="A5403" s="22" t="inlineStr">
        <is>
          <r>
            <t xml:space="preserve">91276</t>
          </r>
        </is>
      </c>
      <c r="B5403" s="23" t="inlineStr">
        <is>
          <r>
            <t xml:space="preserve">PLACA VIBRATÓRIA REVERSÍVEL COM MOTOR 4 TEMPOS A GASOLINA, FORÇA CENTRÍFUGA DE 25 KN (2500 KGF), POTÊNCIA 5,5 CV - MATERIAIS NA OPERAÇÃO. AF_08/2015</t>
          </r>
        </is>
      </c>
      <c r="C5403" s="22" t="inlineStr">
        <is>
          <r>
            <t xml:space="preserve">SINAPI</t>
          </r>
        </is>
      </c>
      <c r="D5403" s="22" t="inlineStr">
        <is>
          <r>
            <t xml:space="preserve">H</t>
          </r>
        </is>
      </c>
      <c r="E5403" s="24" t="n">
        <v>1.0</v>
      </c>
      <c r="F5403" s="25" t="n">
        <v>9.08</v>
      </c>
      <c r="G5403" s="25" t="n">
        <f>TRUNC(TRUNC(E5403,8)*F5403,2)</f>
        <v>9.08</v>
      </c>
    </row>
    <row r="5404" customHeight="1" ht="15">
      <c r="A5404" s="2" t="inlineStr"/>
      <c r="B5404" s="2" t="inlineStr"/>
      <c r="C5404" s="2" t="inlineStr"/>
      <c r="D5404" s="2" t="inlineStr"/>
      <c r="E5404" s="26" t="inlineStr">
        <is>
          <r>
            <t xml:space="preserve">TOTAL Serviço:</t>
          </r>
        </is>
      </c>
      <c r="F5404" s="26" t="inlineStr"/>
      <c r="G5404" s="27" t="n">
        <f>SUM(G5400:G5403)</f>
        <v>10.64</v>
      </c>
    </row>
    <row r="5405" customHeight="1" ht="15">
      <c r="A5405" s="2" t="inlineStr"/>
      <c r="B5405" s="2" t="inlineStr"/>
      <c r="C5405" s="2" t="inlineStr"/>
      <c r="D5405" s="2" t="inlineStr"/>
      <c r="E5405" s="28" t="inlineStr">
        <is>
          <r>
            <t xml:space="preserve">VALOR:</t>
          </r>
        </is>
      </c>
      <c r="F5405" s="28" t="inlineStr"/>
      <c r="G5405" s="29" t="n">
        <f>ROUND(SUM(G5404),2)</f>
        <v>10.64</v>
      </c>
    </row>
    <row r="5406" customHeight="1" ht="15">
      <c r="A5406" s="2" t="inlineStr"/>
      <c r="B5406" s="2" t="inlineStr"/>
      <c r="C5406" s="2" t="inlineStr"/>
      <c r="D5406" s="2" t="inlineStr"/>
      <c r="E5406" s="28" t="inlineStr">
        <is>
          <r>
            <t xml:space="preserve">VALOR BDI (20.34%):</t>
          </r>
        </is>
      </c>
      <c r="F5406" s="28" t="inlineStr"/>
      <c r="G5406" s="29" t="n">
        <f>ROUND(G5405*(20.34/100),2)</f>
        <v>2.16</v>
      </c>
    </row>
    <row r="5407" customHeight="1" ht="15">
      <c r="A5407" s="2" t="inlineStr"/>
      <c r="B5407" s="2" t="inlineStr"/>
      <c r="C5407" s="2" t="inlineStr"/>
      <c r="D5407" s="2" t="inlineStr"/>
      <c r="E5407" s="28" t="inlineStr">
        <is>
          <r>
            <t xml:space="preserve">VALOR COM BDI:</t>
          </r>
        </is>
      </c>
      <c r="F5407" s="28" t="inlineStr"/>
      <c r="G5407" s="29" t="n">
        <f>G5406+G5405</f>
        <v>12.8</v>
      </c>
    </row>
    <row r="5408" customHeight="1" ht="10">
      <c r="A5408" s="2" t="inlineStr"/>
      <c r="B5408" s="2" t="inlineStr"/>
      <c r="C5408" s="2" t="inlineStr"/>
      <c r="D5408" s="2" t="inlineStr"/>
      <c r="E5408" s="18" t="inlineStr"/>
      <c r="F5408" s="18" t="inlineStr"/>
      <c r="G5408" s="18" t="inlineStr"/>
    </row>
    <row r="5409" customHeight="1" ht="20">
      <c r="A5409" s="19" t="inlineStr">
        <is>
          <r>
            <t xml:space="preserve">​91273​ PLACA VIBRATÓRIA REVERSÍVEL COM MOTOR 4 TEMPOS A GASOLINA, FORÇA CENTRÍFUGA DE 25 KN (2500 KGF), POTÊNCIA 5,5 CV - DEPRECIAÇÃO. AF_08/2015​ (H)</t>
          </r>
        </is>
      </c>
      <c r="B5409" s="19" t="inlineStr"/>
      <c r="C5409" s="19" t="inlineStr"/>
      <c r="D5409" s="19" t="inlineStr"/>
      <c r="E5409" s="19" t="inlineStr"/>
      <c r="F5409" s="19" t="inlineStr"/>
      <c r="G5409" s="19" t="inlineStr"/>
    </row>
    <row r="5410" customHeight="1" ht="15">
      <c r="A5410" s="20" t="inlineStr">
        <is>
          <r>
            <t xml:space="preserve">Equipamento</t>
          </r>
        </is>
      </c>
      <c r="B5410" s="20" t="inlineStr"/>
      <c r="C5410" s="21" t="inlineStr">
        <is>
          <r>
            <t xml:space="preserve">FONTE</t>
          </r>
        </is>
      </c>
      <c r="D5410" s="21" t="inlineStr">
        <is>
          <r>
            <t xml:space="preserve">UNID</t>
          </r>
        </is>
      </c>
      <c r="E5410" s="21" t="inlineStr">
        <is>
          <r>
            <t xml:space="preserve">COEFICIENTE</t>
          </r>
        </is>
      </c>
      <c r="F5410" s="21" t="inlineStr">
        <is>
          <r>
            <t xml:space="preserve">PREÇO UNITÁRIO</t>
          </r>
        </is>
      </c>
      <c r="G5410" s="21" t="inlineStr">
        <is>
          <r>
            <t xml:space="preserve">TOTAL</t>
          </r>
        </is>
      </c>
    </row>
    <row r="5411" customHeight="1" ht="46">
      <c r="A5411" s="22" t="inlineStr">
        <is>
          <r>
            <t xml:space="preserve">00001442</t>
          </r>
        </is>
      </c>
      <c r="B5411" s="23" t="inlineStr">
        <is>
          <r>
            <t xml:space="preserve">COMPACTADOR DE SOLO TIPO PLACA VIBRATORIA REVERSIVEL, A GASOLINA 4 TEMPOS, PESO 125 A 150 KG, FORCA CENTRIF. 2500 A 2800 KGF, LARG. TRABALHO 400 A 450 MM, FREQ. VIBRACAO 4300 A 4500 RPM, VELOC. TRABALHO 15 A 20 M/MIN, POT. 5,5 A 6,0 HP</t>
          </r>
        </is>
      </c>
      <c r="C5411" s="22" t="inlineStr">
        <is>
          <r>
            <t xml:space="preserve">SINAPI</t>
          </r>
        </is>
      </c>
      <c r="D5411" s="22" t="inlineStr">
        <is>
          <r>
            <t xml:space="preserve">UN</t>
          </r>
        </is>
      </c>
      <c r="E5411" s="24" t="n">
        <v>5.33E-5</v>
      </c>
      <c r="F5411" s="25" t="n">
        <v>11744.5</v>
      </c>
      <c r="G5411" s="25" t="n">
        <f>TRUNC(TRUNC(E5411,8)*F5411,2)</f>
        <v>0.62</v>
      </c>
    </row>
    <row r="5412" customHeight="1" ht="15">
      <c r="A5412" s="2" t="inlineStr"/>
      <c r="B5412" s="2" t="inlineStr"/>
      <c r="C5412" s="2" t="inlineStr"/>
      <c r="D5412" s="2" t="inlineStr"/>
      <c r="E5412" s="26" t="inlineStr">
        <is>
          <r>
            <t xml:space="preserve">TOTAL Equipamento:</t>
          </r>
        </is>
      </c>
      <c r="F5412" s="26" t="inlineStr"/>
      <c r="G5412" s="27" t="n">
        <f>SUM(G5411:G5411)</f>
        <v>0.62</v>
      </c>
    </row>
    <row r="5413" customHeight="1" ht="15">
      <c r="A5413" s="2" t="inlineStr"/>
      <c r="B5413" s="2" t="inlineStr"/>
      <c r="C5413" s="2" t="inlineStr"/>
      <c r="D5413" s="2" t="inlineStr"/>
      <c r="E5413" s="28" t="inlineStr">
        <is>
          <r>
            <t xml:space="preserve">VALOR:</t>
          </r>
        </is>
      </c>
      <c r="F5413" s="28" t="inlineStr"/>
      <c r="G5413" s="29" t="n">
        <f>ROUND(SUM(G5412),2)</f>
        <v>0.62</v>
      </c>
    </row>
    <row r="5414" customHeight="1" ht="15">
      <c r="A5414" s="2" t="inlineStr"/>
      <c r="B5414" s="2" t="inlineStr"/>
      <c r="C5414" s="2" t="inlineStr"/>
      <c r="D5414" s="2" t="inlineStr"/>
      <c r="E5414" s="28" t="inlineStr">
        <is>
          <r>
            <t xml:space="preserve">VALOR BDI (20.34%):</t>
          </r>
        </is>
      </c>
      <c r="F5414" s="28" t="inlineStr"/>
      <c r="G5414" s="29" t="n">
        <f>ROUND(G5413*(20.34/100),2)</f>
        <v>0.13</v>
      </c>
    </row>
    <row r="5415" customHeight="1" ht="15">
      <c r="A5415" s="2" t="inlineStr"/>
      <c r="B5415" s="2" t="inlineStr"/>
      <c r="C5415" s="2" t="inlineStr"/>
      <c r="D5415" s="2" t="inlineStr"/>
      <c r="E5415" s="28" t="inlineStr">
        <is>
          <r>
            <t xml:space="preserve">VALOR COM BDI:</t>
          </r>
        </is>
      </c>
      <c r="F5415" s="28" t="inlineStr"/>
      <c r="G5415" s="29" t="n">
        <f>G5414+G5413</f>
        <v>0.75</v>
      </c>
    </row>
    <row r="5416" customHeight="1" ht="10">
      <c r="A5416" s="2" t="inlineStr"/>
      <c r="B5416" s="2" t="inlineStr"/>
      <c r="C5416" s="2" t="inlineStr"/>
      <c r="D5416" s="2" t="inlineStr"/>
      <c r="E5416" s="18" t="inlineStr"/>
      <c r="F5416" s="18" t="inlineStr"/>
      <c r="G5416" s="18" t="inlineStr"/>
    </row>
    <row r="5417" customHeight="1" ht="20">
      <c r="A5417" s="19" t="inlineStr">
        <is>
          <r>
            <t xml:space="preserve">​91274​ PLACA VIBRATÓRIA REVERSÍVEL COM MOTOR 4 TEMPOS A GASOLINA, FORÇA CENTRÍFUGA DE 25 KN (2500 KGF), POTÊNCIA 5,5 CV - JUROS. AF_08/2015​ (H)</t>
          </r>
        </is>
      </c>
      <c r="B5417" s="19" t="inlineStr"/>
      <c r="C5417" s="19" t="inlineStr"/>
      <c r="D5417" s="19" t="inlineStr"/>
      <c r="E5417" s="19" t="inlineStr"/>
      <c r="F5417" s="19" t="inlineStr"/>
      <c r="G5417" s="19" t="inlineStr"/>
    </row>
    <row r="5418" customHeight="1" ht="15">
      <c r="A5418" s="20" t="inlineStr">
        <is>
          <r>
            <t xml:space="preserve">Equipamento</t>
          </r>
        </is>
      </c>
      <c r="B5418" s="20" t="inlineStr"/>
      <c r="C5418" s="21" t="inlineStr">
        <is>
          <r>
            <t xml:space="preserve">FONTE</t>
          </r>
        </is>
      </c>
      <c r="D5418" s="21" t="inlineStr">
        <is>
          <r>
            <t xml:space="preserve">UNID</t>
          </r>
        </is>
      </c>
      <c r="E5418" s="21" t="inlineStr">
        <is>
          <r>
            <t xml:space="preserve">COEFICIENTE</t>
          </r>
        </is>
      </c>
      <c r="F5418" s="21" t="inlineStr">
        <is>
          <r>
            <t xml:space="preserve">PREÇO UNITÁRIO</t>
          </r>
        </is>
      </c>
      <c r="G5418" s="21" t="inlineStr">
        <is>
          <r>
            <t xml:space="preserve">TOTAL</t>
          </r>
        </is>
      </c>
    </row>
    <row r="5419" customHeight="1" ht="46">
      <c r="A5419" s="22" t="inlineStr">
        <is>
          <r>
            <t xml:space="preserve">00001442</t>
          </r>
        </is>
      </c>
      <c r="B5419" s="23" t="inlineStr">
        <is>
          <r>
            <t xml:space="preserve">COMPACTADOR DE SOLO TIPO PLACA VIBRATORIA REVERSIVEL, A GASOLINA 4 TEMPOS, PESO 125 A 150 KG, FORCA CENTRIF. 2500 A 2800 KGF, LARG. TRABALHO 400 A 450 MM, FREQ. VIBRACAO 4300 A 4500 RPM, VELOC. TRABALHO 15 A 20 M/MIN, POT. 5,5 A 6,0 HP</t>
          </r>
        </is>
      </c>
      <c r="C5419" s="22" t="inlineStr">
        <is>
          <r>
            <t xml:space="preserve">SINAPI</t>
          </r>
        </is>
      </c>
      <c r="D5419" s="22" t="inlineStr">
        <is>
          <r>
            <t xml:space="preserve">UN</t>
          </r>
        </is>
      </c>
      <c r="E5419" s="24" t="n">
        <v>1.43E-5</v>
      </c>
      <c r="F5419" s="25" t="n">
        <v>11744.5</v>
      </c>
      <c r="G5419" s="25" t="n">
        <f>TRUNC(TRUNC(E5419,8)*F5419,2)</f>
        <v>0.16</v>
      </c>
    </row>
    <row r="5420" customHeight="1" ht="15">
      <c r="A5420" s="2" t="inlineStr"/>
      <c r="B5420" s="2" t="inlineStr"/>
      <c r="C5420" s="2" t="inlineStr"/>
      <c r="D5420" s="2" t="inlineStr"/>
      <c r="E5420" s="26" t="inlineStr">
        <is>
          <r>
            <t xml:space="preserve">TOTAL Equipamento:</t>
          </r>
        </is>
      </c>
      <c r="F5420" s="26" t="inlineStr"/>
      <c r="G5420" s="27" t="n">
        <f>SUM(G5419:G5419)</f>
        <v>0.16</v>
      </c>
    </row>
    <row r="5421" customHeight="1" ht="15">
      <c r="A5421" s="2" t="inlineStr"/>
      <c r="B5421" s="2" t="inlineStr"/>
      <c r="C5421" s="2" t="inlineStr"/>
      <c r="D5421" s="2" t="inlineStr"/>
      <c r="E5421" s="28" t="inlineStr">
        <is>
          <r>
            <t xml:space="preserve">VALOR:</t>
          </r>
        </is>
      </c>
      <c r="F5421" s="28" t="inlineStr"/>
      <c r="G5421" s="29" t="n">
        <f>ROUND(SUM(G5420),2)</f>
        <v>0.16</v>
      </c>
    </row>
    <row r="5422" customHeight="1" ht="15">
      <c r="A5422" s="2" t="inlineStr"/>
      <c r="B5422" s="2" t="inlineStr"/>
      <c r="C5422" s="2" t="inlineStr"/>
      <c r="D5422" s="2" t="inlineStr"/>
      <c r="E5422" s="28" t="inlineStr">
        <is>
          <r>
            <t xml:space="preserve">VALOR BDI (20.34%):</t>
          </r>
        </is>
      </c>
      <c r="F5422" s="28" t="inlineStr"/>
      <c r="G5422" s="29" t="n">
        <f>ROUND(G5421*(20.34/100),2)</f>
        <v>0.03</v>
      </c>
    </row>
    <row r="5423" customHeight="1" ht="15">
      <c r="A5423" s="2" t="inlineStr"/>
      <c r="B5423" s="2" t="inlineStr"/>
      <c r="C5423" s="2" t="inlineStr"/>
      <c r="D5423" s="2" t="inlineStr"/>
      <c r="E5423" s="28" t="inlineStr">
        <is>
          <r>
            <t xml:space="preserve">VALOR COM BDI:</t>
          </r>
        </is>
      </c>
      <c r="F5423" s="28" t="inlineStr"/>
      <c r="G5423" s="29" t="n">
        <f>G5422+G5421</f>
        <v>0.19</v>
      </c>
    </row>
    <row r="5424" customHeight="1" ht="10">
      <c r="A5424" s="2" t="inlineStr"/>
      <c r="B5424" s="2" t="inlineStr"/>
      <c r="C5424" s="2" t="inlineStr"/>
      <c r="D5424" s="2" t="inlineStr"/>
      <c r="E5424" s="18" t="inlineStr"/>
      <c r="F5424" s="18" t="inlineStr"/>
      <c r="G5424" s="18" t="inlineStr"/>
    </row>
    <row r="5425" customHeight="1" ht="20">
      <c r="A5425" s="19" t="inlineStr">
        <is>
          <r>
            <t xml:space="preserve">​91275​ PLACA VIBRATÓRIA REVERSÍVEL COM MOTOR 4 TEMPOS A GASOLINA, FORÇA CENTRÍFUGA DE 25 KN (2500 KGF), POTÊNCIA 5,5 CV - MANUTENÇÃO. AF_08/2015​ (H)</t>
          </r>
        </is>
      </c>
      <c r="B5425" s="19" t="inlineStr"/>
      <c r="C5425" s="19" t="inlineStr"/>
      <c r="D5425" s="19" t="inlineStr"/>
      <c r="E5425" s="19" t="inlineStr"/>
      <c r="F5425" s="19" t="inlineStr"/>
      <c r="G5425" s="19" t="inlineStr"/>
    </row>
    <row r="5426" customHeight="1" ht="15">
      <c r="A5426" s="20" t="inlineStr">
        <is>
          <r>
            <t xml:space="preserve">Equipamento</t>
          </r>
        </is>
      </c>
      <c r="B5426" s="20" t="inlineStr"/>
      <c r="C5426" s="21" t="inlineStr">
        <is>
          <r>
            <t xml:space="preserve">FONTE</t>
          </r>
        </is>
      </c>
      <c r="D5426" s="21" t="inlineStr">
        <is>
          <r>
            <t xml:space="preserve">UNID</t>
          </r>
        </is>
      </c>
      <c r="E5426" s="21" t="inlineStr">
        <is>
          <r>
            <t xml:space="preserve">COEFICIENTE</t>
          </r>
        </is>
      </c>
      <c r="F5426" s="21" t="inlineStr">
        <is>
          <r>
            <t xml:space="preserve">PREÇO UNITÁRIO</t>
          </r>
        </is>
      </c>
      <c r="G5426" s="21" t="inlineStr">
        <is>
          <r>
            <t xml:space="preserve">TOTAL</t>
          </r>
        </is>
      </c>
    </row>
    <row r="5427" customHeight="1" ht="46">
      <c r="A5427" s="22" t="inlineStr">
        <is>
          <r>
            <t xml:space="preserve">00001442</t>
          </r>
        </is>
      </c>
      <c r="B5427" s="23" t="inlineStr">
        <is>
          <r>
            <t xml:space="preserve">COMPACTADOR DE SOLO TIPO PLACA VIBRATORIA REVERSIVEL, A GASOLINA 4 TEMPOS, PESO 125 A 150 KG, FORCA CENTRIF. 2500 A 2800 KGF, LARG. TRABALHO 400 A 450 MM, FREQ. VIBRACAO 4300 A 4500 RPM, VELOC. TRABALHO 15 A 20 M/MIN, POT. 5,5 A 6,0 HP</t>
          </r>
        </is>
      </c>
      <c r="C5427" s="22" t="inlineStr">
        <is>
          <r>
            <t xml:space="preserve">SINAPI</t>
          </r>
        </is>
      </c>
      <c r="D5427" s="22" t="inlineStr">
        <is>
          <r>
            <t xml:space="preserve">UN</t>
          </r>
        </is>
      </c>
      <c r="E5427" s="24" t="n">
        <v>6.67E-5</v>
      </c>
      <c r="F5427" s="25" t="n">
        <v>11744.5</v>
      </c>
      <c r="G5427" s="25" t="n">
        <f>TRUNC(TRUNC(E5427,8)*F5427,2)</f>
        <v>0.78</v>
      </c>
    </row>
    <row r="5428" customHeight="1" ht="15">
      <c r="A5428" s="2" t="inlineStr"/>
      <c r="B5428" s="2" t="inlineStr"/>
      <c r="C5428" s="2" t="inlineStr"/>
      <c r="D5428" s="2" t="inlineStr"/>
      <c r="E5428" s="26" t="inlineStr">
        <is>
          <r>
            <t xml:space="preserve">TOTAL Equipamento:</t>
          </r>
        </is>
      </c>
      <c r="F5428" s="26" t="inlineStr"/>
      <c r="G5428" s="27" t="n">
        <f>SUM(G5427:G5427)</f>
        <v>0.78</v>
      </c>
    </row>
    <row r="5429" customHeight="1" ht="15">
      <c r="A5429" s="2" t="inlineStr"/>
      <c r="B5429" s="2" t="inlineStr"/>
      <c r="C5429" s="2" t="inlineStr"/>
      <c r="D5429" s="2" t="inlineStr"/>
      <c r="E5429" s="28" t="inlineStr">
        <is>
          <r>
            <t xml:space="preserve">VALOR:</t>
          </r>
        </is>
      </c>
      <c r="F5429" s="28" t="inlineStr"/>
      <c r="G5429" s="29" t="n">
        <f>ROUND(SUM(G5428),2)</f>
        <v>0.78</v>
      </c>
    </row>
    <row r="5430" customHeight="1" ht="15">
      <c r="A5430" s="2" t="inlineStr"/>
      <c r="B5430" s="2" t="inlineStr"/>
      <c r="C5430" s="2" t="inlineStr"/>
      <c r="D5430" s="2" t="inlineStr"/>
      <c r="E5430" s="28" t="inlineStr">
        <is>
          <r>
            <t xml:space="preserve">VALOR BDI (20.34%):</t>
          </r>
        </is>
      </c>
      <c r="F5430" s="28" t="inlineStr"/>
      <c r="G5430" s="29" t="n">
        <f>ROUND(G5429*(20.34/100),2)</f>
        <v>0.16</v>
      </c>
    </row>
    <row r="5431" customHeight="1" ht="15">
      <c r="A5431" s="2" t="inlineStr"/>
      <c r="B5431" s="2" t="inlineStr"/>
      <c r="C5431" s="2" t="inlineStr"/>
      <c r="D5431" s="2" t="inlineStr"/>
      <c r="E5431" s="28" t="inlineStr">
        <is>
          <r>
            <t xml:space="preserve">VALOR COM BDI:</t>
          </r>
        </is>
      </c>
      <c r="F5431" s="28" t="inlineStr"/>
      <c r="G5431" s="29" t="n">
        <f>G5430+G5429</f>
        <v>0.94</v>
      </c>
    </row>
    <row r="5432" customHeight="1" ht="10">
      <c r="A5432" s="2" t="inlineStr"/>
      <c r="B5432" s="2" t="inlineStr"/>
      <c r="C5432" s="2" t="inlineStr"/>
      <c r="D5432" s="2" t="inlineStr"/>
      <c r="E5432" s="18" t="inlineStr"/>
      <c r="F5432" s="18" t="inlineStr"/>
      <c r="G5432" s="18" t="inlineStr"/>
    </row>
    <row r="5433" customHeight="1" ht="20">
      <c r="A5433" s="19" t="inlineStr">
        <is>
          <r>
            <t xml:space="preserve">​91276​ PLACA VIBRATÓRIA REVERSÍVEL COM MOTOR 4 TEMPOS A GASOLINA, FORÇA CENTRÍFUGA DE 25 KN (2500 KGF), POTÊNCIA 5,5 CV - MATERIAIS NA OPERAÇÃO. AF_08/2015​ (H)</t>
          </r>
        </is>
      </c>
      <c r="B5433" s="19" t="inlineStr"/>
      <c r="C5433" s="19" t="inlineStr"/>
      <c r="D5433" s="19" t="inlineStr"/>
      <c r="E5433" s="19" t="inlineStr"/>
      <c r="F5433" s="19" t="inlineStr"/>
      <c r="G5433" s="19" t="inlineStr"/>
    </row>
    <row r="5434" customHeight="1" ht="15">
      <c r="A5434" s="20" t="inlineStr">
        <is>
          <r>
            <t xml:space="preserve">Material</t>
          </r>
        </is>
      </c>
      <c r="B5434" s="20" t="inlineStr"/>
      <c r="C5434" s="21" t="inlineStr">
        <is>
          <r>
            <t xml:space="preserve">FONTE</t>
          </r>
        </is>
      </c>
      <c r="D5434" s="21" t="inlineStr">
        <is>
          <r>
            <t xml:space="preserve">UNID</t>
          </r>
        </is>
      </c>
      <c r="E5434" s="21" t="inlineStr">
        <is>
          <r>
            <t xml:space="preserve">COEFICIENTE</t>
          </r>
        </is>
      </c>
      <c r="F5434" s="21" t="inlineStr">
        <is>
          <r>
            <t xml:space="preserve">PREÇO UNITÁRIO</t>
          </r>
        </is>
      </c>
      <c r="G5434" s="21" t="inlineStr">
        <is>
          <r>
            <t xml:space="preserve">TOTAL</t>
          </r>
        </is>
      </c>
    </row>
    <row r="5435" customHeight="1" ht="15">
      <c r="A5435" s="22" t="inlineStr">
        <is>
          <r>
            <t xml:space="preserve">00004222</t>
          </r>
        </is>
      </c>
      <c r="B5435" s="23" t="inlineStr">
        <is>
          <r>
            <t xml:space="preserve">GASOLINA COMUM</t>
          </r>
        </is>
      </c>
      <c r="C5435" s="22" t="inlineStr">
        <is>
          <r>
            <t xml:space="preserve">SINAPI</t>
          </r>
        </is>
      </c>
      <c r="D5435" s="22" t="inlineStr">
        <is>
          <r>
            <t xml:space="preserve">L</t>
          </r>
        </is>
      </c>
      <c r="E5435" s="24" t="n">
        <v>1.44</v>
      </c>
      <c r="F5435" s="25" t="n">
        <v>6.31</v>
      </c>
      <c r="G5435" s="25" t="n">
        <f>TRUNC(TRUNC(E5435,8)*F5435,2)</f>
        <v>9.08</v>
      </c>
    </row>
    <row r="5436" customHeight="1" ht="15">
      <c r="A5436" s="2" t="inlineStr"/>
      <c r="B5436" s="2" t="inlineStr"/>
      <c r="C5436" s="2" t="inlineStr"/>
      <c r="D5436" s="2" t="inlineStr"/>
      <c r="E5436" s="26" t="inlineStr">
        <is>
          <r>
            <t xml:space="preserve">TOTAL Material:</t>
          </r>
        </is>
      </c>
      <c r="F5436" s="26" t="inlineStr"/>
      <c r="G5436" s="27" t="n">
        <f>SUM(G5435:G5435)</f>
        <v>9.08</v>
      </c>
    </row>
    <row r="5437" customHeight="1" ht="15">
      <c r="A5437" s="2" t="inlineStr"/>
      <c r="B5437" s="2" t="inlineStr"/>
      <c r="C5437" s="2" t="inlineStr"/>
      <c r="D5437" s="2" t="inlineStr"/>
      <c r="E5437" s="28" t="inlineStr">
        <is>
          <r>
            <t xml:space="preserve">VALOR:</t>
          </r>
        </is>
      </c>
      <c r="F5437" s="28" t="inlineStr"/>
      <c r="G5437" s="29" t="n">
        <f>ROUND(SUM(G5436),2)</f>
        <v>9.08</v>
      </c>
    </row>
    <row r="5438" customHeight="1" ht="15">
      <c r="A5438" s="2" t="inlineStr"/>
      <c r="B5438" s="2" t="inlineStr"/>
      <c r="C5438" s="2" t="inlineStr"/>
      <c r="D5438" s="2" t="inlineStr"/>
      <c r="E5438" s="28" t="inlineStr">
        <is>
          <r>
            <t xml:space="preserve">VALOR BDI (20.34%):</t>
          </r>
        </is>
      </c>
      <c r="F5438" s="28" t="inlineStr"/>
      <c r="G5438" s="29" t="n">
        <f>ROUND(G5437*(20.34/100),2)</f>
        <v>1.85</v>
      </c>
    </row>
    <row r="5439" customHeight="1" ht="15">
      <c r="A5439" s="2" t="inlineStr"/>
      <c r="B5439" s="2" t="inlineStr"/>
      <c r="C5439" s="2" t="inlineStr"/>
      <c r="D5439" s="2" t="inlineStr"/>
      <c r="E5439" s="28" t="inlineStr">
        <is>
          <r>
            <t xml:space="preserve">VALOR COM BDI:</t>
          </r>
        </is>
      </c>
      <c r="F5439" s="28" t="inlineStr"/>
      <c r="G5439" s="29" t="n">
        <f>G5438+G5437</f>
        <v>10.93</v>
      </c>
    </row>
    <row r="5440" customHeight="1" ht="10">
      <c r="A5440" s="2" t="inlineStr"/>
      <c r="B5440" s="2" t="inlineStr"/>
      <c r="C5440" s="2" t="inlineStr"/>
      <c r="D5440" s="2" t="inlineStr"/>
      <c r="E5440" s="18" t="inlineStr"/>
      <c r="F5440" s="18" t="inlineStr"/>
      <c r="G5440" s="18" t="inlineStr"/>
    </row>
    <row r="5441" customHeight="1" ht="20">
      <c r="A5441" s="19" t="inlineStr">
        <is>
          <r>
            <t xml:space="preserve">​90822​ PORTA DE MADEIRA PARA PINTURA, SEMI-OCA (LEVE OU MÉDIA), 80X210CM, ESPESSURA DE 3,5CM, INCLUSO DOBRADIÇAS - FORNECIMENTO E INSTALAÇÃO. AF_12/2019​ (UN)</t>
          </r>
        </is>
      </c>
      <c r="B5441" s="19" t="inlineStr"/>
      <c r="C5441" s="19" t="inlineStr"/>
      <c r="D5441" s="19" t="inlineStr"/>
      <c r="E5441" s="19" t="inlineStr"/>
      <c r="F5441" s="19" t="inlineStr"/>
      <c r="G5441" s="19" t="inlineStr"/>
    </row>
    <row r="5442" customHeight="1" ht="15">
      <c r="A5442" s="20" t="inlineStr">
        <is>
          <r>
            <t xml:space="preserve">Material</t>
          </r>
        </is>
      </c>
      <c r="B5442" s="20" t="inlineStr"/>
      <c r="C5442" s="21" t="inlineStr">
        <is>
          <r>
            <t xml:space="preserve">FONTE</t>
          </r>
        </is>
      </c>
      <c r="D5442" s="21" t="inlineStr">
        <is>
          <r>
            <t xml:space="preserve">UNID</t>
          </r>
        </is>
      </c>
      <c r="E5442" s="21" t="inlineStr">
        <is>
          <r>
            <t xml:space="preserve">COEFICIENTE</t>
          </r>
        </is>
      </c>
      <c r="F5442" s="21" t="inlineStr">
        <is>
          <r>
            <t xml:space="preserve">PREÇO UNITÁRIO</t>
          </r>
        </is>
      </c>
      <c r="G5442" s="21" t="inlineStr">
        <is>
          <r>
            <t xml:space="preserve">TOTAL</t>
          </r>
        </is>
      </c>
    </row>
    <row r="5443" customHeight="1" ht="29">
      <c r="A5443" s="22" t="inlineStr">
        <is>
          <r>
            <t xml:space="preserve">00002432</t>
          </r>
        </is>
      </c>
      <c r="B5443" s="23" t="inlineStr">
        <is>
          <r>
            <t xml:space="preserve">DOBRADICA EM ACO/FERRO, 3 1/2" X 3", E= 1,9 A 2 MM, COM ANEL, CROMADO OU ZINCADO, TAMPA BOLA, COM PARAFUSOS</t>
          </r>
        </is>
      </c>
      <c r="C5443" s="22" t="inlineStr">
        <is>
          <r>
            <t xml:space="preserve">SINAPI</t>
          </r>
        </is>
      </c>
      <c r="D5443" s="22" t="inlineStr">
        <is>
          <r>
            <t xml:space="preserve">UN</t>
          </r>
        </is>
      </c>
      <c r="E5443" s="24" t="n">
        <v>3.0</v>
      </c>
      <c r="F5443" s="25" t="n">
        <v>29.64</v>
      </c>
      <c r="G5443" s="25" t="n">
        <f>TRUNC(TRUNC(E5443,8)*F5443,2)</f>
        <v>88.92</v>
      </c>
    </row>
    <row r="5444" customHeight="1" ht="21">
      <c r="A5444" s="22" t="inlineStr">
        <is>
          <r>
            <t xml:space="preserve">00011055</t>
          </r>
        </is>
      </c>
      <c r="B5444" s="23" t="inlineStr">
        <is>
          <r>
            <t xml:space="preserve">PARAFUSO ROSCA SOBERBA ZINCADO CABECA CHATA FENDA SIMPLES 3,5 X 25 MM (1")</t>
          </r>
        </is>
      </c>
      <c r="C5444" s="22" t="inlineStr">
        <is>
          <r>
            <t xml:space="preserve">SINAPI</t>
          </r>
        </is>
      </c>
      <c r="D5444" s="22" t="inlineStr">
        <is>
          <r>
            <t xml:space="preserve">UN</t>
          </r>
        </is>
      </c>
      <c r="E5444" s="24" t="n">
        <v>19.8</v>
      </c>
      <c r="F5444" s="25" t="n">
        <v>0.06</v>
      </c>
      <c r="G5444" s="25" t="n">
        <f>TRUNC(TRUNC(E5444,8)*F5444,2)</f>
        <v>1.18</v>
      </c>
    </row>
    <row r="5445" customHeight="1" ht="38">
      <c r="A5445" s="22" t="inlineStr">
        <is>
          <r>
            <t xml:space="preserve">00010555</t>
          </r>
        </is>
      </c>
      <c r="B5445" s="23" t="inlineStr">
        <is>
          <r>
            <t xml:space="preserve">PORTA DE MADEIRA, FOLHA MEDIA (NBR 15930) DE 800 X 2100 MM, DE 35 MM A 40 MM DE ESPESSURA, NUCLEO SEMI-SOLIDO (SARRAFEADO), CAPA LISA EM HDF, ACABAMENTO EM PRIMER PARA PINTURA</t>
          </r>
        </is>
      </c>
      <c r="C5445" s="22" t="inlineStr">
        <is>
          <r>
            <t xml:space="preserve">SINAPI</t>
          </r>
        </is>
      </c>
      <c r="D5445" s="22" t="inlineStr">
        <is>
          <r>
            <t xml:space="preserve">UN</t>
          </r>
        </is>
      </c>
      <c r="E5445" s="24" t="n">
        <v>1.0</v>
      </c>
      <c r="F5445" s="25" t="n">
        <v>269.44</v>
      </c>
      <c r="G5445" s="25" t="n">
        <f>TRUNC(TRUNC(E5445,8)*F5445,2)</f>
        <v>269.44</v>
      </c>
    </row>
    <row r="5446" customHeight="1" ht="15">
      <c r="A5446" s="2" t="inlineStr"/>
      <c r="B5446" s="2" t="inlineStr"/>
      <c r="C5446" s="2" t="inlineStr"/>
      <c r="D5446" s="2" t="inlineStr"/>
      <c r="E5446" s="26" t="inlineStr">
        <is>
          <r>
            <t xml:space="preserve">TOTAL Material:</t>
          </r>
        </is>
      </c>
      <c r="F5446" s="26" t="inlineStr"/>
      <c r="G5446" s="27" t="n">
        <f>SUM(G5443:G5445)</f>
        <v>359.54</v>
      </c>
    </row>
    <row r="5447" customHeight="1" ht="15">
      <c r="A5447" s="20" t="inlineStr">
        <is>
          <r>
            <t xml:space="preserve">Mão de Obra com Encargos Complementares</t>
          </r>
        </is>
      </c>
      <c r="B5447" s="20" t="inlineStr"/>
      <c r="C5447" s="21" t="inlineStr">
        <is>
          <r>
            <t xml:space="preserve">FONTE</t>
          </r>
        </is>
      </c>
      <c r="D5447" s="21" t="inlineStr">
        <is>
          <r>
            <t xml:space="preserve">UNID</t>
          </r>
        </is>
      </c>
      <c r="E5447" s="21" t="inlineStr">
        <is>
          <r>
            <t xml:space="preserve">COEFICIENTE</t>
          </r>
        </is>
      </c>
      <c r="F5447" s="21" t="inlineStr">
        <is>
          <r>
            <t xml:space="preserve">PREÇO UNITÁRIO</t>
          </r>
        </is>
      </c>
      <c r="G5447" s="21" t="inlineStr">
        <is>
          <r>
            <t xml:space="preserve">TOTAL</t>
          </r>
        </is>
      </c>
    </row>
    <row r="5448" customHeight="1" ht="21">
      <c r="A5448" s="22" t="inlineStr">
        <is>
          <r>
            <t xml:space="preserve">88261</t>
          </r>
        </is>
      </c>
      <c r="B5448" s="23" t="inlineStr">
        <is>
          <r>
            <t xml:space="preserve">CARPINTEIRO DE ESQUADRIAS COM ENCARGOS COMPLEMENTARES</t>
          </r>
        </is>
      </c>
      <c r="C5448" s="22" t="inlineStr">
        <is>
          <r>
            <t xml:space="preserve">SINAPI</t>
          </r>
        </is>
      </c>
      <c r="D5448" s="22" t="inlineStr">
        <is>
          <r>
            <t xml:space="preserve">H</t>
          </r>
        </is>
      </c>
      <c r="E5448" s="24" t="n">
        <v>1.546</v>
      </c>
      <c r="F5448" s="25" t="n">
        <v>29.16</v>
      </c>
      <c r="G5448" s="25" t="n">
        <f>TRUNC(TRUNC(E5448,8)*F5448,2)</f>
        <v>45.08</v>
      </c>
    </row>
    <row r="5449" customHeight="1" ht="15">
      <c r="A5449" s="22" t="inlineStr">
        <is>
          <r>
            <t xml:space="preserve">88316</t>
          </r>
        </is>
      </c>
      <c r="B5449" s="23" t="inlineStr">
        <is>
          <r>
            <t xml:space="preserve">SERVENTE COM ENCARGOS COMPLEMENTARES</t>
          </r>
        </is>
      </c>
      <c r="C5449" s="22" t="inlineStr">
        <is>
          <r>
            <t xml:space="preserve">SINAPI</t>
          </r>
        </is>
      </c>
      <c r="D5449" s="22" t="inlineStr">
        <is>
          <r>
            <t xml:space="preserve">H</t>
          </r>
        </is>
      </c>
      <c r="E5449" s="24" t="n">
        <v>0.773</v>
      </c>
      <c r="F5449" s="25" t="n">
        <v>23.56</v>
      </c>
      <c r="G5449" s="25" t="n">
        <f>TRUNC(TRUNC(E5449,8)*F5449,2)</f>
        <v>18.21</v>
      </c>
    </row>
    <row r="5450" customHeight="1" ht="18">
      <c r="A5450" s="2" t="inlineStr"/>
      <c r="B5450" s="2" t="inlineStr"/>
      <c r="C5450" s="2" t="inlineStr"/>
      <c r="D5450" s="2" t="inlineStr"/>
      <c r="E5450" s="26" t="inlineStr">
        <is>
          <r>
            <t xml:space="preserve">TOTAL Mão de Obra com Encargos Complementares:</t>
          </r>
        </is>
      </c>
      <c r="F5450" s="26" t="inlineStr"/>
      <c r="G5450" s="27" t="n">
        <f>SUM(G5448:G5449)</f>
        <v>63.29</v>
      </c>
    </row>
    <row r="5451" customHeight="1" ht="15">
      <c r="A5451" s="2" t="inlineStr"/>
      <c r="B5451" s="2" t="inlineStr"/>
      <c r="C5451" s="2" t="inlineStr"/>
      <c r="D5451" s="2" t="inlineStr"/>
      <c r="E5451" s="28" t="inlineStr">
        <is>
          <r>
            <t xml:space="preserve">VALOR:</t>
          </r>
        </is>
      </c>
      <c r="F5451" s="28" t="inlineStr"/>
      <c r="G5451" s="29" t="n">
        <f>ROUND(SUM(G5446,G5450),2)</f>
        <v>422.83</v>
      </c>
    </row>
    <row r="5452" customHeight="1" ht="15">
      <c r="A5452" s="2" t="inlineStr"/>
      <c r="B5452" s="2" t="inlineStr"/>
      <c r="C5452" s="2" t="inlineStr"/>
      <c r="D5452" s="2" t="inlineStr"/>
      <c r="E5452" s="28" t="inlineStr">
        <is>
          <r>
            <t xml:space="preserve">VALOR BDI (20.34%):</t>
          </r>
        </is>
      </c>
      <c r="F5452" s="28" t="inlineStr"/>
      <c r="G5452" s="29" t="n">
        <f>ROUND(G5451*(20.34/100),2)</f>
        <v>86.0</v>
      </c>
    </row>
    <row r="5453" customHeight="1" ht="15">
      <c r="A5453" s="2" t="inlineStr"/>
      <c r="B5453" s="2" t="inlineStr"/>
      <c r="C5453" s="2" t="inlineStr"/>
      <c r="D5453" s="2" t="inlineStr"/>
      <c r="E5453" s="28" t="inlineStr">
        <is>
          <r>
            <t xml:space="preserve">VALOR COM BDI:</t>
          </r>
        </is>
      </c>
      <c r="F5453" s="28" t="inlineStr"/>
      <c r="G5453" s="29" t="n">
        <f>G5452+G5451</f>
        <v>508.83</v>
      </c>
    </row>
    <row r="5454" customHeight="1" ht="10">
      <c r="A5454" s="2" t="inlineStr"/>
      <c r="B5454" s="2" t="inlineStr"/>
      <c r="C5454" s="2" t="inlineStr"/>
      <c r="D5454" s="2" t="inlineStr"/>
      <c r="E5454" s="18" t="inlineStr"/>
      <c r="F5454" s="18" t="inlineStr"/>
      <c r="G5454" s="18" t="inlineStr"/>
    </row>
    <row r="5455" customHeight="1" ht="20">
      <c r="A5455" s="19" t="inlineStr">
        <is>
          <r>
            <t xml:space="preserve">​90823​ PORTA DE MADEIRA PARA PINTURA, SEMI-OCA (LEVE OU MÉDIA), 90X210CM, ESPESSURA DE 3,5CM, INCLUSO DOBRADIÇAS - FORNECIMENTO E INSTALAÇÃO. AF_12/2019​ (UN)</t>
          </r>
        </is>
      </c>
      <c r="B5455" s="19" t="inlineStr"/>
      <c r="C5455" s="19" t="inlineStr"/>
      <c r="D5455" s="19" t="inlineStr"/>
      <c r="E5455" s="19" t="inlineStr"/>
      <c r="F5455" s="19" t="inlineStr"/>
      <c r="G5455" s="19" t="inlineStr"/>
    </row>
    <row r="5456" customHeight="1" ht="15">
      <c r="A5456" s="20" t="inlineStr">
        <is>
          <r>
            <t xml:space="preserve">Material</t>
          </r>
        </is>
      </c>
      <c r="B5456" s="20" t="inlineStr"/>
      <c r="C5456" s="21" t="inlineStr">
        <is>
          <r>
            <t xml:space="preserve">FONTE</t>
          </r>
        </is>
      </c>
      <c r="D5456" s="21" t="inlineStr">
        <is>
          <r>
            <t xml:space="preserve">UNID</t>
          </r>
        </is>
      </c>
      <c r="E5456" s="21" t="inlineStr">
        <is>
          <r>
            <t xml:space="preserve">COEFICIENTE</t>
          </r>
        </is>
      </c>
      <c r="F5456" s="21" t="inlineStr">
        <is>
          <r>
            <t xml:space="preserve">PREÇO UNITÁRIO</t>
          </r>
        </is>
      </c>
      <c r="G5456" s="21" t="inlineStr">
        <is>
          <r>
            <t xml:space="preserve">TOTAL</t>
          </r>
        </is>
      </c>
    </row>
    <row r="5457" customHeight="1" ht="29">
      <c r="A5457" s="22" t="inlineStr">
        <is>
          <r>
            <t xml:space="preserve">00002432</t>
          </r>
        </is>
      </c>
      <c r="B5457" s="23" t="inlineStr">
        <is>
          <r>
            <t xml:space="preserve">DOBRADICA EM ACO/FERRO, 3 1/2" X 3", E= 1,9 A 2 MM, COM ANEL, CROMADO OU ZINCADO, TAMPA BOLA, COM PARAFUSOS</t>
          </r>
        </is>
      </c>
      <c r="C5457" s="22" t="inlineStr">
        <is>
          <r>
            <t xml:space="preserve">SINAPI</t>
          </r>
        </is>
      </c>
      <c r="D5457" s="22" t="inlineStr">
        <is>
          <r>
            <t xml:space="preserve">UN</t>
          </r>
        </is>
      </c>
      <c r="E5457" s="24" t="n">
        <v>3.0</v>
      </c>
      <c r="F5457" s="25" t="n">
        <v>29.64</v>
      </c>
      <c r="G5457" s="25" t="n">
        <f>TRUNC(TRUNC(E5457,8)*F5457,2)</f>
        <v>88.92</v>
      </c>
    </row>
    <row r="5458" customHeight="1" ht="21">
      <c r="A5458" s="22" t="inlineStr">
        <is>
          <r>
            <t xml:space="preserve">00011055</t>
          </r>
        </is>
      </c>
      <c r="B5458" s="23" t="inlineStr">
        <is>
          <r>
            <t xml:space="preserve">PARAFUSO ROSCA SOBERBA ZINCADO CABECA CHATA FENDA SIMPLES 3,5 X 25 MM (1")</t>
          </r>
        </is>
      </c>
      <c r="C5458" s="22" t="inlineStr">
        <is>
          <r>
            <t xml:space="preserve">SINAPI</t>
          </r>
        </is>
      </c>
      <c r="D5458" s="22" t="inlineStr">
        <is>
          <r>
            <t xml:space="preserve">UN</t>
          </r>
        </is>
      </c>
      <c r="E5458" s="24" t="n">
        <v>19.8</v>
      </c>
      <c r="F5458" s="25" t="n">
        <v>0.06</v>
      </c>
      <c r="G5458" s="25" t="n">
        <f>TRUNC(TRUNC(E5458,8)*F5458,2)</f>
        <v>1.18</v>
      </c>
    </row>
    <row r="5459" customHeight="1" ht="38">
      <c r="A5459" s="22" t="inlineStr">
        <is>
          <r>
            <t xml:space="preserve">00010556</t>
          </r>
        </is>
      </c>
      <c r="B5459" s="23" t="inlineStr">
        <is>
          <r>
            <t xml:space="preserve">PORTA DE MADEIRA, FOLHA MEDIA (NBR 15930) DE 900 X 2100 MM, DE 35 MM A 40 MM DE ESPESSURA, NUCLEO SEMI-SOLIDO (SARRAFEADO), CAPA LISA EM HDF, ACABAMENTO EM PRIMER PARA PINTURA</t>
          </r>
        </is>
      </c>
      <c r="C5459" s="22" t="inlineStr">
        <is>
          <r>
            <t xml:space="preserve">SINAPI</t>
          </r>
        </is>
      </c>
      <c r="D5459" s="22" t="inlineStr">
        <is>
          <r>
            <t xml:space="preserve">UN</t>
          </r>
        </is>
      </c>
      <c r="E5459" s="24" t="n">
        <v>1.0</v>
      </c>
      <c r="F5459" s="25" t="n">
        <v>358.25</v>
      </c>
      <c r="G5459" s="25" t="n">
        <f>TRUNC(TRUNC(E5459,8)*F5459,2)</f>
        <v>358.25</v>
      </c>
    </row>
    <row r="5460" customHeight="1" ht="15">
      <c r="A5460" s="2" t="inlineStr"/>
      <c r="B5460" s="2" t="inlineStr"/>
      <c r="C5460" s="2" t="inlineStr"/>
      <c r="D5460" s="2" t="inlineStr"/>
      <c r="E5460" s="26" t="inlineStr">
        <is>
          <r>
            <t xml:space="preserve">TOTAL Material:</t>
          </r>
        </is>
      </c>
      <c r="F5460" s="26" t="inlineStr"/>
      <c r="G5460" s="27" t="n">
        <f>SUM(G5457:G5459)</f>
        <v>448.35</v>
      </c>
    </row>
    <row r="5461" customHeight="1" ht="15">
      <c r="A5461" s="20" t="inlineStr">
        <is>
          <r>
            <t xml:space="preserve">Mão de Obra com Encargos Complementares</t>
          </r>
        </is>
      </c>
      <c r="B5461" s="20" t="inlineStr"/>
      <c r="C5461" s="21" t="inlineStr">
        <is>
          <r>
            <t xml:space="preserve">FONTE</t>
          </r>
        </is>
      </c>
      <c r="D5461" s="21" t="inlineStr">
        <is>
          <r>
            <t xml:space="preserve">UNID</t>
          </r>
        </is>
      </c>
      <c r="E5461" s="21" t="inlineStr">
        <is>
          <r>
            <t xml:space="preserve">COEFICIENTE</t>
          </r>
        </is>
      </c>
      <c r="F5461" s="21" t="inlineStr">
        <is>
          <r>
            <t xml:space="preserve">PREÇO UNITÁRIO</t>
          </r>
        </is>
      </c>
      <c r="G5461" s="21" t="inlineStr">
        <is>
          <r>
            <t xml:space="preserve">TOTAL</t>
          </r>
        </is>
      </c>
    </row>
    <row r="5462" customHeight="1" ht="21">
      <c r="A5462" s="22" t="inlineStr">
        <is>
          <r>
            <t xml:space="preserve">88261</t>
          </r>
        </is>
      </c>
      <c r="B5462" s="23" t="inlineStr">
        <is>
          <r>
            <t xml:space="preserve">CARPINTEIRO DE ESQUADRIAS COM ENCARGOS COMPLEMENTARES</t>
          </r>
        </is>
      </c>
      <c r="C5462" s="22" t="inlineStr">
        <is>
          <r>
            <t xml:space="preserve">SINAPI</t>
          </r>
        </is>
      </c>
      <c r="D5462" s="22" t="inlineStr">
        <is>
          <r>
            <t xml:space="preserve">H</t>
          </r>
        </is>
      </c>
      <c r="E5462" s="24" t="n">
        <v>1.678</v>
      </c>
      <c r="F5462" s="25" t="n">
        <v>29.16</v>
      </c>
      <c r="G5462" s="25" t="n">
        <f>TRUNC(TRUNC(E5462,8)*F5462,2)</f>
        <v>48.93</v>
      </c>
    </row>
    <row r="5463" customHeight="1" ht="15">
      <c r="A5463" s="22" t="inlineStr">
        <is>
          <r>
            <t xml:space="preserve">88316</t>
          </r>
        </is>
      </c>
      <c r="B5463" s="23" t="inlineStr">
        <is>
          <r>
            <t xml:space="preserve">SERVENTE COM ENCARGOS COMPLEMENTARES</t>
          </r>
        </is>
      </c>
      <c r="C5463" s="22" t="inlineStr">
        <is>
          <r>
            <t xml:space="preserve">SINAPI</t>
          </r>
        </is>
      </c>
      <c r="D5463" s="22" t="inlineStr">
        <is>
          <r>
            <t xml:space="preserve">H</t>
          </r>
        </is>
      </c>
      <c r="E5463" s="24" t="n">
        <v>0.839</v>
      </c>
      <c r="F5463" s="25" t="n">
        <v>23.56</v>
      </c>
      <c r="G5463" s="25" t="n">
        <f>TRUNC(TRUNC(E5463,8)*F5463,2)</f>
        <v>19.76</v>
      </c>
    </row>
    <row r="5464" customHeight="1" ht="18">
      <c r="A5464" s="2" t="inlineStr"/>
      <c r="B5464" s="2" t="inlineStr"/>
      <c r="C5464" s="2" t="inlineStr"/>
      <c r="D5464" s="2" t="inlineStr"/>
      <c r="E5464" s="26" t="inlineStr">
        <is>
          <r>
            <t xml:space="preserve">TOTAL Mão de Obra com Encargos Complementares:</t>
          </r>
        </is>
      </c>
      <c r="F5464" s="26" t="inlineStr"/>
      <c r="G5464" s="27" t="n">
        <f>SUM(G5462:G5463)</f>
        <v>68.69</v>
      </c>
    </row>
    <row r="5465" customHeight="1" ht="15">
      <c r="A5465" s="2" t="inlineStr"/>
      <c r="B5465" s="2" t="inlineStr"/>
      <c r="C5465" s="2" t="inlineStr"/>
      <c r="D5465" s="2" t="inlineStr"/>
      <c r="E5465" s="28" t="inlineStr">
        <is>
          <r>
            <t xml:space="preserve">VALOR:</t>
          </r>
        </is>
      </c>
      <c r="F5465" s="28" t="inlineStr"/>
      <c r="G5465" s="29" t="n">
        <f>ROUND(SUM(G5460,G5464),2)</f>
        <v>517.04</v>
      </c>
    </row>
    <row r="5466" customHeight="1" ht="15">
      <c r="A5466" s="2" t="inlineStr"/>
      <c r="B5466" s="2" t="inlineStr"/>
      <c r="C5466" s="2" t="inlineStr"/>
      <c r="D5466" s="2" t="inlineStr"/>
      <c r="E5466" s="28" t="inlineStr">
        <is>
          <r>
            <t xml:space="preserve">VALOR BDI (20.34%):</t>
          </r>
        </is>
      </c>
      <c r="F5466" s="28" t="inlineStr"/>
      <c r="G5466" s="29" t="n">
        <f>ROUND(G5465*(20.34/100),2)</f>
        <v>105.17</v>
      </c>
    </row>
    <row r="5467" customHeight="1" ht="15">
      <c r="A5467" s="2" t="inlineStr"/>
      <c r="B5467" s="2" t="inlineStr"/>
      <c r="C5467" s="2" t="inlineStr"/>
      <c r="D5467" s="2" t="inlineStr"/>
      <c r="E5467" s="28" t="inlineStr">
        <is>
          <r>
            <t xml:space="preserve">VALOR COM BDI:</t>
          </r>
        </is>
      </c>
      <c r="F5467" s="28" t="inlineStr"/>
      <c r="G5467" s="29" t="n">
        <f>G5466+G5465</f>
        <v>622.21</v>
      </c>
    </row>
    <row r="5468" customHeight="1" ht="10">
      <c r="A5468" s="2" t="inlineStr"/>
      <c r="B5468" s="2" t="inlineStr"/>
      <c r="C5468" s="2" t="inlineStr"/>
      <c r="D5468" s="2" t="inlineStr"/>
      <c r="E5468" s="18" t="inlineStr"/>
      <c r="F5468" s="18" t="inlineStr"/>
      <c r="G5468" s="18" t="inlineStr"/>
    </row>
    <row r="5469" customHeight="1" ht="20">
      <c r="A5469" s="19" t="inlineStr">
        <is>
          <r>
            <t xml:space="preserve">​C1994​ PORTA TIPO PARANÁ (S/ACESSÓRIOS)​ (M2)</t>
          </r>
        </is>
      </c>
      <c r="B5469" s="19" t="inlineStr"/>
      <c r="C5469" s="19" t="inlineStr"/>
      <c r="D5469" s="19" t="inlineStr"/>
      <c r="E5469" s="19" t="inlineStr"/>
      <c r="F5469" s="19" t="inlineStr"/>
      <c r="G5469" s="19" t="inlineStr"/>
    </row>
    <row r="5470" customHeight="1" ht="15">
      <c r="A5470" s="20" t="inlineStr">
        <is>
          <r>
            <t xml:space="preserve">Material</t>
          </r>
        </is>
      </c>
      <c r="B5470" s="20" t="inlineStr"/>
      <c r="C5470" s="21" t="inlineStr">
        <is>
          <r>
            <t xml:space="preserve">FONTE</t>
          </r>
        </is>
      </c>
      <c r="D5470" s="21" t="inlineStr">
        <is>
          <r>
            <t xml:space="preserve">UNID</t>
          </r>
        </is>
      </c>
      <c r="E5470" s="21" t="inlineStr">
        <is>
          <r>
            <t xml:space="preserve">COEFICIENTE</t>
          </r>
        </is>
      </c>
      <c r="F5470" s="21" t="inlineStr">
        <is>
          <r>
            <t xml:space="preserve">PREÇO UNITÁRIO</t>
          </r>
        </is>
      </c>
      <c r="G5470" s="21" t="inlineStr">
        <is>
          <r>
            <t xml:space="preserve">TOTAL</t>
          </r>
        </is>
      </c>
    </row>
    <row r="5471" customHeight="1" ht="15">
      <c r="A5471" s="22" t="inlineStr">
        <is>
          <r>
            <t xml:space="preserve">I1715</t>
          </r>
        </is>
      </c>
      <c r="B5471" s="23" t="inlineStr">
        <is>
          <r>
            <t xml:space="preserve">PORTA TIPO PARANÁ</t>
          </r>
        </is>
      </c>
      <c r="C5471" s="22" t="inlineStr">
        <is>
          <r>
            <t xml:space="preserve">SEINFRA</t>
          </r>
        </is>
      </c>
      <c r="D5471" s="22" t="inlineStr">
        <is>
          <r>
            <t xml:space="preserve">M2</t>
          </r>
        </is>
      </c>
      <c r="E5471" s="24" t="n">
        <v>1.0</v>
      </c>
      <c r="F5471" s="30" t="n">
        <v>98.8</v>
      </c>
      <c r="G5471" s="30" t="n">
        <f>ROUND(ROUND(E5471,8)*F5471,4)</f>
        <v>98.8</v>
      </c>
    </row>
    <row r="5472" customHeight="1" ht="15">
      <c r="A5472" s="2" t="inlineStr"/>
      <c r="B5472" s="2" t="inlineStr"/>
      <c r="C5472" s="2" t="inlineStr"/>
      <c r="D5472" s="2" t="inlineStr"/>
      <c r="E5472" s="26" t="inlineStr">
        <is>
          <r>
            <t xml:space="preserve">TOTAL Material:</t>
          </r>
        </is>
      </c>
      <c r="F5472" s="26" t="inlineStr"/>
      <c r="G5472" s="31" t="n">
        <f>SUM(G5471:G5471)</f>
        <v>98.8</v>
      </c>
    </row>
    <row r="5473" customHeight="1" ht="15">
      <c r="A5473" s="20" t="inlineStr">
        <is>
          <r>
            <t xml:space="preserve">Mão de Obra</t>
          </r>
        </is>
      </c>
      <c r="B5473" s="20" t="inlineStr"/>
      <c r="C5473" s="21" t="inlineStr">
        <is>
          <r>
            <t xml:space="preserve">FONTE</t>
          </r>
        </is>
      </c>
      <c r="D5473" s="21" t="inlineStr">
        <is>
          <r>
            <t xml:space="preserve">UNID</t>
          </r>
        </is>
      </c>
      <c r="E5473" s="21" t="inlineStr">
        <is>
          <r>
            <t xml:space="preserve">COEFICIENTE</t>
          </r>
        </is>
      </c>
      <c r="F5473" s="21" t="inlineStr">
        <is>
          <r>
            <t xml:space="preserve">PREÇO UNITÁRIO</t>
          </r>
        </is>
      </c>
      <c r="G5473" s="21" t="inlineStr">
        <is>
          <r>
            <t xml:space="preserve">TOTAL</t>
          </r>
        </is>
      </c>
    </row>
    <row r="5474" customHeight="1" ht="15">
      <c r="A5474" s="22" t="inlineStr">
        <is>
          <r>
            <t xml:space="preserve">I0041</t>
          </r>
        </is>
      </c>
      <c r="B5474" s="23" t="inlineStr">
        <is>
          <r>
            <t xml:space="preserve">AJUDANTE DE CARPINTEIRO</t>
          </r>
        </is>
      </c>
      <c r="C5474" s="22" t="inlineStr">
        <is>
          <r>
            <t xml:space="preserve">SEINFRA</t>
          </r>
        </is>
      </c>
      <c r="D5474" s="22" t="inlineStr">
        <is>
          <r>
            <t xml:space="preserve">H</t>
          </r>
        </is>
      </c>
      <c r="E5474" s="24" t="n">
        <v>1.19</v>
      </c>
      <c r="F5474" s="30" t="n">
        <v>21.1</v>
      </c>
      <c r="G5474" s="30" t="n">
        <f>ROUND(ROUND(E5474,8)*F5474,4)</f>
        <v>25.109</v>
      </c>
    </row>
    <row r="5475" customHeight="1" ht="15">
      <c r="A5475" s="22" t="inlineStr">
        <is>
          <r>
            <t xml:space="preserve">I0498</t>
          </r>
        </is>
      </c>
      <c r="B5475" s="23" t="inlineStr">
        <is>
          <r>
            <t xml:space="preserve">CARPINTEIRO</t>
          </r>
        </is>
      </c>
      <c r="C5475" s="22" t="inlineStr">
        <is>
          <r>
            <t xml:space="preserve">SEINFRA</t>
          </r>
        </is>
      </c>
      <c r="D5475" s="22" t="inlineStr">
        <is>
          <r>
            <t xml:space="preserve">H</t>
          </r>
        </is>
      </c>
      <c r="E5475" s="24" t="n">
        <v>1.19</v>
      </c>
      <c r="F5475" s="30" t="n">
        <v>26.86</v>
      </c>
      <c r="G5475" s="30" t="n">
        <f>ROUND(ROUND(E5475,8)*F5475,4)</f>
        <v>31.9634</v>
      </c>
    </row>
    <row r="5476" customHeight="1" ht="15">
      <c r="A5476" s="2" t="inlineStr"/>
      <c r="B5476" s="2" t="inlineStr"/>
      <c r="C5476" s="2" t="inlineStr"/>
      <c r="D5476" s="2" t="inlineStr"/>
      <c r="E5476" s="26" t="inlineStr">
        <is>
          <r>
            <t xml:space="preserve">TOTAL Mão de Obra:</t>
          </r>
        </is>
      </c>
      <c r="F5476" s="26" t="inlineStr"/>
      <c r="G5476" s="31" t="n">
        <f>SUM(G5474:G5475)</f>
        <v>57.0724</v>
      </c>
    </row>
    <row r="5477" customHeight="1" ht="15">
      <c r="A5477" s="2" t="inlineStr"/>
      <c r="B5477" s="2" t="inlineStr"/>
      <c r="C5477" s="2" t="inlineStr"/>
      <c r="D5477" s="2" t="inlineStr"/>
      <c r="E5477" s="28" t="inlineStr">
        <is>
          <r>
            <t xml:space="preserve">VALOR:</t>
          </r>
        </is>
      </c>
      <c r="F5477" s="28" t="inlineStr"/>
      <c r="G5477" s="29" t="n">
        <f>ROUND(SUM(G5472,G5476),2)</f>
        <v>155.87</v>
      </c>
    </row>
    <row r="5478" customHeight="1" ht="15">
      <c r="A5478" s="2" t="inlineStr"/>
      <c r="B5478" s="2" t="inlineStr"/>
      <c r="C5478" s="2" t="inlineStr"/>
      <c r="D5478" s="2" t="inlineStr"/>
      <c r="E5478" s="28" t="inlineStr">
        <is>
          <r>
            <t xml:space="preserve">VALOR BDI (20.34%):</t>
          </r>
        </is>
      </c>
      <c r="F5478" s="28" t="inlineStr"/>
      <c r="G5478" s="29" t="n">
        <f>ROUND(G5477*(20.34/100),2)</f>
        <v>31.7</v>
      </c>
    </row>
    <row r="5479" customHeight="1" ht="15">
      <c r="A5479" s="2" t="inlineStr"/>
      <c r="B5479" s="2" t="inlineStr"/>
      <c r="C5479" s="2" t="inlineStr"/>
      <c r="D5479" s="2" t="inlineStr"/>
      <c r="E5479" s="28" t="inlineStr">
        <is>
          <r>
            <t xml:space="preserve">VALOR COM BDI:</t>
          </r>
        </is>
      </c>
      <c r="F5479" s="28" t="inlineStr"/>
      <c r="G5479" s="29" t="n">
        <f>G5478+G5477</f>
        <v>187.57</v>
      </c>
    </row>
    <row r="5480" customHeight="1" ht="10">
      <c r="A5480" s="2" t="inlineStr"/>
      <c r="B5480" s="2" t="inlineStr"/>
      <c r="C5480" s="2" t="inlineStr"/>
      <c r="D5480" s="2" t="inlineStr"/>
      <c r="E5480" s="18" t="inlineStr"/>
      <c r="F5480" s="18" t="inlineStr"/>
      <c r="G5480" s="18" t="inlineStr"/>
    </row>
    <row r="5481" customHeight="1" ht="20">
      <c r="A5481" s="19" t="inlineStr">
        <is>
          <r>
            <t xml:space="preserve">​C3659​ PORTÃO DE METALON E BARRA CHATA DE FERRO C/FECHADURA E DOBRADIÇA, INCLUS. PINTURA ESMALTE SINTÉTICO​ (M2)</t>
          </r>
        </is>
      </c>
      <c r="B5481" s="19" t="inlineStr"/>
      <c r="C5481" s="19" t="inlineStr"/>
      <c r="D5481" s="19" t="inlineStr"/>
      <c r="E5481" s="19" t="inlineStr"/>
      <c r="F5481" s="19" t="inlineStr"/>
      <c r="G5481" s="19" t="inlineStr"/>
    </row>
    <row r="5482" customHeight="1" ht="15">
      <c r="A5482" s="20" t="inlineStr">
        <is>
          <r>
            <t xml:space="preserve">Material</t>
          </r>
        </is>
      </c>
      <c r="B5482" s="20" t="inlineStr"/>
      <c r="C5482" s="21" t="inlineStr">
        <is>
          <r>
            <t xml:space="preserve">FONTE</t>
          </r>
        </is>
      </c>
      <c r="D5482" s="21" t="inlineStr">
        <is>
          <r>
            <t xml:space="preserve">UNID</t>
          </r>
        </is>
      </c>
      <c r="E5482" s="21" t="inlineStr">
        <is>
          <r>
            <t xml:space="preserve">COEFICIENTE</t>
          </r>
        </is>
      </c>
      <c r="F5482" s="21" t="inlineStr">
        <is>
          <r>
            <t xml:space="preserve">PREÇO UNITÁRIO</t>
          </r>
        </is>
      </c>
      <c r="G5482" s="21" t="inlineStr">
        <is>
          <r>
            <t xml:space="preserve">TOTAL</t>
          </r>
        </is>
      </c>
    </row>
    <row r="5483" customHeight="1" ht="15">
      <c r="A5483" s="22" t="inlineStr">
        <is>
          <r>
            <t xml:space="preserve">I0108</t>
          </r>
        </is>
      </c>
      <c r="B5483" s="23" t="inlineStr">
        <is>
          <r>
            <t xml:space="preserve">AREIA GROSSA</t>
          </r>
        </is>
      </c>
      <c r="C5483" s="22" t="inlineStr">
        <is>
          <r>
            <t xml:space="preserve">SEINFRA</t>
          </r>
        </is>
      </c>
      <c r="D5483" s="22" t="inlineStr">
        <is>
          <r>
            <t xml:space="preserve">M3</t>
          </r>
        </is>
      </c>
      <c r="E5483" s="24" t="n">
        <v>0.001</v>
      </c>
      <c r="F5483" s="30" t="n">
        <v>119.58</v>
      </c>
      <c r="G5483" s="30" t="n">
        <f>ROUND(ROUND(E5483,8)*F5483,4)</f>
        <v>0.1196</v>
      </c>
    </row>
    <row r="5484" customHeight="1" ht="15">
      <c r="A5484" s="22" t="inlineStr">
        <is>
          <r>
            <t xml:space="preserve">I0805</t>
          </r>
        </is>
      </c>
      <c r="B5484" s="23" t="inlineStr">
        <is>
          <r>
            <t xml:space="preserve">CIMENTO PORTLAND</t>
          </r>
        </is>
      </c>
      <c r="C5484" s="22" t="inlineStr">
        <is>
          <r>
            <t xml:space="preserve">SEINFRA</t>
          </r>
        </is>
      </c>
      <c r="D5484" s="22" t="inlineStr">
        <is>
          <r>
            <t xml:space="preserve">KG</t>
          </r>
        </is>
      </c>
      <c r="E5484" s="24" t="n">
        <v>0.15</v>
      </c>
      <c r="F5484" s="30" t="n">
        <v>0.71</v>
      </c>
      <c r="G5484" s="30" t="n">
        <f>ROUND(ROUND(E5484,8)*F5484,4)</f>
        <v>0.1065</v>
      </c>
    </row>
    <row r="5485" customHeight="1" ht="29">
      <c r="A5485" s="22" t="inlineStr">
        <is>
          <r>
            <t xml:space="preserve">I6727</t>
          </r>
        </is>
      </c>
      <c r="B5485" s="23" t="inlineStr">
        <is>
          <r>
            <t xml:space="preserve">PORTÃO EM METALON E BARRA CHATA DE FERRO C/FECHADURA E DOBRADIÇAS, INCLUS. PINTURA ESMALTE SINTÉTICO (=1M2)</t>
          </r>
        </is>
      </c>
      <c r="C5485" s="22" t="inlineStr">
        <is>
          <r>
            <t xml:space="preserve">SEINFRA</t>
          </r>
        </is>
      </c>
      <c r="D5485" s="22" t="inlineStr">
        <is>
          <r>
            <t xml:space="preserve">UN</t>
          </r>
        </is>
      </c>
      <c r="E5485" s="24" t="n">
        <v>1.0</v>
      </c>
      <c r="F5485" s="30" t="n">
        <v>449.66</v>
      </c>
      <c r="G5485" s="30" t="n">
        <f>ROUND(ROUND(E5485,8)*F5485,4)</f>
        <v>449.66</v>
      </c>
    </row>
    <row r="5486" customHeight="1" ht="15">
      <c r="A5486" s="2" t="inlineStr"/>
      <c r="B5486" s="2" t="inlineStr"/>
      <c r="C5486" s="2" t="inlineStr"/>
      <c r="D5486" s="2" t="inlineStr"/>
      <c r="E5486" s="26" t="inlineStr">
        <is>
          <r>
            <t xml:space="preserve">TOTAL Material:</t>
          </r>
        </is>
      </c>
      <c r="F5486" s="26" t="inlineStr"/>
      <c r="G5486" s="31" t="n">
        <f>SUM(G5483:G5485)</f>
        <v>449.8861</v>
      </c>
    </row>
    <row r="5487" customHeight="1" ht="15">
      <c r="A5487" s="20" t="inlineStr">
        <is>
          <r>
            <t xml:space="preserve">Mão de Obra</t>
          </r>
        </is>
      </c>
      <c r="B5487" s="20" t="inlineStr"/>
      <c r="C5487" s="21" t="inlineStr">
        <is>
          <r>
            <t xml:space="preserve">FONTE</t>
          </r>
        </is>
      </c>
      <c r="D5487" s="21" t="inlineStr">
        <is>
          <r>
            <t xml:space="preserve">UNID</t>
          </r>
        </is>
      </c>
      <c r="E5487" s="21" t="inlineStr">
        <is>
          <r>
            <t xml:space="preserve">COEFICIENTE</t>
          </r>
        </is>
      </c>
      <c r="F5487" s="21" t="inlineStr">
        <is>
          <r>
            <t xml:space="preserve">PREÇO UNITÁRIO</t>
          </r>
        </is>
      </c>
      <c r="G5487" s="21" t="inlineStr">
        <is>
          <r>
            <t xml:space="preserve">TOTAL</t>
          </r>
        </is>
      </c>
    </row>
    <row r="5488" customHeight="1" ht="15">
      <c r="A5488" s="22" t="inlineStr">
        <is>
          <r>
            <t xml:space="preserve">I1530</t>
          </r>
        </is>
      </c>
      <c r="B5488" s="23" t="inlineStr">
        <is>
          <r>
            <t xml:space="preserve">MONTADOR</t>
          </r>
        </is>
      </c>
      <c r="C5488" s="22" t="inlineStr">
        <is>
          <r>
            <t xml:space="preserve">SEINFRA</t>
          </r>
        </is>
      </c>
      <c r="D5488" s="22" t="inlineStr">
        <is>
          <r>
            <t xml:space="preserve">H</t>
          </r>
        </is>
      </c>
      <c r="E5488" s="24" t="n">
        <v>1.0</v>
      </c>
      <c r="F5488" s="30" t="n">
        <v>26.86</v>
      </c>
      <c r="G5488" s="30" t="n">
        <f>ROUND(ROUND(E5488,8)*F5488,4)</f>
        <v>26.86</v>
      </c>
    </row>
    <row r="5489" customHeight="1" ht="15">
      <c r="A5489" s="22" t="inlineStr">
        <is>
          <r>
            <t xml:space="preserve">I2391</t>
          </r>
        </is>
      </c>
      <c r="B5489" s="23" t="inlineStr">
        <is>
          <r>
            <t xml:space="preserve">PEDREIRO</t>
          </r>
        </is>
      </c>
      <c r="C5489" s="22" t="inlineStr">
        <is>
          <r>
            <t xml:space="preserve">SEINFRA</t>
          </r>
        </is>
      </c>
      <c r="D5489" s="22" t="inlineStr">
        <is>
          <r>
            <t xml:space="preserve">H</t>
          </r>
        </is>
      </c>
      <c r="E5489" s="24" t="n">
        <v>0.35</v>
      </c>
      <c r="F5489" s="30" t="n">
        <v>26.86</v>
      </c>
      <c r="G5489" s="30" t="n">
        <f>ROUND(ROUND(E5489,8)*F5489,4)</f>
        <v>9.401</v>
      </c>
    </row>
    <row r="5490" customHeight="1" ht="15">
      <c r="A5490" s="22" t="inlineStr">
        <is>
          <r>
            <t xml:space="preserve">I2543</t>
          </r>
        </is>
      </c>
      <c r="B5490" s="23" t="inlineStr">
        <is>
          <r>
            <t xml:space="preserve">SERVENTE</t>
          </r>
        </is>
      </c>
      <c r="C5490" s="22" t="inlineStr">
        <is>
          <r>
            <t xml:space="preserve">SEINFRA</t>
          </r>
        </is>
      </c>
      <c r="D5490" s="22" t="inlineStr">
        <is>
          <r>
            <t xml:space="preserve">H</t>
          </r>
        </is>
      </c>
      <c r="E5490" s="24" t="n">
        <v>0.25</v>
      </c>
      <c r="F5490" s="30" t="n">
        <v>20.26</v>
      </c>
      <c r="G5490" s="30" t="n">
        <f>ROUND(ROUND(E5490,8)*F5490,4)</f>
        <v>5.065</v>
      </c>
    </row>
    <row r="5491" customHeight="1" ht="15">
      <c r="A5491" s="2" t="inlineStr"/>
      <c r="B5491" s="2" t="inlineStr"/>
      <c r="C5491" s="2" t="inlineStr"/>
      <c r="D5491" s="2" t="inlineStr"/>
      <c r="E5491" s="26" t="inlineStr">
        <is>
          <r>
            <t xml:space="preserve">TOTAL Mão de Obra:</t>
          </r>
        </is>
      </c>
      <c r="F5491" s="26" t="inlineStr"/>
      <c r="G5491" s="31" t="n">
        <f>SUM(G5488:G5490)</f>
        <v>41.326</v>
      </c>
    </row>
    <row r="5492" customHeight="1" ht="15">
      <c r="A5492" s="2" t="inlineStr"/>
      <c r="B5492" s="2" t="inlineStr"/>
      <c r="C5492" s="2" t="inlineStr"/>
      <c r="D5492" s="2" t="inlineStr"/>
      <c r="E5492" s="28" t="inlineStr">
        <is>
          <r>
            <t xml:space="preserve">VALOR:</t>
          </r>
        </is>
      </c>
      <c r="F5492" s="28" t="inlineStr"/>
      <c r="G5492" s="29" t="n">
        <f>ROUND(SUM(G5486,G5491),2)</f>
        <v>491.21</v>
      </c>
    </row>
    <row r="5493" customHeight="1" ht="15">
      <c r="A5493" s="2" t="inlineStr"/>
      <c r="B5493" s="2" t="inlineStr"/>
      <c r="C5493" s="2" t="inlineStr"/>
      <c r="D5493" s="2" t="inlineStr"/>
      <c r="E5493" s="28" t="inlineStr">
        <is>
          <r>
            <t xml:space="preserve">VALOR BDI (20.34%):</t>
          </r>
        </is>
      </c>
      <c r="F5493" s="28" t="inlineStr"/>
      <c r="G5493" s="29" t="n">
        <f>ROUND(G5492*(20.34/100),2)</f>
        <v>99.91</v>
      </c>
    </row>
    <row r="5494" customHeight="1" ht="15">
      <c r="A5494" s="2" t="inlineStr"/>
      <c r="B5494" s="2" t="inlineStr"/>
      <c r="C5494" s="2" t="inlineStr"/>
      <c r="D5494" s="2" t="inlineStr"/>
      <c r="E5494" s="28" t="inlineStr">
        <is>
          <r>
            <t xml:space="preserve">VALOR COM BDI:</t>
          </r>
        </is>
      </c>
      <c r="F5494" s="28" t="inlineStr"/>
      <c r="G5494" s="29" t="n">
        <f>G5493+G5492</f>
        <v>591.12</v>
      </c>
    </row>
    <row r="5495" customHeight="1" ht="10">
      <c r="A5495" s="2" t="inlineStr"/>
      <c r="B5495" s="2" t="inlineStr"/>
      <c r="C5495" s="2" t="inlineStr"/>
      <c r="D5495" s="2" t="inlineStr"/>
      <c r="E5495" s="18" t="inlineStr"/>
      <c r="F5495" s="18" t="inlineStr"/>
      <c r="G5495" s="18" t="inlineStr"/>
    </row>
    <row r="5496" customHeight="1" ht="20">
      <c r="A5496" s="19" t="inlineStr">
        <is>
          <r>
            <t xml:space="preserve">​101617​ PREPARO DE FUNDO DE VALA COM LARGURA MAIOR OU IGUAL A 1,5 M E MENOR QUE 2,5 M (ACERTO DO SOLO NATURAL). AF_08/2020​ (M2)</t>
          </r>
        </is>
      </c>
      <c r="B5496" s="19" t="inlineStr"/>
      <c r="C5496" s="19" t="inlineStr"/>
      <c r="D5496" s="19" t="inlineStr"/>
      <c r="E5496" s="19" t="inlineStr"/>
      <c r="F5496" s="19" t="inlineStr"/>
      <c r="G5496" s="19" t="inlineStr"/>
    </row>
    <row r="5497" customHeight="1" ht="15">
      <c r="A5497" s="20" t="inlineStr">
        <is>
          <r>
            <t xml:space="preserve">Equipamento Custo Horário</t>
          </r>
        </is>
      </c>
      <c r="B5497" s="20" t="inlineStr"/>
      <c r="C5497" s="21" t="inlineStr">
        <is>
          <r>
            <t xml:space="preserve">FONTE</t>
          </r>
        </is>
      </c>
      <c r="D5497" s="21" t="inlineStr">
        <is>
          <r>
            <t xml:space="preserve">UNID</t>
          </r>
        </is>
      </c>
      <c r="E5497" s="21" t="inlineStr">
        <is>
          <r>
            <t xml:space="preserve">COEFICIENTE</t>
          </r>
        </is>
      </c>
      <c r="F5497" s="21" t="inlineStr">
        <is>
          <r>
            <t xml:space="preserve">PREÇO UNITÁRIO</t>
          </r>
        </is>
      </c>
      <c r="G5497" s="21" t="inlineStr">
        <is>
          <r>
            <t xml:space="preserve">TOTAL</t>
          </r>
        </is>
      </c>
    </row>
    <row r="5498" customHeight="1" ht="29">
      <c r="A5498" s="22" t="inlineStr">
        <is>
          <r>
            <t xml:space="preserve">91534</t>
          </r>
        </is>
      </c>
      <c r="B5498" s="23" t="inlineStr">
        <is>
          <r>
            <t xml:space="preserve">COMPACTADOR DE SOLOS DE PERCUSSÃO (SOQUETE) COM MOTOR A GASOLINA 4 TEMPOS, POTÊNCIA 4 CV - CHI DIURNO. AF_08/2015</t>
          </r>
        </is>
      </c>
      <c r="C5498" s="22" t="inlineStr">
        <is>
          <r>
            <t xml:space="preserve">SINAPI</t>
          </r>
        </is>
      </c>
      <c r="D5498" s="22" t="inlineStr">
        <is>
          <r>
            <t xml:space="preserve">CHI</t>
          </r>
        </is>
      </c>
      <c r="E5498" s="24" t="n">
        <v>0.0016</v>
      </c>
      <c r="F5498" s="25" t="n">
        <v>36.75</v>
      </c>
      <c r="G5498" s="25" t="n">
        <f>TRUNC(TRUNC(E5498,8)*F5498,2)</f>
        <v>0.05</v>
      </c>
    </row>
    <row r="5499" customHeight="1" ht="29">
      <c r="A5499" s="22" t="inlineStr">
        <is>
          <r>
            <t xml:space="preserve">91533</t>
          </r>
        </is>
      </c>
      <c r="B5499" s="23" t="inlineStr">
        <is>
          <r>
            <t xml:space="preserve">COMPACTADOR DE SOLOS DE PERCUSSÃO (SOQUETE) COM MOTOR A GASOLINA 4 TEMPOS, POTÊNCIA 4 CV - CHP DIURNO. AF_08/2015</t>
          </r>
        </is>
      </c>
      <c r="C5499" s="22" t="inlineStr">
        <is>
          <r>
            <t xml:space="preserve">SINAPI</t>
          </r>
        </is>
      </c>
      <c r="D5499" s="22" t="inlineStr">
        <is>
          <r>
            <t xml:space="preserve">CHP</t>
          </r>
        </is>
      </c>
      <c r="E5499" s="24" t="n">
        <v>0.0016</v>
      </c>
      <c r="F5499" s="25" t="n">
        <v>44.39</v>
      </c>
      <c r="G5499" s="25" t="n">
        <f>TRUNC(TRUNC(E5499,8)*F5499,2)</f>
        <v>0.07</v>
      </c>
    </row>
    <row r="5500" customHeight="1" ht="18">
      <c r="A5500" s="2" t="inlineStr"/>
      <c r="B5500" s="2" t="inlineStr"/>
      <c r="C5500" s="2" t="inlineStr"/>
      <c r="D5500" s="2" t="inlineStr"/>
      <c r="E5500" s="26" t="inlineStr">
        <is>
          <r>
            <t xml:space="preserve">TOTAL Equipamento Custo Horário:</t>
          </r>
        </is>
      </c>
      <c r="F5500" s="26" t="inlineStr"/>
      <c r="G5500" s="27" t="n">
        <f>SUM(G5498:G5499)</f>
        <v>0.12</v>
      </c>
    </row>
    <row r="5501" customHeight="1" ht="15">
      <c r="A5501" s="20" t="inlineStr">
        <is>
          <r>
            <t xml:space="preserve">Mão de Obra com Encargos Complementares</t>
          </r>
        </is>
      </c>
      <c r="B5501" s="20" t="inlineStr"/>
      <c r="C5501" s="21" t="inlineStr">
        <is>
          <r>
            <t xml:space="preserve">FONTE</t>
          </r>
        </is>
      </c>
      <c r="D5501" s="21" t="inlineStr">
        <is>
          <r>
            <t xml:space="preserve">UNID</t>
          </r>
        </is>
      </c>
      <c r="E5501" s="21" t="inlineStr">
        <is>
          <r>
            <t xml:space="preserve">COEFICIENTE</t>
          </r>
        </is>
      </c>
      <c r="F5501" s="21" t="inlineStr">
        <is>
          <r>
            <t xml:space="preserve">PREÇO UNITÁRIO</t>
          </r>
        </is>
      </c>
      <c r="G5501" s="21" t="inlineStr">
        <is>
          <r>
            <t xml:space="preserve">TOTAL</t>
          </r>
        </is>
      </c>
    </row>
    <row r="5502" customHeight="1" ht="15">
      <c r="A5502" s="22" t="inlineStr">
        <is>
          <r>
            <t xml:space="preserve">88309</t>
          </r>
        </is>
      </c>
      <c r="B5502" s="23" t="inlineStr">
        <is>
          <r>
            <t xml:space="preserve">PEDREIRO COM ENCARGOS COMPLEMENTARES</t>
          </r>
        </is>
      </c>
      <c r="C5502" s="22" t="inlineStr">
        <is>
          <r>
            <t xml:space="preserve">SINAPI</t>
          </r>
        </is>
      </c>
      <c r="D5502" s="22" t="inlineStr">
        <is>
          <r>
            <t xml:space="preserve">H</t>
          </r>
        </is>
      </c>
      <c r="E5502" s="24" t="n">
        <v>0.0507</v>
      </c>
      <c r="F5502" s="25" t="n">
        <v>30.58</v>
      </c>
      <c r="G5502" s="25" t="n">
        <f>TRUNC(TRUNC(E5502,8)*F5502,2)</f>
        <v>1.55</v>
      </c>
    </row>
    <row r="5503" customHeight="1" ht="15">
      <c r="A5503" s="22" t="inlineStr">
        <is>
          <r>
            <t xml:space="preserve">88316</t>
          </r>
        </is>
      </c>
      <c r="B5503" s="23" t="inlineStr">
        <is>
          <r>
            <t xml:space="preserve">SERVENTE COM ENCARGOS COMPLEMENTARES</t>
          </r>
        </is>
      </c>
      <c r="C5503" s="22" t="inlineStr">
        <is>
          <r>
            <t xml:space="preserve">SINAPI</t>
          </r>
        </is>
      </c>
      <c r="D5503" s="22" t="inlineStr">
        <is>
          <r>
            <t xml:space="preserve">H</t>
          </r>
        </is>
      </c>
      <c r="E5503" s="24" t="n">
        <v>0.076</v>
      </c>
      <c r="F5503" s="25" t="n">
        <v>23.56</v>
      </c>
      <c r="G5503" s="25" t="n">
        <f>TRUNC(TRUNC(E5503,8)*F5503,2)</f>
        <v>1.79</v>
      </c>
    </row>
    <row r="5504" customHeight="1" ht="18">
      <c r="A5504" s="2" t="inlineStr"/>
      <c r="B5504" s="2" t="inlineStr"/>
      <c r="C5504" s="2" t="inlineStr"/>
      <c r="D5504" s="2" t="inlineStr"/>
      <c r="E5504" s="26" t="inlineStr">
        <is>
          <r>
            <t xml:space="preserve">TOTAL Mão de Obra com Encargos Complementares:</t>
          </r>
        </is>
      </c>
      <c r="F5504" s="26" t="inlineStr"/>
      <c r="G5504" s="27" t="n">
        <f>SUM(G5502:G5503)</f>
        <v>3.34</v>
      </c>
    </row>
    <row r="5505" customHeight="1" ht="15">
      <c r="A5505" s="2" t="inlineStr"/>
      <c r="B5505" s="2" t="inlineStr"/>
      <c r="C5505" s="2" t="inlineStr"/>
      <c r="D5505" s="2" t="inlineStr"/>
      <c r="E5505" s="28" t="inlineStr">
        <is>
          <r>
            <t xml:space="preserve">VALOR:</t>
          </r>
        </is>
      </c>
      <c r="F5505" s="28" t="inlineStr"/>
      <c r="G5505" s="29" t="n">
        <f>ROUND(SUM(G5500,G5504),2)</f>
        <v>3.46</v>
      </c>
    </row>
    <row r="5506" customHeight="1" ht="15">
      <c r="A5506" s="2" t="inlineStr"/>
      <c r="B5506" s="2" t="inlineStr"/>
      <c r="C5506" s="2" t="inlineStr"/>
      <c r="D5506" s="2" t="inlineStr"/>
      <c r="E5506" s="28" t="inlineStr">
        <is>
          <r>
            <t xml:space="preserve">VALOR BDI (20.34%):</t>
          </r>
        </is>
      </c>
      <c r="F5506" s="28" t="inlineStr"/>
      <c r="G5506" s="29" t="n">
        <f>ROUND(G5505*(20.34/100),2)</f>
        <v>0.7</v>
      </c>
    </row>
    <row r="5507" customHeight="1" ht="15">
      <c r="A5507" s="2" t="inlineStr"/>
      <c r="B5507" s="2" t="inlineStr"/>
      <c r="C5507" s="2" t="inlineStr"/>
      <c r="D5507" s="2" t="inlineStr"/>
      <c r="E5507" s="28" t="inlineStr">
        <is>
          <r>
            <t xml:space="preserve">VALOR COM BDI:</t>
          </r>
        </is>
      </c>
      <c r="F5507" s="28" t="inlineStr"/>
      <c r="G5507" s="29" t="n">
        <f>G5506+G5505</f>
        <v>4.16</v>
      </c>
    </row>
    <row r="5508" customHeight="1" ht="10">
      <c r="A5508" s="2" t="inlineStr"/>
      <c r="B5508" s="2" t="inlineStr"/>
      <c r="C5508" s="2" t="inlineStr"/>
      <c r="D5508" s="2" t="inlineStr"/>
      <c r="E5508" s="18" t="inlineStr"/>
      <c r="F5508" s="18" t="inlineStr"/>
      <c r="G5508" s="18" t="inlineStr"/>
    </row>
    <row r="5509" customHeight="1" ht="20">
      <c r="A5509" s="19" t="inlineStr">
        <is>
          <r>
            <t xml:space="preserve">​101616​ PREPARO DE FUNDO DE VALA COM LARGURA MENOR QUE 1,5 M (ACERTO DO SOLO NATURAL). AF_08/2020​ (M2)</t>
          </r>
        </is>
      </c>
      <c r="B5509" s="19" t="inlineStr"/>
      <c r="C5509" s="19" t="inlineStr"/>
      <c r="D5509" s="19" t="inlineStr"/>
      <c r="E5509" s="19" t="inlineStr"/>
      <c r="F5509" s="19" t="inlineStr"/>
      <c r="G5509" s="19" t="inlineStr"/>
    </row>
    <row r="5510" customHeight="1" ht="15">
      <c r="A5510" s="20" t="inlineStr">
        <is>
          <r>
            <t xml:space="preserve">Equipamento Custo Horário</t>
          </r>
        </is>
      </c>
      <c r="B5510" s="20" t="inlineStr"/>
      <c r="C5510" s="21" t="inlineStr">
        <is>
          <r>
            <t xml:space="preserve">FONTE</t>
          </r>
        </is>
      </c>
      <c r="D5510" s="21" t="inlineStr">
        <is>
          <r>
            <t xml:space="preserve">UNID</t>
          </r>
        </is>
      </c>
      <c r="E5510" s="21" t="inlineStr">
        <is>
          <r>
            <t xml:space="preserve">COEFICIENTE</t>
          </r>
        </is>
      </c>
      <c r="F5510" s="21" t="inlineStr">
        <is>
          <r>
            <t xml:space="preserve">PREÇO UNITÁRIO</t>
          </r>
        </is>
      </c>
      <c r="G5510" s="21" t="inlineStr">
        <is>
          <r>
            <t xml:space="preserve">TOTAL</t>
          </r>
        </is>
      </c>
    </row>
    <row r="5511" customHeight="1" ht="29">
      <c r="A5511" s="22" t="inlineStr">
        <is>
          <r>
            <t xml:space="preserve">91534</t>
          </r>
        </is>
      </c>
      <c r="B5511" s="23" t="inlineStr">
        <is>
          <r>
            <t xml:space="preserve">COMPACTADOR DE SOLOS DE PERCUSSÃO (SOQUETE) COM MOTOR A GASOLINA 4 TEMPOS, POTÊNCIA 4 CV - CHI DIURNO. AF_08/2015</t>
          </r>
        </is>
      </c>
      <c r="C5511" s="22" t="inlineStr">
        <is>
          <r>
            <t xml:space="preserve">SINAPI</t>
          </r>
        </is>
      </c>
      <c r="D5511" s="22" t="inlineStr">
        <is>
          <r>
            <t xml:space="preserve">CHI</t>
          </r>
        </is>
      </c>
      <c r="E5511" s="24" t="n">
        <v>0.0036</v>
      </c>
      <c r="F5511" s="25" t="n">
        <v>36.75</v>
      </c>
      <c r="G5511" s="25" t="n">
        <f>TRUNC(TRUNC(E5511,8)*F5511,2)</f>
        <v>0.13</v>
      </c>
    </row>
    <row r="5512" customHeight="1" ht="29">
      <c r="A5512" s="22" t="inlineStr">
        <is>
          <r>
            <t xml:space="preserve">91533</t>
          </r>
        </is>
      </c>
      <c r="B5512" s="23" t="inlineStr">
        <is>
          <r>
            <t xml:space="preserve">COMPACTADOR DE SOLOS DE PERCUSSÃO (SOQUETE) COM MOTOR A GASOLINA 4 TEMPOS, POTÊNCIA 4 CV - CHP DIURNO. AF_08/2015</t>
          </r>
        </is>
      </c>
      <c r="C5512" s="22" t="inlineStr">
        <is>
          <r>
            <t xml:space="preserve">SINAPI</t>
          </r>
        </is>
      </c>
      <c r="D5512" s="22" t="inlineStr">
        <is>
          <r>
            <t xml:space="preserve">CHP</t>
          </r>
        </is>
      </c>
      <c r="E5512" s="24" t="n">
        <v>0.0036</v>
      </c>
      <c r="F5512" s="25" t="n">
        <v>44.39</v>
      </c>
      <c r="G5512" s="25" t="n">
        <f>TRUNC(TRUNC(E5512,8)*F5512,2)</f>
        <v>0.15</v>
      </c>
    </row>
    <row r="5513" customHeight="1" ht="18">
      <c r="A5513" s="2" t="inlineStr"/>
      <c r="B5513" s="2" t="inlineStr"/>
      <c r="C5513" s="2" t="inlineStr"/>
      <c r="D5513" s="2" t="inlineStr"/>
      <c r="E5513" s="26" t="inlineStr">
        <is>
          <r>
            <t xml:space="preserve">TOTAL Equipamento Custo Horário:</t>
          </r>
        </is>
      </c>
      <c r="F5513" s="26" t="inlineStr"/>
      <c r="G5513" s="27" t="n">
        <f>SUM(G5511:G5512)</f>
        <v>0.28</v>
      </c>
    </row>
    <row r="5514" customHeight="1" ht="15">
      <c r="A5514" s="20" t="inlineStr">
        <is>
          <r>
            <t xml:space="preserve">Mão de Obra com Encargos Complementares</t>
          </r>
        </is>
      </c>
      <c r="B5514" s="20" t="inlineStr"/>
      <c r="C5514" s="21" t="inlineStr">
        <is>
          <r>
            <t xml:space="preserve">FONTE</t>
          </r>
        </is>
      </c>
      <c r="D5514" s="21" t="inlineStr">
        <is>
          <r>
            <t xml:space="preserve">UNID</t>
          </r>
        </is>
      </c>
      <c r="E5514" s="21" t="inlineStr">
        <is>
          <r>
            <t xml:space="preserve">COEFICIENTE</t>
          </r>
        </is>
      </c>
      <c r="F5514" s="21" t="inlineStr">
        <is>
          <r>
            <t xml:space="preserve">PREÇO UNITÁRIO</t>
          </r>
        </is>
      </c>
      <c r="G5514" s="21" t="inlineStr">
        <is>
          <r>
            <t xml:space="preserve">TOTAL</t>
          </r>
        </is>
      </c>
    </row>
    <row r="5515" customHeight="1" ht="15">
      <c r="A5515" s="22" t="inlineStr">
        <is>
          <r>
            <t xml:space="preserve">88309</t>
          </r>
        </is>
      </c>
      <c r="B5515" s="23" t="inlineStr">
        <is>
          <r>
            <t xml:space="preserve">PEDREIRO COM ENCARGOS COMPLEMENTARES</t>
          </r>
        </is>
      </c>
      <c r="C5515" s="22" t="inlineStr">
        <is>
          <r>
            <t xml:space="preserve">SINAPI</t>
          </r>
        </is>
      </c>
      <c r="D5515" s="22" t="inlineStr">
        <is>
          <r>
            <t xml:space="preserve">H</t>
          </r>
        </is>
      </c>
      <c r="E5515" s="24" t="n">
        <v>0.102</v>
      </c>
      <c r="F5515" s="25" t="n">
        <v>30.58</v>
      </c>
      <c r="G5515" s="25" t="n">
        <f>TRUNC(TRUNC(E5515,8)*F5515,2)</f>
        <v>3.11</v>
      </c>
    </row>
    <row r="5516" customHeight="1" ht="15">
      <c r="A5516" s="22" t="inlineStr">
        <is>
          <r>
            <t xml:space="preserve">88316</t>
          </r>
        </is>
      </c>
      <c r="B5516" s="23" t="inlineStr">
        <is>
          <r>
            <t xml:space="preserve">SERVENTE COM ENCARGOS COMPLEMENTARES</t>
          </r>
        </is>
      </c>
      <c r="C5516" s="22" t="inlineStr">
        <is>
          <r>
            <t xml:space="preserve">SINAPI</t>
          </r>
        </is>
      </c>
      <c r="D5516" s="22" t="inlineStr">
        <is>
          <r>
            <t xml:space="preserve">H</t>
          </r>
        </is>
      </c>
      <c r="E5516" s="24" t="n">
        <v>0.1531</v>
      </c>
      <c r="F5516" s="25" t="n">
        <v>23.56</v>
      </c>
      <c r="G5516" s="25" t="n">
        <f>TRUNC(TRUNC(E5516,8)*F5516,2)</f>
        <v>3.6</v>
      </c>
    </row>
    <row r="5517" customHeight="1" ht="18">
      <c r="A5517" s="2" t="inlineStr"/>
      <c r="B5517" s="2" t="inlineStr"/>
      <c r="C5517" s="2" t="inlineStr"/>
      <c r="D5517" s="2" t="inlineStr"/>
      <c r="E5517" s="26" t="inlineStr">
        <is>
          <r>
            <t xml:space="preserve">TOTAL Mão de Obra com Encargos Complementares:</t>
          </r>
        </is>
      </c>
      <c r="F5517" s="26" t="inlineStr"/>
      <c r="G5517" s="27" t="n">
        <f>SUM(G5515:G5516)</f>
        <v>6.71</v>
      </c>
    </row>
    <row r="5518" customHeight="1" ht="15">
      <c r="A5518" s="2" t="inlineStr"/>
      <c r="B5518" s="2" t="inlineStr"/>
      <c r="C5518" s="2" t="inlineStr"/>
      <c r="D5518" s="2" t="inlineStr"/>
      <c r="E5518" s="28" t="inlineStr">
        <is>
          <r>
            <t xml:space="preserve">VALOR:</t>
          </r>
        </is>
      </c>
      <c r="F5518" s="28" t="inlineStr"/>
      <c r="G5518" s="29" t="n">
        <f>ROUND(SUM(G5513,G5517),2)</f>
        <v>6.99</v>
      </c>
    </row>
    <row r="5519" customHeight="1" ht="15">
      <c r="A5519" s="2" t="inlineStr"/>
      <c r="B5519" s="2" t="inlineStr"/>
      <c r="C5519" s="2" t="inlineStr"/>
      <c r="D5519" s="2" t="inlineStr"/>
      <c r="E5519" s="28" t="inlineStr">
        <is>
          <r>
            <t xml:space="preserve">VALOR BDI (20.34%):</t>
          </r>
        </is>
      </c>
      <c r="F5519" s="28" t="inlineStr"/>
      <c r="G5519" s="29" t="n">
        <f>ROUND(G5518*(20.34/100),2)</f>
        <v>1.42</v>
      </c>
    </row>
    <row r="5520" customHeight="1" ht="15">
      <c r="A5520" s="2" t="inlineStr"/>
      <c r="B5520" s="2" t="inlineStr"/>
      <c r="C5520" s="2" t="inlineStr"/>
      <c r="D5520" s="2" t="inlineStr"/>
      <c r="E5520" s="28" t="inlineStr">
        <is>
          <r>
            <t xml:space="preserve">VALOR COM BDI:</t>
          </r>
        </is>
      </c>
      <c r="F5520" s="28" t="inlineStr"/>
      <c r="G5520" s="29" t="n">
        <f>G5519+G5518</f>
        <v>8.41</v>
      </c>
    </row>
    <row r="5521" customHeight="1" ht="10">
      <c r="A5521" s="2" t="inlineStr"/>
      <c r="B5521" s="2" t="inlineStr"/>
      <c r="C5521" s="2" t="inlineStr"/>
      <c r="D5521" s="2" t="inlineStr"/>
      <c r="E5521" s="18" t="inlineStr"/>
      <c r="F5521" s="18" t="inlineStr"/>
      <c r="G5521" s="18" t="inlineStr"/>
    </row>
    <row r="5522" customHeight="1" ht="20">
      <c r="A5522" s="19" t="inlineStr">
        <is>
          <r>
            <t xml:space="preserve">​101618​ PREPARO DE FUNDO DE VALA COM LARGURA MENOR QUE 1,5 M, COM CAMADA DE AREIA, LANÇAMENTO MANUAL. AF_08/2020​ (M3)</t>
          </r>
        </is>
      </c>
      <c r="B5522" s="19" t="inlineStr"/>
      <c r="C5522" s="19" t="inlineStr"/>
      <c r="D5522" s="19" t="inlineStr"/>
      <c r="E5522" s="19" t="inlineStr"/>
      <c r="F5522" s="19" t="inlineStr"/>
      <c r="G5522" s="19" t="inlineStr"/>
    </row>
    <row r="5523" customHeight="1" ht="15">
      <c r="A5523" s="20" t="inlineStr">
        <is>
          <r>
            <t xml:space="preserve">Equipamento Custo Horário</t>
          </r>
        </is>
      </c>
      <c r="B5523" s="20" t="inlineStr"/>
      <c r="C5523" s="21" t="inlineStr">
        <is>
          <r>
            <t xml:space="preserve">FONTE</t>
          </r>
        </is>
      </c>
      <c r="D5523" s="21" t="inlineStr">
        <is>
          <r>
            <t xml:space="preserve">UNID</t>
          </r>
        </is>
      </c>
      <c r="E5523" s="21" t="inlineStr">
        <is>
          <r>
            <t xml:space="preserve">COEFICIENTE</t>
          </r>
        </is>
      </c>
      <c r="F5523" s="21" t="inlineStr">
        <is>
          <r>
            <t xml:space="preserve">PREÇO UNITÁRIO</t>
          </r>
        </is>
      </c>
      <c r="G5523" s="21" t="inlineStr">
        <is>
          <r>
            <t xml:space="preserve">TOTAL</t>
          </r>
        </is>
      </c>
    </row>
    <row r="5524" customHeight="1" ht="29">
      <c r="A5524" s="22" t="inlineStr">
        <is>
          <r>
            <t xml:space="preserve">91534</t>
          </r>
        </is>
      </c>
      <c r="B5524" s="23" t="inlineStr">
        <is>
          <r>
            <t xml:space="preserve">COMPACTADOR DE SOLOS DE PERCUSSÃO (SOQUETE) COM MOTOR A GASOLINA 4 TEMPOS, POTÊNCIA 4 CV - CHI DIURNO. AF_08/2015</t>
          </r>
        </is>
      </c>
      <c r="C5524" s="22" t="inlineStr">
        <is>
          <r>
            <t xml:space="preserve">SINAPI</t>
          </r>
        </is>
      </c>
      <c r="D5524" s="22" t="inlineStr">
        <is>
          <r>
            <t xml:space="preserve">CHI</t>
          </r>
        </is>
      </c>
      <c r="E5524" s="24" t="n">
        <v>0.0666</v>
      </c>
      <c r="F5524" s="25" t="n">
        <v>36.75</v>
      </c>
      <c r="G5524" s="25" t="n">
        <f>TRUNC(TRUNC(E5524,8)*F5524,2)</f>
        <v>2.44</v>
      </c>
    </row>
    <row r="5525" customHeight="1" ht="29">
      <c r="A5525" s="22" t="inlineStr">
        <is>
          <r>
            <t xml:space="preserve">91533</t>
          </r>
        </is>
      </c>
      <c r="B5525" s="23" t="inlineStr">
        <is>
          <r>
            <t xml:space="preserve">COMPACTADOR DE SOLOS DE PERCUSSÃO (SOQUETE) COM MOTOR A GASOLINA 4 TEMPOS, POTÊNCIA 4 CV - CHP DIURNO. AF_08/2015</t>
          </r>
        </is>
      </c>
      <c r="C5525" s="22" t="inlineStr">
        <is>
          <r>
            <t xml:space="preserve">SINAPI</t>
          </r>
        </is>
      </c>
      <c r="D5525" s="22" t="inlineStr">
        <is>
          <r>
            <t xml:space="preserve">CHP</t>
          </r>
        </is>
      </c>
      <c r="E5525" s="24" t="n">
        <v>0.0718</v>
      </c>
      <c r="F5525" s="25" t="n">
        <v>44.39</v>
      </c>
      <c r="G5525" s="25" t="n">
        <f>TRUNC(TRUNC(E5525,8)*F5525,2)</f>
        <v>3.18</v>
      </c>
    </row>
    <row r="5526" customHeight="1" ht="18">
      <c r="A5526" s="2" t="inlineStr"/>
      <c r="B5526" s="2" t="inlineStr"/>
      <c r="C5526" s="2" t="inlineStr"/>
      <c r="D5526" s="2" t="inlineStr"/>
      <c r="E5526" s="26" t="inlineStr">
        <is>
          <r>
            <t xml:space="preserve">TOTAL Equipamento Custo Horário:</t>
          </r>
        </is>
      </c>
      <c r="F5526" s="26" t="inlineStr"/>
      <c r="G5526" s="27" t="n">
        <f>SUM(G5524:G5525)</f>
        <v>5.62</v>
      </c>
    </row>
    <row r="5527" customHeight="1" ht="15">
      <c r="A5527" s="20" t="inlineStr">
        <is>
          <r>
            <t xml:space="preserve">Material</t>
          </r>
        </is>
      </c>
      <c r="B5527" s="20" t="inlineStr"/>
      <c r="C5527" s="21" t="inlineStr">
        <is>
          <r>
            <t xml:space="preserve">FONTE</t>
          </r>
        </is>
      </c>
      <c r="D5527" s="21" t="inlineStr">
        <is>
          <r>
            <t xml:space="preserve">UNID</t>
          </r>
        </is>
      </c>
      <c r="E5527" s="21" t="inlineStr">
        <is>
          <r>
            <t xml:space="preserve">COEFICIENTE</t>
          </r>
        </is>
      </c>
      <c r="F5527" s="21" t="inlineStr">
        <is>
          <r>
            <t xml:space="preserve">PREÇO UNITÁRIO</t>
          </r>
        </is>
      </c>
      <c r="G5527" s="21" t="inlineStr">
        <is>
          <r>
            <t xml:space="preserve">TOTAL</t>
          </r>
        </is>
      </c>
    </row>
    <row r="5528" customHeight="1" ht="21">
      <c r="A5528" s="22" t="inlineStr">
        <is>
          <r>
            <t xml:space="preserve">00000370</t>
          </r>
        </is>
      </c>
      <c r="B5528" s="23" t="inlineStr">
        <is>
          <r>
            <t xml:space="preserve">AREIA MEDIA - POSTO JAZIDA/FORNECEDOR (RETIRADO NA JAZIDA, SEM TRANSPORTE)</t>
          </r>
        </is>
      </c>
      <c r="C5528" s="22" t="inlineStr">
        <is>
          <r>
            <t xml:space="preserve">SINAPI</t>
          </r>
        </is>
      </c>
      <c r="D5528" s="22" t="inlineStr">
        <is>
          <r>
            <t xml:space="preserve">M3</t>
          </r>
        </is>
      </c>
      <c r="E5528" s="24" t="n">
        <v>1.1</v>
      </c>
      <c r="F5528" s="25" t="n">
        <v>130.0</v>
      </c>
      <c r="G5528" s="25" t="n">
        <f>TRUNC(TRUNC(E5528,8)*F5528,2)</f>
        <v>143.0</v>
      </c>
    </row>
    <row r="5529" customHeight="1" ht="15">
      <c r="A5529" s="2" t="inlineStr"/>
      <c r="B5529" s="2" t="inlineStr"/>
      <c r="C5529" s="2" t="inlineStr"/>
      <c r="D5529" s="2" t="inlineStr"/>
      <c r="E5529" s="26" t="inlineStr">
        <is>
          <r>
            <t xml:space="preserve">TOTAL Material:</t>
          </r>
        </is>
      </c>
      <c r="F5529" s="26" t="inlineStr"/>
      <c r="G5529" s="27" t="n">
        <f>SUM(G5528:G5528)</f>
        <v>143.0</v>
      </c>
    </row>
    <row r="5530" customHeight="1" ht="15">
      <c r="A5530" s="20" t="inlineStr">
        <is>
          <r>
            <t xml:space="preserve">Mão de Obra com Encargos Complementares</t>
          </r>
        </is>
      </c>
      <c r="B5530" s="20" t="inlineStr"/>
      <c r="C5530" s="21" t="inlineStr">
        <is>
          <r>
            <t xml:space="preserve">FONTE</t>
          </r>
        </is>
      </c>
      <c r="D5530" s="21" t="inlineStr">
        <is>
          <r>
            <t xml:space="preserve">UNID</t>
          </r>
        </is>
      </c>
      <c r="E5530" s="21" t="inlineStr">
        <is>
          <r>
            <t xml:space="preserve">COEFICIENTE</t>
          </r>
        </is>
      </c>
      <c r="F5530" s="21" t="inlineStr">
        <is>
          <r>
            <t xml:space="preserve">PREÇO UNITÁRIO</t>
          </r>
        </is>
      </c>
      <c r="G5530" s="21" t="inlineStr">
        <is>
          <r>
            <t xml:space="preserve">TOTAL</t>
          </r>
        </is>
      </c>
    </row>
    <row r="5531" customHeight="1" ht="15">
      <c r="A5531" s="22" t="inlineStr">
        <is>
          <r>
            <t xml:space="preserve">88309</t>
          </r>
        </is>
      </c>
      <c r="B5531" s="23" t="inlineStr">
        <is>
          <r>
            <t xml:space="preserve">PEDREIRO COM ENCARGOS COMPLEMENTARES</t>
          </r>
        </is>
      </c>
      <c r="C5531" s="22" t="inlineStr">
        <is>
          <r>
            <t xml:space="preserve">SINAPI</t>
          </r>
        </is>
      </c>
      <c r="D5531" s="22" t="inlineStr">
        <is>
          <r>
            <t xml:space="preserve">H</t>
          </r>
        </is>
      </c>
      <c r="E5531" s="24" t="n">
        <v>2.0219</v>
      </c>
      <c r="F5531" s="25" t="n">
        <v>30.58</v>
      </c>
      <c r="G5531" s="25" t="n">
        <f>TRUNC(TRUNC(E5531,8)*F5531,2)</f>
        <v>61.82</v>
      </c>
    </row>
    <row r="5532" customHeight="1" ht="15">
      <c r="A5532" s="22" t="inlineStr">
        <is>
          <r>
            <t xml:space="preserve">88316</t>
          </r>
        </is>
      </c>
      <c r="B5532" s="23" t="inlineStr">
        <is>
          <r>
            <t xml:space="preserve">SERVENTE COM ENCARGOS COMPLEMENTARES</t>
          </r>
        </is>
      </c>
      <c r="C5532" s="22" t="inlineStr">
        <is>
          <r>
            <t xml:space="preserve">SINAPI</t>
          </r>
        </is>
      </c>
      <c r="D5532" s="22" t="inlineStr">
        <is>
          <r>
            <t xml:space="preserve">H</t>
          </r>
        </is>
      </c>
      <c r="E5532" s="24" t="n">
        <v>3.0329</v>
      </c>
      <c r="F5532" s="25" t="n">
        <v>23.56</v>
      </c>
      <c r="G5532" s="25" t="n">
        <f>TRUNC(TRUNC(E5532,8)*F5532,2)</f>
        <v>71.45</v>
      </c>
    </row>
    <row r="5533" customHeight="1" ht="18">
      <c r="A5533" s="2" t="inlineStr"/>
      <c r="B5533" s="2" t="inlineStr"/>
      <c r="C5533" s="2" t="inlineStr"/>
      <c r="D5533" s="2" t="inlineStr"/>
      <c r="E5533" s="26" t="inlineStr">
        <is>
          <r>
            <t xml:space="preserve">TOTAL Mão de Obra com Encargos Complementares:</t>
          </r>
        </is>
      </c>
      <c r="F5533" s="26" t="inlineStr"/>
      <c r="G5533" s="27" t="n">
        <f>SUM(G5531:G5532)</f>
        <v>133.27</v>
      </c>
    </row>
    <row r="5534" customHeight="1" ht="15">
      <c r="A5534" s="2" t="inlineStr"/>
      <c r="B5534" s="2" t="inlineStr"/>
      <c r="C5534" s="2" t="inlineStr"/>
      <c r="D5534" s="2" t="inlineStr"/>
      <c r="E5534" s="28" t="inlineStr">
        <is>
          <r>
            <t xml:space="preserve">VALOR:</t>
          </r>
        </is>
      </c>
      <c r="F5534" s="28" t="inlineStr"/>
      <c r="G5534" s="29" t="n">
        <f>ROUND(SUM(G5526,G5529,G5533),2)</f>
        <v>281.89</v>
      </c>
    </row>
    <row r="5535" customHeight="1" ht="15">
      <c r="A5535" s="2" t="inlineStr"/>
      <c r="B5535" s="2" t="inlineStr"/>
      <c r="C5535" s="2" t="inlineStr"/>
      <c r="D5535" s="2" t="inlineStr"/>
      <c r="E5535" s="28" t="inlineStr">
        <is>
          <r>
            <t xml:space="preserve">VALOR BDI (20.34%):</t>
          </r>
        </is>
      </c>
      <c r="F5535" s="28" t="inlineStr"/>
      <c r="G5535" s="29" t="n">
        <f>ROUND(G5534*(20.34/100),2)</f>
        <v>57.34</v>
      </c>
    </row>
    <row r="5536" customHeight="1" ht="15">
      <c r="A5536" s="2" t="inlineStr"/>
      <c r="B5536" s="2" t="inlineStr"/>
      <c r="C5536" s="2" t="inlineStr"/>
      <c r="D5536" s="2" t="inlineStr"/>
      <c r="E5536" s="28" t="inlineStr">
        <is>
          <r>
            <t xml:space="preserve">VALOR COM BDI:</t>
          </r>
        </is>
      </c>
      <c r="F5536" s="28" t="inlineStr"/>
      <c r="G5536" s="29" t="n">
        <f>G5535+G5534</f>
        <v>339.23</v>
      </c>
    </row>
    <row r="5537" customHeight="1" ht="10">
      <c r="A5537" s="2" t="inlineStr"/>
      <c r="B5537" s="2" t="inlineStr"/>
      <c r="C5537" s="2" t="inlineStr"/>
      <c r="D5537" s="2" t="inlineStr"/>
      <c r="E5537" s="18" t="inlineStr"/>
      <c r="F5537" s="18" t="inlineStr"/>
      <c r="G5537" s="18" t="inlineStr"/>
    </row>
    <row r="5538" customHeight="1" ht="20">
      <c r="A5538" s="19" t="inlineStr">
        <is>
          <r>
            <t xml:space="preserve">​C4638​ PUXADOR HORIZONTAL/VERTICAL PARA PORTA​ (M)</t>
          </r>
        </is>
      </c>
      <c r="B5538" s="19" t="inlineStr"/>
      <c r="C5538" s="19" t="inlineStr"/>
      <c r="D5538" s="19" t="inlineStr"/>
      <c r="E5538" s="19" t="inlineStr"/>
      <c r="F5538" s="19" t="inlineStr"/>
      <c r="G5538" s="19" t="inlineStr"/>
    </row>
    <row r="5539" customHeight="1" ht="15">
      <c r="A5539" s="20" t="inlineStr">
        <is>
          <r>
            <t xml:space="preserve">Material</t>
          </r>
        </is>
      </c>
      <c r="B5539" s="20" t="inlineStr"/>
      <c r="C5539" s="21" t="inlineStr">
        <is>
          <r>
            <t xml:space="preserve">FONTE</t>
          </r>
        </is>
      </c>
      <c r="D5539" s="21" t="inlineStr">
        <is>
          <r>
            <t xml:space="preserve">UNID</t>
          </r>
        </is>
      </c>
      <c r="E5539" s="21" t="inlineStr">
        <is>
          <r>
            <t xml:space="preserve">COEFICIENTE</t>
          </r>
        </is>
      </c>
      <c r="F5539" s="21" t="inlineStr">
        <is>
          <r>
            <t xml:space="preserve">PREÇO UNITÁRIO</t>
          </r>
        </is>
      </c>
      <c r="G5539" s="21" t="inlineStr">
        <is>
          <r>
            <t xml:space="preserve">TOTAL</t>
          </r>
        </is>
      </c>
    </row>
    <row r="5540" customHeight="1" ht="15">
      <c r="A5540" s="22" t="inlineStr">
        <is>
          <r>
            <t xml:space="preserve">I8639</t>
          </r>
        </is>
      </c>
      <c r="B5540" s="23" t="inlineStr">
        <is>
          <r>
            <t xml:space="preserve">PUXADOR HORIZONTAL/VERTICAL PARA PORTA</t>
          </r>
        </is>
      </c>
      <c r="C5540" s="22" t="inlineStr">
        <is>
          <r>
            <t xml:space="preserve">SEINFRA</t>
          </r>
        </is>
      </c>
      <c r="D5540" s="22" t="inlineStr">
        <is>
          <r>
            <t xml:space="preserve">M</t>
          </r>
        </is>
      </c>
      <c r="E5540" s="24" t="n">
        <v>1.0</v>
      </c>
      <c r="F5540" s="30" t="n">
        <v>220.51</v>
      </c>
      <c r="G5540" s="30" t="n">
        <f>ROUND(ROUND(E5540,8)*F5540,4)</f>
        <v>220.51</v>
      </c>
    </row>
    <row r="5541" customHeight="1" ht="15">
      <c r="A5541" s="2" t="inlineStr"/>
      <c r="B5541" s="2" t="inlineStr"/>
      <c r="C5541" s="2" t="inlineStr"/>
      <c r="D5541" s="2" t="inlineStr"/>
      <c r="E5541" s="26" t="inlineStr">
        <is>
          <r>
            <t xml:space="preserve">TOTAL Material:</t>
          </r>
        </is>
      </c>
      <c r="F5541" s="26" t="inlineStr"/>
      <c r="G5541" s="31" t="n">
        <f>SUM(G5540:G5540)</f>
        <v>220.51</v>
      </c>
    </row>
    <row r="5542" customHeight="1" ht="15">
      <c r="A5542" s="20" t="inlineStr">
        <is>
          <r>
            <t xml:space="preserve">Mão de Obra</t>
          </r>
        </is>
      </c>
      <c r="B5542" s="20" t="inlineStr"/>
      <c r="C5542" s="21" t="inlineStr">
        <is>
          <r>
            <t xml:space="preserve">FONTE</t>
          </r>
        </is>
      </c>
      <c r="D5542" s="21" t="inlineStr">
        <is>
          <r>
            <t xml:space="preserve">UNID</t>
          </r>
        </is>
      </c>
      <c r="E5542" s="21" t="inlineStr">
        <is>
          <r>
            <t xml:space="preserve">COEFICIENTE</t>
          </r>
        </is>
      </c>
      <c r="F5542" s="21" t="inlineStr">
        <is>
          <r>
            <t xml:space="preserve">PREÇO UNITÁRIO</t>
          </r>
        </is>
      </c>
      <c r="G5542" s="21" t="inlineStr">
        <is>
          <r>
            <t xml:space="preserve">TOTAL</t>
          </r>
        </is>
      </c>
    </row>
    <row r="5543" customHeight="1" ht="15">
      <c r="A5543" s="22" t="inlineStr">
        <is>
          <r>
            <t xml:space="preserve">I0498</t>
          </r>
        </is>
      </c>
      <c r="B5543" s="23" t="inlineStr">
        <is>
          <r>
            <t xml:space="preserve">CARPINTEIRO</t>
          </r>
        </is>
      </c>
      <c r="C5543" s="22" t="inlineStr">
        <is>
          <r>
            <t xml:space="preserve">SEINFRA</t>
          </r>
        </is>
      </c>
      <c r="D5543" s="22" t="inlineStr">
        <is>
          <r>
            <t xml:space="preserve">H</t>
          </r>
        </is>
      </c>
      <c r="E5543" s="24" t="n">
        <v>0.25</v>
      </c>
      <c r="F5543" s="30" t="n">
        <v>26.86</v>
      </c>
      <c r="G5543" s="30" t="n">
        <f>ROUND(ROUND(E5543,8)*F5543,4)</f>
        <v>6.715</v>
      </c>
    </row>
    <row r="5544" customHeight="1" ht="15">
      <c r="A5544" s="2" t="inlineStr"/>
      <c r="B5544" s="2" t="inlineStr"/>
      <c r="C5544" s="2" t="inlineStr"/>
      <c r="D5544" s="2" t="inlineStr"/>
      <c r="E5544" s="26" t="inlineStr">
        <is>
          <r>
            <t xml:space="preserve">TOTAL Mão de Obra:</t>
          </r>
        </is>
      </c>
      <c r="F5544" s="26" t="inlineStr"/>
      <c r="G5544" s="31" t="n">
        <f>SUM(G5543:G5543)</f>
        <v>6.715</v>
      </c>
    </row>
    <row r="5545" customHeight="1" ht="15">
      <c r="A5545" s="2" t="inlineStr"/>
      <c r="B5545" s="2" t="inlineStr"/>
      <c r="C5545" s="2" t="inlineStr"/>
      <c r="D5545" s="2" t="inlineStr"/>
      <c r="E5545" s="28" t="inlineStr">
        <is>
          <r>
            <t xml:space="preserve">VALOR:</t>
          </r>
        </is>
      </c>
      <c r="F5545" s="28" t="inlineStr"/>
      <c r="G5545" s="29" t="n">
        <f>ROUND(SUM(G5541,G5544),2)</f>
        <v>227.23</v>
      </c>
    </row>
    <row r="5546" customHeight="1" ht="15">
      <c r="A5546" s="2" t="inlineStr"/>
      <c r="B5546" s="2" t="inlineStr"/>
      <c r="C5546" s="2" t="inlineStr"/>
      <c r="D5546" s="2" t="inlineStr"/>
      <c r="E5546" s="28" t="inlineStr">
        <is>
          <r>
            <t xml:space="preserve">VALOR BDI (20.34%):</t>
          </r>
        </is>
      </c>
      <c r="F5546" s="28" t="inlineStr"/>
      <c r="G5546" s="29" t="n">
        <f>ROUND(G5545*(20.34/100),2)</f>
        <v>46.22</v>
      </c>
    </row>
    <row r="5547" customHeight="1" ht="15">
      <c r="A5547" s="2" t="inlineStr"/>
      <c r="B5547" s="2" t="inlineStr"/>
      <c r="C5547" s="2" t="inlineStr"/>
      <c r="D5547" s="2" t="inlineStr"/>
      <c r="E5547" s="28" t="inlineStr">
        <is>
          <r>
            <t xml:space="preserve">VALOR COM BDI:</t>
          </r>
        </is>
      </c>
      <c r="F5547" s="28" t="inlineStr"/>
      <c r="G5547" s="29" t="n">
        <f>G5546+G5545</f>
        <v>273.45</v>
      </c>
    </row>
    <row r="5548" customHeight="1" ht="10">
      <c r="A5548" s="2" t="inlineStr"/>
      <c r="B5548" s="2" t="inlineStr"/>
      <c r="C5548" s="2" t="inlineStr"/>
      <c r="D5548" s="2" t="inlineStr"/>
      <c r="E5548" s="18" t="inlineStr"/>
      <c r="F5548" s="18" t="inlineStr"/>
      <c r="G5548" s="18" t="inlineStr"/>
    </row>
    <row r="5549" customHeight="1" ht="20">
      <c r="A5549" s="19" t="inlineStr">
        <is>
          <r>
            <t xml:space="preserve">​S14072​ Perfil em alumínio tipo slim de embutir para fita de LED, cores P/B/C, e=23mm​ (m)</t>
          </r>
        </is>
      </c>
      <c r="B5549" s="19" t="inlineStr"/>
      <c r="C5549" s="19" t="inlineStr"/>
      <c r="D5549" s="19" t="inlineStr"/>
      <c r="E5549" s="19" t="inlineStr"/>
      <c r="F5549" s="19" t="inlineStr"/>
      <c r="G5549" s="19" t="inlineStr"/>
    </row>
    <row r="5550" customHeight="1" ht="15">
      <c r="A5550" s="20" t="inlineStr">
        <is>
          <r>
            <t xml:space="preserve">Encargos Complementares</t>
          </r>
        </is>
      </c>
      <c r="B5550" s="20" t="inlineStr"/>
      <c r="C5550" s="21" t="inlineStr">
        <is>
          <r>
            <t xml:space="preserve">FONTE</t>
          </r>
        </is>
      </c>
      <c r="D5550" s="21" t="inlineStr">
        <is>
          <r>
            <t xml:space="preserve">UNID</t>
          </r>
        </is>
      </c>
      <c r="E5550" s="21" t="inlineStr">
        <is>
          <r>
            <t xml:space="preserve">COEFICIENTE</t>
          </r>
        </is>
      </c>
      <c r="F5550" s="21" t="inlineStr">
        <is>
          <r>
            <t xml:space="preserve">PREÇO UNITÁRIO</t>
          </r>
        </is>
      </c>
      <c r="G5550" s="21" t="inlineStr">
        <is>
          <r>
            <t xml:space="preserve">TOTAL</t>
          </r>
        </is>
      </c>
    </row>
    <row r="5551" customHeight="1" ht="15">
      <c r="A5551" s="22" t="inlineStr">
        <is>
          <r>
            <t xml:space="preserve">S10552</t>
          </r>
        </is>
      </c>
      <c r="B5551" s="23" t="inlineStr">
        <is>
          <r>
            <t xml:space="preserve">Encargos Complementares - Eletricista</t>
          </r>
        </is>
      </c>
      <c r="C5551" s="22" t="inlineStr">
        <is>
          <r>
            <t xml:space="preserve">ORSE</t>
          </r>
        </is>
      </c>
      <c r="D5551" s="22" t="inlineStr">
        <is>
          <r>
            <t xml:space="preserve">h</t>
          </r>
        </is>
      </c>
      <c r="E5551" s="24" t="n">
        <v>0.5</v>
      </c>
      <c r="F5551" s="25" t="n">
        <v>3.81</v>
      </c>
      <c r="G5551" s="25" t="n">
        <f>TRUNC(TRUNC(E5551,8)*F5551,2)</f>
        <v>1.9</v>
      </c>
    </row>
    <row r="5552" customHeight="1" ht="15">
      <c r="A5552" s="22" t="inlineStr">
        <is>
          <r>
            <t xml:space="preserve">S10549</t>
          </r>
        </is>
      </c>
      <c r="B5552" s="23" t="inlineStr">
        <is>
          <r>
            <t xml:space="preserve">Encargos Complementares - Servente</t>
          </r>
        </is>
      </c>
      <c r="C5552" s="22" t="inlineStr">
        <is>
          <r>
            <t xml:space="preserve">ORSE</t>
          </r>
        </is>
      </c>
      <c r="D5552" s="22" t="inlineStr">
        <is>
          <r>
            <t xml:space="preserve">h</t>
          </r>
        </is>
      </c>
      <c r="E5552" s="24" t="n">
        <v>0.5</v>
      </c>
      <c r="F5552" s="25" t="n">
        <v>3.96</v>
      </c>
      <c r="G5552" s="25" t="n">
        <f>TRUNC(TRUNC(E5552,8)*F5552,2)</f>
        <v>1.98</v>
      </c>
    </row>
    <row r="5553" customHeight="1" ht="15">
      <c r="A5553" s="2" t="inlineStr"/>
      <c r="B5553" s="2" t="inlineStr"/>
      <c r="C5553" s="2" t="inlineStr"/>
      <c r="D5553" s="2" t="inlineStr"/>
      <c r="E5553" s="26" t="inlineStr">
        <is>
          <r>
            <t xml:space="preserve">TOTAL Encargos Complementares:</t>
          </r>
        </is>
      </c>
      <c r="F5553" s="26" t="inlineStr"/>
      <c r="G5553" s="27" t="n">
        <f>SUM(G5551:G5552)</f>
        <v>3.88</v>
      </c>
    </row>
    <row r="5554" customHeight="1" ht="15">
      <c r="A5554" s="20" t="inlineStr">
        <is>
          <r>
            <t xml:space="preserve">Material</t>
          </r>
        </is>
      </c>
      <c r="B5554" s="20" t="inlineStr"/>
      <c r="C5554" s="21" t="inlineStr">
        <is>
          <r>
            <t xml:space="preserve">FONTE</t>
          </r>
        </is>
      </c>
      <c r="D5554" s="21" t="inlineStr">
        <is>
          <r>
            <t xml:space="preserve">UNID</t>
          </r>
        </is>
      </c>
      <c r="E5554" s="21" t="inlineStr">
        <is>
          <r>
            <t xml:space="preserve">COEFICIENTE</t>
          </r>
        </is>
      </c>
      <c r="F5554" s="21" t="inlineStr">
        <is>
          <r>
            <t xml:space="preserve">PREÇO UNITÁRIO</t>
          </r>
        </is>
      </c>
      <c r="G5554" s="21" t="inlineStr">
        <is>
          <r>
            <t xml:space="preserve">TOTAL</t>
          </r>
        </is>
      </c>
    </row>
    <row r="5555" customHeight="1" ht="21">
      <c r="A5555" s="22" t="inlineStr">
        <is>
          <r>
            <t xml:space="preserve">I14900</t>
          </r>
        </is>
      </c>
      <c r="B5555" s="23" t="inlineStr">
        <is>
          <r>
            <t xml:space="preserve">Perfil em alumínio tipo slim de embutir para fita de LED, cores P/B/C, e=23mm</t>
          </r>
        </is>
      </c>
      <c r="C5555" s="22" t="inlineStr">
        <is>
          <r>
            <t xml:space="preserve">ORSE</t>
          </r>
        </is>
      </c>
      <c r="D5555" s="22" t="inlineStr">
        <is>
          <r>
            <t xml:space="preserve">m</t>
          </r>
        </is>
      </c>
      <c r="E5555" s="24" t="n">
        <v>1.0</v>
      </c>
      <c r="F5555" s="25" t="n">
        <v>7.8</v>
      </c>
      <c r="G5555" s="25" t="n">
        <f>TRUNC(TRUNC(E5555,8)*F5555,2)</f>
        <v>7.8</v>
      </c>
    </row>
    <row r="5556" customHeight="1" ht="15">
      <c r="A5556" s="2" t="inlineStr"/>
      <c r="B5556" s="2" t="inlineStr"/>
      <c r="C5556" s="2" t="inlineStr"/>
      <c r="D5556" s="2" t="inlineStr"/>
      <c r="E5556" s="26" t="inlineStr">
        <is>
          <r>
            <t xml:space="preserve">TOTAL Material:</t>
          </r>
        </is>
      </c>
      <c r="F5556" s="26" t="inlineStr"/>
      <c r="G5556" s="27" t="n">
        <f>SUM(G5555:G5555)</f>
        <v>7.8</v>
      </c>
    </row>
    <row r="5557" customHeight="1" ht="15">
      <c r="A5557" s="20" t="inlineStr">
        <is>
          <r>
            <t xml:space="preserve">Mão de Obra</t>
          </r>
        </is>
      </c>
      <c r="B5557" s="20" t="inlineStr"/>
      <c r="C5557" s="21" t="inlineStr">
        <is>
          <r>
            <t xml:space="preserve">FONTE</t>
          </r>
        </is>
      </c>
      <c r="D5557" s="21" t="inlineStr">
        <is>
          <r>
            <t xml:space="preserve">UNID</t>
          </r>
        </is>
      </c>
      <c r="E5557" s="21" t="inlineStr">
        <is>
          <r>
            <t xml:space="preserve">COEFICIENTE</t>
          </r>
        </is>
      </c>
      <c r="F5557" s="21" t="inlineStr">
        <is>
          <r>
            <t xml:space="preserve">PREÇO UNITÁRIO</t>
          </r>
        </is>
      </c>
      <c r="G5557" s="21" t="inlineStr">
        <is>
          <r>
            <t xml:space="preserve">TOTAL</t>
          </r>
        </is>
      </c>
    </row>
    <row r="5558" customHeight="1" ht="15">
      <c r="A5558" s="22" t="inlineStr">
        <is>
          <r>
            <t xml:space="preserve">I02436S</t>
          </r>
        </is>
      </c>
      <c r="B5558" s="23" t="inlineStr">
        <is>
          <r>
            <t xml:space="preserve">Eletricista (horista)</t>
          </r>
        </is>
      </c>
      <c r="C5558" s="22" t="inlineStr">
        <is>
          <r>
            <t xml:space="preserve">ORSE</t>
          </r>
        </is>
      </c>
      <c r="D5558" s="22" t="inlineStr">
        <is>
          <r>
            <t xml:space="preserve">h</t>
          </r>
        </is>
      </c>
      <c r="E5558" s="24" t="n">
        <v>0.5</v>
      </c>
      <c r="F5558" s="25" t="n">
        <v>20.44</v>
      </c>
      <c r="G5558" s="25" t="n">
        <f>TRUNC(TRUNC(E5558,8)*F5558,2)</f>
        <v>10.22</v>
      </c>
    </row>
    <row r="5559" customHeight="1" ht="15">
      <c r="A5559" s="22" t="inlineStr">
        <is>
          <r>
            <t xml:space="preserve">I06111S</t>
          </r>
        </is>
      </c>
      <c r="B5559" s="23" t="inlineStr">
        <is>
          <r>
            <t xml:space="preserve">Servente de obras (horista)</t>
          </r>
        </is>
      </c>
      <c r="C5559" s="22" t="inlineStr">
        <is>
          <r>
            <t xml:space="preserve">ORSE</t>
          </r>
        </is>
      </c>
      <c r="D5559" s="22" t="inlineStr">
        <is>
          <r>
            <t xml:space="preserve">h</t>
          </r>
        </is>
      </c>
      <c r="E5559" s="24" t="n">
        <v>0.5</v>
      </c>
      <c r="F5559" s="25" t="n">
        <v>14.58</v>
      </c>
      <c r="G5559" s="25" t="n">
        <f>TRUNC(TRUNC(E5559,8)*F5559,2)</f>
        <v>7.29</v>
      </c>
    </row>
    <row r="5560" customHeight="1" ht="15">
      <c r="A5560" s="2" t="inlineStr"/>
      <c r="B5560" s="2" t="inlineStr"/>
      <c r="C5560" s="2" t="inlineStr"/>
      <c r="D5560" s="2" t="inlineStr"/>
      <c r="E5560" s="26" t="inlineStr">
        <is>
          <r>
            <t xml:space="preserve">TOTAL Mão de Obra:</t>
          </r>
        </is>
      </c>
      <c r="F5560" s="26" t="inlineStr"/>
      <c r="G5560" s="27" t="n">
        <f>SUM(G5558:G5559)</f>
        <v>17.51</v>
      </c>
    </row>
    <row r="5561" customHeight="1" ht="15">
      <c r="A5561" s="2" t="inlineStr"/>
      <c r="B5561" s="2" t="inlineStr"/>
      <c r="C5561" s="2" t="inlineStr"/>
      <c r="D5561" s="2" t="inlineStr"/>
      <c r="E5561" s="28" t="inlineStr">
        <is>
          <r>
            <t xml:space="preserve">VALOR:</t>
          </r>
        </is>
      </c>
      <c r="F5561" s="28" t="inlineStr"/>
      <c r="G5561" s="29" t="n">
        <f>ROUND(SUM(G5553,G5556,G5560),2)</f>
        <v>29.19</v>
      </c>
    </row>
    <row r="5562" customHeight="1" ht="15">
      <c r="A5562" s="2" t="inlineStr"/>
      <c r="B5562" s="2" t="inlineStr"/>
      <c r="C5562" s="2" t="inlineStr"/>
      <c r="D5562" s="2" t="inlineStr"/>
      <c r="E5562" s="28" t="inlineStr">
        <is>
          <r>
            <t xml:space="preserve">VALOR BDI (20.34%):</t>
          </r>
        </is>
      </c>
      <c r="F5562" s="28" t="inlineStr"/>
      <c r="G5562" s="29" t="n">
        <f>ROUND(G5561*(20.34/100),2)</f>
        <v>5.94</v>
      </c>
    </row>
    <row r="5563" customHeight="1" ht="15">
      <c r="A5563" s="2" t="inlineStr"/>
      <c r="B5563" s="2" t="inlineStr"/>
      <c r="C5563" s="2" t="inlineStr"/>
      <c r="D5563" s="2" t="inlineStr"/>
      <c r="E5563" s="28" t="inlineStr">
        <is>
          <r>
            <t xml:space="preserve">VALOR COM BDI:</t>
          </r>
        </is>
      </c>
      <c r="F5563" s="28" t="inlineStr"/>
      <c r="G5563" s="29" t="n">
        <f>G5562+G5561</f>
        <v>35.13</v>
      </c>
    </row>
    <row r="5564" customHeight="1" ht="10">
      <c r="A5564" s="2" t="inlineStr"/>
      <c r="B5564" s="2" t="inlineStr"/>
      <c r="C5564" s="2" t="inlineStr"/>
      <c r="D5564" s="2" t="inlineStr"/>
      <c r="E5564" s="18" t="inlineStr"/>
      <c r="F5564" s="18" t="inlineStr"/>
      <c r="G5564" s="18" t="inlineStr"/>
    </row>
    <row r="5565" customHeight="1" ht="20">
      <c r="A5565" s="19" t="inlineStr">
        <is>
          <r>
            <t xml:space="preserve">​S09517​ Placa 4"x2" com furo​ (un)</t>
          </r>
        </is>
      </c>
      <c r="B5565" s="19" t="inlineStr"/>
      <c r="C5565" s="19" t="inlineStr"/>
      <c r="D5565" s="19" t="inlineStr"/>
      <c r="E5565" s="19" t="inlineStr"/>
      <c r="F5565" s="19" t="inlineStr"/>
      <c r="G5565" s="19" t="inlineStr"/>
    </row>
    <row r="5566" customHeight="1" ht="15">
      <c r="A5566" s="20" t="inlineStr">
        <is>
          <r>
            <t xml:space="preserve">Encargos Complementares</t>
          </r>
        </is>
      </c>
      <c r="B5566" s="20" t="inlineStr"/>
      <c r="C5566" s="21" t="inlineStr">
        <is>
          <r>
            <t xml:space="preserve">FONTE</t>
          </r>
        </is>
      </c>
      <c r="D5566" s="21" t="inlineStr">
        <is>
          <r>
            <t xml:space="preserve">UNID</t>
          </r>
        </is>
      </c>
      <c r="E5566" s="21" t="inlineStr">
        <is>
          <r>
            <t xml:space="preserve">COEFICIENTE</t>
          </r>
        </is>
      </c>
      <c r="F5566" s="21" t="inlineStr">
        <is>
          <r>
            <t xml:space="preserve">PREÇO UNITÁRIO</t>
          </r>
        </is>
      </c>
      <c r="G5566" s="21" t="inlineStr">
        <is>
          <r>
            <t xml:space="preserve">TOTAL</t>
          </r>
        </is>
      </c>
    </row>
    <row r="5567" customHeight="1" ht="15">
      <c r="A5567" s="22" t="inlineStr">
        <is>
          <r>
            <t xml:space="preserve">S10549</t>
          </r>
        </is>
      </c>
      <c r="B5567" s="23" t="inlineStr">
        <is>
          <r>
            <t xml:space="preserve">Encargos Complementares - Servente</t>
          </r>
        </is>
      </c>
      <c r="C5567" s="22" t="inlineStr">
        <is>
          <r>
            <t xml:space="preserve">ORSE</t>
          </r>
        </is>
      </c>
      <c r="D5567" s="22" t="inlineStr">
        <is>
          <r>
            <t xml:space="preserve">h</t>
          </r>
        </is>
      </c>
      <c r="E5567" s="24" t="n">
        <v>0.08</v>
      </c>
      <c r="F5567" s="25" t="n">
        <v>3.96</v>
      </c>
      <c r="G5567" s="25" t="n">
        <f>TRUNC(TRUNC(E5567,8)*F5567,2)</f>
        <v>0.31</v>
      </c>
    </row>
    <row r="5568" customHeight="1" ht="15">
      <c r="A5568" s="2" t="inlineStr"/>
      <c r="B5568" s="2" t="inlineStr"/>
      <c r="C5568" s="2" t="inlineStr"/>
      <c r="D5568" s="2" t="inlineStr"/>
      <c r="E5568" s="26" t="inlineStr">
        <is>
          <r>
            <t xml:space="preserve">TOTAL Encargos Complementares:</t>
          </r>
        </is>
      </c>
      <c r="F5568" s="26" t="inlineStr"/>
      <c r="G5568" s="27" t="n">
        <f>SUM(G5567:G5567)</f>
        <v>0.31</v>
      </c>
    </row>
    <row r="5569" customHeight="1" ht="15">
      <c r="A5569" s="20" t="inlineStr">
        <is>
          <r>
            <t xml:space="preserve">Material</t>
          </r>
        </is>
      </c>
      <c r="B5569" s="20" t="inlineStr"/>
      <c r="C5569" s="21" t="inlineStr">
        <is>
          <r>
            <t xml:space="preserve">FONTE</t>
          </r>
        </is>
      </c>
      <c r="D5569" s="21" t="inlineStr">
        <is>
          <r>
            <t xml:space="preserve">UNID</t>
          </r>
        </is>
      </c>
      <c r="E5569" s="21" t="inlineStr">
        <is>
          <r>
            <t xml:space="preserve">COEFICIENTE</t>
          </r>
        </is>
      </c>
      <c r="F5569" s="21" t="inlineStr">
        <is>
          <r>
            <t xml:space="preserve">PREÇO UNITÁRIO</t>
          </r>
        </is>
      </c>
      <c r="G5569" s="21" t="inlineStr">
        <is>
          <r>
            <t xml:space="preserve">TOTAL</t>
          </r>
        </is>
      </c>
    </row>
    <row r="5570" customHeight="1" ht="15">
      <c r="A5570" s="22" t="inlineStr">
        <is>
          <r>
            <t xml:space="preserve">I00908</t>
          </r>
        </is>
      </c>
      <c r="B5570" s="23" t="inlineStr">
        <is>
          <r>
            <t xml:space="preserve">Espelho 4" x 2" para 2 rj-45</t>
          </r>
        </is>
      </c>
      <c r="C5570" s="22" t="inlineStr">
        <is>
          <r>
            <t xml:space="preserve">ORSE</t>
          </r>
        </is>
      </c>
      <c r="D5570" s="22" t="inlineStr">
        <is>
          <r>
            <t xml:space="preserve">un</t>
          </r>
        </is>
      </c>
      <c r="E5570" s="24" t="n">
        <v>1.0</v>
      </c>
      <c r="F5570" s="25" t="n">
        <v>3.7</v>
      </c>
      <c r="G5570" s="25" t="n">
        <f>TRUNC(TRUNC(E5570,8)*F5570,2)</f>
        <v>3.7</v>
      </c>
    </row>
    <row r="5571" customHeight="1" ht="15">
      <c r="A5571" s="2" t="inlineStr"/>
      <c r="B5571" s="2" t="inlineStr"/>
      <c r="C5571" s="2" t="inlineStr"/>
      <c r="D5571" s="2" t="inlineStr"/>
      <c r="E5571" s="26" t="inlineStr">
        <is>
          <r>
            <t xml:space="preserve">TOTAL Material:</t>
          </r>
        </is>
      </c>
      <c r="F5571" s="26" t="inlineStr"/>
      <c r="G5571" s="27" t="n">
        <f>SUM(G5570:G5570)</f>
        <v>3.7</v>
      </c>
    </row>
    <row r="5572" customHeight="1" ht="15">
      <c r="A5572" s="20" t="inlineStr">
        <is>
          <r>
            <t xml:space="preserve">Mão de Obra</t>
          </r>
        </is>
      </c>
      <c r="B5572" s="20" t="inlineStr"/>
      <c r="C5572" s="21" t="inlineStr">
        <is>
          <r>
            <t xml:space="preserve">FONTE</t>
          </r>
        </is>
      </c>
      <c r="D5572" s="21" t="inlineStr">
        <is>
          <r>
            <t xml:space="preserve">UNID</t>
          </r>
        </is>
      </c>
      <c r="E5572" s="21" t="inlineStr">
        <is>
          <r>
            <t xml:space="preserve">COEFICIENTE</t>
          </r>
        </is>
      </c>
      <c r="F5572" s="21" t="inlineStr">
        <is>
          <r>
            <t xml:space="preserve">PREÇO UNITÁRIO</t>
          </r>
        </is>
      </c>
      <c r="G5572" s="21" t="inlineStr">
        <is>
          <r>
            <t xml:space="preserve">TOTAL</t>
          </r>
        </is>
      </c>
    </row>
    <row r="5573" customHeight="1" ht="15">
      <c r="A5573" s="22" t="inlineStr">
        <is>
          <r>
            <t xml:space="preserve">I06111S</t>
          </r>
        </is>
      </c>
      <c r="B5573" s="23" t="inlineStr">
        <is>
          <r>
            <t xml:space="preserve">Servente de obras (horista)</t>
          </r>
        </is>
      </c>
      <c r="C5573" s="22" t="inlineStr">
        <is>
          <r>
            <t xml:space="preserve">ORSE</t>
          </r>
        </is>
      </c>
      <c r="D5573" s="22" t="inlineStr">
        <is>
          <r>
            <t xml:space="preserve">h</t>
          </r>
        </is>
      </c>
      <c r="E5573" s="24" t="n">
        <v>0.08</v>
      </c>
      <c r="F5573" s="25" t="n">
        <v>14.58</v>
      </c>
      <c r="G5573" s="25" t="n">
        <f>TRUNC(TRUNC(E5573,8)*F5573,2)</f>
        <v>1.16</v>
      </c>
    </row>
    <row r="5574" customHeight="1" ht="15">
      <c r="A5574" s="2" t="inlineStr"/>
      <c r="B5574" s="2" t="inlineStr"/>
      <c r="C5574" s="2" t="inlineStr"/>
      <c r="D5574" s="2" t="inlineStr"/>
      <c r="E5574" s="26" t="inlineStr">
        <is>
          <r>
            <t xml:space="preserve">TOTAL Mão de Obra:</t>
          </r>
        </is>
      </c>
      <c r="F5574" s="26" t="inlineStr"/>
      <c r="G5574" s="27" t="n">
        <f>SUM(G5573:G5573)</f>
        <v>1.16</v>
      </c>
    </row>
    <row r="5575" customHeight="1" ht="15">
      <c r="A5575" s="2" t="inlineStr"/>
      <c r="B5575" s="2" t="inlineStr"/>
      <c r="C5575" s="2" t="inlineStr"/>
      <c r="D5575" s="2" t="inlineStr"/>
      <c r="E5575" s="28" t="inlineStr">
        <is>
          <r>
            <t xml:space="preserve">VALOR:</t>
          </r>
        </is>
      </c>
      <c r="F5575" s="28" t="inlineStr"/>
      <c r="G5575" s="29" t="n">
        <f>ROUND(SUM(G5568,G5571,G5574),2)</f>
        <v>5.15</v>
      </c>
    </row>
    <row r="5576" customHeight="1" ht="15">
      <c r="A5576" s="2" t="inlineStr"/>
      <c r="B5576" s="2" t="inlineStr"/>
      <c r="C5576" s="2" t="inlineStr"/>
      <c r="D5576" s="2" t="inlineStr"/>
      <c r="E5576" s="28" t="inlineStr">
        <is>
          <r>
            <t xml:space="preserve">VALOR BDI (20.34%):</t>
          </r>
        </is>
      </c>
      <c r="F5576" s="28" t="inlineStr"/>
      <c r="G5576" s="29" t="n">
        <f>ROUND(G5575*(20.34/100),2)</f>
        <v>1.05</v>
      </c>
    </row>
    <row r="5577" customHeight="1" ht="15">
      <c r="A5577" s="2" t="inlineStr"/>
      <c r="B5577" s="2" t="inlineStr"/>
      <c r="C5577" s="2" t="inlineStr"/>
      <c r="D5577" s="2" t="inlineStr"/>
      <c r="E5577" s="28" t="inlineStr">
        <is>
          <r>
            <t xml:space="preserve">VALOR COM BDI:</t>
          </r>
        </is>
      </c>
      <c r="F5577" s="28" t="inlineStr"/>
      <c r="G5577" s="29" t="n">
        <f>G5576+G5575</f>
        <v>6.2</v>
      </c>
    </row>
    <row r="5578" customHeight="1" ht="10">
      <c r="A5578" s="2" t="inlineStr"/>
      <c r="B5578" s="2" t="inlineStr"/>
      <c r="C5578" s="2" t="inlineStr"/>
      <c r="D5578" s="2" t="inlineStr"/>
      <c r="E5578" s="18" t="inlineStr"/>
      <c r="F5578" s="18" t="inlineStr"/>
      <c r="G5578" s="18" t="inlineStr"/>
    </row>
    <row r="5579" customHeight="1" ht="20">
      <c r="A5579" s="19" t="inlineStr">
        <is>
          <r>
            <t xml:space="preserve">​S12886​ Placa de sinalizacao, fotoluminescente, 30x30 cm, em pvc , com logotipo "Alarme sonoro"- Placa E1​ (un)</t>
          </r>
        </is>
      </c>
      <c r="B5579" s="19" t="inlineStr"/>
      <c r="C5579" s="19" t="inlineStr"/>
      <c r="D5579" s="19" t="inlineStr"/>
      <c r="E5579" s="19" t="inlineStr"/>
      <c r="F5579" s="19" t="inlineStr"/>
      <c r="G5579" s="19" t="inlineStr"/>
    </row>
    <row r="5580" customHeight="1" ht="15">
      <c r="A5580" s="20" t="inlineStr">
        <is>
          <r>
            <t xml:space="preserve">Encargos Complementares</t>
          </r>
        </is>
      </c>
      <c r="B5580" s="20" t="inlineStr"/>
      <c r="C5580" s="21" t="inlineStr">
        <is>
          <r>
            <t xml:space="preserve">FONTE</t>
          </r>
        </is>
      </c>
      <c r="D5580" s="21" t="inlineStr">
        <is>
          <r>
            <t xml:space="preserve">UNID</t>
          </r>
        </is>
      </c>
      <c r="E5580" s="21" t="inlineStr">
        <is>
          <r>
            <t xml:space="preserve">COEFICIENTE</t>
          </r>
        </is>
      </c>
      <c r="F5580" s="21" t="inlineStr">
        <is>
          <r>
            <t xml:space="preserve">PREÇO UNITÁRIO</t>
          </r>
        </is>
      </c>
      <c r="G5580" s="21" t="inlineStr">
        <is>
          <r>
            <t xml:space="preserve">TOTAL</t>
          </r>
        </is>
      </c>
    </row>
    <row r="5581" customHeight="1" ht="15">
      <c r="A5581" s="22" t="inlineStr">
        <is>
          <r>
            <t xml:space="preserve">S10549</t>
          </r>
        </is>
      </c>
      <c r="B5581" s="23" t="inlineStr">
        <is>
          <r>
            <t xml:space="preserve">Encargos Complementares - Servente</t>
          </r>
        </is>
      </c>
      <c r="C5581" s="22" t="inlineStr">
        <is>
          <r>
            <t xml:space="preserve">ORSE</t>
          </r>
        </is>
      </c>
      <c r="D5581" s="22" t="inlineStr">
        <is>
          <r>
            <t xml:space="preserve">h</t>
          </r>
        </is>
      </c>
      <c r="E5581" s="24" t="n">
        <v>0.2</v>
      </c>
      <c r="F5581" s="25" t="n">
        <v>3.96</v>
      </c>
      <c r="G5581" s="25" t="n">
        <f>TRUNC(TRUNC(E5581,8)*F5581,2)</f>
        <v>0.79</v>
      </c>
    </row>
    <row r="5582" customHeight="1" ht="15">
      <c r="A5582" s="2" t="inlineStr"/>
      <c r="B5582" s="2" t="inlineStr"/>
      <c r="C5582" s="2" t="inlineStr"/>
      <c r="D5582" s="2" t="inlineStr"/>
      <c r="E5582" s="26" t="inlineStr">
        <is>
          <r>
            <t xml:space="preserve">TOTAL Encargos Complementares:</t>
          </r>
        </is>
      </c>
      <c r="F5582" s="26" t="inlineStr"/>
      <c r="G5582" s="27" t="n">
        <f>SUM(G5581:G5581)</f>
        <v>0.79</v>
      </c>
    </row>
    <row r="5583" customHeight="1" ht="15">
      <c r="A5583" s="20" t="inlineStr">
        <is>
          <r>
            <t xml:space="preserve">Material</t>
          </r>
        </is>
      </c>
      <c r="B5583" s="20" t="inlineStr"/>
      <c r="C5583" s="21" t="inlineStr">
        <is>
          <r>
            <t xml:space="preserve">FONTE</t>
          </r>
        </is>
      </c>
      <c r="D5583" s="21" t="inlineStr">
        <is>
          <r>
            <t xml:space="preserve">UNID</t>
          </r>
        </is>
      </c>
      <c r="E5583" s="21" t="inlineStr">
        <is>
          <r>
            <t xml:space="preserve">COEFICIENTE</t>
          </r>
        </is>
      </c>
      <c r="F5583" s="21" t="inlineStr">
        <is>
          <r>
            <t xml:space="preserve">PREÇO UNITÁRIO</t>
          </r>
        </is>
      </c>
      <c r="G5583" s="21" t="inlineStr">
        <is>
          <r>
            <t xml:space="preserve">TOTAL</t>
          </r>
        </is>
      </c>
    </row>
    <row r="5584" customHeight="1" ht="21">
      <c r="A5584" s="22" t="inlineStr">
        <is>
          <r>
            <t xml:space="preserve">I13653</t>
          </r>
        </is>
      </c>
      <c r="B5584" s="23" t="inlineStr">
        <is>
          <r>
            <t xml:space="preserve">Placa de sinalizacao, fotoluminescente, 30x30 cm, em pvc , com logotipo "Alarme sonoro"- Placa E1</t>
          </r>
        </is>
      </c>
      <c r="C5584" s="22" t="inlineStr">
        <is>
          <r>
            <t xml:space="preserve">ORSE</t>
          </r>
        </is>
      </c>
      <c r="D5584" s="22" t="inlineStr">
        <is>
          <r>
            <t xml:space="preserve">un</t>
          </r>
        </is>
      </c>
      <c r="E5584" s="24" t="n">
        <v>1.0</v>
      </c>
      <c r="F5584" s="25" t="n">
        <v>17.75</v>
      </c>
      <c r="G5584" s="25" t="n">
        <f>TRUNC(TRUNC(E5584,8)*F5584,2)</f>
        <v>17.75</v>
      </c>
    </row>
    <row r="5585" customHeight="1" ht="15">
      <c r="A5585" s="2" t="inlineStr"/>
      <c r="B5585" s="2" t="inlineStr"/>
      <c r="C5585" s="2" t="inlineStr"/>
      <c r="D5585" s="2" t="inlineStr"/>
      <c r="E5585" s="26" t="inlineStr">
        <is>
          <r>
            <t xml:space="preserve">TOTAL Material:</t>
          </r>
        </is>
      </c>
      <c r="F5585" s="26" t="inlineStr"/>
      <c r="G5585" s="27" t="n">
        <f>SUM(G5584:G5584)</f>
        <v>17.75</v>
      </c>
    </row>
    <row r="5586" customHeight="1" ht="15">
      <c r="A5586" s="20" t="inlineStr">
        <is>
          <r>
            <t xml:space="preserve">Mão de Obra</t>
          </r>
        </is>
      </c>
      <c r="B5586" s="20" t="inlineStr"/>
      <c r="C5586" s="21" t="inlineStr">
        <is>
          <r>
            <t xml:space="preserve">FONTE</t>
          </r>
        </is>
      </c>
      <c r="D5586" s="21" t="inlineStr">
        <is>
          <r>
            <t xml:space="preserve">UNID</t>
          </r>
        </is>
      </c>
      <c r="E5586" s="21" t="inlineStr">
        <is>
          <r>
            <t xml:space="preserve">COEFICIENTE</t>
          </r>
        </is>
      </c>
      <c r="F5586" s="21" t="inlineStr">
        <is>
          <r>
            <t xml:space="preserve">PREÇO UNITÁRIO</t>
          </r>
        </is>
      </c>
      <c r="G5586" s="21" t="inlineStr">
        <is>
          <r>
            <t xml:space="preserve">TOTAL</t>
          </r>
        </is>
      </c>
    </row>
    <row r="5587" customHeight="1" ht="15">
      <c r="A5587" s="22" t="inlineStr">
        <is>
          <r>
            <t xml:space="preserve">I06111S</t>
          </r>
        </is>
      </c>
      <c r="B5587" s="23" t="inlineStr">
        <is>
          <r>
            <t xml:space="preserve">Servente de obras (horista)</t>
          </r>
        </is>
      </c>
      <c r="C5587" s="22" t="inlineStr">
        <is>
          <r>
            <t xml:space="preserve">ORSE</t>
          </r>
        </is>
      </c>
      <c r="D5587" s="22" t="inlineStr">
        <is>
          <r>
            <t xml:space="preserve">h</t>
          </r>
        </is>
      </c>
      <c r="E5587" s="24" t="n">
        <v>0.2</v>
      </c>
      <c r="F5587" s="25" t="n">
        <v>14.58</v>
      </c>
      <c r="G5587" s="25" t="n">
        <f>TRUNC(TRUNC(E5587,8)*F5587,2)</f>
        <v>2.91</v>
      </c>
    </row>
    <row r="5588" customHeight="1" ht="15">
      <c r="A5588" s="2" t="inlineStr"/>
      <c r="B5588" s="2" t="inlineStr"/>
      <c r="C5588" s="2" t="inlineStr"/>
      <c r="D5588" s="2" t="inlineStr"/>
      <c r="E5588" s="26" t="inlineStr">
        <is>
          <r>
            <t xml:space="preserve">TOTAL Mão de Obra:</t>
          </r>
        </is>
      </c>
      <c r="F5588" s="26" t="inlineStr"/>
      <c r="G5588" s="27" t="n">
        <f>SUM(G5587:G5587)</f>
        <v>2.91</v>
      </c>
    </row>
    <row r="5589" customHeight="1" ht="15">
      <c r="A5589" s="2" t="inlineStr"/>
      <c r="B5589" s="2" t="inlineStr"/>
      <c r="C5589" s="2" t="inlineStr"/>
      <c r="D5589" s="2" t="inlineStr"/>
      <c r="E5589" s="28" t="inlineStr">
        <is>
          <r>
            <t xml:space="preserve">VALOR:</t>
          </r>
        </is>
      </c>
      <c r="F5589" s="28" t="inlineStr"/>
      <c r="G5589" s="29" t="n">
        <f>ROUND(SUM(G5582,G5585,G5588),2)</f>
        <v>21.44</v>
      </c>
    </row>
    <row r="5590" customHeight="1" ht="15">
      <c r="A5590" s="2" t="inlineStr"/>
      <c r="B5590" s="2" t="inlineStr"/>
      <c r="C5590" s="2" t="inlineStr"/>
      <c r="D5590" s="2" t="inlineStr"/>
      <c r="E5590" s="28" t="inlineStr">
        <is>
          <r>
            <t xml:space="preserve">VALOR BDI (20.34%):</t>
          </r>
        </is>
      </c>
      <c r="F5590" s="28" t="inlineStr"/>
      <c r="G5590" s="29" t="n">
        <f>ROUND(G5589*(20.34/100),2)</f>
        <v>4.36</v>
      </c>
    </row>
    <row r="5591" customHeight="1" ht="15">
      <c r="A5591" s="2" t="inlineStr"/>
      <c r="B5591" s="2" t="inlineStr"/>
      <c r="C5591" s="2" t="inlineStr"/>
      <c r="D5591" s="2" t="inlineStr"/>
      <c r="E5591" s="28" t="inlineStr">
        <is>
          <r>
            <t xml:space="preserve">VALOR COM BDI:</t>
          </r>
        </is>
      </c>
      <c r="F5591" s="28" t="inlineStr"/>
      <c r="G5591" s="29" t="n">
        <f>G5590+G5589</f>
        <v>25.8</v>
      </c>
    </row>
    <row r="5592" customHeight="1" ht="10">
      <c r="A5592" s="2" t="inlineStr"/>
      <c r="B5592" s="2" t="inlineStr"/>
      <c r="C5592" s="2" t="inlineStr"/>
      <c r="D5592" s="2" t="inlineStr"/>
      <c r="E5592" s="18" t="inlineStr"/>
      <c r="F5592" s="18" t="inlineStr"/>
      <c r="G5592" s="18" t="inlineStr"/>
    </row>
    <row r="5593" customHeight="1" ht="20">
      <c r="A5593" s="19" t="inlineStr">
        <is>
          <r>
            <t xml:space="preserve">​S12884​ Placa de sinalizacao, fotoluminescente, 38x19 cm, em pvc , com seta indicativa de sentido (esquerda ou direita) de saída de emergência- Placa S2​ (un)</t>
          </r>
        </is>
      </c>
      <c r="B5593" s="19" t="inlineStr"/>
      <c r="C5593" s="19" t="inlineStr"/>
      <c r="D5593" s="19" t="inlineStr"/>
      <c r="E5593" s="19" t="inlineStr"/>
      <c r="F5593" s="19" t="inlineStr"/>
      <c r="G5593" s="19" t="inlineStr"/>
    </row>
    <row r="5594" customHeight="1" ht="15">
      <c r="A5594" s="20" t="inlineStr">
        <is>
          <r>
            <t xml:space="preserve">Encargos Complementares</t>
          </r>
        </is>
      </c>
      <c r="B5594" s="20" t="inlineStr"/>
      <c r="C5594" s="21" t="inlineStr">
        <is>
          <r>
            <t xml:space="preserve">FONTE</t>
          </r>
        </is>
      </c>
      <c r="D5594" s="21" t="inlineStr">
        <is>
          <r>
            <t xml:space="preserve">UNID</t>
          </r>
        </is>
      </c>
      <c r="E5594" s="21" t="inlineStr">
        <is>
          <r>
            <t xml:space="preserve">COEFICIENTE</t>
          </r>
        </is>
      </c>
      <c r="F5594" s="21" t="inlineStr">
        <is>
          <r>
            <t xml:space="preserve">PREÇO UNITÁRIO</t>
          </r>
        </is>
      </c>
      <c r="G5594" s="21" t="inlineStr">
        <is>
          <r>
            <t xml:space="preserve">TOTAL</t>
          </r>
        </is>
      </c>
    </row>
    <row r="5595" customHeight="1" ht="15">
      <c r="A5595" s="22" t="inlineStr">
        <is>
          <r>
            <t xml:space="preserve">S10549</t>
          </r>
        </is>
      </c>
      <c r="B5595" s="23" t="inlineStr">
        <is>
          <r>
            <t xml:space="preserve">Encargos Complementares - Servente</t>
          </r>
        </is>
      </c>
      <c r="C5595" s="22" t="inlineStr">
        <is>
          <r>
            <t xml:space="preserve">ORSE</t>
          </r>
        </is>
      </c>
      <c r="D5595" s="22" t="inlineStr">
        <is>
          <r>
            <t xml:space="preserve">h</t>
          </r>
        </is>
      </c>
      <c r="E5595" s="24" t="n">
        <v>0.2</v>
      </c>
      <c r="F5595" s="25" t="n">
        <v>3.96</v>
      </c>
      <c r="G5595" s="25" t="n">
        <f>TRUNC(TRUNC(E5595,8)*F5595,2)</f>
        <v>0.79</v>
      </c>
    </row>
    <row r="5596" customHeight="1" ht="15">
      <c r="A5596" s="2" t="inlineStr"/>
      <c r="B5596" s="2" t="inlineStr"/>
      <c r="C5596" s="2" t="inlineStr"/>
      <c r="D5596" s="2" t="inlineStr"/>
      <c r="E5596" s="26" t="inlineStr">
        <is>
          <r>
            <t xml:space="preserve">TOTAL Encargos Complementares:</t>
          </r>
        </is>
      </c>
      <c r="F5596" s="26" t="inlineStr"/>
      <c r="G5596" s="27" t="n">
        <f>SUM(G5595:G5595)</f>
        <v>0.79</v>
      </c>
    </row>
    <row r="5597" customHeight="1" ht="15">
      <c r="A5597" s="20" t="inlineStr">
        <is>
          <r>
            <t xml:space="preserve">Material</t>
          </r>
        </is>
      </c>
      <c r="B5597" s="20" t="inlineStr"/>
      <c r="C5597" s="21" t="inlineStr">
        <is>
          <r>
            <t xml:space="preserve">FONTE</t>
          </r>
        </is>
      </c>
      <c r="D5597" s="21" t="inlineStr">
        <is>
          <r>
            <t xml:space="preserve">UNID</t>
          </r>
        </is>
      </c>
      <c r="E5597" s="21" t="inlineStr">
        <is>
          <r>
            <t xml:space="preserve">COEFICIENTE</t>
          </r>
        </is>
      </c>
      <c r="F5597" s="21" t="inlineStr">
        <is>
          <r>
            <t xml:space="preserve">PREÇO UNITÁRIO</t>
          </r>
        </is>
      </c>
      <c r="G5597" s="21" t="inlineStr">
        <is>
          <r>
            <t xml:space="preserve">TOTAL</t>
          </r>
        </is>
      </c>
    </row>
    <row r="5598" customHeight="1" ht="29">
      <c r="A5598" s="22" t="inlineStr">
        <is>
          <r>
            <t xml:space="preserve">I13651</t>
          </r>
        </is>
      </c>
      <c r="B5598" s="23" t="inlineStr">
        <is>
          <r>
            <t xml:space="preserve">Placa de sinalizacao, fotoluminescente, 38x19 cm, em pvc , com seta indicativa de sentido (esquerda ou direita) de saída de emergência- Placa S2</t>
          </r>
        </is>
      </c>
      <c r="C5598" s="22" t="inlineStr">
        <is>
          <r>
            <t xml:space="preserve">ORSE</t>
          </r>
        </is>
      </c>
      <c r="D5598" s="22" t="inlineStr">
        <is>
          <r>
            <t xml:space="preserve">un</t>
          </r>
        </is>
      </c>
      <c r="E5598" s="24" t="n">
        <v>1.0</v>
      </c>
      <c r="F5598" s="25" t="n">
        <v>20.19</v>
      </c>
      <c r="G5598" s="25" t="n">
        <f>TRUNC(TRUNC(E5598,8)*F5598,2)</f>
        <v>20.19</v>
      </c>
    </row>
    <row r="5599" customHeight="1" ht="15">
      <c r="A5599" s="2" t="inlineStr"/>
      <c r="B5599" s="2" t="inlineStr"/>
      <c r="C5599" s="2" t="inlineStr"/>
      <c r="D5599" s="2" t="inlineStr"/>
      <c r="E5599" s="26" t="inlineStr">
        <is>
          <r>
            <t xml:space="preserve">TOTAL Material:</t>
          </r>
        </is>
      </c>
      <c r="F5599" s="26" t="inlineStr"/>
      <c r="G5599" s="27" t="n">
        <f>SUM(G5598:G5598)</f>
        <v>20.19</v>
      </c>
    </row>
    <row r="5600" customHeight="1" ht="15">
      <c r="A5600" s="20" t="inlineStr">
        <is>
          <r>
            <t xml:space="preserve">Mão de Obra</t>
          </r>
        </is>
      </c>
      <c r="B5600" s="20" t="inlineStr"/>
      <c r="C5600" s="21" t="inlineStr">
        <is>
          <r>
            <t xml:space="preserve">FONTE</t>
          </r>
        </is>
      </c>
      <c r="D5600" s="21" t="inlineStr">
        <is>
          <r>
            <t xml:space="preserve">UNID</t>
          </r>
        </is>
      </c>
      <c r="E5600" s="21" t="inlineStr">
        <is>
          <r>
            <t xml:space="preserve">COEFICIENTE</t>
          </r>
        </is>
      </c>
      <c r="F5600" s="21" t="inlineStr">
        <is>
          <r>
            <t xml:space="preserve">PREÇO UNITÁRIO</t>
          </r>
        </is>
      </c>
      <c r="G5600" s="21" t="inlineStr">
        <is>
          <r>
            <t xml:space="preserve">TOTAL</t>
          </r>
        </is>
      </c>
    </row>
    <row r="5601" customHeight="1" ht="15">
      <c r="A5601" s="22" t="inlineStr">
        <is>
          <r>
            <t xml:space="preserve">I06111S</t>
          </r>
        </is>
      </c>
      <c r="B5601" s="23" t="inlineStr">
        <is>
          <r>
            <t xml:space="preserve">Servente de obras (horista)</t>
          </r>
        </is>
      </c>
      <c r="C5601" s="22" t="inlineStr">
        <is>
          <r>
            <t xml:space="preserve">ORSE</t>
          </r>
        </is>
      </c>
      <c r="D5601" s="22" t="inlineStr">
        <is>
          <r>
            <t xml:space="preserve">h</t>
          </r>
        </is>
      </c>
      <c r="E5601" s="24" t="n">
        <v>0.2</v>
      </c>
      <c r="F5601" s="25" t="n">
        <v>14.58</v>
      </c>
      <c r="G5601" s="25" t="n">
        <f>TRUNC(TRUNC(E5601,8)*F5601,2)</f>
        <v>2.91</v>
      </c>
    </row>
    <row r="5602" customHeight="1" ht="15">
      <c r="A5602" s="2" t="inlineStr"/>
      <c r="B5602" s="2" t="inlineStr"/>
      <c r="C5602" s="2" t="inlineStr"/>
      <c r="D5602" s="2" t="inlineStr"/>
      <c r="E5602" s="26" t="inlineStr">
        <is>
          <r>
            <t xml:space="preserve">TOTAL Mão de Obra:</t>
          </r>
        </is>
      </c>
      <c r="F5602" s="26" t="inlineStr"/>
      <c r="G5602" s="27" t="n">
        <f>SUM(G5601:G5601)</f>
        <v>2.91</v>
      </c>
    </row>
    <row r="5603" customHeight="1" ht="15">
      <c r="A5603" s="2" t="inlineStr"/>
      <c r="B5603" s="2" t="inlineStr"/>
      <c r="C5603" s="2" t="inlineStr"/>
      <c r="D5603" s="2" t="inlineStr"/>
      <c r="E5603" s="28" t="inlineStr">
        <is>
          <r>
            <t xml:space="preserve">VALOR:</t>
          </r>
        </is>
      </c>
      <c r="F5603" s="28" t="inlineStr"/>
      <c r="G5603" s="29" t="n">
        <f>ROUND(SUM(G5596,G5599,G5602),2)</f>
        <v>23.88</v>
      </c>
    </row>
    <row r="5604" customHeight="1" ht="15">
      <c r="A5604" s="2" t="inlineStr"/>
      <c r="B5604" s="2" t="inlineStr"/>
      <c r="C5604" s="2" t="inlineStr"/>
      <c r="D5604" s="2" t="inlineStr"/>
      <c r="E5604" s="28" t="inlineStr">
        <is>
          <r>
            <t xml:space="preserve">VALOR BDI (20.34%):</t>
          </r>
        </is>
      </c>
      <c r="F5604" s="28" t="inlineStr"/>
      <c r="G5604" s="29" t="n">
        <f>ROUND(G5603*(20.34/100),2)</f>
        <v>4.86</v>
      </c>
    </row>
    <row r="5605" customHeight="1" ht="15">
      <c r="A5605" s="2" t="inlineStr"/>
      <c r="B5605" s="2" t="inlineStr"/>
      <c r="C5605" s="2" t="inlineStr"/>
      <c r="D5605" s="2" t="inlineStr"/>
      <c r="E5605" s="28" t="inlineStr">
        <is>
          <r>
            <t xml:space="preserve">VALOR COM BDI:</t>
          </r>
        </is>
      </c>
      <c r="F5605" s="28" t="inlineStr"/>
      <c r="G5605" s="29" t="n">
        <f>G5604+G5603</f>
        <v>28.74</v>
      </c>
    </row>
    <row r="5606" customHeight="1" ht="10">
      <c r="A5606" s="2" t="inlineStr"/>
      <c r="B5606" s="2" t="inlineStr"/>
      <c r="C5606" s="2" t="inlineStr"/>
      <c r="D5606" s="2" t="inlineStr"/>
      <c r="E5606" s="18" t="inlineStr"/>
      <c r="F5606" s="18" t="inlineStr"/>
      <c r="G5606" s="18" t="inlineStr"/>
    </row>
    <row r="5607" customHeight="1" ht="20">
      <c r="A5607" s="19" t="inlineStr">
        <is>
          <r>
            <t xml:space="preserve">​S13580​ Placa de sinalização de combate a incêndio "Proibido produzir chamas", 15x20 cm, em PVC 2mm fotoluminescente​ (un)</t>
          </r>
        </is>
      </c>
      <c r="B5607" s="19" t="inlineStr"/>
      <c r="C5607" s="19" t="inlineStr"/>
      <c r="D5607" s="19" t="inlineStr"/>
      <c r="E5607" s="19" t="inlineStr"/>
      <c r="F5607" s="19" t="inlineStr"/>
      <c r="G5607" s="19" t="inlineStr"/>
    </row>
    <row r="5608" customHeight="1" ht="15">
      <c r="A5608" s="20" t="inlineStr">
        <is>
          <r>
            <t xml:space="preserve">Encargos Complementares</t>
          </r>
        </is>
      </c>
      <c r="B5608" s="20" t="inlineStr"/>
      <c r="C5608" s="21" t="inlineStr">
        <is>
          <r>
            <t xml:space="preserve">FONTE</t>
          </r>
        </is>
      </c>
      <c r="D5608" s="21" t="inlineStr">
        <is>
          <r>
            <t xml:space="preserve">UNID</t>
          </r>
        </is>
      </c>
      <c r="E5608" s="21" t="inlineStr">
        <is>
          <r>
            <t xml:space="preserve">COEFICIENTE</t>
          </r>
        </is>
      </c>
      <c r="F5608" s="21" t="inlineStr">
        <is>
          <r>
            <t xml:space="preserve">PREÇO UNITÁRIO</t>
          </r>
        </is>
      </c>
      <c r="G5608" s="21" t="inlineStr">
        <is>
          <r>
            <t xml:space="preserve">TOTAL</t>
          </r>
        </is>
      </c>
    </row>
    <row r="5609" customHeight="1" ht="15">
      <c r="A5609" s="22" t="inlineStr">
        <is>
          <r>
            <t xml:space="preserve">S10549</t>
          </r>
        </is>
      </c>
      <c r="B5609" s="23" t="inlineStr">
        <is>
          <r>
            <t xml:space="preserve">Encargos Complementares - Servente</t>
          </r>
        </is>
      </c>
      <c r="C5609" s="22" t="inlineStr">
        <is>
          <r>
            <t xml:space="preserve">ORSE</t>
          </r>
        </is>
      </c>
      <c r="D5609" s="22" t="inlineStr">
        <is>
          <r>
            <t xml:space="preserve">h</t>
          </r>
        </is>
      </c>
      <c r="E5609" s="24" t="n">
        <v>0.2</v>
      </c>
      <c r="F5609" s="25" t="n">
        <v>3.96</v>
      </c>
      <c r="G5609" s="25" t="n">
        <f>TRUNC(TRUNC(E5609,8)*F5609,2)</f>
        <v>0.79</v>
      </c>
    </row>
    <row r="5610" customHeight="1" ht="15">
      <c r="A5610" s="2" t="inlineStr"/>
      <c r="B5610" s="2" t="inlineStr"/>
      <c r="C5610" s="2" t="inlineStr"/>
      <c r="D5610" s="2" t="inlineStr"/>
      <c r="E5610" s="26" t="inlineStr">
        <is>
          <r>
            <t xml:space="preserve">TOTAL Encargos Complementares:</t>
          </r>
        </is>
      </c>
      <c r="F5610" s="26" t="inlineStr"/>
      <c r="G5610" s="27" t="n">
        <f>SUM(G5609:G5609)</f>
        <v>0.79</v>
      </c>
    </row>
    <row r="5611" customHeight="1" ht="15">
      <c r="A5611" s="20" t="inlineStr">
        <is>
          <r>
            <t xml:space="preserve">Material</t>
          </r>
        </is>
      </c>
      <c r="B5611" s="20" t="inlineStr"/>
      <c r="C5611" s="21" t="inlineStr">
        <is>
          <r>
            <t xml:space="preserve">FONTE</t>
          </r>
        </is>
      </c>
      <c r="D5611" s="21" t="inlineStr">
        <is>
          <r>
            <t xml:space="preserve">UNID</t>
          </r>
        </is>
      </c>
      <c r="E5611" s="21" t="inlineStr">
        <is>
          <r>
            <t xml:space="preserve">COEFICIENTE</t>
          </r>
        </is>
      </c>
      <c r="F5611" s="21" t="inlineStr">
        <is>
          <r>
            <t xml:space="preserve">PREÇO UNITÁRIO</t>
          </r>
        </is>
      </c>
      <c r="G5611" s="21" t="inlineStr">
        <is>
          <r>
            <t xml:space="preserve">TOTAL</t>
          </r>
        </is>
      </c>
    </row>
    <row r="5612" customHeight="1" ht="29">
      <c r="A5612" s="22" t="inlineStr">
        <is>
          <r>
            <t xml:space="preserve">I14313</t>
          </r>
        </is>
      </c>
      <c r="B5612" s="23" t="inlineStr">
        <is>
          <r>
            <t xml:space="preserve">Placa de sinalização de combate a incêndio "Proibido produzir chamas", 15x20 cm, em PVC 2mm fotoluminescente</t>
          </r>
        </is>
      </c>
      <c r="C5612" s="22" t="inlineStr">
        <is>
          <r>
            <t xml:space="preserve">ORSE</t>
          </r>
        </is>
      </c>
      <c r="D5612" s="22" t="inlineStr">
        <is>
          <r>
            <t xml:space="preserve">un</t>
          </r>
        </is>
      </c>
      <c r="E5612" s="24" t="n">
        <v>1.0</v>
      </c>
      <c r="F5612" s="25" t="n">
        <v>10.39</v>
      </c>
      <c r="G5612" s="25" t="n">
        <f>TRUNC(TRUNC(E5612,8)*F5612,2)</f>
        <v>10.39</v>
      </c>
    </row>
    <row r="5613" customHeight="1" ht="15">
      <c r="A5613" s="2" t="inlineStr"/>
      <c r="B5613" s="2" t="inlineStr"/>
      <c r="C5613" s="2" t="inlineStr"/>
      <c r="D5613" s="2" t="inlineStr"/>
      <c r="E5613" s="26" t="inlineStr">
        <is>
          <r>
            <t xml:space="preserve">TOTAL Material:</t>
          </r>
        </is>
      </c>
      <c r="F5613" s="26" t="inlineStr"/>
      <c r="G5613" s="27" t="n">
        <f>SUM(G5612:G5612)</f>
        <v>10.39</v>
      </c>
    </row>
    <row r="5614" customHeight="1" ht="15">
      <c r="A5614" s="20" t="inlineStr">
        <is>
          <r>
            <t xml:space="preserve">Mão de Obra</t>
          </r>
        </is>
      </c>
      <c r="B5614" s="20" t="inlineStr"/>
      <c r="C5614" s="21" t="inlineStr">
        <is>
          <r>
            <t xml:space="preserve">FONTE</t>
          </r>
        </is>
      </c>
      <c r="D5614" s="21" t="inlineStr">
        <is>
          <r>
            <t xml:space="preserve">UNID</t>
          </r>
        </is>
      </c>
      <c r="E5614" s="21" t="inlineStr">
        <is>
          <r>
            <t xml:space="preserve">COEFICIENTE</t>
          </r>
        </is>
      </c>
      <c r="F5614" s="21" t="inlineStr">
        <is>
          <r>
            <t xml:space="preserve">PREÇO UNITÁRIO</t>
          </r>
        </is>
      </c>
      <c r="G5614" s="21" t="inlineStr">
        <is>
          <r>
            <t xml:space="preserve">TOTAL</t>
          </r>
        </is>
      </c>
    </row>
    <row r="5615" customHeight="1" ht="15">
      <c r="A5615" s="22" t="inlineStr">
        <is>
          <r>
            <t xml:space="preserve">I06111S</t>
          </r>
        </is>
      </c>
      <c r="B5615" s="23" t="inlineStr">
        <is>
          <r>
            <t xml:space="preserve">Servente de obras (horista)</t>
          </r>
        </is>
      </c>
      <c r="C5615" s="22" t="inlineStr">
        <is>
          <r>
            <t xml:space="preserve">ORSE</t>
          </r>
        </is>
      </c>
      <c r="D5615" s="22" t="inlineStr">
        <is>
          <r>
            <t xml:space="preserve">h</t>
          </r>
        </is>
      </c>
      <c r="E5615" s="24" t="n">
        <v>0.2</v>
      </c>
      <c r="F5615" s="25" t="n">
        <v>14.58</v>
      </c>
      <c r="G5615" s="25" t="n">
        <f>TRUNC(TRUNC(E5615,8)*F5615,2)</f>
        <v>2.91</v>
      </c>
    </row>
    <row r="5616" customHeight="1" ht="15">
      <c r="A5616" s="2" t="inlineStr"/>
      <c r="B5616" s="2" t="inlineStr"/>
      <c r="C5616" s="2" t="inlineStr"/>
      <c r="D5616" s="2" t="inlineStr"/>
      <c r="E5616" s="26" t="inlineStr">
        <is>
          <r>
            <t xml:space="preserve">TOTAL Mão de Obra:</t>
          </r>
        </is>
      </c>
      <c r="F5616" s="26" t="inlineStr"/>
      <c r="G5616" s="27" t="n">
        <f>SUM(G5615:G5615)</f>
        <v>2.91</v>
      </c>
    </row>
    <row r="5617" customHeight="1" ht="15">
      <c r="A5617" s="2" t="inlineStr"/>
      <c r="B5617" s="2" t="inlineStr"/>
      <c r="C5617" s="2" t="inlineStr"/>
      <c r="D5617" s="2" t="inlineStr"/>
      <c r="E5617" s="28" t="inlineStr">
        <is>
          <r>
            <t xml:space="preserve">VALOR:</t>
          </r>
        </is>
      </c>
      <c r="F5617" s="28" t="inlineStr"/>
      <c r="G5617" s="29" t="n">
        <f>ROUND(SUM(G5610,G5613,G5616),2)</f>
        <v>14.08</v>
      </c>
    </row>
    <row r="5618" customHeight="1" ht="15">
      <c r="A5618" s="2" t="inlineStr"/>
      <c r="B5618" s="2" t="inlineStr"/>
      <c r="C5618" s="2" t="inlineStr"/>
      <c r="D5618" s="2" t="inlineStr"/>
      <c r="E5618" s="28" t="inlineStr">
        <is>
          <r>
            <t xml:space="preserve">VALOR BDI (20.34%):</t>
          </r>
        </is>
      </c>
      <c r="F5618" s="28" t="inlineStr"/>
      <c r="G5618" s="29" t="n">
        <f>ROUND(G5617*(20.34/100),2)</f>
        <v>2.86</v>
      </c>
    </row>
    <row r="5619" customHeight="1" ht="15">
      <c r="A5619" s="2" t="inlineStr"/>
      <c r="B5619" s="2" t="inlineStr"/>
      <c r="C5619" s="2" t="inlineStr"/>
      <c r="D5619" s="2" t="inlineStr"/>
      <c r="E5619" s="28" t="inlineStr">
        <is>
          <r>
            <t xml:space="preserve">VALOR COM BDI:</t>
          </r>
        </is>
      </c>
      <c r="F5619" s="28" t="inlineStr"/>
      <c r="G5619" s="29" t="n">
        <f>G5618+G5617</f>
        <v>16.94</v>
      </c>
    </row>
    <row r="5620" customHeight="1" ht="10">
      <c r="A5620" s="2" t="inlineStr"/>
      <c r="B5620" s="2" t="inlineStr"/>
      <c r="C5620" s="2" t="inlineStr"/>
      <c r="D5620" s="2" t="inlineStr"/>
      <c r="E5620" s="18" t="inlineStr"/>
      <c r="F5620" s="18" t="inlineStr"/>
      <c r="G5620" s="18" t="inlineStr"/>
    </row>
    <row r="5621" customHeight="1" ht="20">
      <c r="A5621" s="19" t="inlineStr">
        <is>
          <r>
            <t xml:space="preserve">​S13886​ Plataforma elevatória para PNE, semi cabinada, 2 paradas, 2 entradas opostas, dim. cabine 1 x 1,40 x 1,30m, em aço inox escovado, v = 6m/min, h percurso = até 4m, com cx panorâmica em estrutura metálica e vidro e=6mm, IB elevadores ou similar​ (un)</t>
          </r>
        </is>
      </c>
      <c r="B5621" s="19" t="inlineStr"/>
      <c r="C5621" s="19" t="inlineStr"/>
      <c r="D5621" s="19" t="inlineStr"/>
      <c r="E5621" s="19" t="inlineStr"/>
      <c r="F5621" s="19" t="inlineStr"/>
      <c r="G5621" s="19" t="inlineStr"/>
    </row>
    <row r="5622" customHeight="1" ht="15">
      <c r="A5622" s="20" t="inlineStr">
        <is>
          <r>
            <t xml:space="preserve">Serviço</t>
          </r>
        </is>
      </c>
      <c r="B5622" s="20" t="inlineStr"/>
      <c r="C5622" s="21" t="inlineStr">
        <is>
          <r>
            <t xml:space="preserve">FONTE</t>
          </r>
        </is>
      </c>
      <c r="D5622" s="21" t="inlineStr">
        <is>
          <r>
            <t xml:space="preserve">UNID</t>
          </r>
        </is>
      </c>
      <c r="E5622" s="21" t="inlineStr">
        <is>
          <r>
            <t xml:space="preserve">COEFICIENTE</t>
          </r>
        </is>
      </c>
      <c r="F5622" s="21" t="inlineStr">
        <is>
          <r>
            <t xml:space="preserve">PREÇO UNITÁRIO</t>
          </r>
        </is>
      </c>
      <c r="G5622" s="21" t="inlineStr">
        <is>
          <r>
            <t xml:space="preserve">TOTAL</t>
          </r>
        </is>
      </c>
    </row>
    <row r="5623" customHeight="1" ht="46">
      <c r="A5623" s="22" t="inlineStr">
        <is>
          <r>
            <t xml:space="preserve">I14684</t>
          </r>
        </is>
      </c>
      <c r="B5623" s="23" t="inlineStr">
        <is>
          <r>
            <t xml:space="preserve">Plataforma elevatória para PNE, semi cabinada, 2 paradas, 2 entradas opostas, dim. cabine 1 x 1,40 x 1,30m, em aço inox escovado, v = 6m/min, h percurso = até 4m, com cx panorâmica em estrutura metálica e vidro e=6mm, IB elevadores ou similar</t>
          </r>
        </is>
      </c>
      <c r="C5623" s="22" t="inlineStr">
        <is>
          <r>
            <t xml:space="preserve">ORSE</t>
          </r>
        </is>
      </c>
      <c r="D5623" s="22" t="inlineStr">
        <is>
          <r>
            <t xml:space="preserve">un</t>
          </r>
        </is>
      </c>
      <c r="E5623" s="24" t="n">
        <v>1.0</v>
      </c>
      <c r="F5623" s="25" t="n">
        <v>73700.0</v>
      </c>
      <c r="G5623" s="25" t="n">
        <f>TRUNC(TRUNC(E5623,8)*F5623,2)</f>
        <v>73700.0</v>
      </c>
    </row>
    <row r="5624" customHeight="1" ht="15">
      <c r="A5624" s="2" t="inlineStr"/>
      <c r="B5624" s="2" t="inlineStr"/>
      <c r="C5624" s="2" t="inlineStr"/>
      <c r="D5624" s="2" t="inlineStr"/>
      <c r="E5624" s="26" t="inlineStr">
        <is>
          <r>
            <t xml:space="preserve">TOTAL Serviço:</t>
          </r>
        </is>
      </c>
      <c r="F5624" s="26" t="inlineStr"/>
      <c r="G5624" s="27" t="n">
        <f>SUM(G5623:G5623)</f>
        <v>73700.0</v>
      </c>
    </row>
    <row r="5625" customHeight="1" ht="15">
      <c r="A5625" s="2" t="inlineStr"/>
      <c r="B5625" s="2" t="inlineStr"/>
      <c r="C5625" s="2" t="inlineStr"/>
      <c r="D5625" s="2" t="inlineStr"/>
      <c r="E5625" s="28" t="inlineStr">
        <is>
          <r>
            <t xml:space="preserve">VALOR:</t>
          </r>
        </is>
      </c>
      <c r="F5625" s="28" t="inlineStr"/>
      <c r="G5625" s="29" t="n">
        <f>ROUND(SUM(G5624),2)</f>
        <v>73700.0</v>
      </c>
    </row>
    <row r="5626" customHeight="1" ht="15">
      <c r="A5626" s="2" t="inlineStr"/>
      <c r="B5626" s="2" t="inlineStr"/>
      <c r="C5626" s="2" t="inlineStr"/>
      <c r="D5626" s="2" t="inlineStr"/>
      <c r="E5626" s="28" t="inlineStr">
        <is>
          <r>
            <t xml:space="preserve">VALOR BDI (20.34%):</t>
          </r>
        </is>
      </c>
      <c r="F5626" s="28" t="inlineStr"/>
      <c r="G5626" s="29" t="n">
        <f>ROUND(G5625*(20.34/100),2)</f>
        <v>14990.58</v>
      </c>
    </row>
    <row r="5627" customHeight="1" ht="15">
      <c r="A5627" s="2" t="inlineStr"/>
      <c r="B5627" s="2" t="inlineStr"/>
      <c r="C5627" s="2" t="inlineStr"/>
      <c r="D5627" s="2" t="inlineStr"/>
      <c r="E5627" s="28" t="inlineStr">
        <is>
          <r>
            <t xml:space="preserve">VALOR COM BDI:</t>
          </r>
        </is>
      </c>
      <c r="F5627" s="28" t="inlineStr"/>
      <c r="G5627" s="29" t="n">
        <f>G5626+G5625</f>
        <v>88690.58</v>
      </c>
    </row>
    <row r="5628" customHeight="1" ht="10">
      <c r="A5628" s="2" t="inlineStr"/>
      <c r="B5628" s="2" t="inlineStr"/>
      <c r="C5628" s="2" t="inlineStr"/>
      <c r="D5628" s="2" t="inlineStr"/>
      <c r="E5628" s="18" t="inlineStr"/>
      <c r="F5628" s="18" t="inlineStr"/>
      <c r="G5628" s="18" t="inlineStr"/>
    </row>
    <row r="5629" customHeight="1" ht="20">
      <c r="A5629" s="19" t="inlineStr">
        <is>
          <r>
            <t xml:space="preserve">​S13034​ Porta em madeira compensada (canela), lisa, semi-ôca, (0.80 x 1,60 a 2.10 m), revestida c/fórmica, inclusive ferragens (livre/ocupado), para uso em divisórias granito ou mármore​ (un)</t>
          </r>
        </is>
      </c>
      <c r="B5629" s="19" t="inlineStr"/>
      <c r="C5629" s="19" t="inlineStr"/>
      <c r="D5629" s="19" t="inlineStr"/>
      <c r="E5629" s="19" t="inlineStr"/>
      <c r="F5629" s="19" t="inlineStr"/>
      <c r="G5629" s="19" t="inlineStr"/>
    </row>
    <row r="5630" customHeight="1" ht="15">
      <c r="A5630" s="20" t="inlineStr">
        <is>
          <r>
            <t xml:space="preserve">Encargos Complementares</t>
          </r>
        </is>
      </c>
      <c r="B5630" s="20" t="inlineStr"/>
      <c r="C5630" s="21" t="inlineStr">
        <is>
          <r>
            <t xml:space="preserve">FONTE</t>
          </r>
        </is>
      </c>
      <c r="D5630" s="21" t="inlineStr">
        <is>
          <r>
            <t xml:space="preserve">UNID</t>
          </r>
        </is>
      </c>
      <c r="E5630" s="21" t="inlineStr">
        <is>
          <r>
            <t xml:space="preserve">COEFICIENTE</t>
          </r>
        </is>
      </c>
      <c r="F5630" s="21" t="inlineStr">
        <is>
          <r>
            <t xml:space="preserve">PREÇO UNITÁRIO</t>
          </r>
        </is>
      </c>
      <c r="G5630" s="21" t="inlineStr">
        <is>
          <r>
            <t xml:space="preserve">TOTAL</t>
          </r>
        </is>
      </c>
    </row>
    <row r="5631" customHeight="1" ht="15">
      <c r="A5631" s="22" t="inlineStr">
        <is>
          <r>
            <t xml:space="preserve">S10551</t>
          </r>
        </is>
      </c>
      <c r="B5631" s="23" t="inlineStr">
        <is>
          <r>
            <t xml:space="preserve">Encargos Complementares - Carpinteiro</t>
          </r>
        </is>
      </c>
      <c r="C5631" s="22" t="inlineStr">
        <is>
          <r>
            <t xml:space="preserve">ORSE</t>
          </r>
        </is>
      </c>
      <c r="D5631" s="22" t="inlineStr">
        <is>
          <r>
            <t xml:space="preserve">h</t>
          </r>
        </is>
      </c>
      <c r="E5631" s="24" t="n">
        <v>6.15</v>
      </c>
      <c r="F5631" s="25" t="n">
        <v>3.9</v>
      </c>
      <c r="G5631" s="25" t="n">
        <f>TRUNC(TRUNC(E5631,8)*F5631,2)</f>
        <v>23.98</v>
      </c>
    </row>
    <row r="5632" customHeight="1" ht="15">
      <c r="A5632" s="2" t="inlineStr"/>
      <c r="B5632" s="2" t="inlineStr"/>
      <c r="C5632" s="2" t="inlineStr"/>
      <c r="D5632" s="2" t="inlineStr"/>
      <c r="E5632" s="26" t="inlineStr">
        <is>
          <r>
            <t xml:space="preserve">TOTAL Encargos Complementares:</t>
          </r>
        </is>
      </c>
      <c r="F5632" s="26" t="inlineStr"/>
      <c r="G5632" s="27" t="n">
        <f>SUM(G5631:G5631)</f>
        <v>23.98</v>
      </c>
    </row>
    <row r="5633" customHeight="1" ht="15">
      <c r="A5633" s="20" t="inlineStr">
        <is>
          <r>
            <t xml:space="preserve">Material</t>
          </r>
        </is>
      </c>
      <c r="B5633" s="20" t="inlineStr"/>
      <c r="C5633" s="21" t="inlineStr">
        <is>
          <r>
            <t xml:space="preserve">FONTE</t>
          </r>
        </is>
      </c>
      <c r="D5633" s="21" t="inlineStr">
        <is>
          <r>
            <t xml:space="preserve">UNID</t>
          </r>
        </is>
      </c>
      <c r="E5633" s="21" t="inlineStr">
        <is>
          <r>
            <t xml:space="preserve">COEFICIENTE</t>
          </r>
        </is>
      </c>
      <c r="F5633" s="21" t="inlineStr">
        <is>
          <r>
            <t xml:space="preserve">PREÇO UNITÁRIO</t>
          </r>
        </is>
      </c>
      <c r="G5633" s="21" t="inlineStr">
        <is>
          <r>
            <t xml:space="preserve">TOTAL</t>
          </r>
        </is>
      </c>
    </row>
    <row r="5634" customHeight="1" ht="21">
      <c r="A5634" s="22" t="inlineStr">
        <is>
          <r>
            <t xml:space="preserve">I01341S</t>
          </r>
        </is>
      </c>
      <c r="B5634" s="23" t="inlineStr">
        <is>
          <r>
            <t xml:space="preserve">Chapa de laminado melaminico, texturizado, de 1,25 x 3,08 metros, espessura = 0,8 milimetros</t>
          </r>
        </is>
      </c>
      <c r="C5634" s="22" t="inlineStr">
        <is>
          <r>
            <t xml:space="preserve">ORSE</t>
          </r>
        </is>
      </c>
      <c r="D5634" s="22" t="inlineStr">
        <is>
          <r>
            <t xml:space="preserve">m2</t>
          </r>
        </is>
      </c>
      <c r="E5634" s="24" t="n">
        <v>3.36</v>
      </c>
      <c r="F5634" s="25" t="n">
        <v>43.1</v>
      </c>
      <c r="G5634" s="25" t="n">
        <f>TRUNC(TRUNC(E5634,8)*F5634,2)</f>
        <v>144.81</v>
      </c>
    </row>
    <row r="5635" customHeight="1" ht="21">
      <c r="A5635" s="22" t="inlineStr">
        <is>
          <r>
            <t xml:space="preserve">I01339S</t>
          </r>
        </is>
      </c>
      <c r="B5635" s="23" t="inlineStr">
        <is>
          <r>
            <t xml:space="preserve">Cola a base de resina sintetica para chapa de laminado melaminico e outros</t>
          </r>
        </is>
      </c>
      <c r="C5635" s="22" t="inlineStr">
        <is>
          <r>
            <t xml:space="preserve">ORSE</t>
          </r>
        </is>
      </c>
      <c r="D5635" s="22" t="inlineStr">
        <is>
          <r>
            <t xml:space="preserve">kg</t>
          </r>
        </is>
      </c>
      <c r="E5635" s="24" t="n">
        <v>0.67</v>
      </c>
      <c r="F5635" s="25" t="n">
        <v>38.81</v>
      </c>
      <c r="G5635" s="25" t="n">
        <f>TRUNC(TRUNC(E5635,8)*F5635,2)</f>
        <v>26.0</v>
      </c>
    </row>
    <row r="5636" customHeight="1" ht="21">
      <c r="A5636" s="22" t="inlineStr">
        <is>
          <r>
            <t xml:space="preserve">I01807</t>
          </r>
        </is>
      </c>
      <c r="B5636" s="23" t="inlineStr">
        <is>
          <r>
            <t xml:space="preserve">Porta em madeira compensada canela, lisa, semi-oca - 80 x (160 a 210) x 3,5cm</t>
          </r>
        </is>
      </c>
      <c r="C5636" s="22" t="inlineStr">
        <is>
          <r>
            <t xml:space="preserve">ORSE</t>
          </r>
        </is>
      </c>
      <c r="D5636" s="22" t="inlineStr">
        <is>
          <r>
            <t xml:space="preserve">un</t>
          </r>
        </is>
      </c>
      <c r="E5636" s="24" t="n">
        <v>1.0</v>
      </c>
      <c r="F5636" s="25" t="n">
        <v>237.43</v>
      </c>
      <c r="G5636" s="25" t="n">
        <f>TRUNC(TRUNC(E5636,8)*F5636,2)</f>
        <v>237.43</v>
      </c>
    </row>
    <row r="5637" customHeight="1" ht="15">
      <c r="A5637" s="22" t="inlineStr">
        <is>
          <r>
            <t xml:space="preserve">I05075S</t>
          </r>
        </is>
      </c>
      <c r="B5637" s="23" t="inlineStr">
        <is>
          <r>
            <t xml:space="preserve">Prego de aco polido com cabeca 18 x 30 (2 3/4 x 10)</t>
          </r>
        </is>
      </c>
      <c r="C5637" s="22" t="inlineStr">
        <is>
          <r>
            <t xml:space="preserve">ORSE</t>
          </r>
        </is>
      </c>
      <c r="D5637" s="22" t="inlineStr">
        <is>
          <r>
            <t xml:space="preserve">kg</t>
          </r>
        </is>
      </c>
      <c r="E5637" s="24" t="n">
        <v>0.02</v>
      </c>
      <c r="F5637" s="25" t="n">
        <v>16.63</v>
      </c>
      <c r="G5637" s="25" t="n">
        <f>TRUNC(TRUNC(E5637,8)*F5637,2)</f>
        <v>0.33</v>
      </c>
    </row>
    <row r="5638" customHeight="1" ht="15">
      <c r="A5638" s="2" t="inlineStr"/>
      <c r="B5638" s="2" t="inlineStr"/>
      <c r="C5638" s="2" t="inlineStr"/>
      <c r="D5638" s="2" t="inlineStr"/>
      <c r="E5638" s="26" t="inlineStr">
        <is>
          <r>
            <t xml:space="preserve">TOTAL Material:</t>
          </r>
        </is>
      </c>
      <c r="F5638" s="26" t="inlineStr"/>
      <c r="G5638" s="27" t="n">
        <f>SUM(G5634:G5637)</f>
        <v>408.57</v>
      </c>
    </row>
    <row r="5639" customHeight="1" ht="15">
      <c r="A5639" s="20" t="inlineStr">
        <is>
          <r>
            <t xml:space="preserve">Mão de Obra</t>
          </r>
        </is>
      </c>
      <c r="B5639" s="20" t="inlineStr"/>
      <c r="C5639" s="21" t="inlineStr">
        <is>
          <r>
            <t xml:space="preserve">FONTE</t>
          </r>
        </is>
      </c>
      <c r="D5639" s="21" t="inlineStr">
        <is>
          <r>
            <t xml:space="preserve">UNID</t>
          </r>
        </is>
      </c>
      <c r="E5639" s="21" t="inlineStr">
        <is>
          <r>
            <t xml:space="preserve">COEFICIENTE</t>
          </r>
        </is>
      </c>
      <c r="F5639" s="21" t="inlineStr">
        <is>
          <r>
            <t xml:space="preserve">PREÇO UNITÁRIO</t>
          </r>
        </is>
      </c>
      <c r="G5639" s="21" t="inlineStr">
        <is>
          <r>
            <t xml:space="preserve">TOTAL</t>
          </r>
        </is>
      </c>
    </row>
    <row r="5640" customHeight="1" ht="15">
      <c r="A5640" s="22" t="inlineStr">
        <is>
          <r>
            <t xml:space="preserve">I01213S</t>
          </r>
        </is>
      </c>
      <c r="B5640" s="23" t="inlineStr">
        <is>
          <r>
            <t xml:space="preserve">Carpinteiro de formas para concreto (horista)</t>
          </r>
        </is>
      </c>
      <c r="C5640" s="22" t="inlineStr">
        <is>
          <r>
            <t xml:space="preserve">ORSE</t>
          </r>
        </is>
      </c>
      <c r="D5640" s="22" t="inlineStr">
        <is>
          <r>
            <t xml:space="preserve">h</t>
          </r>
        </is>
      </c>
      <c r="E5640" s="24" t="n">
        <v>6.15</v>
      </c>
      <c r="F5640" s="25" t="n">
        <v>20.44</v>
      </c>
      <c r="G5640" s="25" t="n">
        <f>TRUNC(TRUNC(E5640,8)*F5640,2)</f>
        <v>125.7</v>
      </c>
    </row>
    <row r="5641" customHeight="1" ht="15">
      <c r="A5641" s="2" t="inlineStr"/>
      <c r="B5641" s="2" t="inlineStr"/>
      <c r="C5641" s="2" t="inlineStr"/>
      <c r="D5641" s="2" t="inlineStr"/>
      <c r="E5641" s="26" t="inlineStr">
        <is>
          <r>
            <t xml:space="preserve">TOTAL Mão de Obra:</t>
          </r>
        </is>
      </c>
      <c r="F5641" s="26" t="inlineStr"/>
      <c r="G5641" s="27" t="n">
        <f>SUM(G5640:G5640)</f>
        <v>125.7</v>
      </c>
    </row>
    <row r="5642" customHeight="1" ht="15">
      <c r="A5642" s="20" t="inlineStr">
        <is>
          <r>
            <t xml:space="preserve">Serviço</t>
          </r>
        </is>
      </c>
      <c r="B5642" s="20" t="inlineStr"/>
      <c r="C5642" s="21" t="inlineStr">
        <is>
          <r>
            <t xml:space="preserve">FONTE</t>
          </r>
        </is>
      </c>
      <c r="D5642" s="21" t="inlineStr">
        <is>
          <r>
            <t xml:space="preserve">UNID</t>
          </r>
        </is>
      </c>
      <c r="E5642" s="21" t="inlineStr">
        <is>
          <r>
            <t xml:space="preserve">COEFICIENTE</t>
          </r>
        </is>
      </c>
      <c r="F5642" s="21" t="inlineStr">
        <is>
          <r>
            <t xml:space="preserve">PREÇO UNITÁRIO</t>
          </r>
        </is>
      </c>
      <c r="G5642" s="21" t="inlineStr">
        <is>
          <r>
            <t xml:space="preserve">TOTAL</t>
          </r>
        </is>
      </c>
    </row>
    <row r="5643" customHeight="1" ht="21">
      <c r="A5643" s="22" t="inlineStr">
        <is>
          <r>
            <t xml:space="preserve">S08957</t>
          </r>
        </is>
      </c>
      <c r="B5643" s="23" t="inlineStr">
        <is>
          <r>
            <t xml:space="preserve">Dobradiça de ferro cromado 3" x 2 1/2" com aneis e parafusos</t>
          </r>
        </is>
      </c>
      <c r="C5643" s="22" t="inlineStr">
        <is>
          <r>
            <t xml:space="preserve">ORSE</t>
          </r>
        </is>
      </c>
      <c r="D5643" s="22" t="inlineStr">
        <is>
          <r>
            <t xml:space="preserve">un</t>
          </r>
        </is>
      </c>
      <c r="E5643" s="24" t="n">
        <v>3.0</v>
      </c>
      <c r="F5643" s="25" t="n">
        <v>90.22</v>
      </c>
      <c r="G5643" s="25" t="n">
        <f>TRUNC(TRUNC(E5643,8)*F5643,2)</f>
        <v>270.66</v>
      </c>
    </row>
    <row r="5644" customHeight="1" ht="21">
      <c r="A5644" s="22" t="inlineStr">
        <is>
          <r>
            <t xml:space="preserve">S100705S</t>
          </r>
        </is>
      </c>
      <c r="B5644" s="23" t="inlineStr">
        <is>
          <r>
            <t xml:space="preserve">Tarjeta tipo livre/ocupado para porta de banheiro. af_12/2019</t>
          </r>
        </is>
      </c>
      <c r="C5644" s="22" t="inlineStr">
        <is>
          <r>
            <t xml:space="preserve">ORSE</t>
          </r>
        </is>
      </c>
      <c r="D5644" s="22" t="inlineStr">
        <is>
          <r>
            <t xml:space="preserve">un</t>
          </r>
        </is>
      </c>
      <c r="E5644" s="24" t="n">
        <v>1.0</v>
      </c>
      <c r="F5644" s="25" t="n">
        <v>85.12</v>
      </c>
      <c r="G5644" s="25" t="n">
        <f>TRUNC(TRUNC(E5644,8)*F5644,2)</f>
        <v>85.12</v>
      </c>
    </row>
    <row r="5645" customHeight="1" ht="15">
      <c r="A5645" s="2" t="inlineStr"/>
      <c r="B5645" s="2" t="inlineStr"/>
      <c r="C5645" s="2" t="inlineStr"/>
      <c r="D5645" s="2" t="inlineStr"/>
      <c r="E5645" s="26" t="inlineStr">
        <is>
          <r>
            <t xml:space="preserve">TOTAL Serviço:</t>
          </r>
        </is>
      </c>
      <c r="F5645" s="26" t="inlineStr"/>
      <c r="G5645" s="27" t="n">
        <f>SUM(G5643:G5644)</f>
        <v>355.78</v>
      </c>
    </row>
    <row r="5646" customHeight="1" ht="15">
      <c r="A5646" s="2" t="inlineStr"/>
      <c r="B5646" s="2" t="inlineStr"/>
      <c r="C5646" s="2" t="inlineStr"/>
      <c r="D5646" s="2" t="inlineStr"/>
      <c r="E5646" s="28" t="inlineStr">
        <is>
          <r>
            <t xml:space="preserve">VALOR:</t>
          </r>
        </is>
      </c>
      <c r="F5646" s="28" t="inlineStr"/>
      <c r="G5646" s="29" t="n">
        <f>ROUND(SUM(G5632,G5638,G5641,G5645),2)</f>
        <v>914.18</v>
      </c>
    </row>
    <row r="5647" customHeight="1" ht="15">
      <c r="A5647" s="2" t="inlineStr"/>
      <c r="B5647" s="2" t="inlineStr"/>
      <c r="C5647" s="2" t="inlineStr"/>
      <c r="D5647" s="2" t="inlineStr"/>
      <c r="E5647" s="28" t="inlineStr">
        <is>
          <r>
            <t xml:space="preserve">VALOR BDI (20.34%):</t>
          </r>
        </is>
      </c>
      <c r="F5647" s="28" t="inlineStr"/>
      <c r="G5647" s="29" t="n">
        <f>ROUND(G5646*(20.34/100),2)</f>
        <v>185.94</v>
      </c>
    </row>
    <row r="5648" customHeight="1" ht="15">
      <c r="A5648" s="2" t="inlineStr"/>
      <c r="B5648" s="2" t="inlineStr"/>
      <c r="C5648" s="2" t="inlineStr"/>
      <c r="D5648" s="2" t="inlineStr"/>
      <c r="E5648" s="28" t="inlineStr">
        <is>
          <r>
            <t xml:space="preserve">VALOR COM BDI:</t>
          </r>
        </is>
      </c>
      <c r="F5648" s="28" t="inlineStr"/>
      <c r="G5648" s="29" t="n">
        <f>G5647+G5646</f>
        <v>1100.12</v>
      </c>
    </row>
    <row r="5649" customHeight="1" ht="10">
      <c r="A5649" s="2" t="inlineStr"/>
      <c r="B5649" s="2" t="inlineStr"/>
      <c r="C5649" s="2" t="inlineStr"/>
      <c r="D5649" s="2" t="inlineStr"/>
      <c r="E5649" s="18" t="inlineStr"/>
      <c r="F5649" s="18" t="inlineStr"/>
      <c r="G5649" s="18" t="inlineStr"/>
    </row>
    <row r="5650" customHeight="1" ht="20">
      <c r="A5650" s="19" t="inlineStr">
        <is>
          <r>
            <t xml:space="preserve">​S07226​ Porta em madeira compensada (canela), lisa, semi-ôca, 1,60 x 2,10 m, 2 folhas, com visor(30x30cm), tipo vai-vem, inclusive batentes e ferragens​ (un)</t>
          </r>
        </is>
      </c>
      <c r="B5650" s="19" t="inlineStr"/>
      <c r="C5650" s="19" t="inlineStr"/>
      <c r="D5650" s="19" t="inlineStr"/>
      <c r="E5650" s="19" t="inlineStr"/>
      <c r="F5650" s="19" t="inlineStr"/>
      <c r="G5650" s="19" t="inlineStr"/>
    </row>
    <row r="5651" customHeight="1" ht="15">
      <c r="A5651" s="20" t="inlineStr">
        <is>
          <r>
            <t xml:space="preserve">Encargos Complementares</t>
          </r>
        </is>
      </c>
      <c r="B5651" s="20" t="inlineStr"/>
      <c r="C5651" s="21" t="inlineStr">
        <is>
          <r>
            <t xml:space="preserve">FONTE</t>
          </r>
        </is>
      </c>
      <c r="D5651" s="21" t="inlineStr">
        <is>
          <r>
            <t xml:space="preserve">UNID</t>
          </r>
        </is>
      </c>
      <c r="E5651" s="21" t="inlineStr">
        <is>
          <r>
            <t xml:space="preserve">COEFICIENTE</t>
          </r>
        </is>
      </c>
      <c r="F5651" s="21" t="inlineStr">
        <is>
          <r>
            <t xml:space="preserve">PREÇO UNITÁRIO</t>
          </r>
        </is>
      </c>
      <c r="G5651" s="21" t="inlineStr">
        <is>
          <r>
            <t xml:space="preserve">TOTAL</t>
          </r>
        </is>
      </c>
    </row>
    <row r="5652" customHeight="1" ht="15">
      <c r="A5652" s="22" t="inlineStr">
        <is>
          <r>
            <t xml:space="preserve">S10551</t>
          </r>
        </is>
      </c>
      <c r="B5652" s="23" t="inlineStr">
        <is>
          <r>
            <t xml:space="preserve">Encargos Complementares - Carpinteiro</t>
          </r>
        </is>
      </c>
      <c r="C5652" s="22" t="inlineStr">
        <is>
          <r>
            <t xml:space="preserve">ORSE</t>
          </r>
        </is>
      </c>
      <c r="D5652" s="22" t="inlineStr">
        <is>
          <r>
            <t xml:space="preserve">h</t>
          </r>
        </is>
      </c>
      <c r="E5652" s="24" t="n">
        <v>4.75</v>
      </c>
      <c r="F5652" s="25" t="n">
        <v>3.9</v>
      </c>
      <c r="G5652" s="25" t="n">
        <f>TRUNC(TRUNC(E5652,8)*F5652,2)</f>
        <v>18.52</v>
      </c>
    </row>
    <row r="5653" customHeight="1" ht="15">
      <c r="A5653" s="22" t="inlineStr">
        <is>
          <r>
            <t xml:space="preserve">S10549</t>
          </r>
        </is>
      </c>
      <c r="B5653" s="23" t="inlineStr">
        <is>
          <r>
            <t xml:space="preserve">Encargos Complementares - Servente</t>
          </r>
        </is>
      </c>
      <c r="C5653" s="22" t="inlineStr">
        <is>
          <r>
            <t xml:space="preserve">ORSE</t>
          </r>
        </is>
      </c>
      <c r="D5653" s="22" t="inlineStr">
        <is>
          <r>
            <t xml:space="preserve">h</t>
          </r>
        </is>
      </c>
      <c r="E5653" s="24" t="n">
        <v>4.75</v>
      </c>
      <c r="F5653" s="25" t="n">
        <v>3.96</v>
      </c>
      <c r="G5653" s="25" t="n">
        <f>TRUNC(TRUNC(E5653,8)*F5653,2)</f>
        <v>18.81</v>
      </c>
    </row>
    <row r="5654" customHeight="1" ht="15">
      <c r="A5654" s="2" t="inlineStr"/>
      <c r="B5654" s="2" t="inlineStr"/>
      <c r="C5654" s="2" t="inlineStr"/>
      <c r="D5654" s="2" t="inlineStr"/>
      <c r="E5654" s="26" t="inlineStr">
        <is>
          <r>
            <t xml:space="preserve">TOTAL Encargos Complementares:</t>
          </r>
        </is>
      </c>
      <c r="F5654" s="26" t="inlineStr"/>
      <c r="G5654" s="27" t="n">
        <f>SUM(G5652:G5653)</f>
        <v>37.33</v>
      </c>
    </row>
    <row r="5655" customHeight="1" ht="15">
      <c r="A5655" s="20" t="inlineStr">
        <is>
          <r>
            <t xml:space="preserve">Material</t>
          </r>
        </is>
      </c>
      <c r="B5655" s="20" t="inlineStr"/>
      <c r="C5655" s="21" t="inlineStr">
        <is>
          <r>
            <t xml:space="preserve">FONTE</t>
          </r>
        </is>
      </c>
      <c r="D5655" s="21" t="inlineStr">
        <is>
          <r>
            <t xml:space="preserve">UNID</t>
          </r>
        </is>
      </c>
      <c r="E5655" s="21" t="inlineStr">
        <is>
          <r>
            <t xml:space="preserve">COEFICIENTE</t>
          </r>
        </is>
      </c>
      <c r="F5655" s="21" t="inlineStr">
        <is>
          <r>
            <t xml:space="preserve">PREÇO UNITÁRIO</t>
          </r>
        </is>
      </c>
      <c r="G5655" s="21" t="inlineStr">
        <is>
          <r>
            <t xml:space="preserve">TOTAL</t>
          </r>
        </is>
      </c>
    </row>
    <row r="5656" customHeight="1" ht="21">
      <c r="A5656" s="22" t="inlineStr">
        <is>
          <r>
            <t xml:space="preserve">I05015</t>
          </r>
        </is>
      </c>
      <c r="B5656" s="23" t="inlineStr">
        <is>
          <r>
            <t xml:space="preserve">Batente (caixão) em madeira lei L=14cm (90x220cm), completo c/02 jogos alizar</t>
          </r>
        </is>
      </c>
      <c r="C5656" s="22" t="inlineStr">
        <is>
          <r>
            <t xml:space="preserve">ORSE</t>
          </r>
        </is>
      </c>
      <c r="D5656" s="22" t="inlineStr">
        <is>
          <r>
            <t xml:space="preserve">cj</t>
          </r>
        </is>
      </c>
      <c r="E5656" s="24" t="n">
        <v>1.0</v>
      </c>
      <c r="F5656" s="25" t="n">
        <v>242.49</v>
      </c>
      <c r="G5656" s="25" t="n">
        <f>TRUNC(TRUNC(E5656,8)*F5656,2)</f>
        <v>242.49</v>
      </c>
    </row>
    <row r="5657" customHeight="1" ht="21">
      <c r="A5657" s="22" t="inlineStr">
        <is>
          <r>
            <t xml:space="preserve">I11451S</t>
          </r>
        </is>
      </c>
      <c r="B5657" s="23" t="inlineStr">
        <is>
          <r>
            <t xml:space="preserve">Dobradica tipo vai-e-vem em aco/ferro, tamanho 3", galvanizado, com parafusos</t>
          </r>
        </is>
      </c>
      <c r="C5657" s="22" t="inlineStr">
        <is>
          <r>
            <t xml:space="preserve">ORSE</t>
          </r>
        </is>
      </c>
      <c r="D5657" s="22" t="inlineStr">
        <is>
          <r>
            <t xml:space="preserve">un</t>
          </r>
        </is>
      </c>
      <c r="E5657" s="24" t="n">
        <v>6.0</v>
      </c>
      <c r="F5657" s="25" t="n">
        <v>182.41</v>
      </c>
      <c r="G5657" s="25" t="n">
        <f>TRUNC(TRUNC(E5657,8)*F5657,2)</f>
        <v>1094.46</v>
      </c>
    </row>
    <row r="5658" customHeight="1" ht="21">
      <c r="A5658" s="22" t="inlineStr">
        <is>
          <r>
            <t xml:space="preserve">I01807</t>
          </r>
        </is>
      </c>
      <c r="B5658" s="23" t="inlineStr">
        <is>
          <r>
            <t xml:space="preserve">Porta em madeira compensada canela, lisa, semi-oca - 80 x (160 a 210) x 3,5cm</t>
          </r>
        </is>
      </c>
      <c r="C5658" s="22" t="inlineStr">
        <is>
          <r>
            <t xml:space="preserve">ORSE</t>
          </r>
        </is>
      </c>
      <c r="D5658" s="22" t="inlineStr">
        <is>
          <r>
            <t xml:space="preserve">un</t>
          </r>
        </is>
      </c>
      <c r="E5658" s="24" t="n">
        <v>2.0</v>
      </c>
      <c r="F5658" s="25" t="n">
        <v>237.43</v>
      </c>
      <c r="G5658" s="25" t="n">
        <f>TRUNC(TRUNC(E5658,8)*F5658,2)</f>
        <v>474.86</v>
      </c>
    </row>
    <row r="5659" customHeight="1" ht="15">
      <c r="A5659" s="22" t="inlineStr">
        <is>
          <r>
            <t xml:space="preserve">I05075S</t>
          </r>
        </is>
      </c>
      <c r="B5659" s="23" t="inlineStr">
        <is>
          <r>
            <t xml:space="preserve">Prego de aco polido com cabeca 18 x 30 (2 3/4 x 10)</t>
          </r>
        </is>
      </c>
      <c r="C5659" s="22" t="inlineStr">
        <is>
          <r>
            <t xml:space="preserve">ORSE</t>
          </r>
        </is>
      </c>
      <c r="D5659" s="22" t="inlineStr">
        <is>
          <r>
            <t xml:space="preserve">kg</t>
          </r>
        </is>
      </c>
      <c r="E5659" s="24" t="n">
        <v>0.004</v>
      </c>
      <c r="F5659" s="25" t="n">
        <v>16.63</v>
      </c>
      <c r="G5659" s="25" t="n">
        <f>TRUNC(TRUNC(E5659,8)*F5659,2)</f>
        <v>0.06</v>
      </c>
    </row>
    <row r="5660" customHeight="1" ht="15">
      <c r="A5660" s="2" t="inlineStr"/>
      <c r="B5660" s="2" t="inlineStr"/>
      <c r="C5660" s="2" t="inlineStr"/>
      <c r="D5660" s="2" t="inlineStr"/>
      <c r="E5660" s="26" t="inlineStr">
        <is>
          <r>
            <t xml:space="preserve">TOTAL Material:</t>
          </r>
        </is>
      </c>
      <c r="F5660" s="26" t="inlineStr"/>
      <c r="G5660" s="27" t="n">
        <f>SUM(G5656:G5659)</f>
        <v>1811.87</v>
      </c>
    </row>
    <row r="5661" customHeight="1" ht="15">
      <c r="A5661" s="20" t="inlineStr">
        <is>
          <r>
            <t xml:space="preserve">Mão de Obra</t>
          </r>
        </is>
      </c>
      <c r="B5661" s="20" t="inlineStr"/>
      <c r="C5661" s="21" t="inlineStr">
        <is>
          <r>
            <t xml:space="preserve">FONTE</t>
          </r>
        </is>
      </c>
      <c r="D5661" s="21" t="inlineStr">
        <is>
          <r>
            <t xml:space="preserve">UNID</t>
          </r>
        </is>
      </c>
      <c r="E5661" s="21" t="inlineStr">
        <is>
          <r>
            <t xml:space="preserve">COEFICIENTE</t>
          </r>
        </is>
      </c>
      <c r="F5661" s="21" t="inlineStr">
        <is>
          <r>
            <t xml:space="preserve">PREÇO UNITÁRIO</t>
          </r>
        </is>
      </c>
      <c r="G5661" s="21" t="inlineStr">
        <is>
          <r>
            <t xml:space="preserve">TOTAL</t>
          </r>
        </is>
      </c>
    </row>
    <row r="5662" customHeight="1" ht="15">
      <c r="A5662" s="22" t="inlineStr">
        <is>
          <r>
            <t xml:space="preserve">I01213S</t>
          </r>
        </is>
      </c>
      <c r="B5662" s="23" t="inlineStr">
        <is>
          <r>
            <t xml:space="preserve">Carpinteiro de formas para concreto (horista)</t>
          </r>
        </is>
      </c>
      <c r="C5662" s="22" t="inlineStr">
        <is>
          <r>
            <t xml:space="preserve">ORSE</t>
          </r>
        </is>
      </c>
      <c r="D5662" s="22" t="inlineStr">
        <is>
          <r>
            <t xml:space="preserve">h</t>
          </r>
        </is>
      </c>
      <c r="E5662" s="24" t="n">
        <v>4.75</v>
      </c>
      <c r="F5662" s="25" t="n">
        <v>20.44</v>
      </c>
      <c r="G5662" s="25" t="n">
        <f>TRUNC(TRUNC(E5662,8)*F5662,2)</f>
        <v>97.09</v>
      </c>
    </row>
    <row r="5663" customHeight="1" ht="15">
      <c r="A5663" s="22" t="inlineStr">
        <is>
          <r>
            <t xml:space="preserve">I06111S</t>
          </r>
        </is>
      </c>
      <c r="B5663" s="23" t="inlineStr">
        <is>
          <r>
            <t xml:space="preserve">Servente de obras (horista)</t>
          </r>
        </is>
      </c>
      <c r="C5663" s="22" t="inlineStr">
        <is>
          <r>
            <t xml:space="preserve">ORSE</t>
          </r>
        </is>
      </c>
      <c r="D5663" s="22" t="inlineStr">
        <is>
          <r>
            <t xml:space="preserve">h</t>
          </r>
        </is>
      </c>
      <c r="E5663" s="24" t="n">
        <v>4.75</v>
      </c>
      <c r="F5663" s="25" t="n">
        <v>14.58</v>
      </c>
      <c r="G5663" s="25" t="n">
        <f>TRUNC(TRUNC(E5663,8)*F5663,2)</f>
        <v>69.25</v>
      </c>
    </row>
    <row r="5664" customHeight="1" ht="15">
      <c r="A5664" s="2" t="inlineStr"/>
      <c r="B5664" s="2" t="inlineStr"/>
      <c r="C5664" s="2" t="inlineStr"/>
      <c r="D5664" s="2" t="inlineStr"/>
      <c r="E5664" s="26" t="inlineStr">
        <is>
          <r>
            <t xml:space="preserve">TOTAL Mão de Obra:</t>
          </r>
        </is>
      </c>
      <c r="F5664" s="26" t="inlineStr"/>
      <c r="G5664" s="27" t="n">
        <f>SUM(G5662:G5663)</f>
        <v>166.34</v>
      </c>
    </row>
    <row r="5665" customHeight="1" ht="15">
      <c r="A5665" s="20" t="inlineStr">
        <is>
          <r>
            <t xml:space="preserve">Serviço</t>
          </r>
        </is>
      </c>
      <c r="B5665" s="20" t="inlineStr"/>
      <c r="C5665" s="21" t="inlineStr">
        <is>
          <r>
            <t xml:space="preserve">FONTE</t>
          </r>
        </is>
      </c>
      <c r="D5665" s="21" t="inlineStr">
        <is>
          <r>
            <t xml:space="preserve">UNID</t>
          </r>
        </is>
      </c>
      <c r="E5665" s="21" t="inlineStr">
        <is>
          <r>
            <t xml:space="preserve">COEFICIENTE</t>
          </r>
        </is>
      </c>
      <c r="F5665" s="21" t="inlineStr">
        <is>
          <r>
            <t xml:space="preserve">PREÇO UNITÁRIO</t>
          </r>
        </is>
      </c>
      <c r="G5665" s="21" t="inlineStr">
        <is>
          <r>
            <t xml:space="preserve">TOTAL</t>
          </r>
        </is>
      </c>
    </row>
    <row r="5666" customHeight="1" ht="29">
      <c r="A5666" s="22" t="inlineStr">
        <is>
          <r>
            <t xml:space="preserve">S01903</t>
          </r>
        </is>
      </c>
      <c r="B5666" s="23" t="inlineStr">
        <is>
          <r>
            <t xml:space="preserve">Argamassa cimento e areia traço t-1 (1:3) - 1 saco cimento 50kg / 3 padiolas areia dim. 0.35 x 0.45 x 0.23 m - Confecção mecânica e transporte</t>
          </r>
        </is>
      </c>
      <c r="C5666" s="22" t="inlineStr">
        <is>
          <r>
            <t xml:space="preserve">ORSE</t>
          </r>
        </is>
      </c>
      <c r="D5666" s="22" t="inlineStr">
        <is>
          <r>
            <t xml:space="preserve">m3</t>
          </r>
        </is>
      </c>
      <c r="E5666" s="24" t="n">
        <v>0.01</v>
      </c>
      <c r="F5666" s="25" t="n">
        <v>534.9</v>
      </c>
      <c r="G5666" s="25" t="n">
        <f>TRUNC(TRUNC(E5666,8)*F5666,2)</f>
        <v>5.34</v>
      </c>
    </row>
    <row r="5667" customHeight="1" ht="15">
      <c r="A5667" s="22" t="inlineStr">
        <is>
          <r>
            <t xml:space="preserve">I02429</t>
          </r>
        </is>
      </c>
      <c r="B5667" s="23" t="inlineStr">
        <is>
          <r>
            <t xml:space="preserve">Vidro liso transparente incolor, e= 4mm</t>
          </r>
        </is>
      </c>
      <c r="C5667" s="22" t="inlineStr">
        <is>
          <r>
            <t xml:space="preserve">ORSE</t>
          </r>
        </is>
      </c>
      <c r="D5667" s="22" t="inlineStr">
        <is>
          <r>
            <t xml:space="preserve">m2</t>
          </r>
        </is>
      </c>
      <c r="E5667" s="24" t="n">
        <v>0.09</v>
      </c>
      <c r="F5667" s="25" t="n">
        <v>174.5</v>
      </c>
      <c r="G5667" s="25" t="n">
        <f>TRUNC(TRUNC(E5667,8)*F5667,2)</f>
        <v>15.7</v>
      </c>
    </row>
    <row r="5668" customHeight="1" ht="15">
      <c r="A5668" s="2" t="inlineStr"/>
      <c r="B5668" s="2" t="inlineStr"/>
      <c r="C5668" s="2" t="inlineStr"/>
      <c r="D5668" s="2" t="inlineStr"/>
      <c r="E5668" s="26" t="inlineStr">
        <is>
          <r>
            <t xml:space="preserve">TOTAL Serviço:</t>
          </r>
        </is>
      </c>
      <c r="F5668" s="26" t="inlineStr"/>
      <c r="G5668" s="27" t="n">
        <f>SUM(G5666:G5667)</f>
        <v>21.04</v>
      </c>
    </row>
    <row r="5669" customHeight="1" ht="15">
      <c r="A5669" s="2" t="inlineStr"/>
      <c r="B5669" s="2" t="inlineStr"/>
      <c r="C5669" s="2" t="inlineStr"/>
      <c r="D5669" s="2" t="inlineStr"/>
      <c r="E5669" s="28" t="inlineStr">
        <is>
          <r>
            <t xml:space="preserve">VALOR:</t>
          </r>
        </is>
      </c>
      <c r="F5669" s="28" t="inlineStr"/>
      <c r="G5669" s="29" t="n">
        <f>ROUND(SUM(G5654,G5660,G5664,G5668),2)</f>
        <v>2036.69</v>
      </c>
    </row>
    <row r="5670" customHeight="1" ht="15">
      <c r="A5670" s="2" t="inlineStr"/>
      <c r="B5670" s="2" t="inlineStr"/>
      <c r="C5670" s="2" t="inlineStr"/>
      <c r="D5670" s="2" t="inlineStr"/>
      <c r="E5670" s="28" t="inlineStr">
        <is>
          <r>
            <t xml:space="preserve">VALOR BDI (20.34%):</t>
          </r>
        </is>
      </c>
      <c r="F5670" s="28" t="inlineStr"/>
      <c r="G5670" s="29" t="n">
        <f>ROUND(G5669*(20.34/100),2)</f>
        <v>414.26</v>
      </c>
    </row>
    <row r="5671" customHeight="1" ht="15">
      <c r="A5671" s="2" t="inlineStr"/>
      <c r="B5671" s="2" t="inlineStr"/>
      <c r="C5671" s="2" t="inlineStr"/>
      <c r="D5671" s="2" t="inlineStr"/>
      <c r="E5671" s="28" t="inlineStr">
        <is>
          <r>
            <t xml:space="preserve">VALOR COM BDI:</t>
          </r>
        </is>
      </c>
      <c r="F5671" s="28" t="inlineStr"/>
      <c r="G5671" s="29" t="n">
        <f>G5670+G5669</f>
        <v>2450.95</v>
      </c>
    </row>
    <row r="5672" customHeight="1" ht="10">
      <c r="A5672" s="2" t="inlineStr"/>
      <c r="B5672" s="2" t="inlineStr"/>
      <c r="C5672" s="2" t="inlineStr"/>
      <c r="D5672" s="2" t="inlineStr"/>
      <c r="E5672" s="18" t="inlineStr"/>
      <c r="F5672" s="18" t="inlineStr"/>
      <c r="G5672" s="18" t="inlineStr"/>
    </row>
    <row r="5673" customHeight="1" ht="20">
      <c r="A5673" s="19" t="inlineStr">
        <is>
          <r>
            <t xml:space="preserve">​S08037​ Porta em madeira de lei (Ipê), lisa, semi-oca, 165x150cm e 165x60cm, 4 folhas, c/ 2 visores (40x70cm) para vidro​ (un)</t>
          </r>
        </is>
      </c>
      <c r="B5673" s="19" t="inlineStr"/>
      <c r="C5673" s="19" t="inlineStr"/>
      <c r="D5673" s="19" t="inlineStr"/>
      <c r="E5673" s="19" t="inlineStr"/>
      <c r="F5673" s="19" t="inlineStr"/>
      <c r="G5673" s="19" t="inlineStr"/>
    </row>
    <row r="5674" customHeight="1" ht="15">
      <c r="A5674" s="20" t="inlineStr">
        <is>
          <r>
            <t xml:space="preserve">Encargos Complementares</t>
          </r>
        </is>
      </c>
      <c r="B5674" s="20" t="inlineStr"/>
      <c r="C5674" s="21" t="inlineStr">
        <is>
          <r>
            <t xml:space="preserve">FONTE</t>
          </r>
        </is>
      </c>
      <c r="D5674" s="21" t="inlineStr">
        <is>
          <r>
            <t xml:space="preserve">UNID</t>
          </r>
        </is>
      </c>
      <c r="E5674" s="21" t="inlineStr">
        <is>
          <r>
            <t xml:space="preserve">COEFICIENTE</t>
          </r>
        </is>
      </c>
      <c r="F5674" s="21" t="inlineStr">
        <is>
          <r>
            <t xml:space="preserve">PREÇO UNITÁRIO</t>
          </r>
        </is>
      </c>
      <c r="G5674" s="21" t="inlineStr">
        <is>
          <r>
            <t xml:space="preserve">TOTAL</t>
          </r>
        </is>
      </c>
    </row>
    <row r="5675" customHeight="1" ht="15">
      <c r="A5675" s="22" t="inlineStr">
        <is>
          <r>
            <t xml:space="preserve">S10551</t>
          </r>
        </is>
      </c>
      <c r="B5675" s="23" t="inlineStr">
        <is>
          <r>
            <t xml:space="preserve">Encargos Complementares - Carpinteiro</t>
          </r>
        </is>
      </c>
      <c r="C5675" s="22" t="inlineStr">
        <is>
          <r>
            <t xml:space="preserve">ORSE</t>
          </r>
        </is>
      </c>
      <c r="D5675" s="22" t="inlineStr">
        <is>
          <r>
            <t xml:space="preserve">h</t>
          </r>
        </is>
      </c>
      <c r="E5675" s="24" t="n">
        <v>6.75</v>
      </c>
      <c r="F5675" s="25" t="n">
        <v>3.9</v>
      </c>
      <c r="G5675" s="25" t="n">
        <f>TRUNC(TRUNC(E5675,8)*F5675,2)</f>
        <v>26.32</v>
      </c>
    </row>
    <row r="5676" customHeight="1" ht="15">
      <c r="A5676" s="22" t="inlineStr">
        <is>
          <r>
            <t xml:space="preserve">S10549</t>
          </r>
        </is>
      </c>
      <c r="B5676" s="23" t="inlineStr">
        <is>
          <r>
            <t xml:space="preserve">Encargos Complementares - Servente</t>
          </r>
        </is>
      </c>
      <c r="C5676" s="22" t="inlineStr">
        <is>
          <r>
            <t xml:space="preserve">ORSE</t>
          </r>
        </is>
      </c>
      <c r="D5676" s="22" t="inlineStr">
        <is>
          <r>
            <t xml:space="preserve">h</t>
          </r>
        </is>
      </c>
      <c r="E5676" s="24" t="n">
        <v>6.75</v>
      </c>
      <c r="F5676" s="25" t="n">
        <v>3.96</v>
      </c>
      <c r="G5676" s="25" t="n">
        <f>TRUNC(TRUNC(E5676,8)*F5676,2)</f>
        <v>26.73</v>
      </c>
    </row>
    <row r="5677" customHeight="1" ht="15">
      <c r="A5677" s="2" t="inlineStr"/>
      <c r="B5677" s="2" t="inlineStr"/>
      <c r="C5677" s="2" t="inlineStr"/>
      <c r="D5677" s="2" t="inlineStr"/>
      <c r="E5677" s="26" t="inlineStr">
        <is>
          <r>
            <t xml:space="preserve">TOTAL Encargos Complementares:</t>
          </r>
        </is>
      </c>
      <c r="F5677" s="26" t="inlineStr"/>
      <c r="G5677" s="27" t="n">
        <f>SUM(G5675:G5676)</f>
        <v>53.05</v>
      </c>
    </row>
    <row r="5678" customHeight="1" ht="15">
      <c r="A5678" s="20" t="inlineStr">
        <is>
          <r>
            <t xml:space="preserve">Material</t>
          </r>
        </is>
      </c>
      <c r="B5678" s="20" t="inlineStr"/>
      <c r="C5678" s="21" t="inlineStr">
        <is>
          <r>
            <t xml:space="preserve">FONTE</t>
          </r>
        </is>
      </c>
      <c r="D5678" s="21" t="inlineStr">
        <is>
          <r>
            <t xml:space="preserve">UNID</t>
          </r>
        </is>
      </c>
      <c r="E5678" s="21" t="inlineStr">
        <is>
          <r>
            <t xml:space="preserve">COEFICIENTE</t>
          </r>
        </is>
      </c>
      <c r="F5678" s="21" t="inlineStr">
        <is>
          <r>
            <t xml:space="preserve">PREÇO UNITÁRIO</t>
          </r>
        </is>
      </c>
      <c r="G5678" s="21" t="inlineStr">
        <is>
          <r>
            <t xml:space="preserve">TOTAL</t>
          </r>
        </is>
      </c>
    </row>
    <row r="5679" customHeight="1" ht="21">
      <c r="A5679" s="22" t="inlineStr">
        <is>
          <r>
            <t xml:space="preserve">I05015</t>
          </r>
        </is>
      </c>
      <c r="B5679" s="23" t="inlineStr">
        <is>
          <r>
            <t xml:space="preserve">Batente (caixão) em madeira lei L=14cm (90x220cm), completo c/02 jogos alizar</t>
          </r>
        </is>
      </c>
      <c r="C5679" s="22" t="inlineStr">
        <is>
          <r>
            <t xml:space="preserve">ORSE</t>
          </r>
        </is>
      </c>
      <c r="D5679" s="22" t="inlineStr">
        <is>
          <r>
            <t xml:space="preserve">cj</t>
          </r>
        </is>
      </c>
      <c r="E5679" s="24" t="n">
        <v>1.0</v>
      </c>
      <c r="F5679" s="25" t="n">
        <v>242.49</v>
      </c>
      <c r="G5679" s="25" t="n">
        <f>TRUNC(TRUNC(E5679,8)*F5679,2)</f>
        <v>242.49</v>
      </c>
    </row>
    <row r="5680" customHeight="1" ht="21">
      <c r="A5680" s="22" t="inlineStr">
        <is>
          <r>
            <t xml:space="preserve">I09249</t>
          </r>
        </is>
      </c>
      <c r="B5680" s="23" t="inlineStr">
        <is>
          <r>
            <t xml:space="preserve">Dobradiça latão cromado 3 1/2" x 3", com aneis, c/parafusos</t>
          </r>
        </is>
      </c>
      <c r="C5680" s="22" t="inlineStr">
        <is>
          <r>
            <t xml:space="preserve">ORSE</t>
          </r>
        </is>
      </c>
      <c r="D5680" s="22" t="inlineStr">
        <is>
          <r>
            <t xml:space="preserve">un</t>
          </r>
        </is>
      </c>
      <c r="E5680" s="24" t="n">
        <v>8.0</v>
      </c>
      <c r="F5680" s="25" t="n">
        <v>34.16</v>
      </c>
      <c r="G5680" s="25" t="n">
        <f>TRUNC(TRUNC(E5680,8)*F5680,2)</f>
        <v>273.28</v>
      </c>
    </row>
    <row r="5681" customHeight="1" ht="38">
      <c r="A5681" s="22" t="inlineStr">
        <is>
          <r>
            <t xml:space="preserve">I03108S</t>
          </r>
        </is>
      </c>
      <c r="B5681" s="23" t="inlineStr">
        <is>
          <r>
            <t xml:space="preserve">Fecho quebra unha, em latao com acabamento cromado, de embutir, com comando alavanca, altura de de 22 cm, largura minima de 1,90 cm e espessura minima de 1,90 mm, para portas e janelas (inclui parafusos)</t>
          </r>
        </is>
      </c>
      <c r="C5681" s="22" t="inlineStr">
        <is>
          <r>
            <t xml:space="preserve">ORSE</t>
          </r>
        </is>
      </c>
      <c r="D5681" s="22" t="inlineStr">
        <is>
          <r>
            <t xml:space="preserve">un</t>
          </r>
        </is>
      </c>
      <c r="E5681" s="24" t="n">
        <v>3.0</v>
      </c>
      <c r="F5681" s="25" t="n">
        <v>115.98</v>
      </c>
      <c r="G5681" s="25" t="n">
        <f>TRUNC(TRUNC(E5681,8)*F5681,2)</f>
        <v>347.94</v>
      </c>
    </row>
    <row r="5682" customHeight="1" ht="21">
      <c r="A5682" s="22" t="inlineStr">
        <is>
          <r>
            <t xml:space="preserve">I07966</t>
          </r>
        </is>
      </c>
      <c r="B5682" s="23" t="inlineStr">
        <is>
          <r>
            <t xml:space="preserve">Porta em madeira compensada canela, 80 x 210cm, lisa, semi-oca, c/visor 0,16m2, inclusive vidro 4mm</t>
          </r>
        </is>
      </c>
      <c r="C5682" s="22" t="inlineStr">
        <is>
          <r>
            <t xml:space="preserve">ORSE</t>
          </r>
        </is>
      </c>
      <c r="D5682" s="22" t="inlineStr">
        <is>
          <r>
            <t xml:space="preserve">un</t>
          </r>
        </is>
      </c>
      <c r="E5682" s="24" t="n">
        <v>2.0</v>
      </c>
      <c r="F5682" s="25" t="n">
        <v>382.89</v>
      </c>
      <c r="G5682" s="25" t="n">
        <f>TRUNC(TRUNC(E5682,8)*F5682,2)</f>
        <v>765.78</v>
      </c>
    </row>
    <row r="5683" customHeight="1" ht="15">
      <c r="A5683" s="22" t="inlineStr">
        <is>
          <r>
            <t xml:space="preserve">I05075S</t>
          </r>
        </is>
      </c>
      <c r="B5683" s="23" t="inlineStr">
        <is>
          <r>
            <t xml:space="preserve">Prego de aco polido com cabeca 18 x 30 (2 3/4 x 10)</t>
          </r>
        </is>
      </c>
      <c r="C5683" s="22" t="inlineStr">
        <is>
          <r>
            <t xml:space="preserve">ORSE</t>
          </r>
        </is>
      </c>
      <c r="D5683" s="22" t="inlineStr">
        <is>
          <r>
            <t xml:space="preserve">kg</t>
          </r>
        </is>
      </c>
      <c r="E5683" s="24" t="n">
        <v>0.004</v>
      </c>
      <c r="F5683" s="25" t="n">
        <v>16.63</v>
      </c>
      <c r="G5683" s="25" t="n">
        <f>TRUNC(TRUNC(E5683,8)*F5683,2)</f>
        <v>0.06</v>
      </c>
    </row>
    <row r="5684" customHeight="1" ht="15">
      <c r="A5684" s="2" t="inlineStr"/>
      <c r="B5684" s="2" t="inlineStr"/>
      <c r="C5684" s="2" t="inlineStr"/>
      <c r="D5684" s="2" t="inlineStr"/>
      <c r="E5684" s="26" t="inlineStr">
        <is>
          <r>
            <t xml:space="preserve">TOTAL Material:</t>
          </r>
        </is>
      </c>
      <c r="F5684" s="26" t="inlineStr"/>
      <c r="G5684" s="27" t="n">
        <f>SUM(G5679:G5683)</f>
        <v>1629.55</v>
      </c>
    </row>
    <row r="5685" customHeight="1" ht="15">
      <c r="A5685" s="20" t="inlineStr">
        <is>
          <r>
            <t xml:space="preserve">Mão de Obra</t>
          </r>
        </is>
      </c>
      <c r="B5685" s="20" t="inlineStr"/>
      <c r="C5685" s="21" t="inlineStr">
        <is>
          <r>
            <t xml:space="preserve">FONTE</t>
          </r>
        </is>
      </c>
      <c r="D5685" s="21" t="inlineStr">
        <is>
          <r>
            <t xml:space="preserve">UNID</t>
          </r>
        </is>
      </c>
      <c r="E5685" s="21" t="inlineStr">
        <is>
          <r>
            <t xml:space="preserve">COEFICIENTE</t>
          </r>
        </is>
      </c>
      <c r="F5685" s="21" t="inlineStr">
        <is>
          <r>
            <t xml:space="preserve">PREÇO UNITÁRIO</t>
          </r>
        </is>
      </c>
      <c r="G5685" s="21" t="inlineStr">
        <is>
          <r>
            <t xml:space="preserve">TOTAL</t>
          </r>
        </is>
      </c>
    </row>
    <row r="5686" customHeight="1" ht="15">
      <c r="A5686" s="22" t="inlineStr">
        <is>
          <r>
            <t xml:space="preserve">I01213S</t>
          </r>
        </is>
      </c>
      <c r="B5686" s="23" t="inlineStr">
        <is>
          <r>
            <t xml:space="preserve">Carpinteiro de formas para concreto (horista)</t>
          </r>
        </is>
      </c>
      <c r="C5686" s="22" t="inlineStr">
        <is>
          <r>
            <t xml:space="preserve">ORSE</t>
          </r>
        </is>
      </c>
      <c r="D5686" s="22" t="inlineStr">
        <is>
          <r>
            <t xml:space="preserve">h</t>
          </r>
        </is>
      </c>
      <c r="E5686" s="24" t="n">
        <v>6.75</v>
      </c>
      <c r="F5686" s="25" t="n">
        <v>20.44</v>
      </c>
      <c r="G5686" s="25" t="n">
        <f>TRUNC(TRUNC(E5686,8)*F5686,2)</f>
        <v>137.97</v>
      </c>
    </row>
    <row r="5687" customHeight="1" ht="15">
      <c r="A5687" s="22" t="inlineStr">
        <is>
          <r>
            <t xml:space="preserve">I06111S</t>
          </r>
        </is>
      </c>
      <c r="B5687" s="23" t="inlineStr">
        <is>
          <r>
            <t xml:space="preserve">Servente de obras (horista)</t>
          </r>
        </is>
      </c>
      <c r="C5687" s="22" t="inlineStr">
        <is>
          <r>
            <t xml:space="preserve">ORSE</t>
          </r>
        </is>
      </c>
      <c r="D5687" s="22" t="inlineStr">
        <is>
          <r>
            <t xml:space="preserve">h</t>
          </r>
        </is>
      </c>
      <c r="E5687" s="24" t="n">
        <v>6.75</v>
      </c>
      <c r="F5687" s="25" t="n">
        <v>14.58</v>
      </c>
      <c r="G5687" s="25" t="n">
        <f>TRUNC(TRUNC(E5687,8)*F5687,2)</f>
        <v>98.41</v>
      </c>
    </row>
    <row r="5688" customHeight="1" ht="15">
      <c r="A5688" s="2" t="inlineStr"/>
      <c r="B5688" s="2" t="inlineStr"/>
      <c r="C5688" s="2" t="inlineStr"/>
      <c r="D5688" s="2" t="inlineStr"/>
      <c r="E5688" s="26" t="inlineStr">
        <is>
          <r>
            <t xml:space="preserve">TOTAL Mão de Obra:</t>
          </r>
        </is>
      </c>
      <c r="F5688" s="26" t="inlineStr"/>
      <c r="G5688" s="27" t="n">
        <f>SUM(G5686:G5687)</f>
        <v>236.38</v>
      </c>
    </row>
    <row r="5689" customHeight="1" ht="15">
      <c r="A5689" s="20" t="inlineStr">
        <is>
          <r>
            <t xml:space="preserve">Serviço</t>
          </r>
        </is>
      </c>
      <c r="B5689" s="20" t="inlineStr"/>
      <c r="C5689" s="21" t="inlineStr">
        <is>
          <r>
            <t xml:space="preserve">FONTE</t>
          </r>
        </is>
      </c>
      <c r="D5689" s="21" t="inlineStr">
        <is>
          <r>
            <t xml:space="preserve">UNID</t>
          </r>
        </is>
      </c>
      <c r="E5689" s="21" t="inlineStr">
        <is>
          <r>
            <t xml:space="preserve">COEFICIENTE</t>
          </r>
        </is>
      </c>
      <c r="F5689" s="21" t="inlineStr">
        <is>
          <r>
            <t xml:space="preserve">PREÇO UNITÁRIO</t>
          </r>
        </is>
      </c>
      <c r="G5689" s="21" t="inlineStr">
        <is>
          <r>
            <t xml:space="preserve">TOTAL</t>
          </r>
        </is>
      </c>
    </row>
    <row r="5690" customHeight="1" ht="29">
      <c r="A5690" s="22" t="inlineStr">
        <is>
          <r>
            <t xml:space="preserve">S01903</t>
          </r>
        </is>
      </c>
      <c r="B5690" s="23" t="inlineStr">
        <is>
          <r>
            <t xml:space="preserve">Argamassa cimento e areia traço t-1 (1:3) - 1 saco cimento 50kg / 3 padiolas areia dim. 0.35 x 0.45 x 0.23 m - Confecção mecânica e transporte</t>
          </r>
        </is>
      </c>
      <c r="C5690" s="22" t="inlineStr">
        <is>
          <r>
            <t xml:space="preserve">ORSE</t>
          </r>
        </is>
      </c>
      <c r="D5690" s="22" t="inlineStr">
        <is>
          <r>
            <t xml:space="preserve">m3</t>
          </r>
        </is>
      </c>
      <c r="E5690" s="24" t="n">
        <v>0.01</v>
      </c>
      <c r="F5690" s="25" t="n">
        <v>534.9</v>
      </c>
      <c r="G5690" s="25" t="n">
        <f>TRUNC(TRUNC(E5690,8)*F5690,2)</f>
        <v>5.34</v>
      </c>
    </row>
    <row r="5691" customHeight="1" ht="15">
      <c r="A5691" s="22" t="inlineStr">
        <is>
          <r>
            <t xml:space="preserve">I02431</t>
          </r>
        </is>
      </c>
      <c r="B5691" s="23" t="inlineStr">
        <is>
          <r>
            <t xml:space="preserve">Vidro liso transparente incolor, e= 6mm</t>
          </r>
        </is>
      </c>
      <c r="C5691" s="22" t="inlineStr">
        <is>
          <r>
            <t xml:space="preserve">ORSE</t>
          </r>
        </is>
      </c>
      <c r="D5691" s="22" t="inlineStr">
        <is>
          <r>
            <t xml:space="preserve">m2</t>
          </r>
        </is>
      </c>
      <c r="E5691" s="24" t="n">
        <v>0.56</v>
      </c>
      <c r="F5691" s="25" t="n">
        <v>247.2</v>
      </c>
      <c r="G5691" s="25" t="n">
        <f>TRUNC(TRUNC(E5691,8)*F5691,2)</f>
        <v>138.43</v>
      </c>
    </row>
    <row r="5692" customHeight="1" ht="15">
      <c r="A5692" s="2" t="inlineStr"/>
      <c r="B5692" s="2" t="inlineStr"/>
      <c r="C5692" s="2" t="inlineStr"/>
      <c r="D5692" s="2" t="inlineStr"/>
      <c r="E5692" s="26" t="inlineStr">
        <is>
          <r>
            <t xml:space="preserve">TOTAL Serviço:</t>
          </r>
        </is>
      </c>
      <c r="F5692" s="26" t="inlineStr"/>
      <c r="G5692" s="27" t="n">
        <f>SUM(G5690:G5691)</f>
        <v>143.77</v>
      </c>
    </row>
    <row r="5693" customHeight="1" ht="15">
      <c r="A5693" s="2" t="inlineStr"/>
      <c r="B5693" s="2" t="inlineStr"/>
      <c r="C5693" s="2" t="inlineStr"/>
      <c r="D5693" s="2" t="inlineStr"/>
      <c r="E5693" s="28" t="inlineStr">
        <is>
          <r>
            <t xml:space="preserve">VALOR:</t>
          </r>
        </is>
      </c>
      <c r="F5693" s="28" t="inlineStr"/>
      <c r="G5693" s="29" t="n">
        <f>ROUND(SUM(G5677,G5684,G5688,G5692),2)</f>
        <v>2062.8</v>
      </c>
    </row>
    <row r="5694" customHeight="1" ht="15">
      <c r="A5694" s="2" t="inlineStr"/>
      <c r="B5694" s="2" t="inlineStr"/>
      <c r="C5694" s="2" t="inlineStr"/>
      <c r="D5694" s="2" t="inlineStr"/>
      <c r="E5694" s="28" t="inlineStr">
        <is>
          <r>
            <t xml:space="preserve">VALOR BDI (20.34%):</t>
          </r>
        </is>
      </c>
      <c r="F5694" s="28" t="inlineStr"/>
      <c r="G5694" s="29" t="n">
        <f>ROUND(G5693*(20.34/100),2)</f>
        <v>419.57</v>
      </c>
    </row>
    <row r="5695" customHeight="1" ht="15">
      <c r="A5695" s="2" t="inlineStr"/>
      <c r="B5695" s="2" t="inlineStr"/>
      <c r="C5695" s="2" t="inlineStr"/>
      <c r="D5695" s="2" t="inlineStr"/>
      <c r="E5695" s="28" t="inlineStr">
        <is>
          <r>
            <t xml:space="preserve">VALOR COM BDI:</t>
          </r>
        </is>
      </c>
      <c r="F5695" s="28" t="inlineStr"/>
      <c r="G5695" s="29" t="n">
        <f>G5694+G5693</f>
        <v>2482.37</v>
      </c>
    </row>
    <row r="5696" customHeight="1" ht="10">
      <c r="A5696" s="2" t="inlineStr"/>
      <c r="B5696" s="2" t="inlineStr"/>
      <c r="C5696" s="2" t="inlineStr"/>
      <c r="D5696" s="2" t="inlineStr"/>
      <c r="E5696" s="18" t="inlineStr"/>
      <c r="F5696" s="18" t="inlineStr"/>
      <c r="G5696" s="18" t="inlineStr"/>
    </row>
    <row r="5697" customHeight="1" ht="20">
      <c r="A5697" s="19" t="inlineStr">
        <is>
          <r>
            <t xml:space="preserve">​C2062​ QUADRO DE DISTRIBUIÇÃO GERAL BAIXA TENSÃO, C/ACESSÓRIOS - 1UN DE MEDIÇÃO​ (UN)</t>
          </r>
        </is>
      </c>
      <c r="B5697" s="19" t="inlineStr"/>
      <c r="C5697" s="19" t="inlineStr"/>
      <c r="D5697" s="19" t="inlineStr"/>
      <c r="E5697" s="19" t="inlineStr"/>
      <c r="F5697" s="19" t="inlineStr"/>
      <c r="G5697" s="19" t="inlineStr"/>
    </row>
    <row r="5698" customHeight="1" ht="15">
      <c r="A5698" s="20" t="inlineStr">
        <is>
          <r>
            <t xml:space="preserve">Material</t>
          </r>
        </is>
      </c>
      <c r="B5698" s="20" t="inlineStr"/>
      <c r="C5698" s="21" t="inlineStr">
        <is>
          <r>
            <t xml:space="preserve">FONTE</t>
          </r>
        </is>
      </c>
      <c r="D5698" s="21" t="inlineStr">
        <is>
          <r>
            <t xml:space="preserve">UNID</t>
          </r>
        </is>
      </c>
      <c r="E5698" s="21" t="inlineStr">
        <is>
          <r>
            <t xml:space="preserve">COEFICIENTE</t>
          </r>
        </is>
      </c>
      <c r="F5698" s="21" t="inlineStr">
        <is>
          <r>
            <t xml:space="preserve">PREÇO UNITÁRIO</t>
          </r>
        </is>
      </c>
      <c r="G5698" s="21" t="inlineStr">
        <is>
          <r>
            <t xml:space="preserve">TOTAL</t>
          </r>
        </is>
      </c>
    </row>
    <row r="5699" customHeight="1" ht="15">
      <c r="A5699" s="22" t="inlineStr">
        <is>
          <r>
            <t xml:space="preserve">I0055</t>
          </r>
        </is>
      </c>
      <c r="B5699" s="23" t="inlineStr">
        <is>
          <r>
            <t xml:space="preserve">AMPERIMETRO (96 X 96)MM - ESC. 0 A 500A</t>
          </r>
        </is>
      </c>
      <c r="C5699" s="22" t="inlineStr">
        <is>
          <r>
            <t xml:space="preserve">SEINFRA</t>
          </r>
        </is>
      </c>
      <c r="D5699" s="22" t="inlineStr">
        <is>
          <r>
            <t xml:space="preserve">UN</t>
          </r>
        </is>
      </c>
      <c r="E5699" s="24" t="n">
        <v>1.0</v>
      </c>
      <c r="F5699" s="30" t="n">
        <v>130.13</v>
      </c>
      <c r="G5699" s="30" t="n">
        <f>ROUND(ROUND(E5699,8)*F5699,4)</f>
        <v>130.13</v>
      </c>
    </row>
    <row r="5700" customHeight="1" ht="15">
      <c r="A5700" s="22" t="inlineStr">
        <is>
          <r>
            <t xml:space="preserve">I0199</t>
          </r>
        </is>
      </c>
      <c r="B5700" s="23" t="inlineStr">
        <is>
          <r>
            <t xml:space="preserve">BASE FUSIVEL DIAZED 25A. COMPLETA</t>
          </r>
        </is>
      </c>
      <c r="C5700" s="22" t="inlineStr">
        <is>
          <r>
            <t xml:space="preserve">SEINFRA</t>
          </r>
        </is>
      </c>
      <c r="D5700" s="22" t="inlineStr">
        <is>
          <r>
            <t xml:space="preserve">UN</t>
          </r>
        </is>
      </c>
      <c r="E5700" s="24" t="n">
        <v>1.0</v>
      </c>
      <c r="F5700" s="30" t="n">
        <v>40.17</v>
      </c>
      <c r="G5700" s="30" t="n">
        <f>ROUND(ROUND(E5700,8)*F5700,4)</f>
        <v>40.17</v>
      </c>
    </row>
    <row r="5701" customHeight="1" ht="15">
      <c r="A5701" s="22" t="inlineStr">
        <is>
          <r>
            <t xml:space="preserve">I0546</t>
          </r>
        </is>
      </c>
      <c r="B5701" s="23" t="inlineStr">
        <is>
          <r>
            <t xml:space="preserve">CHAVE COMUTADORA P/ AMPERIMETRO/VOLTIMETRO</t>
          </r>
        </is>
      </c>
      <c r="C5701" s="22" t="inlineStr">
        <is>
          <r>
            <t xml:space="preserve">SEINFRA</t>
          </r>
        </is>
      </c>
      <c r="D5701" s="22" t="inlineStr">
        <is>
          <r>
            <t xml:space="preserve">UN</t>
          </r>
        </is>
      </c>
      <c r="E5701" s="24" t="n">
        <v>2.0</v>
      </c>
      <c r="F5701" s="30" t="n">
        <v>94.74</v>
      </c>
      <c r="G5701" s="30" t="n">
        <f>ROUND(ROUND(E5701,8)*F5701,4)</f>
        <v>189.48</v>
      </c>
    </row>
    <row r="5702" customHeight="1" ht="15">
      <c r="A5702" s="22" t="inlineStr">
        <is>
          <r>
            <t xml:space="preserve">I1204</t>
          </r>
        </is>
      </c>
      <c r="B5702" s="23" t="inlineStr">
        <is>
          <r>
            <t xml:space="preserve">FUSIVEL DIAZED 25A</t>
          </r>
        </is>
      </c>
      <c r="C5702" s="22" t="inlineStr">
        <is>
          <r>
            <t xml:space="preserve">SEINFRA</t>
          </r>
        </is>
      </c>
      <c r="D5702" s="22" t="inlineStr">
        <is>
          <r>
            <t xml:space="preserve">UN</t>
          </r>
        </is>
      </c>
      <c r="E5702" s="24" t="n">
        <v>1.0</v>
      </c>
      <c r="F5702" s="30" t="n">
        <v>2.2</v>
      </c>
      <c r="G5702" s="30" t="n">
        <f>ROUND(ROUND(E5702,8)*F5702,4)</f>
        <v>2.2</v>
      </c>
    </row>
    <row r="5703" customHeight="1" ht="15">
      <c r="A5703" s="22" t="inlineStr">
        <is>
          <r>
            <t xml:space="preserve">I1476</t>
          </r>
        </is>
      </c>
      <c r="B5703" s="23" t="inlineStr">
        <is>
          <r>
            <t xml:space="preserve">LÂMPADA SINALIZADORAS ATE 5W</t>
          </r>
        </is>
      </c>
      <c r="C5703" s="22" t="inlineStr">
        <is>
          <r>
            <t xml:space="preserve">SEINFRA</t>
          </r>
        </is>
      </c>
      <c r="D5703" s="22" t="inlineStr">
        <is>
          <r>
            <t xml:space="preserve">UN</t>
          </r>
        </is>
      </c>
      <c r="E5703" s="24" t="n">
        <v>3.0</v>
      </c>
      <c r="F5703" s="30" t="n">
        <v>10.22</v>
      </c>
      <c r="G5703" s="30" t="n">
        <f>ROUND(ROUND(E5703,8)*F5703,4)</f>
        <v>30.66</v>
      </c>
    </row>
    <row r="5704" customHeight="1" ht="15">
      <c r="A5704" s="22" t="inlineStr">
        <is>
          <r>
            <t xml:space="preserve">I1767</t>
          </r>
        </is>
      </c>
      <c r="B5704" s="23" t="inlineStr">
        <is>
          <r>
            <t xml:space="preserve">QUADRO METÁLICO P/QGBT (1,90 X 0,90 X 0,60)M</t>
          </r>
        </is>
      </c>
      <c r="C5704" s="22" t="inlineStr">
        <is>
          <r>
            <t xml:space="preserve">SEINFRA</t>
          </r>
        </is>
      </c>
      <c r="D5704" s="22" t="inlineStr">
        <is>
          <r>
            <t xml:space="preserve">UN</t>
          </r>
        </is>
      </c>
      <c r="E5704" s="24" t="n">
        <v>1.0</v>
      </c>
      <c r="F5704" s="30" t="n">
        <v>1216.69</v>
      </c>
      <c r="G5704" s="30" t="n">
        <f>ROUND(ROUND(E5704,8)*F5704,4)</f>
        <v>1216.69</v>
      </c>
    </row>
    <row r="5705" customHeight="1" ht="15">
      <c r="A5705" s="22" t="inlineStr">
        <is>
          <r>
            <t xml:space="preserve">I2156</t>
          </r>
        </is>
      </c>
      <c r="B5705" s="23" t="inlineStr">
        <is>
          <r>
            <t xml:space="preserve">TRANSFORMADOR CORRENTE EM QD DE 0 - 100A</t>
          </r>
        </is>
      </c>
      <c r="C5705" s="22" t="inlineStr">
        <is>
          <r>
            <t xml:space="preserve">SEINFRA</t>
          </r>
        </is>
      </c>
      <c r="D5705" s="22" t="inlineStr">
        <is>
          <r>
            <t xml:space="preserve">UN</t>
          </r>
        </is>
      </c>
      <c r="E5705" s="24" t="n">
        <v>3.0</v>
      </c>
      <c r="F5705" s="30" t="n">
        <v>125.99</v>
      </c>
      <c r="G5705" s="30" t="n">
        <f>ROUND(ROUND(E5705,8)*F5705,4)</f>
        <v>377.97</v>
      </c>
    </row>
    <row r="5706" customHeight="1" ht="15">
      <c r="A5706" s="22" t="inlineStr">
        <is>
          <r>
            <t xml:space="preserve">I2263</t>
          </r>
        </is>
      </c>
      <c r="B5706" s="23" t="inlineStr">
        <is>
          <r>
            <t xml:space="preserve">VOLTÍMETRO (96 X 96)MM - ESC. 0 A 500V</t>
          </r>
        </is>
      </c>
      <c r="C5706" s="22" t="inlineStr">
        <is>
          <r>
            <t xml:space="preserve">SEINFRA</t>
          </r>
        </is>
      </c>
      <c r="D5706" s="22" t="inlineStr">
        <is>
          <r>
            <t xml:space="preserve">UN</t>
          </r>
        </is>
      </c>
      <c r="E5706" s="24" t="n">
        <v>1.0</v>
      </c>
      <c r="F5706" s="30" t="n">
        <v>144.25</v>
      </c>
      <c r="G5706" s="30" t="n">
        <f>ROUND(ROUND(E5706,8)*F5706,4)</f>
        <v>144.25</v>
      </c>
    </row>
    <row r="5707" customHeight="1" ht="15">
      <c r="A5707" s="2" t="inlineStr"/>
      <c r="B5707" s="2" t="inlineStr"/>
      <c r="C5707" s="2" t="inlineStr"/>
      <c r="D5707" s="2" t="inlineStr"/>
      <c r="E5707" s="26" t="inlineStr">
        <is>
          <r>
            <t xml:space="preserve">TOTAL Material:</t>
          </r>
        </is>
      </c>
      <c r="F5707" s="26" t="inlineStr"/>
      <c r="G5707" s="31" t="n">
        <f>SUM(G5699:G5706)</f>
        <v>2131.55</v>
      </c>
    </row>
    <row r="5708" customHeight="1" ht="15">
      <c r="A5708" s="20" t="inlineStr">
        <is>
          <r>
            <t xml:space="preserve">Mão de Obra</t>
          </r>
        </is>
      </c>
      <c r="B5708" s="20" t="inlineStr"/>
      <c r="C5708" s="21" t="inlineStr">
        <is>
          <r>
            <t xml:space="preserve">FONTE</t>
          </r>
        </is>
      </c>
      <c r="D5708" s="21" t="inlineStr">
        <is>
          <r>
            <t xml:space="preserve">UNID</t>
          </r>
        </is>
      </c>
      <c r="E5708" s="21" t="inlineStr">
        <is>
          <r>
            <t xml:space="preserve">COEFICIENTE</t>
          </r>
        </is>
      </c>
      <c r="F5708" s="21" t="inlineStr">
        <is>
          <r>
            <t xml:space="preserve">PREÇO UNITÁRIO</t>
          </r>
        </is>
      </c>
      <c r="G5708" s="21" t="inlineStr">
        <is>
          <r>
            <t xml:space="preserve">TOTAL</t>
          </r>
        </is>
      </c>
    </row>
    <row r="5709" customHeight="1" ht="15">
      <c r="A5709" s="22" t="inlineStr">
        <is>
          <r>
            <t xml:space="preserve">I0042</t>
          </r>
        </is>
      </c>
      <c r="B5709" s="23" t="inlineStr">
        <is>
          <r>
            <t xml:space="preserve">AJUDANTE DE ELETRICISTA</t>
          </r>
        </is>
      </c>
      <c r="C5709" s="22" t="inlineStr">
        <is>
          <r>
            <t xml:space="preserve">SEINFRA</t>
          </r>
        </is>
      </c>
      <c r="D5709" s="22" t="inlineStr">
        <is>
          <r>
            <t xml:space="preserve">H</t>
          </r>
        </is>
      </c>
      <c r="E5709" s="24" t="n">
        <v>4.0</v>
      </c>
      <c r="F5709" s="30" t="n">
        <v>21.1</v>
      </c>
      <c r="G5709" s="30" t="n">
        <f>ROUND(ROUND(E5709,8)*F5709,4)</f>
        <v>84.4</v>
      </c>
    </row>
    <row r="5710" customHeight="1" ht="15">
      <c r="A5710" s="22" t="inlineStr">
        <is>
          <r>
            <t xml:space="preserve">I2312</t>
          </r>
        </is>
      </c>
      <c r="B5710" s="23" t="inlineStr">
        <is>
          <r>
            <t xml:space="preserve">ELETRICISTA</t>
          </r>
        </is>
      </c>
      <c r="C5710" s="22" t="inlineStr">
        <is>
          <r>
            <t xml:space="preserve">SEINFRA</t>
          </r>
        </is>
      </c>
      <c r="D5710" s="22" t="inlineStr">
        <is>
          <r>
            <t xml:space="preserve">H</t>
          </r>
        </is>
      </c>
      <c r="E5710" s="24" t="n">
        <v>4.0</v>
      </c>
      <c r="F5710" s="30" t="n">
        <v>26.85</v>
      </c>
      <c r="G5710" s="30" t="n">
        <f>ROUND(ROUND(E5710,8)*F5710,4)</f>
        <v>107.4</v>
      </c>
    </row>
    <row r="5711" customHeight="1" ht="15">
      <c r="A5711" s="22" t="inlineStr">
        <is>
          <r>
            <t xml:space="preserve">I1088</t>
          </r>
        </is>
      </c>
      <c r="B5711" s="23" t="inlineStr">
        <is>
          <r>
            <t xml:space="preserve">ELETROTECNICO MONTADOR</t>
          </r>
        </is>
      </c>
      <c r="C5711" s="22" t="inlineStr">
        <is>
          <r>
            <t xml:space="preserve">SEINFRA</t>
          </r>
        </is>
      </c>
      <c r="D5711" s="22" t="inlineStr">
        <is>
          <r>
            <t xml:space="preserve">H</t>
          </r>
        </is>
      </c>
      <c r="E5711" s="24" t="n">
        <v>4.0</v>
      </c>
      <c r="F5711" s="30" t="n">
        <v>32.54</v>
      </c>
      <c r="G5711" s="30" t="n">
        <f>ROUND(ROUND(E5711,8)*F5711,4)</f>
        <v>130.16</v>
      </c>
    </row>
    <row r="5712" customHeight="1" ht="15">
      <c r="A5712" s="2" t="inlineStr"/>
      <c r="B5712" s="2" t="inlineStr"/>
      <c r="C5712" s="2" t="inlineStr"/>
      <c r="D5712" s="2" t="inlineStr"/>
      <c r="E5712" s="26" t="inlineStr">
        <is>
          <r>
            <t xml:space="preserve">TOTAL Mão de Obra:</t>
          </r>
        </is>
      </c>
      <c r="F5712" s="26" t="inlineStr"/>
      <c r="G5712" s="31" t="n">
        <f>SUM(G5709:G5711)</f>
        <v>321.96</v>
      </c>
    </row>
    <row r="5713" customHeight="1" ht="15">
      <c r="A5713" s="2" t="inlineStr"/>
      <c r="B5713" s="2" t="inlineStr"/>
      <c r="C5713" s="2" t="inlineStr"/>
      <c r="D5713" s="2" t="inlineStr"/>
      <c r="E5713" s="28" t="inlineStr">
        <is>
          <r>
            <t xml:space="preserve">VALOR:</t>
          </r>
        </is>
      </c>
      <c r="F5713" s="28" t="inlineStr"/>
      <c r="G5713" s="29" t="n">
        <f>ROUND(SUM(G5707,G5712),2)</f>
        <v>2453.51</v>
      </c>
    </row>
    <row r="5714" customHeight="1" ht="15">
      <c r="A5714" s="2" t="inlineStr"/>
      <c r="B5714" s="2" t="inlineStr"/>
      <c r="C5714" s="2" t="inlineStr"/>
      <c r="D5714" s="2" t="inlineStr"/>
      <c r="E5714" s="28" t="inlineStr">
        <is>
          <r>
            <t xml:space="preserve">VALOR BDI (20.34%):</t>
          </r>
        </is>
      </c>
      <c r="F5714" s="28" t="inlineStr"/>
      <c r="G5714" s="29" t="n">
        <f>ROUND(G5713*(20.34/100),2)</f>
        <v>499.04</v>
      </c>
    </row>
    <row r="5715" customHeight="1" ht="15">
      <c r="A5715" s="2" t="inlineStr"/>
      <c r="B5715" s="2" t="inlineStr"/>
      <c r="C5715" s="2" t="inlineStr"/>
      <c r="D5715" s="2" t="inlineStr"/>
      <c r="E5715" s="28" t="inlineStr">
        <is>
          <r>
            <t xml:space="preserve">VALOR COM BDI:</t>
          </r>
        </is>
      </c>
      <c r="F5715" s="28" t="inlineStr"/>
      <c r="G5715" s="29" t="n">
        <f>G5714+G5713</f>
        <v>2952.55</v>
      </c>
    </row>
    <row r="5716" customHeight="1" ht="10">
      <c r="A5716" s="2" t="inlineStr"/>
      <c r="B5716" s="2" t="inlineStr"/>
      <c r="C5716" s="2" t="inlineStr"/>
      <c r="D5716" s="2" t="inlineStr"/>
      <c r="E5716" s="18" t="inlineStr"/>
      <c r="F5716" s="18" t="inlineStr"/>
      <c r="G5716" s="18" t="inlineStr"/>
    </row>
    <row r="5717" customHeight="1" ht="20">
      <c r="A5717" s="19" t="inlineStr">
        <is>
          <r>
            <t xml:space="preserve">​S12232​ Quadro de distribuição de embutir, em chapa de aço, para até 56 disjuntores, com barramento, padrão DIN, exclusive disjuntores​ (un)</t>
          </r>
        </is>
      </c>
      <c r="B5717" s="19" t="inlineStr"/>
      <c r="C5717" s="19" t="inlineStr"/>
      <c r="D5717" s="19" t="inlineStr"/>
      <c r="E5717" s="19" t="inlineStr"/>
      <c r="F5717" s="19" t="inlineStr"/>
      <c r="G5717" s="19" t="inlineStr"/>
    </row>
    <row r="5718" customHeight="1" ht="15">
      <c r="A5718" s="20" t="inlineStr">
        <is>
          <r>
            <t xml:space="preserve">Encargos Complementares</t>
          </r>
        </is>
      </c>
      <c r="B5718" s="20" t="inlineStr"/>
      <c r="C5718" s="21" t="inlineStr">
        <is>
          <r>
            <t xml:space="preserve">FONTE</t>
          </r>
        </is>
      </c>
      <c r="D5718" s="21" t="inlineStr">
        <is>
          <r>
            <t xml:space="preserve">UNID</t>
          </r>
        </is>
      </c>
      <c r="E5718" s="21" t="inlineStr">
        <is>
          <r>
            <t xml:space="preserve">COEFICIENTE</t>
          </r>
        </is>
      </c>
      <c r="F5718" s="21" t="inlineStr">
        <is>
          <r>
            <t xml:space="preserve">PREÇO UNITÁRIO</t>
          </r>
        </is>
      </c>
      <c r="G5718" s="21" t="inlineStr">
        <is>
          <r>
            <t xml:space="preserve">TOTAL</t>
          </r>
        </is>
      </c>
    </row>
    <row r="5719" customHeight="1" ht="15">
      <c r="A5719" s="22" t="inlineStr">
        <is>
          <r>
            <t xml:space="preserve">S10552</t>
          </r>
        </is>
      </c>
      <c r="B5719" s="23" t="inlineStr">
        <is>
          <r>
            <t xml:space="preserve">Encargos Complementares - Eletricista</t>
          </r>
        </is>
      </c>
      <c r="C5719" s="22" t="inlineStr">
        <is>
          <r>
            <t xml:space="preserve">ORSE</t>
          </r>
        </is>
      </c>
      <c r="D5719" s="22" t="inlineStr">
        <is>
          <r>
            <t xml:space="preserve">h</t>
          </r>
        </is>
      </c>
      <c r="E5719" s="24" t="n">
        <v>11.2</v>
      </c>
      <c r="F5719" s="25" t="n">
        <v>3.81</v>
      </c>
      <c r="G5719" s="25" t="n">
        <f>TRUNC(TRUNC(E5719,8)*F5719,2)</f>
        <v>42.67</v>
      </c>
    </row>
    <row r="5720" customHeight="1" ht="15">
      <c r="A5720" s="22" t="inlineStr">
        <is>
          <r>
            <t xml:space="preserve">S10550</t>
          </r>
        </is>
      </c>
      <c r="B5720" s="23" t="inlineStr">
        <is>
          <r>
            <t xml:space="preserve">Encargos Complementares - Pedreiro</t>
          </r>
        </is>
      </c>
      <c r="C5720" s="22" t="inlineStr">
        <is>
          <r>
            <t xml:space="preserve">ORSE</t>
          </r>
        </is>
      </c>
      <c r="D5720" s="22" t="inlineStr">
        <is>
          <r>
            <t xml:space="preserve">h</t>
          </r>
        </is>
      </c>
      <c r="E5720" s="24" t="n">
        <v>2.8</v>
      </c>
      <c r="F5720" s="25" t="n">
        <v>3.86</v>
      </c>
      <c r="G5720" s="25" t="n">
        <f>TRUNC(TRUNC(E5720,8)*F5720,2)</f>
        <v>10.8</v>
      </c>
    </row>
    <row r="5721" customHeight="1" ht="15">
      <c r="A5721" s="22" t="inlineStr">
        <is>
          <r>
            <t xml:space="preserve">S10549</t>
          </r>
        </is>
      </c>
      <c r="B5721" s="23" t="inlineStr">
        <is>
          <r>
            <t xml:space="preserve">Encargos Complementares - Servente</t>
          </r>
        </is>
      </c>
      <c r="C5721" s="22" t="inlineStr">
        <is>
          <r>
            <t xml:space="preserve">ORSE</t>
          </r>
        </is>
      </c>
      <c r="D5721" s="22" t="inlineStr">
        <is>
          <r>
            <t xml:space="preserve">h</t>
          </r>
        </is>
      </c>
      <c r="E5721" s="24" t="n">
        <v>4.2</v>
      </c>
      <c r="F5721" s="25" t="n">
        <v>3.96</v>
      </c>
      <c r="G5721" s="25" t="n">
        <f>TRUNC(TRUNC(E5721,8)*F5721,2)</f>
        <v>16.63</v>
      </c>
    </row>
    <row r="5722" customHeight="1" ht="15">
      <c r="A5722" s="2" t="inlineStr"/>
      <c r="B5722" s="2" t="inlineStr"/>
      <c r="C5722" s="2" t="inlineStr"/>
      <c r="D5722" s="2" t="inlineStr"/>
      <c r="E5722" s="26" t="inlineStr">
        <is>
          <r>
            <t xml:space="preserve">TOTAL Encargos Complementares:</t>
          </r>
        </is>
      </c>
      <c r="F5722" s="26" t="inlineStr"/>
      <c r="G5722" s="27" t="n">
        <f>SUM(G5719:G5721)</f>
        <v>70.1</v>
      </c>
    </row>
    <row r="5723" customHeight="1" ht="15">
      <c r="A5723" s="20" t="inlineStr">
        <is>
          <r>
            <t xml:space="preserve">Material</t>
          </r>
        </is>
      </c>
      <c r="B5723" s="20" t="inlineStr"/>
      <c r="C5723" s="21" t="inlineStr">
        <is>
          <r>
            <t xml:space="preserve">FONTE</t>
          </r>
        </is>
      </c>
      <c r="D5723" s="21" t="inlineStr">
        <is>
          <r>
            <t xml:space="preserve">UNID</t>
          </r>
        </is>
      </c>
      <c r="E5723" s="21" t="inlineStr">
        <is>
          <r>
            <t xml:space="preserve">COEFICIENTE</t>
          </r>
        </is>
      </c>
      <c r="F5723" s="21" t="inlineStr">
        <is>
          <r>
            <t xml:space="preserve">PREÇO UNITÁRIO</t>
          </r>
        </is>
      </c>
      <c r="G5723" s="21" t="inlineStr">
        <is>
          <r>
            <t xml:space="preserve">TOTAL</t>
          </r>
        </is>
      </c>
    </row>
    <row r="5724" customHeight="1" ht="21">
      <c r="A5724" s="22" t="inlineStr">
        <is>
          <r>
            <t xml:space="preserve">I04908</t>
          </r>
        </is>
      </c>
      <c r="B5724" s="23" t="inlineStr">
        <is>
          <r>
            <t xml:space="preserve">Quadro de distribuição de embutir em chapa de aço, p/até 56 disjuntores c/barramento, padrão DIN, Cemar ou similar</t>
          </r>
        </is>
      </c>
      <c r="C5724" s="22" t="inlineStr">
        <is>
          <r>
            <t xml:space="preserve">ORSE</t>
          </r>
        </is>
      </c>
      <c r="D5724" s="22" t="inlineStr">
        <is>
          <r>
            <t xml:space="preserve">un</t>
          </r>
        </is>
      </c>
      <c r="E5724" s="24" t="n">
        <v>1.0</v>
      </c>
      <c r="F5724" s="25" t="n">
        <v>1350.95</v>
      </c>
      <c r="G5724" s="25" t="n">
        <f>TRUNC(TRUNC(E5724,8)*F5724,2)</f>
        <v>1350.95</v>
      </c>
    </row>
    <row r="5725" customHeight="1" ht="15">
      <c r="A5725" s="2" t="inlineStr"/>
      <c r="B5725" s="2" t="inlineStr"/>
      <c r="C5725" s="2" t="inlineStr"/>
      <c r="D5725" s="2" t="inlineStr"/>
      <c r="E5725" s="26" t="inlineStr">
        <is>
          <r>
            <t xml:space="preserve">TOTAL Material:</t>
          </r>
        </is>
      </c>
      <c r="F5725" s="26" t="inlineStr"/>
      <c r="G5725" s="27" t="n">
        <f>SUM(G5724:G5724)</f>
        <v>1350.95</v>
      </c>
    </row>
    <row r="5726" customHeight="1" ht="15">
      <c r="A5726" s="20" t="inlineStr">
        <is>
          <r>
            <t xml:space="preserve">Mão de Obra</t>
          </r>
        </is>
      </c>
      <c r="B5726" s="20" t="inlineStr"/>
      <c r="C5726" s="21" t="inlineStr">
        <is>
          <r>
            <t xml:space="preserve">FONTE</t>
          </r>
        </is>
      </c>
      <c r="D5726" s="21" t="inlineStr">
        <is>
          <r>
            <t xml:space="preserve">UNID</t>
          </r>
        </is>
      </c>
      <c r="E5726" s="21" t="inlineStr">
        <is>
          <r>
            <t xml:space="preserve">COEFICIENTE</t>
          </r>
        </is>
      </c>
      <c r="F5726" s="21" t="inlineStr">
        <is>
          <r>
            <t xml:space="preserve">PREÇO UNITÁRIO</t>
          </r>
        </is>
      </c>
      <c r="G5726" s="21" t="inlineStr">
        <is>
          <r>
            <t xml:space="preserve">TOTAL</t>
          </r>
        </is>
      </c>
    </row>
    <row r="5727" customHeight="1" ht="15">
      <c r="A5727" s="22" t="inlineStr">
        <is>
          <r>
            <t xml:space="preserve">I02436S</t>
          </r>
        </is>
      </c>
      <c r="B5727" s="23" t="inlineStr">
        <is>
          <r>
            <t xml:space="preserve">Eletricista (horista)</t>
          </r>
        </is>
      </c>
      <c r="C5727" s="22" t="inlineStr">
        <is>
          <r>
            <t xml:space="preserve">ORSE</t>
          </r>
        </is>
      </c>
      <c r="D5727" s="22" t="inlineStr">
        <is>
          <r>
            <t xml:space="preserve">h</t>
          </r>
        </is>
      </c>
      <c r="E5727" s="24" t="n">
        <v>11.2</v>
      </c>
      <c r="F5727" s="25" t="n">
        <v>20.44</v>
      </c>
      <c r="G5727" s="25" t="n">
        <f>TRUNC(TRUNC(E5727,8)*F5727,2)</f>
        <v>228.92</v>
      </c>
    </row>
    <row r="5728" customHeight="1" ht="15">
      <c r="A5728" s="22" t="inlineStr">
        <is>
          <r>
            <t xml:space="preserve">I04750S</t>
          </r>
        </is>
      </c>
      <c r="B5728" s="23" t="inlineStr">
        <is>
          <r>
            <t xml:space="preserve">Pedreiro (horista)</t>
          </r>
        </is>
      </c>
      <c r="C5728" s="22" t="inlineStr">
        <is>
          <r>
            <t xml:space="preserve">ORSE</t>
          </r>
        </is>
      </c>
      <c r="D5728" s="22" t="inlineStr">
        <is>
          <r>
            <t xml:space="preserve">h</t>
          </r>
        </is>
      </c>
      <c r="E5728" s="24" t="n">
        <v>2.8</v>
      </c>
      <c r="F5728" s="25" t="n">
        <v>20.44</v>
      </c>
      <c r="G5728" s="25" t="n">
        <f>TRUNC(TRUNC(E5728,8)*F5728,2)</f>
        <v>57.23</v>
      </c>
    </row>
    <row r="5729" customHeight="1" ht="15">
      <c r="A5729" s="22" t="inlineStr">
        <is>
          <r>
            <t xml:space="preserve">I06111S</t>
          </r>
        </is>
      </c>
      <c r="B5729" s="23" t="inlineStr">
        <is>
          <r>
            <t xml:space="preserve">Servente de obras (horista)</t>
          </r>
        </is>
      </c>
      <c r="C5729" s="22" t="inlineStr">
        <is>
          <r>
            <t xml:space="preserve">ORSE</t>
          </r>
        </is>
      </c>
      <c r="D5729" s="22" t="inlineStr">
        <is>
          <r>
            <t xml:space="preserve">h</t>
          </r>
        </is>
      </c>
      <c r="E5729" s="24" t="n">
        <v>4.2</v>
      </c>
      <c r="F5729" s="25" t="n">
        <v>14.58</v>
      </c>
      <c r="G5729" s="25" t="n">
        <f>TRUNC(TRUNC(E5729,8)*F5729,2)</f>
        <v>61.23</v>
      </c>
    </row>
    <row r="5730" customHeight="1" ht="15">
      <c r="A5730" s="2" t="inlineStr"/>
      <c r="B5730" s="2" t="inlineStr"/>
      <c r="C5730" s="2" t="inlineStr"/>
      <c r="D5730" s="2" t="inlineStr"/>
      <c r="E5730" s="26" t="inlineStr">
        <is>
          <r>
            <t xml:space="preserve">TOTAL Mão de Obra:</t>
          </r>
        </is>
      </c>
      <c r="F5730" s="26" t="inlineStr"/>
      <c r="G5730" s="27" t="n">
        <f>SUM(G5727:G5729)</f>
        <v>347.38</v>
      </c>
    </row>
    <row r="5731" customHeight="1" ht="15">
      <c r="A5731" s="20" t="inlineStr">
        <is>
          <r>
            <t xml:space="preserve">Serviço</t>
          </r>
        </is>
      </c>
      <c r="B5731" s="20" t="inlineStr"/>
      <c r="C5731" s="21" t="inlineStr">
        <is>
          <r>
            <t xml:space="preserve">FONTE</t>
          </r>
        </is>
      </c>
      <c r="D5731" s="21" t="inlineStr">
        <is>
          <r>
            <t xml:space="preserve">UNID</t>
          </r>
        </is>
      </c>
      <c r="E5731" s="21" t="inlineStr">
        <is>
          <r>
            <t xml:space="preserve">COEFICIENTE</t>
          </r>
        </is>
      </c>
      <c r="F5731" s="21" t="inlineStr">
        <is>
          <r>
            <t xml:space="preserve">PREÇO UNITÁRIO</t>
          </r>
        </is>
      </c>
      <c r="G5731" s="21" t="inlineStr">
        <is>
          <r>
            <t xml:space="preserve">TOTAL</t>
          </r>
        </is>
      </c>
    </row>
    <row r="5732" customHeight="1" ht="38">
      <c r="A5732" s="22" t="inlineStr">
        <is>
          <r>
            <t xml:space="preserve">S87296S</t>
          </r>
        </is>
      </c>
      <c r="B5732" s="23" t="inlineStr">
        <is>
          <r>
            <t xml:space="preserve">Argamassa traço 1:3:12 (em volume de cimento, cal e areia média úmida) para emboço/massa única/assentamento de alvenaria de vedação, preparo mecânico com betoneira 600 l. af_08/2019</t>
          </r>
        </is>
      </c>
      <c r="C5732" s="22" t="inlineStr">
        <is>
          <r>
            <t xml:space="preserve">ORSE</t>
          </r>
        </is>
      </c>
      <c r="D5732" s="22" t="inlineStr">
        <is>
          <r>
            <t xml:space="preserve">m3</t>
          </r>
        </is>
      </c>
      <c r="E5732" s="24" t="n">
        <v>0.019</v>
      </c>
      <c r="F5732" s="25" t="n">
        <v>568.33</v>
      </c>
      <c r="G5732" s="25" t="n">
        <f>TRUNC(TRUNC(E5732,8)*F5732,2)</f>
        <v>10.79</v>
      </c>
    </row>
    <row r="5733" customHeight="1" ht="15">
      <c r="A5733" s="2" t="inlineStr"/>
      <c r="B5733" s="2" t="inlineStr"/>
      <c r="C5733" s="2" t="inlineStr"/>
      <c r="D5733" s="2" t="inlineStr"/>
      <c r="E5733" s="26" t="inlineStr">
        <is>
          <r>
            <t xml:space="preserve">TOTAL Serviço:</t>
          </r>
        </is>
      </c>
      <c r="F5733" s="26" t="inlineStr"/>
      <c r="G5733" s="27" t="n">
        <f>SUM(G5732:G5732)</f>
        <v>10.79</v>
      </c>
    </row>
    <row r="5734" customHeight="1" ht="15">
      <c r="A5734" s="2" t="inlineStr"/>
      <c r="B5734" s="2" t="inlineStr"/>
      <c r="C5734" s="2" t="inlineStr"/>
      <c r="D5734" s="2" t="inlineStr"/>
      <c r="E5734" s="28" t="inlineStr">
        <is>
          <r>
            <t xml:space="preserve">VALOR:</t>
          </r>
        </is>
      </c>
      <c r="F5734" s="28" t="inlineStr"/>
      <c r="G5734" s="29" t="n">
        <f>ROUND(SUM(G5722,G5725,G5730,G5733),2)</f>
        <v>1779.33</v>
      </c>
    </row>
    <row r="5735" customHeight="1" ht="15">
      <c r="A5735" s="2" t="inlineStr"/>
      <c r="B5735" s="2" t="inlineStr"/>
      <c r="C5735" s="2" t="inlineStr"/>
      <c r="D5735" s="2" t="inlineStr"/>
      <c r="E5735" s="28" t="inlineStr">
        <is>
          <r>
            <t xml:space="preserve">VALOR BDI (20.34%):</t>
          </r>
        </is>
      </c>
      <c r="F5735" s="28" t="inlineStr"/>
      <c r="G5735" s="29" t="n">
        <f>ROUND(G5734*(20.34/100),2)</f>
        <v>361.92</v>
      </c>
    </row>
    <row r="5736" customHeight="1" ht="15">
      <c r="A5736" s="2" t="inlineStr"/>
      <c r="B5736" s="2" t="inlineStr"/>
      <c r="C5736" s="2" t="inlineStr"/>
      <c r="D5736" s="2" t="inlineStr"/>
      <c r="E5736" s="28" t="inlineStr">
        <is>
          <r>
            <t xml:space="preserve">VALOR COM BDI:</t>
          </r>
        </is>
      </c>
      <c r="F5736" s="28" t="inlineStr"/>
      <c r="G5736" s="29" t="n">
        <f>G5735+G5734</f>
        <v>2141.25</v>
      </c>
    </row>
    <row r="5737" customHeight="1" ht="10">
      <c r="A5737" s="2" t="inlineStr"/>
      <c r="B5737" s="2" t="inlineStr"/>
      <c r="C5737" s="2" t="inlineStr"/>
      <c r="D5737" s="2" t="inlineStr"/>
      <c r="E5737" s="18" t="inlineStr"/>
      <c r="F5737" s="18" t="inlineStr"/>
      <c r="G5737" s="18" t="inlineStr"/>
    </row>
    <row r="5738" customHeight="1" ht="20">
      <c r="A5738" s="19" t="inlineStr">
        <is>
          <r>
            <t xml:space="preserve">​C2123​ REBOCO C/ARGAMASSA DE CAL HIDRATADA E AREIA PENEIRADA TRAÇO 1:3 ESP=5 mm P/PAREDE​ (M2)</t>
          </r>
        </is>
      </c>
      <c r="B5738" s="19" t="inlineStr"/>
      <c r="C5738" s="19" t="inlineStr"/>
      <c r="D5738" s="19" t="inlineStr"/>
      <c r="E5738" s="19" t="inlineStr"/>
      <c r="F5738" s="19" t="inlineStr"/>
      <c r="G5738" s="19" t="inlineStr"/>
    </row>
    <row r="5739" customHeight="1" ht="15">
      <c r="A5739" s="20" t="inlineStr">
        <is>
          <r>
            <t xml:space="preserve">Material</t>
          </r>
        </is>
      </c>
      <c r="B5739" s="20" t="inlineStr"/>
      <c r="C5739" s="21" t="inlineStr">
        <is>
          <r>
            <t xml:space="preserve">FONTE</t>
          </r>
        </is>
      </c>
      <c r="D5739" s="21" t="inlineStr">
        <is>
          <r>
            <t xml:space="preserve">UNID</t>
          </r>
        </is>
      </c>
      <c r="E5739" s="21" t="inlineStr">
        <is>
          <r>
            <t xml:space="preserve">COEFICIENTE</t>
          </r>
        </is>
      </c>
      <c r="F5739" s="21" t="inlineStr">
        <is>
          <r>
            <t xml:space="preserve">PREÇO UNITÁRIO</t>
          </r>
        </is>
      </c>
      <c r="G5739" s="21" t="inlineStr">
        <is>
          <r>
            <t xml:space="preserve">TOTAL</t>
          </r>
        </is>
      </c>
    </row>
    <row r="5740" customHeight="1" ht="15">
      <c r="A5740" s="22" t="inlineStr">
        <is>
          <r>
            <t xml:space="preserve">I0109</t>
          </r>
        </is>
      </c>
      <c r="B5740" s="23" t="inlineStr">
        <is>
          <r>
            <t xml:space="preserve">AREIA MEDIA</t>
          </r>
        </is>
      </c>
      <c r="C5740" s="22" t="inlineStr">
        <is>
          <r>
            <t xml:space="preserve">SEINFRA</t>
          </r>
        </is>
      </c>
      <c r="D5740" s="22" t="inlineStr">
        <is>
          <r>
            <t xml:space="preserve">M3</t>
          </r>
        </is>
      </c>
      <c r="E5740" s="24" t="n">
        <v>0.0061</v>
      </c>
      <c r="F5740" s="30" t="n">
        <v>83.58</v>
      </c>
      <c r="G5740" s="30" t="n">
        <f>ROUND(ROUND(E5740,8)*F5740,4)</f>
        <v>0.5098</v>
      </c>
    </row>
    <row r="5741" customHeight="1" ht="15">
      <c r="A5741" s="22" t="inlineStr">
        <is>
          <r>
            <t xml:space="preserve">I0441</t>
          </r>
        </is>
      </c>
      <c r="B5741" s="23" t="inlineStr">
        <is>
          <r>
            <t xml:space="preserve">CAL HIDRATADA</t>
          </r>
        </is>
      </c>
      <c r="C5741" s="22" t="inlineStr">
        <is>
          <r>
            <t xml:space="preserve">SEINFRA</t>
          </r>
        </is>
      </c>
      <c r="D5741" s="22" t="inlineStr">
        <is>
          <r>
            <t xml:space="preserve">KG</t>
          </r>
        </is>
      </c>
      <c r="E5741" s="24" t="n">
        <v>1.22</v>
      </c>
      <c r="F5741" s="30" t="n">
        <v>0.96</v>
      </c>
      <c r="G5741" s="30" t="n">
        <f>ROUND(ROUND(E5741,8)*F5741,4)</f>
        <v>1.1712</v>
      </c>
    </row>
    <row r="5742" customHeight="1" ht="15">
      <c r="A5742" s="2" t="inlineStr"/>
      <c r="B5742" s="2" t="inlineStr"/>
      <c r="C5742" s="2" t="inlineStr"/>
      <c r="D5742" s="2" t="inlineStr"/>
      <c r="E5742" s="26" t="inlineStr">
        <is>
          <r>
            <t xml:space="preserve">TOTAL Material:</t>
          </r>
        </is>
      </c>
      <c r="F5742" s="26" t="inlineStr"/>
      <c r="G5742" s="31" t="n">
        <f>SUM(G5740:G5741)</f>
        <v>1.681</v>
      </c>
    </row>
    <row r="5743" customHeight="1" ht="15">
      <c r="A5743" s="20" t="inlineStr">
        <is>
          <r>
            <t xml:space="preserve">Mão de Obra</t>
          </r>
        </is>
      </c>
      <c r="B5743" s="20" t="inlineStr"/>
      <c r="C5743" s="21" t="inlineStr">
        <is>
          <r>
            <t xml:space="preserve">FONTE</t>
          </r>
        </is>
      </c>
      <c r="D5743" s="21" t="inlineStr">
        <is>
          <r>
            <t xml:space="preserve">UNID</t>
          </r>
        </is>
      </c>
      <c r="E5743" s="21" t="inlineStr">
        <is>
          <r>
            <t xml:space="preserve">COEFICIENTE</t>
          </r>
        </is>
      </c>
      <c r="F5743" s="21" t="inlineStr">
        <is>
          <r>
            <t xml:space="preserve">PREÇO UNITÁRIO</t>
          </r>
        </is>
      </c>
      <c r="G5743" s="21" t="inlineStr">
        <is>
          <r>
            <t xml:space="preserve">TOTAL</t>
          </r>
        </is>
      </c>
    </row>
    <row r="5744" customHeight="1" ht="15">
      <c r="A5744" s="22" t="inlineStr">
        <is>
          <r>
            <t xml:space="preserve">I2391</t>
          </r>
        </is>
      </c>
      <c r="B5744" s="23" t="inlineStr">
        <is>
          <r>
            <t xml:space="preserve">PEDREIRO</t>
          </r>
        </is>
      </c>
      <c r="C5744" s="22" t="inlineStr">
        <is>
          <r>
            <t xml:space="preserve">SEINFRA</t>
          </r>
        </is>
      </c>
      <c r="D5744" s="22" t="inlineStr">
        <is>
          <r>
            <t xml:space="preserve">H</t>
          </r>
        </is>
      </c>
      <c r="E5744" s="24" t="n">
        <v>0.5</v>
      </c>
      <c r="F5744" s="30" t="n">
        <v>26.86</v>
      </c>
      <c r="G5744" s="30" t="n">
        <f>ROUND(ROUND(E5744,8)*F5744,4)</f>
        <v>13.43</v>
      </c>
    </row>
    <row r="5745" customHeight="1" ht="15">
      <c r="A5745" s="22" t="inlineStr">
        <is>
          <r>
            <t xml:space="preserve">I2543</t>
          </r>
        </is>
      </c>
      <c r="B5745" s="23" t="inlineStr">
        <is>
          <r>
            <t xml:space="preserve">SERVENTE</t>
          </r>
        </is>
      </c>
      <c r="C5745" s="22" t="inlineStr">
        <is>
          <r>
            <t xml:space="preserve">SEINFRA</t>
          </r>
        </is>
      </c>
      <c r="D5745" s="22" t="inlineStr">
        <is>
          <r>
            <t xml:space="preserve">H</t>
          </r>
        </is>
      </c>
      <c r="E5745" s="24" t="n">
        <v>0.65</v>
      </c>
      <c r="F5745" s="30" t="n">
        <v>20.26</v>
      </c>
      <c r="G5745" s="30" t="n">
        <f>ROUND(ROUND(E5745,8)*F5745,4)</f>
        <v>13.169</v>
      </c>
    </row>
    <row r="5746" customHeight="1" ht="15">
      <c r="A5746" s="2" t="inlineStr"/>
      <c r="B5746" s="2" t="inlineStr"/>
      <c r="C5746" s="2" t="inlineStr"/>
      <c r="D5746" s="2" t="inlineStr"/>
      <c r="E5746" s="26" t="inlineStr">
        <is>
          <r>
            <t xml:space="preserve">TOTAL Mão de Obra:</t>
          </r>
        </is>
      </c>
      <c r="F5746" s="26" t="inlineStr"/>
      <c r="G5746" s="31" t="n">
        <f>SUM(G5744:G5745)</f>
        <v>26.599</v>
      </c>
    </row>
    <row r="5747" customHeight="1" ht="15">
      <c r="A5747" s="2" t="inlineStr"/>
      <c r="B5747" s="2" t="inlineStr"/>
      <c r="C5747" s="2" t="inlineStr"/>
      <c r="D5747" s="2" t="inlineStr"/>
      <c r="E5747" s="28" t="inlineStr">
        <is>
          <r>
            <t xml:space="preserve">VALOR:</t>
          </r>
        </is>
      </c>
      <c r="F5747" s="28" t="inlineStr"/>
      <c r="G5747" s="29" t="n">
        <f>ROUND(SUM(G5742,G5746),2)</f>
        <v>28.28</v>
      </c>
    </row>
    <row r="5748" customHeight="1" ht="15">
      <c r="A5748" s="2" t="inlineStr"/>
      <c r="B5748" s="2" t="inlineStr"/>
      <c r="C5748" s="2" t="inlineStr"/>
      <c r="D5748" s="2" t="inlineStr"/>
      <c r="E5748" s="28" t="inlineStr">
        <is>
          <r>
            <t xml:space="preserve">VALOR BDI (20.34%):</t>
          </r>
        </is>
      </c>
      <c r="F5748" s="28" t="inlineStr"/>
      <c r="G5748" s="29" t="n">
        <f>ROUND(G5747*(20.34/100),2)</f>
        <v>5.75</v>
      </c>
    </row>
    <row r="5749" customHeight="1" ht="15">
      <c r="A5749" s="2" t="inlineStr"/>
      <c r="B5749" s="2" t="inlineStr"/>
      <c r="C5749" s="2" t="inlineStr"/>
      <c r="D5749" s="2" t="inlineStr"/>
      <c r="E5749" s="28" t="inlineStr">
        <is>
          <r>
            <t xml:space="preserve">VALOR COM BDI:</t>
          </r>
        </is>
      </c>
      <c r="F5749" s="28" t="inlineStr"/>
      <c r="G5749" s="29" t="n">
        <f>G5748+G5747</f>
        <v>34.03</v>
      </c>
    </row>
    <row r="5750" customHeight="1" ht="10">
      <c r="A5750" s="2" t="inlineStr"/>
      <c r="B5750" s="2" t="inlineStr"/>
      <c r="C5750" s="2" t="inlineStr"/>
      <c r="D5750" s="2" t="inlineStr"/>
      <c r="E5750" s="18" t="inlineStr"/>
      <c r="F5750" s="18" t="inlineStr"/>
      <c r="G5750" s="18" t="inlineStr"/>
    </row>
    <row r="5751" customHeight="1" ht="20">
      <c r="A5751" s="19" t="inlineStr">
        <is>
          <r>
            <t xml:space="preserve">​94489​ REGISTRO DE ESFERA, PVC, SOLDÁVEL, COM VOLANTE, DN 25 MM - FORNECIMENTO E INSTALAÇÃO. AF_08/2021​ (UN)</t>
          </r>
        </is>
      </c>
      <c r="B5751" s="19" t="inlineStr"/>
      <c r="C5751" s="19" t="inlineStr"/>
      <c r="D5751" s="19" t="inlineStr"/>
      <c r="E5751" s="19" t="inlineStr"/>
      <c r="F5751" s="19" t="inlineStr"/>
      <c r="G5751" s="19" t="inlineStr"/>
    </row>
    <row r="5752" customHeight="1" ht="15">
      <c r="A5752" s="20" t="inlineStr">
        <is>
          <r>
            <t xml:space="preserve">Material</t>
          </r>
        </is>
      </c>
      <c r="B5752" s="20" t="inlineStr"/>
      <c r="C5752" s="21" t="inlineStr">
        <is>
          <r>
            <t xml:space="preserve">FONTE</t>
          </r>
        </is>
      </c>
      <c r="D5752" s="21" t="inlineStr">
        <is>
          <r>
            <t xml:space="preserve">UNID</t>
          </r>
        </is>
      </c>
      <c r="E5752" s="21" t="inlineStr">
        <is>
          <r>
            <t xml:space="preserve">COEFICIENTE</t>
          </r>
        </is>
      </c>
      <c r="F5752" s="21" t="inlineStr">
        <is>
          <r>
            <t xml:space="preserve">PREÇO UNITÁRIO</t>
          </r>
        </is>
      </c>
      <c r="G5752" s="21" t="inlineStr">
        <is>
          <r>
            <t xml:space="preserve">TOTAL</t>
          </r>
        </is>
      </c>
    </row>
    <row r="5753" customHeight="1" ht="15">
      <c r="A5753" s="22" t="inlineStr">
        <is>
          <r>
            <t xml:space="preserve">00020080</t>
          </r>
        </is>
      </c>
      <c r="B5753" s="23" t="inlineStr">
        <is>
          <r>
            <t xml:space="preserve">ADESIVO PLASTICO PARA PVC, FRASCO COM 175 GR</t>
          </r>
        </is>
      </c>
      <c r="C5753" s="22" t="inlineStr">
        <is>
          <r>
            <t xml:space="preserve">SINAPI</t>
          </r>
        </is>
      </c>
      <c r="D5753" s="22" t="inlineStr">
        <is>
          <r>
            <t xml:space="preserve">UN</t>
          </r>
        </is>
      </c>
      <c r="E5753" s="24" t="n">
        <v>0.04</v>
      </c>
      <c r="F5753" s="25" t="n">
        <v>20.19</v>
      </c>
      <c r="G5753" s="25" t="n">
        <f>TRUNC(TRUNC(E5753,8)*F5753,2)</f>
        <v>0.8</v>
      </c>
    </row>
    <row r="5754" customHeight="1" ht="15">
      <c r="A5754" s="22" t="inlineStr">
        <is>
          <r>
            <t xml:space="preserve">00038383</t>
          </r>
        </is>
      </c>
      <c r="B5754" s="23" t="inlineStr">
        <is>
          <r>
            <t xml:space="preserve">LIXA D'AGUA EM FOLHA, COR PRETA, GRAO 100</t>
          </r>
        </is>
      </c>
      <c r="C5754" s="22" t="inlineStr">
        <is>
          <r>
            <t xml:space="preserve">SINAPI</t>
          </r>
        </is>
      </c>
      <c r="D5754" s="22" t="inlineStr">
        <is>
          <r>
            <t xml:space="preserve">UN</t>
          </r>
        </is>
      </c>
      <c r="E5754" s="24" t="n">
        <v>0.008</v>
      </c>
      <c r="F5754" s="25" t="n">
        <v>1.65</v>
      </c>
      <c r="G5754" s="25" t="n">
        <f>TRUNC(TRUNC(E5754,8)*F5754,2)</f>
        <v>0.01</v>
      </c>
    </row>
    <row r="5755" customHeight="1" ht="21">
      <c r="A5755" s="22" t="inlineStr">
        <is>
          <r>
            <t xml:space="preserve">00011674</t>
          </r>
        </is>
      </c>
      <c r="B5755" s="23" t="inlineStr">
        <is>
          <r>
            <t xml:space="preserve">REGISTRO DE ESFERA, PVC, COM VOLANTE, VS, SOLDAVEL, DN 25 MM, COM CORPO DIVIDIDO</t>
          </r>
        </is>
      </c>
      <c r="C5755" s="22" t="inlineStr">
        <is>
          <r>
            <t xml:space="preserve">SINAPI</t>
          </r>
        </is>
      </c>
      <c r="D5755" s="22" t="inlineStr">
        <is>
          <r>
            <t xml:space="preserve">UN</t>
          </r>
        </is>
      </c>
      <c r="E5755" s="24" t="n">
        <v>1.0</v>
      </c>
      <c r="F5755" s="25" t="n">
        <v>15.28</v>
      </c>
      <c r="G5755" s="25" t="n">
        <f>TRUNC(TRUNC(E5755,8)*F5755,2)</f>
        <v>15.28</v>
      </c>
    </row>
    <row r="5756" customHeight="1" ht="21">
      <c r="A5756" s="22" t="inlineStr">
        <is>
          <r>
            <t xml:space="preserve">00020083</t>
          </r>
        </is>
      </c>
      <c r="B5756" s="23" t="inlineStr">
        <is>
          <r>
            <t xml:space="preserve">SOLUCAO PREPARADORA / LIMPADORA PARA PVC, FRASCO COM 1000 CM3</t>
          </r>
        </is>
      </c>
      <c r="C5756" s="22" t="inlineStr">
        <is>
          <r>
            <t xml:space="preserve">SINAPI</t>
          </r>
        </is>
      </c>
      <c r="D5756" s="22" t="inlineStr">
        <is>
          <r>
            <t xml:space="preserve">UN</t>
          </r>
        </is>
      </c>
      <c r="E5756" s="24" t="n">
        <v>0.0095</v>
      </c>
      <c r="F5756" s="25" t="n">
        <v>70.08</v>
      </c>
      <c r="G5756" s="25" t="n">
        <f>TRUNC(TRUNC(E5756,8)*F5756,2)</f>
        <v>0.66</v>
      </c>
    </row>
    <row r="5757" customHeight="1" ht="15">
      <c r="A5757" s="2" t="inlineStr"/>
      <c r="B5757" s="2" t="inlineStr"/>
      <c r="C5757" s="2" t="inlineStr"/>
      <c r="D5757" s="2" t="inlineStr"/>
      <c r="E5757" s="26" t="inlineStr">
        <is>
          <r>
            <t xml:space="preserve">TOTAL Material:</t>
          </r>
        </is>
      </c>
      <c r="F5757" s="26" t="inlineStr"/>
      <c r="G5757" s="27" t="n">
        <f>SUM(G5753:G5756)</f>
        <v>16.75</v>
      </c>
    </row>
    <row r="5758" customHeight="1" ht="15">
      <c r="A5758" s="20" t="inlineStr">
        <is>
          <r>
            <t xml:space="preserve">Mão de Obra com Encargos Complementares</t>
          </r>
        </is>
      </c>
      <c r="B5758" s="20" t="inlineStr"/>
      <c r="C5758" s="21" t="inlineStr">
        <is>
          <r>
            <t xml:space="preserve">FONTE</t>
          </r>
        </is>
      </c>
      <c r="D5758" s="21" t="inlineStr">
        <is>
          <r>
            <t xml:space="preserve">UNID</t>
          </r>
        </is>
      </c>
      <c r="E5758" s="21" t="inlineStr">
        <is>
          <r>
            <t xml:space="preserve">COEFICIENTE</t>
          </r>
        </is>
      </c>
      <c r="F5758" s="21" t="inlineStr">
        <is>
          <r>
            <t xml:space="preserve">PREÇO UNITÁRIO</t>
          </r>
        </is>
      </c>
      <c r="G5758" s="21" t="inlineStr">
        <is>
          <r>
            <t xml:space="preserve">TOTAL</t>
          </r>
        </is>
      </c>
    </row>
    <row r="5759" customHeight="1" ht="21">
      <c r="A5759" s="22" t="inlineStr">
        <is>
          <r>
            <t xml:space="preserve">88248</t>
          </r>
        </is>
      </c>
      <c r="B5759" s="23" t="inlineStr">
        <is>
          <r>
            <t xml:space="preserve">AUXILIAR DE ENCANADOR OU BOMBEIRO HIDRÁULICO COM ENCARGOS COMPLEMENTARES</t>
          </r>
        </is>
      </c>
      <c r="C5759" s="22" t="inlineStr">
        <is>
          <r>
            <t xml:space="preserve">SINAPI</t>
          </r>
        </is>
      </c>
      <c r="D5759" s="22" t="inlineStr">
        <is>
          <r>
            <t xml:space="preserve">H</t>
          </r>
        </is>
      </c>
      <c r="E5759" s="24" t="n">
        <v>0.0795</v>
      </c>
      <c r="F5759" s="25" t="n">
        <v>24.23</v>
      </c>
      <c r="G5759" s="25" t="n">
        <f>TRUNC(TRUNC(E5759,8)*F5759,2)</f>
        <v>1.92</v>
      </c>
    </row>
    <row r="5760" customHeight="1" ht="21">
      <c r="A5760" s="22" t="inlineStr">
        <is>
          <r>
            <t xml:space="preserve">88267</t>
          </r>
        </is>
      </c>
      <c r="B5760" s="23" t="inlineStr">
        <is>
          <r>
            <t xml:space="preserve">ENCANADOR OU BOMBEIRO HIDRÁULICO COM ENCARGOS COMPLEMENTARES</t>
          </r>
        </is>
      </c>
      <c r="C5760" s="22" t="inlineStr">
        <is>
          <r>
            <t xml:space="preserve">SINAPI</t>
          </r>
        </is>
      </c>
      <c r="D5760" s="22" t="inlineStr">
        <is>
          <r>
            <t xml:space="preserve">H</t>
          </r>
        </is>
      </c>
      <c r="E5760" s="24" t="n">
        <v>0.0795</v>
      </c>
      <c r="F5760" s="25" t="n">
        <v>29.86</v>
      </c>
      <c r="G5760" s="25" t="n">
        <f>TRUNC(TRUNC(E5760,8)*F5760,2)</f>
        <v>2.37</v>
      </c>
    </row>
    <row r="5761" customHeight="1" ht="18">
      <c r="A5761" s="2" t="inlineStr"/>
      <c r="B5761" s="2" t="inlineStr"/>
      <c r="C5761" s="2" t="inlineStr"/>
      <c r="D5761" s="2" t="inlineStr"/>
      <c r="E5761" s="26" t="inlineStr">
        <is>
          <r>
            <t xml:space="preserve">TOTAL Mão de Obra com Encargos Complementares:</t>
          </r>
        </is>
      </c>
      <c r="F5761" s="26" t="inlineStr"/>
      <c r="G5761" s="27" t="n">
        <f>SUM(G5759:G5760)</f>
        <v>4.29</v>
      </c>
    </row>
    <row r="5762" customHeight="1" ht="15">
      <c r="A5762" s="2" t="inlineStr"/>
      <c r="B5762" s="2" t="inlineStr"/>
      <c r="C5762" s="2" t="inlineStr"/>
      <c r="D5762" s="2" t="inlineStr"/>
      <c r="E5762" s="28" t="inlineStr">
        <is>
          <r>
            <t xml:space="preserve">VALOR:</t>
          </r>
        </is>
      </c>
      <c r="F5762" s="28" t="inlineStr"/>
      <c r="G5762" s="29" t="n">
        <f>ROUND(SUM(G5757,G5761),2)</f>
        <v>21.04</v>
      </c>
    </row>
    <row r="5763" customHeight="1" ht="15">
      <c r="A5763" s="2" t="inlineStr"/>
      <c r="B5763" s="2" t="inlineStr"/>
      <c r="C5763" s="2" t="inlineStr"/>
      <c r="D5763" s="2" t="inlineStr"/>
      <c r="E5763" s="28" t="inlineStr">
        <is>
          <r>
            <t xml:space="preserve">VALOR BDI (20.34%):</t>
          </r>
        </is>
      </c>
      <c r="F5763" s="28" t="inlineStr"/>
      <c r="G5763" s="29" t="n">
        <f>ROUND(G5762*(20.34/100),2)</f>
        <v>4.28</v>
      </c>
    </row>
    <row r="5764" customHeight="1" ht="15">
      <c r="A5764" s="2" t="inlineStr"/>
      <c r="B5764" s="2" t="inlineStr"/>
      <c r="C5764" s="2" t="inlineStr"/>
      <c r="D5764" s="2" t="inlineStr"/>
      <c r="E5764" s="28" t="inlineStr">
        <is>
          <r>
            <t xml:space="preserve">VALOR COM BDI:</t>
          </r>
        </is>
      </c>
      <c r="F5764" s="28" t="inlineStr"/>
      <c r="G5764" s="29" t="n">
        <f>G5763+G5762</f>
        <v>25.32</v>
      </c>
    </row>
    <row r="5765" customHeight="1" ht="10">
      <c r="A5765" s="2" t="inlineStr"/>
      <c r="B5765" s="2" t="inlineStr"/>
      <c r="C5765" s="2" t="inlineStr"/>
      <c r="D5765" s="2" t="inlineStr"/>
      <c r="E5765" s="18" t="inlineStr"/>
      <c r="F5765" s="18" t="inlineStr"/>
      <c r="G5765" s="18" t="inlineStr"/>
    </row>
    <row r="5766" customHeight="1" ht="20">
      <c r="A5766" s="19" t="inlineStr">
        <is>
          <r>
            <t xml:space="preserve">​94490​ REGISTRO DE ESFERA, PVC, SOLDÁVEL, COM VOLANTE, DN 32 MM - FORNECIMENTO E INSTALAÇÃO. AF_08/2021​ (UN)</t>
          </r>
        </is>
      </c>
      <c r="B5766" s="19" t="inlineStr"/>
      <c r="C5766" s="19" t="inlineStr"/>
      <c r="D5766" s="19" t="inlineStr"/>
      <c r="E5766" s="19" t="inlineStr"/>
      <c r="F5766" s="19" t="inlineStr"/>
      <c r="G5766" s="19" t="inlineStr"/>
    </row>
    <row r="5767" customHeight="1" ht="15">
      <c r="A5767" s="20" t="inlineStr">
        <is>
          <r>
            <t xml:space="preserve">Material</t>
          </r>
        </is>
      </c>
      <c r="B5767" s="20" t="inlineStr"/>
      <c r="C5767" s="21" t="inlineStr">
        <is>
          <r>
            <t xml:space="preserve">FONTE</t>
          </r>
        </is>
      </c>
      <c r="D5767" s="21" t="inlineStr">
        <is>
          <r>
            <t xml:space="preserve">UNID</t>
          </r>
        </is>
      </c>
      <c r="E5767" s="21" t="inlineStr">
        <is>
          <r>
            <t xml:space="preserve">COEFICIENTE</t>
          </r>
        </is>
      </c>
      <c r="F5767" s="21" t="inlineStr">
        <is>
          <r>
            <t xml:space="preserve">PREÇO UNITÁRIO</t>
          </r>
        </is>
      </c>
      <c r="G5767" s="21" t="inlineStr">
        <is>
          <r>
            <t xml:space="preserve">TOTAL</t>
          </r>
        </is>
      </c>
    </row>
    <row r="5768" customHeight="1" ht="15">
      <c r="A5768" s="22" t="inlineStr">
        <is>
          <r>
            <t xml:space="preserve">00020080</t>
          </r>
        </is>
      </c>
      <c r="B5768" s="23" t="inlineStr">
        <is>
          <r>
            <t xml:space="preserve">ADESIVO PLASTICO PARA PVC, FRASCO COM 175 GR</t>
          </r>
        </is>
      </c>
      <c r="C5768" s="22" t="inlineStr">
        <is>
          <r>
            <t xml:space="preserve">SINAPI</t>
          </r>
        </is>
      </c>
      <c r="D5768" s="22" t="inlineStr">
        <is>
          <r>
            <t xml:space="preserve">UN</t>
          </r>
        </is>
      </c>
      <c r="E5768" s="24" t="n">
        <v>0.04</v>
      </c>
      <c r="F5768" s="25" t="n">
        <v>20.19</v>
      </c>
      <c r="G5768" s="25" t="n">
        <f>TRUNC(TRUNC(E5768,8)*F5768,2)</f>
        <v>0.8</v>
      </c>
    </row>
    <row r="5769" customHeight="1" ht="15">
      <c r="A5769" s="22" t="inlineStr">
        <is>
          <r>
            <t xml:space="preserve">00038383</t>
          </r>
        </is>
      </c>
      <c r="B5769" s="23" t="inlineStr">
        <is>
          <r>
            <t xml:space="preserve">LIXA D'AGUA EM FOLHA, COR PRETA, GRAO 100</t>
          </r>
        </is>
      </c>
      <c r="C5769" s="22" t="inlineStr">
        <is>
          <r>
            <t xml:space="preserve">SINAPI</t>
          </r>
        </is>
      </c>
      <c r="D5769" s="22" t="inlineStr">
        <is>
          <r>
            <t xml:space="preserve">UN</t>
          </r>
        </is>
      </c>
      <c r="E5769" s="24" t="n">
        <v>0.008</v>
      </c>
      <c r="F5769" s="25" t="n">
        <v>1.65</v>
      </c>
      <c r="G5769" s="25" t="n">
        <f>TRUNC(TRUNC(E5769,8)*F5769,2)</f>
        <v>0.01</v>
      </c>
    </row>
    <row r="5770" customHeight="1" ht="21">
      <c r="A5770" s="22" t="inlineStr">
        <is>
          <r>
            <t xml:space="preserve">00011675</t>
          </r>
        </is>
      </c>
      <c r="B5770" s="23" t="inlineStr">
        <is>
          <r>
            <t xml:space="preserve">REGISTRO DE ESFERA, PVC, COM VOLANTE, VS, SOLDAVEL, DN 32 MM, COM CORPO DIVIDIDO</t>
          </r>
        </is>
      </c>
      <c r="C5770" s="22" t="inlineStr">
        <is>
          <r>
            <t xml:space="preserve">SINAPI</t>
          </r>
        </is>
      </c>
      <c r="D5770" s="22" t="inlineStr">
        <is>
          <r>
            <t xml:space="preserve">UN</t>
          </r>
        </is>
      </c>
      <c r="E5770" s="24" t="n">
        <v>1.0</v>
      </c>
      <c r="F5770" s="25" t="n">
        <v>24.26</v>
      </c>
      <c r="G5770" s="25" t="n">
        <f>TRUNC(TRUNC(E5770,8)*F5770,2)</f>
        <v>24.26</v>
      </c>
    </row>
    <row r="5771" customHeight="1" ht="21">
      <c r="A5771" s="22" t="inlineStr">
        <is>
          <r>
            <t xml:space="preserve">00020083</t>
          </r>
        </is>
      </c>
      <c r="B5771" s="23" t="inlineStr">
        <is>
          <r>
            <t xml:space="preserve">SOLUCAO PREPARADORA / LIMPADORA PARA PVC, FRASCO COM 1000 CM3</t>
          </r>
        </is>
      </c>
      <c r="C5771" s="22" t="inlineStr">
        <is>
          <r>
            <t xml:space="preserve">SINAPI</t>
          </r>
        </is>
      </c>
      <c r="D5771" s="22" t="inlineStr">
        <is>
          <r>
            <t xml:space="preserve">UN</t>
          </r>
        </is>
      </c>
      <c r="E5771" s="24" t="n">
        <v>0.0095</v>
      </c>
      <c r="F5771" s="25" t="n">
        <v>70.08</v>
      </c>
      <c r="G5771" s="25" t="n">
        <f>TRUNC(TRUNC(E5771,8)*F5771,2)</f>
        <v>0.66</v>
      </c>
    </row>
    <row r="5772" customHeight="1" ht="15">
      <c r="A5772" s="2" t="inlineStr"/>
      <c r="B5772" s="2" t="inlineStr"/>
      <c r="C5772" s="2" t="inlineStr"/>
      <c r="D5772" s="2" t="inlineStr"/>
      <c r="E5772" s="26" t="inlineStr">
        <is>
          <r>
            <t xml:space="preserve">TOTAL Material:</t>
          </r>
        </is>
      </c>
      <c r="F5772" s="26" t="inlineStr"/>
      <c r="G5772" s="27" t="n">
        <f>SUM(G5768:G5771)</f>
        <v>25.73</v>
      </c>
    </row>
    <row r="5773" customHeight="1" ht="15">
      <c r="A5773" s="20" t="inlineStr">
        <is>
          <r>
            <t xml:space="preserve">Mão de Obra com Encargos Complementares</t>
          </r>
        </is>
      </c>
      <c r="B5773" s="20" t="inlineStr"/>
      <c r="C5773" s="21" t="inlineStr">
        <is>
          <r>
            <t xml:space="preserve">FONTE</t>
          </r>
        </is>
      </c>
      <c r="D5773" s="21" t="inlineStr">
        <is>
          <r>
            <t xml:space="preserve">UNID</t>
          </r>
        </is>
      </c>
      <c r="E5773" s="21" t="inlineStr">
        <is>
          <r>
            <t xml:space="preserve">COEFICIENTE</t>
          </r>
        </is>
      </c>
      <c r="F5773" s="21" t="inlineStr">
        <is>
          <r>
            <t xml:space="preserve">PREÇO UNITÁRIO</t>
          </r>
        </is>
      </c>
      <c r="G5773" s="21" t="inlineStr">
        <is>
          <r>
            <t xml:space="preserve">TOTAL</t>
          </r>
        </is>
      </c>
    </row>
    <row r="5774" customHeight="1" ht="21">
      <c r="A5774" s="22" t="inlineStr">
        <is>
          <r>
            <t xml:space="preserve">88248</t>
          </r>
        </is>
      </c>
      <c r="B5774" s="23" t="inlineStr">
        <is>
          <r>
            <t xml:space="preserve">AUXILIAR DE ENCANADOR OU BOMBEIRO HIDRÁULICO COM ENCARGOS COMPLEMENTARES</t>
          </r>
        </is>
      </c>
      <c r="C5774" s="22" t="inlineStr">
        <is>
          <r>
            <t xml:space="preserve">SINAPI</t>
          </r>
        </is>
      </c>
      <c r="D5774" s="22" t="inlineStr">
        <is>
          <r>
            <t xml:space="preserve">H</t>
          </r>
        </is>
      </c>
      <c r="E5774" s="24" t="n">
        <v>0.0795</v>
      </c>
      <c r="F5774" s="25" t="n">
        <v>24.23</v>
      </c>
      <c r="G5774" s="25" t="n">
        <f>TRUNC(TRUNC(E5774,8)*F5774,2)</f>
        <v>1.92</v>
      </c>
    </row>
    <row r="5775" customHeight="1" ht="21">
      <c r="A5775" s="22" t="inlineStr">
        <is>
          <r>
            <t xml:space="preserve">88267</t>
          </r>
        </is>
      </c>
      <c r="B5775" s="23" t="inlineStr">
        <is>
          <r>
            <t xml:space="preserve">ENCANADOR OU BOMBEIRO HIDRÁULICO COM ENCARGOS COMPLEMENTARES</t>
          </r>
        </is>
      </c>
      <c r="C5775" s="22" t="inlineStr">
        <is>
          <r>
            <t xml:space="preserve">SINAPI</t>
          </r>
        </is>
      </c>
      <c r="D5775" s="22" t="inlineStr">
        <is>
          <r>
            <t xml:space="preserve">H</t>
          </r>
        </is>
      </c>
      <c r="E5775" s="24" t="n">
        <v>0.0795</v>
      </c>
      <c r="F5775" s="25" t="n">
        <v>29.86</v>
      </c>
      <c r="G5775" s="25" t="n">
        <f>TRUNC(TRUNC(E5775,8)*F5775,2)</f>
        <v>2.37</v>
      </c>
    </row>
    <row r="5776" customHeight="1" ht="18">
      <c r="A5776" s="2" t="inlineStr"/>
      <c r="B5776" s="2" t="inlineStr"/>
      <c r="C5776" s="2" t="inlineStr"/>
      <c r="D5776" s="2" t="inlineStr"/>
      <c r="E5776" s="26" t="inlineStr">
        <is>
          <r>
            <t xml:space="preserve">TOTAL Mão de Obra com Encargos Complementares:</t>
          </r>
        </is>
      </c>
      <c r="F5776" s="26" t="inlineStr"/>
      <c r="G5776" s="27" t="n">
        <f>SUM(G5774:G5775)</f>
        <v>4.29</v>
      </c>
    </row>
    <row r="5777" customHeight="1" ht="15">
      <c r="A5777" s="2" t="inlineStr"/>
      <c r="B5777" s="2" t="inlineStr"/>
      <c r="C5777" s="2" t="inlineStr"/>
      <c r="D5777" s="2" t="inlineStr"/>
      <c r="E5777" s="28" t="inlineStr">
        <is>
          <r>
            <t xml:space="preserve">VALOR:</t>
          </r>
        </is>
      </c>
      <c r="F5777" s="28" t="inlineStr"/>
      <c r="G5777" s="29" t="n">
        <f>ROUND(SUM(G5772,G5776),2)</f>
        <v>30.02</v>
      </c>
    </row>
    <row r="5778" customHeight="1" ht="15">
      <c r="A5778" s="2" t="inlineStr"/>
      <c r="B5778" s="2" t="inlineStr"/>
      <c r="C5778" s="2" t="inlineStr"/>
      <c r="D5778" s="2" t="inlineStr"/>
      <c r="E5778" s="28" t="inlineStr">
        <is>
          <r>
            <t xml:space="preserve">VALOR BDI (20.34%):</t>
          </r>
        </is>
      </c>
      <c r="F5778" s="28" t="inlineStr"/>
      <c r="G5778" s="29" t="n">
        <f>ROUND(G5777*(20.34/100),2)</f>
        <v>6.11</v>
      </c>
    </row>
    <row r="5779" customHeight="1" ht="15">
      <c r="A5779" s="2" t="inlineStr"/>
      <c r="B5779" s="2" t="inlineStr"/>
      <c r="C5779" s="2" t="inlineStr"/>
      <c r="D5779" s="2" t="inlineStr"/>
      <c r="E5779" s="28" t="inlineStr">
        <is>
          <r>
            <t xml:space="preserve">VALOR COM BDI:</t>
          </r>
        </is>
      </c>
      <c r="F5779" s="28" t="inlineStr"/>
      <c r="G5779" s="29" t="n">
        <f>G5778+G5777</f>
        <v>36.13</v>
      </c>
    </row>
    <row r="5780" customHeight="1" ht="10">
      <c r="A5780" s="2" t="inlineStr"/>
      <c r="B5780" s="2" t="inlineStr"/>
      <c r="C5780" s="2" t="inlineStr"/>
      <c r="D5780" s="2" t="inlineStr"/>
      <c r="E5780" s="18" t="inlineStr"/>
      <c r="F5780" s="18" t="inlineStr"/>
      <c r="G5780" s="18" t="inlineStr"/>
    </row>
    <row r="5781" customHeight="1" ht="20">
      <c r="A5781" s="19" t="inlineStr">
        <is>
          <r>
            <t xml:space="preserve">​C2175​ REGISTRO GLOBO /FECHO RÁPIDO DE 1 1/4"​ (UN)</t>
          </r>
        </is>
      </c>
      <c r="B5781" s="19" t="inlineStr"/>
      <c r="C5781" s="19" t="inlineStr"/>
      <c r="D5781" s="19" t="inlineStr"/>
      <c r="E5781" s="19" t="inlineStr"/>
      <c r="F5781" s="19" t="inlineStr"/>
      <c r="G5781" s="19" t="inlineStr"/>
    </row>
    <row r="5782" customHeight="1" ht="15">
      <c r="A5782" s="20" t="inlineStr">
        <is>
          <r>
            <t xml:space="preserve">Material</t>
          </r>
        </is>
      </c>
      <c r="B5782" s="20" t="inlineStr"/>
      <c r="C5782" s="21" t="inlineStr">
        <is>
          <r>
            <t xml:space="preserve">FONTE</t>
          </r>
        </is>
      </c>
      <c r="D5782" s="21" t="inlineStr">
        <is>
          <r>
            <t xml:space="preserve">UNID</t>
          </r>
        </is>
      </c>
      <c r="E5782" s="21" t="inlineStr">
        <is>
          <r>
            <t xml:space="preserve">COEFICIENTE</t>
          </r>
        </is>
      </c>
      <c r="F5782" s="21" t="inlineStr">
        <is>
          <r>
            <t xml:space="preserve">PREÇO UNITÁRIO</t>
          </r>
        </is>
      </c>
      <c r="G5782" s="21" t="inlineStr">
        <is>
          <r>
            <t xml:space="preserve">TOTAL</t>
          </r>
        </is>
      </c>
    </row>
    <row r="5783" customHeight="1" ht="15">
      <c r="A5783" s="22" t="inlineStr">
        <is>
          <r>
            <t xml:space="preserve">I1813</t>
          </r>
        </is>
      </c>
      <c r="B5783" s="23" t="inlineStr">
        <is>
          <r>
            <t xml:space="preserve">REGISTRO GLOBO (FECHO RAPIDO) DE 1 1/4"</t>
          </r>
        </is>
      </c>
      <c r="C5783" s="22" t="inlineStr">
        <is>
          <r>
            <t xml:space="preserve">SEINFRA</t>
          </r>
        </is>
      </c>
      <c r="D5783" s="22" t="inlineStr">
        <is>
          <r>
            <t xml:space="preserve">UN</t>
          </r>
        </is>
      </c>
      <c r="E5783" s="24" t="n">
        <v>1.0</v>
      </c>
      <c r="F5783" s="30" t="n">
        <v>113.65</v>
      </c>
      <c r="G5783" s="30" t="n">
        <f>ROUND(ROUND(E5783,8)*F5783,4)</f>
        <v>113.65</v>
      </c>
    </row>
    <row r="5784" customHeight="1" ht="15">
      <c r="A5784" s="2" t="inlineStr"/>
      <c r="B5784" s="2" t="inlineStr"/>
      <c r="C5784" s="2" t="inlineStr"/>
      <c r="D5784" s="2" t="inlineStr"/>
      <c r="E5784" s="26" t="inlineStr">
        <is>
          <r>
            <t xml:space="preserve">TOTAL Material:</t>
          </r>
        </is>
      </c>
      <c r="F5784" s="26" t="inlineStr"/>
      <c r="G5784" s="31" t="n">
        <f>SUM(G5783:G5783)</f>
        <v>113.65</v>
      </c>
    </row>
    <row r="5785" customHeight="1" ht="15">
      <c r="A5785" s="20" t="inlineStr">
        <is>
          <r>
            <t xml:space="preserve">Mão de Obra</t>
          </r>
        </is>
      </c>
      <c r="B5785" s="20" t="inlineStr"/>
      <c r="C5785" s="21" t="inlineStr">
        <is>
          <r>
            <t xml:space="preserve">FONTE</t>
          </r>
        </is>
      </c>
      <c r="D5785" s="21" t="inlineStr">
        <is>
          <r>
            <t xml:space="preserve">UNID</t>
          </r>
        </is>
      </c>
      <c r="E5785" s="21" t="inlineStr">
        <is>
          <r>
            <t xml:space="preserve">COEFICIENTE</t>
          </r>
        </is>
      </c>
      <c r="F5785" s="21" t="inlineStr">
        <is>
          <r>
            <t xml:space="preserve">PREÇO UNITÁRIO</t>
          </r>
        </is>
      </c>
      <c r="G5785" s="21" t="inlineStr">
        <is>
          <r>
            <t xml:space="preserve">TOTAL</t>
          </r>
        </is>
      </c>
    </row>
    <row r="5786" customHeight="1" ht="15">
      <c r="A5786" s="22" t="inlineStr">
        <is>
          <r>
            <t xml:space="preserve">I0043</t>
          </r>
        </is>
      </c>
      <c r="B5786" s="23" t="inlineStr">
        <is>
          <r>
            <t xml:space="preserve">AJUDANTE DE ENCANADOR</t>
          </r>
        </is>
      </c>
      <c r="C5786" s="22" t="inlineStr">
        <is>
          <r>
            <t xml:space="preserve">SEINFRA</t>
          </r>
        </is>
      </c>
      <c r="D5786" s="22" t="inlineStr">
        <is>
          <r>
            <t xml:space="preserve">H</t>
          </r>
        </is>
      </c>
      <c r="E5786" s="24" t="n">
        <v>0.5</v>
      </c>
      <c r="F5786" s="30" t="n">
        <v>21.1</v>
      </c>
      <c r="G5786" s="30" t="n">
        <f>ROUND(ROUND(E5786,8)*F5786,4)</f>
        <v>10.55</v>
      </c>
    </row>
    <row r="5787" customHeight="1" ht="15">
      <c r="A5787" s="22" t="inlineStr">
        <is>
          <r>
            <t xml:space="preserve">I2320</t>
          </r>
        </is>
      </c>
      <c r="B5787" s="23" t="inlineStr">
        <is>
          <r>
            <t xml:space="preserve">ENCANADOR</t>
          </r>
        </is>
      </c>
      <c r="C5787" s="22" t="inlineStr">
        <is>
          <r>
            <t xml:space="preserve">SEINFRA</t>
          </r>
        </is>
      </c>
      <c r="D5787" s="22" t="inlineStr">
        <is>
          <r>
            <t xml:space="preserve">H</t>
          </r>
        </is>
      </c>
      <c r="E5787" s="24" t="n">
        <v>0.15</v>
      </c>
      <c r="F5787" s="30" t="n">
        <v>26.18</v>
      </c>
      <c r="G5787" s="30" t="n">
        <f>ROUND(ROUND(E5787,8)*F5787,4)</f>
        <v>3.927</v>
      </c>
    </row>
    <row r="5788" customHeight="1" ht="15">
      <c r="A5788" s="2" t="inlineStr"/>
      <c r="B5788" s="2" t="inlineStr"/>
      <c r="C5788" s="2" t="inlineStr"/>
      <c r="D5788" s="2" t="inlineStr"/>
      <c r="E5788" s="26" t="inlineStr">
        <is>
          <r>
            <t xml:space="preserve">TOTAL Mão de Obra:</t>
          </r>
        </is>
      </c>
      <c r="F5788" s="26" t="inlineStr"/>
      <c r="G5788" s="31" t="n">
        <f>SUM(G5786:G5787)</f>
        <v>14.477</v>
      </c>
    </row>
    <row r="5789" customHeight="1" ht="15">
      <c r="A5789" s="2" t="inlineStr"/>
      <c r="B5789" s="2" t="inlineStr"/>
      <c r="C5789" s="2" t="inlineStr"/>
      <c r="D5789" s="2" t="inlineStr"/>
      <c r="E5789" s="28" t="inlineStr">
        <is>
          <r>
            <t xml:space="preserve">VALOR:</t>
          </r>
        </is>
      </c>
      <c r="F5789" s="28" t="inlineStr"/>
      <c r="G5789" s="29" t="n">
        <f>ROUND(SUM(G5784,G5788),2)</f>
        <v>128.13</v>
      </c>
    </row>
    <row r="5790" customHeight="1" ht="15">
      <c r="A5790" s="2" t="inlineStr"/>
      <c r="B5790" s="2" t="inlineStr"/>
      <c r="C5790" s="2" t="inlineStr"/>
      <c r="D5790" s="2" t="inlineStr"/>
      <c r="E5790" s="28" t="inlineStr">
        <is>
          <r>
            <t xml:space="preserve">VALOR BDI (20.34%):</t>
          </r>
        </is>
      </c>
      <c r="F5790" s="28" t="inlineStr"/>
      <c r="G5790" s="29" t="n">
        <f>ROUND(G5789*(20.34/100),2)</f>
        <v>26.06</v>
      </c>
    </row>
    <row r="5791" customHeight="1" ht="15">
      <c r="A5791" s="2" t="inlineStr"/>
      <c r="B5791" s="2" t="inlineStr"/>
      <c r="C5791" s="2" t="inlineStr"/>
      <c r="D5791" s="2" t="inlineStr"/>
      <c r="E5791" s="28" t="inlineStr">
        <is>
          <r>
            <t xml:space="preserve">VALOR COM BDI:</t>
          </r>
        </is>
      </c>
      <c r="F5791" s="28" t="inlineStr"/>
      <c r="G5791" s="29" t="n">
        <f>G5790+G5789</f>
        <v>154.19</v>
      </c>
    </row>
    <row r="5792" customHeight="1" ht="10">
      <c r="A5792" s="2" t="inlineStr"/>
      <c r="B5792" s="2" t="inlineStr"/>
      <c r="C5792" s="2" t="inlineStr"/>
      <c r="D5792" s="2" t="inlineStr"/>
      <c r="E5792" s="18" t="inlineStr"/>
      <c r="F5792" s="18" t="inlineStr"/>
      <c r="G5792" s="18" t="inlineStr"/>
    </row>
    <row r="5793" customHeight="1" ht="27">
      <c r="A5793" s="19" t="inlineStr">
        <is>
          <r>
            <t xml:space="preserve">​5679​ RETROESCAVADEIRA SOBRE RODAS COM CARREGADEIRA, TRAÇÃO 4X4, POTÊNCIA LÍQ. 88 HP, CAÇAMBA CARREG. CAP. MÍN. 1 M3, CAÇAMBA RETRO CAP. 0,26 M3, PESO OPERACIONAL MÍN. 6.674 KG, PROFUNDIDADE ESCAVAÇÃO MÁX. 4,37 M - CHI DIURNO. AF_06/2014​ (CHI)</t>
          </r>
        </is>
      </c>
      <c r="B5793" s="19" t="inlineStr"/>
      <c r="C5793" s="19" t="inlineStr"/>
      <c r="D5793" s="19" t="inlineStr"/>
      <c r="E5793" s="19" t="inlineStr"/>
      <c r="F5793" s="19" t="inlineStr"/>
      <c r="G5793" s="19" t="inlineStr"/>
    </row>
    <row r="5794" customHeight="1" ht="15">
      <c r="A5794" s="20" t="inlineStr">
        <is>
          <r>
            <t xml:space="preserve">Mão de Obra com Encargos Complementares</t>
          </r>
        </is>
      </c>
      <c r="B5794" s="20" t="inlineStr"/>
      <c r="C5794" s="21" t="inlineStr">
        <is>
          <r>
            <t xml:space="preserve">FONTE</t>
          </r>
        </is>
      </c>
      <c r="D5794" s="21" t="inlineStr">
        <is>
          <r>
            <t xml:space="preserve">UNID</t>
          </r>
        </is>
      </c>
      <c r="E5794" s="21" t="inlineStr">
        <is>
          <r>
            <t xml:space="preserve">COEFICIENTE</t>
          </r>
        </is>
      </c>
      <c r="F5794" s="21" t="inlineStr">
        <is>
          <r>
            <t xml:space="preserve">PREÇO UNITÁRIO</t>
          </r>
        </is>
      </c>
      <c r="G5794" s="21" t="inlineStr">
        <is>
          <r>
            <t xml:space="preserve">TOTAL</t>
          </r>
        </is>
      </c>
    </row>
    <row r="5795" customHeight="1" ht="21">
      <c r="A5795" s="22" t="inlineStr">
        <is>
          <r>
            <t xml:space="preserve">88294</t>
          </r>
        </is>
      </c>
      <c r="B5795" s="23" t="inlineStr">
        <is>
          <r>
            <t xml:space="preserve">OPERADOR DE ESCAVADEIRA COM ENCARGOS COMPLEMENTARES</t>
          </r>
        </is>
      </c>
      <c r="C5795" s="22" t="inlineStr">
        <is>
          <r>
            <t xml:space="preserve">SINAPI</t>
          </r>
        </is>
      </c>
      <c r="D5795" s="22" t="inlineStr">
        <is>
          <r>
            <t xml:space="preserve">H</t>
          </r>
        </is>
      </c>
      <c r="E5795" s="24" t="n">
        <v>1.0</v>
      </c>
      <c r="F5795" s="25" t="n">
        <v>36.14</v>
      </c>
      <c r="G5795" s="25" t="n">
        <f>TRUNC(TRUNC(E5795,8)*F5795,2)</f>
        <v>36.14</v>
      </c>
    </row>
    <row r="5796" customHeight="1" ht="18">
      <c r="A5796" s="2" t="inlineStr"/>
      <c r="B5796" s="2" t="inlineStr"/>
      <c r="C5796" s="2" t="inlineStr"/>
      <c r="D5796" s="2" t="inlineStr"/>
      <c r="E5796" s="26" t="inlineStr">
        <is>
          <r>
            <t xml:space="preserve">TOTAL Mão de Obra com Encargos Complementares:</t>
          </r>
        </is>
      </c>
      <c r="F5796" s="26" t="inlineStr"/>
      <c r="G5796" s="27" t="n">
        <f>SUM(G5795:G5795)</f>
        <v>36.14</v>
      </c>
    </row>
    <row r="5797" customHeight="1" ht="15">
      <c r="A5797" s="20" t="inlineStr">
        <is>
          <r>
            <t xml:space="preserve">Serviço</t>
          </r>
        </is>
      </c>
      <c r="B5797" s="20" t="inlineStr"/>
      <c r="C5797" s="21" t="inlineStr">
        <is>
          <r>
            <t xml:space="preserve">FONTE</t>
          </r>
        </is>
      </c>
      <c r="D5797" s="21" t="inlineStr">
        <is>
          <r>
            <t xml:space="preserve">UNID</t>
          </r>
        </is>
      </c>
      <c r="E5797" s="21" t="inlineStr">
        <is>
          <r>
            <t xml:space="preserve">COEFICIENTE</t>
          </r>
        </is>
      </c>
      <c r="F5797" s="21" t="inlineStr">
        <is>
          <r>
            <t xml:space="preserve">PREÇO UNITÁRIO</t>
          </r>
        </is>
      </c>
      <c r="G5797" s="21" t="inlineStr">
        <is>
          <r>
            <t xml:space="preserve">TOTAL</t>
          </r>
        </is>
      </c>
    </row>
    <row r="5798" customHeight="1" ht="46">
      <c r="A5798" s="22" t="inlineStr">
        <is>
          <r>
            <t xml:space="preserve">88857</t>
          </r>
        </is>
      </c>
      <c r="B5798" s="23" t="inlineStr">
        <is>
          <r>
            <t xml:space="preserve">RETROESCAVADEIRA SOBRE RODAS COM CARREGADEIRA, TRAÇÃO 4X4, POTÊNCIA LÍQ. 88 HP, CAÇAMBA CARREG. CAP. MÍN. 1 M3, CAÇAMBA RETRO CAP. 0,26 M3, PESO OPERACIONAL MÍN. 6.674 KG, PROFUNDIDADE ESCAVAÇÃO MÁX. 4,37 M - DEPRECIAÇÃO. AF_06/2014</t>
          </r>
        </is>
      </c>
      <c r="C5798" s="22" t="inlineStr">
        <is>
          <r>
            <t xml:space="preserve">SINAPI</t>
          </r>
        </is>
      </c>
      <c r="D5798" s="22" t="inlineStr">
        <is>
          <r>
            <t xml:space="preserve">H</t>
          </r>
        </is>
      </c>
      <c r="E5798" s="24" t="n">
        <v>1.0</v>
      </c>
      <c r="F5798" s="25" t="n">
        <v>26.09</v>
      </c>
      <c r="G5798" s="25" t="n">
        <f>TRUNC(TRUNC(E5798,8)*F5798,2)</f>
        <v>26.09</v>
      </c>
    </row>
    <row r="5799" customHeight="1" ht="46">
      <c r="A5799" s="22" t="inlineStr">
        <is>
          <r>
            <t xml:space="preserve">88858</t>
          </r>
        </is>
      </c>
      <c r="B5799" s="23" t="inlineStr">
        <is>
          <r>
            <t xml:space="preserve">RETROESCAVADEIRA SOBRE RODAS COM CARREGADEIRA, TRAÇÃO 4X4, POTÊNCIA LÍQ. 88 HP, CAÇAMBA CARREG. CAP. MÍN. 1 M3, CAÇAMBA RETRO CAP. 0,26 M3, PESO OPERACIONAL MÍN. 6.674 KG, PROFUNDIDADE ESCAVAÇÃO MÁX. 4,37 M - JUROS. AF_06/2014</t>
          </r>
        </is>
      </c>
      <c r="C5799" s="22" t="inlineStr">
        <is>
          <r>
            <t xml:space="preserve">SINAPI</t>
          </r>
        </is>
      </c>
      <c r="D5799" s="22" t="inlineStr">
        <is>
          <r>
            <t xml:space="preserve">H</t>
          </r>
        </is>
      </c>
      <c r="E5799" s="24" t="n">
        <v>1.0</v>
      </c>
      <c r="F5799" s="25" t="n">
        <v>6.89</v>
      </c>
      <c r="G5799" s="25" t="n">
        <f>TRUNC(TRUNC(E5799,8)*F5799,2)</f>
        <v>6.89</v>
      </c>
    </row>
    <row r="5800" customHeight="1" ht="15">
      <c r="A5800" s="2" t="inlineStr"/>
      <c r="B5800" s="2" t="inlineStr"/>
      <c r="C5800" s="2" t="inlineStr"/>
      <c r="D5800" s="2" t="inlineStr"/>
      <c r="E5800" s="26" t="inlineStr">
        <is>
          <r>
            <t xml:space="preserve">TOTAL Serviço:</t>
          </r>
        </is>
      </c>
      <c r="F5800" s="26" t="inlineStr"/>
      <c r="G5800" s="27" t="n">
        <f>SUM(G5798:G5799)</f>
        <v>32.98</v>
      </c>
    </row>
    <row r="5801" customHeight="1" ht="15">
      <c r="A5801" s="2" t="inlineStr"/>
      <c r="B5801" s="2" t="inlineStr"/>
      <c r="C5801" s="2" t="inlineStr"/>
      <c r="D5801" s="2" t="inlineStr"/>
      <c r="E5801" s="28" t="inlineStr">
        <is>
          <r>
            <t xml:space="preserve">VALOR:</t>
          </r>
        </is>
      </c>
      <c r="F5801" s="28" t="inlineStr"/>
      <c r="G5801" s="29" t="n">
        <f>ROUND(SUM(G5796,G5800),2)</f>
        <v>69.12</v>
      </c>
    </row>
    <row r="5802" customHeight="1" ht="15">
      <c r="A5802" s="2" t="inlineStr"/>
      <c r="B5802" s="2" t="inlineStr"/>
      <c r="C5802" s="2" t="inlineStr"/>
      <c r="D5802" s="2" t="inlineStr"/>
      <c r="E5802" s="28" t="inlineStr">
        <is>
          <r>
            <t xml:space="preserve">VALOR BDI (20.34%):</t>
          </r>
        </is>
      </c>
      <c r="F5802" s="28" t="inlineStr"/>
      <c r="G5802" s="29" t="n">
        <f>ROUND(G5801*(20.34/100),2)</f>
        <v>14.06</v>
      </c>
    </row>
    <row r="5803" customHeight="1" ht="15">
      <c r="A5803" s="2" t="inlineStr"/>
      <c r="B5803" s="2" t="inlineStr"/>
      <c r="C5803" s="2" t="inlineStr"/>
      <c r="D5803" s="2" t="inlineStr"/>
      <c r="E5803" s="28" t="inlineStr">
        <is>
          <r>
            <t xml:space="preserve">VALOR COM BDI:</t>
          </r>
        </is>
      </c>
      <c r="F5803" s="28" t="inlineStr"/>
      <c r="G5803" s="29" t="n">
        <f>G5802+G5801</f>
        <v>83.18</v>
      </c>
    </row>
    <row r="5804" customHeight="1" ht="10">
      <c r="A5804" s="2" t="inlineStr"/>
      <c r="B5804" s="2" t="inlineStr"/>
      <c r="C5804" s="2" t="inlineStr"/>
      <c r="D5804" s="2" t="inlineStr"/>
      <c r="E5804" s="18" t="inlineStr"/>
      <c r="F5804" s="18" t="inlineStr"/>
      <c r="G5804" s="18" t="inlineStr"/>
    </row>
    <row r="5805" customHeight="1" ht="27">
      <c r="A5805" s="19" t="inlineStr">
        <is>
          <r>
            <t xml:space="preserve">​5678​ RETROESCAVADEIRA SOBRE RODAS COM CARREGADEIRA, TRAÇÃO 4X4, POTÊNCIA LÍQ. 88 HP, CAÇAMBA CARREG. CAP. MÍN. 1 M3, CAÇAMBA RETRO CAP. 0,26 M3, PESO OPERACIONAL MÍN. 6.674 KG, PROFUNDIDADE ESCAVAÇÃO MÁX. 4,37 M - CHP DIURNO. AF_06/2014​ (CHP)</t>
          </r>
        </is>
      </c>
      <c r="B5805" s="19" t="inlineStr"/>
      <c r="C5805" s="19" t="inlineStr"/>
      <c r="D5805" s="19" t="inlineStr"/>
      <c r="E5805" s="19" t="inlineStr"/>
      <c r="F5805" s="19" t="inlineStr"/>
      <c r="G5805" s="19" t="inlineStr"/>
    </row>
    <row r="5806" customHeight="1" ht="15">
      <c r="A5806" s="20" t="inlineStr">
        <is>
          <r>
            <t xml:space="preserve">Mão de Obra com Encargos Complementares</t>
          </r>
        </is>
      </c>
      <c r="B5806" s="20" t="inlineStr"/>
      <c r="C5806" s="21" t="inlineStr">
        <is>
          <r>
            <t xml:space="preserve">FONTE</t>
          </r>
        </is>
      </c>
      <c r="D5806" s="21" t="inlineStr">
        <is>
          <r>
            <t xml:space="preserve">UNID</t>
          </r>
        </is>
      </c>
      <c r="E5806" s="21" t="inlineStr">
        <is>
          <r>
            <t xml:space="preserve">COEFICIENTE</t>
          </r>
        </is>
      </c>
      <c r="F5806" s="21" t="inlineStr">
        <is>
          <r>
            <t xml:space="preserve">PREÇO UNITÁRIO</t>
          </r>
        </is>
      </c>
      <c r="G5806" s="21" t="inlineStr">
        <is>
          <r>
            <t xml:space="preserve">TOTAL</t>
          </r>
        </is>
      </c>
    </row>
    <row r="5807" customHeight="1" ht="21">
      <c r="A5807" s="22" t="inlineStr">
        <is>
          <r>
            <t xml:space="preserve">88294</t>
          </r>
        </is>
      </c>
      <c r="B5807" s="23" t="inlineStr">
        <is>
          <r>
            <t xml:space="preserve">OPERADOR DE ESCAVADEIRA COM ENCARGOS COMPLEMENTARES</t>
          </r>
        </is>
      </c>
      <c r="C5807" s="22" t="inlineStr">
        <is>
          <r>
            <t xml:space="preserve">SINAPI</t>
          </r>
        </is>
      </c>
      <c r="D5807" s="22" t="inlineStr">
        <is>
          <r>
            <t xml:space="preserve">H</t>
          </r>
        </is>
      </c>
      <c r="E5807" s="24" t="n">
        <v>1.0</v>
      </c>
      <c r="F5807" s="25" t="n">
        <v>36.14</v>
      </c>
      <c r="G5807" s="25" t="n">
        <f>TRUNC(TRUNC(E5807,8)*F5807,2)</f>
        <v>36.14</v>
      </c>
    </row>
    <row r="5808" customHeight="1" ht="18">
      <c r="A5808" s="2" t="inlineStr"/>
      <c r="B5808" s="2" t="inlineStr"/>
      <c r="C5808" s="2" t="inlineStr"/>
      <c r="D5808" s="2" t="inlineStr"/>
      <c r="E5808" s="26" t="inlineStr">
        <is>
          <r>
            <t xml:space="preserve">TOTAL Mão de Obra com Encargos Complementares:</t>
          </r>
        </is>
      </c>
      <c r="F5808" s="26" t="inlineStr"/>
      <c r="G5808" s="27" t="n">
        <f>SUM(G5807:G5807)</f>
        <v>36.14</v>
      </c>
    </row>
    <row r="5809" customHeight="1" ht="15">
      <c r="A5809" s="20" t="inlineStr">
        <is>
          <r>
            <t xml:space="preserve">Serviço</t>
          </r>
        </is>
      </c>
      <c r="B5809" s="20" t="inlineStr"/>
      <c r="C5809" s="21" t="inlineStr">
        <is>
          <r>
            <t xml:space="preserve">FONTE</t>
          </r>
        </is>
      </c>
      <c r="D5809" s="21" t="inlineStr">
        <is>
          <r>
            <t xml:space="preserve">UNID</t>
          </r>
        </is>
      </c>
      <c r="E5809" s="21" t="inlineStr">
        <is>
          <r>
            <t xml:space="preserve">COEFICIENTE</t>
          </r>
        </is>
      </c>
      <c r="F5809" s="21" t="inlineStr">
        <is>
          <r>
            <t xml:space="preserve">PREÇO UNITÁRIO</t>
          </r>
        </is>
      </c>
      <c r="G5809" s="21" t="inlineStr">
        <is>
          <r>
            <t xml:space="preserve">TOTAL</t>
          </r>
        </is>
      </c>
    </row>
    <row r="5810" customHeight="1" ht="46">
      <c r="A5810" s="22" t="inlineStr">
        <is>
          <r>
            <t xml:space="preserve">88857</t>
          </r>
        </is>
      </c>
      <c r="B5810" s="23" t="inlineStr">
        <is>
          <r>
            <t xml:space="preserve">RETROESCAVADEIRA SOBRE RODAS COM CARREGADEIRA, TRAÇÃO 4X4, POTÊNCIA LÍQ. 88 HP, CAÇAMBA CARREG. CAP. MÍN. 1 M3, CAÇAMBA RETRO CAP. 0,26 M3, PESO OPERACIONAL MÍN. 6.674 KG, PROFUNDIDADE ESCAVAÇÃO MÁX. 4,37 M - DEPRECIAÇÃO. AF_06/2014</t>
          </r>
        </is>
      </c>
      <c r="C5810" s="22" t="inlineStr">
        <is>
          <r>
            <t xml:space="preserve">SINAPI</t>
          </r>
        </is>
      </c>
      <c r="D5810" s="22" t="inlineStr">
        <is>
          <r>
            <t xml:space="preserve">H</t>
          </r>
        </is>
      </c>
      <c r="E5810" s="24" t="n">
        <v>1.0</v>
      </c>
      <c r="F5810" s="25" t="n">
        <v>26.09</v>
      </c>
      <c r="G5810" s="25" t="n">
        <f>TRUNC(TRUNC(E5810,8)*F5810,2)</f>
        <v>26.09</v>
      </c>
    </row>
    <row r="5811" customHeight="1" ht="46">
      <c r="A5811" s="22" t="inlineStr">
        <is>
          <r>
            <t xml:space="preserve">88858</t>
          </r>
        </is>
      </c>
      <c r="B5811" s="23" t="inlineStr">
        <is>
          <r>
            <t xml:space="preserve">RETROESCAVADEIRA SOBRE RODAS COM CARREGADEIRA, TRAÇÃO 4X4, POTÊNCIA LÍQ. 88 HP, CAÇAMBA CARREG. CAP. MÍN. 1 M3, CAÇAMBA RETRO CAP. 0,26 M3, PESO OPERACIONAL MÍN. 6.674 KG, PROFUNDIDADE ESCAVAÇÃO MÁX. 4,37 M - JUROS. AF_06/2014</t>
          </r>
        </is>
      </c>
      <c r="C5811" s="22" t="inlineStr">
        <is>
          <r>
            <t xml:space="preserve">SINAPI</t>
          </r>
        </is>
      </c>
      <c r="D5811" s="22" t="inlineStr">
        <is>
          <r>
            <t xml:space="preserve">H</t>
          </r>
        </is>
      </c>
      <c r="E5811" s="24" t="n">
        <v>1.0</v>
      </c>
      <c r="F5811" s="25" t="n">
        <v>6.89</v>
      </c>
      <c r="G5811" s="25" t="n">
        <f>TRUNC(TRUNC(E5811,8)*F5811,2)</f>
        <v>6.89</v>
      </c>
    </row>
    <row r="5812" customHeight="1" ht="46">
      <c r="A5812" s="22" t="inlineStr">
        <is>
          <r>
            <t xml:space="preserve">5664</t>
          </r>
        </is>
      </c>
      <c r="B5812" s="23" t="inlineStr">
        <is>
          <r>
            <t xml:space="preserve">RETROESCAVADEIRA SOBRE RODAS COM CARREGADEIRA, TRAÇÃO 4X4, POTÊNCIA LÍQ. 88 HP, CAÇAMBA CARREG. CAP. MÍN. 1 M3, CAÇAMBA RETRO CAP. 0,26 M3, PESO OPERACIONAL MÍN. 6.674 KG, PROFUNDIDADE ESCAVAÇÃO MÁX. 4,37 M - MANUTENÇÃO. AF_06/2014</t>
          </r>
        </is>
      </c>
      <c r="C5812" s="22" t="inlineStr">
        <is>
          <r>
            <t xml:space="preserve">SINAPI</t>
          </r>
        </is>
      </c>
      <c r="D5812" s="22" t="inlineStr">
        <is>
          <r>
            <t xml:space="preserve">H</t>
          </r>
        </is>
      </c>
      <c r="E5812" s="24" t="n">
        <v>1.0</v>
      </c>
      <c r="F5812" s="25" t="n">
        <v>32.61</v>
      </c>
      <c r="G5812" s="25" t="n">
        <f>TRUNC(TRUNC(E5812,8)*F5812,2)</f>
        <v>32.61</v>
      </c>
    </row>
    <row r="5813" customHeight="1" ht="46">
      <c r="A5813" s="22" t="inlineStr">
        <is>
          <r>
            <t xml:space="preserve">53786</t>
          </r>
        </is>
      </c>
      <c r="B5813" s="23" t="inlineStr">
        <is>
          <r>
            <t xml:space="preserve">RETROESCAVADEIRA SOBRE RODAS COM CARREGADEIRA, TRAÇÃO 4X4, POTÊNCIA LÍQ. 88 HP, CAÇAMBA CARREG. CAP. MÍN. 1 M3, CAÇAMBA RETRO CAP. 0,26 M3, PESO OPERACIONAL MÍN. 6.674 KG, PROFUNDIDADE ESCAVAÇÃO MÁX. 4,37 M - MATERIAIS NA OPERAÇÃO. AF_06/2014</t>
          </r>
        </is>
      </c>
      <c r="C5813" s="22" t="inlineStr">
        <is>
          <r>
            <t xml:space="preserve">SINAPI</t>
          </r>
        </is>
      </c>
      <c r="D5813" s="22" t="inlineStr">
        <is>
          <r>
            <t xml:space="preserve">H</t>
          </r>
        </is>
      </c>
      <c r="E5813" s="24" t="n">
        <v>1.0</v>
      </c>
      <c r="F5813" s="25" t="n">
        <v>51.18</v>
      </c>
      <c r="G5813" s="25" t="n">
        <f>TRUNC(TRUNC(E5813,8)*F5813,2)</f>
        <v>51.18</v>
      </c>
    </row>
    <row r="5814" customHeight="1" ht="15">
      <c r="A5814" s="2" t="inlineStr"/>
      <c r="B5814" s="2" t="inlineStr"/>
      <c r="C5814" s="2" t="inlineStr"/>
      <c r="D5814" s="2" t="inlineStr"/>
      <c r="E5814" s="26" t="inlineStr">
        <is>
          <r>
            <t xml:space="preserve">TOTAL Serviço:</t>
          </r>
        </is>
      </c>
      <c r="F5814" s="26" t="inlineStr"/>
      <c r="G5814" s="27" t="n">
        <f>SUM(G5810:G5813)</f>
        <v>116.77</v>
      </c>
    </row>
    <row r="5815" customHeight="1" ht="15">
      <c r="A5815" s="2" t="inlineStr"/>
      <c r="B5815" s="2" t="inlineStr"/>
      <c r="C5815" s="2" t="inlineStr"/>
      <c r="D5815" s="2" t="inlineStr"/>
      <c r="E5815" s="28" t="inlineStr">
        <is>
          <r>
            <t xml:space="preserve">VALOR:</t>
          </r>
        </is>
      </c>
      <c r="F5815" s="28" t="inlineStr"/>
      <c r="G5815" s="29" t="n">
        <f>ROUND(SUM(G5808,G5814),2)</f>
        <v>152.91</v>
      </c>
    </row>
    <row r="5816" customHeight="1" ht="15">
      <c r="A5816" s="2" t="inlineStr"/>
      <c r="B5816" s="2" t="inlineStr"/>
      <c r="C5816" s="2" t="inlineStr"/>
      <c r="D5816" s="2" t="inlineStr"/>
      <c r="E5816" s="28" t="inlineStr">
        <is>
          <r>
            <t xml:space="preserve">VALOR BDI (20.34%):</t>
          </r>
        </is>
      </c>
      <c r="F5816" s="28" t="inlineStr"/>
      <c r="G5816" s="29" t="n">
        <f>ROUND(G5815*(20.34/100),2)</f>
        <v>31.1</v>
      </c>
    </row>
    <row r="5817" customHeight="1" ht="15">
      <c r="A5817" s="2" t="inlineStr"/>
      <c r="B5817" s="2" t="inlineStr"/>
      <c r="C5817" s="2" t="inlineStr"/>
      <c r="D5817" s="2" t="inlineStr"/>
      <c r="E5817" s="28" t="inlineStr">
        <is>
          <r>
            <t xml:space="preserve">VALOR COM BDI:</t>
          </r>
        </is>
      </c>
      <c r="F5817" s="28" t="inlineStr"/>
      <c r="G5817" s="29" t="n">
        <f>G5816+G5815</f>
        <v>184.01</v>
      </c>
    </row>
    <row r="5818" customHeight="1" ht="10">
      <c r="A5818" s="2" t="inlineStr"/>
      <c r="B5818" s="2" t="inlineStr"/>
      <c r="C5818" s="2" t="inlineStr"/>
      <c r="D5818" s="2" t="inlineStr"/>
      <c r="E5818" s="18" t="inlineStr"/>
      <c r="F5818" s="18" t="inlineStr"/>
      <c r="G5818" s="18" t="inlineStr"/>
    </row>
    <row r="5819" customHeight="1" ht="27">
      <c r="A5819" s="19" t="inlineStr">
        <is>
          <r>
            <t xml:space="preserve">​88857​ RETROESCAVADEIRA SOBRE RODAS COM CARREGADEIRA, TRAÇÃO 4X4, POTÊNCIA LÍQ. 88 HP, CAÇAMBA CARREG. CAP. MÍN. 1 M3, CAÇAMBA RETRO CAP. 0,26 M3, PESO OPERACIONAL MÍN. 6.674 KG, PROFUNDIDADE ESCAVAÇÃO MÁX. 4,37 M - DEPRECIAÇÃO. AF_06/2014​ (H)</t>
          </r>
        </is>
      </c>
      <c r="B5819" s="19" t="inlineStr"/>
      <c r="C5819" s="19" t="inlineStr"/>
      <c r="D5819" s="19" t="inlineStr"/>
      <c r="E5819" s="19" t="inlineStr"/>
      <c r="F5819" s="19" t="inlineStr"/>
      <c r="G5819" s="19" t="inlineStr"/>
    </row>
    <row r="5820" customHeight="1" ht="15">
      <c r="A5820" s="20" t="inlineStr">
        <is>
          <r>
            <t xml:space="preserve">Equipamento</t>
          </r>
        </is>
      </c>
      <c r="B5820" s="20" t="inlineStr"/>
      <c r="C5820" s="21" t="inlineStr">
        <is>
          <r>
            <t xml:space="preserve">FONTE</t>
          </r>
        </is>
      </c>
      <c r="D5820" s="21" t="inlineStr">
        <is>
          <r>
            <t xml:space="preserve">UNID</t>
          </r>
        </is>
      </c>
      <c r="E5820" s="21" t="inlineStr">
        <is>
          <r>
            <t xml:space="preserve">COEFICIENTE</t>
          </r>
        </is>
      </c>
      <c r="F5820" s="21" t="inlineStr">
        <is>
          <r>
            <t xml:space="preserve">PREÇO UNITÁRIO</t>
          </r>
        </is>
      </c>
      <c r="G5820" s="21" t="inlineStr">
        <is>
          <r>
            <t xml:space="preserve">TOTAL</t>
          </r>
        </is>
      </c>
    </row>
    <row r="5821" customHeight="1" ht="55">
      <c r="A5821" s="22" t="inlineStr">
        <is>
          <r>
            <t xml:space="preserve">00036531</t>
          </r>
        </is>
      </c>
      <c r="B5821" s="23" t="inlineStr">
        <is>
          <r>
            <t xml:space="preserve">RETROESCAVADEIRA SOBRE RODAS COM CARREGADEIRA, TRACAO 4 X 4, POTENCIA LIQUIDA 88 HP, PESO OPERACIONAL MINIMO DE 6674 KG, CAPACIDADE DA CARREGADEIRA DE 1,00 M3 E DA RETROESCAVADEIRA MINIMA DE 0,26 M3, PROFUNDIDADE DE ESCAVACAO MAXIMA DE 4,37 M</t>
          </r>
        </is>
      </c>
      <c r="C5821" s="22" t="inlineStr">
        <is>
          <r>
            <t xml:space="preserve">SINAPI</t>
          </r>
        </is>
      </c>
      <c r="D5821" s="22" t="inlineStr">
        <is>
          <r>
            <t xml:space="preserve">UN</t>
          </r>
        </is>
      </c>
      <c r="E5821" s="24" t="n">
        <v>5.6E-5</v>
      </c>
      <c r="F5821" s="25" t="n">
        <v>465945.09</v>
      </c>
      <c r="G5821" s="25" t="n">
        <f>TRUNC(TRUNC(E5821,8)*F5821,2)</f>
        <v>26.09</v>
      </c>
    </row>
    <row r="5822" customHeight="1" ht="15">
      <c r="A5822" s="2" t="inlineStr"/>
      <c r="B5822" s="2" t="inlineStr"/>
      <c r="C5822" s="2" t="inlineStr"/>
      <c r="D5822" s="2" t="inlineStr"/>
      <c r="E5822" s="26" t="inlineStr">
        <is>
          <r>
            <t xml:space="preserve">TOTAL Equipamento:</t>
          </r>
        </is>
      </c>
      <c r="F5822" s="26" t="inlineStr"/>
      <c r="G5822" s="27" t="n">
        <f>SUM(G5821:G5821)</f>
        <v>26.09</v>
      </c>
    </row>
    <row r="5823" customHeight="1" ht="15">
      <c r="A5823" s="2" t="inlineStr"/>
      <c r="B5823" s="2" t="inlineStr"/>
      <c r="C5823" s="2" t="inlineStr"/>
      <c r="D5823" s="2" t="inlineStr"/>
      <c r="E5823" s="28" t="inlineStr">
        <is>
          <r>
            <t xml:space="preserve">VALOR:</t>
          </r>
        </is>
      </c>
      <c r="F5823" s="28" t="inlineStr"/>
      <c r="G5823" s="29" t="n">
        <f>ROUND(SUM(G5822),2)</f>
        <v>26.09</v>
      </c>
    </row>
    <row r="5824" customHeight="1" ht="15">
      <c r="A5824" s="2" t="inlineStr"/>
      <c r="B5824" s="2" t="inlineStr"/>
      <c r="C5824" s="2" t="inlineStr"/>
      <c r="D5824" s="2" t="inlineStr"/>
      <c r="E5824" s="28" t="inlineStr">
        <is>
          <r>
            <t xml:space="preserve">VALOR BDI (20.34%):</t>
          </r>
        </is>
      </c>
      <c r="F5824" s="28" t="inlineStr"/>
      <c r="G5824" s="29" t="n">
        <f>ROUND(G5823*(20.34/100),2)</f>
        <v>5.31</v>
      </c>
    </row>
    <row r="5825" customHeight="1" ht="15">
      <c r="A5825" s="2" t="inlineStr"/>
      <c r="B5825" s="2" t="inlineStr"/>
      <c r="C5825" s="2" t="inlineStr"/>
      <c r="D5825" s="2" t="inlineStr"/>
      <c r="E5825" s="28" t="inlineStr">
        <is>
          <r>
            <t xml:space="preserve">VALOR COM BDI:</t>
          </r>
        </is>
      </c>
      <c r="F5825" s="28" t="inlineStr"/>
      <c r="G5825" s="29" t="n">
        <f>G5824+G5823</f>
        <v>31.4</v>
      </c>
    </row>
    <row r="5826" customHeight="1" ht="10">
      <c r="A5826" s="2" t="inlineStr"/>
      <c r="B5826" s="2" t="inlineStr"/>
      <c r="C5826" s="2" t="inlineStr"/>
      <c r="D5826" s="2" t="inlineStr"/>
      <c r="E5826" s="18" t="inlineStr"/>
      <c r="F5826" s="18" t="inlineStr"/>
      <c r="G5826" s="18" t="inlineStr"/>
    </row>
    <row r="5827" customHeight="1" ht="20">
      <c r="A5827" s="19" t="inlineStr">
        <is>
          <r>
            <t xml:space="preserve">​88858​ RETROESCAVADEIRA SOBRE RODAS COM CARREGADEIRA, TRAÇÃO 4X4, POTÊNCIA LÍQ. 88 HP, CAÇAMBA CARREG. CAP. MÍN. 1 M3, CAÇAMBA RETRO CAP. 0,26 M3, PESO OPERACIONAL MÍN. 6.674 KG, PROFUNDIDADE ESCAVAÇÃO MÁX. 4,37 M - JUROS. AF_06/2014​ (H)</t>
          </r>
        </is>
      </c>
      <c r="B5827" s="19" t="inlineStr"/>
      <c r="C5827" s="19" t="inlineStr"/>
      <c r="D5827" s="19" t="inlineStr"/>
      <c r="E5827" s="19" t="inlineStr"/>
      <c r="F5827" s="19" t="inlineStr"/>
      <c r="G5827" s="19" t="inlineStr"/>
    </row>
    <row r="5828" customHeight="1" ht="15">
      <c r="A5828" s="20" t="inlineStr">
        <is>
          <r>
            <t xml:space="preserve">Equipamento</t>
          </r>
        </is>
      </c>
      <c r="B5828" s="20" t="inlineStr"/>
      <c r="C5828" s="21" t="inlineStr">
        <is>
          <r>
            <t xml:space="preserve">FONTE</t>
          </r>
        </is>
      </c>
      <c r="D5828" s="21" t="inlineStr">
        <is>
          <r>
            <t xml:space="preserve">UNID</t>
          </r>
        </is>
      </c>
      <c r="E5828" s="21" t="inlineStr">
        <is>
          <r>
            <t xml:space="preserve">COEFICIENTE</t>
          </r>
        </is>
      </c>
      <c r="F5828" s="21" t="inlineStr">
        <is>
          <r>
            <t xml:space="preserve">PREÇO UNITÁRIO</t>
          </r>
        </is>
      </c>
      <c r="G5828" s="21" t="inlineStr">
        <is>
          <r>
            <t xml:space="preserve">TOTAL</t>
          </r>
        </is>
      </c>
    </row>
    <row r="5829" customHeight="1" ht="55">
      <c r="A5829" s="22" t="inlineStr">
        <is>
          <r>
            <t xml:space="preserve">00036531</t>
          </r>
        </is>
      </c>
      <c r="B5829" s="23" t="inlineStr">
        <is>
          <r>
            <t xml:space="preserve">RETROESCAVADEIRA SOBRE RODAS COM CARREGADEIRA, TRACAO 4 X 4, POTENCIA LIQUIDA 88 HP, PESO OPERACIONAL MINIMO DE 6674 KG, CAPACIDADE DA CARREGADEIRA DE 1,00 M3 E DA RETROESCAVADEIRA MINIMA DE 0,26 M3, PROFUNDIDADE DE ESCAVACAO MAXIMA DE 4,37 M</t>
          </r>
        </is>
      </c>
      <c r="C5829" s="22" t="inlineStr">
        <is>
          <r>
            <t xml:space="preserve">SINAPI</t>
          </r>
        </is>
      </c>
      <c r="D5829" s="22" t="inlineStr">
        <is>
          <r>
            <t xml:space="preserve">UN</t>
          </r>
        </is>
      </c>
      <c r="E5829" s="24" t="n">
        <v>1.48E-5</v>
      </c>
      <c r="F5829" s="25" t="n">
        <v>465945.09</v>
      </c>
      <c r="G5829" s="25" t="n">
        <f>TRUNC(TRUNC(E5829,8)*F5829,2)</f>
        <v>6.89</v>
      </c>
    </row>
    <row r="5830" customHeight="1" ht="15">
      <c r="A5830" s="2" t="inlineStr"/>
      <c r="B5830" s="2" t="inlineStr"/>
      <c r="C5830" s="2" t="inlineStr"/>
      <c r="D5830" s="2" t="inlineStr"/>
      <c r="E5830" s="26" t="inlineStr">
        <is>
          <r>
            <t xml:space="preserve">TOTAL Equipamento:</t>
          </r>
        </is>
      </c>
      <c r="F5830" s="26" t="inlineStr"/>
      <c r="G5830" s="27" t="n">
        <f>SUM(G5829:G5829)</f>
        <v>6.89</v>
      </c>
    </row>
    <row r="5831" customHeight="1" ht="15">
      <c r="A5831" s="2" t="inlineStr"/>
      <c r="B5831" s="2" t="inlineStr"/>
      <c r="C5831" s="2" t="inlineStr"/>
      <c r="D5831" s="2" t="inlineStr"/>
      <c r="E5831" s="28" t="inlineStr">
        <is>
          <r>
            <t xml:space="preserve">VALOR:</t>
          </r>
        </is>
      </c>
      <c r="F5831" s="28" t="inlineStr"/>
      <c r="G5831" s="29" t="n">
        <f>ROUND(SUM(G5830),2)</f>
        <v>6.89</v>
      </c>
    </row>
    <row r="5832" customHeight="1" ht="15">
      <c r="A5832" s="2" t="inlineStr"/>
      <c r="B5832" s="2" t="inlineStr"/>
      <c r="C5832" s="2" t="inlineStr"/>
      <c r="D5832" s="2" t="inlineStr"/>
      <c r="E5832" s="28" t="inlineStr">
        <is>
          <r>
            <t xml:space="preserve">VALOR BDI (20.34%):</t>
          </r>
        </is>
      </c>
      <c r="F5832" s="28" t="inlineStr"/>
      <c r="G5832" s="29" t="n">
        <f>ROUND(G5831*(20.34/100),2)</f>
        <v>1.4</v>
      </c>
    </row>
    <row r="5833" customHeight="1" ht="15">
      <c r="A5833" s="2" t="inlineStr"/>
      <c r="B5833" s="2" t="inlineStr"/>
      <c r="C5833" s="2" t="inlineStr"/>
      <c r="D5833" s="2" t="inlineStr"/>
      <c r="E5833" s="28" t="inlineStr">
        <is>
          <r>
            <t xml:space="preserve">VALOR COM BDI:</t>
          </r>
        </is>
      </c>
      <c r="F5833" s="28" t="inlineStr"/>
      <c r="G5833" s="29" t="n">
        <f>G5832+G5831</f>
        <v>8.29</v>
      </c>
    </row>
    <row r="5834" customHeight="1" ht="10">
      <c r="A5834" s="2" t="inlineStr"/>
      <c r="B5834" s="2" t="inlineStr"/>
      <c r="C5834" s="2" t="inlineStr"/>
      <c r="D5834" s="2" t="inlineStr"/>
      <c r="E5834" s="18" t="inlineStr"/>
      <c r="F5834" s="18" t="inlineStr"/>
      <c r="G5834" s="18" t="inlineStr"/>
    </row>
    <row r="5835" customHeight="1" ht="27">
      <c r="A5835" s="19" t="inlineStr">
        <is>
          <r>
            <t xml:space="preserve">​5664​ RETROESCAVADEIRA SOBRE RODAS COM CARREGADEIRA, TRAÇÃO 4X4, POTÊNCIA LÍQ. 88 HP, CAÇAMBA CARREG. CAP. MÍN. 1 M3, CAÇAMBA RETRO CAP. 0,26 M3, PESO OPERACIONAL MÍN. 6.674 KG, PROFUNDIDADE ESCAVAÇÃO MÁX. 4,37 M - MANUTENÇÃO. AF_06/2014​ (H)</t>
          </r>
        </is>
      </c>
      <c r="B5835" s="19" t="inlineStr"/>
      <c r="C5835" s="19" t="inlineStr"/>
      <c r="D5835" s="19" t="inlineStr"/>
      <c r="E5835" s="19" t="inlineStr"/>
      <c r="F5835" s="19" t="inlineStr"/>
      <c r="G5835" s="19" t="inlineStr"/>
    </row>
    <row r="5836" customHeight="1" ht="15">
      <c r="A5836" s="20" t="inlineStr">
        <is>
          <r>
            <t xml:space="preserve">Equipamento</t>
          </r>
        </is>
      </c>
      <c r="B5836" s="20" t="inlineStr"/>
      <c r="C5836" s="21" t="inlineStr">
        <is>
          <r>
            <t xml:space="preserve">FONTE</t>
          </r>
        </is>
      </c>
      <c r="D5836" s="21" t="inlineStr">
        <is>
          <r>
            <t xml:space="preserve">UNID</t>
          </r>
        </is>
      </c>
      <c r="E5836" s="21" t="inlineStr">
        <is>
          <r>
            <t xml:space="preserve">COEFICIENTE</t>
          </r>
        </is>
      </c>
      <c r="F5836" s="21" t="inlineStr">
        <is>
          <r>
            <t xml:space="preserve">PREÇO UNITÁRIO</t>
          </r>
        </is>
      </c>
      <c r="G5836" s="21" t="inlineStr">
        <is>
          <r>
            <t xml:space="preserve">TOTAL</t>
          </r>
        </is>
      </c>
    </row>
    <row r="5837" customHeight="1" ht="55">
      <c r="A5837" s="22" t="inlineStr">
        <is>
          <r>
            <t xml:space="preserve">00036531</t>
          </r>
        </is>
      </c>
      <c r="B5837" s="23" t="inlineStr">
        <is>
          <r>
            <t xml:space="preserve">RETROESCAVADEIRA SOBRE RODAS COM CARREGADEIRA, TRACAO 4 X 4, POTENCIA LIQUIDA 88 HP, PESO OPERACIONAL MINIMO DE 6674 KG, CAPACIDADE DA CARREGADEIRA DE 1,00 M3 E DA RETROESCAVADEIRA MINIMA DE 0,26 M3, PROFUNDIDADE DE ESCAVACAO MAXIMA DE 4,37 M</t>
          </r>
        </is>
      </c>
      <c r="C5837" s="22" t="inlineStr">
        <is>
          <r>
            <t xml:space="preserve">SINAPI</t>
          </r>
        </is>
      </c>
      <c r="D5837" s="22" t="inlineStr">
        <is>
          <r>
            <t xml:space="preserve">UN</t>
          </r>
        </is>
      </c>
      <c r="E5837" s="24" t="n">
        <v>7.0E-5</v>
      </c>
      <c r="F5837" s="25" t="n">
        <v>465945.09</v>
      </c>
      <c r="G5837" s="25" t="n">
        <f>TRUNC(TRUNC(E5837,8)*F5837,2)</f>
        <v>32.61</v>
      </c>
    </row>
    <row r="5838" customHeight="1" ht="15">
      <c r="A5838" s="2" t="inlineStr"/>
      <c r="B5838" s="2" t="inlineStr"/>
      <c r="C5838" s="2" t="inlineStr"/>
      <c r="D5838" s="2" t="inlineStr"/>
      <c r="E5838" s="26" t="inlineStr">
        <is>
          <r>
            <t xml:space="preserve">TOTAL Equipamento:</t>
          </r>
        </is>
      </c>
      <c r="F5838" s="26" t="inlineStr"/>
      <c r="G5838" s="27" t="n">
        <f>SUM(G5837:G5837)</f>
        <v>32.61</v>
      </c>
    </row>
    <row r="5839" customHeight="1" ht="15">
      <c r="A5839" s="2" t="inlineStr"/>
      <c r="B5839" s="2" t="inlineStr"/>
      <c r="C5839" s="2" t="inlineStr"/>
      <c r="D5839" s="2" t="inlineStr"/>
      <c r="E5839" s="28" t="inlineStr">
        <is>
          <r>
            <t xml:space="preserve">VALOR:</t>
          </r>
        </is>
      </c>
      <c r="F5839" s="28" t="inlineStr"/>
      <c r="G5839" s="29" t="n">
        <f>ROUND(SUM(G5838),2)</f>
        <v>32.61</v>
      </c>
    </row>
    <row r="5840" customHeight="1" ht="15">
      <c r="A5840" s="2" t="inlineStr"/>
      <c r="B5840" s="2" t="inlineStr"/>
      <c r="C5840" s="2" t="inlineStr"/>
      <c r="D5840" s="2" t="inlineStr"/>
      <c r="E5840" s="28" t="inlineStr">
        <is>
          <r>
            <t xml:space="preserve">VALOR BDI (20.34%):</t>
          </r>
        </is>
      </c>
      <c r="F5840" s="28" t="inlineStr"/>
      <c r="G5840" s="29" t="n">
        <f>ROUND(G5839*(20.34/100),2)</f>
        <v>6.63</v>
      </c>
    </row>
    <row r="5841" customHeight="1" ht="15">
      <c r="A5841" s="2" t="inlineStr"/>
      <c r="B5841" s="2" t="inlineStr"/>
      <c r="C5841" s="2" t="inlineStr"/>
      <c r="D5841" s="2" t="inlineStr"/>
      <c r="E5841" s="28" t="inlineStr">
        <is>
          <r>
            <t xml:space="preserve">VALOR COM BDI:</t>
          </r>
        </is>
      </c>
      <c r="F5841" s="28" t="inlineStr"/>
      <c r="G5841" s="29" t="n">
        <f>G5840+G5839</f>
        <v>39.24</v>
      </c>
    </row>
    <row r="5842" customHeight="1" ht="10">
      <c r="A5842" s="2" t="inlineStr"/>
      <c r="B5842" s="2" t="inlineStr"/>
      <c r="C5842" s="2" t="inlineStr"/>
      <c r="D5842" s="2" t="inlineStr"/>
      <c r="E5842" s="18" t="inlineStr"/>
      <c r="F5842" s="18" t="inlineStr"/>
      <c r="G5842" s="18" t="inlineStr"/>
    </row>
    <row r="5843" customHeight="1" ht="27">
      <c r="A5843" s="19" t="inlineStr">
        <is>
          <r>
            <t xml:space="preserve">​53786​ RETROESCAVADEIRA SOBRE RODAS COM CARREGADEIRA, TRAÇÃO 4X4, POTÊNCIA LÍQ. 88 HP, CAÇAMBA CARREG. CAP. MÍN. 1 M3, CAÇAMBA RETRO CAP. 0,26 M3, PESO OPERACIONAL MÍN. 6.674 KG, PROFUNDIDADE ESCAVAÇÃO MÁX. 4,37 M - MATERIAIS NA OPERAÇÃO. AF_06/2014​ (H)</t>
          </r>
        </is>
      </c>
      <c r="B5843" s="19" t="inlineStr"/>
      <c r="C5843" s="19" t="inlineStr"/>
      <c r="D5843" s="19" t="inlineStr"/>
      <c r="E5843" s="19" t="inlineStr"/>
      <c r="F5843" s="19" t="inlineStr"/>
      <c r="G5843" s="19" t="inlineStr"/>
    </row>
    <row r="5844" customHeight="1" ht="15">
      <c r="A5844" s="20" t="inlineStr">
        <is>
          <r>
            <t xml:space="preserve">Material</t>
          </r>
        </is>
      </c>
      <c r="B5844" s="20" t="inlineStr"/>
      <c r="C5844" s="21" t="inlineStr">
        <is>
          <r>
            <t xml:space="preserve">FONTE</t>
          </r>
        </is>
      </c>
      <c r="D5844" s="21" t="inlineStr">
        <is>
          <r>
            <t xml:space="preserve">UNID</t>
          </r>
        </is>
      </c>
      <c r="E5844" s="21" t="inlineStr">
        <is>
          <r>
            <t xml:space="preserve">COEFICIENTE</t>
          </r>
        </is>
      </c>
      <c r="F5844" s="21" t="inlineStr">
        <is>
          <r>
            <t xml:space="preserve">PREÇO UNITÁRIO</t>
          </r>
        </is>
      </c>
      <c r="G5844" s="21" t="inlineStr">
        <is>
          <r>
            <t xml:space="preserve">TOTAL</t>
          </r>
        </is>
      </c>
    </row>
    <row r="5845" customHeight="1" ht="21">
      <c r="A5845" s="22" t="inlineStr">
        <is>
          <r>
            <t xml:space="preserve">00004221</t>
          </r>
        </is>
      </c>
      <c r="B5845" s="23" t="inlineStr">
        <is>
          <r>
            <t xml:space="preserve">OLEO DIESEL COMBUSTIVEL COMUM METROPOLITANO S-10 OU S-500</t>
          </r>
        </is>
      </c>
      <c r="C5845" s="22" t="inlineStr">
        <is>
          <r>
            <t xml:space="preserve">SINAPI</t>
          </r>
        </is>
      </c>
      <c r="D5845" s="22" t="inlineStr">
        <is>
          <r>
            <t xml:space="preserve">L</t>
          </r>
        </is>
      </c>
      <c r="E5845" s="24" t="n">
        <v>8.53</v>
      </c>
      <c r="F5845" s="25" t="n">
        <v>6.0</v>
      </c>
      <c r="G5845" s="25" t="n">
        <f>TRUNC(TRUNC(E5845,8)*F5845,2)</f>
        <v>51.18</v>
      </c>
    </row>
    <row r="5846" customHeight="1" ht="15">
      <c r="A5846" s="2" t="inlineStr"/>
      <c r="B5846" s="2" t="inlineStr"/>
      <c r="C5846" s="2" t="inlineStr"/>
      <c r="D5846" s="2" t="inlineStr"/>
      <c r="E5846" s="26" t="inlineStr">
        <is>
          <r>
            <t xml:space="preserve">TOTAL Material:</t>
          </r>
        </is>
      </c>
      <c r="F5846" s="26" t="inlineStr"/>
      <c r="G5846" s="27" t="n">
        <f>SUM(G5845:G5845)</f>
        <v>51.18</v>
      </c>
    </row>
    <row r="5847" customHeight="1" ht="15">
      <c r="A5847" s="2" t="inlineStr"/>
      <c r="B5847" s="2" t="inlineStr"/>
      <c r="C5847" s="2" t="inlineStr"/>
      <c r="D5847" s="2" t="inlineStr"/>
      <c r="E5847" s="28" t="inlineStr">
        <is>
          <r>
            <t xml:space="preserve">VALOR:</t>
          </r>
        </is>
      </c>
      <c r="F5847" s="28" t="inlineStr"/>
      <c r="G5847" s="29" t="n">
        <f>ROUND(SUM(G5846),2)</f>
        <v>51.18</v>
      </c>
    </row>
    <row r="5848" customHeight="1" ht="15">
      <c r="A5848" s="2" t="inlineStr"/>
      <c r="B5848" s="2" t="inlineStr"/>
      <c r="C5848" s="2" t="inlineStr"/>
      <c r="D5848" s="2" t="inlineStr"/>
      <c r="E5848" s="28" t="inlineStr">
        <is>
          <r>
            <t xml:space="preserve">VALOR BDI (20.34%):</t>
          </r>
        </is>
      </c>
      <c r="F5848" s="28" t="inlineStr"/>
      <c r="G5848" s="29" t="n">
        <f>ROUND(G5847*(20.34/100),2)</f>
        <v>10.41</v>
      </c>
    </row>
    <row r="5849" customHeight="1" ht="15">
      <c r="A5849" s="2" t="inlineStr"/>
      <c r="B5849" s="2" t="inlineStr"/>
      <c r="C5849" s="2" t="inlineStr"/>
      <c r="D5849" s="2" t="inlineStr"/>
      <c r="E5849" s="28" t="inlineStr">
        <is>
          <r>
            <t xml:space="preserve">VALOR COM BDI:</t>
          </r>
        </is>
      </c>
      <c r="F5849" s="28" t="inlineStr"/>
      <c r="G5849" s="29" t="n">
        <f>G5848+G5847</f>
        <v>61.59</v>
      </c>
    </row>
    <row r="5850" customHeight="1" ht="10">
      <c r="A5850" s="2" t="inlineStr"/>
      <c r="B5850" s="2" t="inlineStr"/>
      <c r="C5850" s="2" t="inlineStr"/>
      <c r="D5850" s="2" t="inlineStr"/>
      <c r="E5850" s="18" t="inlineStr"/>
      <c r="F5850" s="18" t="inlineStr"/>
      <c r="G5850" s="18" t="inlineStr"/>
    </row>
    <row r="5851" customHeight="1" ht="20">
      <c r="A5851" s="19" t="inlineStr">
        <is>
          <r>
            <t xml:space="preserve">​S02478​ Rasgos em alvenaria para passagem de tubulação diâm 2 1/2" a 4"​ (m)</t>
          </r>
        </is>
      </c>
      <c r="B5851" s="19" t="inlineStr"/>
      <c r="C5851" s="19" t="inlineStr"/>
      <c r="D5851" s="19" t="inlineStr"/>
      <c r="E5851" s="19" t="inlineStr"/>
      <c r="F5851" s="19" t="inlineStr"/>
      <c r="G5851" s="19" t="inlineStr"/>
    </row>
    <row r="5852" customHeight="1" ht="15">
      <c r="A5852" s="20" t="inlineStr">
        <is>
          <r>
            <t xml:space="preserve">Encargos Complementares</t>
          </r>
        </is>
      </c>
      <c r="B5852" s="20" t="inlineStr"/>
      <c r="C5852" s="21" t="inlineStr">
        <is>
          <r>
            <t xml:space="preserve">FONTE</t>
          </r>
        </is>
      </c>
      <c r="D5852" s="21" t="inlineStr">
        <is>
          <r>
            <t xml:space="preserve">UNID</t>
          </r>
        </is>
      </c>
      <c r="E5852" s="21" t="inlineStr">
        <is>
          <r>
            <t xml:space="preserve">COEFICIENTE</t>
          </r>
        </is>
      </c>
      <c r="F5852" s="21" t="inlineStr">
        <is>
          <r>
            <t xml:space="preserve">PREÇO UNITÁRIO</t>
          </r>
        </is>
      </c>
      <c r="G5852" s="21" t="inlineStr">
        <is>
          <r>
            <t xml:space="preserve">TOTAL</t>
          </r>
        </is>
      </c>
    </row>
    <row r="5853" customHeight="1" ht="15">
      <c r="A5853" s="22" t="inlineStr">
        <is>
          <r>
            <t xml:space="preserve">S10554</t>
          </r>
        </is>
      </c>
      <c r="B5853" s="23" t="inlineStr">
        <is>
          <r>
            <t xml:space="preserve">Encargos Complementares - Encanador</t>
          </r>
        </is>
      </c>
      <c r="C5853" s="22" t="inlineStr">
        <is>
          <r>
            <t xml:space="preserve">ORSE</t>
          </r>
        </is>
      </c>
      <c r="D5853" s="22" t="inlineStr">
        <is>
          <r>
            <t xml:space="preserve">h</t>
          </r>
        </is>
      </c>
      <c r="E5853" s="24" t="n">
        <v>0.25</v>
      </c>
      <c r="F5853" s="25" t="n">
        <v>3.9</v>
      </c>
      <c r="G5853" s="25" t="n">
        <f>TRUNC(TRUNC(E5853,8)*F5853,2)</f>
        <v>0.97</v>
      </c>
    </row>
    <row r="5854" customHeight="1" ht="15">
      <c r="A5854" s="22" t="inlineStr">
        <is>
          <r>
            <t xml:space="preserve">S10549</t>
          </r>
        </is>
      </c>
      <c r="B5854" s="23" t="inlineStr">
        <is>
          <r>
            <t xml:space="preserve">Encargos Complementares - Servente</t>
          </r>
        </is>
      </c>
      <c r="C5854" s="22" t="inlineStr">
        <is>
          <r>
            <t xml:space="preserve">ORSE</t>
          </r>
        </is>
      </c>
      <c r="D5854" s="22" t="inlineStr">
        <is>
          <r>
            <t xml:space="preserve">h</t>
          </r>
        </is>
      </c>
      <c r="E5854" s="24" t="n">
        <v>0.25</v>
      </c>
      <c r="F5854" s="25" t="n">
        <v>3.96</v>
      </c>
      <c r="G5854" s="25" t="n">
        <f>TRUNC(TRUNC(E5854,8)*F5854,2)</f>
        <v>0.99</v>
      </c>
    </row>
    <row r="5855" customHeight="1" ht="15">
      <c r="A5855" s="2" t="inlineStr"/>
      <c r="B5855" s="2" t="inlineStr"/>
      <c r="C5855" s="2" t="inlineStr"/>
      <c r="D5855" s="2" t="inlineStr"/>
      <c r="E5855" s="26" t="inlineStr">
        <is>
          <r>
            <t xml:space="preserve">TOTAL Encargos Complementares:</t>
          </r>
        </is>
      </c>
      <c r="F5855" s="26" t="inlineStr"/>
      <c r="G5855" s="27" t="n">
        <f>SUM(G5853:G5854)</f>
        <v>1.96</v>
      </c>
    </row>
    <row r="5856" customHeight="1" ht="15">
      <c r="A5856" s="20" t="inlineStr">
        <is>
          <r>
            <t xml:space="preserve">Mão de Obra</t>
          </r>
        </is>
      </c>
      <c r="B5856" s="20" t="inlineStr"/>
      <c r="C5856" s="21" t="inlineStr">
        <is>
          <r>
            <t xml:space="preserve">FONTE</t>
          </r>
        </is>
      </c>
      <c r="D5856" s="21" t="inlineStr">
        <is>
          <r>
            <t xml:space="preserve">UNID</t>
          </r>
        </is>
      </c>
      <c r="E5856" s="21" t="inlineStr">
        <is>
          <r>
            <t xml:space="preserve">COEFICIENTE</t>
          </r>
        </is>
      </c>
      <c r="F5856" s="21" t="inlineStr">
        <is>
          <r>
            <t xml:space="preserve">PREÇO UNITÁRIO</t>
          </r>
        </is>
      </c>
      <c r="G5856" s="21" t="inlineStr">
        <is>
          <r>
            <t xml:space="preserve">TOTAL</t>
          </r>
        </is>
      </c>
    </row>
    <row r="5857" customHeight="1" ht="15">
      <c r="A5857" s="22" t="inlineStr">
        <is>
          <r>
            <t xml:space="preserve">I02696S</t>
          </r>
        </is>
      </c>
      <c r="B5857" s="23" t="inlineStr">
        <is>
          <r>
            <t xml:space="preserve">Encanador ou bombeiro hidraulico (horista)</t>
          </r>
        </is>
      </c>
      <c r="C5857" s="22" t="inlineStr">
        <is>
          <r>
            <t xml:space="preserve">ORSE</t>
          </r>
        </is>
      </c>
      <c r="D5857" s="22" t="inlineStr">
        <is>
          <r>
            <t xml:space="preserve">h</t>
          </r>
        </is>
      </c>
      <c r="E5857" s="24" t="n">
        <v>0.25</v>
      </c>
      <c r="F5857" s="25" t="n">
        <v>20.44</v>
      </c>
      <c r="G5857" s="25" t="n">
        <f>TRUNC(TRUNC(E5857,8)*F5857,2)</f>
        <v>5.11</v>
      </c>
    </row>
    <row r="5858" customHeight="1" ht="15">
      <c r="A5858" s="22" t="inlineStr">
        <is>
          <r>
            <t xml:space="preserve">I06111S</t>
          </r>
        </is>
      </c>
      <c r="B5858" s="23" t="inlineStr">
        <is>
          <r>
            <t xml:space="preserve">Servente de obras (horista)</t>
          </r>
        </is>
      </c>
      <c r="C5858" s="22" t="inlineStr">
        <is>
          <r>
            <t xml:space="preserve">ORSE</t>
          </r>
        </is>
      </c>
      <c r="D5858" s="22" t="inlineStr">
        <is>
          <r>
            <t xml:space="preserve">h</t>
          </r>
        </is>
      </c>
      <c r="E5858" s="24" t="n">
        <v>0.25</v>
      </c>
      <c r="F5858" s="25" t="n">
        <v>14.58</v>
      </c>
      <c r="G5858" s="25" t="n">
        <f>TRUNC(TRUNC(E5858,8)*F5858,2)</f>
        <v>3.64</v>
      </c>
    </row>
    <row r="5859" customHeight="1" ht="15">
      <c r="A5859" s="2" t="inlineStr"/>
      <c r="B5859" s="2" t="inlineStr"/>
      <c r="C5859" s="2" t="inlineStr"/>
      <c r="D5859" s="2" t="inlineStr"/>
      <c r="E5859" s="26" t="inlineStr">
        <is>
          <r>
            <t xml:space="preserve">TOTAL Mão de Obra:</t>
          </r>
        </is>
      </c>
      <c r="F5859" s="26" t="inlineStr"/>
      <c r="G5859" s="27" t="n">
        <f>SUM(G5857:G5858)</f>
        <v>8.75</v>
      </c>
    </row>
    <row r="5860" customHeight="1" ht="15">
      <c r="A5860" s="2" t="inlineStr"/>
      <c r="B5860" s="2" t="inlineStr"/>
      <c r="C5860" s="2" t="inlineStr"/>
      <c r="D5860" s="2" t="inlineStr"/>
      <c r="E5860" s="28" t="inlineStr">
        <is>
          <r>
            <t xml:space="preserve">VALOR:</t>
          </r>
        </is>
      </c>
      <c r="F5860" s="28" t="inlineStr"/>
      <c r="G5860" s="29" t="n">
        <f>ROUND(SUM(G5855,G5859),2)</f>
        <v>10.7</v>
      </c>
    </row>
    <row r="5861" customHeight="1" ht="15">
      <c r="A5861" s="2" t="inlineStr"/>
      <c r="B5861" s="2" t="inlineStr"/>
      <c r="C5861" s="2" t="inlineStr"/>
      <c r="D5861" s="2" t="inlineStr"/>
      <c r="E5861" s="28" t="inlineStr">
        <is>
          <r>
            <t xml:space="preserve">VALOR BDI (20.34%):</t>
          </r>
        </is>
      </c>
      <c r="F5861" s="28" t="inlineStr"/>
      <c r="G5861" s="29" t="n">
        <f>ROUND(G5860*(20.34/100),2)</f>
        <v>2.18</v>
      </c>
    </row>
    <row r="5862" customHeight="1" ht="15">
      <c r="A5862" s="2" t="inlineStr"/>
      <c r="B5862" s="2" t="inlineStr"/>
      <c r="C5862" s="2" t="inlineStr"/>
      <c r="D5862" s="2" t="inlineStr"/>
      <c r="E5862" s="28" t="inlineStr">
        <is>
          <r>
            <t xml:space="preserve">VALOR COM BDI:</t>
          </r>
        </is>
      </c>
      <c r="F5862" s="28" t="inlineStr"/>
      <c r="G5862" s="29" t="n">
        <f>G5861+G5860</f>
        <v>12.88</v>
      </c>
    </row>
    <row r="5863" customHeight="1" ht="10">
      <c r="A5863" s="2" t="inlineStr"/>
      <c r="B5863" s="2" t="inlineStr"/>
      <c r="C5863" s="2" t="inlineStr"/>
      <c r="D5863" s="2" t="inlineStr"/>
      <c r="E5863" s="18" t="inlineStr"/>
      <c r="F5863" s="18" t="inlineStr"/>
      <c r="G5863" s="18" t="inlineStr"/>
    </row>
    <row r="5864" customHeight="1" ht="20">
      <c r="A5864" s="19" t="inlineStr">
        <is>
          <r>
            <t xml:space="preserve">​S03318​ Reboco especial de parede 2cm com argamassa traço t3 - 1:3 cimento / areia / vedacit​ (m2)</t>
          </r>
        </is>
      </c>
      <c r="B5864" s="19" t="inlineStr"/>
      <c r="C5864" s="19" t="inlineStr"/>
      <c r="D5864" s="19" t="inlineStr"/>
      <c r="E5864" s="19" t="inlineStr"/>
      <c r="F5864" s="19" t="inlineStr"/>
      <c r="G5864" s="19" t="inlineStr"/>
    </row>
    <row r="5865" customHeight="1" ht="15">
      <c r="A5865" s="20" t="inlineStr">
        <is>
          <r>
            <t xml:space="preserve">Encargos Complementares</t>
          </r>
        </is>
      </c>
      <c r="B5865" s="20" t="inlineStr"/>
      <c r="C5865" s="21" t="inlineStr">
        <is>
          <r>
            <t xml:space="preserve">FONTE</t>
          </r>
        </is>
      </c>
      <c r="D5865" s="21" t="inlineStr">
        <is>
          <r>
            <t xml:space="preserve">UNID</t>
          </r>
        </is>
      </c>
      <c r="E5865" s="21" t="inlineStr">
        <is>
          <r>
            <t xml:space="preserve">COEFICIENTE</t>
          </r>
        </is>
      </c>
      <c r="F5865" s="21" t="inlineStr">
        <is>
          <r>
            <t xml:space="preserve">PREÇO UNITÁRIO</t>
          </r>
        </is>
      </c>
      <c r="G5865" s="21" t="inlineStr">
        <is>
          <r>
            <t xml:space="preserve">TOTAL</t>
          </r>
        </is>
      </c>
    </row>
    <row r="5866" customHeight="1" ht="15">
      <c r="A5866" s="22" t="inlineStr">
        <is>
          <r>
            <t xml:space="preserve">S10550</t>
          </r>
        </is>
      </c>
      <c r="B5866" s="23" t="inlineStr">
        <is>
          <r>
            <t xml:space="preserve">Encargos Complementares - Pedreiro</t>
          </r>
        </is>
      </c>
      <c r="C5866" s="22" t="inlineStr">
        <is>
          <r>
            <t xml:space="preserve">ORSE</t>
          </r>
        </is>
      </c>
      <c r="D5866" s="22" t="inlineStr">
        <is>
          <r>
            <t xml:space="preserve">h</t>
          </r>
        </is>
      </c>
      <c r="E5866" s="24" t="n">
        <v>0.6</v>
      </c>
      <c r="F5866" s="25" t="n">
        <v>3.86</v>
      </c>
      <c r="G5866" s="25" t="n">
        <f>TRUNC(TRUNC(E5866,8)*F5866,2)</f>
        <v>2.31</v>
      </c>
    </row>
    <row r="5867" customHeight="1" ht="15">
      <c r="A5867" s="22" t="inlineStr">
        <is>
          <r>
            <t xml:space="preserve">S10549</t>
          </r>
        </is>
      </c>
      <c r="B5867" s="23" t="inlineStr">
        <is>
          <r>
            <t xml:space="preserve">Encargos Complementares - Servente</t>
          </r>
        </is>
      </c>
      <c r="C5867" s="22" t="inlineStr">
        <is>
          <r>
            <t xml:space="preserve">ORSE</t>
          </r>
        </is>
      </c>
      <c r="D5867" s="22" t="inlineStr">
        <is>
          <r>
            <t xml:space="preserve">h</t>
          </r>
        </is>
      </c>
      <c r="E5867" s="24" t="n">
        <v>0.6</v>
      </c>
      <c r="F5867" s="25" t="n">
        <v>3.96</v>
      </c>
      <c r="G5867" s="25" t="n">
        <f>TRUNC(TRUNC(E5867,8)*F5867,2)</f>
        <v>2.37</v>
      </c>
    </row>
    <row r="5868" customHeight="1" ht="15">
      <c r="A5868" s="2" t="inlineStr"/>
      <c r="B5868" s="2" t="inlineStr"/>
      <c r="C5868" s="2" t="inlineStr"/>
      <c r="D5868" s="2" t="inlineStr"/>
      <c r="E5868" s="26" t="inlineStr">
        <is>
          <r>
            <t xml:space="preserve">TOTAL Encargos Complementares:</t>
          </r>
        </is>
      </c>
      <c r="F5868" s="26" t="inlineStr"/>
      <c r="G5868" s="27" t="n">
        <f>SUM(G5866:G5867)</f>
        <v>4.68</v>
      </c>
    </row>
    <row r="5869" customHeight="1" ht="15">
      <c r="A5869" s="20" t="inlineStr">
        <is>
          <r>
            <t xml:space="preserve">Mão de Obra</t>
          </r>
        </is>
      </c>
      <c r="B5869" s="20" t="inlineStr"/>
      <c r="C5869" s="21" t="inlineStr">
        <is>
          <r>
            <t xml:space="preserve">FONTE</t>
          </r>
        </is>
      </c>
      <c r="D5869" s="21" t="inlineStr">
        <is>
          <r>
            <t xml:space="preserve">UNID</t>
          </r>
        </is>
      </c>
      <c r="E5869" s="21" t="inlineStr">
        <is>
          <r>
            <t xml:space="preserve">COEFICIENTE</t>
          </r>
        </is>
      </c>
      <c r="F5869" s="21" t="inlineStr">
        <is>
          <r>
            <t xml:space="preserve">PREÇO UNITÁRIO</t>
          </r>
        </is>
      </c>
      <c r="G5869" s="21" t="inlineStr">
        <is>
          <r>
            <t xml:space="preserve">TOTAL</t>
          </r>
        </is>
      </c>
    </row>
    <row r="5870" customHeight="1" ht="15">
      <c r="A5870" s="22" t="inlineStr">
        <is>
          <r>
            <t xml:space="preserve">I04750S</t>
          </r>
        </is>
      </c>
      <c r="B5870" s="23" t="inlineStr">
        <is>
          <r>
            <t xml:space="preserve">Pedreiro (horista)</t>
          </r>
        </is>
      </c>
      <c r="C5870" s="22" t="inlineStr">
        <is>
          <r>
            <t xml:space="preserve">ORSE</t>
          </r>
        </is>
      </c>
      <c r="D5870" s="22" t="inlineStr">
        <is>
          <r>
            <t xml:space="preserve">h</t>
          </r>
        </is>
      </c>
      <c r="E5870" s="24" t="n">
        <v>0.6</v>
      </c>
      <c r="F5870" s="25" t="n">
        <v>20.44</v>
      </c>
      <c r="G5870" s="25" t="n">
        <f>TRUNC(TRUNC(E5870,8)*F5870,2)</f>
        <v>12.26</v>
      </c>
    </row>
    <row r="5871" customHeight="1" ht="15">
      <c r="A5871" s="22" t="inlineStr">
        <is>
          <r>
            <t xml:space="preserve">I06111S</t>
          </r>
        </is>
      </c>
      <c r="B5871" s="23" t="inlineStr">
        <is>
          <r>
            <t xml:space="preserve">Servente de obras (horista)</t>
          </r>
        </is>
      </c>
      <c r="C5871" s="22" t="inlineStr">
        <is>
          <r>
            <t xml:space="preserve">ORSE</t>
          </r>
        </is>
      </c>
      <c r="D5871" s="22" t="inlineStr">
        <is>
          <r>
            <t xml:space="preserve">h</t>
          </r>
        </is>
      </c>
      <c r="E5871" s="24" t="n">
        <v>0.6</v>
      </c>
      <c r="F5871" s="25" t="n">
        <v>14.58</v>
      </c>
      <c r="G5871" s="25" t="n">
        <f>TRUNC(TRUNC(E5871,8)*F5871,2)</f>
        <v>8.74</v>
      </c>
    </row>
    <row r="5872" customHeight="1" ht="15">
      <c r="A5872" s="2" t="inlineStr"/>
      <c r="B5872" s="2" t="inlineStr"/>
      <c r="C5872" s="2" t="inlineStr"/>
      <c r="D5872" s="2" t="inlineStr"/>
      <c r="E5872" s="26" t="inlineStr">
        <is>
          <r>
            <t xml:space="preserve">TOTAL Mão de Obra:</t>
          </r>
        </is>
      </c>
      <c r="F5872" s="26" t="inlineStr"/>
      <c r="G5872" s="27" t="n">
        <f>SUM(G5870:G5871)</f>
        <v>21.0</v>
      </c>
    </row>
    <row r="5873" customHeight="1" ht="15">
      <c r="A5873" s="20" t="inlineStr">
        <is>
          <r>
            <t xml:space="preserve">Serviço</t>
          </r>
        </is>
      </c>
      <c r="B5873" s="20" t="inlineStr"/>
      <c r="C5873" s="21" t="inlineStr">
        <is>
          <r>
            <t xml:space="preserve">FONTE</t>
          </r>
        </is>
      </c>
      <c r="D5873" s="21" t="inlineStr">
        <is>
          <r>
            <t xml:space="preserve">UNID</t>
          </r>
        </is>
      </c>
      <c r="E5873" s="21" t="inlineStr">
        <is>
          <r>
            <t xml:space="preserve">COEFICIENTE</t>
          </r>
        </is>
      </c>
      <c r="F5873" s="21" t="inlineStr">
        <is>
          <r>
            <t xml:space="preserve">PREÇO UNITÁRIO</t>
          </r>
        </is>
      </c>
      <c r="G5873" s="21" t="inlineStr">
        <is>
          <r>
            <t xml:space="preserve">TOTAL</t>
          </r>
        </is>
      </c>
    </row>
    <row r="5874" customHeight="1" ht="38">
      <c r="A5874" s="22" t="inlineStr">
        <is>
          <r>
            <t xml:space="preserve">S01905</t>
          </r>
        </is>
      </c>
      <c r="B5874" s="23" t="inlineStr">
        <is>
          <r>
            <t xml:space="preserve">Argamassa cimento e areia traço t-3 (1:3), com aditivo vedacit ou similar- 1 saco cimento 50kg / 3 padiolas areia dim. 0,35x0,45x0,23m / 2kg aditivo vedacit - Confecção mecânica e transporte</t>
          </r>
        </is>
      </c>
      <c r="C5874" s="22" t="inlineStr">
        <is>
          <r>
            <t xml:space="preserve">ORSE</t>
          </r>
        </is>
      </c>
      <c r="D5874" s="22" t="inlineStr">
        <is>
          <r>
            <t xml:space="preserve">m3</t>
          </r>
        </is>
      </c>
      <c r="E5874" s="24" t="n">
        <v>0.02</v>
      </c>
      <c r="F5874" s="25" t="n">
        <v>711.5</v>
      </c>
      <c r="G5874" s="25" t="n">
        <f>TRUNC(TRUNC(E5874,8)*F5874,2)</f>
        <v>14.23</v>
      </c>
    </row>
    <row r="5875" customHeight="1" ht="15">
      <c r="A5875" s="2" t="inlineStr"/>
      <c r="B5875" s="2" t="inlineStr"/>
      <c r="C5875" s="2" t="inlineStr"/>
      <c r="D5875" s="2" t="inlineStr"/>
      <c r="E5875" s="26" t="inlineStr">
        <is>
          <r>
            <t xml:space="preserve">TOTAL Serviço:</t>
          </r>
        </is>
      </c>
      <c r="F5875" s="26" t="inlineStr"/>
      <c r="G5875" s="27" t="n">
        <f>SUM(G5874:G5874)</f>
        <v>14.23</v>
      </c>
    </row>
    <row r="5876" customHeight="1" ht="15">
      <c r="A5876" s="2" t="inlineStr"/>
      <c r="B5876" s="2" t="inlineStr"/>
      <c r="C5876" s="2" t="inlineStr"/>
      <c r="D5876" s="2" t="inlineStr"/>
      <c r="E5876" s="28" t="inlineStr">
        <is>
          <r>
            <t xml:space="preserve">VALOR:</t>
          </r>
        </is>
      </c>
      <c r="F5876" s="28" t="inlineStr"/>
      <c r="G5876" s="29" t="n">
        <f>ROUND(SUM(G5868,G5872,G5875),2)</f>
        <v>39.9</v>
      </c>
    </row>
    <row r="5877" customHeight="1" ht="15">
      <c r="A5877" s="2" t="inlineStr"/>
      <c r="B5877" s="2" t="inlineStr"/>
      <c r="C5877" s="2" t="inlineStr"/>
      <c r="D5877" s="2" t="inlineStr"/>
      <c r="E5877" s="28" t="inlineStr">
        <is>
          <r>
            <t xml:space="preserve">VALOR BDI (20.34%):</t>
          </r>
        </is>
      </c>
      <c r="F5877" s="28" t="inlineStr"/>
      <c r="G5877" s="29" t="n">
        <f>ROUND(G5876*(20.34/100),2)</f>
        <v>8.12</v>
      </c>
    </row>
    <row r="5878" customHeight="1" ht="15">
      <c r="A5878" s="2" t="inlineStr"/>
      <c r="B5878" s="2" t="inlineStr"/>
      <c r="C5878" s="2" t="inlineStr"/>
      <c r="D5878" s="2" t="inlineStr"/>
      <c r="E5878" s="28" t="inlineStr">
        <is>
          <r>
            <t xml:space="preserve">VALOR COM BDI:</t>
          </r>
        </is>
      </c>
      <c r="F5878" s="28" t="inlineStr"/>
      <c r="G5878" s="29" t="n">
        <f>G5877+G5876</f>
        <v>48.02</v>
      </c>
    </row>
    <row r="5879" customHeight="1" ht="10">
      <c r="A5879" s="2" t="inlineStr"/>
      <c r="B5879" s="2" t="inlineStr"/>
      <c r="C5879" s="2" t="inlineStr"/>
      <c r="D5879" s="2" t="inlineStr"/>
      <c r="E5879" s="18" t="inlineStr"/>
      <c r="F5879" s="18" t="inlineStr"/>
      <c r="G5879" s="18" t="inlineStr"/>
    </row>
    <row r="5880" customHeight="1" ht="20">
      <c r="A5880" s="19" t="inlineStr">
        <is>
          <r>
            <t xml:space="preserve">​S01908​ Reboco ou emboço externo, de parede, com argamassa traço t5 - 1:2:8 (cimento / cal / areia), espessura 2,0 cm​ (m2)</t>
          </r>
        </is>
      </c>
      <c r="B5880" s="19" t="inlineStr"/>
      <c r="C5880" s="19" t="inlineStr"/>
      <c r="D5880" s="19" t="inlineStr"/>
      <c r="E5880" s="19" t="inlineStr"/>
      <c r="F5880" s="19" t="inlineStr"/>
      <c r="G5880" s="19" t="inlineStr"/>
    </row>
    <row r="5881" customHeight="1" ht="15">
      <c r="A5881" s="20" t="inlineStr">
        <is>
          <r>
            <t xml:space="preserve">Encargos Complementares</t>
          </r>
        </is>
      </c>
      <c r="B5881" s="20" t="inlineStr"/>
      <c r="C5881" s="21" t="inlineStr">
        <is>
          <r>
            <t xml:space="preserve">FONTE</t>
          </r>
        </is>
      </c>
      <c r="D5881" s="21" t="inlineStr">
        <is>
          <r>
            <t xml:space="preserve">UNID</t>
          </r>
        </is>
      </c>
      <c r="E5881" s="21" t="inlineStr">
        <is>
          <r>
            <t xml:space="preserve">COEFICIENTE</t>
          </r>
        </is>
      </c>
      <c r="F5881" s="21" t="inlineStr">
        <is>
          <r>
            <t xml:space="preserve">PREÇO UNITÁRIO</t>
          </r>
        </is>
      </c>
      <c r="G5881" s="21" t="inlineStr">
        <is>
          <r>
            <t xml:space="preserve">TOTAL</t>
          </r>
        </is>
      </c>
    </row>
    <row r="5882" customHeight="1" ht="15">
      <c r="A5882" s="22" t="inlineStr">
        <is>
          <r>
            <t xml:space="preserve">S10550</t>
          </r>
        </is>
      </c>
      <c r="B5882" s="23" t="inlineStr">
        <is>
          <r>
            <t xml:space="preserve">Encargos Complementares - Pedreiro</t>
          </r>
        </is>
      </c>
      <c r="C5882" s="22" t="inlineStr">
        <is>
          <r>
            <t xml:space="preserve">ORSE</t>
          </r>
        </is>
      </c>
      <c r="D5882" s="22" t="inlineStr">
        <is>
          <r>
            <t xml:space="preserve">h</t>
          </r>
        </is>
      </c>
      <c r="E5882" s="24" t="n">
        <v>0.6</v>
      </c>
      <c r="F5882" s="25" t="n">
        <v>3.86</v>
      </c>
      <c r="G5882" s="25" t="n">
        <f>TRUNC(TRUNC(E5882,8)*F5882,2)</f>
        <v>2.31</v>
      </c>
    </row>
    <row r="5883" customHeight="1" ht="15">
      <c r="A5883" s="22" t="inlineStr">
        <is>
          <r>
            <t xml:space="preserve">S10549</t>
          </r>
        </is>
      </c>
      <c r="B5883" s="23" t="inlineStr">
        <is>
          <r>
            <t xml:space="preserve">Encargos Complementares - Servente</t>
          </r>
        </is>
      </c>
      <c r="C5883" s="22" t="inlineStr">
        <is>
          <r>
            <t xml:space="preserve">ORSE</t>
          </r>
        </is>
      </c>
      <c r="D5883" s="22" t="inlineStr">
        <is>
          <r>
            <t xml:space="preserve">h</t>
          </r>
        </is>
      </c>
      <c r="E5883" s="24" t="n">
        <v>0.6</v>
      </c>
      <c r="F5883" s="25" t="n">
        <v>3.96</v>
      </c>
      <c r="G5883" s="25" t="n">
        <f>TRUNC(TRUNC(E5883,8)*F5883,2)</f>
        <v>2.37</v>
      </c>
    </row>
    <row r="5884" customHeight="1" ht="15">
      <c r="A5884" s="2" t="inlineStr"/>
      <c r="B5884" s="2" t="inlineStr"/>
      <c r="C5884" s="2" t="inlineStr"/>
      <c r="D5884" s="2" t="inlineStr"/>
      <c r="E5884" s="26" t="inlineStr">
        <is>
          <r>
            <t xml:space="preserve">TOTAL Encargos Complementares:</t>
          </r>
        </is>
      </c>
      <c r="F5884" s="26" t="inlineStr"/>
      <c r="G5884" s="27" t="n">
        <f>SUM(G5882:G5883)</f>
        <v>4.68</v>
      </c>
    </row>
    <row r="5885" customHeight="1" ht="15">
      <c r="A5885" s="20" t="inlineStr">
        <is>
          <r>
            <t xml:space="preserve">Mão de Obra</t>
          </r>
        </is>
      </c>
      <c r="B5885" s="20" t="inlineStr"/>
      <c r="C5885" s="21" t="inlineStr">
        <is>
          <r>
            <t xml:space="preserve">FONTE</t>
          </r>
        </is>
      </c>
      <c r="D5885" s="21" t="inlineStr">
        <is>
          <r>
            <t xml:space="preserve">UNID</t>
          </r>
        </is>
      </c>
      <c r="E5885" s="21" t="inlineStr">
        <is>
          <r>
            <t xml:space="preserve">COEFICIENTE</t>
          </r>
        </is>
      </c>
      <c r="F5885" s="21" t="inlineStr">
        <is>
          <r>
            <t xml:space="preserve">PREÇO UNITÁRIO</t>
          </r>
        </is>
      </c>
      <c r="G5885" s="21" t="inlineStr">
        <is>
          <r>
            <t xml:space="preserve">TOTAL</t>
          </r>
        </is>
      </c>
    </row>
    <row r="5886" customHeight="1" ht="15">
      <c r="A5886" s="22" t="inlineStr">
        <is>
          <r>
            <t xml:space="preserve">I04750S</t>
          </r>
        </is>
      </c>
      <c r="B5886" s="23" t="inlineStr">
        <is>
          <r>
            <t xml:space="preserve">Pedreiro (horista)</t>
          </r>
        </is>
      </c>
      <c r="C5886" s="22" t="inlineStr">
        <is>
          <r>
            <t xml:space="preserve">ORSE</t>
          </r>
        </is>
      </c>
      <c r="D5886" s="22" t="inlineStr">
        <is>
          <r>
            <t xml:space="preserve">h</t>
          </r>
        </is>
      </c>
      <c r="E5886" s="24" t="n">
        <v>0.6</v>
      </c>
      <c r="F5886" s="25" t="n">
        <v>20.44</v>
      </c>
      <c r="G5886" s="25" t="n">
        <f>TRUNC(TRUNC(E5886,8)*F5886,2)</f>
        <v>12.26</v>
      </c>
    </row>
    <row r="5887" customHeight="1" ht="15">
      <c r="A5887" s="22" t="inlineStr">
        <is>
          <r>
            <t xml:space="preserve">I06111S</t>
          </r>
        </is>
      </c>
      <c r="B5887" s="23" t="inlineStr">
        <is>
          <r>
            <t xml:space="preserve">Servente de obras (horista)</t>
          </r>
        </is>
      </c>
      <c r="C5887" s="22" t="inlineStr">
        <is>
          <r>
            <t xml:space="preserve">ORSE</t>
          </r>
        </is>
      </c>
      <c r="D5887" s="22" t="inlineStr">
        <is>
          <r>
            <t xml:space="preserve">h</t>
          </r>
        </is>
      </c>
      <c r="E5887" s="24" t="n">
        <v>0.6</v>
      </c>
      <c r="F5887" s="25" t="n">
        <v>14.58</v>
      </c>
      <c r="G5887" s="25" t="n">
        <f>TRUNC(TRUNC(E5887,8)*F5887,2)</f>
        <v>8.74</v>
      </c>
    </row>
    <row r="5888" customHeight="1" ht="15">
      <c r="A5888" s="2" t="inlineStr"/>
      <c r="B5888" s="2" t="inlineStr"/>
      <c r="C5888" s="2" t="inlineStr"/>
      <c r="D5888" s="2" t="inlineStr"/>
      <c r="E5888" s="26" t="inlineStr">
        <is>
          <r>
            <t xml:space="preserve">TOTAL Mão de Obra:</t>
          </r>
        </is>
      </c>
      <c r="F5888" s="26" t="inlineStr"/>
      <c r="G5888" s="27" t="n">
        <f>SUM(G5886:G5887)</f>
        <v>21.0</v>
      </c>
    </row>
    <row r="5889" customHeight="1" ht="15">
      <c r="A5889" s="20" t="inlineStr">
        <is>
          <r>
            <t xml:space="preserve">Serviço</t>
          </r>
        </is>
      </c>
      <c r="B5889" s="20" t="inlineStr"/>
      <c r="C5889" s="21" t="inlineStr">
        <is>
          <r>
            <t xml:space="preserve">FONTE</t>
          </r>
        </is>
      </c>
      <c r="D5889" s="21" t="inlineStr">
        <is>
          <r>
            <t xml:space="preserve">UNID</t>
          </r>
        </is>
      </c>
      <c r="E5889" s="21" t="inlineStr">
        <is>
          <r>
            <t xml:space="preserve">COEFICIENTE</t>
          </r>
        </is>
      </c>
      <c r="F5889" s="21" t="inlineStr">
        <is>
          <r>
            <t xml:space="preserve">PREÇO UNITÁRIO</t>
          </r>
        </is>
      </c>
      <c r="G5889" s="21" t="inlineStr">
        <is>
          <r>
            <t xml:space="preserve">TOTAL</t>
          </r>
        </is>
      </c>
    </row>
    <row r="5890" customHeight="1" ht="38">
      <c r="A5890" s="22" t="inlineStr">
        <is>
          <r>
            <t xml:space="preserve">S03308</t>
          </r>
        </is>
      </c>
      <c r="B5890" s="23" t="inlineStr">
        <is>
          <r>
            <t xml:space="preserve">Argamassa em volume - cimento, cal e areia traço t-5 (1:2:8) - 1 saco cimento 50 kg / 2 sacos cal 20 kg / 8 padiolas de areia dim 0.35 x 0.45 x 0.13 m - Confecção mecânica e transporte</t>
          </r>
        </is>
      </c>
      <c r="C5890" s="22" t="inlineStr">
        <is>
          <r>
            <t xml:space="preserve">ORSE</t>
          </r>
        </is>
      </c>
      <c r="D5890" s="22" t="inlineStr">
        <is>
          <r>
            <t xml:space="preserve">m3</t>
          </r>
        </is>
      </c>
      <c r="E5890" s="24" t="n">
        <v>0.02</v>
      </c>
      <c r="F5890" s="25" t="n">
        <v>575.92</v>
      </c>
      <c r="G5890" s="25" t="n">
        <f>TRUNC(TRUNC(E5890,8)*F5890,2)</f>
        <v>11.51</v>
      </c>
    </row>
    <row r="5891" customHeight="1" ht="15">
      <c r="A5891" s="2" t="inlineStr"/>
      <c r="B5891" s="2" t="inlineStr"/>
      <c r="C5891" s="2" t="inlineStr"/>
      <c r="D5891" s="2" t="inlineStr"/>
      <c r="E5891" s="26" t="inlineStr">
        <is>
          <r>
            <t xml:space="preserve">TOTAL Serviço:</t>
          </r>
        </is>
      </c>
      <c r="F5891" s="26" t="inlineStr"/>
      <c r="G5891" s="27" t="n">
        <f>SUM(G5890:G5890)</f>
        <v>11.51</v>
      </c>
    </row>
    <row r="5892" customHeight="1" ht="15">
      <c r="A5892" s="2" t="inlineStr"/>
      <c r="B5892" s="2" t="inlineStr"/>
      <c r="C5892" s="2" t="inlineStr"/>
      <c r="D5892" s="2" t="inlineStr"/>
      <c r="E5892" s="28" t="inlineStr">
        <is>
          <r>
            <t xml:space="preserve">VALOR:</t>
          </r>
        </is>
      </c>
      <c r="F5892" s="28" t="inlineStr"/>
      <c r="G5892" s="29" t="n">
        <f>ROUND(SUM(G5884,G5888,G5891),2)</f>
        <v>37.19</v>
      </c>
    </row>
    <row r="5893" customHeight="1" ht="15">
      <c r="A5893" s="2" t="inlineStr"/>
      <c r="B5893" s="2" t="inlineStr"/>
      <c r="C5893" s="2" t="inlineStr"/>
      <c r="D5893" s="2" t="inlineStr"/>
      <c r="E5893" s="28" t="inlineStr">
        <is>
          <r>
            <t xml:space="preserve">VALOR BDI (20.34%):</t>
          </r>
        </is>
      </c>
      <c r="F5893" s="28" t="inlineStr"/>
      <c r="G5893" s="29" t="n">
        <f>ROUND(G5892*(20.34/100),2)</f>
        <v>7.56</v>
      </c>
    </row>
    <row r="5894" customHeight="1" ht="15">
      <c r="A5894" s="2" t="inlineStr"/>
      <c r="B5894" s="2" t="inlineStr"/>
      <c r="C5894" s="2" t="inlineStr"/>
      <c r="D5894" s="2" t="inlineStr"/>
      <c r="E5894" s="28" t="inlineStr">
        <is>
          <r>
            <t xml:space="preserve">VALOR COM BDI:</t>
          </r>
        </is>
      </c>
      <c r="F5894" s="28" t="inlineStr"/>
      <c r="G5894" s="29" t="n">
        <f>G5893+G5892</f>
        <v>44.75</v>
      </c>
    </row>
    <row r="5895" customHeight="1" ht="10">
      <c r="A5895" s="2" t="inlineStr"/>
      <c r="B5895" s="2" t="inlineStr"/>
      <c r="C5895" s="2" t="inlineStr"/>
      <c r="D5895" s="2" t="inlineStr"/>
      <c r="E5895" s="18" t="inlineStr"/>
      <c r="F5895" s="18" t="inlineStr"/>
      <c r="G5895" s="18" t="inlineStr"/>
    </row>
    <row r="5896" customHeight="1" ht="20">
      <c r="A5896" s="19" t="inlineStr">
        <is>
          <r>
            <t xml:space="preserve">​S08224​ Redução concêntrica 200 x 50mm / 100 x 50mm para eletrocalha metálica (ref. mopa ou similar)​ (un)</t>
          </r>
        </is>
      </c>
      <c r="B5896" s="19" t="inlineStr"/>
      <c r="C5896" s="19" t="inlineStr"/>
      <c r="D5896" s="19" t="inlineStr"/>
      <c r="E5896" s="19" t="inlineStr"/>
      <c r="F5896" s="19" t="inlineStr"/>
      <c r="G5896" s="19" t="inlineStr"/>
    </row>
    <row r="5897" customHeight="1" ht="15">
      <c r="A5897" s="20" t="inlineStr">
        <is>
          <r>
            <t xml:space="preserve">Encargos Complementares</t>
          </r>
        </is>
      </c>
      <c r="B5897" s="20" t="inlineStr"/>
      <c r="C5897" s="21" t="inlineStr">
        <is>
          <r>
            <t xml:space="preserve">FONTE</t>
          </r>
        </is>
      </c>
      <c r="D5897" s="21" t="inlineStr">
        <is>
          <r>
            <t xml:space="preserve">UNID</t>
          </r>
        </is>
      </c>
      <c r="E5897" s="21" t="inlineStr">
        <is>
          <r>
            <t xml:space="preserve">COEFICIENTE</t>
          </r>
        </is>
      </c>
      <c r="F5897" s="21" t="inlineStr">
        <is>
          <r>
            <t xml:space="preserve">PREÇO UNITÁRIO</t>
          </r>
        </is>
      </c>
      <c r="G5897" s="21" t="inlineStr">
        <is>
          <r>
            <t xml:space="preserve">TOTAL</t>
          </r>
        </is>
      </c>
    </row>
    <row r="5898" customHeight="1" ht="15">
      <c r="A5898" s="22" t="inlineStr">
        <is>
          <r>
            <t xml:space="preserve">S10552</t>
          </r>
        </is>
      </c>
      <c r="B5898" s="23" t="inlineStr">
        <is>
          <r>
            <t xml:space="preserve">Encargos Complementares - Eletricista</t>
          </r>
        </is>
      </c>
      <c r="C5898" s="22" t="inlineStr">
        <is>
          <r>
            <t xml:space="preserve">ORSE</t>
          </r>
        </is>
      </c>
      <c r="D5898" s="22" t="inlineStr">
        <is>
          <r>
            <t xml:space="preserve">h</t>
          </r>
        </is>
      </c>
      <c r="E5898" s="24" t="n">
        <v>0.15</v>
      </c>
      <c r="F5898" s="25" t="n">
        <v>3.81</v>
      </c>
      <c r="G5898" s="25" t="n">
        <f>TRUNC(TRUNC(E5898,8)*F5898,2)</f>
        <v>0.57</v>
      </c>
    </row>
    <row r="5899" customHeight="1" ht="15">
      <c r="A5899" s="22" t="inlineStr">
        <is>
          <r>
            <t xml:space="preserve">S10549</t>
          </r>
        </is>
      </c>
      <c r="B5899" s="23" t="inlineStr">
        <is>
          <r>
            <t xml:space="preserve">Encargos Complementares - Servente</t>
          </r>
        </is>
      </c>
      <c r="C5899" s="22" t="inlineStr">
        <is>
          <r>
            <t xml:space="preserve">ORSE</t>
          </r>
        </is>
      </c>
      <c r="D5899" s="22" t="inlineStr">
        <is>
          <r>
            <t xml:space="preserve">h</t>
          </r>
        </is>
      </c>
      <c r="E5899" s="24" t="n">
        <v>0.15</v>
      </c>
      <c r="F5899" s="25" t="n">
        <v>3.96</v>
      </c>
      <c r="G5899" s="25" t="n">
        <f>TRUNC(TRUNC(E5899,8)*F5899,2)</f>
        <v>0.59</v>
      </c>
    </row>
    <row r="5900" customHeight="1" ht="15">
      <c r="A5900" s="2" t="inlineStr"/>
      <c r="B5900" s="2" t="inlineStr"/>
      <c r="C5900" s="2" t="inlineStr"/>
      <c r="D5900" s="2" t="inlineStr"/>
      <c r="E5900" s="26" t="inlineStr">
        <is>
          <r>
            <t xml:space="preserve">TOTAL Encargos Complementares:</t>
          </r>
        </is>
      </c>
      <c r="F5900" s="26" t="inlineStr"/>
      <c r="G5900" s="27" t="n">
        <f>SUM(G5898:G5899)</f>
        <v>1.16</v>
      </c>
    </row>
    <row r="5901" customHeight="1" ht="15">
      <c r="A5901" s="20" t="inlineStr">
        <is>
          <r>
            <t xml:space="preserve">Material</t>
          </r>
        </is>
      </c>
      <c r="B5901" s="20" t="inlineStr"/>
      <c r="C5901" s="21" t="inlineStr">
        <is>
          <r>
            <t xml:space="preserve">FONTE</t>
          </r>
        </is>
      </c>
      <c r="D5901" s="21" t="inlineStr">
        <is>
          <r>
            <t xml:space="preserve">UNID</t>
          </r>
        </is>
      </c>
      <c r="E5901" s="21" t="inlineStr">
        <is>
          <r>
            <t xml:space="preserve">COEFICIENTE</t>
          </r>
        </is>
      </c>
      <c r="F5901" s="21" t="inlineStr">
        <is>
          <r>
            <t xml:space="preserve">PREÇO UNITÁRIO</t>
          </r>
        </is>
      </c>
      <c r="G5901" s="21" t="inlineStr">
        <is>
          <r>
            <t xml:space="preserve">TOTAL</t>
          </r>
        </is>
      </c>
    </row>
    <row r="5902" customHeight="1" ht="21">
      <c r="A5902" s="22" t="inlineStr">
        <is>
          <r>
            <t xml:space="preserve">I08314</t>
          </r>
        </is>
      </c>
      <c r="B5902" s="23" t="inlineStr">
        <is>
          <r>
            <t xml:space="preserve">Redução concêntrica 200 x 50mm / 100 x 50mm para eletrocalha metálica (ref. mopa ou similar)</t>
          </r>
        </is>
      </c>
      <c r="C5902" s="22" t="inlineStr">
        <is>
          <r>
            <t xml:space="preserve">ORSE</t>
          </r>
        </is>
      </c>
      <c r="D5902" s="22" t="inlineStr">
        <is>
          <r>
            <t xml:space="preserve">un</t>
          </r>
        </is>
      </c>
      <c r="E5902" s="24" t="n">
        <v>1.0</v>
      </c>
      <c r="F5902" s="25" t="n">
        <v>36.38</v>
      </c>
      <c r="G5902" s="25" t="n">
        <f>TRUNC(TRUNC(E5902,8)*F5902,2)</f>
        <v>36.38</v>
      </c>
    </row>
    <row r="5903" customHeight="1" ht="15">
      <c r="A5903" s="2" t="inlineStr"/>
      <c r="B5903" s="2" t="inlineStr"/>
      <c r="C5903" s="2" t="inlineStr"/>
      <c r="D5903" s="2" t="inlineStr"/>
      <c r="E5903" s="26" t="inlineStr">
        <is>
          <r>
            <t xml:space="preserve">TOTAL Material:</t>
          </r>
        </is>
      </c>
      <c r="F5903" s="26" t="inlineStr"/>
      <c r="G5903" s="27" t="n">
        <f>SUM(G5902:G5902)</f>
        <v>36.38</v>
      </c>
    </row>
    <row r="5904" customHeight="1" ht="15">
      <c r="A5904" s="20" t="inlineStr">
        <is>
          <r>
            <t xml:space="preserve">Mão de Obra</t>
          </r>
        </is>
      </c>
      <c r="B5904" s="20" t="inlineStr"/>
      <c r="C5904" s="21" t="inlineStr">
        <is>
          <r>
            <t xml:space="preserve">FONTE</t>
          </r>
        </is>
      </c>
      <c r="D5904" s="21" t="inlineStr">
        <is>
          <r>
            <t xml:space="preserve">UNID</t>
          </r>
        </is>
      </c>
      <c r="E5904" s="21" t="inlineStr">
        <is>
          <r>
            <t xml:space="preserve">COEFICIENTE</t>
          </r>
        </is>
      </c>
      <c r="F5904" s="21" t="inlineStr">
        <is>
          <r>
            <t xml:space="preserve">PREÇO UNITÁRIO</t>
          </r>
        </is>
      </c>
      <c r="G5904" s="21" t="inlineStr">
        <is>
          <r>
            <t xml:space="preserve">TOTAL</t>
          </r>
        </is>
      </c>
    </row>
    <row r="5905" customHeight="1" ht="15">
      <c r="A5905" s="22" t="inlineStr">
        <is>
          <r>
            <t xml:space="preserve">I02436S</t>
          </r>
        </is>
      </c>
      <c r="B5905" s="23" t="inlineStr">
        <is>
          <r>
            <t xml:space="preserve">Eletricista (horista)</t>
          </r>
        </is>
      </c>
      <c r="C5905" s="22" t="inlineStr">
        <is>
          <r>
            <t xml:space="preserve">ORSE</t>
          </r>
        </is>
      </c>
      <c r="D5905" s="22" t="inlineStr">
        <is>
          <r>
            <t xml:space="preserve">h</t>
          </r>
        </is>
      </c>
      <c r="E5905" s="24" t="n">
        <v>0.15</v>
      </c>
      <c r="F5905" s="25" t="n">
        <v>20.44</v>
      </c>
      <c r="G5905" s="25" t="n">
        <f>TRUNC(TRUNC(E5905,8)*F5905,2)</f>
        <v>3.06</v>
      </c>
    </row>
    <row r="5906" customHeight="1" ht="15">
      <c r="A5906" s="22" t="inlineStr">
        <is>
          <r>
            <t xml:space="preserve">I06111S</t>
          </r>
        </is>
      </c>
      <c r="B5906" s="23" t="inlineStr">
        <is>
          <r>
            <t xml:space="preserve">Servente de obras (horista)</t>
          </r>
        </is>
      </c>
      <c r="C5906" s="22" t="inlineStr">
        <is>
          <r>
            <t xml:space="preserve">ORSE</t>
          </r>
        </is>
      </c>
      <c r="D5906" s="22" t="inlineStr">
        <is>
          <r>
            <t xml:space="preserve">h</t>
          </r>
        </is>
      </c>
      <c r="E5906" s="24" t="n">
        <v>0.15</v>
      </c>
      <c r="F5906" s="25" t="n">
        <v>14.58</v>
      </c>
      <c r="G5906" s="25" t="n">
        <f>TRUNC(TRUNC(E5906,8)*F5906,2)</f>
        <v>2.18</v>
      </c>
    </row>
    <row r="5907" customHeight="1" ht="15">
      <c r="A5907" s="2" t="inlineStr"/>
      <c r="B5907" s="2" t="inlineStr"/>
      <c r="C5907" s="2" t="inlineStr"/>
      <c r="D5907" s="2" t="inlineStr"/>
      <c r="E5907" s="26" t="inlineStr">
        <is>
          <r>
            <t xml:space="preserve">TOTAL Mão de Obra:</t>
          </r>
        </is>
      </c>
      <c r="F5907" s="26" t="inlineStr"/>
      <c r="G5907" s="27" t="n">
        <f>SUM(G5905:G5906)</f>
        <v>5.24</v>
      </c>
    </row>
    <row r="5908" customHeight="1" ht="15">
      <c r="A5908" s="2" t="inlineStr"/>
      <c r="B5908" s="2" t="inlineStr"/>
      <c r="C5908" s="2" t="inlineStr"/>
      <c r="D5908" s="2" t="inlineStr"/>
      <c r="E5908" s="28" t="inlineStr">
        <is>
          <r>
            <t xml:space="preserve">VALOR:</t>
          </r>
        </is>
      </c>
      <c r="F5908" s="28" t="inlineStr"/>
      <c r="G5908" s="29" t="n">
        <f>ROUND(SUM(G5900,G5903,G5907),2)</f>
        <v>42.83</v>
      </c>
    </row>
    <row r="5909" customHeight="1" ht="15">
      <c r="A5909" s="2" t="inlineStr"/>
      <c r="B5909" s="2" t="inlineStr"/>
      <c r="C5909" s="2" t="inlineStr"/>
      <c r="D5909" s="2" t="inlineStr"/>
      <c r="E5909" s="28" t="inlineStr">
        <is>
          <r>
            <t xml:space="preserve">VALOR BDI (20.34%):</t>
          </r>
        </is>
      </c>
      <c r="F5909" s="28" t="inlineStr"/>
      <c r="G5909" s="29" t="n">
        <f>ROUND(G5908*(20.34/100),2)</f>
        <v>8.71</v>
      </c>
    </row>
    <row r="5910" customHeight="1" ht="15">
      <c r="A5910" s="2" t="inlineStr"/>
      <c r="B5910" s="2" t="inlineStr"/>
      <c r="C5910" s="2" t="inlineStr"/>
      <c r="D5910" s="2" t="inlineStr"/>
      <c r="E5910" s="28" t="inlineStr">
        <is>
          <r>
            <t xml:space="preserve">VALOR COM BDI:</t>
          </r>
        </is>
      </c>
      <c r="F5910" s="28" t="inlineStr"/>
      <c r="G5910" s="29" t="n">
        <f>G5909+G5908</f>
        <v>51.54</v>
      </c>
    </row>
    <row r="5911" customHeight="1" ht="10">
      <c r="A5911" s="2" t="inlineStr"/>
      <c r="B5911" s="2" t="inlineStr"/>
      <c r="C5911" s="2" t="inlineStr"/>
      <c r="D5911" s="2" t="inlineStr"/>
      <c r="E5911" s="18" t="inlineStr"/>
      <c r="F5911" s="18" t="inlineStr"/>
      <c r="G5911" s="18" t="inlineStr"/>
    </row>
    <row r="5912" customHeight="1" ht="20">
      <c r="A5912" s="19" t="inlineStr">
        <is>
          <r>
            <t xml:space="preserve">​S08783​ Redução concêntrica 300 x 100 x 100mm para eletrocalha metálica (ref. mopa ou similar)​ (un)</t>
          </r>
        </is>
      </c>
      <c r="B5912" s="19" t="inlineStr"/>
      <c r="C5912" s="19" t="inlineStr"/>
      <c r="D5912" s="19" t="inlineStr"/>
      <c r="E5912" s="19" t="inlineStr"/>
      <c r="F5912" s="19" t="inlineStr"/>
      <c r="G5912" s="19" t="inlineStr"/>
    </row>
    <row r="5913" customHeight="1" ht="15">
      <c r="A5913" s="20" t="inlineStr">
        <is>
          <r>
            <t xml:space="preserve">Encargos Complementares</t>
          </r>
        </is>
      </c>
      <c r="B5913" s="20" t="inlineStr"/>
      <c r="C5913" s="21" t="inlineStr">
        <is>
          <r>
            <t xml:space="preserve">FONTE</t>
          </r>
        </is>
      </c>
      <c r="D5913" s="21" t="inlineStr">
        <is>
          <r>
            <t xml:space="preserve">UNID</t>
          </r>
        </is>
      </c>
      <c r="E5913" s="21" t="inlineStr">
        <is>
          <r>
            <t xml:space="preserve">COEFICIENTE</t>
          </r>
        </is>
      </c>
      <c r="F5913" s="21" t="inlineStr">
        <is>
          <r>
            <t xml:space="preserve">PREÇO UNITÁRIO</t>
          </r>
        </is>
      </c>
      <c r="G5913" s="21" t="inlineStr">
        <is>
          <r>
            <t xml:space="preserve">TOTAL</t>
          </r>
        </is>
      </c>
    </row>
    <row r="5914" customHeight="1" ht="15">
      <c r="A5914" s="22" t="inlineStr">
        <is>
          <r>
            <t xml:space="preserve">S10552</t>
          </r>
        </is>
      </c>
      <c r="B5914" s="23" t="inlineStr">
        <is>
          <r>
            <t xml:space="preserve">Encargos Complementares - Eletricista</t>
          </r>
        </is>
      </c>
      <c r="C5914" s="22" t="inlineStr">
        <is>
          <r>
            <t xml:space="preserve">ORSE</t>
          </r>
        </is>
      </c>
      <c r="D5914" s="22" t="inlineStr">
        <is>
          <r>
            <t xml:space="preserve">h</t>
          </r>
        </is>
      </c>
      <c r="E5914" s="24" t="n">
        <v>0.15</v>
      </c>
      <c r="F5914" s="25" t="n">
        <v>3.81</v>
      </c>
      <c r="G5914" s="25" t="n">
        <f>TRUNC(TRUNC(E5914,8)*F5914,2)</f>
        <v>0.57</v>
      </c>
    </row>
    <row r="5915" customHeight="1" ht="15">
      <c r="A5915" s="22" t="inlineStr">
        <is>
          <r>
            <t xml:space="preserve">S10549</t>
          </r>
        </is>
      </c>
      <c r="B5915" s="23" t="inlineStr">
        <is>
          <r>
            <t xml:space="preserve">Encargos Complementares - Servente</t>
          </r>
        </is>
      </c>
      <c r="C5915" s="22" t="inlineStr">
        <is>
          <r>
            <t xml:space="preserve">ORSE</t>
          </r>
        </is>
      </c>
      <c r="D5915" s="22" t="inlineStr">
        <is>
          <r>
            <t xml:space="preserve">h</t>
          </r>
        </is>
      </c>
      <c r="E5915" s="24" t="n">
        <v>0.15</v>
      </c>
      <c r="F5915" s="25" t="n">
        <v>3.96</v>
      </c>
      <c r="G5915" s="25" t="n">
        <f>TRUNC(TRUNC(E5915,8)*F5915,2)</f>
        <v>0.59</v>
      </c>
    </row>
    <row r="5916" customHeight="1" ht="15">
      <c r="A5916" s="2" t="inlineStr"/>
      <c r="B5916" s="2" t="inlineStr"/>
      <c r="C5916" s="2" t="inlineStr"/>
      <c r="D5916" s="2" t="inlineStr"/>
      <c r="E5916" s="26" t="inlineStr">
        <is>
          <r>
            <t xml:space="preserve">TOTAL Encargos Complementares:</t>
          </r>
        </is>
      </c>
      <c r="F5916" s="26" t="inlineStr"/>
      <c r="G5916" s="27" t="n">
        <f>SUM(G5914:G5915)</f>
        <v>1.16</v>
      </c>
    </row>
    <row r="5917" customHeight="1" ht="15">
      <c r="A5917" s="20" t="inlineStr">
        <is>
          <r>
            <t xml:space="preserve">Material</t>
          </r>
        </is>
      </c>
      <c r="B5917" s="20" t="inlineStr"/>
      <c r="C5917" s="21" t="inlineStr">
        <is>
          <r>
            <t xml:space="preserve">FONTE</t>
          </r>
        </is>
      </c>
      <c r="D5917" s="21" t="inlineStr">
        <is>
          <r>
            <t xml:space="preserve">UNID</t>
          </r>
        </is>
      </c>
      <c r="E5917" s="21" t="inlineStr">
        <is>
          <r>
            <t xml:space="preserve">COEFICIENTE</t>
          </r>
        </is>
      </c>
      <c r="F5917" s="21" t="inlineStr">
        <is>
          <r>
            <t xml:space="preserve">PREÇO UNITÁRIO</t>
          </r>
        </is>
      </c>
      <c r="G5917" s="21" t="inlineStr">
        <is>
          <r>
            <t xml:space="preserve">TOTAL</t>
          </r>
        </is>
      </c>
    </row>
    <row r="5918" customHeight="1" ht="21">
      <c r="A5918" s="22" t="inlineStr">
        <is>
          <r>
            <t xml:space="preserve">I09076</t>
          </r>
        </is>
      </c>
      <c r="B5918" s="23" t="inlineStr">
        <is>
          <r>
            <t xml:space="preserve">Redução concêntrica 300 x 100mm x 100mm para eletrocalha metálica (ref. mopa ou similar)</t>
          </r>
        </is>
      </c>
      <c r="C5918" s="22" t="inlineStr">
        <is>
          <r>
            <t xml:space="preserve">ORSE</t>
          </r>
        </is>
      </c>
      <c r="D5918" s="22" t="inlineStr">
        <is>
          <r>
            <t xml:space="preserve">un</t>
          </r>
        </is>
      </c>
      <c r="E5918" s="24" t="n">
        <v>1.0</v>
      </c>
      <c r="F5918" s="25" t="n">
        <v>69.0</v>
      </c>
      <c r="G5918" s="25" t="n">
        <f>TRUNC(TRUNC(E5918,8)*F5918,2)</f>
        <v>69.0</v>
      </c>
    </row>
    <row r="5919" customHeight="1" ht="15">
      <c r="A5919" s="2" t="inlineStr"/>
      <c r="B5919" s="2" t="inlineStr"/>
      <c r="C5919" s="2" t="inlineStr"/>
      <c r="D5919" s="2" t="inlineStr"/>
      <c r="E5919" s="26" t="inlineStr">
        <is>
          <r>
            <t xml:space="preserve">TOTAL Material:</t>
          </r>
        </is>
      </c>
      <c r="F5919" s="26" t="inlineStr"/>
      <c r="G5919" s="27" t="n">
        <f>SUM(G5918:G5918)</f>
        <v>69.0</v>
      </c>
    </row>
    <row r="5920" customHeight="1" ht="15">
      <c r="A5920" s="20" t="inlineStr">
        <is>
          <r>
            <t xml:space="preserve">Mão de Obra</t>
          </r>
        </is>
      </c>
      <c r="B5920" s="20" t="inlineStr"/>
      <c r="C5920" s="21" t="inlineStr">
        <is>
          <r>
            <t xml:space="preserve">FONTE</t>
          </r>
        </is>
      </c>
      <c r="D5920" s="21" t="inlineStr">
        <is>
          <r>
            <t xml:space="preserve">UNID</t>
          </r>
        </is>
      </c>
      <c r="E5920" s="21" t="inlineStr">
        <is>
          <r>
            <t xml:space="preserve">COEFICIENTE</t>
          </r>
        </is>
      </c>
      <c r="F5920" s="21" t="inlineStr">
        <is>
          <r>
            <t xml:space="preserve">PREÇO UNITÁRIO</t>
          </r>
        </is>
      </c>
      <c r="G5920" s="21" t="inlineStr">
        <is>
          <r>
            <t xml:space="preserve">TOTAL</t>
          </r>
        </is>
      </c>
    </row>
    <row r="5921" customHeight="1" ht="15">
      <c r="A5921" s="22" t="inlineStr">
        <is>
          <r>
            <t xml:space="preserve">I02436S</t>
          </r>
        </is>
      </c>
      <c r="B5921" s="23" t="inlineStr">
        <is>
          <r>
            <t xml:space="preserve">Eletricista (horista)</t>
          </r>
        </is>
      </c>
      <c r="C5921" s="22" t="inlineStr">
        <is>
          <r>
            <t xml:space="preserve">ORSE</t>
          </r>
        </is>
      </c>
      <c r="D5921" s="22" t="inlineStr">
        <is>
          <r>
            <t xml:space="preserve">h</t>
          </r>
        </is>
      </c>
      <c r="E5921" s="24" t="n">
        <v>0.15</v>
      </c>
      <c r="F5921" s="25" t="n">
        <v>20.44</v>
      </c>
      <c r="G5921" s="25" t="n">
        <f>TRUNC(TRUNC(E5921,8)*F5921,2)</f>
        <v>3.06</v>
      </c>
    </row>
    <row r="5922" customHeight="1" ht="15">
      <c r="A5922" s="22" t="inlineStr">
        <is>
          <r>
            <t xml:space="preserve">I06111S</t>
          </r>
        </is>
      </c>
      <c r="B5922" s="23" t="inlineStr">
        <is>
          <r>
            <t xml:space="preserve">Servente de obras (horista)</t>
          </r>
        </is>
      </c>
      <c r="C5922" s="22" t="inlineStr">
        <is>
          <r>
            <t xml:space="preserve">ORSE</t>
          </r>
        </is>
      </c>
      <c r="D5922" s="22" t="inlineStr">
        <is>
          <r>
            <t xml:space="preserve">h</t>
          </r>
        </is>
      </c>
      <c r="E5922" s="24" t="n">
        <v>0.15</v>
      </c>
      <c r="F5922" s="25" t="n">
        <v>14.58</v>
      </c>
      <c r="G5922" s="25" t="n">
        <f>TRUNC(TRUNC(E5922,8)*F5922,2)</f>
        <v>2.18</v>
      </c>
    </row>
    <row r="5923" customHeight="1" ht="15">
      <c r="A5923" s="2" t="inlineStr"/>
      <c r="B5923" s="2" t="inlineStr"/>
      <c r="C5923" s="2" t="inlineStr"/>
      <c r="D5923" s="2" t="inlineStr"/>
      <c r="E5923" s="26" t="inlineStr">
        <is>
          <r>
            <t xml:space="preserve">TOTAL Mão de Obra:</t>
          </r>
        </is>
      </c>
      <c r="F5923" s="26" t="inlineStr"/>
      <c r="G5923" s="27" t="n">
        <f>SUM(G5921:G5922)</f>
        <v>5.24</v>
      </c>
    </row>
    <row r="5924" customHeight="1" ht="15">
      <c r="A5924" s="2" t="inlineStr"/>
      <c r="B5924" s="2" t="inlineStr"/>
      <c r="C5924" s="2" t="inlineStr"/>
      <c r="D5924" s="2" t="inlineStr"/>
      <c r="E5924" s="28" t="inlineStr">
        <is>
          <r>
            <t xml:space="preserve">VALOR:</t>
          </r>
        </is>
      </c>
      <c r="F5924" s="28" t="inlineStr"/>
      <c r="G5924" s="29" t="n">
        <f>ROUND(SUM(G5916,G5919,G5923),2)</f>
        <v>75.45</v>
      </c>
    </row>
    <row r="5925" customHeight="1" ht="15">
      <c r="A5925" s="2" t="inlineStr"/>
      <c r="B5925" s="2" t="inlineStr"/>
      <c r="C5925" s="2" t="inlineStr"/>
      <c r="D5925" s="2" t="inlineStr"/>
      <c r="E5925" s="28" t="inlineStr">
        <is>
          <r>
            <t xml:space="preserve">VALOR BDI (20.34%):</t>
          </r>
        </is>
      </c>
      <c r="F5925" s="28" t="inlineStr"/>
      <c r="G5925" s="29" t="n">
        <f>ROUND(G5924*(20.34/100),2)</f>
        <v>15.35</v>
      </c>
    </row>
    <row r="5926" customHeight="1" ht="15">
      <c r="A5926" s="2" t="inlineStr"/>
      <c r="B5926" s="2" t="inlineStr"/>
      <c r="C5926" s="2" t="inlineStr"/>
      <c r="D5926" s="2" t="inlineStr"/>
      <c r="E5926" s="28" t="inlineStr">
        <is>
          <r>
            <t xml:space="preserve">VALOR COM BDI:</t>
          </r>
        </is>
      </c>
      <c r="F5926" s="28" t="inlineStr"/>
      <c r="G5926" s="29" t="n">
        <f>G5925+G5924</f>
        <v>90.8</v>
      </c>
    </row>
    <row r="5927" customHeight="1" ht="10">
      <c r="A5927" s="2" t="inlineStr"/>
      <c r="B5927" s="2" t="inlineStr"/>
      <c r="C5927" s="2" t="inlineStr"/>
      <c r="D5927" s="2" t="inlineStr"/>
      <c r="E5927" s="18" t="inlineStr"/>
      <c r="F5927" s="18" t="inlineStr"/>
      <c r="G5927" s="18" t="inlineStr"/>
    </row>
    <row r="5928" customHeight="1" ht="20">
      <c r="A5928" s="19" t="inlineStr">
        <is>
          <r>
            <t xml:space="preserve">​S01657​ Redução excêntrica em pvc rígido c/ anéis, para esgoto primário, diâm =100 x 75mm​ (un)</t>
          </r>
        </is>
      </c>
      <c r="B5928" s="19" t="inlineStr"/>
      <c r="C5928" s="19" t="inlineStr"/>
      <c r="D5928" s="19" t="inlineStr"/>
      <c r="E5928" s="19" t="inlineStr"/>
      <c r="F5928" s="19" t="inlineStr"/>
      <c r="G5928" s="19" t="inlineStr"/>
    </row>
    <row r="5929" customHeight="1" ht="15">
      <c r="A5929" s="20" t="inlineStr">
        <is>
          <r>
            <t xml:space="preserve">Encargos Complementares</t>
          </r>
        </is>
      </c>
      <c r="B5929" s="20" t="inlineStr"/>
      <c r="C5929" s="21" t="inlineStr">
        <is>
          <r>
            <t xml:space="preserve">FONTE</t>
          </r>
        </is>
      </c>
      <c r="D5929" s="21" t="inlineStr">
        <is>
          <r>
            <t xml:space="preserve">UNID</t>
          </r>
        </is>
      </c>
      <c r="E5929" s="21" t="inlineStr">
        <is>
          <r>
            <t xml:space="preserve">COEFICIENTE</t>
          </r>
        </is>
      </c>
      <c r="F5929" s="21" t="inlineStr">
        <is>
          <r>
            <t xml:space="preserve">PREÇO UNITÁRIO</t>
          </r>
        </is>
      </c>
      <c r="G5929" s="21" t="inlineStr">
        <is>
          <r>
            <t xml:space="preserve">TOTAL</t>
          </r>
        </is>
      </c>
    </row>
    <row r="5930" customHeight="1" ht="15">
      <c r="A5930" s="22" t="inlineStr">
        <is>
          <r>
            <t xml:space="preserve">S10554</t>
          </r>
        </is>
      </c>
      <c r="B5930" s="23" t="inlineStr">
        <is>
          <r>
            <t xml:space="preserve">Encargos Complementares - Encanador</t>
          </r>
        </is>
      </c>
      <c r="C5930" s="22" t="inlineStr">
        <is>
          <r>
            <t xml:space="preserve">ORSE</t>
          </r>
        </is>
      </c>
      <c r="D5930" s="22" t="inlineStr">
        <is>
          <r>
            <t xml:space="preserve">h</t>
          </r>
        </is>
      </c>
      <c r="E5930" s="24" t="n">
        <v>0.23</v>
      </c>
      <c r="F5930" s="25" t="n">
        <v>3.9</v>
      </c>
      <c r="G5930" s="25" t="n">
        <f>TRUNC(TRUNC(E5930,8)*F5930,2)</f>
        <v>0.89</v>
      </c>
    </row>
    <row r="5931" customHeight="1" ht="15">
      <c r="A5931" s="22" t="inlineStr">
        <is>
          <r>
            <t xml:space="preserve">S10549</t>
          </r>
        </is>
      </c>
      <c r="B5931" s="23" t="inlineStr">
        <is>
          <r>
            <t xml:space="preserve">Encargos Complementares - Servente</t>
          </r>
        </is>
      </c>
      <c r="C5931" s="22" t="inlineStr">
        <is>
          <r>
            <t xml:space="preserve">ORSE</t>
          </r>
        </is>
      </c>
      <c r="D5931" s="22" t="inlineStr">
        <is>
          <r>
            <t xml:space="preserve">h</t>
          </r>
        </is>
      </c>
      <c r="E5931" s="24" t="n">
        <v>0.23</v>
      </c>
      <c r="F5931" s="25" t="n">
        <v>3.96</v>
      </c>
      <c r="G5931" s="25" t="n">
        <f>TRUNC(TRUNC(E5931,8)*F5931,2)</f>
        <v>0.91</v>
      </c>
    </row>
    <row r="5932" customHeight="1" ht="15">
      <c r="A5932" s="2" t="inlineStr"/>
      <c r="B5932" s="2" t="inlineStr"/>
      <c r="C5932" s="2" t="inlineStr"/>
      <c r="D5932" s="2" t="inlineStr"/>
      <c r="E5932" s="26" t="inlineStr">
        <is>
          <r>
            <t xml:space="preserve">TOTAL Encargos Complementares:</t>
          </r>
        </is>
      </c>
      <c r="F5932" s="26" t="inlineStr"/>
      <c r="G5932" s="27" t="n">
        <f>SUM(G5930:G5931)</f>
        <v>1.8</v>
      </c>
    </row>
    <row r="5933" customHeight="1" ht="15">
      <c r="A5933" s="20" t="inlineStr">
        <is>
          <r>
            <t xml:space="preserve">Material</t>
          </r>
        </is>
      </c>
      <c r="B5933" s="20" t="inlineStr"/>
      <c r="C5933" s="21" t="inlineStr">
        <is>
          <r>
            <t xml:space="preserve">FONTE</t>
          </r>
        </is>
      </c>
      <c r="D5933" s="21" t="inlineStr">
        <is>
          <r>
            <t xml:space="preserve">UNID</t>
          </r>
        </is>
      </c>
      <c r="E5933" s="21" t="inlineStr">
        <is>
          <r>
            <t xml:space="preserve">COEFICIENTE</t>
          </r>
        </is>
      </c>
      <c r="F5933" s="21" t="inlineStr">
        <is>
          <r>
            <t xml:space="preserve">PREÇO UNITÁRIO</t>
          </r>
        </is>
      </c>
      <c r="G5933" s="21" t="inlineStr">
        <is>
          <r>
            <t xml:space="preserve">TOTAL</t>
          </r>
        </is>
      </c>
    </row>
    <row r="5934" customHeight="1" ht="21">
      <c r="A5934" s="22" t="inlineStr">
        <is>
          <r>
            <t xml:space="preserve">I00297S</t>
          </r>
        </is>
      </c>
      <c r="B5934" s="23" t="inlineStr">
        <is>
          <r>
            <t xml:space="preserve">Anel borracha para tubo esgoto predial, dn 75 mm (nbr 5688)</t>
          </r>
        </is>
      </c>
      <c r="C5934" s="22" t="inlineStr">
        <is>
          <r>
            <t xml:space="preserve">ORSE</t>
          </r>
        </is>
      </c>
      <c r="D5934" s="22" t="inlineStr">
        <is>
          <r>
            <t xml:space="preserve">un</t>
          </r>
        </is>
      </c>
      <c r="E5934" s="24" t="n">
        <v>1.0</v>
      </c>
      <c r="F5934" s="25" t="n">
        <v>2.66</v>
      </c>
      <c r="G5934" s="25" t="n">
        <f>TRUNC(TRUNC(E5934,8)*F5934,2)</f>
        <v>2.66</v>
      </c>
    </row>
    <row r="5935" customHeight="1" ht="15">
      <c r="A5935" s="22" t="inlineStr">
        <is>
          <r>
            <t xml:space="preserve">I01703</t>
          </r>
        </is>
      </c>
      <c r="B5935" s="23" t="inlineStr">
        <is>
          <r>
            <t xml:space="preserve">Pasta lubrificante p/ pvc je</t>
          </r>
        </is>
      </c>
      <c r="C5935" s="22" t="inlineStr">
        <is>
          <r>
            <t xml:space="preserve">ORSE</t>
          </r>
        </is>
      </c>
      <c r="D5935" s="22" t="inlineStr">
        <is>
          <r>
            <t xml:space="preserve">kg</t>
          </r>
        </is>
      </c>
      <c r="E5935" s="24" t="n">
        <v>0.038</v>
      </c>
      <c r="F5935" s="25" t="n">
        <v>63.5</v>
      </c>
      <c r="G5935" s="25" t="n">
        <f>TRUNC(TRUNC(E5935,8)*F5935,2)</f>
        <v>2.41</v>
      </c>
    </row>
    <row r="5936" customHeight="1" ht="15">
      <c r="A5936" s="22" t="inlineStr">
        <is>
          <r>
            <t xml:space="preserve">I01938</t>
          </r>
        </is>
      </c>
      <c r="B5936" s="23" t="inlineStr">
        <is>
          <r>
            <t xml:space="preserve">Reducao excentrica pvc sanitario d= 100 x 75mm</t>
          </r>
        </is>
      </c>
      <c r="C5936" s="22" t="inlineStr">
        <is>
          <r>
            <t xml:space="preserve">ORSE</t>
          </r>
        </is>
      </c>
      <c r="D5936" s="22" t="inlineStr">
        <is>
          <r>
            <t xml:space="preserve">un</t>
          </r>
        </is>
      </c>
      <c r="E5936" s="24" t="n">
        <v>1.0</v>
      </c>
      <c r="F5936" s="25" t="n">
        <v>9.39</v>
      </c>
      <c r="G5936" s="25" t="n">
        <f>TRUNC(TRUNC(E5936,8)*F5936,2)</f>
        <v>9.39</v>
      </c>
    </row>
    <row r="5937" customHeight="1" ht="15">
      <c r="A5937" s="2" t="inlineStr"/>
      <c r="B5937" s="2" t="inlineStr"/>
      <c r="C5937" s="2" t="inlineStr"/>
      <c r="D5937" s="2" t="inlineStr"/>
      <c r="E5937" s="26" t="inlineStr">
        <is>
          <r>
            <t xml:space="preserve">TOTAL Material:</t>
          </r>
        </is>
      </c>
      <c r="F5937" s="26" t="inlineStr"/>
      <c r="G5937" s="27" t="n">
        <f>SUM(G5934:G5936)</f>
        <v>14.46</v>
      </c>
    </row>
    <row r="5938" customHeight="1" ht="15">
      <c r="A5938" s="20" t="inlineStr">
        <is>
          <r>
            <t xml:space="preserve">Mão de Obra</t>
          </r>
        </is>
      </c>
      <c r="B5938" s="20" t="inlineStr"/>
      <c r="C5938" s="21" t="inlineStr">
        <is>
          <r>
            <t xml:space="preserve">FONTE</t>
          </r>
        </is>
      </c>
      <c r="D5938" s="21" t="inlineStr">
        <is>
          <r>
            <t xml:space="preserve">UNID</t>
          </r>
        </is>
      </c>
      <c r="E5938" s="21" t="inlineStr">
        <is>
          <r>
            <t xml:space="preserve">COEFICIENTE</t>
          </r>
        </is>
      </c>
      <c r="F5938" s="21" t="inlineStr">
        <is>
          <r>
            <t xml:space="preserve">PREÇO UNITÁRIO</t>
          </r>
        </is>
      </c>
      <c r="G5938" s="21" t="inlineStr">
        <is>
          <r>
            <t xml:space="preserve">TOTAL</t>
          </r>
        </is>
      </c>
    </row>
    <row r="5939" customHeight="1" ht="15">
      <c r="A5939" s="22" t="inlineStr">
        <is>
          <r>
            <t xml:space="preserve">I02696S</t>
          </r>
        </is>
      </c>
      <c r="B5939" s="23" t="inlineStr">
        <is>
          <r>
            <t xml:space="preserve">Encanador ou bombeiro hidraulico (horista)</t>
          </r>
        </is>
      </c>
      <c r="C5939" s="22" t="inlineStr">
        <is>
          <r>
            <t xml:space="preserve">ORSE</t>
          </r>
        </is>
      </c>
      <c r="D5939" s="22" t="inlineStr">
        <is>
          <r>
            <t xml:space="preserve">h</t>
          </r>
        </is>
      </c>
      <c r="E5939" s="24" t="n">
        <v>0.23</v>
      </c>
      <c r="F5939" s="25" t="n">
        <v>20.44</v>
      </c>
      <c r="G5939" s="25" t="n">
        <f>TRUNC(TRUNC(E5939,8)*F5939,2)</f>
        <v>4.7</v>
      </c>
    </row>
    <row r="5940" customHeight="1" ht="15">
      <c r="A5940" s="22" t="inlineStr">
        <is>
          <r>
            <t xml:space="preserve">I06111S</t>
          </r>
        </is>
      </c>
      <c r="B5940" s="23" t="inlineStr">
        <is>
          <r>
            <t xml:space="preserve">Servente de obras (horista)</t>
          </r>
        </is>
      </c>
      <c r="C5940" s="22" t="inlineStr">
        <is>
          <r>
            <t xml:space="preserve">ORSE</t>
          </r>
        </is>
      </c>
      <c r="D5940" s="22" t="inlineStr">
        <is>
          <r>
            <t xml:space="preserve">h</t>
          </r>
        </is>
      </c>
      <c r="E5940" s="24" t="n">
        <v>0.23</v>
      </c>
      <c r="F5940" s="25" t="n">
        <v>14.58</v>
      </c>
      <c r="G5940" s="25" t="n">
        <f>TRUNC(TRUNC(E5940,8)*F5940,2)</f>
        <v>3.35</v>
      </c>
    </row>
    <row r="5941" customHeight="1" ht="15">
      <c r="A5941" s="2" t="inlineStr"/>
      <c r="B5941" s="2" t="inlineStr"/>
      <c r="C5941" s="2" t="inlineStr"/>
      <c r="D5941" s="2" t="inlineStr"/>
      <c r="E5941" s="26" t="inlineStr">
        <is>
          <r>
            <t xml:space="preserve">TOTAL Mão de Obra:</t>
          </r>
        </is>
      </c>
      <c r="F5941" s="26" t="inlineStr"/>
      <c r="G5941" s="27" t="n">
        <f>SUM(G5939:G5940)</f>
        <v>8.05</v>
      </c>
    </row>
    <row r="5942" customHeight="1" ht="15">
      <c r="A5942" s="2" t="inlineStr"/>
      <c r="B5942" s="2" t="inlineStr"/>
      <c r="C5942" s="2" t="inlineStr"/>
      <c r="D5942" s="2" t="inlineStr"/>
      <c r="E5942" s="28" t="inlineStr">
        <is>
          <r>
            <t xml:space="preserve">VALOR:</t>
          </r>
        </is>
      </c>
      <c r="F5942" s="28" t="inlineStr"/>
      <c r="G5942" s="29" t="n">
        <f>ROUND(SUM(G5932,G5937,G5941),2)</f>
        <v>24.31</v>
      </c>
    </row>
    <row r="5943" customHeight="1" ht="15">
      <c r="A5943" s="2" t="inlineStr"/>
      <c r="B5943" s="2" t="inlineStr"/>
      <c r="C5943" s="2" t="inlineStr"/>
      <c r="D5943" s="2" t="inlineStr"/>
      <c r="E5943" s="28" t="inlineStr">
        <is>
          <r>
            <t xml:space="preserve">VALOR BDI (20.34%):</t>
          </r>
        </is>
      </c>
      <c r="F5943" s="28" t="inlineStr"/>
      <c r="G5943" s="29" t="n">
        <f>ROUND(G5942*(20.34/100),2)</f>
        <v>4.94</v>
      </c>
    </row>
    <row r="5944" customHeight="1" ht="15">
      <c r="A5944" s="2" t="inlineStr"/>
      <c r="B5944" s="2" t="inlineStr"/>
      <c r="C5944" s="2" t="inlineStr"/>
      <c r="D5944" s="2" t="inlineStr"/>
      <c r="E5944" s="28" t="inlineStr">
        <is>
          <r>
            <t xml:space="preserve">VALOR COM BDI:</t>
          </r>
        </is>
      </c>
      <c r="F5944" s="28" t="inlineStr"/>
      <c r="G5944" s="29" t="n">
        <f>G5943+G5942</f>
        <v>29.25</v>
      </c>
    </row>
    <row r="5945" customHeight="1" ht="10">
      <c r="A5945" s="2" t="inlineStr"/>
      <c r="B5945" s="2" t="inlineStr"/>
      <c r="C5945" s="2" t="inlineStr"/>
      <c r="D5945" s="2" t="inlineStr"/>
      <c r="E5945" s="18" t="inlineStr"/>
      <c r="F5945" s="18" t="inlineStr"/>
      <c r="G5945" s="18" t="inlineStr"/>
    </row>
    <row r="5946" customHeight="1" ht="20">
      <c r="A5946" s="19" t="inlineStr">
        <is>
          <r>
            <t xml:space="preserve">​91693​ SERRA CIRCULAR DE BANCADA COM MOTOR ELÉTRICO POTÊNCIA DE 5HP, COM COIFA PARA DISCO 10" - CHI DIURNO. AF_08/2015​ (CHI)</t>
          </r>
        </is>
      </c>
      <c r="B5946" s="19" t="inlineStr"/>
      <c r="C5946" s="19" t="inlineStr"/>
      <c r="D5946" s="19" t="inlineStr"/>
      <c r="E5946" s="19" t="inlineStr"/>
      <c r="F5946" s="19" t="inlineStr"/>
      <c r="G5946" s="19" t="inlineStr"/>
    </row>
    <row r="5947" customHeight="1" ht="15">
      <c r="A5947" s="20" t="inlineStr">
        <is>
          <r>
            <t xml:space="preserve">Mão de Obra com Encargos Complementares</t>
          </r>
        </is>
      </c>
      <c r="B5947" s="20" t="inlineStr"/>
      <c r="C5947" s="21" t="inlineStr">
        <is>
          <r>
            <t xml:space="preserve">FONTE</t>
          </r>
        </is>
      </c>
      <c r="D5947" s="21" t="inlineStr">
        <is>
          <r>
            <t xml:space="preserve">UNID</t>
          </r>
        </is>
      </c>
      <c r="E5947" s="21" t="inlineStr">
        <is>
          <r>
            <t xml:space="preserve">COEFICIENTE</t>
          </r>
        </is>
      </c>
      <c r="F5947" s="21" t="inlineStr">
        <is>
          <r>
            <t xml:space="preserve">PREÇO UNITÁRIO</t>
          </r>
        </is>
      </c>
      <c r="G5947" s="21" t="inlineStr">
        <is>
          <r>
            <t xml:space="preserve">TOTAL</t>
          </r>
        </is>
      </c>
    </row>
    <row r="5948" customHeight="1" ht="21">
      <c r="A5948" s="22" t="inlineStr">
        <is>
          <r>
            <t xml:space="preserve">88297</t>
          </r>
        </is>
      </c>
      <c r="B5948" s="23" t="inlineStr">
        <is>
          <r>
            <t xml:space="preserve">OPERADOR DE MÁQUINAS E EQUIPAMENTOS COM ENCARGOS COMPLEMENTARES</t>
          </r>
        </is>
      </c>
      <c r="C5948" s="22" t="inlineStr">
        <is>
          <r>
            <t xml:space="preserve">SINAPI</t>
          </r>
        </is>
      </c>
      <c r="D5948" s="22" t="inlineStr">
        <is>
          <r>
            <t xml:space="preserve">H</t>
          </r>
        </is>
      </c>
      <c r="E5948" s="24" t="n">
        <v>1.0</v>
      </c>
      <c r="F5948" s="25" t="n">
        <v>35.59</v>
      </c>
      <c r="G5948" s="25" t="n">
        <f>TRUNC(TRUNC(E5948,8)*F5948,2)</f>
        <v>35.59</v>
      </c>
    </row>
    <row r="5949" customHeight="1" ht="18">
      <c r="A5949" s="2" t="inlineStr"/>
      <c r="B5949" s="2" t="inlineStr"/>
      <c r="C5949" s="2" t="inlineStr"/>
      <c r="D5949" s="2" t="inlineStr"/>
      <c r="E5949" s="26" t="inlineStr">
        <is>
          <r>
            <t xml:space="preserve">TOTAL Mão de Obra com Encargos Complementares:</t>
          </r>
        </is>
      </c>
      <c r="F5949" s="26" t="inlineStr"/>
      <c r="G5949" s="27" t="n">
        <f>SUM(G5948:G5948)</f>
        <v>35.59</v>
      </c>
    </row>
    <row r="5950" customHeight="1" ht="15">
      <c r="A5950" s="20" t="inlineStr">
        <is>
          <r>
            <t xml:space="preserve">Serviço</t>
          </r>
        </is>
      </c>
      <c r="B5950" s="20" t="inlineStr"/>
      <c r="C5950" s="21" t="inlineStr">
        <is>
          <r>
            <t xml:space="preserve">FONTE</t>
          </r>
        </is>
      </c>
      <c r="D5950" s="21" t="inlineStr">
        <is>
          <r>
            <t xml:space="preserve">UNID</t>
          </r>
        </is>
      </c>
      <c r="E5950" s="21" t="inlineStr">
        <is>
          <r>
            <t xml:space="preserve">COEFICIENTE</t>
          </r>
        </is>
      </c>
      <c r="F5950" s="21" t="inlineStr">
        <is>
          <r>
            <t xml:space="preserve">PREÇO UNITÁRIO</t>
          </r>
        </is>
      </c>
      <c r="G5950" s="21" t="inlineStr">
        <is>
          <r>
            <t xml:space="preserve">TOTAL</t>
          </r>
        </is>
      </c>
    </row>
    <row r="5951" customHeight="1" ht="29">
      <c r="A5951" s="22" t="inlineStr">
        <is>
          <r>
            <t xml:space="preserve">91688</t>
          </r>
        </is>
      </c>
      <c r="B5951" s="23" t="inlineStr">
        <is>
          <r>
            <t xml:space="preserve">SERRA CIRCULAR DE BANCADA COM MOTOR ELÉTRICO POTÊNCIA DE 5HP, COM COIFA PARA DISCO 10" - DEPRECIAÇÃO. AF_08/2015</t>
          </r>
        </is>
      </c>
      <c r="C5951" s="22" t="inlineStr">
        <is>
          <r>
            <t xml:space="preserve">SINAPI</t>
          </r>
        </is>
      </c>
      <c r="D5951" s="22" t="inlineStr">
        <is>
          <r>
            <t xml:space="preserve">H</t>
          </r>
        </is>
      </c>
      <c r="E5951" s="24" t="n">
        <v>1.0</v>
      </c>
      <c r="F5951" s="25" t="n">
        <v>0.11</v>
      </c>
      <c r="G5951" s="25" t="n">
        <f>TRUNC(TRUNC(E5951,8)*F5951,2)</f>
        <v>0.11</v>
      </c>
    </row>
    <row r="5952" customHeight="1" ht="29">
      <c r="A5952" s="22" t="inlineStr">
        <is>
          <r>
            <t xml:space="preserve">91689</t>
          </r>
        </is>
      </c>
      <c r="B5952" s="23" t="inlineStr">
        <is>
          <r>
            <t xml:space="preserve">SERRA CIRCULAR DE BANCADA COM MOTOR ELÉTRICO POTÊNCIA DE 5HP, COM COIFA PARA DISCO 10" - JUROS. AF_08/2015</t>
          </r>
        </is>
      </c>
      <c r="C5952" s="22" t="inlineStr">
        <is>
          <r>
            <t xml:space="preserve">SINAPI</t>
          </r>
        </is>
      </c>
      <c r="D5952" s="22" t="inlineStr">
        <is>
          <r>
            <t xml:space="preserve">H</t>
          </r>
        </is>
      </c>
      <c r="E5952" s="24" t="n">
        <v>1.0</v>
      </c>
      <c r="F5952" s="25" t="n">
        <v>0.02</v>
      </c>
      <c r="G5952" s="25" t="n">
        <f>TRUNC(TRUNC(E5952,8)*F5952,2)</f>
        <v>0.02</v>
      </c>
    </row>
    <row r="5953" customHeight="1" ht="15">
      <c r="A5953" s="2" t="inlineStr"/>
      <c r="B5953" s="2" t="inlineStr"/>
      <c r="C5953" s="2" t="inlineStr"/>
      <c r="D5953" s="2" t="inlineStr"/>
      <c r="E5953" s="26" t="inlineStr">
        <is>
          <r>
            <t xml:space="preserve">TOTAL Serviço:</t>
          </r>
        </is>
      </c>
      <c r="F5953" s="26" t="inlineStr"/>
      <c r="G5953" s="27" t="n">
        <f>SUM(G5951:G5952)</f>
        <v>0.13</v>
      </c>
    </row>
    <row r="5954" customHeight="1" ht="15">
      <c r="A5954" s="2" t="inlineStr"/>
      <c r="B5954" s="2" t="inlineStr"/>
      <c r="C5954" s="2" t="inlineStr"/>
      <c r="D5954" s="2" t="inlineStr"/>
      <c r="E5954" s="28" t="inlineStr">
        <is>
          <r>
            <t xml:space="preserve">VALOR:</t>
          </r>
        </is>
      </c>
      <c r="F5954" s="28" t="inlineStr"/>
      <c r="G5954" s="29" t="n">
        <f>ROUND(SUM(G5949,G5953),2)</f>
        <v>35.72</v>
      </c>
    </row>
    <row r="5955" customHeight="1" ht="15">
      <c r="A5955" s="2" t="inlineStr"/>
      <c r="B5955" s="2" t="inlineStr"/>
      <c r="C5955" s="2" t="inlineStr"/>
      <c r="D5955" s="2" t="inlineStr"/>
      <c r="E5955" s="28" t="inlineStr">
        <is>
          <r>
            <t xml:space="preserve">VALOR BDI (20.34%):</t>
          </r>
        </is>
      </c>
      <c r="F5955" s="28" t="inlineStr"/>
      <c r="G5955" s="29" t="n">
        <f>ROUND(G5954*(20.34/100),2)</f>
        <v>7.27</v>
      </c>
    </row>
    <row r="5956" customHeight="1" ht="15">
      <c r="A5956" s="2" t="inlineStr"/>
      <c r="B5956" s="2" t="inlineStr"/>
      <c r="C5956" s="2" t="inlineStr"/>
      <c r="D5956" s="2" t="inlineStr"/>
      <c r="E5956" s="28" t="inlineStr">
        <is>
          <r>
            <t xml:space="preserve">VALOR COM BDI:</t>
          </r>
        </is>
      </c>
      <c r="F5956" s="28" t="inlineStr"/>
      <c r="G5956" s="29" t="n">
        <f>G5955+G5954</f>
        <v>42.99</v>
      </c>
    </row>
    <row r="5957" customHeight="1" ht="10">
      <c r="A5957" s="2" t="inlineStr"/>
      <c r="B5957" s="2" t="inlineStr"/>
      <c r="C5957" s="2" t="inlineStr"/>
      <c r="D5957" s="2" t="inlineStr"/>
      <c r="E5957" s="18" t="inlineStr"/>
      <c r="F5957" s="18" t="inlineStr"/>
      <c r="G5957" s="18" t="inlineStr"/>
    </row>
    <row r="5958" customHeight="1" ht="20">
      <c r="A5958" s="19" t="inlineStr">
        <is>
          <r>
            <t xml:space="preserve">​91692​ SERRA CIRCULAR DE BANCADA COM MOTOR ELÉTRICO POTÊNCIA DE 5HP, COM COIFA PARA DISCO 10" - CHP DIURNO. AF_08/2015​ (CHP)</t>
          </r>
        </is>
      </c>
      <c r="B5958" s="19" t="inlineStr"/>
      <c r="C5958" s="19" t="inlineStr"/>
      <c r="D5958" s="19" t="inlineStr"/>
      <c r="E5958" s="19" t="inlineStr"/>
      <c r="F5958" s="19" t="inlineStr"/>
      <c r="G5958" s="19" t="inlineStr"/>
    </row>
    <row r="5959" customHeight="1" ht="15">
      <c r="A5959" s="20" t="inlineStr">
        <is>
          <r>
            <t xml:space="preserve">Mão de Obra com Encargos Complementares</t>
          </r>
        </is>
      </c>
      <c r="B5959" s="20" t="inlineStr"/>
      <c r="C5959" s="21" t="inlineStr">
        <is>
          <r>
            <t xml:space="preserve">FONTE</t>
          </r>
        </is>
      </c>
      <c r="D5959" s="21" t="inlineStr">
        <is>
          <r>
            <t xml:space="preserve">UNID</t>
          </r>
        </is>
      </c>
      <c r="E5959" s="21" t="inlineStr">
        <is>
          <r>
            <t xml:space="preserve">COEFICIENTE</t>
          </r>
        </is>
      </c>
      <c r="F5959" s="21" t="inlineStr">
        <is>
          <r>
            <t xml:space="preserve">PREÇO UNITÁRIO</t>
          </r>
        </is>
      </c>
      <c r="G5959" s="21" t="inlineStr">
        <is>
          <r>
            <t xml:space="preserve">TOTAL</t>
          </r>
        </is>
      </c>
    </row>
    <row r="5960" customHeight="1" ht="21">
      <c r="A5960" s="22" t="inlineStr">
        <is>
          <r>
            <t xml:space="preserve">88297</t>
          </r>
        </is>
      </c>
      <c r="B5960" s="23" t="inlineStr">
        <is>
          <r>
            <t xml:space="preserve">OPERADOR DE MÁQUINAS E EQUIPAMENTOS COM ENCARGOS COMPLEMENTARES</t>
          </r>
        </is>
      </c>
      <c r="C5960" s="22" t="inlineStr">
        <is>
          <r>
            <t xml:space="preserve">SINAPI</t>
          </r>
        </is>
      </c>
      <c r="D5960" s="22" t="inlineStr">
        <is>
          <r>
            <t xml:space="preserve">H</t>
          </r>
        </is>
      </c>
      <c r="E5960" s="24" t="n">
        <v>1.0</v>
      </c>
      <c r="F5960" s="25" t="n">
        <v>35.59</v>
      </c>
      <c r="G5960" s="25" t="n">
        <f>TRUNC(TRUNC(E5960,8)*F5960,2)</f>
        <v>35.59</v>
      </c>
    </row>
    <row r="5961" customHeight="1" ht="18">
      <c r="A5961" s="2" t="inlineStr"/>
      <c r="B5961" s="2" t="inlineStr"/>
      <c r="C5961" s="2" t="inlineStr"/>
      <c r="D5961" s="2" t="inlineStr"/>
      <c r="E5961" s="26" t="inlineStr">
        <is>
          <r>
            <t xml:space="preserve">TOTAL Mão de Obra com Encargos Complementares:</t>
          </r>
        </is>
      </c>
      <c r="F5961" s="26" t="inlineStr"/>
      <c r="G5961" s="27" t="n">
        <f>SUM(G5960:G5960)</f>
        <v>35.59</v>
      </c>
    </row>
    <row r="5962" customHeight="1" ht="15">
      <c r="A5962" s="20" t="inlineStr">
        <is>
          <r>
            <t xml:space="preserve">Serviço</t>
          </r>
        </is>
      </c>
      <c r="B5962" s="20" t="inlineStr"/>
      <c r="C5962" s="21" t="inlineStr">
        <is>
          <r>
            <t xml:space="preserve">FONTE</t>
          </r>
        </is>
      </c>
      <c r="D5962" s="21" t="inlineStr">
        <is>
          <r>
            <t xml:space="preserve">UNID</t>
          </r>
        </is>
      </c>
      <c r="E5962" s="21" t="inlineStr">
        <is>
          <r>
            <t xml:space="preserve">COEFICIENTE</t>
          </r>
        </is>
      </c>
      <c r="F5962" s="21" t="inlineStr">
        <is>
          <r>
            <t xml:space="preserve">PREÇO UNITÁRIO</t>
          </r>
        </is>
      </c>
      <c r="G5962" s="21" t="inlineStr">
        <is>
          <r>
            <t xml:space="preserve">TOTAL</t>
          </r>
        </is>
      </c>
    </row>
    <row r="5963" customHeight="1" ht="29">
      <c r="A5963" s="22" t="inlineStr">
        <is>
          <r>
            <t xml:space="preserve">91688</t>
          </r>
        </is>
      </c>
      <c r="B5963" s="23" t="inlineStr">
        <is>
          <r>
            <t xml:space="preserve">SERRA CIRCULAR DE BANCADA COM MOTOR ELÉTRICO POTÊNCIA DE 5HP, COM COIFA PARA DISCO 10" - DEPRECIAÇÃO. AF_08/2015</t>
          </r>
        </is>
      </c>
      <c r="C5963" s="22" t="inlineStr">
        <is>
          <r>
            <t xml:space="preserve">SINAPI</t>
          </r>
        </is>
      </c>
      <c r="D5963" s="22" t="inlineStr">
        <is>
          <r>
            <t xml:space="preserve">H</t>
          </r>
        </is>
      </c>
      <c r="E5963" s="24" t="n">
        <v>1.0</v>
      </c>
      <c r="F5963" s="25" t="n">
        <v>0.11</v>
      </c>
      <c r="G5963" s="25" t="n">
        <f>TRUNC(TRUNC(E5963,8)*F5963,2)</f>
        <v>0.11</v>
      </c>
    </row>
    <row r="5964" customHeight="1" ht="29">
      <c r="A5964" s="22" t="inlineStr">
        <is>
          <r>
            <t xml:space="preserve">91689</t>
          </r>
        </is>
      </c>
      <c r="B5964" s="23" t="inlineStr">
        <is>
          <r>
            <t xml:space="preserve">SERRA CIRCULAR DE BANCADA COM MOTOR ELÉTRICO POTÊNCIA DE 5HP, COM COIFA PARA DISCO 10" - JUROS. AF_08/2015</t>
          </r>
        </is>
      </c>
      <c r="C5964" s="22" t="inlineStr">
        <is>
          <r>
            <t xml:space="preserve">SINAPI</t>
          </r>
        </is>
      </c>
      <c r="D5964" s="22" t="inlineStr">
        <is>
          <r>
            <t xml:space="preserve">H</t>
          </r>
        </is>
      </c>
      <c r="E5964" s="24" t="n">
        <v>1.0</v>
      </c>
      <c r="F5964" s="25" t="n">
        <v>0.02</v>
      </c>
      <c r="G5964" s="25" t="n">
        <f>TRUNC(TRUNC(E5964,8)*F5964,2)</f>
        <v>0.02</v>
      </c>
    </row>
    <row r="5965" customHeight="1" ht="29">
      <c r="A5965" s="22" t="inlineStr">
        <is>
          <r>
            <t xml:space="preserve">91690</t>
          </r>
        </is>
      </c>
      <c r="B5965" s="23" t="inlineStr">
        <is>
          <r>
            <t xml:space="preserve">SERRA CIRCULAR DE BANCADA COM MOTOR ELÉTRICO POTÊNCIA DE 5HP, COM COIFA PARA DISCO 10" - MANUTENÇÃO. AF_08/2015</t>
          </r>
        </is>
      </c>
      <c r="C5965" s="22" t="inlineStr">
        <is>
          <r>
            <t xml:space="preserve">SINAPI</t>
          </r>
        </is>
      </c>
      <c r="D5965" s="22" t="inlineStr">
        <is>
          <r>
            <t xml:space="preserve">H</t>
          </r>
        </is>
      </c>
      <c r="E5965" s="24" t="n">
        <v>1.0</v>
      </c>
      <c r="F5965" s="25" t="n">
        <v>0.07</v>
      </c>
      <c r="G5965" s="25" t="n">
        <f>TRUNC(TRUNC(E5965,8)*F5965,2)</f>
        <v>0.07</v>
      </c>
    </row>
    <row r="5966" customHeight="1" ht="29">
      <c r="A5966" s="22" t="inlineStr">
        <is>
          <r>
            <t xml:space="preserve">91691</t>
          </r>
        </is>
      </c>
      <c r="B5966" s="23" t="inlineStr">
        <is>
          <r>
            <t xml:space="preserve">SERRA CIRCULAR DE BANCADA COM MOTOR ELÉTRICO POTÊNCIA DE 5HP, COM COIFA PARA DISCO 10" - MATERIAIS NA OPERAÇÃO. AF_08/2015</t>
          </r>
        </is>
      </c>
      <c r="C5966" s="22" t="inlineStr">
        <is>
          <r>
            <t xml:space="preserve">SINAPI</t>
          </r>
        </is>
      </c>
      <c r="D5966" s="22" t="inlineStr">
        <is>
          <r>
            <t xml:space="preserve">H</t>
          </r>
        </is>
      </c>
      <c r="E5966" s="24" t="n">
        <v>1.0</v>
      </c>
      <c r="F5966" s="25" t="n">
        <v>1.37</v>
      </c>
      <c r="G5966" s="25" t="n">
        <f>TRUNC(TRUNC(E5966,8)*F5966,2)</f>
        <v>1.37</v>
      </c>
    </row>
    <row r="5967" customHeight="1" ht="15">
      <c r="A5967" s="2" t="inlineStr"/>
      <c r="B5967" s="2" t="inlineStr"/>
      <c r="C5967" s="2" t="inlineStr"/>
      <c r="D5967" s="2" t="inlineStr"/>
      <c r="E5967" s="26" t="inlineStr">
        <is>
          <r>
            <t xml:space="preserve">TOTAL Serviço:</t>
          </r>
        </is>
      </c>
      <c r="F5967" s="26" t="inlineStr"/>
      <c r="G5967" s="27" t="n">
        <f>SUM(G5963:G5966)</f>
        <v>1.57</v>
      </c>
    </row>
    <row r="5968" customHeight="1" ht="15">
      <c r="A5968" s="2" t="inlineStr"/>
      <c r="B5968" s="2" t="inlineStr"/>
      <c r="C5968" s="2" t="inlineStr"/>
      <c r="D5968" s="2" t="inlineStr"/>
      <c r="E5968" s="28" t="inlineStr">
        <is>
          <r>
            <t xml:space="preserve">VALOR:</t>
          </r>
        </is>
      </c>
      <c r="F5968" s="28" t="inlineStr"/>
      <c r="G5968" s="29" t="n">
        <f>ROUND(SUM(G5961,G5967),2)</f>
        <v>37.16</v>
      </c>
    </row>
    <row r="5969" customHeight="1" ht="15">
      <c r="A5969" s="2" t="inlineStr"/>
      <c r="B5969" s="2" t="inlineStr"/>
      <c r="C5969" s="2" t="inlineStr"/>
      <c r="D5969" s="2" t="inlineStr"/>
      <c r="E5969" s="28" t="inlineStr">
        <is>
          <r>
            <t xml:space="preserve">VALOR BDI (20.34%):</t>
          </r>
        </is>
      </c>
      <c r="F5969" s="28" t="inlineStr"/>
      <c r="G5969" s="29" t="n">
        <f>ROUND(G5968*(20.34/100),2)</f>
        <v>7.56</v>
      </c>
    </row>
    <row r="5970" customHeight="1" ht="15">
      <c r="A5970" s="2" t="inlineStr"/>
      <c r="B5970" s="2" t="inlineStr"/>
      <c r="C5970" s="2" t="inlineStr"/>
      <c r="D5970" s="2" t="inlineStr"/>
      <c r="E5970" s="28" t="inlineStr">
        <is>
          <r>
            <t xml:space="preserve">VALOR COM BDI:</t>
          </r>
        </is>
      </c>
      <c r="F5970" s="28" t="inlineStr"/>
      <c r="G5970" s="29" t="n">
        <f>G5969+G5968</f>
        <v>44.72</v>
      </c>
    </row>
    <row r="5971" customHeight="1" ht="10">
      <c r="A5971" s="2" t="inlineStr"/>
      <c r="B5971" s="2" t="inlineStr"/>
      <c r="C5971" s="2" t="inlineStr"/>
      <c r="D5971" s="2" t="inlineStr"/>
      <c r="E5971" s="18" t="inlineStr"/>
      <c r="F5971" s="18" t="inlineStr"/>
      <c r="G5971" s="18" t="inlineStr"/>
    </row>
    <row r="5972" customHeight="1" ht="20">
      <c r="A5972" s="19" t="inlineStr">
        <is>
          <r>
            <t xml:space="preserve">​91688​ SERRA CIRCULAR DE BANCADA COM MOTOR ELÉTRICO POTÊNCIA DE 5HP, COM COIFA PARA DISCO 10" - DEPRECIAÇÃO. AF_08/2015​ (H)</t>
          </r>
        </is>
      </c>
      <c r="B5972" s="19" t="inlineStr"/>
      <c r="C5972" s="19" t="inlineStr"/>
      <c r="D5972" s="19" t="inlineStr"/>
      <c r="E5972" s="19" t="inlineStr"/>
      <c r="F5972" s="19" t="inlineStr"/>
      <c r="G5972" s="19" t="inlineStr"/>
    </row>
    <row r="5973" customHeight="1" ht="15">
      <c r="A5973" s="20" t="inlineStr">
        <is>
          <r>
            <t xml:space="preserve">Equipamento</t>
          </r>
        </is>
      </c>
      <c r="B5973" s="20" t="inlineStr"/>
      <c r="C5973" s="21" t="inlineStr">
        <is>
          <r>
            <t xml:space="preserve">FONTE</t>
          </r>
        </is>
      </c>
      <c r="D5973" s="21" t="inlineStr">
        <is>
          <r>
            <t xml:space="preserve">UNID</t>
          </r>
        </is>
      </c>
      <c r="E5973" s="21" t="inlineStr">
        <is>
          <r>
            <t xml:space="preserve">COEFICIENTE</t>
          </r>
        </is>
      </c>
      <c r="F5973" s="21" t="inlineStr">
        <is>
          <r>
            <t xml:space="preserve">PREÇO UNITÁRIO</t>
          </r>
        </is>
      </c>
      <c r="G5973" s="21" t="inlineStr">
        <is>
          <r>
            <t xml:space="preserve">TOTAL</t>
          </r>
        </is>
      </c>
    </row>
    <row r="5974" customHeight="1" ht="29">
      <c r="A5974" s="22" t="inlineStr">
        <is>
          <r>
            <t xml:space="preserve">00014618</t>
          </r>
        </is>
      </c>
      <c r="B5974" s="23" t="inlineStr">
        <is>
          <r>
            <t xml:space="preserve">SERRA CIRCULAR DE BANCADA COM MOTOR ELETRICO, POTENCIA DE *1600* W, PARA DISCO DE DIAMETRO DE 10" (250 MM)</t>
          </r>
        </is>
      </c>
      <c r="C5974" s="22" t="inlineStr">
        <is>
          <r>
            <t xml:space="preserve">SINAPI</t>
          </r>
        </is>
      </c>
      <c r="D5974" s="22" t="inlineStr">
        <is>
          <r>
            <t xml:space="preserve">UN</t>
          </r>
        </is>
      </c>
      <c r="E5974" s="24" t="n">
        <v>7.2E-5</v>
      </c>
      <c r="F5974" s="25" t="n">
        <v>1577.47</v>
      </c>
      <c r="G5974" s="25" t="n">
        <f>TRUNC(TRUNC(E5974,8)*F5974,2)</f>
        <v>0.11</v>
      </c>
    </row>
    <row r="5975" customHeight="1" ht="15">
      <c r="A5975" s="2" t="inlineStr"/>
      <c r="B5975" s="2" t="inlineStr"/>
      <c r="C5975" s="2" t="inlineStr"/>
      <c r="D5975" s="2" t="inlineStr"/>
      <c r="E5975" s="26" t="inlineStr">
        <is>
          <r>
            <t xml:space="preserve">TOTAL Equipamento:</t>
          </r>
        </is>
      </c>
      <c r="F5975" s="26" t="inlineStr"/>
      <c r="G5975" s="27" t="n">
        <f>SUM(G5974:G5974)</f>
        <v>0.11</v>
      </c>
    </row>
    <row r="5976" customHeight="1" ht="15">
      <c r="A5976" s="2" t="inlineStr"/>
      <c r="B5976" s="2" t="inlineStr"/>
      <c r="C5976" s="2" t="inlineStr"/>
      <c r="D5976" s="2" t="inlineStr"/>
      <c r="E5976" s="28" t="inlineStr">
        <is>
          <r>
            <t xml:space="preserve">VALOR:</t>
          </r>
        </is>
      </c>
      <c r="F5976" s="28" t="inlineStr"/>
      <c r="G5976" s="29" t="n">
        <f>ROUND(SUM(G5975),2)</f>
        <v>0.11</v>
      </c>
    </row>
    <row r="5977" customHeight="1" ht="15">
      <c r="A5977" s="2" t="inlineStr"/>
      <c r="B5977" s="2" t="inlineStr"/>
      <c r="C5977" s="2" t="inlineStr"/>
      <c r="D5977" s="2" t="inlineStr"/>
      <c r="E5977" s="28" t="inlineStr">
        <is>
          <r>
            <t xml:space="preserve">VALOR BDI (20.34%):</t>
          </r>
        </is>
      </c>
      <c r="F5977" s="28" t="inlineStr"/>
      <c r="G5977" s="29" t="n">
        <f>ROUND(G5976*(20.34/100),2)</f>
        <v>0.02</v>
      </c>
    </row>
    <row r="5978" customHeight="1" ht="15">
      <c r="A5978" s="2" t="inlineStr"/>
      <c r="B5978" s="2" t="inlineStr"/>
      <c r="C5978" s="2" t="inlineStr"/>
      <c r="D5978" s="2" t="inlineStr"/>
      <c r="E5978" s="28" t="inlineStr">
        <is>
          <r>
            <t xml:space="preserve">VALOR COM BDI:</t>
          </r>
        </is>
      </c>
      <c r="F5978" s="28" t="inlineStr"/>
      <c r="G5978" s="29" t="n">
        <f>G5977+G5976</f>
        <v>0.13</v>
      </c>
    </row>
    <row r="5979" customHeight="1" ht="10">
      <c r="A5979" s="2" t="inlineStr"/>
      <c r="B5979" s="2" t="inlineStr"/>
      <c r="C5979" s="2" t="inlineStr"/>
      <c r="D5979" s="2" t="inlineStr"/>
      <c r="E5979" s="18" t="inlineStr"/>
      <c r="F5979" s="18" t="inlineStr"/>
      <c r="G5979" s="18" t="inlineStr"/>
    </row>
    <row r="5980" customHeight="1" ht="20">
      <c r="A5980" s="19" t="inlineStr">
        <is>
          <r>
            <t xml:space="preserve">​91689​ SERRA CIRCULAR DE BANCADA COM MOTOR ELÉTRICO POTÊNCIA DE 5HP, COM COIFA PARA DISCO 10" - JUROS. AF_08/2015​ (H)</t>
          </r>
        </is>
      </c>
      <c r="B5980" s="19" t="inlineStr"/>
      <c r="C5980" s="19" t="inlineStr"/>
      <c r="D5980" s="19" t="inlineStr"/>
      <c r="E5980" s="19" t="inlineStr"/>
      <c r="F5980" s="19" t="inlineStr"/>
      <c r="G5980" s="19" t="inlineStr"/>
    </row>
    <row r="5981" customHeight="1" ht="15">
      <c r="A5981" s="20" t="inlineStr">
        <is>
          <r>
            <t xml:space="preserve">Equipamento</t>
          </r>
        </is>
      </c>
      <c r="B5981" s="20" t="inlineStr"/>
      <c r="C5981" s="21" t="inlineStr">
        <is>
          <r>
            <t xml:space="preserve">FONTE</t>
          </r>
        </is>
      </c>
      <c r="D5981" s="21" t="inlineStr">
        <is>
          <r>
            <t xml:space="preserve">UNID</t>
          </r>
        </is>
      </c>
      <c r="E5981" s="21" t="inlineStr">
        <is>
          <r>
            <t xml:space="preserve">COEFICIENTE</t>
          </r>
        </is>
      </c>
      <c r="F5981" s="21" t="inlineStr">
        <is>
          <r>
            <t xml:space="preserve">PREÇO UNITÁRIO</t>
          </r>
        </is>
      </c>
      <c r="G5981" s="21" t="inlineStr">
        <is>
          <r>
            <t xml:space="preserve">TOTAL</t>
          </r>
        </is>
      </c>
    </row>
    <row r="5982" customHeight="1" ht="29">
      <c r="A5982" s="22" t="inlineStr">
        <is>
          <r>
            <t xml:space="preserve">00014618</t>
          </r>
        </is>
      </c>
      <c r="B5982" s="23" t="inlineStr">
        <is>
          <r>
            <t xml:space="preserve">SERRA CIRCULAR DE BANCADA COM MOTOR ELETRICO, POTENCIA DE *1600* W, PARA DISCO DE DIAMETRO DE 10" (250 MM)</t>
          </r>
        </is>
      </c>
      <c r="C5982" s="22" t="inlineStr">
        <is>
          <r>
            <t xml:space="preserve">SINAPI</t>
          </r>
        </is>
      </c>
      <c r="D5982" s="22" t="inlineStr">
        <is>
          <r>
            <t xml:space="preserve">UN</t>
          </r>
        </is>
      </c>
      <c r="E5982" s="24" t="n">
        <v>1.48E-5</v>
      </c>
      <c r="F5982" s="25" t="n">
        <v>1577.47</v>
      </c>
      <c r="G5982" s="25" t="n">
        <f>TRUNC(TRUNC(E5982,8)*F5982,2)</f>
        <v>0.02</v>
      </c>
    </row>
    <row r="5983" customHeight="1" ht="15">
      <c r="A5983" s="2" t="inlineStr"/>
      <c r="B5983" s="2" t="inlineStr"/>
      <c r="C5983" s="2" t="inlineStr"/>
      <c r="D5983" s="2" t="inlineStr"/>
      <c r="E5983" s="26" t="inlineStr">
        <is>
          <r>
            <t xml:space="preserve">TOTAL Equipamento:</t>
          </r>
        </is>
      </c>
      <c r="F5983" s="26" t="inlineStr"/>
      <c r="G5983" s="27" t="n">
        <f>SUM(G5982:G5982)</f>
        <v>0.02</v>
      </c>
    </row>
    <row r="5984" customHeight="1" ht="15">
      <c r="A5984" s="2" t="inlineStr"/>
      <c r="B5984" s="2" t="inlineStr"/>
      <c r="C5984" s="2" t="inlineStr"/>
      <c r="D5984" s="2" t="inlineStr"/>
      <c r="E5984" s="28" t="inlineStr">
        <is>
          <r>
            <t xml:space="preserve">VALOR:</t>
          </r>
        </is>
      </c>
      <c r="F5984" s="28" t="inlineStr"/>
      <c r="G5984" s="29" t="n">
        <f>ROUND(SUM(G5983),2)</f>
        <v>0.02</v>
      </c>
    </row>
    <row r="5985" customHeight="1" ht="15">
      <c r="A5985" s="2" t="inlineStr"/>
      <c r="B5985" s="2" t="inlineStr"/>
      <c r="C5985" s="2" t="inlineStr"/>
      <c r="D5985" s="2" t="inlineStr"/>
      <c r="E5985" s="28" t="inlineStr">
        <is>
          <r>
            <t xml:space="preserve">VALOR BDI (20.34%):</t>
          </r>
        </is>
      </c>
      <c r="F5985" s="28" t="inlineStr"/>
      <c r="G5985" s="29" t="n">
        <f>ROUND(G5984*(20.34/100),2)</f>
        <v>0.0</v>
      </c>
    </row>
    <row r="5986" customHeight="1" ht="15">
      <c r="A5986" s="2" t="inlineStr"/>
      <c r="B5986" s="2" t="inlineStr"/>
      <c r="C5986" s="2" t="inlineStr"/>
      <c r="D5986" s="2" t="inlineStr"/>
      <c r="E5986" s="28" t="inlineStr">
        <is>
          <r>
            <t xml:space="preserve">VALOR COM BDI:</t>
          </r>
        </is>
      </c>
      <c r="F5986" s="28" t="inlineStr"/>
      <c r="G5986" s="29" t="n">
        <f>G5985+G5984</f>
        <v>0.02</v>
      </c>
    </row>
    <row r="5987" customHeight="1" ht="10">
      <c r="A5987" s="2" t="inlineStr"/>
      <c r="B5987" s="2" t="inlineStr"/>
      <c r="C5987" s="2" t="inlineStr"/>
      <c r="D5987" s="2" t="inlineStr"/>
      <c r="E5987" s="18" t="inlineStr"/>
      <c r="F5987" s="18" t="inlineStr"/>
      <c r="G5987" s="18" t="inlineStr"/>
    </row>
    <row r="5988" customHeight="1" ht="20">
      <c r="A5988" s="19" t="inlineStr">
        <is>
          <r>
            <t xml:space="preserve">​91690​ SERRA CIRCULAR DE BANCADA COM MOTOR ELÉTRICO POTÊNCIA DE 5HP, COM COIFA PARA DISCO 10" - MANUTENÇÃO. AF_08/2015​ (H)</t>
          </r>
        </is>
      </c>
      <c r="B5988" s="19" t="inlineStr"/>
      <c r="C5988" s="19" t="inlineStr"/>
      <c r="D5988" s="19" t="inlineStr"/>
      <c r="E5988" s="19" t="inlineStr"/>
      <c r="F5988" s="19" t="inlineStr"/>
      <c r="G5988" s="19" t="inlineStr"/>
    </row>
    <row r="5989" customHeight="1" ht="15">
      <c r="A5989" s="20" t="inlineStr">
        <is>
          <r>
            <t xml:space="preserve">Equipamento</t>
          </r>
        </is>
      </c>
      <c r="B5989" s="20" t="inlineStr"/>
      <c r="C5989" s="21" t="inlineStr">
        <is>
          <r>
            <t xml:space="preserve">FONTE</t>
          </r>
        </is>
      </c>
      <c r="D5989" s="21" t="inlineStr">
        <is>
          <r>
            <t xml:space="preserve">UNID</t>
          </r>
        </is>
      </c>
      <c r="E5989" s="21" t="inlineStr">
        <is>
          <r>
            <t xml:space="preserve">COEFICIENTE</t>
          </r>
        </is>
      </c>
      <c r="F5989" s="21" t="inlineStr">
        <is>
          <r>
            <t xml:space="preserve">PREÇO UNITÁRIO</t>
          </r>
        </is>
      </c>
      <c r="G5989" s="21" t="inlineStr">
        <is>
          <r>
            <t xml:space="preserve">TOTAL</t>
          </r>
        </is>
      </c>
    </row>
    <row r="5990" customHeight="1" ht="29">
      <c r="A5990" s="22" t="inlineStr">
        <is>
          <r>
            <t xml:space="preserve">00014618</t>
          </r>
        </is>
      </c>
      <c r="B5990" s="23" t="inlineStr">
        <is>
          <r>
            <t xml:space="preserve">SERRA CIRCULAR DE BANCADA COM MOTOR ELETRICO, POTENCIA DE *1600* W, PARA DISCO DE DIAMETRO DE 10" (250 MM)</t>
          </r>
        </is>
      </c>
      <c r="C5990" s="22" t="inlineStr">
        <is>
          <r>
            <t xml:space="preserve">SINAPI</t>
          </r>
        </is>
      </c>
      <c r="D5990" s="22" t="inlineStr">
        <is>
          <r>
            <t xml:space="preserve">UN</t>
          </r>
        </is>
      </c>
      <c r="E5990" s="24" t="n">
        <v>5.0E-5</v>
      </c>
      <c r="F5990" s="25" t="n">
        <v>1577.47</v>
      </c>
      <c r="G5990" s="25" t="n">
        <f>TRUNC(TRUNC(E5990,8)*F5990,2)</f>
        <v>0.07</v>
      </c>
    </row>
    <row r="5991" customHeight="1" ht="15">
      <c r="A5991" s="2" t="inlineStr"/>
      <c r="B5991" s="2" t="inlineStr"/>
      <c r="C5991" s="2" t="inlineStr"/>
      <c r="D5991" s="2" t="inlineStr"/>
      <c r="E5991" s="26" t="inlineStr">
        <is>
          <r>
            <t xml:space="preserve">TOTAL Equipamento:</t>
          </r>
        </is>
      </c>
      <c r="F5991" s="26" t="inlineStr"/>
      <c r="G5991" s="27" t="n">
        <f>SUM(G5990:G5990)</f>
        <v>0.07</v>
      </c>
    </row>
    <row r="5992" customHeight="1" ht="15">
      <c r="A5992" s="2" t="inlineStr"/>
      <c r="B5992" s="2" t="inlineStr"/>
      <c r="C5992" s="2" t="inlineStr"/>
      <c r="D5992" s="2" t="inlineStr"/>
      <c r="E5992" s="28" t="inlineStr">
        <is>
          <r>
            <t xml:space="preserve">VALOR:</t>
          </r>
        </is>
      </c>
      <c r="F5992" s="28" t="inlineStr"/>
      <c r="G5992" s="29" t="n">
        <f>ROUND(SUM(G5991),2)</f>
        <v>0.07</v>
      </c>
    </row>
    <row r="5993" customHeight="1" ht="15">
      <c r="A5993" s="2" t="inlineStr"/>
      <c r="B5993" s="2" t="inlineStr"/>
      <c r="C5993" s="2" t="inlineStr"/>
      <c r="D5993" s="2" t="inlineStr"/>
      <c r="E5993" s="28" t="inlineStr">
        <is>
          <r>
            <t xml:space="preserve">VALOR BDI (20.34%):</t>
          </r>
        </is>
      </c>
      <c r="F5993" s="28" t="inlineStr"/>
      <c r="G5993" s="29" t="n">
        <f>ROUND(G5992*(20.34/100),2)</f>
        <v>0.01</v>
      </c>
    </row>
    <row r="5994" customHeight="1" ht="15">
      <c r="A5994" s="2" t="inlineStr"/>
      <c r="B5994" s="2" t="inlineStr"/>
      <c r="C5994" s="2" t="inlineStr"/>
      <c r="D5994" s="2" t="inlineStr"/>
      <c r="E5994" s="28" t="inlineStr">
        <is>
          <r>
            <t xml:space="preserve">VALOR COM BDI:</t>
          </r>
        </is>
      </c>
      <c r="F5994" s="28" t="inlineStr"/>
      <c r="G5994" s="29" t="n">
        <f>G5993+G5992</f>
        <v>0.08</v>
      </c>
    </row>
    <row r="5995" customHeight="1" ht="10">
      <c r="A5995" s="2" t="inlineStr"/>
      <c r="B5995" s="2" t="inlineStr"/>
      <c r="C5995" s="2" t="inlineStr"/>
      <c r="D5995" s="2" t="inlineStr"/>
      <c r="E5995" s="18" t="inlineStr"/>
      <c r="F5995" s="18" t="inlineStr"/>
      <c r="G5995" s="18" t="inlineStr"/>
    </row>
    <row r="5996" customHeight="1" ht="20">
      <c r="A5996" s="19" t="inlineStr">
        <is>
          <r>
            <t xml:space="preserve">​91691​ SERRA CIRCULAR DE BANCADA COM MOTOR ELÉTRICO POTÊNCIA DE 5HP, COM COIFA PARA DISCO 10" - MATERIAIS NA OPERAÇÃO. AF_08/2015​ (H)</t>
          </r>
        </is>
      </c>
      <c r="B5996" s="19" t="inlineStr"/>
      <c r="C5996" s="19" t="inlineStr"/>
      <c r="D5996" s="19" t="inlineStr"/>
      <c r="E5996" s="19" t="inlineStr"/>
      <c r="F5996" s="19" t="inlineStr"/>
      <c r="G5996" s="19" t="inlineStr"/>
    </row>
    <row r="5997" customHeight="1" ht="15">
      <c r="A5997" s="20" t="inlineStr">
        <is>
          <r>
            <t xml:space="preserve">Especiais</t>
          </r>
        </is>
      </c>
      <c r="B5997" s="20" t="inlineStr"/>
      <c r="C5997" s="21" t="inlineStr">
        <is>
          <r>
            <t xml:space="preserve">FONTE</t>
          </r>
        </is>
      </c>
      <c r="D5997" s="21" t="inlineStr">
        <is>
          <r>
            <t xml:space="preserve">UNID</t>
          </r>
        </is>
      </c>
      <c r="E5997" s="21" t="inlineStr">
        <is>
          <r>
            <t xml:space="preserve">COEFICIENTE</t>
          </r>
        </is>
      </c>
      <c r="F5997" s="21" t="inlineStr">
        <is>
          <r>
            <t xml:space="preserve">PREÇO UNITÁRIO</t>
          </r>
        </is>
      </c>
      <c r="G5997" s="21" t="inlineStr">
        <is>
          <r>
            <t xml:space="preserve">TOTAL</t>
          </r>
        </is>
      </c>
    </row>
    <row r="5998" customHeight="1" ht="21">
      <c r="A5998" s="22" t="inlineStr">
        <is>
          <r>
            <t xml:space="preserve">00002705</t>
          </r>
        </is>
      </c>
      <c r="B5998" s="23" t="inlineStr">
        <is>
          <r>
            <t xml:space="preserve">ENERGIA ELETRICA ATE 2000 KWH INDUSTRIAL, SEM DEMANDA</t>
          </r>
        </is>
      </c>
      <c r="C5998" s="22" t="inlineStr">
        <is>
          <r>
            <t xml:space="preserve">SINAPI</t>
          </r>
        </is>
      </c>
      <c r="D5998" s="22" t="inlineStr">
        <is>
          <r>
            <t xml:space="preserve">KWH</t>
          </r>
        </is>
      </c>
      <c r="E5998" s="24" t="n">
        <v>1.36</v>
      </c>
      <c r="F5998" s="25" t="n">
        <v>1.01</v>
      </c>
      <c r="G5998" s="25" t="n">
        <f>TRUNC(TRUNC(E5998,8)*F5998,2)</f>
        <v>1.37</v>
      </c>
    </row>
    <row r="5999" customHeight="1" ht="15">
      <c r="A5999" s="2" t="inlineStr"/>
      <c r="B5999" s="2" t="inlineStr"/>
      <c r="C5999" s="2" t="inlineStr"/>
      <c r="D5999" s="2" t="inlineStr"/>
      <c r="E5999" s="26" t="inlineStr">
        <is>
          <r>
            <t xml:space="preserve">TOTAL Especiais:</t>
          </r>
        </is>
      </c>
      <c r="F5999" s="26" t="inlineStr"/>
      <c r="G5999" s="27" t="n">
        <f>SUM(G5998:G5998)</f>
        <v>1.37</v>
      </c>
    </row>
    <row r="6000" customHeight="1" ht="15">
      <c r="A6000" s="2" t="inlineStr"/>
      <c r="B6000" s="2" t="inlineStr"/>
      <c r="C6000" s="2" t="inlineStr"/>
      <c r="D6000" s="2" t="inlineStr"/>
      <c r="E6000" s="28" t="inlineStr">
        <is>
          <r>
            <t xml:space="preserve">VALOR:</t>
          </r>
        </is>
      </c>
      <c r="F6000" s="28" t="inlineStr"/>
      <c r="G6000" s="29" t="n">
        <f>ROUND(SUM(G5999),2)</f>
        <v>1.37</v>
      </c>
    </row>
    <row r="6001" customHeight="1" ht="15">
      <c r="A6001" s="2" t="inlineStr"/>
      <c r="B6001" s="2" t="inlineStr"/>
      <c r="C6001" s="2" t="inlineStr"/>
      <c r="D6001" s="2" t="inlineStr"/>
      <c r="E6001" s="28" t="inlineStr">
        <is>
          <r>
            <t xml:space="preserve">VALOR BDI (20.34%):</t>
          </r>
        </is>
      </c>
      <c r="F6001" s="28" t="inlineStr"/>
      <c r="G6001" s="29" t="n">
        <f>ROUND(G6000*(20.34/100),2)</f>
        <v>0.28</v>
      </c>
    </row>
    <row r="6002" customHeight="1" ht="15">
      <c r="A6002" s="2" t="inlineStr"/>
      <c r="B6002" s="2" t="inlineStr"/>
      <c r="C6002" s="2" t="inlineStr"/>
      <c r="D6002" s="2" t="inlineStr"/>
      <c r="E6002" s="28" t="inlineStr">
        <is>
          <r>
            <t xml:space="preserve">VALOR COM BDI:</t>
          </r>
        </is>
      </c>
      <c r="F6002" s="28" t="inlineStr"/>
      <c r="G6002" s="29" t="n">
        <f>G6001+G6000</f>
        <v>1.65</v>
      </c>
    </row>
    <row r="6003" customHeight="1" ht="10">
      <c r="A6003" s="2" t="inlineStr"/>
      <c r="B6003" s="2" t="inlineStr"/>
      <c r="C6003" s="2" t="inlineStr"/>
      <c r="D6003" s="2" t="inlineStr"/>
      <c r="E6003" s="18" t="inlineStr"/>
      <c r="F6003" s="18" t="inlineStr"/>
      <c r="G6003" s="18" t="inlineStr"/>
    </row>
    <row r="6004" customHeight="1" ht="20">
      <c r="A6004" s="19" t="inlineStr">
        <is>
          <r>
            <t xml:space="preserve">​88315​ SERRALHEIRO COM ENCARGOS COMPLEMENTARES​ (H)</t>
          </r>
        </is>
      </c>
      <c r="B6004" s="19" t="inlineStr"/>
      <c r="C6004" s="19" t="inlineStr"/>
      <c r="D6004" s="19" t="inlineStr"/>
      <c r="E6004" s="19" t="inlineStr"/>
      <c r="F6004" s="19" t="inlineStr"/>
      <c r="G6004" s="19" t="inlineStr"/>
    </row>
    <row r="6005" customHeight="1" ht="15">
      <c r="A6005" s="20" t="inlineStr">
        <is>
          <r>
            <t xml:space="preserve">Encargos Complementares</t>
          </r>
        </is>
      </c>
      <c r="B6005" s="20" t="inlineStr"/>
      <c r="C6005" s="21" t="inlineStr">
        <is>
          <r>
            <t xml:space="preserve">FONTE</t>
          </r>
        </is>
      </c>
      <c r="D6005" s="21" t="inlineStr">
        <is>
          <r>
            <t xml:space="preserve">UNID</t>
          </r>
        </is>
      </c>
      <c r="E6005" s="21" t="inlineStr">
        <is>
          <r>
            <t xml:space="preserve">COEFICIENTE</t>
          </r>
        </is>
      </c>
      <c r="F6005" s="21" t="inlineStr">
        <is>
          <r>
            <t xml:space="preserve">PREÇO UNITÁRIO</t>
          </r>
        </is>
      </c>
      <c r="G6005" s="21" t="inlineStr">
        <is>
          <r>
            <t xml:space="preserve">TOTAL</t>
          </r>
        </is>
      </c>
    </row>
    <row r="6006" customHeight="1" ht="21">
      <c r="A6006" s="22" t="inlineStr">
        <is>
          <r>
            <t xml:space="preserve">00037370</t>
          </r>
        </is>
      </c>
      <c r="B6006" s="23" t="inlineStr">
        <is>
          <r>
            <t xml:space="preserve">ALIMENTACAO - HORISTA (COLETADO CAIXA - ENCARGOS COMPLEMENTARES)</t>
          </r>
        </is>
      </c>
      <c r="C6006" s="22" t="inlineStr">
        <is>
          <r>
            <t xml:space="preserve">SINAPI</t>
          </r>
        </is>
      </c>
      <c r="D6006" s="22" t="inlineStr">
        <is>
          <r>
            <t xml:space="preserve">H</t>
          </r>
        </is>
      </c>
      <c r="E6006" s="24" t="n">
        <v>1.0</v>
      </c>
      <c r="F6006" s="25" t="n">
        <v>3.62</v>
      </c>
      <c r="G6006" s="25" t="n">
        <f>TRUNC(TRUNC(E6006,8)*F6006,2)</f>
        <v>3.62</v>
      </c>
    </row>
    <row r="6007" customHeight="1" ht="21">
      <c r="A6007" s="22" t="inlineStr">
        <is>
          <r>
            <t xml:space="preserve">00043489</t>
          </r>
        </is>
      </c>
      <c r="B6007" s="23" t="inlineStr">
        <is>
          <r>
            <t xml:space="preserve">EPI - FAMILIA PEDREIRO - HORISTA (ENCARGOS COMPLEMENTARES - COLETADO CAIXA)</t>
          </r>
        </is>
      </c>
      <c r="C6007" s="22" t="inlineStr">
        <is>
          <r>
            <t xml:space="preserve">SINAPI</t>
          </r>
        </is>
      </c>
      <c r="D6007" s="22" t="inlineStr">
        <is>
          <r>
            <t xml:space="preserve">H</t>
          </r>
        </is>
      </c>
      <c r="E6007" s="24" t="n">
        <v>1.0</v>
      </c>
      <c r="F6007" s="25" t="n">
        <v>1.31</v>
      </c>
      <c r="G6007" s="25" t="n">
        <f>TRUNC(TRUNC(E6007,8)*F6007,2)</f>
        <v>1.31</v>
      </c>
    </row>
    <row r="6008" customHeight="1" ht="21">
      <c r="A6008" s="22" t="inlineStr">
        <is>
          <r>
            <t xml:space="preserve">00037372</t>
          </r>
        </is>
      </c>
      <c r="B6008" s="23" t="inlineStr">
        <is>
          <r>
            <t xml:space="preserve">EXAMES - HORISTA (COLETADO CAIXA - ENCARGOS COMPLEMENTARES)</t>
          </r>
        </is>
      </c>
      <c r="C6008" s="22" t="inlineStr">
        <is>
          <r>
            <t xml:space="preserve">SINAPI</t>
          </r>
        </is>
      </c>
      <c r="D6008" s="22" t="inlineStr">
        <is>
          <r>
            <t xml:space="preserve">H</t>
          </r>
        </is>
      </c>
      <c r="E6008" s="24" t="n">
        <v>1.0</v>
      </c>
      <c r="F6008" s="25" t="n">
        <v>1.43</v>
      </c>
      <c r="G6008" s="25" t="n">
        <f>TRUNC(TRUNC(E6008,8)*F6008,2)</f>
        <v>1.43</v>
      </c>
    </row>
    <row r="6009" customHeight="1" ht="21">
      <c r="A6009" s="22" t="inlineStr">
        <is>
          <r>
            <t xml:space="preserve">00043465</t>
          </r>
        </is>
      </c>
      <c r="B6009" s="23" t="inlineStr">
        <is>
          <r>
            <t xml:space="preserve">FERRAMENTAS - FAMILIA PEDREIRO - HORISTA (ENCARGOS COMPLEMENTARES - COLETADO CAIXA)</t>
          </r>
        </is>
      </c>
      <c r="C6009" s="22" t="inlineStr">
        <is>
          <r>
            <t xml:space="preserve">SINAPI</t>
          </r>
        </is>
      </c>
      <c r="D6009" s="22" t="inlineStr">
        <is>
          <r>
            <t xml:space="preserve">H</t>
          </r>
        </is>
      </c>
      <c r="E6009" s="24" t="n">
        <v>1.0</v>
      </c>
      <c r="F6009" s="25" t="n">
        <v>0.78</v>
      </c>
      <c r="G6009" s="25" t="n">
        <f>TRUNC(TRUNC(E6009,8)*F6009,2)</f>
        <v>0.78</v>
      </c>
    </row>
    <row r="6010" customHeight="1" ht="21">
      <c r="A6010" s="22" t="inlineStr">
        <is>
          <r>
            <t xml:space="preserve">00037373</t>
          </r>
        </is>
      </c>
      <c r="B6010" s="23" t="inlineStr">
        <is>
          <r>
            <t xml:space="preserve">SEGURO - HORISTA (COLETADO CAIXA - ENCARGOS COMPLEMENTARES)</t>
          </r>
        </is>
      </c>
      <c r="C6010" s="22" t="inlineStr">
        <is>
          <r>
            <t xml:space="preserve">SINAPI</t>
          </r>
        </is>
      </c>
      <c r="D6010" s="22" t="inlineStr">
        <is>
          <r>
            <t xml:space="preserve">H</t>
          </r>
        </is>
      </c>
      <c r="E6010" s="24" t="n">
        <v>1.0</v>
      </c>
      <c r="F6010" s="25" t="n">
        <v>0.08</v>
      </c>
      <c r="G6010" s="25" t="n">
        <f>TRUNC(TRUNC(E6010,8)*F6010,2)</f>
        <v>0.08</v>
      </c>
    </row>
    <row r="6011" customHeight="1" ht="21">
      <c r="A6011" s="22" t="inlineStr">
        <is>
          <r>
            <t xml:space="preserve">00037371</t>
          </r>
        </is>
      </c>
      <c r="B6011" s="23" t="inlineStr">
        <is>
          <r>
            <t xml:space="preserve">TRANSPORTE - HORISTA (COLETADO CAIXA - ENCARGOS COMPLEMENTARES)</t>
          </r>
        </is>
      </c>
      <c r="C6011" s="22" t="inlineStr">
        <is>
          <r>
            <t xml:space="preserve">SINAPI</t>
          </r>
        </is>
      </c>
      <c r="D6011" s="22" t="inlineStr">
        <is>
          <r>
            <t xml:space="preserve">H</t>
          </r>
        </is>
      </c>
      <c r="E6011" s="24" t="n">
        <v>1.0</v>
      </c>
      <c r="F6011" s="25" t="n">
        <v>1.09</v>
      </c>
      <c r="G6011" s="25" t="n">
        <f>TRUNC(TRUNC(E6011,8)*F6011,2)</f>
        <v>1.09</v>
      </c>
    </row>
    <row r="6012" customHeight="1" ht="15">
      <c r="A6012" s="2" t="inlineStr"/>
      <c r="B6012" s="2" t="inlineStr"/>
      <c r="C6012" s="2" t="inlineStr"/>
      <c r="D6012" s="2" t="inlineStr"/>
      <c r="E6012" s="26" t="inlineStr">
        <is>
          <r>
            <t xml:space="preserve">TOTAL Encargos Complementares:</t>
          </r>
        </is>
      </c>
      <c r="F6012" s="26" t="inlineStr"/>
      <c r="G6012" s="27" t="n">
        <f>SUM(G6006:G6011)</f>
        <v>8.31</v>
      </c>
    </row>
    <row r="6013" customHeight="1" ht="15">
      <c r="A6013" s="20" t="inlineStr">
        <is>
          <r>
            <t xml:space="preserve">Mão de Obra</t>
          </r>
        </is>
      </c>
      <c r="B6013" s="20" t="inlineStr"/>
      <c r="C6013" s="21" t="inlineStr">
        <is>
          <r>
            <t xml:space="preserve">FONTE</t>
          </r>
        </is>
      </c>
      <c r="D6013" s="21" t="inlineStr">
        <is>
          <r>
            <t xml:space="preserve">UNID</t>
          </r>
        </is>
      </c>
      <c r="E6013" s="21" t="inlineStr">
        <is>
          <r>
            <t xml:space="preserve">COEFICIENTE</t>
          </r>
        </is>
      </c>
      <c r="F6013" s="21" t="inlineStr">
        <is>
          <r>
            <t xml:space="preserve">PREÇO UNITÁRIO</t>
          </r>
        </is>
      </c>
      <c r="G6013" s="21" t="inlineStr">
        <is>
          <r>
            <t xml:space="preserve">TOTAL</t>
          </r>
        </is>
      </c>
    </row>
    <row r="6014" customHeight="1" ht="15">
      <c r="A6014" s="22" t="inlineStr">
        <is>
          <r>
            <t xml:space="preserve">00006110</t>
          </r>
        </is>
      </c>
      <c r="B6014" s="23" t="inlineStr">
        <is>
          <r>
            <t xml:space="preserve">SERRALHEIRO (HORISTA)</t>
          </r>
        </is>
      </c>
      <c r="C6014" s="22" t="inlineStr">
        <is>
          <r>
            <t xml:space="preserve">SINAPI</t>
          </r>
        </is>
      </c>
      <c r="D6014" s="22" t="inlineStr">
        <is>
          <r>
            <t xml:space="preserve">H</t>
          </r>
        </is>
      </c>
      <c r="E6014" s="24" t="n">
        <v>1.0</v>
      </c>
      <c r="F6014" s="25" t="n">
        <v>21.81</v>
      </c>
      <c r="G6014" s="25" t="n">
        <f>TRUNC(TRUNC(E6014,8)*F6014,2)</f>
        <v>21.81</v>
      </c>
    </row>
    <row r="6015" customHeight="1" ht="15">
      <c r="A6015" s="2" t="inlineStr"/>
      <c r="B6015" s="2" t="inlineStr"/>
      <c r="C6015" s="2" t="inlineStr"/>
      <c r="D6015" s="2" t="inlineStr"/>
      <c r="E6015" s="26" t="inlineStr">
        <is>
          <r>
            <t xml:space="preserve">TOTAL Mão de Obra:</t>
          </r>
        </is>
      </c>
      <c r="F6015" s="26" t="inlineStr"/>
      <c r="G6015" s="27" t="n">
        <f>SUM(G6014:G6014)</f>
        <v>21.81</v>
      </c>
    </row>
    <row r="6016" customHeight="1" ht="15">
      <c r="A6016" s="20" t="inlineStr">
        <is>
          <r>
            <t xml:space="preserve">Serviço</t>
          </r>
        </is>
      </c>
      <c r="B6016" s="20" t="inlineStr"/>
      <c r="C6016" s="21" t="inlineStr">
        <is>
          <r>
            <t xml:space="preserve">FONTE</t>
          </r>
        </is>
      </c>
      <c r="D6016" s="21" t="inlineStr">
        <is>
          <r>
            <t xml:space="preserve">UNID</t>
          </r>
        </is>
      </c>
      <c r="E6016" s="21" t="inlineStr">
        <is>
          <r>
            <t xml:space="preserve">COEFICIENTE</t>
          </r>
        </is>
      </c>
      <c r="F6016" s="21" t="inlineStr">
        <is>
          <r>
            <t xml:space="preserve">PREÇO UNITÁRIO</t>
          </r>
        </is>
      </c>
      <c r="G6016" s="21" t="inlineStr">
        <is>
          <r>
            <t xml:space="preserve">TOTAL</t>
          </r>
        </is>
      </c>
    </row>
    <row r="6017" customHeight="1" ht="21">
      <c r="A6017" s="22" t="inlineStr">
        <is>
          <r>
            <t xml:space="preserve">95377</t>
          </r>
        </is>
      </c>
      <c r="B6017" s="23" t="inlineStr">
        <is>
          <r>
            <t xml:space="preserve">CURSO DE CAPACITAÇÃO PARA SERRALHEIRO (ENCARGOS COMPLEMENTARES) - HORISTA</t>
          </r>
        </is>
      </c>
      <c r="C6017" s="22" t="inlineStr">
        <is>
          <r>
            <t xml:space="preserve">SINAPI</t>
          </r>
        </is>
      </c>
      <c r="D6017" s="22" t="inlineStr">
        <is>
          <r>
            <t xml:space="preserve">H</t>
          </r>
        </is>
      </c>
      <c r="E6017" s="24" t="n">
        <v>1.0</v>
      </c>
      <c r="F6017" s="25" t="n">
        <v>0.25</v>
      </c>
      <c r="G6017" s="25" t="n">
        <f>TRUNC(TRUNC(E6017,8)*F6017,2)</f>
        <v>0.25</v>
      </c>
    </row>
    <row r="6018" customHeight="1" ht="15">
      <c r="A6018" s="2" t="inlineStr"/>
      <c r="B6018" s="2" t="inlineStr"/>
      <c r="C6018" s="2" t="inlineStr"/>
      <c r="D6018" s="2" t="inlineStr"/>
      <c r="E6018" s="26" t="inlineStr">
        <is>
          <r>
            <t xml:space="preserve">TOTAL Serviço:</t>
          </r>
        </is>
      </c>
      <c r="F6018" s="26" t="inlineStr"/>
      <c r="G6018" s="27" t="n">
        <f>SUM(G6017:G6017)</f>
        <v>0.25</v>
      </c>
    </row>
    <row r="6019" customHeight="1" ht="15">
      <c r="A6019" s="2" t="inlineStr"/>
      <c r="B6019" s="2" t="inlineStr"/>
      <c r="C6019" s="2" t="inlineStr"/>
      <c r="D6019" s="2" t="inlineStr"/>
      <c r="E6019" s="28" t="inlineStr">
        <is>
          <r>
            <t xml:space="preserve">VALOR:</t>
          </r>
        </is>
      </c>
      <c r="F6019" s="28" t="inlineStr"/>
      <c r="G6019" s="29" t="n">
        <f>ROUND(SUM(G6012,G6015,G6018),2)</f>
        <v>30.37</v>
      </c>
    </row>
    <row r="6020" customHeight="1" ht="15">
      <c r="A6020" s="2" t="inlineStr"/>
      <c r="B6020" s="2" t="inlineStr"/>
      <c r="C6020" s="2" t="inlineStr"/>
      <c r="D6020" s="2" t="inlineStr"/>
      <c r="E6020" s="28" t="inlineStr">
        <is>
          <r>
            <t xml:space="preserve">VALOR BDI (20.34%):</t>
          </r>
        </is>
      </c>
      <c r="F6020" s="28" t="inlineStr"/>
      <c r="G6020" s="29" t="n">
        <f>ROUND(G6019*(20.34/100),2)</f>
        <v>6.18</v>
      </c>
    </row>
    <row r="6021" customHeight="1" ht="15">
      <c r="A6021" s="2" t="inlineStr"/>
      <c r="B6021" s="2" t="inlineStr"/>
      <c r="C6021" s="2" t="inlineStr"/>
      <c r="D6021" s="2" t="inlineStr"/>
      <c r="E6021" s="28" t="inlineStr">
        <is>
          <r>
            <t xml:space="preserve">VALOR COM BDI:</t>
          </r>
        </is>
      </c>
      <c r="F6021" s="28" t="inlineStr"/>
      <c r="G6021" s="29" t="n">
        <f>G6020+G6019</f>
        <v>36.55</v>
      </c>
    </row>
    <row r="6022" customHeight="1" ht="10">
      <c r="A6022" s="2" t="inlineStr"/>
      <c r="B6022" s="2" t="inlineStr"/>
      <c r="C6022" s="2" t="inlineStr"/>
      <c r="D6022" s="2" t="inlineStr"/>
      <c r="E6022" s="18" t="inlineStr"/>
      <c r="F6022" s="18" t="inlineStr"/>
      <c r="G6022" s="18" t="inlineStr"/>
    </row>
    <row r="6023" customHeight="1" ht="20">
      <c r="A6023" s="19" t="inlineStr">
        <is>
          <r>
            <t xml:space="preserve">​88316​ SERVENTE COM ENCARGOS COMPLEMENTARES​ (H)</t>
          </r>
        </is>
      </c>
      <c r="B6023" s="19" t="inlineStr"/>
      <c r="C6023" s="19" t="inlineStr"/>
      <c r="D6023" s="19" t="inlineStr"/>
      <c r="E6023" s="19" t="inlineStr"/>
      <c r="F6023" s="19" t="inlineStr"/>
      <c r="G6023" s="19" t="inlineStr"/>
    </row>
    <row r="6024" customHeight="1" ht="15">
      <c r="A6024" s="20" t="inlineStr">
        <is>
          <r>
            <t xml:space="preserve">Encargos Complementares</t>
          </r>
        </is>
      </c>
      <c r="B6024" s="20" t="inlineStr"/>
      <c r="C6024" s="21" t="inlineStr">
        <is>
          <r>
            <t xml:space="preserve">FONTE</t>
          </r>
        </is>
      </c>
      <c r="D6024" s="21" t="inlineStr">
        <is>
          <r>
            <t xml:space="preserve">UNID</t>
          </r>
        </is>
      </c>
      <c r="E6024" s="21" t="inlineStr">
        <is>
          <r>
            <t xml:space="preserve">COEFICIENTE</t>
          </r>
        </is>
      </c>
      <c r="F6024" s="21" t="inlineStr">
        <is>
          <r>
            <t xml:space="preserve">PREÇO UNITÁRIO</t>
          </r>
        </is>
      </c>
      <c r="G6024" s="21" t="inlineStr">
        <is>
          <r>
            <t xml:space="preserve">TOTAL</t>
          </r>
        </is>
      </c>
    </row>
    <row r="6025" customHeight="1" ht="21">
      <c r="A6025" s="22" t="inlineStr">
        <is>
          <r>
            <t xml:space="preserve">00037370</t>
          </r>
        </is>
      </c>
      <c r="B6025" s="23" t="inlineStr">
        <is>
          <r>
            <t xml:space="preserve">ALIMENTACAO - HORISTA (COLETADO CAIXA - ENCARGOS COMPLEMENTARES)</t>
          </r>
        </is>
      </c>
      <c r="C6025" s="22" t="inlineStr">
        <is>
          <r>
            <t xml:space="preserve">SINAPI</t>
          </r>
        </is>
      </c>
      <c r="D6025" s="22" t="inlineStr">
        <is>
          <r>
            <t xml:space="preserve">H</t>
          </r>
        </is>
      </c>
      <c r="E6025" s="24" t="n">
        <v>1.0</v>
      </c>
      <c r="F6025" s="25" t="n">
        <v>3.62</v>
      </c>
      <c r="G6025" s="25" t="n">
        <f>TRUNC(TRUNC(E6025,8)*F6025,2)</f>
        <v>3.62</v>
      </c>
    </row>
    <row r="6026" customHeight="1" ht="21">
      <c r="A6026" s="22" t="inlineStr">
        <is>
          <r>
            <t xml:space="preserve">00043491</t>
          </r>
        </is>
      </c>
      <c r="B6026" s="23" t="inlineStr">
        <is>
          <r>
            <t xml:space="preserve">EPI - FAMILIA SERVENTE - HORISTA (ENCARGOS COMPLEMENTARES - COLETADO CAIXA)</t>
          </r>
        </is>
      </c>
      <c r="C6026" s="22" t="inlineStr">
        <is>
          <r>
            <t xml:space="preserve">SINAPI</t>
          </r>
        </is>
      </c>
      <c r="D6026" s="22" t="inlineStr">
        <is>
          <r>
            <t xml:space="preserve">H</t>
          </r>
        </is>
      </c>
      <c r="E6026" s="24" t="n">
        <v>1.0</v>
      </c>
      <c r="F6026" s="25" t="n">
        <v>1.39</v>
      </c>
      <c r="G6026" s="25" t="n">
        <f>TRUNC(TRUNC(E6026,8)*F6026,2)</f>
        <v>1.39</v>
      </c>
    </row>
    <row r="6027" customHeight="1" ht="21">
      <c r="A6027" s="22" t="inlineStr">
        <is>
          <r>
            <t xml:space="preserve">00037372</t>
          </r>
        </is>
      </c>
      <c r="B6027" s="23" t="inlineStr">
        <is>
          <r>
            <t xml:space="preserve">EXAMES - HORISTA (COLETADO CAIXA - ENCARGOS COMPLEMENTARES)</t>
          </r>
        </is>
      </c>
      <c r="C6027" s="22" t="inlineStr">
        <is>
          <r>
            <t xml:space="preserve">SINAPI</t>
          </r>
        </is>
      </c>
      <c r="D6027" s="22" t="inlineStr">
        <is>
          <r>
            <t xml:space="preserve">H</t>
          </r>
        </is>
      </c>
      <c r="E6027" s="24" t="n">
        <v>1.0</v>
      </c>
      <c r="F6027" s="25" t="n">
        <v>1.43</v>
      </c>
      <c r="G6027" s="25" t="n">
        <f>TRUNC(TRUNC(E6027,8)*F6027,2)</f>
        <v>1.43</v>
      </c>
    </row>
    <row r="6028" customHeight="1" ht="21">
      <c r="A6028" s="22" t="inlineStr">
        <is>
          <r>
            <t xml:space="preserve">00043467</t>
          </r>
        </is>
      </c>
      <c r="B6028" s="23" t="inlineStr">
        <is>
          <r>
            <t xml:space="preserve">FERRAMENTAS - FAMILIA SERVENTE - HORISTA (ENCARGOS COMPLEMENTARES - COLETADO CAIXA)</t>
          </r>
        </is>
      </c>
      <c r="C6028" s="22" t="inlineStr">
        <is>
          <r>
            <t xml:space="preserve">SINAPI</t>
          </r>
        </is>
      </c>
      <c r="D6028" s="22" t="inlineStr">
        <is>
          <r>
            <t xml:space="preserve">H</t>
          </r>
        </is>
      </c>
      <c r="E6028" s="24" t="n">
        <v>1.0</v>
      </c>
      <c r="F6028" s="25" t="n">
        <v>0.61</v>
      </c>
      <c r="G6028" s="25" t="n">
        <f>TRUNC(TRUNC(E6028,8)*F6028,2)</f>
        <v>0.61</v>
      </c>
    </row>
    <row r="6029" customHeight="1" ht="21">
      <c r="A6029" s="22" t="inlineStr">
        <is>
          <r>
            <t xml:space="preserve">00037373</t>
          </r>
        </is>
      </c>
      <c r="B6029" s="23" t="inlineStr">
        <is>
          <r>
            <t xml:space="preserve">SEGURO - HORISTA (COLETADO CAIXA - ENCARGOS COMPLEMENTARES)</t>
          </r>
        </is>
      </c>
      <c r="C6029" s="22" t="inlineStr">
        <is>
          <r>
            <t xml:space="preserve">SINAPI</t>
          </r>
        </is>
      </c>
      <c r="D6029" s="22" t="inlineStr">
        <is>
          <r>
            <t xml:space="preserve">H</t>
          </r>
        </is>
      </c>
      <c r="E6029" s="24" t="n">
        <v>1.0</v>
      </c>
      <c r="F6029" s="25" t="n">
        <v>0.08</v>
      </c>
      <c r="G6029" s="25" t="n">
        <f>TRUNC(TRUNC(E6029,8)*F6029,2)</f>
        <v>0.08</v>
      </c>
    </row>
    <row r="6030" customHeight="1" ht="21">
      <c r="A6030" s="22" t="inlineStr">
        <is>
          <r>
            <t xml:space="preserve">00037371</t>
          </r>
        </is>
      </c>
      <c r="B6030" s="23" t="inlineStr">
        <is>
          <r>
            <t xml:space="preserve">TRANSPORTE - HORISTA (COLETADO CAIXA - ENCARGOS COMPLEMENTARES)</t>
          </r>
        </is>
      </c>
      <c r="C6030" s="22" t="inlineStr">
        <is>
          <r>
            <t xml:space="preserve">SINAPI</t>
          </r>
        </is>
      </c>
      <c r="D6030" s="22" t="inlineStr">
        <is>
          <r>
            <t xml:space="preserve">H</t>
          </r>
        </is>
      </c>
      <c r="E6030" s="24" t="n">
        <v>1.0</v>
      </c>
      <c r="F6030" s="25" t="n">
        <v>1.09</v>
      </c>
      <c r="G6030" s="25" t="n">
        <f>TRUNC(TRUNC(E6030,8)*F6030,2)</f>
        <v>1.09</v>
      </c>
    </row>
    <row r="6031" customHeight="1" ht="15">
      <c r="A6031" s="2" t="inlineStr"/>
      <c r="B6031" s="2" t="inlineStr"/>
      <c r="C6031" s="2" t="inlineStr"/>
      <c r="D6031" s="2" t="inlineStr"/>
      <c r="E6031" s="26" t="inlineStr">
        <is>
          <r>
            <t xml:space="preserve">TOTAL Encargos Complementares:</t>
          </r>
        </is>
      </c>
      <c r="F6031" s="26" t="inlineStr"/>
      <c r="G6031" s="27" t="n">
        <f>SUM(G6025:G6030)</f>
        <v>8.22</v>
      </c>
    </row>
    <row r="6032" customHeight="1" ht="15">
      <c r="A6032" s="20" t="inlineStr">
        <is>
          <r>
            <t xml:space="preserve">Mão de Obra</t>
          </r>
        </is>
      </c>
      <c r="B6032" s="20" t="inlineStr"/>
      <c r="C6032" s="21" t="inlineStr">
        <is>
          <r>
            <t xml:space="preserve">FONTE</t>
          </r>
        </is>
      </c>
      <c r="D6032" s="21" t="inlineStr">
        <is>
          <r>
            <t xml:space="preserve">UNID</t>
          </r>
        </is>
      </c>
      <c r="E6032" s="21" t="inlineStr">
        <is>
          <r>
            <t xml:space="preserve">COEFICIENTE</t>
          </r>
        </is>
      </c>
      <c r="F6032" s="21" t="inlineStr">
        <is>
          <r>
            <t xml:space="preserve">PREÇO UNITÁRIO</t>
          </r>
        </is>
      </c>
      <c r="G6032" s="21" t="inlineStr">
        <is>
          <r>
            <t xml:space="preserve">TOTAL</t>
          </r>
        </is>
      </c>
    </row>
    <row r="6033" customHeight="1" ht="15">
      <c r="A6033" s="22" t="inlineStr">
        <is>
          <r>
            <t xml:space="preserve">00006111</t>
          </r>
        </is>
      </c>
      <c r="B6033" s="23" t="inlineStr">
        <is>
          <r>
            <t xml:space="preserve">SERVENTE DE OBRAS (HORISTA)</t>
          </r>
        </is>
      </c>
      <c r="C6033" s="22" t="inlineStr">
        <is>
          <r>
            <t xml:space="preserve">SINAPI</t>
          </r>
        </is>
      </c>
      <c r="D6033" s="22" t="inlineStr">
        <is>
          <r>
            <t xml:space="preserve">H</t>
          </r>
        </is>
      </c>
      <c r="E6033" s="24" t="n">
        <v>1.0</v>
      </c>
      <c r="F6033" s="25" t="n">
        <v>15.03</v>
      </c>
      <c r="G6033" s="25" t="n">
        <f>TRUNC(TRUNC(E6033,8)*F6033,2)</f>
        <v>15.03</v>
      </c>
    </row>
    <row r="6034" customHeight="1" ht="15">
      <c r="A6034" s="2" t="inlineStr"/>
      <c r="B6034" s="2" t="inlineStr"/>
      <c r="C6034" s="2" t="inlineStr"/>
      <c r="D6034" s="2" t="inlineStr"/>
      <c r="E6034" s="26" t="inlineStr">
        <is>
          <r>
            <t xml:space="preserve">TOTAL Mão de Obra:</t>
          </r>
        </is>
      </c>
      <c r="F6034" s="26" t="inlineStr"/>
      <c r="G6034" s="27" t="n">
        <f>SUM(G6033:G6033)</f>
        <v>15.03</v>
      </c>
    </row>
    <row r="6035" customHeight="1" ht="15">
      <c r="A6035" s="20" t="inlineStr">
        <is>
          <r>
            <t xml:space="preserve">Serviço</t>
          </r>
        </is>
      </c>
      <c r="B6035" s="20" t="inlineStr"/>
      <c r="C6035" s="21" t="inlineStr">
        <is>
          <r>
            <t xml:space="preserve">FONTE</t>
          </r>
        </is>
      </c>
      <c r="D6035" s="21" t="inlineStr">
        <is>
          <r>
            <t xml:space="preserve">UNID</t>
          </r>
        </is>
      </c>
      <c r="E6035" s="21" t="inlineStr">
        <is>
          <r>
            <t xml:space="preserve">COEFICIENTE</t>
          </r>
        </is>
      </c>
      <c r="F6035" s="21" t="inlineStr">
        <is>
          <r>
            <t xml:space="preserve">PREÇO UNITÁRIO</t>
          </r>
        </is>
      </c>
      <c r="G6035" s="21" t="inlineStr">
        <is>
          <r>
            <t xml:space="preserve">TOTAL</t>
          </r>
        </is>
      </c>
    </row>
    <row r="6036" customHeight="1" ht="21">
      <c r="A6036" s="22" t="inlineStr">
        <is>
          <r>
            <t xml:space="preserve">95378</t>
          </r>
        </is>
      </c>
      <c r="B6036" s="23" t="inlineStr">
        <is>
          <r>
            <t xml:space="preserve">CURSO DE CAPACITAÇÃO PARA SERVENTE (ENCARGOS COMPLEMENTARES) - HORISTA</t>
          </r>
        </is>
      </c>
      <c r="C6036" s="22" t="inlineStr">
        <is>
          <r>
            <t xml:space="preserve">SINAPI</t>
          </r>
        </is>
      </c>
      <c r="D6036" s="22" t="inlineStr">
        <is>
          <r>
            <t xml:space="preserve">H</t>
          </r>
        </is>
      </c>
      <c r="E6036" s="24" t="n">
        <v>1.0</v>
      </c>
      <c r="F6036" s="25" t="n">
        <v>0.31</v>
      </c>
      <c r="G6036" s="25" t="n">
        <f>TRUNC(TRUNC(E6036,8)*F6036,2)</f>
        <v>0.31</v>
      </c>
    </row>
    <row r="6037" customHeight="1" ht="15">
      <c r="A6037" s="2" t="inlineStr"/>
      <c r="B6037" s="2" t="inlineStr"/>
      <c r="C6037" s="2" t="inlineStr"/>
      <c r="D6037" s="2" t="inlineStr"/>
      <c r="E6037" s="26" t="inlineStr">
        <is>
          <r>
            <t xml:space="preserve">TOTAL Serviço:</t>
          </r>
        </is>
      </c>
      <c r="F6037" s="26" t="inlineStr"/>
      <c r="G6037" s="27" t="n">
        <f>SUM(G6036:G6036)</f>
        <v>0.31</v>
      </c>
    </row>
    <row r="6038" customHeight="1" ht="15">
      <c r="A6038" s="2" t="inlineStr"/>
      <c r="B6038" s="2" t="inlineStr"/>
      <c r="C6038" s="2" t="inlineStr"/>
      <c r="D6038" s="2" t="inlineStr"/>
      <c r="E6038" s="28" t="inlineStr">
        <is>
          <r>
            <t xml:space="preserve">VALOR:</t>
          </r>
        </is>
      </c>
      <c r="F6038" s="28" t="inlineStr"/>
      <c r="G6038" s="29" t="n">
        <f>ROUND(SUM(G6031,G6034,G6037),2)</f>
        <v>23.56</v>
      </c>
    </row>
    <row r="6039" customHeight="1" ht="15">
      <c r="A6039" s="2" t="inlineStr"/>
      <c r="B6039" s="2" t="inlineStr"/>
      <c r="C6039" s="2" t="inlineStr"/>
      <c r="D6039" s="2" t="inlineStr"/>
      <c r="E6039" s="28" t="inlineStr">
        <is>
          <r>
            <t xml:space="preserve">VALOR BDI (20.34%):</t>
          </r>
        </is>
      </c>
      <c r="F6039" s="28" t="inlineStr"/>
      <c r="G6039" s="29" t="n">
        <f>ROUND(G6038*(20.34/100),2)</f>
        <v>4.79</v>
      </c>
    </row>
    <row r="6040" customHeight="1" ht="15">
      <c r="A6040" s="2" t="inlineStr"/>
      <c r="B6040" s="2" t="inlineStr"/>
      <c r="C6040" s="2" t="inlineStr"/>
      <c r="D6040" s="2" t="inlineStr"/>
      <c r="E6040" s="28" t="inlineStr">
        <is>
          <r>
            <t xml:space="preserve">VALOR COM BDI:</t>
          </r>
        </is>
      </c>
      <c r="F6040" s="28" t="inlineStr"/>
      <c r="G6040" s="29" t="n">
        <f>G6039+G6038</f>
        <v>28.35</v>
      </c>
    </row>
    <row r="6041" customHeight="1" ht="10">
      <c r="A6041" s="2" t="inlineStr"/>
      <c r="B6041" s="2" t="inlineStr"/>
      <c r="C6041" s="2" t="inlineStr"/>
      <c r="D6041" s="2" t="inlineStr"/>
      <c r="E6041" s="18" t="inlineStr"/>
      <c r="F6041" s="18" t="inlineStr"/>
      <c r="G6041" s="18" t="inlineStr"/>
    </row>
    <row r="6042" customHeight="1" ht="20">
      <c r="A6042" s="19" t="inlineStr">
        <is>
          <r>
            <t xml:space="preserve">​86883​ SIFÃO DO TIPO FLEXÍVEL EM PVC 1 X 1.1/2 - FORNECIMENTO E INSTALAÇÃO. AF_01/2020​ (UN)</t>
          </r>
        </is>
      </c>
      <c r="B6042" s="19" t="inlineStr"/>
      <c r="C6042" s="19" t="inlineStr"/>
      <c r="D6042" s="19" t="inlineStr"/>
      <c r="E6042" s="19" t="inlineStr"/>
      <c r="F6042" s="19" t="inlineStr"/>
      <c r="G6042" s="19" t="inlineStr"/>
    </row>
    <row r="6043" customHeight="1" ht="15">
      <c r="A6043" s="20" t="inlineStr">
        <is>
          <r>
            <t xml:space="preserve">Material</t>
          </r>
        </is>
      </c>
      <c r="B6043" s="20" t="inlineStr"/>
      <c r="C6043" s="21" t="inlineStr">
        <is>
          <r>
            <t xml:space="preserve">FONTE</t>
          </r>
        </is>
      </c>
      <c r="D6043" s="21" t="inlineStr">
        <is>
          <r>
            <t xml:space="preserve">UNID</t>
          </r>
        </is>
      </c>
      <c r="E6043" s="21" t="inlineStr">
        <is>
          <r>
            <t xml:space="preserve">COEFICIENTE</t>
          </r>
        </is>
      </c>
      <c r="F6043" s="21" t="inlineStr">
        <is>
          <r>
            <t xml:space="preserve">PREÇO UNITÁRIO</t>
          </r>
        </is>
      </c>
      <c r="G6043" s="21" t="inlineStr">
        <is>
          <r>
            <t xml:space="preserve">TOTAL</t>
          </r>
        </is>
      </c>
    </row>
    <row r="6044" customHeight="1" ht="21">
      <c r="A6044" s="22" t="inlineStr">
        <is>
          <r>
            <t xml:space="preserve">00003146</t>
          </r>
        </is>
      </c>
      <c r="B6044" s="23" t="inlineStr">
        <is>
          <r>
            <t xml:space="preserve">FITA VEDA ROSCA, EM PTFE, ROLO DE 18 MM X 10 M (L X C)</t>
          </r>
        </is>
      </c>
      <c r="C6044" s="22" t="inlineStr">
        <is>
          <r>
            <t xml:space="preserve">SINAPI</t>
          </r>
        </is>
      </c>
      <c r="D6044" s="22" t="inlineStr">
        <is>
          <r>
            <t xml:space="preserve">UN</t>
          </r>
        </is>
      </c>
      <c r="E6044" s="24" t="n">
        <v>0.0332</v>
      </c>
      <c r="F6044" s="25" t="n">
        <v>4.0</v>
      </c>
      <c r="G6044" s="25" t="n">
        <f>TRUNC(TRUNC(E6044,8)*F6044,2)</f>
        <v>0.13</v>
      </c>
    </row>
    <row r="6045" customHeight="1" ht="29">
      <c r="A6045" s="22" t="inlineStr">
        <is>
          <r>
            <t xml:space="preserve">00044945</t>
          </r>
        </is>
      </c>
      <c r="B6045" s="23" t="inlineStr">
        <is>
          <r>
            <t xml:space="preserve">SIFAO / TUBO SINFONADO EXTENSIVEL/SANFONADO, UNIVERSAL/ SIMPLES, ENTRE *50 A 70* CM, DE PLASTICO BRANCO</t>
          </r>
        </is>
      </c>
      <c r="C6045" s="22" t="inlineStr">
        <is>
          <r>
            <t xml:space="preserve">SINAPI</t>
          </r>
        </is>
      </c>
      <c r="D6045" s="22" t="inlineStr">
        <is>
          <r>
            <t xml:space="preserve">UN</t>
          </r>
        </is>
      </c>
      <c r="E6045" s="24" t="n">
        <v>1.0</v>
      </c>
      <c r="F6045" s="25" t="n">
        <v>9.25</v>
      </c>
      <c r="G6045" s="25" t="n">
        <f>TRUNC(TRUNC(E6045,8)*F6045,2)</f>
        <v>9.25</v>
      </c>
    </row>
    <row r="6046" customHeight="1" ht="15">
      <c r="A6046" s="2" t="inlineStr"/>
      <c r="B6046" s="2" t="inlineStr"/>
      <c r="C6046" s="2" t="inlineStr"/>
      <c r="D6046" s="2" t="inlineStr"/>
      <c r="E6046" s="26" t="inlineStr">
        <is>
          <r>
            <t xml:space="preserve">TOTAL Material:</t>
          </r>
        </is>
      </c>
      <c r="F6046" s="26" t="inlineStr"/>
      <c r="G6046" s="27" t="n">
        <f>SUM(G6044:G6045)</f>
        <v>9.38</v>
      </c>
    </row>
    <row r="6047" customHeight="1" ht="15">
      <c r="A6047" s="20" t="inlineStr">
        <is>
          <r>
            <t xml:space="preserve">Mão de Obra com Encargos Complementares</t>
          </r>
        </is>
      </c>
      <c r="B6047" s="20" t="inlineStr"/>
      <c r="C6047" s="21" t="inlineStr">
        <is>
          <r>
            <t xml:space="preserve">FONTE</t>
          </r>
        </is>
      </c>
      <c r="D6047" s="21" t="inlineStr">
        <is>
          <r>
            <t xml:space="preserve">UNID</t>
          </r>
        </is>
      </c>
      <c r="E6047" s="21" t="inlineStr">
        <is>
          <r>
            <t xml:space="preserve">COEFICIENTE</t>
          </r>
        </is>
      </c>
      <c r="F6047" s="21" t="inlineStr">
        <is>
          <r>
            <t xml:space="preserve">PREÇO UNITÁRIO</t>
          </r>
        </is>
      </c>
      <c r="G6047" s="21" t="inlineStr">
        <is>
          <r>
            <t xml:space="preserve">TOTAL</t>
          </r>
        </is>
      </c>
    </row>
    <row r="6048" customHeight="1" ht="21">
      <c r="A6048" s="22" t="inlineStr">
        <is>
          <r>
            <t xml:space="preserve">88267</t>
          </r>
        </is>
      </c>
      <c r="B6048" s="23" t="inlineStr">
        <is>
          <r>
            <t xml:space="preserve">ENCANADOR OU BOMBEIRO HIDRÁULICO COM ENCARGOS COMPLEMENTARES</t>
          </r>
        </is>
      </c>
      <c r="C6048" s="22" t="inlineStr">
        <is>
          <r>
            <t xml:space="preserve">SINAPI</t>
          </r>
        </is>
      </c>
      <c r="D6048" s="22" t="inlineStr">
        <is>
          <r>
            <t xml:space="preserve">H</t>
          </r>
        </is>
      </c>
      <c r="E6048" s="24" t="n">
        <v>0.0845</v>
      </c>
      <c r="F6048" s="25" t="n">
        <v>29.86</v>
      </c>
      <c r="G6048" s="25" t="n">
        <f>TRUNC(TRUNC(E6048,8)*F6048,2)</f>
        <v>2.52</v>
      </c>
    </row>
    <row r="6049" customHeight="1" ht="15">
      <c r="A6049" s="22" t="inlineStr">
        <is>
          <r>
            <t xml:space="preserve">88316</t>
          </r>
        </is>
      </c>
      <c r="B6049" s="23" t="inlineStr">
        <is>
          <r>
            <t xml:space="preserve">SERVENTE COM ENCARGOS COMPLEMENTARES</t>
          </r>
        </is>
      </c>
      <c r="C6049" s="22" t="inlineStr">
        <is>
          <r>
            <t xml:space="preserve">SINAPI</t>
          </r>
        </is>
      </c>
      <c r="D6049" s="22" t="inlineStr">
        <is>
          <r>
            <t xml:space="preserve">H</t>
          </r>
        </is>
      </c>
      <c r="E6049" s="24" t="n">
        <v>0.0266</v>
      </c>
      <c r="F6049" s="25" t="n">
        <v>23.56</v>
      </c>
      <c r="G6049" s="25" t="n">
        <f>TRUNC(TRUNC(E6049,8)*F6049,2)</f>
        <v>0.62</v>
      </c>
    </row>
    <row r="6050" customHeight="1" ht="18">
      <c r="A6050" s="2" t="inlineStr"/>
      <c r="B6050" s="2" t="inlineStr"/>
      <c r="C6050" s="2" t="inlineStr"/>
      <c r="D6050" s="2" t="inlineStr"/>
      <c r="E6050" s="26" t="inlineStr">
        <is>
          <r>
            <t xml:space="preserve">TOTAL Mão de Obra com Encargos Complementares:</t>
          </r>
        </is>
      </c>
      <c r="F6050" s="26" t="inlineStr"/>
      <c r="G6050" s="27" t="n">
        <f>SUM(G6048:G6049)</f>
        <v>3.14</v>
      </c>
    </row>
    <row r="6051" customHeight="1" ht="15">
      <c r="A6051" s="2" t="inlineStr"/>
      <c r="B6051" s="2" t="inlineStr"/>
      <c r="C6051" s="2" t="inlineStr"/>
      <c r="D6051" s="2" t="inlineStr"/>
      <c r="E6051" s="28" t="inlineStr">
        <is>
          <r>
            <t xml:space="preserve">VALOR:</t>
          </r>
        </is>
      </c>
      <c r="F6051" s="28" t="inlineStr"/>
      <c r="G6051" s="29" t="n">
        <f>ROUND(SUM(G6046,G6050),2)</f>
        <v>12.52</v>
      </c>
    </row>
    <row r="6052" customHeight="1" ht="15">
      <c r="A6052" s="2" t="inlineStr"/>
      <c r="B6052" s="2" t="inlineStr"/>
      <c r="C6052" s="2" t="inlineStr"/>
      <c r="D6052" s="2" t="inlineStr"/>
      <c r="E6052" s="28" t="inlineStr">
        <is>
          <r>
            <t xml:space="preserve">VALOR BDI (20.34%):</t>
          </r>
        </is>
      </c>
      <c r="F6052" s="28" t="inlineStr"/>
      <c r="G6052" s="29" t="n">
        <f>ROUND(G6051*(20.34/100),2)</f>
        <v>2.55</v>
      </c>
    </row>
    <row r="6053" customHeight="1" ht="15">
      <c r="A6053" s="2" t="inlineStr"/>
      <c r="B6053" s="2" t="inlineStr"/>
      <c r="C6053" s="2" t="inlineStr"/>
      <c r="D6053" s="2" t="inlineStr"/>
      <c r="E6053" s="28" t="inlineStr">
        <is>
          <r>
            <t xml:space="preserve">VALOR COM BDI:</t>
          </r>
        </is>
      </c>
      <c r="F6053" s="28" t="inlineStr"/>
      <c r="G6053" s="29" t="n">
        <f>G6052+G6051</f>
        <v>15.07</v>
      </c>
    </row>
    <row r="6054" customHeight="1" ht="10">
      <c r="A6054" s="2" t="inlineStr"/>
      <c r="B6054" s="2" t="inlineStr"/>
      <c r="C6054" s="2" t="inlineStr"/>
      <c r="D6054" s="2" t="inlineStr"/>
      <c r="E6054" s="18" t="inlineStr"/>
      <c r="F6054" s="18" t="inlineStr"/>
      <c r="G6054" s="18" t="inlineStr"/>
    </row>
    <row r="6055" customHeight="1" ht="20">
      <c r="A6055" s="19" t="inlineStr">
        <is>
          <r>
            <t xml:space="preserve">​88317​ SOLDADOR COM ENCARGOS COMPLEMENTARES​ (H)</t>
          </r>
        </is>
      </c>
      <c r="B6055" s="19" t="inlineStr"/>
      <c r="C6055" s="19" t="inlineStr"/>
      <c r="D6055" s="19" t="inlineStr"/>
      <c r="E6055" s="19" t="inlineStr"/>
      <c r="F6055" s="19" t="inlineStr"/>
      <c r="G6055" s="19" t="inlineStr"/>
    </row>
    <row r="6056" customHeight="1" ht="15">
      <c r="A6056" s="20" t="inlineStr">
        <is>
          <r>
            <t xml:space="preserve">Encargos Complementares</t>
          </r>
        </is>
      </c>
      <c r="B6056" s="20" t="inlineStr"/>
      <c r="C6056" s="21" t="inlineStr">
        <is>
          <r>
            <t xml:space="preserve">FONTE</t>
          </r>
        </is>
      </c>
      <c r="D6056" s="21" t="inlineStr">
        <is>
          <r>
            <t xml:space="preserve">UNID</t>
          </r>
        </is>
      </c>
      <c r="E6056" s="21" t="inlineStr">
        <is>
          <r>
            <t xml:space="preserve">COEFICIENTE</t>
          </r>
        </is>
      </c>
      <c r="F6056" s="21" t="inlineStr">
        <is>
          <r>
            <t xml:space="preserve">PREÇO UNITÁRIO</t>
          </r>
        </is>
      </c>
      <c r="G6056" s="21" t="inlineStr">
        <is>
          <r>
            <t xml:space="preserve">TOTAL</t>
          </r>
        </is>
      </c>
    </row>
    <row r="6057" customHeight="1" ht="21">
      <c r="A6057" s="22" t="inlineStr">
        <is>
          <r>
            <t xml:space="preserve">00037370</t>
          </r>
        </is>
      </c>
      <c r="B6057" s="23" t="inlineStr">
        <is>
          <r>
            <t xml:space="preserve">ALIMENTACAO - HORISTA (COLETADO CAIXA - ENCARGOS COMPLEMENTARES)</t>
          </r>
        </is>
      </c>
      <c r="C6057" s="22" t="inlineStr">
        <is>
          <r>
            <t xml:space="preserve">SINAPI</t>
          </r>
        </is>
      </c>
      <c r="D6057" s="22" t="inlineStr">
        <is>
          <r>
            <t xml:space="preserve">H</t>
          </r>
        </is>
      </c>
      <c r="E6057" s="24" t="n">
        <v>1.0</v>
      </c>
      <c r="F6057" s="25" t="n">
        <v>3.62</v>
      </c>
      <c r="G6057" s="25" t="n">
        <f>TRUNC(TRUNC(E6057,8)*F6057,2)</f>
        <v>3.62</v>
      </c>
    </row>
    <row r="6058" customHeight="1" ht="21">
      <c r="A6058" s="22" t="inlineStr">
        <is>
          <r>
            <t xml:space="preserve">00043492</t>
          </r>
        </is>
      </c>
      <c r="B6058" s="23" t="inlineStr">
        <is>
          <r>
            <t xml:space="preserve">EPI - FAMILIA SOLDADOR - HORISTA (ENCARGOS COMPLEMENTARES - COLETADO CAIXA)</t>
          </r>
        </is>
      </c>
      <c r="C6058" s="22" t="inlineStr">
        <is>
          <r>
            <t xml:space="preserve">SINAPI</t>
          </r>
        </is>
      </c>
      <c r="D6058" s="22" t="inlineStr">
        <is>
          <r>
            <t xml:space="preserve">H</t>
          </r>
        </is>
      </c>
      <c r="E6058" s="24" t="n">
        <v>1.0</v>
      </c>
      <c r="F6058" s="25" t="n">
        <v>1.82</v>
      </c>
      <c r="G6058" s="25" t="n">
        <f>TRUNC(TRUNC(E6058,8)*F6058,2)</f>
        <v>1.82</v>
      </c>
    </row>
    <row r="6059" customHeight="1" ht="21">
      <c r="A6059" s="22" t="inlineStr">
        <is>
          <r>
            <t xml:space="preserve">00037372</t>
          </r>
        </is>
      </c>
      <c r="B6059" s="23" t="inlineStr">
        <is>
          <r>
            <t xml:space="preserve">EXAMES - HORISTA (COLETADO CAIXA - ENCARGOS COMPLEMENTARES)</t>
          </r>
        </is>
      </c>
      <c r="C6059" s="22" t="inlineStr">
        <is>
          <r>
            <t xml:space="preserve">SINAPI</t>
          </r>
        </is>
      </c>
      <c r="D6059" s="22" t="inlineStr">
        <is>
          <r>
            <t xml:space="preserve">H</t>
          </r>
        </is>
      </c>
      <c r="E6059" s="24" t="n">
        <v>1.0</v>
      </c>
      <c r="F6059" s="25" t="n">
        <v>1.43</v>
      </c>
      <c r="G6059" s="25" t="n">
        <f>TRUNC(TRUNC(E6059,8)*F6059,2)</f>
        <v>1.43</v>
      </c>
    </row>
    <row r="6060" customHeight="1" ht="21">
      <c r="A6060" s="22" t="inlineStr">
        <is>
          <r>
            <t xml:space="preserve">00043468</t>
          </r>
        </is>
      </c>
      <c r="B6060" s="23" t="inlineStr">
        <is>
          <r>
            <t xml:space="preserve">FERRAMENTAS - FAMILIA SOLDADOR - HORISTA (ENCARGOS COMPLEMENTARES - COLETADO CAIXA)</t>
          </r>
        </is>
      </c>
      <c r="C6060" s="22" t="inlineStr">
        <is>
          <r>
            <t xml:space="preserve">SINAPI</t>
          </r>
        </is>
      </c>
      <c r="D6060" s="22" t="inlineStr">
        <is>
          <r>
            <t xml:space="preserve">H</t>
          </r>
        </is>
      </c>
      <c r="E6060" s="24" t="n">
        <v>1.0</v>
      </c>
      <c r="F6060" s="25" t="n">
        <v>1.21</v>
      </c>
      <c r="G6060" s="25" t="n">
        <f>TRUNC(TRUNC(E6060,8)*F6060,2)</f>
        <v>1.21</v>
      </c>
    </row>
    <row r="6061" customHeight="1" ht="21">
      <c r="A6061" s="22" t="inlineStr">
        <is>
          <r>
            <t xml:space="preserve">00037373</t>
          </r>
        </is>
      </c>
      <c r="B6061" s="23" t="inlineStr">
        <is>
          <r>
            <t xml:space="preserve">SEGURO - HORISTA (COLETADO CAIXA - ENCARGOS COMPLEMENTARES)</t>
          </r>
        </is>
      </c>
      <c r="C6061" s="22" t="inlineStr">
        <is>
          <r>
            <t xml:space="preserve">SINAPI</t>
          </r>
        </is>
      </c>
      <c r="D6061" s="22" t="inlineStr">
        <is>
          <r>
            <t xml:space="preserve">H</t>
          </r>
        </is>
      </c>
      <c r="E6061" s="24" t="n">
        <v>1.0</v>
      </c>
      <c r="F6061" s="25" t="n">
        <v>0.08</v>
      </c>
      <c r="G6061" s="25" t="n">
        <f>TRUNC(TRUNC(E6061,8)*F6061,2)</f>
        <v>0.08</v>
      </c>
    </row>
    <row r="6062" customHeight="1" ht="21">
      <c r="A6062" s="22" t="inlineStr">
        <is>
          <r>
            <t xml:space="preserve">00037371</t>
          </r>
        </is>
      </c>
      <c r="B6062" s="23" t="inlineStr">
        <is>
          <r>
            <t xml:space="preserve">TRANSPORTE - HORISTA (COLETADO CAIXA - ENCARGOS COMPLEMENTARES)</t>
          </r>
        </is>
      </c>
      <c r="C6062" s="22" t="inlineStr">
        <is>
          <r>
            <t xml:space="preserve">SINAPI</t>
          </r>
        </is>
      </c>
      <c r="D6062" s="22" t="inlineStr">
        <is>
          <r>
            <t xml:space="preserve">H</t>
          </r>
        </is>
      </c>
      <c r="E6062" s="24" t="n">
        <v>1.0</v>
      </c>
      <c r="F6062" s="25" t="n">
        <v>1.09</v>
      </c>
      <c r="G6062" s="25" t="n">
        <f>TRUNC(TRUNC(E6062,8)*F6062,2)</f>
        <v>1.09</v>
      </c>
    </row>
    <row r="6063" customHeight="1" ht="15">
      <c r="A6063" s="2" t="inlineStr"/>
      <c r="B6063" s="2" t="inlineStr"/>
      <c r="C6063" s="2" t="inlineStr"/>
      <c r="D6063" s="2" t="inlineStr"/>
      <c r="E6063" s="26" t="inlineStr">
        <is>
          <r>
            <t xml:space="preserve">TOTAL Encargos Complementares:</t>
          </r>
        </is>
      </c>
      <c r="F6063" s="26" t="inlineStr"/>
      <c r="G6063" s="27" t="n">
        <f>SUM(G6057:G6062)</f>
        <v>9.25</v>
      </c>
    </row>
    <row r="6064" customHeight="1" ht="15">
      <c r="A6064" s="20" t="inlineStr">
        <is>
          <r>
            <t xml:space="preserve">Mão de Obra</t>
          </r>
        </is>
      </c>
      <c r="B6064" s="20" t="inlineStr"/>
      <c r="C6064" s="21" t="inlineStr">
        <is>
          <r>
            <t xml:space="preserve">FONTE</t>
          </r>
        </is>
      </c>
      <c r="D6064" s="21" t="inlineStr">
        <is>
          <r>
            <t xml:space="preserve">UNID</t>
          </r>
        </is>
      </c>
      <c r="E6064" s="21" t="inlineStr">
        <is>
          <r>
            <t xml:space="preserve">COEFICIENTE</t>
          </r>
        </is>
      </c>
      <c r="F6064" s="21" t="inlineStr">
        <is>
          <r>
            <t xml:space="preserve">PREÇO UNITÁRIO</t>
          </r>
        </is>
      </c>
      <c r="G6064" s="21" t="inlineStr">
        <is>
          <r>
            <t xml:space="preserve">TOTAL</t>
          </r>
        </is>
      </c>
    </row>
    <row r="6065" customHeight="1" ht="15">
      <c r="A6065" s="22" t="inlineStr">
        <is>
          <r>
            <t xml:space="preserve">00006160</t>
          </r>
        </is>
      </c>
      <c r="B6065" s="23" t="inlineStr">
        <is>
          <r>
            <t xml:space="preserve">SOLDADOR (HORISTA)</t>
          </r>
        </is>
      </c>
      <c r="C6065" s="22" t="inlineStr">
        <is>
          <r>
            <t xml:space="preserve">SINAPI</t>
          </r>
        </is>
      </c>
      <c r="D6065" s="22" t="inlineStr">
        <is>
          <r>
            <t xml:space="preserve">H</t>
          </r>
        </is>
      </c>
      <c r="E6065" s="24" t="n">
        <v>1.0</v>
      </c>
      <c r="F6065" s="25" t="n">
        <v>21.81</v>
      </c>
      <c r="G6065" s="25" t="n">
        <f>TRUNC(TRUNC(E6065,8)*F6065,2)</f>
        <v>21.81</v>
      </c>
    </row>
    <row r="6066" customHeight="1" ht="15">
      <c r="A6066" s="2" t="inlineStr"/>
      <c r="B6066" s="2" t="inlineStr"/>
      <c r="C6066" s="2" t="inlineStr"/>
      <c r="D6066" s="2" t="inlineStr"/>
      <c r="E6066" s="26" t="inlineStr">
        <is>
          <r>
            <t xml:space="preserve">TOTAL Mão de Obra:</t>
          </r>
        </is>
      </c>
      <c r="F6066" s="26" t="inlineStr"/>
      <c r="G6066" s="27" t="n">
        <f>SUM(G6065:G6065)</f>
        <v>21.81</v>
      </c>
    </row>
    <row r="6067" customHeight="1" ht="15">
      <c r="A6067" s="20" t="inlineStr">
        <is>
          <r>
            <t xml:space="preserve">Serviço</t>
          </r>
        </is>
      </c>
      <c r="B6067" s="20" t="inlineStr"/>
      <c r="C6067" s="21" t="inlineStr">
        <is>
          <r>
            <t xml:space="preserve">FONTE</t>
          </r>
        </is>
      </c>
      <c r="D6067" s="21" t="inlineStr">
        <is>
          <r>
            <t xml:space="preserve">UNID</t>
          </r>
        </is>
      </c>
      <c r="E6067" s="21" t="inlineStr">
        <is>
          <r>
            <t xml:space="preserve">COEFICIENTE</t>
          </r>
        </is>
      </c>
      <c r="F6067" s="21" t="inlineStr">
        <is>
          <r>
            <t xml:space="preserve">PREÇO UNITÁRIO</t>
          </r>
        </is>
      </c>
      <c r="G6067" s="21" t="inlineStr">
        <is>
          <r>
            <t xml:space="preserve">TOTAL</t>
          </r>
        </is>
      </c>
    </row>
    <row r="6068" customHeight="1" ht="21">
      <c r="A6068" s="22" t="inlineStr">
        <is>
          <r>
            <t xml:space="preserve">95379</t>
          </r>
        </is>
      </c>
      <c r="B6068" s="23" t="inlineStr">
        <is>
          <r>
            <t xml:space="preserve">CURSO DE CAPACITAÇÃO PARA SOLDADOR (ENCARGOS COMPLEMENTARES) - HORISTA</t>
          </r>
        </is>
      </c>
      <c r="C6068" s="22" t="inlineStr">
        <is>
          <r>
            <t xml:space="preserve">SINAPI</t>
          </r>
        </is>
      </c>
      <c r="D6068" s="22" t="inlineStr">
        <is>
          <r>
            <t xml:space="preserve">H</t>
          </r>
        </is>
      </c>
      <c r="E6068" s="24" t="n">
        <v>1.0</v>
      </c>
      <c r="F6068" s="25" t="n">
        <v>0.25</v>
      </c>
      <c r="G6068" s="25" t="n">
        <f>TRUNC(TRUNC(E6068,8)*F6068,2)</f>
        <v>0.25</v>
      </c>
    </row>
    <row r="6069" customHeight="1" ht="15">
      <c r="A6069" s="2" t="inlineStr"/>
      <c r="B6069" s="2" t="inlineStr"/>
      <c r="C6069" s="2" t="inlineStr"/>
      <c r="D6069" s="2" t="inlineStr"/>
      <c r="E6069" s="26" t="inlineStr">
        <is>
          <r>
            <t xml:space="preserve">TOTAL Serviço:</t>
          </r>
        </is>
      </c>
      <c r="F6069" s="26" t="inlineStr"/>
      <c r="G6069" s="27" t="n">
        <f>SUM(G6068:G6068)</f>
        <v>0.25</v>
      </c>
    </row>
    <row r="6070" customHeight="1" ht="15">
      <c r="A6070" s="2" t="inlineStr"/>
      <c r="B6070" s="2" t="inlineStr"/>
      <c r="C6070" s="2" t="inlineStr"/>
      <c r="D6070" s="2" t="inlineStr"/>
      <c r="E6070" s="28" t="inlineStr">
        <is>
          <r>
            <t xml:space="preserve">VALOR:</t>
          </r>
        </is>
      </c>
      <c r="F6070" s="28" t="inlineStr"/>
      <c r="G6070" s="29" t="n">
        <f>ROUND(SUM(G6063,G6066,G6069),2)</f>
        <v>31.31</v>
      </c>
    </row>
    <row r="6071" customHeight="1" ht="15">
      <c r="A6071" s="2" t="inlineStr"/>
      <c r="B6071" s="2" t="inlineStr"/>
      <c r="C6071" s="2" t="inlineStr"/>
      <c r="D6071" s="2" t="inlineStr"/>
      <c r="E6071" s="28" t="inlineStr">
        <is>
          <r>
            <t xml:space="preserve">VALOR BDI (20.34%):</t>
          </r>
        </is>
      </c>
      <c r="F6071" s="28" t="inlineStr"/>
      <c r="G6071" s="29" t="n">
        <f>ROUND(G6070*(20.34/100),2)</f>
        <v>6.37</v>
      </c>
    </row>
    <row r="6072" customHeight="1" ht="15">
      <c r="A6072" s="2" t="inlineStr"/>
      <c r="B6072" s="2" t="inlineStr"/>
      <c r="C6072" s="2" t="inlineStr"/>
      <c r="D6072" s="2" t="inlineStr"/>
      <c r="E6072" s="28" t="inlineStr">
        <is>
          <r>
            <t xml:space="preserve">VALOR COM BDI:</t>
          </r>
        </is>
      </c>
      <c r="F6072" s="28" t="inlineStr"/>
      <c r="G6072" s="29" t="n">
        <f>G6071+G6070</f>
        <v>37.68</v>
      </c>
    </row>
    <row r="6073" customHeight="1" ht="10">
      <c r="A6073" s="2" t="inlineStr"/>
      <c r="B6073" s="2" t="inlineStr"/>
      <c r="C6073" s="2" t="inlineStr"/>
      <c r="D6073" s="2" t="inlineStr"/>
      <c r="E6073" s="18" t="inlineStr"/>
      <c r="F6073" s="18" t="inlineStr"/>
      <c r="G6073" s="18" t="inlineStr"/>
    </row>
    <row r="6074" customHeight="1" ht="20">
      <c r="A6074" s="19" t="inlineStr">
        <is>
          <r>
            <t xml:space="preserve">​98463​ SUPORTE ISOLADOR PARA FIXAÇÃO DA CORDOALHA DE COBRE EM ALVENARIA OU CONCRETO - FORNECIMENTO E INSTALAÇÃO. AF_08/2023​ (UN)</t>
          </r>
        </is>
      </c>
      <c r="B6074" s="19" t="inlineStr"/>
      <c r="C6074" s="19" t="inlineStr"/>
      <c r="D6074" s="19" t="inlineStr"/>
      <c r="E6074" s="19" t="inlineStr"/>
      <c r="F6074" s="19" t="inlineStr"/>
      <c r="G6074" s="19" t="inlineStr"/>
    </row>
    <row r="6075" customHeight="1" ht="15">
      <c r="A6075" s="20" t="inlineStr">
        <is>
          <r>
            <t xml:space="preserve">Material</t>
          </r>
        </is>
      </c>
      <c r="B6075" s="20" t="inlineStr"/>
      <c r="C6075" s="21" t="inlineStr">
        <is>
          <r>
            <t xml:space="preserve">FONTE</t>
          </r>
        </is>
      </c>
      <c r="D6075" s="21" t="inlineStr">
        <is>
          <r>
            <t xml:space="preserve">UNID</t>
          </r>
        </is>
      </c>
      <c r="E6075" s="21" t="inlineStr">
        <is>
          <r>
            <t xml:space="preserve">COEFICIENTE</t>
          </r>
        </is>
      </c>
      <c r="F6075" s="21" t="inlineStr">
        <is>
          <r>
            <t xml:space="preserve">PREÇO UNITÁRIO</t>
          </r>
        </is>
      </c>
      <c r="G6075" s="21" t="inlineStr">
        <is>
          <r>
            <t xml:space="preserve">TOTAL</t>
          </r>
        </is>
      </c>
    </row>
    <row r="6076" customHeight="1" ht="29">
      <c r="A6076" s="22" t="inlineStr">
        <is>
          <r>
            <t xml:space="preserve">00011267</t>
          </r>
        </is>
      </c>
      <c r="B6076" s="23" t="inlineStr">
        <is>
          <r>
            <t xml:space="preserve">ARRUELA LISA, REDONDA, DE LATAO POLIDO, DIAMETRO NOMINAL 5/8", DIAMETRO EXTERNO = 34 MM, DIAMETRO DO FURO = 17 MM, ESPESSURA = *2,5* MM</t>
          </r>
        </is>
      </c>
      <c r="C6076" s="22" t="inlineStr">
        <is>
          <r>
            <t xml:space="preserve">SINAPI</t>
          </r>
        </is>
      </c>
      <c r="D6076" s="22" t="inlineStr">
        <is>
          <r>
            <t xml:space="preserve">UN</t>
          </r>
        </is>
      </c>
      <c r="E6076" s="24" t="n">
        <v>1.0</v>
      </c>
      <c r="F6076" s="25" t="n">
        <v>1.43</v>
      </c>
      <c r="G6076" s="25" t="n">
        <f>TRUNC(TRUNC(E6076,8)*F6076,2)</f>
        <v>1.43</v>
      </c>
    </row>
    <row r="6077" customHeight="1" ht="29">
      <c r="A6077" s="22" t="inlineStr">
        <is>
          <r>
            <t xml:space="preserve">00007568</t>
          </r>
        </is>
      </c>
      <c r="B6077" s="23" t="inlineStr">
        <is>
          <r>
            <t xml:space="preserve">BUCHA DE NYLON SEM ABA S10, COM PARAFUSO DE 6,10 X 65 MM EM ACO ZINCADO COM ROSCA SOBERBA, CABECA CHATA E FENDA PHILLIPS</t>
          </r>
        </is>
      </c>
      <c r="C6077" s="22" t="inlineStr">
        <is>
          <r>
            <t xml:space="preserve">SINAPI</t>
          </r>
        </is>
      </c>
      <c r="D6077" s="22" t="inlineStr">
        <is>
          <r>
            <t xml:space="preserve">UN</t>
          </r>
        </is>
      </c>
      <c r="E6077" s="24" t="n">
        <v>1.0</v>
      </c>
      <c r="F6077" s="25" t="n">
        <v>0.86</v>
      </c>
      <c r="G6077" s="25" t="n">
        <f>TRUNC(TRUNC(E6077,8)*F6077,2)</f>
        <v>0.86</v>
      </c>
    </row>
    <row r="6078" customHeight="1" ht="21">
      <c r="A6078" s="22" t="inlineStr">
        <is>
          <r>
            <t xml:space="preserve">00007572</t>
          </r>
        </is>
      </c>
      <c r="B6078" s="23" t="inlineStr">
        <is>
          <r>
            <t xml:space="preserve">SUPORTE ISOLADOR REFORCADO DIAMETRO NOMINAL 5/16", COM ROSCA SOBERBA E BUCHA</t>
          </r>
        </is>
      </c>
      <c r="C6078" s="22" t="inlineStr">
        <is>
          <r>
            <t xml:space="preserve">SINAPI</t>
          </r>
        </is>
      </c>
      <c r="D6078" s="22" t="inlineStr">
        <is>
          <r>
            <t xml:space="preserve">UN</t>
          </r>
        </is>
      </c>
      <c r="E6078" s="24" t="n">
        <v>1.0</v>
      </c>
      <c r="F6078" s="25" t="n">
        <v>7.96</v>
      </c>
      <c r="G6078" s="25" t="n">
        <f>TRUNC(TRUNC(E6078,8)*F6078,2)</f>
        <v>7.96</v>
      </c>
    </row>
    <row r="6079" customHeight="1" ht="15">
      <c r="A6079" s="2" t="inlineStr"/>
      <c r="B6079" s="2" t="inlineStr"/>
      <c r="C6079" s="2" t="inlineStr"/>
      <c r="D6079" s="2" t="inlineStr"/>
      <c r="E6079" s="26" t="inlineStr">
        <is>
          <r>
            <t xml:space="preserve">TOTAL Material:</t>
          </r>
        </is>
      </c>
      <c r="F6079" s="26" t="inlineStr"/>
      <c r="G6079" s="27" t="n">
        <f>SUM(G6076:G6078)</f>
        <v>10.25</v>
      </c>
    </row>
    <row r="6080" customHeight="1" ht="15">
      <c r="A6080" s="20" t="inlineStr">
        <is>
          <r>
            <t xml:space="preserve">Mão de Obra com Encargos Complementares</t>
          </r>
        </is>
      </c>
      <c r="B6080" s="20" t="inlineStr"/>
      <c r="C6080" s="21" t="inlineStr">
        <is>
          <r>
            <t xml:space="preserve">FONTE</t>
          </r>
        </is>
      </c>
      <c r="D6080" s="21" t="inlineStr">
        <is>
          <r>
            <t xml:space="preserve">UNID</t>
          </r>
        </is>
      </c>
      <c r="E6080" s="21" t="inlineStr">
        <is>
          <r>
            <t xml:space="preserve">COEFICIENTE</t>
          </r>
        </is>
      </c>
      <c r="F6080" s="21" t="inlineStr">
        <is>
          <r>
            <t xml:space="preserve">PREÇO UNITÁRIO</t>
          </r>
        </is>
      </c>
      <c r="G6080" s="21" t="inlineStr">
        <is>
          <r>
            <t xml:space="preserve">TOTAL</t>
          </r>
        </is>
      </c>
    </row>
    <row r="6081" customHeight="1" ht="21">
      <c r="A6081" s="22" t="inlineStr">
        <is>
          <r>
            <t xml:space="preserve">88247</t>
          </r>
        </is>
      </c>
      <c r="B6081" s="23" t="inlineStr">
        <is>
          <r>
            <t xml:space="preserve">AUXILIAR DE ELETRICISTA COM ENCARGOS COMPLEMENTARES</t>
          </r>
        </is>
      </c>
      <c r="C6081" s="22" t="inlineStr">
        <is>
          <r>
            <t xml:space="preserve">SINAPI</t>
          </r>
        </is>
      </c>
      <c r="D6081" s="22" t="inlineStr">
        <is>
          <r>
            <t xml:space="preserve">H</t>
          </r>
        </is>
      </c>
      <c r="E6081" s="24" t="n">
        <v>0.3106</v>
      </c>
      <c r="F6081" s="25" t="n">
        <v>25.22</v>
      </c>
      <c r="G6081" s="25" t="n">
        <f>TRUNC(TRUNC(E6081,8)*F6081,2)</f>
        <v>7.83</v>
      </c>
    </row>
    <row r="6082" customHeight="1" ht="15">
      <c r="A6082" s="22" t="inlineStr">
        <is>
          <r>
            <t xml:space="preserve">88264</t>
          </r>
        </is>
      </c>
      <c r="B6082" s="23" t="inlineStr">
        <is>
          <r>
            <t xml:space="preserve">ELETRICISTA COM ENCARGOS COMPLEMENTARES</t>
          </r>
        </is>
      </c>
      <c r="C6082" s="22" t="inlineStr">
        <is>
          <r>
            <t xml:space="preserve">SINAPI</t>
          </r>
        </is>
      </c>
      <c r="D6082" s="22" t="inlineStr">
        <is>
          <r>
            <t xml:space="preserve">H</t>
          </r>
        </is>
      </c>
      <c r="E6082" s="24" t="n">
        <v>0.3106</v>
      </c>
      <c r="F6082" s="25" t="n">
        <v>30.96</v>
      </c>
      <c r="G6082" s="25" t="n">
        <f>TRUNC(TRUNC(E6082,8)*F6082,2)</f>
        <v>9.61</v>
      </c>
    </row>
    <row r="6083" customHeight="1" ht="18">
      <c r="A6083" s="2" t="inlineStr"/>
      <c r="B6083" s="2" t="inlineStr"/>
      <c r="C6083" s="2" t="inlineStr"/>
      <c r="D6083" s="2" t="inlineStr"/>
      <c r="E6083" s="26" t="inlineStr">
        <is>
          <r>
            <t xml:space="preserve">TOTAL Mão de Obra com Encargos Complementares:</t>
          </r>
        </is>
      </c>
      <c r="F6083" s="26" t="inlineStr"/>
      <c r="G6083" s="27" t="n">
        <f>SUM(G6081:G6082)</f>
        <v>17.44</v>
      </c>
    </row>
    <row r="6084" customHeight="1" ht="15">
      <c r="A6084" s="2" t="inlineStr"/>
      <c r="B6084" s="2" t="inlineStr"/>
      <c r="C6084" s="2" t="inlineStr"/>
      <c r="D6084" s="2" t="inlineStr"/>
      <c r="E6084" s="28" t="inlineStr">
        <is>
          <r>
            <t xml:space="preserve">VALOR:</t>
          </r>
        </is>
      </c>
      <c r="F6084" s="28" t="inlineStr"/>
      <c r="G6084" s="29" t="n">
        <f>ROUND(SUM(G6079,G6083),2)</f>
        <v>27.69</v>
      </c>
    </row>
    <row r="6085" customHeight="1" ht="15">
      <c r="A6085" s="2" t="inlineStr"/>
      <c r="B6085" s="2" t="inlineStr"/>
      <c r="C6085" s="2" t="inlineStr"/>
      <c r="D6085" s="2" t="inlineStr"/>
      <c r="E6085" s="28" t="inlineStr">
        <is>
          <r>
            <t xml:space="preserve">VALOR BDI (20.34%):</t>
          </r>
        </is>
      </c>
      <c r="F6085" s="28" t="inlineStr"/>
      <c r="G6085" s="29" t="n">
        <f>ROUND(G6084*(20.34/100),2)</f>
        <v>5.63</v>
      </c>
    </row>
    <row r="6086" customHeight="1" ht="15">
      <c r="A6086" s="2" t="inlineStr"/>
      <c r="B6086" s="2" t="inlineStr"/>
      <c r="C6086" s="2" t="inlineStr"/>
      <c r="D6086" s="2" t="inlineStr"/>
      <c r="E6086" s="28" t="inlineStr">
        <is>
          <r>
            <t xml:space="preserve">VALOR COM BDI:</t>
          </r>
        </is>
      </c>
      <c r="F6086" s="28" t="inlineStr"/>
      <c r="G6086" s="29" t="n">
        <f>G6085+G6084</f>
        <v>33.32</v>
      </c>
    </row>
    <row r="6087" customHeight="1" ht="10">
      <c r="A6087" s="2" t="inlineStr"/>
      <c r="B6087" s="2" t="inlineStr"/>
      <c r="C6087" s="2" t="inlineStr"/>
      <c r="D6087" s="2" t="inlineStr"/>
      <c r="E6087" s="18" t="inlineStr"/>
      <c r="F6087" s="18" t="inlineStr"/>
      <c r="G6087" s="18" t="inlineStr"/>
    </row>
    <row r="6088" customHeight="1" ht="20">
      <c r="A6088" s="19" t="inlineStr">
        <is>
          <r>
            <t xml:space="preserve">​91946​ SUPORTE PARAFUSADO COM PLACA DE ENCAIXE 4" X 2" MÉDIO (1,30 M DO PISO) PARA PONTO ELÉTRICO - FORNECIMENTO E INSTALAÇÃO. AF_03/2023​ (UN)</t>
          </r>
        </is>
      </c>
      <c r="B6088" s="19" t="inlineStr"/>
      <c r="C6088" s="19" t="inlineStr"/>
      <c r="D6088" s="19" t="inlineStr"/>
      <c r="E6088" s="19" t="inlineStr"/>
      <c r="F6088" s="19" t="inlineStr"/>
      <c r="G6088" s="19" t="inlineStr"/>
    </row>
    <row r="6089" customHeight="1" ht="15">
      <c r="A6089" s="20" t="inlineStr">
        <is>
          <r>
            <t xml:space="preserve">Material</t>
          </r>
        </is>
      </c>
      <c r="B6089" s="20" t="inlineStr"/>
      <c r="C6089" s="21" t="inlineStr">
        <is>
          <r>
            <t xml:space="preserve">FONTE</t>
          </r>
        </is>
      </c>
      <c r="D6089" s="21" t="inlineStr">
        <is>
          <r>
            <t xml:space="preserve">UNID</t>
          </r>
        </is>
      </c>
      <c r="E6089" s="21" t="inlineStr">
        <is>
          <r>
            <t xml:space="preserve">COEFICIENTE</t>
          </r>
        </is>
      </c>
      <c r="F6089" s="21" t="inlineStr">
        <is>
          <r>
            <t xml:space="preserve">PREÇO UNITÁRIO</t>
          </r>
        </is>
      </c>
      <c r="G6089" s="21" t="inlineStr">
        <is>
          <r>
            <t xml:space="preserve">TOTAL</t>
          </r>
        </is>
      </c>
    </row>
    <row r="6090" customHeight="1" ht="21">
      <c r="A6090" s="22" t="inlineStr">
        <is>
          <r>
            <t xml:space="preserve">00038094</t>
          </r>
        </is>
      </c>
      <c r="B6090" s="23" t="inlineStr">
        <is>
          <r>
            <t xml:space="preserve">ESPELHO / PLACA DE 3 POSTOS 4" X 2", PARA INSTALACAO DE TOMADAS E INTERRUPTORES</t>
          </r>
        </is>
      </c>
      <c r="C6090" s="22" t="inlineStr">
        <is>
          <r>
            <t xml:space="preserve">SINAPI</t>
          </r>
        </is>
      </c>
      <c r="D6090" s="22" t="inlineStr">
        <is>
          <r>
            <t xml:space="preserve">UN</t>
          </r>
        </is>
      </c>
      <c r="E6090" s="24" t="n">
        <v>1.0</v>
      </c>
      <c r="F6090" s="25" t="n">
        <v>2.88</v>
      </c>
      <c r="G6090" s="25" t="n">
        <f>TRUNC(TRUNC(E6090,8)*F6090,2)</f>
        <v>2.88</v>
      </c>
    </row>
    <row r="6091" customHeight="1" ht="29">
      <c r="A6091" s="22" t="inlineStr">
        <is>
          <r>
            <t xml:space="preserve">00038099</t>
          </r>
        </is>
      </c>
      <c r="B6091" s="23" t="inlineStr">
        <is>
          <r>
            <t xml:space="preserve">SUPORTE DE FIXACAO PARA ESPELHO / PLACA 4" X 2", PARA 3 MODULOS, PARA INSTALACAO DE TOMADAS E INTERRUPTORES (SOMENTE SUPORTE)</t>
          </r>
        </is>
      </c>
      <c r="C6091" s="22" t="inlineStr">
        <is>
          <r>
            <t xml:space="preserve">SINAPI</t>
          </r>
        </is>
      </c>
      <c r="D6091" s="22" t="inlineStr">
        <is>
          <r>
            <t xml:space="preserve">UN</t>
          </r>
        </is>
      </c>
      <c r="E6091" s="24" t="n">
        <v>1.0</v>
      </c>
      <c r="F6091" s="25" t="n">
        <v>1.49</v>
      </c>
      <c r="G6091" s="25" t="n">
        <f>TRUNC(TRUNC(E6091,8)*F6091,2)</f>
        <v>1.49</v>
      </c>
    </row>
    <row r="6092" customHeight="1" ht="15">
      <c r="A6092" s="2" t="inlineStr"/>
      <c r="B6092" s="2" t="inlineStr"/>
      <c r="C6092" s="2" t="inlineStr"/>
      <c r="D6092" s="2" t="inlineStr"/>
      <c r="E6092" s="26" t="inlineStr">
        <is>
          <r>
            <t xml:space="preserve">TOTAL Material:</t>
          </r>
        </is>
      </c>
      <c r="F6092" s="26" t="inlineStr"/>
      <c r="G6092" s="27" t="n">
        <f>SUM(G6090:G6091)</f>
        <v>4.37</v>
      </c>
    </row>
    <row r="6093" customHeight="1" ht="15">
      <c r="A6093" s="20" t="inlineStr">
        <is>
          <r>
            <t xml:space="preserve">Mão de Obra com Encargos Complementares</t>
          </r>
        </is>
      </c>
      <c r="B6093" s="20" t="inlineStr"/>
      <c r="C6093" s="21" t="inlineStr">
        <is>
          <r>
            <t xml:space="preserve">FONTE</t>
          </r>
        </is>
      </c>
      <c r="D6093" s="21" t="inlineStr">
        <is>
          <r>
            <t xml:space="preserve">UNID</t>
          </r>
        </is>
      </c>
      <c r="E6093" s="21" t="inlineStr">
        <is>
          <r>
            <t xml:space="preserve">COEFICIENTE</t>
          </r>
        </is>
      </c>
      <c r="F6093" s="21" t="inlineStr">
        <is>
          <r>
            <t xml:space="preserve">PREÇO UNITÁRIO</t>
          </r>
        </is>
      </c>
      <c r="G6093" s="21" t="inlineStr">
        <is>
          <r>
            <t xml:space="preserve">TOTAL</t>
          </r>
        </is>
      </c>
    </row>
    <row r="6094" customHeight="1" ht="21">
      <c r="A6094" s="22" t="inlineStr">
        <is>
          <r>
            <t xml:space="preserve">88247</t>
          </r>
        </is>
      </c>
      <c r="B6094" s="23" t="inlineStr">
        <is>
          <r>
            <t xml:space="preserve">AUXILIAR DE ELETRICISTA COM ENCARGOS COMPLEMENTARES</t>
          </r>
        </is>
      </c>
      <c r="C6094" s="22" t="inlineStr">
        <is>
          <r>
            <t xml:space="preserve">SINAPI</t>
          </r>
        </is>
      </c>
      <c r="D6094" s="22" t="inlineStr">
        <is>
          <r>
            <t xml:space="preserve">H</t>
          </r>
        </is>
      </c>
      <c r="E6094" s="24" t="n">
        <v>0.128</v>
      </c>
      <c r="F6094" s="25" t="n">
        <v>25.22</v>
      </c>
      <c r="G6094" s="25" t="n">
        <f>TRUNC(TRUNC(E6094,8)*F6094,2)</f>
        <v>3.22</v>
      </c>
    </row>
    <row r="6095" customHeight="1" ht="15">
      <c r="A6095" s="22" t="inlineStr">
        <is>
          <r>
            <t xml:space="preserve">88264</t>
          </r>
        </is>
      </c>
      <c r="B6095" s="23" t="inlineStr">
        <is>
          <r>
            <t xml:space="preserve">ELETRICISTA COM ENCARGOS COMPLEMENTARES</t>
          </r>
        </is>
      </c>
      <c r="C6095" s="22" t="inlineStr">
        <is>
          <r>
            <t xml:space="preserve">SINAPI</t>
          </r>
        </is>
      </c>
      <c r="D6095" s="22" t="inlineStr">
        <is>
          <r>
            <t xml:space="preserve">H</t>
          </r>
        </is>
      </c>
      <c r="E6095" s="24" t="n">
        <v>0.128</v>
      </c>
      <c r="F6095" s="25" t="n">
        <v>30.96</v>
      </c>
      <c r="G6095" s="25" t="n">
        <f>TRUNC(TRUNC(E6095,8)*F6095,2)</f>
        <v>3.96</v>
      </c>
    </row>
    <row r="6096" customHeight="1" ht="18">
      <c r="A6096" s="2" t="inlineStr"/>
      <c r="B6096" s="2" t="inlineStr"/>
      <c r="C6096" s="2" t="inlineStr"/>
      <c r="D6096" s="2" t="inlineStr"/>
      <c r="E6096" s="26" t="inlineStr">
        <is>
          <r>
            <t xml:space="preserve">TOTAL Mão de Obra com Encargos Complementares:</t>
          </r>
        </is>
      </c>
      <c r="F6096" s="26" t="inlineStr"/>
      <c r="G6096" s="27" t="n">
        <f>SUM(G6094:G6095)</f>
        <v>7.18</v>
      </c>
    </row>
    <row r="6097" customHeight="1" ht="15">
      <c r="A6097" s="2" t="inlineStr"/>
      <c r="B6097" s="2" t="inlineStr"/>
      <c r="C6097" s="2" t="inlineStr"/>
      <c r="D6097" s="2" t="inlineStr"/>
      <c r="E6097" s="28" t="inlineStr">
        <is>
          <r>
            <t xml:space="preserve">VALOR:</t>
          </r>
        </is>
      </c>
      <c r="F6097" s="28" t="inlineStr"/>
      <c r="G6097" s="29" t="n">
        <f>ROUND(SUM(G6092,G6096),2)</f>
        <v>11.55</v>
      </c>
    </row>
    <row r="6098" customHeight="1" ht="15">
      <c r="A6098" s="2" t="inlineStr"/>
      <c r="B6098" s="2" t="inlineStr"/>
      <c r="C6098" s="2" t="inlineStr"/>
      <c r="D6098" s="2" t="inlineStr"/>
      <c r="E6098" s="28" t="inlineStr">
        <is>
          <r>
            <t xml:space="preserve">VALOR BDI (20.34%):</t>
          </r>
        </is>
      </c>
      <c r="F6098" s="28" t="inlineStr"/>
      <c r="G6098" s="29" t="n">
        <f>ROUND(G6097*(20.34/100),2)</f>
        <v>2.35</v>
      </c>
    </row>
    <row r="6099" customHeight="1" ht="15">
      <c r="A6099" s="2" t="inlineStr"/>
      <c r="B6099" s="2" t="inlineStr"/>
      <c r="C6099" s="2" t="inlineStr"/>
      <c r="D6099" s="2" t="inlineStr"/>
      <c r="E6099" s="28" t="inlineStr">
        <is>
          <r>
            <t xml:space="preserve">VALOR COM BDI:</t>
          </r>
        </is>
      </c>
      <c r="F6099" s="28" t="inlineStr"/>
      <c r="G6099" s="29" t="n">
        <f>G6098+G6097</f>
        <v>13.9</v>
      </c>
    </row>
    <row r="6100" customHeight="1" ht="10">
      <c r="A6100" s="2" t="inlineStr"/>
      <c r="B6100" s="2" t="inlineStr"/>
      <c r="C6100" s="2" t="inlineStr"/>
      <c r="D6100" s="2" t="inlineStr"/>
      <c r="E6100" s="18" t="inlineStr"/>
      <c r="F6100" s="18" t="inlineStr"/>
      <c r="G6100" s="18" t="inlineStr"/>
    </row>
    <row r="6101" customHeight="1" ht="20">
      <c r="A6101" s="19" t="inlineStr">
        <is>
          <r>
            <t xml:space="preserve">​91950​ SUPORTE PARAFUSADO COM PLACA DE ENCAIXE 4" X 4" MÉDIO (1,30 M DO PISO) PARA PONTO ELÉTRICO - FORNECIMENTO E INSTALAÇÃO. AF_03/2023​ (UN)</t>
          </r>
        </is>
      </c>
      <c r="B6101" s="19" t="inlineStr"/>
      <c r="C6101" s="19" t="inlineStr"/>
      <c r="D6101" s="19" t="inlineStr"/>
      <c r="E6101" s="19" t="inlineStr"/>
      <c r="F6101" s="19" t="inlineStr"/>
      <c r="G6101" s="19" t="inlineStr"/>
    </row>
    <row r="6102" customHeight="1" ht="15">
      <c r="A6102" s="20" t="inlineStr">
        <is>
          <r>
            <t xml:space="preserve">Material</t>
          </r>
        </is>
      </c>
      <c r="B6102" s="20" t="inlineStr"/>
      <c r="C6102" s="21" t="inlineStr">
        <is>
          <r>
            <t xml:space="preserve">FONTE</t>
          </r>
        </is>
      </c>
      <c r="D6102" s="21" t="inlineStr">
        <is>
          <r>
            <t xml:space="preserve">UNID</t>
          </r>
        </is>
      </c>
      <c r="E6102" s="21" t="inlineStr">
        <is>
          <r>
            <t xml:space="preserve">COEFICIENTE</t>
          </r>
        </is>
      </c>
      <c r="F6102" s="21" t="inlineStr">
        <is>
          <r>
            <t xml:space="preserve">PREÇO UNITÁRIO</t>
          </r>
        </is>
      </c>
      <c r="G6102" s="21" t="inlineStr">
        <is>
          <r>
            <t xml:space="preserve">TOTAL</t>
          </r>
        </is>
      </c>
    </row>
    <row r="6103" customHeight="1" ht="21">
      <c r="A6103" s="22" t="inlineStr">
        <is>
          <r>
            <t xml:space="preserve">00038098</t>
          </r>
        </is>
      </c>
      <c r="B6103" s="23" t="inlineStr">
        <is>
          <r>
            <t xml:space="preserve">ESPELHO / PLACA DE 6 POSTOS 4" X 4", PARA INSTALACAO DE TOMADAS E INTERRUPTORES</t>
          </r>
        </is>
      </c>
      <c r="C6103" s="22" t="inlineStr">
        <is>
          <r>
            <t xml:space="preserve">SINAPI</t>
          </r>
        </is>
      </c>
      <c r="D6103" s="22" t="inlineStr">
        <is>
          <r>
            <t xml:space="preserve">UN</t>
          </r>
        </is>
      </c>
      <c r="E6103" s="24" t="n">
        <v>1.0</v>
      </c>
      <c r="F6103" s="25" t="n">
        <v>5.85</v>
      </c>
      <c r="G6103" s="25" t="n">
        <f>TRUNC(TRUNC(E6103,8)*F6103,2)</f>
        <v>5.85</v>
      </c>
    </row>
    <row r="6104" customHeight="1" ht="29">
      <c r="A6104" s="22" t="inlineStr">
        <is>
          <r>
            <t xml:space="preserve">00038100</t>
          </r>
        </is>
      </c>
      <c r="B6104" s="23" t="inlineStr">
        <is>
          <r>
            <t xml:space="preserve">SUPORTE DE FIXACAO PARA ESPELHO / PLACA 4" X 4", PARA 6 MODULOS, PARA INSTALACAO DE TOMADAS E INTERRUPTORES (SOMENTE SUPORTE)</t>
          </r>
        </is>
      </c>
      <c r="C6104" s="22" t="inlineStr">
        <is>
          <r>
            <t xml:space="preserve">SINAPI</t>
          </r>
        </is>
      </c>
      <c r="D6104" s="22" t="inlineStr">
        <is>
          <r>
            <t xml:space="preserve">UN</t>
          </r>
        </is>
      </c>
      <c r="E6104" s="24" t="n">
        <v>1.0</v>
      </c>
      <c r="F6104" s="25" t="n">
        <v>2.45</v>
      </c>
      <c r="G6104" s="25" t="n">
        <f>TRUNC(TRUNC(E6104,8)*F6104,2)</f>
        <v>2.45</v>
      </c>
    </row>
    <row r="6105" customHeight="1" ht="15">
      <c r="A6105" s="2" t="inlineStr"/>
      <c r="B6105" s="2" t="inlineStr"/>
      <c r="C6105" s="2" t="inlineStr"/>
      <c r="D6105" s="2" t="inlineStr"/>
      <c r="E6105" s="26" t="inlineStr">
        <is>
          <r>
            <t xml:space="preserve">TOTAL Material:</t>
          </r>
        </is>
      </c>
      <c r="F6105" s="26" t="inlineStr"/>
      <c r="G6105" s="27" t="n">
        <f>SUM(G6103:G6104)</f>
        <v>8.3</v>
      </c>
    </row>
    <row r="6106" customHeight="1" ht="15">
      <c r="A6106" s="20" t="inlineStr">
        <is>
          <r>
            <t xml:space="preserve">Mão de Obra com Encargos Complementares</t>
          </r>
        </is>
      </c>
      <c r="B6106" s="20" t="inlineStr"/>
      <c r="C6106" s="21" t="inlineStr">
        <is>
          <r>
            <t xml:space="preserve">FONTE</t>
          </r>
        </is>
      </c>
      <c r="D6106" s="21" t="inlineStr">
        <is>
          <r>
            <t xml:space="preserve">UNID</t>
          </r>
        </is>
      </c>
      <c r="E6106" s="21" t="inlineStr">
        <is>
          <r>
            <t xml:space="preserve">COEFICIENTE</t>
          </r>
        </is>
      </c>
      <c r="F6106" s="21" t="inlineStr">
        <is>
          <r>
            <t xml:space="preserve">PREÇO UNITÁRIO</t>
          </r>
        </is>
      </c>
      <c r="G6106" s="21" t="inlineStr">
        <is>
          <r>
            <t xml:space="preserve">TOTAL</t>
          </r>
        </is>
      </c>
    </row>
    <row r="6107" customHeight="1" ht="21">
      <c r="A6107" s="22" t="inlineStr">
        <is>
          <r>
            <t xml:space="preserve">88247</t>
          </r>
        </is>
      </c>
      <c r="B6107" s="23" t="inlineStr">
        <is>
          <r>
            <t xml:space="preserve">AUXILIAR DE ELETRICISTA COM ENCARGOS COMPLEMENTARES</t>
          </r>
        </is>
      </c>
      <c r="C6107" s="22" t="inlineStr">
        <is>
          <r>
            <t xml:space="preserve">SINAPI</t>
          </r>
        </is>
      </c>
      <c r="D6107" s="22" t="inlineStr">
        <is>
          <r>
            <t xml:space="preserve">H</t>
          </r>
        </is>
      </c>
      <c r="E6107" s="24" t="n">
        <v>0.15</v>
      </c>
      <c r="F6107" s="25" t="n">
        <v>25.22</v>
      </c>
      <c r="G6107" s="25" t="n">
        <f>TRUNC(TRUNC(E6107,8)*F6107,2)</f>
        <v>3.78</v>
      </c>
    </row>
    <row r="6108" customHeight="1" ht="15">
      <c r="A6108" s="22" t="inlineStr">
        <is>
          <r>
            <t xml:space="preserve">88264</t>
          </r>
        </is>
      </c>
      <c r="B6108" s="23" t="inlineStr">
        <is>
          <r>
            <t xml:space="preserve">ELETRICISTA COM ENCARGOS COMPLEMENTARES</t>
          </r>
        </is>
      </c>
      <c r="C6108" s="22" t="inlineStr">
        <is>
          <r>
            <t xml:space="preserve">SINAPI</t>
          </r>
        </is>
      </c>
      <c r="D6108" s="22" t="inlineStr">
        <is>
          <r>
            <t xml:space="preserve">H</t>
          </r>
        </is>
      </c>
      <c r="E6108" s="24" t="n">
        <v>0.15</v>
      </c>
      <c r="F6108" s="25" t="n">
        <v>30.96</v>
      </c>
      <c r="G6108" s="25" t="n">
        <f>TRUNC(TRUNC(E6108,8)*F6108,2)</f>
        <v>4.64</v>
      </c>
    </row>
    <row r="6109" customHeight="1" ht="18">
      <c r="A6109" s="2" t="inlineStr"/>
      <c r="B6109" s="2" t="inlineStr"/>
      <c r="C6109" s="2" t="inlineStr"/>
      <c r="D6109" s="2" t="inlineStr"/>
      <c r="E6109" s="26" t="inlineStr">
        <is>
          <r>
            <t xml:space="preserve">TOTAL Mão de Obra com Encargos Complementares:</t>
          </r>
        </is>
      </c>
      <c r="F6109" s="26" t="inlineStr"/>
      <c r="G6109" s="27" t="n">
        <f>SUM(G6107:G6108)</f>
        <v>8.42</v>
      </c>
    </row>
    <row r="6110" customHeight="1" ht="15">
      <c r="A6110" s="2" t="inlineStr"/>
      <c r="B6110" s="2" t="inlineStr"/>
      <c r="C6110" s="2" t="inlineStr"/>
      <c r="D6110" s="2" t="inlineStr"/>
      <c r="E6110" s="28" t="inlineStr">
        <is>
          <r>
            <t xml:space="preserve">VALOR:</t>
          </r>
        </is>
      </c>
      <c r="F6110" s="28" t="inlineStr"/>
      <c r="G6110" s="29" t="n">
        <f>ROUND(SUM(G6105,G6109),2)</f>
        <v>16.72</v>
      </c>
    </row>
    <row r="6111" customHeight="1" ht="15">
      <c r="A6111" s="2" t="inlineStr"/>
      <c r="B6111" s="2" t="inlineStr"/>
      <c r="C6111" s="2" t="inlineStr"/>
      <c r="D6111" s="2" t="inlineStr"/>
      <c r="E6111" s="28" t="inlineStr">
        <is>
          <r>
            <t xml:space="preserve">VALOR BDI (20.34%):</t>
          </r>
        </is>
      </c>
      <c r="F6111" s="28" t="inlineStr"/>
      <c r="G6111" s="29" t="n">
        <f>ROUND(G6110*(20.34/100),2)</f>
        <v>3.4</v>
      </c>
    </row>
    <row r="6112" customHeight="1" ht="15">
      <c r="A6112" s="2" t="inlineStr"/>
      <c r="B6112" s="2" t="inlineStr"/>
      <c r="C6112" s="2" t="inlineStr"/>
      <c r="D6112" s="2" t="inlineStr"/>
      <c r="E6112" s="28" t="inlineStr">
        <is>
          <r>
            <t xml:space="preserve">VALOR COM BDI:</t>
          </r>
        </is>
      </c>
      <c r="F6112" s="28" t="inlineStr"/>
      <c r="G6112" s="29" t="n">
        <f>G6111+G6110</f>
        <v>20.12</v>
      </c>
    </row>
    <row r="6113" customHeight="1" ht="10">
      <c r="A6113" s="2" t="inlineStr"/>
      <c r="B6113" s="2" t="inlineStr"/>
      <c r="C6113" s="2" t="inlineStr"/>
      <c r="D6113" s="2" t="inlineStr"/>
      <c r="E6113" s="18" t="inlineStr"/>
      <c r="F6113" s="18" t="inlineStr"/>
      <c r="G6113" s="18" t="inlineStr"/>
    </row>
    <row r="6114" customHeight="1" ht="20">
      <c r="A6114" s="19" t="inlineStr">
        <is>
          <r>
            <t xml:space="preserve">​S88316S​ Servente com encargos complementares​ (h)</t>
          </r>
        </is>
      </c>
      <c r="B6114" s="19" t="inlineStr"/>
      <c r="C6114" s="19" t="inlineStr"/>
      <c r="D6114" s="19" t="inlineStr"/>
      <c r="E6114" s="19" t="inlineStr"/>
      <c r="F6114" s="19" t="inlineStr"/>
      <c r="G6114" s="19" t="inlineStr"/>
    </row>
    <row r="6115" customHeight="1" ht="15">
      <c r="A6115" s="20" t="inlineStr">
        <is>
          <r>
            <t xml:space="preserve">Encargos Complementares</t>
          </r>
        </is>
      </c>
      <c r="B6115" s="20" t="inlineStr"/>
      <c r="C6115" s="21" t="inlineStr">
        <is>
          <r>
            <t xml:space="preserve">FONTE</t>
          </r>
        </is>
      </c>
      <c r="D6115" s="21" t="inlineStr">
        <is>
          <r>
            <t xml:space="preserve">UNID</t>
          </r>
        </is>
      </c>
      <c r="E6115" s="21" t="inlineStr">
        <is>
          <r>
            <t xml:space="preserve">COEFICIENTE</t>
          </r>
        </is>
      </c>
      <c r="F6115" s="21" t="inlineStr">
        <is>
          <r>
            <t xml:space="preserve">PREÇO UNITÁRIO</t>
          </r>
        </is>
      </c>
      <c r="G6115" s="21" t="inlineStr">
        <is>
          <r>
            <t xml:space="preserve">TOTAL</t>
          </r>
        </is>
      </c>
    </row>
    <row r="6116" customHeight="1" ht="21">
      <c r="A6116" s="22" t="inlineStr">
        <is>
          <r>
            <t xml:space="preserve">I37370S</t>
          </r>
        </is>
      </c>
      <c r="B6116" s="23" t="inlineStr">
        <is>
          <r>
            <t xml:space="preserve">Alimentacao - horista (coletado caixa - encargos complementares)</t>
          </r>
        </is>
      </c>
      <c r="C6116" s="22" t="inlineStr">
        <is>
          <r>
            <t xml:space="preserve">ORSE</t>
          </r>
        </is>
      </c>
      <c r="D6116" s="22" t="inlineStr">
        <is>
          <r>
            <t xml:space="preserve">h</t>
          </r>
        </is>
      </c>
      <c r="E6116" s="24" t="n">
        <v>1.0</v>
      </c>
      <c r="F6116" s="25" t="n">
        <v>2.46</v>
      </c>
      <c r="G6116" s="25" t="n">
        <f>TRUNC(TRUNC(E6116,8)*F6116,2)</f>
        <v>2.46</v>
      </c>
    </row>
    <row r="6117" customHeight="1" ht="21">
      <c r="A6117" s="22" t="inlineStr">
        <is>
          <r>
            <t xml:space="preserve">I43491S</t>
          </r>
        </is>
      </c>
      <c r="B6117" s="23" t="inlineStr">
        <is>
          <r>
            <t xml:space="preserve">Epi - familia servente - horista (encargos complementares - coletado caixa)</t>
          </r>
        </is>
      </c>
      <c r="C6117" s="22" t="inlineStr">
        <is>
          <r>
            <t xml:space="preserve">ORSE</t>
          </r>
        </is>
      </c>
      <c r="D6117" s="22" t="inlineStr">
        <is>
          <r>
            <t xml:space="preserve">h</t>
          </r>
        </is>
      </c>
      <c r="E6117" s="24" t="n">
        <v>1.0</v>
      </c>
      <c r="F6117" s="25" t="n">
        <v>1.39</v>
      </c>
      <c r="G6117" s="25" t="n">
        <f>TRUNC(TRUNC(E6117,8)*F6117,2)</f>
        <v>1.39</v>
      </c>
    </row>
    <row r="6118" customHeight="1" ht="21">
      <c r="A6118" s="22" t="inlineStr">
        <is>
          <r>
            <t xml:space="preserve">I37372S</t>
          </r>
        </is>
      </c>
      <c r="B6118" s="23" t="inlineStr">
        <is>
          <r>
            <t xml:space="preserve">Exames - horista (coletado caixa - encargos complementares)</t>
          </r>
        </is>
      </c>
      <c r="C6118" s="22" t="inlineStr">
        <is>
          <r>
            <t xml:space="preserve">ORSE</t>
          </r>
        </is>
      </c>
      <c r="D6118" s="22" t="inlineStr">
        <is>
          <r>
            <t xml:space="preserve">h</t>
          </r>
        </is>
      </c>
      <c r="E6118" s="24" t="n">
        <v>1.0</v>
      </c>
      <c r="F6118" s="25" t="n">
        <v>1.43</v>
      </c>
      <c r="G6118" s="25" t="n">
        <f>TRUNC(TRUNC(E6118,8)*F6118,2)</f>
        <v>1.43</v>
      </c>
    </row>
    <row r="6119" customHeight="1" ht="21">
      <c r="A6119" s="22" t="inlineStr">
        <is>
          <r>
            <t xml:space="preserve">I43467S</t>
          </r>
        </is>
      </c>
      <c r="B6119" s="23" t="inlineStr">
        <is>
          <r>
            <t xml:space="preserve">Ferramentas - familia servente - horista (encargos complementares - coletado caixa)</t>
          </r>
        </is>
      </c>
      <c r="C6119" s="22" t="inlineStr">
        <is>
          <r>
            <t xml:space="preserve">ORSE</t>
          </r>
        </is>
      </c>
      <c r="D6119" s="22" t="inlineStr">
        <is>
          <r>
            <t xml:space="preserve">h</t>
          </r>
        </is>
      </c>
      <c r="E6119" s="24" t="n">
        <v>1.0</v>
      </c>
      <c r="F6119" s="25" t="n">
        <v>0.61</v>
      </c>
      <c r="G6119" s="25" t="n">
        <f>TRUNC(TRUNC(E6119,8)*F6119,2)</f>
        <v>0.61</v>
      </c>
    </row>
    <row r="6120" customHeight="1" ht="21">
      <c r="A6120" s="22" t="inlineStr">
        <is>
          <r>
            <t xml:space="preserve">I37373S</t>
          </r>
        </is>
      </c>
      <c r="B6120" s="23" t="inlineStr">
        <is>
          <r>
            <t xml:space="preserve">Seguro - horista (coletado caixa - encargos complementares)</t>
          </r>
        </is>
      </c>
      <c r="C6120" s="22" t="inlineStr">
        <is>
          <r>
            <t xml:space="preserve">ORSE</t>
          </r>
        </is>
      </c>
      <c r="D6120" s="22" t="inlineStr">
        <is>
          <r>
            <t xml:space="preserve">h</t>
          </r>
        </is>
      </c>
      <c r="E6120" s="24" t="n">
        <v>1.0</v>
      </c>
      <c r="F6120" s="25" t="n">
        <v>0.08</v>
      </c>
      <c r="G6120" s="25" t="n">
        <f>TRUNC(TRUNC(E6120,8)*F6120,2)</f>
        <v>0.08</v>
      </c>
    </row>
    <row r="6121" customHeight="1" ht="21">
      <c r="A6121" s="22" t="inlineStr">
        <is>
          <r>
            <t xml:space="preserve">I37371S</t>
          </r>
        </is>
      </c>
      <c r="B6121" s="23" t="inlineStr">
        <is>
          <r>
            <t xml:space="preserve">Transporte - horista (coletado caixa - encargos complementares)</t>
          </r>
        </is>
      </c>
      <c r="C6121" s="22" t="inlineStr">
        <is>
          <r>
            <t xml:space="preserve">ORSE</t>
          </r>
        </is>
      </c>
      <c r="D6121" s="22" t="inlineStr">
        <is>
          <r>
            <t xml:space="preserve">h</t>
          </r>
        </is>
      </c>
      <c r="E6121" s="24" t="n">
        <v>1.0</v>
      </c>
      <c r="F6121" s="25" t="n">
        <v>0.85</v>
      </c>
      <c r="G6121" s="25" t="n">
        <f>TRUNC(TRUNC(E6121,8)*F6121,2)</f>
        <v>0.85</v>
      </c>
    </row>
    <row r="6122" customHeight="1" ht="15">
      <c r="A6122" s="2" t="inlineStr"/>
      <c r="B6122" s="2" t="inlineStr"/>
      <c r="C6122" s="2" t="inlineStr"/>
      <c r="D6122" s="2" t="inlineStr"/>
      <c r="E6122" s="26" t="inlineStr">
        <is>
          <r>
            <t xml:space="preserve">TOTAL Encargos Complementares:</t>
          </r>
        </is>
      </c>
      <c r="F6122" s="26" t="inlineStr"/>
      <c r="G6122" s="27" t="n">
        <f>SUM(G6116:G6121)</f>
        <v>6.82</v>
      </c>
    </row>
    <row r="6123" customHeight="1" ht="15">
      <c r="A6123" s="20" t="inlineStr">
        <is>
          <r>
            <t xml:space="preserve">Mão de Obra</t>
          </r>
        </is>
      </c>
      <c r="B6123" s="20" t="inlineStr"/>
      <c r="C6123" s="21" t="inlineStr">
        <is>
          <r>
            <t xml:space="preserve">FONTE</t>
          </r>
        </is>
      </c>
      <c r="D6123" s="21" t="inlineStr">
        <is>
          <r>
            <t xml:space="preserve">UNID</t>
          </r>
        </is>
      </c>
      <c r="E6123" s="21" t="inlineStr">
        <is>
          <r>
            <t xml:space="preserve">COEFICIENTE</t>
          </r>
        </is>
      </c>
      <c r="F6123" s="21" t="inlineStr">
        <is>
          <r>
            <t xml:space="preserve">PREÇO UNITÁRIO</t>
          </r>
        </is>
      </c>
      <c r="G6123" s="21" t="inlineStr">
        <is>
          <r>
            <t xml:space="preserve">TOTAL</t>
          </r>
        </is>
      </c>
    </row>
    <row r="6124" customHeight="1" ht="15">
      <c r="A6124" s="22" t="inlineStr">
        <is>
          <r>
            <t xml:space="preserve">I06111S</t>
          </r>
        </is>
      </c>
      <c r="B6124" s="23" t="inlineStr">
        <is>
          <r>
            <t xml:space="preserve">Servente de obras (horista)</t>
          </r>
        </is>
      </c>
      <c r="C6124" s="22" t="inlineStr">
        <is>
          <r>
            <t xml:space="preserve">ORSE</t>
          </r>
        </is>
      </c>
      <c r="D6124" s="22" t="inlineStr">
        <is>
          <r>
            <t xml:space="preserve">h</t>
          </r>
        </is>
      </c>
      <c r="E6124" s="24" t="n">
        <v>1.0</v>
      </c>
      <c r="F6124" s="25" t="n">
        <v>14.58</v>
      </c>
      <c r="G6124" s="25" t="n">
        <f>TRUNC(TRUNC(E6124,8)*F6124,2)</f>
        <v>14.58</v>
      </c>
    </row>
    <row r="6125" customHeight="1" ht="15">
      <c r="A6125" s="2" t="inlineStr"/>
      <c r="B6125" s="2" t="inlineStr"/>
      <c r="C6125" s="2" t="inlineStr"/>
      <c r="D6125" s="2" t="inlineStr"/>
      <c r="E6125" s="26" t="inlineStr">
        <is>
          <r>
            <t xml:space="preserve">TOTAL Mão de Obra:</t>
          </r>
        </is>
      </c>
      <c r="F6125" s="26" t="inlineStr"/>
      <c r="G6125" s="27" t="n">
        <f>SUM(G6124:G6124)</f>
        <v>14.58</v>
      </c>
    </row>
    <row r="6126" customHeight="1" ht="15">
      <c r="A6126" s="20" t="inlineStr">
        <is>
          <r>
            <t xml:space="preserve">Serviço</t>
          </r>
        </is>
      </c>
      <c r="B6126" s="20" t="inlineStr"/>
      <c r="C6126" s="21" t="inlineStr">
        <is>
          <r>
            <t xml:space="preserve">FONTE</t>
          </r>
        </is>
      </c>
      <c r="D6126" s="21" t="inlineStr">
        <is>
          <r>
            <t xml:space="preserve">UNID</t>
          </r>
        </is>
      </c>
      <c r="E6126" s="21" t="inlineStr">
        <is>
          <r>
            <t xml:space="preserve">COEFICIENTE</t>
          </r>
        </is>
      </c>
      <c r="F6126" s="21" t="inlineStr">
        <is>
          <r>
            <t xml:space="preserve">PREÇO UNITÁRIO</t>
          </r>
        </is>
      </c>
      <c r="G6126" s="21" t="inlineStr">
        <is>
          <r>
            <t xml:space="preserve">TOTAL</t>
          </r>
        </is>
      </c>
    </row>
    <row r="6127" customHeight="1" ht="21">
      <c r="A6127" s="22" t="inlineStr">
        <is>
          <r>
            <t xml:space="preserve">S95378S</t>
          </r>
        </is>
      </c>
      <c r="B6127" s="23" t="inlineStr">
        <is>
          <r>
            <t xml:space="preserve">Curso de capacitação para servente (encargos complementares) - horista</t>
          </r>
        </is>
      </c>
      <c r="C6127" s="22" t="inlineStr">
        <is>
          <r>
            <t xml:space="preserve">ORSE</t>
          </r>
        </is>
      </c>
      <c r="D6127" s="22" t="inlineStr">
        <is>
          <r>
            <t xml:space="preserve">h</t>
          </r>
        </is>
      </c>
      <c r="E6127" s="24" t="n">
        <v>1.0</v>
      </c>
      <c r="F6127" s="25" t="n">
        <v>0.3</v>
      </c>
      <c r="G6127" s="25" t="n">
        <f>TRUNC(TRUNC(E6127,8)*F6127,2)</f>
        <v>0.3</v>
      </c>
    </row>
    <row r="6128" customHeight="1" ht="15">
      <c r="A6128" s="2" t="inlineStr"/>
      <c r="B6128" s="2" t="inlineStr"/>
      <c r="C6128" s="2" t="inlineStr"/>
      <c r="D6128" s="2" t="inlineStr"/>
      <c r="E6128" s="26" t="inlineStr">
        <is>
          <r>
            <t xml:space="preserve">TOTAL Serviço:</t>
          </r>
        </is>
      </c>
      <c r="F6128" s="26" t="inlineStr"/>
      <c r="G6128" s="27" t="n">
        <f>SUM(G6127:G6127)</f>
        <v>0.3</v>
      </c>
    </row>
    <row r="6129" customHeight="1" ht="15">
      <c r="A6129" s="2" t="inlineStr"/>
      <c r="B6129" s="2" t="inlineStr"/>
      <c r="C6129" s="2" t="inlineStr"/>
      <c r="D6129" s="2" t="inlineStr"/>
      <c r="E6129" s="28" t="inlineStr">
        <is>
          <r>
            <t xml:space="preserve">VALOR:</t>
          </r>
        </is>
      </c>
      <c r="F6129" s="28" t="inlineStr"/>
      <c r="G6129" s="29" t="n">
        <f>ROUND(SUM(G6122,G6125,G6128),2)</f>
        <v>21.7</v>
      </c>
    </row>
    <row r="6130" customHeight="1" ht="15">
      <c r="A6130" s="2" t="inlineStr"/>
      <c r="B6130" s="2" t="inlineStr"/>
      <c r="C6130" s="2" t="inlineStr"/>
      <c r="D6130" s="2" t="inlineStr"/>
      <c r="E6130" s="28" t="inlineStr">
        <is>
          <r>
            <t xml:space="preserve">VALOR BDI (20.34%):</t>
          </r>
        </is>
      </c>
      <c r="F6130" s="28" t="inlineStr"/>
      <c r="G6130" s="29" t="n">
        <f>ROUND(G6129*(20.34/100),2)</f>
        <v>4.41</v>
      </c>
    </row>
    <row r="6131" customHeight="1" ht="15">
      <c r="A6131" s="2" t="inlineStr"/>
      <c r="B6131" s="2" t="inlineStr"/>
      <c r="C6131" s="2" t="inlineStr"/>
      <c r="D6131" s="2" t="inlineStr"/>
      <c r="E6131" s="28" t="inlineStr">
        <is>
          <r>
            <t xml:space="preserve">VALOR COM BDI:</t>
          </r>
        </is>
      </c>
      <c r="F6131" s="28" t="inlineStr"/>
      <c r="G6131" s="29" t="n">
        <f>G6130+G6129</f>
        <v>26.11</v>
      </c>
    </row>
    <row r="6132" customHeight="1" ht="10">
      <c r="A6132" s="2" t="inlineStr"/>
      <c r="B6132" s="2" t="inlineStr"/>
      <c r="C6132" s="2" t="inlineStr"/>
      <c r="D6132" s="2" t="inlineStr"/>
      <c r="E6132" s="18" t="inlineStr"/>
      <c r="F6132" s="18" t="inlineStr"/>
      <c r="G6132" s="18" t="inlineStr"/>
    </row>
    <row r="6133" customHeight="1" ht="20">
      <c r="A6133" s="19" t="inlineStr">
        <is>
          <r>
            <t xml:space="preserve">​S07819​ Suporte de sustentação de eletrocalha metálica 100mm(ref. Mopa ou similar)​ (un)</t>
          </r>
        </is>
      </c>
      <c r="B6133" s="19" t="inlineStr"/>
      <c r="C6133" s="19" t="inlineStr"/>
      <c r="D6133" s="19" t="inlineStr"/>
      <c r="E6133" s="19" t="inlineStr"/>
      <c r="F6133" s="19" t="inlineStr"/>
      <c r="G6133" s="19" t="inlineStr"/>
    </row>
    <row r="6134" customHeight="1" ht="15">
      <c r="A6134" s="20" t="inlineStr">
        <is>
          <r>
            <t xml:space="preserve">Encargos Complementares</t>
          </r>
        </is>
      </c>
      <c r="B6134" s="20" t="inlineStr"/>
      <c r="C6134" s="21" t="inlineStr">
        <is>
          <r>
            <t xml:space="preserve">FONTE</t>
          </r>
        </is>
      </c>
      <c r="D6134" s="21" t="inlineStr">
        <is>
          <r>
            <t xml:space="preserve">UNID</t>
          </r>
        </is>
      </c>
      <c r="E6134" s="21" t="inlineStr">
        <is>
          <r>
            <t xml:space="preserve">COEFICIENTE</t>
          </r>
        </is>
      </c>
      <c r="F6134" s="21" t="inlineStr">
        <is>
          <r>
            <t xml:space="preserve">PREÇO UNITÁRIO</t>
          </r>
        </is>
      </c>
      <c r="G6134" s="21" t="inlineStr">
        <is>
          <r>
            <t xml:space="preserve">TOTAL</t>
          </r>
        </is>
      </c>
    </row>
    <row r="6135" customHeight="1" ht="15">
      <c r="A6135" s="22" t="inlineStr">
        <is>
          <r>
            <t xml:space="preserve">S10552</t>
          </r>
        </is>
      </c>
      <c r="B6135" s="23" t="inlineStr">
        <is>
          <r>
            <t xml:space="preserve">Encargos Complementares - Eletricista</t>
          </r>
        </is>
      </c>
      <c r="C6135" s="22" t="inlineStr">
        <is>
          <r>
            <t xml:space="preserve">ORSE</t>
          </r>
        </is>
      </c>
      <c r="D6135" s="22" t="inlineStr">
        <is>
          <r>
            <t xml:space="preserve">h</t>
          </r>
        </is>
      </c>
      <c r="E6135" s="24" t="n">
        <v>0.384</v>
      </c>
      <c r="F6135" s="25" t="n">
        <v>3.81</v>
      </c>
      <c r="G6135" s="25" t="n">
        <f>TRUNC(TRUNC(E6135,8)*F6135,2)</f>
        <v>1.46</v>
      </c>
    </row>
    <row r="6136" customHeight="1" ht="15">
      <c r="A6136" s="22" t="inlineStr">
        <is>
          <r>
            <t xml:space="preserve">S10549</t>
          </r>
        </is>
      </c>
      <c r="B6136" s="23" t="inlineStr">
        <is>
          <r>
            <t xml:space="preserve">Encargos Complementares - Servente</t>
          </r>
        </is>
      </c>
      <c r="C6136" s="22" t="inlineStr">
        <is>
          <r>
            <t xml:space="preserve">ORSE</t>
          </r>
        </is>
      </c>
      <c r="D6136" s="22" t="inlineStr">
        <is>
          <r>
            <t xml:space="preserve">h</t>
          </r>
        </is>
      </c>
      <c r="E6136" s="24" t="n">
        <v>0.385</v>
      </c>
      <c r="F6136" s="25" t="n">
        <v>3.96</v>
      </c>
      <c r="G6136" s="25" t="n">
        <f>TRUNC(TRUNC(E6136,8)*F6136,2)</f>
        <v>1.52</v>
      </c>
    </row>
    <row r="6137" customHeight="1" ht="15">
      <c r="A6137" s="2" t="inlineStr"/>
      <c r="B6137" s="2" t="inlineStr"/>
      <c r="C6137" s="2" t="inlineStr"/>
      <c r="D6137" s="2" t="inlineStr"/>
      <c r="E6137" s="26" t="inlineStr">
        <is>
          <r>
            <t xml:space="preserve">TOTAL Encargos Complementares:</t>
          </r>
        </is>
      </c>
      <c r="F6137" s="26" t="inlineStr"/>
      <c r="G6137" s="27" t="n">
        <f>SUM(G6135:G6136)</f>
        <v>2.98</v>
      </c>
    </row>
    <row r="6138" customHeight="1" ht="15">
      <c r="A6138" s="20" t="inlineStr">
        <is>
          <r>
            <t xml:space="preserve">Material</t>
          </r>
        </is>
      </c>
      <c r="B6138" s="20" t="inlineStr"/>
      <c r="C6138" s="21" t="inlineStr">
        <is>
          <r>
            <t xml:space="preserve">FONTE</t>
          </r>
        </is>
      </c>
      <c r="D6138" s="21" t="inlineStr">
        <is>
          <r>
            <t xml:space="preserve">UNID</t>
          </r>
        </is>
      </c>
      <c r="E6138" s="21" t="inlineStr">
        <is>
          <r>
            <t xml:space="preserve">COEFICIENTE</t>
          </r>
        </is>
      </c>
      <c r="F6138" s="21" t="inlineStr">
        <is>
          <r>
            <t xml:space="preserve">PREÇO UNITÁRIO</t>
          </r>
        </is>
      </c>
      <c r="G6138" s="21" t="inlineStr">
        <is>
          <r>
            <t xml:space="preserve">TOTAL</t>
          </r>
        </is>
      </c>
    </row>
    <row r="6139" customHeight="1" ht="21">
      <c r="A6139" s="22" t="inlineStr">
        <is>
          <r>
            <t xml:space="preserve">I03638</t>
          </r>
        </is>
      </c>
      <c r="B6139" s="23" t="inlineStr">
        <is>
          <r>
            <t xml:space="preserve">Suporte vertical 100 x 100 mm para fixação de eletrocalha metálica ( ref.: Mopa ou similar)</t>
          </r>
        </is>
      </c>
      <c r="C6139" s="22" t="inlineStr">
        <is>
          <r>
            <t xml:space="preserve">ORSE</t>
          </r>
        </is>
      </c>
      <c r="D6139" s="22" t="inlineStr">
        <is>
          <r>
            <t xml:space="preserve">un</t>
          </r>
        </is>
      </c>
      <c r="E6139" s="24" t="n">
        <v>1.0</v>
      </c>
      <c r="F6139" s="25" t="n">
        <v>5.5</v>
      </c>
      <c r="G6139" s="25" t="n">
        <f>TRUNC(TRUNC(E6139,8)*F6139,2)</f>
        <v>5.5</v>
      </c>
    </row>
    <row r="6140" customHeight="1" ht="15">
      <c r="A6140" s="2" t="inlineStr"/>
      <c r="B6140" s="2" t="inlineStr"/>
      <c r="C6140" s="2" t="inlineStr"/>
      <c r="D6140" s="2" t="inlineStr"/>
      <c r="E6140" s="26" t="inlineStr">
        <is>
          <r>
            <t xml:space="preserve">TOTAL Material:</t>
          </r>
        </is>
      </c>
      <c r="F6140" s="26" t="inlineStr"/>
      <c r="G6140" s="27" t="n">
        <f>SUM(G6139:G6139)</f>
        <v>5.5</v>
      </c>
    </row>
    <row r="6141" customHeight="1" ht="15">
      <c r="A6141" s="20" t="inlineStr">
        <is>
          <r>
            <t xml:space="preserve">Mão de Obra</t>
          </r>
        </is>
      </c>
      <c r="B6141" s="20" t="inlineStr"/>
      <c r="C6141" s="21" t="inlineStr">
        <is>
          <r>
            <t xml:space="preserve">FONTE</t>
          </r>
        </is>
      </c>
      <c r="D6141" s="21" t="inlineStr">
        <is>
          <r>
            <t xml:space="preserve">UNID</t>
          </r>
        </is>
      </c>
      <c r="E6141" s="21" t="inlineStr">
        <is>
          <r>
            <t xml:space="preserve">COEFICIENTE</t>
          </r>
        </is>
      </c>
      <c r="F6141" s="21" t="inlineStr">
        <is>
          <r>
            <t xml:space="preserve">PREÇO UNITÁRIO</t>
          </r>
        </is>
      </c>
      <c r="G6141" s="21" t="inlineStr">
        <is>
          <r>
            <t xml:space="preserve">TOTAL</t>
          </r>
        </is>
      </c>
    </row>
    <row r="6142" customHeight="1" ht="15">
      <c r="A6142" s="22" t="inlineStr">
        <is>
          <r>
            <t xml:space="preserve">I02436S</t>
          </r>
        </is>
      </c>
      <c r="B6142" s="23" t="inlineStr">
        <is>
          <r>
            <t xml:space="preserve">Eletricista (horista)</t>
          </r>
        </is>
      </c>
      <c r="C6142" s="22" t="inlineStr">
        <is>
          <r>
            <t xml:space="preserve">ORSE</t>
          </r>
        </is>
      </c>
      <c r="D6142" s="22" t="inlineStr">
        <is>
          <r>
            <t xml:space="preserve">h</t>
          </r>
        </is>
      </c>
      <c r="E6142" s="24" t="n">
        <v>0.384</v>
      </c>
      <c r="F6142" s="25" t="n">
        <v>20.44</v>
      </c>
      <c r="G6142" s="25" t="n">
        <f>TRUNC(TRUNC(E6142,8)*F6142,2)</f>
        <v>7.84</v>
      </c>
    </row>
    <row r="6143" customHeight="1" ht="15">
      <c r="A6143" s="22" t="inlineStr">
        <is>
          <r>
            <t xml:space="preserve">I06111S</t>
          </r>
        </is>
      </c>
      <c r="B6143" s="23" t="inlineStr">
        <is>
          <r>
            <t xml:space="preserve">Servente de obras (horista)</t>
          </r>
        </is>
      </c>
      <c r="C6143" s="22" t="inlineStr">
        <is>
          <r>
            <t xml:space="preserve">ORSE</t>
          </r>
        </is>
      </c>
      <c r="D6143" s="22" t="inlineStr">
        <is>
          <r>
            <t xml:space="preserve">h</t>
          </r>
        </is>
      </c>
      <c r="E6143" s="24" t="n">
        <v>0.385</v>
      </c>
      <c r="F6143" s="25" t="n">
        <v>14.58</v>
      </c>
      <c r="G6143" s="25" t="n">
        <f>TRUNC(TRUNC(E6143,8)*F6143,2)</f>
        <v>5.61</v>
      </c>
    </row>
    <row r="6144" customHeight="1" ht="15">
      <c r="A6144" s="2" t="inlineStr"/>
      <c r="B6144" s="2" t="inlineStr"/>
      <c r="C6144" s="2" t="inlineStr"/>
      <c r="D6144" s="2" t="inlineStr"/>
      <c r="E6144" s="26" t="inlineStr">
        <is>
          <r>
            <t xml:space="preserve">TOTAL Mão de Obra:</t>
          </r>
        </is>
      </c>
      <c r="F6144" s="26" t="inlineStr"/>
      <c r="G6144" s="27" t="n">
        <f>SUM(G6142:G6143)</f>
        <v>13.45</v>
      </c>
    </row>
    <row r="6145" customHeight="1" ht="15">
      <c r="A6145" s="2" t="inlineStr"/>
      <c r="B6145" s="2" t="inlineStr"/>
      <c r="C6145" s="2" t="inlineStr"/>
      <c r="D6145" s="2" t="inlineStr"/>
      <c r="E6145" s="28" t="inlineStr">
        <is>
          <r>
            <t xml:space="preserve">VALOR:</t>
          </r>
        </is>
      </c>
      <c r="F6145" s="28" t="inlineStr"/>
      <c r="G6145" s="29" t="n">
        <f>ROUND(SUM(G6137,G6140,G6144),2)</f>
        <v>21.92</v>
      </c>
    </row>
    <row r="6146" customHeight="1" ht="15">
      <c r="A6146" s="2" t="inlineStr"/>
      <c r="B6146" s="2" t="inlineStr"/>
      <c r="C6146" s="2" t="inlineStr"/>
      <c r="D6146" s="2" t="inlineStr"/>
      <c r="E6146" s="28" t="inlineStr">
        <is>
          <r>
            <t xml:space="preserve">VALOR BDI (20.34%):</t>
          </r>
        </is>
      </c>
      <c r="F6146" s="28" t="inlineStr"/>
      <c r="G6146" s="29" t="n">
        <f>ROUND(G6145*(20.34/100),2)</f>
        <v>4.46</v>
      </c>
    </row>
    <row r="6147" customHeight="1" ht="15">
      <c r="A6147" s="2" t="inlineStr"/>
      <c r="B6147" s="2" t="inlineStr"/>
      <c r="C6147" s="2" t="inlineStr"/>
      <c r="D6147" s="2" t="inlineStr"/>
      <c r="E6147" s="28" t="inlineStr">
        <is>
          <r>
            <t xml:space="preserve">VALOR COM BDI:</t>
          </r>
        </is>
      </c>
      <c r="F6147" s="28" t="inlineStr"/>
      <c r="G6147" s="29" t="n">
        <f>G6146+G6145</f>
        <v>26.38</v>
      </c>
    </row>
    <row r="6148" customHeight="1" ht="10">
      <c r="A6148" s="2" t="inlineStr"/>
      <c r="B6148" s="2" t="inlineStr"/>
      <c r="C6148" s="2" t="inlineStr"/>
      <c r="D6148" s="2" t="inlineStr"/>
      <c r="E6148" s="18" t="inlineStr"/>
      <c r="F6148" s="18" t="inlineStr"/>
      <c r="G6148" s="18" t="inlineStr"/>
    </row>
    <row r="6149" customHeight="1" ht="20">
      <c r="A6149" s="19" t="inlineStr">
        <is>
          <r>
            <t xml:space="preserve">​86872​ TANQUE DE LOUÇA BRANCA COM COLUNA, 30L OU EQUIVALENTE - FORNECIMENTO E INSTALAÇÃO. AF_01/2020​ (UN)</t>
          </r>
        </is>
      </c>
      <c r="B6149" s="19" t="inlineStr"/>
      <c r="C6149" s="19" t="inlineStr"/>
      <c r="D6149" s="19" t="inlineStr"/>
      <c r="E6149" s="19" t="inlineStr"/>
      <c r="F6149" s="19" t="inlineStr"/>
      <c r="G6149" s="19" t="inlineStr"/>
    </row>
    <row r="6150" customHeight="1" ht="15">
      <c r="A6150" s="20" t="inlineStr">
        <is>
          <r>
            <t xml:space="preserve">Material</t>
          </r>
        </is>
      </c>
      <c r="B6150" s="20" t="inlineStr"/>
      <c r="C6150" s="21" t="inlineStr">
        <is>
          <r>
            <t xml:space="preserve">FONTE</t>
          </r>
        </is>
      </c>
      <c r="D6150" s="21" t="inlineStr">
        <is>
          <r>
            <t xml:space="preserve">UNID</t>
          </r>
        </is>
      </c>
      <c r="E6150" s="21" t="inlineStr">
        <is>
          <r>
            <t xml:space="preserve">COEFICIENTE</t>
          </r>
        </is>
      </c>
      <c r="F6150" s="21" t="inlineStr">
        <is>
          <r>
            <t xml:space="preserve">PREÇO UNITÁRIO</t>
          </r>
        </is>
      </c>
      <c r="G6150" s="21" t="inlineStr">
        <is>
          <r>
            <t xml:space="preserve">TOTAL</t>
          </r>
        </is>
      </c>
    </row>
    <row r="6151" customHeight="1" ht="29">
      <c r="A6151" s="22" t="inlineStr">
        <is>
          <r>
            <t xml:space="preserve">00004351</t>
          </r>
        </is>
      </c>
      <c r="B6151" s="23" t="inlineStr">
        <is>
          <r>
            <t xml:space="preserve">PARAFUSO NIQUELADO 3 1/2" COM ACABAMENTO CROMADO PARA FIXAR PECA SANITARIA, INCLUI PORCA CEGA, ARRUELA E BUCHA DE NYLON TAMANHO S-8</t>
          </r>
        </is>
      </c>
      <c r="C6151" s="22" t="inlineStr">
        <is>
          <r>
            <t xml:space="preserve">SINAPI</t>
          </r>
        </is>
      </c>
      <c r="D6151" s="22" t="inlineStr">
        <is>
          <r>
            <t xml:space="preserve">UN</t>
          </r>
        </is>
      </c>
      <c r="E6151" s="24" t="n">
        <v>6.0</v>
      </c>
      <c r="F6151" s="25" t="n">
        <v>23.11</v>
      </c>
      <c r="G6151" s="25" t="n">
        <f>TRUNC(TRUNC(E6151,8)*F6151,2)</f>
        <v>138.66</v>
      </c>
    </row>
    <row r="6152" customHeight="1" ht="15">
      <c r="A6152" s="22" t="inlineStr">
        <is>
          <r>
            <t xml:space="preserve">00037329</t>
          </r>
        </is>
      </c>
      <c r="B6152" s="23" t="inlineStr">
        <is>
          <r>
            <t xml:space="preserve">REJUNTE EPOXI, QUALQUER COR</t>
          </r>
        </is>
      </c>
      <c r="C6152" s="22" t="inlineStr">
        <is>
          <r>
            <t xml:space="preserve">SINAPI</t>
          </r>
        </is>
      </c>
      <c r="D6152" s="22" t="inlineStr">
        <is>
          <r>
            <t xml:space="preserve">KG</t>
          </r>
        </is>
      </c>
      <c r="E6152" s="24" t="n">
        <v>0.0702</v>
      </c>
      <c r="F6152" s="25" t="n">
        <v>144.69</v>
      </c>
      <c r="G6152" s="25" t="n">
        <f>TRUNC(TRUNC(E6152,8)*F6152,2)</f>
        <v>10.15</v>
      </c>
    </row>
    <row r="6153" customHeight="1" ht="15">
      <c r="A6153" s="22" t="inlineStr">
        <is>
          <r>
            <t xml:space="preserve">00020271</t>
          </r>
        </is>
      </c>
      <c r="B6153" s="23" t="inlineStr">
        <is>
          <r>
            <t xml:space="preserve">TANQUE DE LOUCA BRANCA, COM COLUNA, *30* L</t>
          </r>
        </is>
      </c>
      <c r="C6153" s="22" t="inlineStr">
        <is>
          <r>
            <t xml:space="preserve">SINAPI</t>
          </r>
        </is>
      </c>
      <c r="D6153" s="22" t="inlineStr">
        <is>
          <r>
            <t xml:space="preserve">UN</t>
          </r>
        </is>
      </c>
      <c r="E6153" s="24" t="n">
        <v>1.0</v>
      </c>
      <c r="F6153" s="25" t="n">
        <v>573.89</v>
      </c>
      <c r="G6153" s="25" t="n">
        <f>TRUNC(TRUNC(E6153,8)*F6153,2)</f>
        <v>573.89</v>
      </c>
    </row>
    <row r="6154" customHeight="1" ht="15">
      <c r="A6154" s="2" t="inlineStr"/>
      <c r="B6154" s="2" t="inlineStr"/>
      <c r="C6154" s="2" t="inlineStr"/>
      <c r="D6154" s="2" t="inlineStr"/>
      <c r="E6154" s="26" t="inlineStr">
        <is>
          <r>
            <t xml:space="preserve">TOTAL Material:</t>
          </r>
        </is>
      </c>
      <c r="F6154" s="26" t="inlineStr"/>
      <c r="G6154" s="27" t="n">
        <f>SUM(G6151:G6153)</f>
        <v>722.7</v>
      </c>
    </row>
    <row r="6155" customHeight="1" ht="15">
      <c r="A6155" s="20" t="inlineStr">
        <is>
          <r>
            <t xml:space="preserve">Mão de Obra com Encargos Complementares</t>
          </r>
        </is>
      </c>
      <c r="B6155" s="20" t="inlineStr"/>
      <c r="C6155" s="21" t="inlineStr">
        <is>
          <r>
            <t xml:space="preserve">FONTE</t>
          </r>
        </is>
      </c>
      <c r="D6155" s="21" t="inlineStr">
        <is>
          <r>
            <t xml:space="preserve">UNID</t>
          </r>
        </is>
      </c>
      <c r="E6155" s="21" t="inlineStr">
        <is>
          <r>
            <t xml:space="preserve">COEFICIENTE</t>
          </r>
        </is>
      </c>
      <c r="F6155" s="21" t="inlineStr">
        <is>
          <r>
            <t xml:space="preserve">PREÇO UNITÁRIO</t>
          </r>
        </is>
      </c>
      <c r="G6155" s="21" t="inlineStr">
        <is>
          <r>
            <t xml:space="preserve">TOTAL</t>
          </r>
        </is>
      </c>
    </row>
    <row r="6156" customHeight="1" ht="21">
      <c r="A6156" s="22" t="inlineStr">
        <is>
          <r>
            <t xml:space="preserve">88267</t>
          </r>
        </is>
      </c>
      <c r="B6156" s="23" t="inlineStr">
        <is>
          <r>
            <t xml:space="preserve">ENCANADOR OU BOMBEIRO HIDRÁULICO COM ENCARGOS COMPLEMENTARES</t>
          </r>
        </is>
      </c>
      <c r="C6156" s="22" t="inlineStr">
        <is>
          <r>
            <t xml:space="preserve">SINAPI</t>
          </r>
        </is>
      </c>
      <c r="D6156" s="22" t="inlineStr">
        <is>
          <r>
            <t xml:space="preserve">H</t>
          </r>
        </is>
      </c>
      <c r="E6156" s="24" t="n">
        <v>1.7689</v>
      </c>
      <c r="F6156" s="25" t="n">
        <v>29.86</v>
      </c>
      <c r="G6156" s="25" t="n">
        <f>TRUNC(TRUNC(E6156,8)*F6156,2)</f>
        <v>52.81</v>
      </c>
    </row>
    <row r="6157" customHeight="1" ht="15">
      <c r="A6157" s="22" t="inlineStr">
        <is>
          <r>
            <t xml:space="preserve">88316</t>
          </r>
        </is>
      </c>
      <c r="B6157" s="23" t="inlineStr">
        <is>
          <r>
            <t xml:space="preserve">SERVENTE COM ENCARGOS COMPLEMENTARES</t>
          </r>
        </is>
      </c>
      <c r="C6157" s="22" t="inlineStr">
        <is>
          <r>
            <t xml:space="preserve">SINAPI</t>
          </r>
        </is>
      </c>
      <c r="D6157" s="22" t="inlineStr">
        <is>
          <r>
            <t xml:space="preserve">H</t>
          </r>
        </is>
      </c>
      <c r="E6157" s="24" t="n">
        <v>0.7111</v>
      </c>
      <c r="F6157" s="25" t="n">
        <v>23.56</v>
      </c>
      <c r="G6157" s="25" t="n">
        <f>TRUNC(TRUNC(E6157,8)*F6157,2)</f>
        <v>16.75</v>
      </c>
    </row>
    <row r="6158" customHeight="1" ht="18">
      <c r="A6158" s="2" t="inlineStr"/>
      <c r="B6158" s="2" t="inlineStr"/>
      <c r="C6158" s="2" t="inlineStr"/>
      <c r="D6158" s="2" t="inlineStr"/>
      <c r="E6158" s="26" t="inlineStr">
        <is>
          <r>
            <t xml:space="preserve">TOTAL Mão de Obra com Encargos Complementares:</t>
          </r>
        </is>
      </c>
      <c r="F6158" s="26" t="inlineStr"/>
      <c r="G6158" s="27" t="n">
        <f>SUM(G6156:G6157)</f>
        <v>69.56</v>
      </c>
    </row>
    <row r="6159" customHeight="1" ht="15">
      <c r="A6159" s="2" t="inlineStr"/>
      <c r="B6159" s="2" t="inlineStr"/>
      <c r="C6159" s="2" t="inlineStr"/>
      <c r="D6159" s="2" t="inlineStr"/>
      <c r="E6159" s="28" t="inlineStr">
        <is>
          <r>
            <t xml:space="preserve">VALOR:</t>
          </r>
        </is>
      </c>
      <c r="F6159" s="28" t="inlineStr"/>
      <c r="G6159" s="29" t="n">
        <f>ROUND(SUM(G6154,G6158),2)</f>
        <v>792.26</v>
      </c>
    </row>
    <row r="6160" customHeight="1" ht="15">
      <c r="A6160" s="2" t="inlineStr"/>
      <c r="B6160" s="2" t="inlineStr"/>
      <c r="C6160" s="2" t="inlineStr"/>
      <c r="D6160" s="2" t="inlineStr"/>
      <c r="E6160" s="28" t="inlineStr">
        <is>
          <r>
            <t xml:space="preserve">VALOR BDI (20.34%):</t>
          </r>
        </is>
      </c>
      <c r="F6160" s="28" t="inlineStr"/>
      <c r="G6160" s="29" t="n">
        <f>ROUND(G6159*(20.34/100),2)</f>
        <v>161.15</v>
      </c>
    </row>
    <row r="6161" customHeight="1" ht="15">
      <c r="A6161" s="2" t="inlineStr"/>
      <c r="B6161" s="2" t="inlineStr"/>
      <c r="C6161" s="2" t="inlineStr"/>
      <c r="D6161" s="2" t="inlineStr"/>
      <c r="E6161" s="28" t="inlineStr">
        <is>
          <r>
            <t xml:space="preserve">VALOR COM BDI:</t>
          </r>
        </is>
      </c>
      <c r="F6161" s="28" t="inlineStr"/>
      <c r="G6161" s="29" t="n">
        <f>G6160+G6159</f>
        <v>953.41</v>
      </c>
    </row>
    <row r="6162" customHeight="1" ht="10">
      <c r="A6162" s="2" t="inlineStr"/>
      <c r="B6162" s="2" t="inlineStr"/>
      <c r="C6162" s="2" t="inlineStr"/>
      <c r="D6162" s="2" t="inlineStr"/>
      <c r="E6162" s="18" t="inlineStr"/>
      <c r="F6162" s="18" t="inlineStr"/>
      <c r="G6162" s="18" t="inlineStr"/>
    </row>
    <row r="6163" customHeight="1" ht="20">
      <c r="A6163" s="19" t="inlineStr">
        <is>
          <r>
            <t xml:space="preserve">​C4554​ TELHA DE ALUMÍNIO, TRAPEZOIDAL e = 0,7mm​ (M2)</t>
          </r>
        </is>
      </c>
      <c r="B6163" s="19" t="inlineStr"/>
      <c r="C6163" s="19" t="inlineStr"/>
      <c r="D6163" s="19" t="inlineStr"/>
      <c r="E6163" s="19" t="inlineStr"/>
      <c r="F6163" s="19" t="inlineStr"/>
      <c r="G6163" s="19" t="inlineStr"/>
    </row>
    <row r="6164" customHeight="1" ht="15">
      <c r="A6164" s="20" t="inlineStr">
        <is>
          <r>
            <t xml:space="preserve">Material</t>
          </r>
        </is>
      </c>
      <c r="B6164" s="20" t="inlineStr"/>
      <c r="C6164" s="21" t="inlineStr">
        <is>
          <r>
            <t xml:space="preserve">FONTE</t>
          </r>
        </is>
      </c>
      <c r="D6164" s="21" t="inlineStr">
        <is>
          <r>
            <t xml:space="preserve">UNID</t>
          </r>
        </is>
      </c>
      <c r="E6164" s="21" t="inlineStr">
        <is>
          <r>
            <t xml:space="preserve">COEFICIENTE</t>
          </r>
        </is>
      </c>
      <c r="F6164" s="21" t="inlineStr">
        <is>
          <r>
            <t xml:space="preserve">PREÇO UNITÁRIO</t>
          </r>
        </is>
      </c>
      <c r="G6164" s="21" t="inlineStr">
        <is>
          <r>
            <t xml:space="preserve">TOTAL</t>
          </r>
        </is>
      </c>
    </row>
    <row r="6165" customHeight="1" ht="15">
      <c r="A6165" s="22" t="inlineStr">
        <is>
          <r>
            <t xml:space="preserve">I1215</t>
          </r>
        </is>
      </c>
      <c r="B6165" s="23" t="inlineStr">
        <is>
          <r>
            <t xml:space="preserve">GANCHO COM PORCA E ARRUELA</t>
          </r>
        </is>
      </c>
      <c r="C6165" s="22" t="inlineStr">
        <is>
          <r>
            <t xml:space="preserve">SEINFRA</t>
          </r>
        </is>
      </c>
      <c r="D6165" s="22" t="inlineStr">
        <is>
          <r>
            <t xml:space="preserve">UN</t>
          </r>
        </is>
      </c>
      <c r="E6165" s="24" t="n">
        <v>3.0</v>
      </c>
      <c r="F6165" s="30" t="n">
        <v>2.29</v>
      </c>
      <c r="G6165" s="30" t="n">
        <f>ROUND(ROUND(E6165,8)*F6165,4)</f>
        <v>6.87</v>
      </c>
    </row>
    <row r="6166" customHeight="1" ht="15">
      <c r="A6166" s="22" t="inlineStr">
        <is>
          <r>
            <t xml:space="preserve">I1920</t>
          </r>
        </is>
      </c>
      <c r="B6166" s="23" t="inlineStr">
        <is>
          <r>
            <t xml:space="preserve">TALA DE AJUSTE</t>
          </r>
        </is>
      </c>
      <c r="C6166" s="22" t="inlineStr">
        <is>
          <r>
            <t xml:space="preserve">SEINFRA</t>
          </r>
        </is>
      </c>
      <c r="D6166" s="22" t="inlineStr">
        <is>
          <r>
            <t xml:space="preserve">UN</t>
          </r>
        </is>
      </c>
      <c r="E6166" s="24" t="n">
        <v>3.0</v>
      </c>
      <c r="F6166" s="30" t="n">
        <v>0.34</v>
      </c>
      <c r="G6166" s="30" t="n">
        <f>ROUND(ROUND(E6166,8)*F6166,4)</f>
        <v>1.02</v>
      </c>
    </row>
    <row r="6167" customHeight="1" ht="15">
      <c r="A6167" s="22" t="inlineStr">
        <is>
          <r>
            <t xml:space="preserve">I8434</t>
          </r>
        </is>
      </c>
      <c r="B6167" s="23" t="inlineStr">
        <is>
          <r>
            <t xml:space="preserve">TELHA DE ALUMÍNIO, TRAPEZOIDAL e = 0,7mm</t>
          </r>
        </is>
      </c>
      <c r="C6167" s="22" t="inlineStr">
        <is>
          <r>
            <t xml:space="preserve">SEINFRA</t>
          </r>
        </is>
      </c>
      <c r="D6167" s="22" t="inlineStr">
        <is>
          <r>
            <t xml:space="preserve">M2</t>
          </r>
        </is>
      </c>
      <c r="E6167" s="24" t="n">
        <v>1.0</v>
      </c>
      <c r="F6167" s="30" t="n">
        <v>47.09</v>
      </c>
      <c r="G6167" s="30" t="n">
        <f>ROUND(ROUND(E6167,8)*F6167,4)</f>
        <v>47.09</v>
      </c>
    </row>
    <row r="6168" customHeight="1" ht="15">
      <c r="A6168" s="2" t="inlineStr"/>
      <c r="B6168" s="2" t="inlineStr"/>
      <c r="C6168" s="2" t="inlineStr"/>
      <c r="D6168" s="2" t="inlineStr"/>
      <c r="E6168" s="26" t="inlineStr">
        <is>
          <r>
            <t xml:space="preserve">TOTAL Material:</t>
          </r>
        </is>
      </c>
      <c r="F6168" s="26" t="inlineStr"/>
      <c r="G6168" s="31" t="n">
        <f>SUM(G6165:G6167)</f>
        <v>54.98</v>
      </c>
    </row>
    <row r="6169" customHeight="1" ht="15">
      <c r="A6169" s="20" t="inlineStr">
        <is>
          <r>
            <t xml:space="preserve">Mão de Obra</t>
          </r>
        </is>
      </c>
      <c r="B6169" s="20" t="inlineStr"/>
      <c r="C6169" s="21" t="inlineStr">
        <is>
          <r>
            <t xml:space="preserve">FONTE</t>
          </r>
        </is>
      </c>
      <c r="D6169" s="21" t="inlineStr">
        <is>
          <r>
            <t xml:space="preserve">UNID</t>
          </r>
        </is>
      </c>
      <c r="E6169" s="21" t="inlineStr">
        <is>
          <r>
            <t xml:space="preserve">COEFICIENTE</t>
          </r>
        </is>
      </c>
      <c r="F6169" s="21" t="inlineStr">
        <is>
          <r>
            <t xml:space="preserve">PREÇO UNITÁRIO</t>
          </r>
        </is>
      </c>
      <c r="G6169" s="21" t="inlineStr">
        <is>
          <r>
            <t xml:space="preserve">TOTAL</t>
          </r>
        </is>
      </c>
    </row>
    <row r="6170" customHeight="1" ht="15">
      <c r="A6170" s="22" t="inlineStr">
        <is>
          <r>
            <t xml:space="preserve">I1530</t>
          </r>
        </is>
      </c>
      <c r="B6170" s="23" t="inlineStr">
        <is>
          <r>
            <t xml:space="preserve">MONTADOR</t>
          </r>
        </is>
      </c>
      <c r="C6170" s="22" t="inlineStr">
        <is>
          <r>
            <t xml:space="preserve">SEINFRA</t>
          </r>
        </is>
      </c>
      <c r="D6170" s="22" t="inlineStr">
        <is>
          <r>
            <t xml:space="preserve">H</t>
          </r>
        </is>
      </c>
      <c r="E6170" s="24" t="n">
        <v>0.3</v>
      </c>
      <c r="F6170" s="30" t="n">
        <v>26.86</v>
      </c>
      <c r="G6170" s="30" t="n">
        <f>ROUND(ROUND(E6170,8)*F6170,4)</f>
        <v>8.058</v>
      </c>
    </row>
    <row r="6171" customHeight="1" ht="15">
      <c r="A6171" s="22" t="inlineStr">
        <is>
          <r>
            <t xml:space="preserve">I2543</t>
          </r>
        </is>
      </c>
      <c r="B6171" s="23" t="inlineStr">
        <is>
          <r>
            <t xml:space="preserve">SERVENTE</t>
          </r>
        </is>
      </c>
      <c r="C6171" s="22" t="inlineStr">
        <is>
          <r>
            <t xml:space="preserve">SEINFRA</t>
          </r>
        </is>
      </c>
      <c r="D6171" s="22" t="inlineStr">
        <is>
          <r>
            <t xml:space="preserve">H</t>
          </r>
        </is>
      </c>
      <c r="E6171" s="24" t="n">
        <v>0.3</v>
      </c>
      <c r="F6171" s="30" t="n">
        <v>20.26</v>
      </c>
      <c r="G6171" s="30" t="n">
        <f>ROUND(ROUND(E6171,8)*F6171,4)</f>
        <v>6.078</v>
      </c>
    </row>
    <row r="6172" customHeight="1" ht="15">
      <c r="A6172" s="2" t="inlineStr"/>
      <c r="B6172" s="2" t="inlineStr"/>
      <c r="C6172" s="2" t="inlineStr"/>
      <c r="D6172" s="2" t="inlineStr"/>
      <c r="E6172" s="26" t="inlineStr">
        <is>
          <r>
            <t xml:space="preserve">TOTAL Mão de Obra:</t>
          </r>
        </is>
      </c>
      <c r="F6172" s="26" t="inlineStr"/>
      <c r="G6172" s="31" t="n">
        <f>SUM(G6170:G6171)</f>
        <v>14.136</v>
      </c>
    </row>
    <row r="6173" customHeight="1" ht="15">
      <c r="A6173" s="2" t="inlineStr"/>
      <c r="B6173" s="2" t="inlineStr"/>
      <c r="C6173" s="2" t="inlineStr"/>
      <c r="D6173" s="2" t="inlineStr"/>
      <c r="E6173" s="28" t="inlineStr">
        <is>
          <r>
            <t xml:space="preserve">VALOR:</t>
          </r>
        </is>
      </c>
      <c r="F6173" s="28" t="inlineStr"/>
      <c r="G6173" s="29" t="n">
        <f>ROUND(SUM(G6168,G6172),2)</f>
        <v>69.12</v>
      </c>
    </row>
    <row r="6174" customHeight="1" ht="15">
      <c r="A6174" s="2" t="inlineStr"/>
      <c r="B6174" s="2" t="inlineStr"/>
      <c r="C6174" s="2" t="inlineStr"/>
      <c r="D6174" s="2" t="inlineStr"/>
      <c r="E6174" s="28" t="inlineStr">
        <is>
          <r>
            <t xml:space="preserve">VALOR BDI (20.34%):</t>
          </r>
        </is>
      </c>
      <c r="F6174" s="28" t="inlineStr"/>
      <c r="G6174" s="29" t="n">
        <f>ROUND(G6173*(20.34/100),2)</f>
        <v>14.06</v>
      </c>
    </row>
    <row r="6175" customHeight="1" ht="15">
      <c r="A6175" s="2" t="inlineStr"/>
      <c r="B6175" s="2" t="inlineStr"/>
      <c r="C6175" s="2" t="inlineStr"/>
      <c r="D6175" s="2" t="inlineStr"/>
      <c r="E6175" s="28" t="inlineStr">
        <is>
          <r>
            <t xml:space="preserve">VALOR COM BDI:</t>
          </r>
        </is>
      </c>
      <c r="F6175" s="28" t="inlineStr"/>
      <c r="G6175" s="29" t="n">
        <f>G6174+G6173</f>
        <v>83.18</v>
      </c>
    </row>
    <row r="6176" customHeight="1" ht="10">
      <c r="A6176" s="2" t="inlineStr"/>
      <c r="B6176" s="2" t="inlineStr"/>
      <c r="C6176" s="2" t="inlineStr"/>
      <c r="D6176" s="2" t="inlineStr"/>
      <c r="E6176" s="18" t="inlineStr"/>
      <c r="F6176" s="18" t="inlineStr"/>
      <c r="G6176" s="18" t="inlineStr"/>
    </row>
    <row r="6177" customHeight="1" ht="20">
      <c r="A6177" s="19" t="inlineStr">
        <is>
          <r>
            <t xml:space="preserve">​88323​ TELHADISTA COM ENCARGOS COMPLEMENTARES​ (H)</t>
          </r>
        </is>
      </c>
      <c r="B6177" s="19" t="inlineStr"/>
      <c r="C6177" s="19" t="inlineStr"/>
      <c r="D6177" s="19" t="inlineStr"/>
      <c r="E6177" s="19" t="inlineStr"/>
      <c r="F6177" s="19" t="inlineStr"/>
      <c r="G6177" s="19" t="inlineStr"/>
    </row>
    <row r="6178" customHeight="1" ht="15">
      <c r="A6178" s="20" t="inlineStr">
        <is>
          <r>
            <t xml:space="preserve">Encargos Complementares</t>
          </r>
        </is>
      </c>
      <c r="B6178" s="20" t="inlineStr"/>
      <c r="C6178" s="21" t="inlineStr">
        <is>
          <r>
            <t xml:space="preserve">FONTE</t>
          </r>
        </is>
      </c>
      <c r="D6178" s="21" t="inlineStr">
        <is>
          <r>
            <t xml:space="preserve">UNID</t>
          </r>
        </is>
      </c>
      <c r="E6178" s="21" t="inlineStr">
        <is>
          <r>
            <t xml:space="preserve">COEFICIENTE</t>
          </r>
        </is>
      </c>
      <c r="F6178" s="21" t="inlineStr">
        <is>
          <r>
            <t xml:space="preserve">PREÇO UNITÁRIO</t>
          </r>
        </is>
      </c>
      <c r="G6178" s="21" t="inlineStr">
        <is>
          <r>
            <t xml:space="preserve">TOTAL</t>
          </r>
        </is>
      </c>
    </row>
    <row r="6179" customHeight="1" ht="21">
      <c r="A6179" s="22" t="inlineStr">
        <is>
          <r>
            <t xml:space="preserve">00037370</t>
          </r>
        </is>
      </c>
      <c r="B6179" s="23" t="inlineStr">
        <is>
          <r>
            <t xml:space="preserve">ALIMENTACAO - HORISTA (COLETADO CAIXA - ENCARGOS COMPLEMENTARES)</t>
          </r>
        </is>
      </c>
      <c r="C6179" s="22" t="inlineStr">
        <is>
          <r>
            <t xml:space="preserve">SINAPI</t>
          </r>
        </is>
      </c>
      <c r="D6179" s="22" t="inlineStr">
        <is>
          <r>
            <t xml:space="preserve">H</t>
          </r>
        </is>
      </c>
      <c r="E6179" s="24" t="n">
        <v>1.0</v>
      </c>
      <c r="F6179" s="25" t="n">
        <v>3.62</v>
      </c>
      <c r="G6179" s="25" t="n">
        <f>TRUNC(TRUNC(E6179,8)*F6179,2)</f>
        <v>3.62</v>
      </c>
    </row>
    <row r="6180" customHeight="1" ht="21">
      <c r="A6180" s="22" t="inlineStr">
        <is>
          <r>
            <t xml:space="preserve">00043483</t>
          </r>
        </is>
      </c>
      <c r="B6180" s="23" t="inlineStr">
        <is>
          <r>
            <t xml:space="preserve">EPI - FAMILIA CARPINTEIRO DE FORMAS - HORISTA (ENCARGOS COMPLEMENTARES - COLETADO CAIXA)</t>
          </r>
        </is>
      </c>
      <c r="C6180" s="22" t="inlineStr">
        <is>
          <r>
            <t xml:space="preserve">SINAPI</t>
          </r>
        </is>
      </c>
      <c r="D6180" s="22" t="inlineStr">
        <is>
          <r>
            <t xml:space="preserve">H</t>
          </r>
        </is>
      </c>
      <c r="E6180" s="24" t="n">
        <v>1.0</v>
      </c>
      <c r="F6180" s="25" t="n">
        <v>1.43</v>
      </c>
      <c r="G6180" s="25" t="n">
        <f>TRUNC(TRUNC(E6180,8)*F6180,2)</f>
        <v>1.43</v>
      </c>
    </row>
    <row r="6181" customHeight="1" ht="21">
      <c r="A6181" s="22" t="inlineStr">
        <is>
          <r>
            <t xml:space="preserve">00037372</t>
          </r>
        </is>
      </c>
      <c r="B6181" s="23" t="inlineStr">
        <is>
          <r>
            <t xml:space="preserve">EXAMES - HORISTA (COLETADO CAIXA - ENCARGOS COMPLEMENTARES)</t>
          </r>
        </is>
      </c>
      <c r="C6181" s="22" t="inlineStr">
        <is>
          <r>
            <t xml:space="preserve">SINAPI</t>
          </r>
        </is>
      </c>
      <c r="D6181" s="22" t="inlineStr">
        <is>
          <r>
            <t xml:space="preserve">H</t>
          </r>
        </is>
      </c>
      <c r="E6181" s="24" t="n">
        <v>1.0</v>
      </c>
      <c r="F6181" s="25" t="n">
        <v>1.43</v>
      </c>
      <c r="G6181" s="25" t="n">
        <f>TRUNC(TRUNC(E6181,8)*F6181,2)</f>
        <v>1.43</v>
      </c>
    </row>
    <row r="6182" customHeight="1" ht="29">
      <c r="A6182" s="22" t="inlineStr">
        <is>
          <r>
            <t xml:space="preserve">00043459</t>
          </r>
        </is>
      </c>
      <c r="B6182" s="23" t="inlineStr">
        <is>
          <r>
            <t xml:space="preserve">FERRAMENTAS - FAMILIA CARPINTEIRO DE FORMAS - HORISTA (ENCARGOS COMPLEMENTARES - COLETADO CAIXA)</t>
          </r>
        </is>
      </c>
      <c r="C6182" s="22" t="inlineStr">
        <is>
          <r>
            <t xml:space="preserve">SINAPI</t>
          </r>
        </is>
      </c>
      <c r="D6182" s="22" t="inlineStr">
        <is>
          <r>
            <t xml:space="preserve">H</t>
          </r>
        </is>
      </c>
      <c r="E6182" s="24" t="n">
        <v>1.0</v>
      </c>
      <c r="F6182" s="25" t="n">
        <v>0.44</v>
      </c>
      <c r="G6182" s="25" t="n">
        <f>TRUNC(TRUNC(E6182,8)*F6182,2)</f>
        <v>0.44</v>
      </c>
    </row>
    <row r="6183" customHeight="1" ht="21">
      <c r="A6183" s="22" t="inlineStr">
        <is>
          <r>
            <t xml:space="preserve">00037373</t>
          </r>
        </is>
      </c>
      <c r="B6183" s="23" t="inlineStr">
        <is>
          <r>
            <t xml:space="preserve">SEGURO - HORISTA (COLETADO CAIXA - ENCARGOS COMPLEMENTARES)</t>
          </r>
        </is>
      </c>
      <c r="C6183" s="22" t="inlineStr">
        <is>
          <r>
            <t xml:space="preserve">SINAPI</t>
          </r>
        </is>
      </c>
      <c r="D6183" s="22" t="inlineStr">
        <is>
          <r>
            <t xml:space="preserve">H</t>
          </r>
        </is>
      </c>
      <c r="E6183" s="24" t="n">
        <v>1.0</v>
      </c>
      <c r="F6183" s="25" t="n">
        <v>0.08</v>
      </c>
      <c r="G6183" s="25" t="n">
        <f>TRUNC(TRUNC(E6183,8)*F6183,2)</f>
        <v>0.08</v>
      </c>
    </row>
    <row r="6184" customHeight="1" ht="21">
      <c r="A6184" s="22" t="inlineStr">
        <is>
          <r>
            <t xml:space="preserve">00037371</t>
          </r>
        </is>
      </c>
      <c r="B6184" s="23" t="inlineStr">
        <is>
          <r>
            <t xml:space="preserve">TRANSPORTE - HORISTA (COLETADO CAIXA - ENCARGOS COMPLEMENTARES)</t>
          </r>
        </is>
      </c>
      <c r="C6184" s="22" t="inlineStr">
        <is>
          <r>
            <t xml:space="preserve">SINAPI</t>
          </r>
        </is>
      </c>
      <c r="D6184" s="22" t="inlineStr">
        <is>
          <r>
            <t xml:space="preserve">H</t>
          </r>
        </is>
      </c>
      <c r="E6184" s="24" t="n">
        <v>1.0</v>
      </c>
      <c r="F6184" s="25" t="n">
        <v>1.09</v>
      </c>
      <c r="G6184" s="25" t="n">
        <f>TRUNC(TRUNC(E6184,8)*F6184,2)</f>
        <v>1.09</v>
      </c>
    </row>
    <row r="6185" customHeight="1" ht="15">
      <c r="A6185" s="2" t="inlineStr"/>
      <c r="B6185" s="2" t="inlineStr"/>
      <c r="C6185" s="2" t="inlineStr"/>
      <c r="D6185" s="2" t="inlineStr"/>
      <c r="E6185" s="26" t="inlineStr">
        <is>
          <r>
            <t xml:space="preserve">TOTAL Encargos Complementares:</t>
          </r>
        </is>
      </c>
      <c r="F6185" s="26" t="inlineStr"/>
      <c r="G6185" s="27" t="n">
        <f>SUM(G6179:G6184)</f>
        <v>8.09</v>
      </c>
    </row>
    <row r="6186" customHeight="1" ht="15">
      <c r="A6186" s="20" t="inlineStr">
        <is>
          <r>
            <t xml:space="preserve">Mão de Obra</t>
          </r>
        </is>
      </c>
      <c r="B6186" s="20" t="inlineStr"/>
      <c r="C6186" s="21" t="inlineStr">
        <is>
          <r>
            <t xml:space="preserve">FONTE</t>
          </r>
        </is>
      </c>
      <c r="D6186" s="21" t="inlineStr">
        <is>
          <r>
            <t xml:space="preserve">UNID</t>
          </r>
        </is>
      </c>
      <c r="E6186" s="21" t="inlineStr">
        <is>
          <r>
            <t xml:space="preserve">COEFICIENTE</t>
          </r>
        </is>
      </c>
      <c r="F6186" s="21" t="inlineStr">
        <is>
          <r>
            <t xml:space="preserve">PREÇO UNITÁRIO</t>
          </r>
        </is>
      </c>
      <c r="G6186" s="21" t="inlineStr">
        <is>
          <r>
            <t xml:space="preserve">TOTAL</t>
          </r>
        </is>
      </c>
    </row>
    <row r="6187" customHeight="1" ht="15">
      <c r="A6187" s="22" t="inlineStr">
        <is>
          <r>
            <t xml:space="preserve">00012869</t>
          </r>
        </is>
      </c>
      <c r="B6187" s="23" t="inlineStr">
        <is>
          <r>
            <t xml:space="preserve">TELHADOR / TELHADISTA (HORISTA)</t>
          </r>
        </is>
      </c>
      <c r="C6187" s="22" t="inlineStr">
        <is>
          <r>
            <t xml:space="preserve">SINAPI</t>
          </r>
        </is>
      </c>
      <c r="D6187" s="22" t="inlineStr">
        <is>
          <r>
            <t xml:space="preserve">H</t>
          </r>
        </is>
      </c>
      <c r="E6187" s="24" t="n">
        <v>1.0</v>
      </c>
      <c r="F6187" s="25" t="n">
        <v>21.53</v>
      </c>
      <c r="G6187" s="25" t="n">
        <f>TRUNC(TRUNC(E6187,8)*F6187,2)</f>
        <v>21.53</v>
      </c>
    </row>
    <row r="6188" customHeight="1" ht="15">
      <c r="A6188" s="2" t="inlineStr"/>
      <c r="B6188" s="2" t="inlineStr"/>
      <c r="C6188" s="2" t="inlineStr"/>
      <c r="D6188" s="2" t="inlineStr"/>
      <c r="E6188" s="26" t="inlineStr">
        <is>
          <r>
            <t xml:space="preserve">TOTAL Mão de Obra:</t>
          </r>
        </is>
      </c>
      <c r="F6188" s="26" t="inlineStr"/>
      <c r="G6188" s="27" t="n">
        <f>SUM(G6187:G6187)</f>
        <v>21.53</v>
      </c>
    </row>
    <row r="6189" customHeight="1" ht="15">
      <c r="A6189" s="20" t="inlineStr">
        <is>
          <r>
            <t xml:space="preserve">Serviço</t>
          </r>
        </is>
      </c>
      <c r="B6189" s="20" t="inlineStr"/>
      <c r="C6189" s="21" t="inlineStr">
        <is>
          <r>
            <t xml:space="preserve">FONTE</t>
          </r>
        </is>
      </c>
      <c r="D6189" s="21" t="inlineStr">
        <is>
          <r>
            <t xml:space="preserve">UNID</t>
          </r>
        </is>
      </c>
      <c r="E6189" s="21" t="inlineStr">
        <is>
          <r>
            <t xml:space="preserve">COEFICIENTE</t>
          </r>
        </is>
      </c>
      <c r="F6189" s="21" t="inlineStr">
        <is>
          <r>
            <t xml:space="preserve">PREÇO UNITÁRIO</t>
          </r>
        </is>
      </c>
      <c r="G6189" s="21" t="inlineStr">
        <is>
          <r>
            <t xml:space="preserve">TOTAL</t>
          </r>
        </is>
      </c>
    </row>
    <row r="6190" customHeight="1" ht="21">
      <c r="A6190" s="22" t="inlineStr">
        <is>
          <r>
            <t xml:space="preserve">95385</t>
          </r>
        </is>
      </c>
      <c r="B6190" s="23" t="inlineStr">
        <is>
          <r>
            <t xml:space="preserve">CURSO DE CAPACITAÇÃO PARA TELHADISTA (ENCARGOS COMPLEMENTARES) - HORISTA</t>
          </r>
        </is>
      </c>
      <c r="C6190" s="22" t="inlineStr">
        <is>
          <r>
            <t xml:space="preserve">SINAPI</t>
          </r>
        </is>
      </c>
      <c r="D6190" s="22" t="inlineStr">
        <is>
          <r>
            <t xml:space="preserve">H</t>
          </r>
        </is>
      </c>
      <c r="E6190" s="24" t="n">
        <v>1.0</v>
      </c>
      <c r="F6190" s="25" t="n">
        <v>0.24</v>
      </c>
      <c r="G6190" s="25" t="n">
        <f>TRUNC(TRUNC(E6190,8)*F6190,2)</f>
        <v>0.24</v>
      </c>
    </row>
    <row r="6191" customHeight="1" ht="15">
      <c r="A6191" s="2" t="inlineStr"/>
      <c r="B6191" s="2" t="inlineStr"/>
      <c r="C6191" s="2" t="inlineStr"/>
      <c r="D6191" s="2" t="inlineStr"/>
      <c r="E6191" s="26" t="inlineStr">
        <is>
          <r>
            <t xml:space="preserve">TOTAL Serviço:</t>
          </r>
        </is>
      </c>
      <c r="F6191" s="26" t="inlineStr"/>
      <c r="G6191" s="27" t="n">
        <f>SUM(G6190:G6190)</f>
        <v>0.24</v>
      </c>
    </row>
    <row r="6192" customHeight="1" ht="15">
      <c r="A6192" s="2" t="inlineStr"/>
      <c r="B6192" s="2" t="inlineStr"/>
      <c r="C6192" s="2" t="inlineStr"/>
      <c r="D6192" s="2" t="inlineStr"/>
      <c r="E6192" s="28" t="inlineStr">
        <is>
          <r>
            <t xml:space="preserve">VALOR:</t>
          </r>
        </is>
      </c>
      <c r="F6192" s="28" t="inlineStr"/>
      <c r="G6192" s="29" t="n">
        <f>ROUND(SUM(G6185,G6188,G6191),2)</f>
        <v>29.86</v>
      </c>
    </row>
    <row r="6193" customHeight="1" ht="15">
      <c r="A6193" s="2" t="inlineStr"/>
      <c r="B6193" s="2" t="inlineStr"/>
      <c r="C6193" s="2" t="inlineStr"/>
      <c r="D6193" s="2" t="inlineStr"/>
      <c r="E6193" s="28" t="inlineStr">
        <is>
          <r>
            <t xml:space="preserve">VALOR BDI (20.34%):</t>
          </r>
        </is>
      </c>
      <c r="F6193" s="28" t="inlineStr"/>
      <c r="G6193" s="29" t="n">
        <f>ROUND(G6192*(20.34/100),2)</f>
        <v>6.07</v>
      </c>
    </row>
    <row r="6194" customHeight="1" ht="15">
      <c r="A6194" s="2" t="inlineStr"/>
      <c r="B6194" s="2" t="inlineStr"/>
      <c r="C6194" s="2" t="inlineStr"/>
      <c r="D6194" s="2" t="inlineStr"/>
      <c r="E6194" s="28" t="inlineStr">
        <is>
          <r>
            <t xml:space="preserve">VALOR COM BDI:</t>
          </r>
        </is>
      </c>
      <c r="F6194" s="28" t="inlineStr"/>
      <c r="G6194" s="29" t="n">
        <f>G6193+G6192</f>
        <v>35.93</v>
      </c>
    </row>
    <row r="6195" customHeight="1" ht="10">
      <c r="A6195" s="2" t="inlineStr"/>
      <c r="B6195" s="2" t="inlineStr"/>
      <c r="C6195" s="2" t="inlineStr"/>
      <c r="D6195" s="2" t="inlineStr"/>
      <c r="E6195" s="18" t="inlineStr"/>
      <c r="F6195" s="18" t="inlineStr"/>
      <c r="G6195" s="18" t="inlineStr"/>
    </row>
    <row r="6196" customHeight="1" ht="20">
      <c r="A6196" s="19" t="inlineStr">
        <is>
          <r>
            <t xml:space="preserve">​94207​ TELHAMENTO COM TELHA ONDULADA DE FIBROCIMENTO E = 6 MM, COM RECOBRIMENTO LATERAL DE 1/4 DE ONDA PARA TELHADO COM INCLINAÇÃO MAIOR QUE 10°, COM ATÉ 2 ÁGUAS, INCLUSO IÇAMENTO. AF_07/2019​ (M2)</t>
          </r>
        </is>
      </c>
      <c r="B6196" s="19" t="inlineStr"/>
      <c r="C6196" s="19" t="inlineStr"/>
      <c r="D6196" s="19" t="inlineStr"/>
      <c r="E6196" s="19" t="inlineStr"/>
      <c r="F6196" s="19" t="inlineStr"/>
      <c r="G6196" s="19" t="inlineStr"/>
    </row>
    <row r="6197" customHeight="1" ht="15">
      <c r="A6197" s="20" t="inlineStr">
        <is>
          <r>
            <t xml:space="preserve">Equipamento Custo Horário</t>
          </r>
        </is>
      </c>
      <c r="B6197" s="20" t="inlineStr"/>
      <c r="C6197" s="21" t="inlineStr">
        <is>
          <r>
            <t xml:space="preserve">FONTE</t>
          </r>
        </is>
      </c>
      <c r="D6197" s="21" t="inlineStr">
        <is>
          <r>
            <t xml:space="preserve">UNID</t>
          </r>
        </is>
      </c>
      <c r="E6197" s="21" t="inlineStr">
        <is>
          <r>
            <t xml:space="preserve">COEFICIENTE</t>
          </r>
        </is>
      </c>
      <c r="F6197" s="21" t="inlineStr">
        <is>
          <r>
            <t xml:space="preserve">PREÇO UNITÁRIO</t>
          </r>
        </is>
      </c>
      <c r="G6197" s="21" t="inlineStr">
        <is>
          <r>
            <t xml:space="preserve">TOTAL</t>
          </r>
        </is>
      </c>
    </row>
    <row r="6198" customHeight="1" ht="29">
      <c r="A6198" s="22" t="inlineStr">
        <is>
          <r>
            <t xml:space="preserve">93282</t>
          </r>
        </is>
      </c>
      <c r="B6198" s="23" t="inlineStr">
        <is>
          <r>
            <t xml:space="preserve">GUINCHO ELÉTRICO DE COLUNA, CAPACIDADE 400 KG, COM MOTO FREIO, MOTOR TRIFÁSICO DE 1,25 CV - CHI DIURNO. AF_03/2016</t>
          </r>
        </is>
      </c>
      <c r="C6198" s="22" t="inlineStr">
        <is>
          <r>
            <t xml:space="preserve">SINAPI</t>
          </r>
        </is>
      </c>
      <c r="D6198" s="22" t="inlineStr">
        <is>
          <r>
            <t xml:space="preserve">CHI</t>
          </r>
        </is>
      </c>
      <c r="E6198" s="24" t="n">
        <v>0.0069</v>
      </c>
      <c r="F6198" s="25" t="n">
        <v>30.0</v>
      </c>
      <c r="G6198" s="25" t="n">
        <f>TRUNC(TRUNC(E6198,8)*F6198,2)</f>
        <v>0.2</v>
      </c>
    </row>
    <row r="6199" customHeight="1" ht="29">
      <c r="A6199" s="22" t="inlineStr">
        <is>
          <r>
            <t xml:space="preserve">93281</t>
          </r>
        </is>
      </c>
      <c r="B6199" s="23" t="inlineStr">
        <is>
          <r>
            <t xml:space="preserve">GUINCHO ELÉTRICO DE COLUNA, CAPACIDADE 400 KG, COM MOTO FREIO, MOTOR TRIFÁSICO DE 1,25 CV - CHP DIURNO. AF_03/2016</t>
          </r>
        </is>
      </c>
      <c r="C6199" s="22" t="inlineStr">
        <is>
          <r>
            <t xml:space="preserve">SINAPI</t>
          </r>
        </is>
      </c>
      <c r="D6199" s="22" t="inlineStr">
        <is>
          <r>
            <t xml:space="preserve">CHP</t>
          </r>
        </is>
      </c>
      <c r="E6199" s="24" t="n">
        <v>0.005</v>
      </c>
      <c r="F6199" s="25" t="n">
        <v>31.08</v>
      </c>
      <c r="G6199" s="25" t="n">
        <f>TRUNC(TRUNC(E6199,8)*F6199,2)</f>
        <v>0.15</v>
      </c>
    </row>
    <row r="6200" customHeight="1" ht="18">
      <c r="A6200" s="2" t="inlineStr"/>
      <c r="B6200" s="2" t="inlineStr"/>
      <c r="C6200" s="2" t="inlineStr"/>
      <c r="D6200" s="2" t="inlineStr"/>
      <c r="E6200" s="26" t="inlineStr">
        <is>
          <r>
            <t xml:space="preserve">TOTAL Equipamento Custo Horário:</t>
          </r>
        </is>
      </c>
      <c r="F6200" s="26" t="inlineStr"/>
      <c r="G6200" s="27" t="n">
        <f>SUM(G6198:G6199)</f>
        <v>0.35</v>
      </c>
    </row>
    <row r="6201" customHeight="1" ht="15">
      <c r="A6201" s="20" t="inlineStr">
        <is>
          <r>
            <t xml:space="preserve">Material</t>
          </r>
        </is>
      </c>
      <c r="B6201" s="20" t="inlineStr"/>
      <c r="C6201" s="21" t="inlineStr">
        <is>
          <r>
            <t xml:space="preserve">FONTE</t>
          </r>
        </is>
      </c>
      <c r="D6201" s="21" t="inlineStr">
        <is>
          <r>
            <t xml:space="preserve">UNID</t>
          </r>
        </is>
      </c>
      <c r="E6201" s="21" t="inlineStr">
        <is>
          <r>
            <t xml:space="preserve">COEFICIENTE</t>
          </r>
        </is>
      </c>
      <c r="F6201" s="21" t="inlineStr">
        <is>
          <r>
            <t xml:space="preserve">PREÇO UNITÁRIO</t>
          </r>
        </is>
      </c>
      <c r="G6201" s="21" t="inlineStr">
        <is>
          <r>
            <t xml:space="preserve">TOTAL</t>
          </r>
        </is>
      </c>
    </row>
    <row r="6202" customHeight="1" ht="29">
      <c r="A6202" s="22" t="inlineStr">
        <is>
          <r>
            <t xml:space="preserve">00001607</t>
          </r>
        </is>
      </c>
      <c r="B6202" s="23" t="inlineStr">
        <is>
          <r>
            <t xml:space="preserve">CONJUNTO ARRUELAS DE VEDACAO 5/16" PARA TELHA FIBROCIMENTO (UMA ARRUELA METALICA E UMA ARRUELA PVC - CONICAS)</t>
          </r>
        </is>
      </c>
      <c r="C6202" s="22" t="inlineStr">
        <is>
          <r>
            <t xml:space="preserve">SINAPI</t>
          </r>
        </is>
      </c>
      <c r="D6202" s="22" t="inlineStr">
        <is>
          <r>
            <t xml:space="preserve">CJ</t>
          </r>
        </is>
      </c>
      <c r="E6202" s="24" t="n">
        <v>1.27</v>
      </c>
      <c r="F6202" s="25" t="n">
        <v>0.21</v>
      </c>
      <c r="G6202" s="25" t="n">
        <f>TRUNC(TRUNC(E6202,8)*F6202,2)</f>
        <v>0.26</v>
      </c>
    </row>
    <row r="6203" customHeight="1" ht="29">
      <c r="A6203" s="22" t="inlineStr">
        <is>
          <r>
            <t xml:space="preserve">00004302</t>
          </r>
        </is>
      </c>
      <c r="B6203" s="23" t="inlineStr">
        <is>
          <r>
            <t xml:space="preserve">PARAFUSO ZINCADO ROSCA SOBERBA, CABECA SEXTAVADA, 5/16" X 250 MM, PARA FIXACAO DE TELHA EM MADEIRA</t>
          </r>
        </is>
      </c>
      <c r="C6203" s="22" t="inlineStr">
        <is>
          <r>
            <t xml:space="preserve">SINAPI</t>
          </r>
        </is>
      </c>
      <c r="D6203" s="22" t="inlineStr">
        <is>
          <r>
            <t xml:space="preserve">UN</t>
          </r>
        </is>
      </c>
      <c r="E6203" s="24" t="n">
        <v>1.27</v>
      </c>
      <c r="F6203" s="25" t="n">
        <v>3.22</v>
      </c>
      <c r="G6203" s="25" t="n">
        <f>TRUNC(TRUNC(E6203,8)*F6203,2)</f>
        <v>4.08</v>
      </c>
    </row>
    <row r="6204" customHeight="1" ht="21">
      <c r="A6204" s="22" t="inlineStr">
        <is>
          <r>
            <t xml:space="preserve">00007194</t>
          </r>
        </is>
      </c>
      <c r="B6204" s="23" t="inlineStr">
        <is>
          <r>
            <t xml:space="preserve">TELHA DE FIBROCIMENTO ONDULADA E = 6 MM, DE 2,44 X 1,10 M (SEM AMIANTO)</t>
          </r>
        </is>
      </c>
      <c r="C6204" s="22" t="inlineStr">
        <is>
          <r>
            <t xml:space="preserve">SINAPI</t>
          </r>
        </is>
      </c>
      <c r="D6204" s="22" t="inlineStr">
        <is>
          <r>
            <t xml:space="preserve">M2</t>
          </r>
        </is>
      </c>
      <c r="E6204" s="24" t="n">
        <v>1.275</v>
      </c>
      <c r="F6204" s="25" t="n">
        <v>42.37</v>
      </c>
      <c r="G6204" s="25" t="n">
        <f>TRUNC(TRUNC(E6204,8)*F6204,2)</f>
        <v>54.02</v>
      </c>
    </row>
    <row r="6205" customHeight="1" ht="15">
      <c r="A6205" s="2" t="inlineStr"/>
      <c r="B6205" s="2" t="inlineStr"/>
      <c r="C6205" s="2" t="inlineStr"/>
      <c r="D6205" s="2" t="inlineStr"/>
      <c r="E6205" s="26" t="inlineStr">
        <is>
          <r>
            <t xml:space="preserve">TOTAL Material:</t>
          </r>
        </is>
      </c>
      <c r="F6205" s="26" t="inlineStr"/>
      <c r="G6205" s="27" t="n">
        <f>SUM(G6202:G6204)</f>
        <v>58.36</v>
      </c>
    </row>
    <row r="6206" customHeight="1" ht="15">
      <c r="A6206" s="20" t="inlineStr">
        <is>
          <r>
            <t xml:space="preserve">Mão de Obra com Encargos Complementares</t>
          </r>
        </is>
      </c>
      <c r="B6206" s="20" t="inlineStr"/>
      <c r="C6206" s="21" t="inlineStr">
        <is>
          <r>
            <t xml:space="preserve">FONTE</t>
          </r>
        </is>
      </c>
      <c r="D6206" s="21" t="inlineStr">
        <is>
          <r>
            <t xml:space="preserve">UNID</t>
          </r>
        </is>
      </c>
      <c r="E6206" s="21" t="inlineStr">
        <is>
          <r>
            <t xml:space="preserve">COEFICIENTE</t>
          </r>
        </is>
      </c>
      <c r="F6206" s="21" t="inlineStr">
        <is>
          <r>
            <t xml:space="preserve">PREÇO UNITÁRIO</t>
          </r>
        </is>
      </c>
      <c r="G6206" s="21" t="inlineStr">
        <is>
          <r>
            <t xml:space="preserve">TOTAL</t>
          </r>
        </is>
      </c>
    </row>
    <row r="6207" customHeight="1" ht="15">
      <c r="A6207" s="22" t="inlineStr">
        <is>
          <r>
            <t xml:space="preserve">88316</t>
          </r>
        </is>
      </c>
      <c r="B6207" s="23" t="inlineStr">
        <is>
          <r>
            <t xml:space="preserve">SERVENTE COM ENCARGOS COMPLEMENTARES</t>
          </r>
        </is>
      </c>
      <c r="C6207" s="22" t="inlineStr">
        <is>
          <r>
            <t xml:space="preserve">SINAPI</t>
          </r>
        </is>
      </c>
      <c r="D6207" s="22" t="inlineStr">
        <is>
          <r>
            <t xml:space="preserve">H</t>
          </r>
        </is>
      </c>
      <c r="E6207" s="24" t="n">
        <v>0.15</v>
      </c>
      <c r="F6207" s="25" t="n">
        <v>23.56</v>
      </c>
      <c r="G6207" s="25" t="n">
        <f>TRUNC(TRUNC(E6207,8)*F6207,2)</f>
        <v>3.53</v>
      </c>
    </row>
    <row r="6208" customHeight="1" ht="15">
      <c r="A6208" s="22" t="inlineStr">
        <is>
          <r>
            <t xml:space="preserve">88323</t>
          </r>
        </is>
      </c>
      <c r="B6208" s="23" t="inlineStr">
        <is>
          <r>
            <t xml:space="preserve">TELHADISTA COM ENCARGOS COMPLEMENTARES</t>
          </r>
        </is>
      </c>
      <c r="C6208" s="22" t="inlineStr">
        <is>
          <r>
            <t xml:space="preserve">SINAPI</t>
          </r>
        </is>
      </c>
      <c r="D6208" s="22" t="inlineStr">
        <is>
          <r>
            <t xml:space="preserve">H</t>
          </r>
        </is>
      </c>
      <c r="E6208" s="24" t="n">
        <v>0.115</v>
      </c>
      <c r="F6208" s="25" t="n">
        <v>29.86</v>
      </c>
      <c r="G6208" s="25" t="n">
        <f>TRUNC(TRUNC(E6208,8)*F6208,2)</f>
        <v>3.43</v>
      </c>
    </row>
    <row r="6209" customHeight="1" ht="18">
      <c r="A6209" s="2" t="inlineStr"/>
      <c r="B6209" s="2" t="inlineStr"/>
      <c r="C6209" s="2" t="inlineStr"/>
      <c r="D6209" s="2" t="inlineStr"/>
      <c r="E6209" s="26" t="inlineStr">
        <is>
          <r>
            <t xml:space="preserve">TOTAL Mão de Obra com Encargos Complementares:</t>
          </r>
        </is>
      </c>
      <c r="F6209" s="26" t="inlineStr"/>
      <c r="G6209" s="27" t="n">
        <f>SUM(G6207:G6208)</f>
        <v>6.96</v>
      </c>
    </row>
    <row r="6210" customHeight="1" ht="15">
      <c r="A6210" s="2" t="inlineStr"/>
      <c r="B6210" s="2" t="inlineStr"/>
      <c r="C6210" s="2" t="inlineStr"/>
      <c r="D6210" s="2" t="inlineStr"/>
      <c r="E6210" s="28" t="inlineStr">
        <is>
          <r>
            <t xml:space="preserve">VALOR:</t>
          </r>
        </is>
      </c>
      <c r="F6210" s="28" t="inlineStr"/>
      <c r="G6210" s="29" t="n">
        <f>ROUND(SUM(G6200,G6205,G6209),2)</f>
        <v>65.67</v>
      </c>
    </row>
    <row r="6211" customHeight="1" ht="15">
      <c r="A6211" s="2" t="inlineStr"/>
      <c r="B6211" s="2" t="inlineStr"/>
      <c r="C6211" s="2" t="inlineStr"/>
      <c r="D6211" s="2" t="inlineStr"/>
      <c r="E6211" s="28" t="inlineStr">
        <is>
          <r>
            <t xml:space="preserve">VALOR BDI (20.34%):</t>
          </r>
        </is>
      </c>
      <c r="F6211" s="28" t="inlineStr"/>
      <c r="G6211" s="29" t="n">
        <f>ROUND(G6210*(20.34/100),2)</f>
        <v>13.36</v>
      </c>
    </row>
    <row r="6212" customHeight="1" ht="15">
      <c r="A6212" s="2" t="inlineStr"/>
      <c r="B6212" s="2" t="inlineStr"/>
      <c r="C6212" s="2" t="inlineStr"/>
      <c r="D6212" s="2" t="inlineStr"/>
      <c r="E6212" s="28" t="inlineStr">
        <is>
          <r>
            <t xml:space="preserve">VALOR COM BDI:</t>
          </r>
        </is>
      </c>
      <c r="F6212" s="28" t="inlineStr"/>
      <c r="G6212" s="29" t="n">
        <f>G6211+G6210</f>
        <v>79.03</v>
      </c>
    </row>
    <row r="6213" customHeight="1" ht="10">
      <c r="A6213" s="2" t="inlineStr"/>
      <c r="B6213" s="2" t="inlineStr"/>
      <c r="C6213" s="2" t="inlineStr"/>
      <c r="D6213" s="2" t="inlineStr"/>
      <c r="E6213" s="18" t="inlineStr"/>
      <c r="F6213" s="18" t="inlineStr"/>
      <c r="G6213" s="18" t="inlineStr"/>
    </row>
    <row r="6214" customHeight="1" ht="20">
      <c r="A6214" s="19" t="inlineStr">
        <is>
          <r>
            <t xml:space="preserve">​104091​ TERMOFUSORA PARA TUBOS E CONEXÕES EM PPR COM DIÂMETROS DE 20 A 63 MM, POTÊNCIA DE 800 W, TENSAO 220 V - CHP DIURNO. AF_05/2022​ (CHP)</t>
          </r>
        </is>
      </c>
      <c r="B6214" s="19" t="inlineStr"/>
      <c r="C6214" s="19" t="inlineStr"/>
      <c r="D6214" s="19" t="inlineStr"/>
      <c r="E6214" s="19" t="inlineStr"/>
      <c r="F6214" s="19" t="inlineStr"/>
      <c r="G6214" s="19" t="inlineStr"/>
    </row>
    <row r="6215" customHeight="1" ht="15">
      <c r="A6215" s="20" t="inlineStr">
        <is>
          <r>
            <t xml:space="preserve">Serviço</t>
          </r>
        </is>
      </c>
      <c r="B6215" s="20" t="inlineStr"/>
      <c r="C6215" s="21" t="inlineStr">
        <is>
          <r>
            <t xml:space="preserve">FONTE</t>
          </r>
        </is>
      </c>
      <c r="D6215" s="21" t="inlineStr">
        <is>
          <r>
            <t xml:space="preserve">UNID</t>
          </r>
        </is>
      </c>
      <c r="E6215" s="21" t="inlineStr">
        <is>
          <r>
            <t xml:space="preserve">COEFICIENTE</t>
          </r>
        </is>
      </c>
      <c r="F6215" s="21" t="inlineStr">
        <is>
          <r>
            <t xml:space="preserve">PREÇO UNITÁRIO</t>
          </r>
        </is>
      </c>
      <c r="G6215" s="21" t="inlineStr">
        <is>
          <r>
            <t xml:space="preserve">TOTAL</t>
          </r>
        </is>
      </c>
    </row>
    <row r="6216" customHeight="1" ht="29">
      <c r="A6216" s="22" t="inlineStr">
        <is>
          <r>
            <t xml:space="preserve">104087</t>
          </r>
        </is>
      </c>
      <c r="B6216" s="23" t="inlineStr">
        <is>
          <r>
            <t xml:space="preserve">TERMOFUSORA PARA TUBOS E CONEXÕES EM PPR COM DIÂMETROS DE 20 A 63 MM, POTÊNCIA DE 800 W, TENSAO 220 V - DEPRECIAÇÃO. AF_05/2022</t>
          </r>
        </is>
      </c>
      <c r="C6216" s="22" t="inlineStr">
        <is>
          <r>
            <t xml:space="preserve">SINAPI</t>
          </r>
        </is>
      </c>
      <c r="D6216" s="22" t="inlineStr">
        <is>
          <r>
            <t xml:space="preserve">H</t>
          </r>
        </is>
      </c>
      <c r="E6216" s="24" t="n">
        <v>1.0</v>
      </c>
      <c r="F6216" s="25" t="n">
        <v>0.04</v>
      </c>
      <c r="G6216" s="25" t="n">
        <f>TRUNC(TRUNC(E6216,8)*F6216,2)</f>
        <v>0.04</v>
      </c>
    </row>
    <row r="6217" customHeight="1" ht="29">
      <c r="A6217" s="22" t="inlineStr">
        <is>
          <r>
            <t xml:space="preserve">104088</t>
          </r>
        </is>
      </c>
      <c r="B6217" s="23" t="inlineStr">
        <is>
          <r>
            <t xml:space="preserve">TERMOFUSORA PARA TUBOS E CONEXÕES EM PPR COM DIÂMETROS DE 20 A 63 MM, POTÊNCIA DE 800 W, TENSAO 220 V - JUROS. AF_05/2022</t>
          </r>
        </is>
      </c>
      <c r="C6217" s="22" t="inlineStr">
        <is>
          <r>
            <t xml:space="preserve">SINAPI</t>
          </r>
        </is>
      </c>
      <c r="D6217" s="22" t="inlineStr">
        <is>
          <r>
            <t xml:space="preserve">H</t>
          </r>
        </is>
      </c>
      <c r="E6217" s="24" t="n">
        <v>1.0</v>
      </c>
      <c r="F6217" s="25" t="n">
        <v>0.01</v>
      </c>
      <c r="G6217" s="25" t="n">
        <f>TRUNC(TRUNC(E6217,8)*F6217,2)</f>
        <v>0.01</v>
      </c>
    </row>
    <row r="6218" customHeight="1" ht="29">
      <c r="A6218" s="22" t="inlineStr">
        <is>
          <r>
            <t xml:space="preserve">104089</t>
          </r>
        </is>
      </c>
      <c r="B6218" s="23" t="inlineStr">
        <is>
          <r>
            <t xml:space="preserve">TERMOFUSORA PARA TUBOS E CONEXÕES EM PPR COM DIÂMETROS DE 20 A 63 MM, POTÊNCIA DE 800 W, TENSAO 220 V - MANUTENÇÃO. AF_05/2022</t>
          </r>
        </is>
      </c>
      <c r="C6218" s="22" t="inlineStr">
        <is>
          <r>
            <t xml:space="preserve">SINAPI</t>
          </r>
        </is>
      </c>
      <c r="D6218" s="22" t="inlineStr">
        <is>
          <r>
            <t xml:space="preserve">H</t>
          </r>
        </is>
      </c>
      <c r="E6218" s="24" t="n">
        <v>1.0</v>
      </c>
      <c r="F6218" s="25" t="n">
        <v>0.05</v>
      </c>
      <c r="G6218" s="25" t="n">
        <f>TRUNC(TRUNC(E6218,8)*F6218,2)</f>
        <v>0.05</v>
      </c>
    </row>
    <row r="6219" customHeight="1" ht="29">
      <c r="A6219" s="22" t="inlineStr">
        <is>
          <r>
            <t xml:space="preserve">104090</t>
          </r>
        </is>
      </c>
      <c r="B6219" s="23" t="inlineStr">
        <is>
          <r>
            <t xml:space="preserve">TERMOFUSORA PARA TUBOS E CONEXÕES EM PPR COM DIÂMETROS DE 20 A 63 MM, POTÊNCIA DE 800 W, TENSAO 220 V - MATERIAIS NA OPERAÇÃO. AF_05/2022</t>
          </r>
        </is>
      </c>
      <c r="C6219" s="22" t="inlineStr">
        <is>
          <r>
            <t xml:space="preserve">SINAPI</t>
          </r>
        </is>
      </c>
      <c r="D6219" s="22" t="inlineStr">
        <is>
          <r>
            <t xml:space="preserve">H</t>
          </r>
        </is>
      </c>
      <c r="E6219" s="24" t="n">
        <v>1.0</v>
      </c>
      <c r="F6219" s="25" t="n">
        <v>0.68</v>
      </c>
      <c r="G6219" s="25" t="n">
        <f>TRUNC(TRUNC(E6219,8)*F6219,2)</f>
        <v>0.68</v>
      </c>
    </row>
    <row r="6220" customHeight="1" ht="15">
      <c r="A6220" s="2" t="inlineStr"/>
      <c r="B6220" s="2" t="inlineStr"/>
      <c r="C6220" s="2" t="inlineStr"/>
      <c r="D6220" s="2" t="inlineStr"/>
      <c r="E6220" s="26" t="inlineStr">
        <is>
          <r>
            <t xml:space="preserve">TOTAL Serviço:</t>
          </r>
        </is>
      </c>
      <c r="F6220" s="26" t="inlineStr"/>
      <c r="G6220" s="27" t="n">
        <f>SUM(G6216:G6219)</f>
        <v>0.78</v>
      </c>
    </row>
    <row r="6221" customHeight="1" ht="15">
      <c r="A6221" s="2" t="inlineStr"/>
      <c r="B6221" s="2" t="inlineStr"/>
      <c r="C6221" s="2" t="inlineStr"/>
      <c r="D6221" s="2" t="inlineStr"/>
      <c r="E6221" s="28" t="inlineStr">
        <is>
          <r>
            <t xml:space="preserve">VALOR:</t>
          </r>
        </is>
      </c>
      <c r="F6221" s="28" t="inlineStr"/>
      <c r="G6221" s="29" t="n">
        <f>ROUND(SUM(G6220),2)</f>
        <v>0.78</v>
      </c>
    </row>
    <row r="6222" customHeight="1" ht="15">
      <c r="A6222" s="2" t="inlineStr"/>
      <c r="B6222" s="2" t="inlineStr"/>
      <c r="C6222" s="2" t="inlineStr"/>
      <c r="D6222" s="2" t="inlineStr"/>
      <c r="E6222" s="28" t="inlineStr">
        <is>
          <r>
            <t xml:space="preserve">VALOR BDI (20.34%):</t>
          </r>
        </is>
      </c>
      <c r="F6222" s="28" t="inlineStr"/>
      <c r="G6222" s="29" t="n">
        <f>ROUND(G6221*(20.34/100),2)</f>
        <v>0.16</v>
      </c>
    </row>
    <row r="6223" customHeight="1" ht="15">
      <c r="A6223" s="2" t="inlineStr"/>
      <c r="B6223" s="2" t="inlineStr"/>
      <c r="C6223" s="2" t="inlineStr"/>
      <c r="D6223" s="2" t="inlineStr"/>
      <c r="E6223" s="28" t="inlineStr">
        <is>
          <r>
            <t xml:space="preserve">VALOR COM BDI:</t>
          </r>
        </is>
      </c>
      <c r="F6223" s="28" t="inlineStr"/>
      <c r="G6223" s="29" t="n">
        <f>G6222+G6221</f>
        <v>0.94</v>
      </c>
    </row>
    <row r="6224" customHeight="1" ht="10">
      <c r="A6224" s="2" t="inlineStr"/>
      <c r="B6224" s="2" t="inlineStr"/>
      <c r="C6224" s="2" t="inlineStr"/>
      <c r="D6224" s="2" t="inlineStr"/>
      <c r="E6224" s="18" t="inlineStr"/>
      <c r="F6224" s="18" t="inlineStr"/>
      <c r="G6224" s="18" t="inlineStr"/>
    </row>
    <row r="6225" customHeight="1" ht="20">
      <c r="A6225" s="19" t="inlineStr">
        <is>
          <r>
            <t xml:space="preserve">​104087​ TERMOFUSORA PARA TUBOS E CONEXÕES EM PPR COM DIÂMETROS DE 20 A 63 MM, POTÊNCIA DE 800 W, TENSAO 220 V - DEPRECIAÇÃO. AF_05/2022​ (H)</t>
          </r>
        </is>
      </c>
      <c r="B6225" s="19" t="inlineStr"/>
      <c r="C6225" s="19" t="inlineStr"/>
      <c r="D6225" s="19" t="inlineStr"/>
      <c r="E6225" s="19" t="inlineStr"/>
      <c r="F6225" s="19" t="inlineStr"/>
      <c r="G6225" s="19" t="inlineStr"/>
    </row>
    <row r="6226" customHeight="1" ht="15">
      <c r="A6226" s="20" t="inlineStr">
        <is>
          <r>
            <t xml:space="preserve">Equipamento</t>
          </r>
        </is>
      </c>
      <c r="B6226" s="20" t="inlineStr"/>
      <c r="C6226" s="21" t="inlineStr">
        <is>
          <r>
            <t xml:space="preserve">FONTE</t>
          </r>
        </is>
      </c>
      <c r="D6226" s="21" t="inlineStr">
        <is>
          <r>
            <t xml:space="preserve">UNID</t>
          </r>
        </is>
      </c>
      <c r="E6226" s="21" t="inlineStr">
        <is>
          <r>
            <t xml:space="preserve">COEFICIENTE</t>
          </r>
        </is>
      </c>
      <c r="F6226" s="21" t="inlineStr">
        <is>
          <r>
            <t xml:space="preserve">PREÇO UNITÁRIO</t>
          </r>
        </is>
      </c>
      <c r="G6226" s="21" t="inlineStr">
        <is>
          <r>
            <t xml:space="preserve">TOTAL</t>
          </r>
        </is>
      </c>
    </row>
    <row r="6227" customHeight="1" ht="29">
      <c r="A6227" s="22" t="inlineStr">
        <is>
          <r>
            <t xml:space="preserve">00038415</t>
          </r>
        </is>
      </c>
      <c r="B6227" s="23" t="inlineStr">
        <is>
          <r>
            <t xml:space="preserve">TERMOFUSORA PARA TUBOS E CONEXOES EM PPR COM DIAMETROS DE 20 A 63 MM, POTENCIA DE 800 W, TENSAO 220 V</t>
          </r>
        </is>
      </c>
      <c r="C6227" s="22" t="inlineStr">
        <is>
          <r>
            <t xml:space="preserve">SINAPI</t>
          </r>
        </is>
      </c>
      <c r="D6227" s="22" t="inlineStr">
        <is>
          <r>
            <t xml:space="preserve">UN</t>
          </r>
        </is>
      </c>
      <c r="E6227" s="24" t="n">
        <v>6.4E-5</v>
      </c>
      <c r="F6227" s="25" t="n">
        <v>684.01</v>
      </c>
      <c r="G6227" s="25" t="n">
        <f>TRUNC(TRUNC(E6227,8)*F6227,2)</f>
        <v>0.04</v>
      </c>
    </row>
    <row r="6228" customHeight="1" ht="15">
      <c r="A6228" s="2" t="inlineStr"/>
      <c r="B6228" s="2" t="inlineStr"/>
      <c r="C6228" s="2" t="inlineStr"/>
      <c r="D6228" s="2" t="inlineStr"/>
      <c r="E6228" s="26" t="inlineStr">
        <is>
          <r>
            <t xml:space="preserve">TOTAL Equipamento:</t>
          </r>
        </is>
      </c>
      <c r="F6228" s="26" t="inlineStr"/>
      <c r="G6228" s="27" t="n">
        <f>SUM(G6227:G6227)</f>
        <v>0.04</v>
      </c>
    </row>
    <row r="6229" customHeight="1" ht="15">
      <c r="A6229" s="2" t="inlineStr"/>
      <c r="B6229" s="2" t="inlineStr"/>
      <c r="C6229" s="2" t="inlineStr"/>
      <c r="D6229" s="2" t="inlineStr"/>
      <c r="E6229" s="28" t="inlineStr">
        <is>
          <r>
            <t xml:space="preserve">VALOR:</t>
          </r>
        </is>
      </c>
      <c r="F6229" s="28" t="inlineStr"/>
      <c r="G6229" s="29" t="n">
        <f>ROUND(SUM(G6228),2)</f>
        <v>0.04</v>
      </c>
    </row>
    <row r="6230" customHeight="1" ht="15">
      <c r="A6230" s="2" t="inlineStr"/>
      <c r="B6230" s="2" t="inlineStr"/>
      <c r="C6230" s="2" t="inlineStr"/>
      <c r="D6230" s="2" t="inlineStr"/>
      <c r="E6230" s="28" t="inlineStr">
        <is>
          <r>
            <t xml:space="preserve">VALOR BDI (20.34%):</t>
          </r>
        </is>
      </c>
      <c r="F6230" s="28" t="inlineStr"/>
      <c r="G6230" s="29" t="n">
        <f>ROUND(G6229*(20.34/100),2)</f>
        <v>0.01</v>
      </c>
    </row>
    <row r="6231" customHeight="1" ht="15">
      <c r="A6231" s="2" t="inlineStr"/>
      <c r="B6231" s="2" t="inlineStr"/>
      <c r="C6231" s="2" t="inlineStr"/>
      <c r="D6231" s="2" t="inlineStr"/>
      <c r="E6231" s="28" t="inlineStr">
        <is>
          <r>
            <t xml:space="preserve">VALOR COM BDI:</t>
          </r>
        </is>
      </c>
      <c r="F6231" s="28" t="inlineStr"/>
      <c r="G6231" s="29" t="n">
        <f>G6230+G6229</f>
        <v>0.05</v>
      </c>
    </row>
    <row r="6232" customHeight="1" ht="10">
      <c r="A6232" s="2" t="inlineStr"/>
      <c r="B6232" s="2" t="inlineStr"/>
      <c r="C6232" s="2" t="inlineStr"/>
      <c r="D6232" s="2" t="inlineStr"/>
      <c r="E6232" s="18" t="inlineStr"/>
      <c r="F6232" s="18" t="inlineStr"/>
      <c r="G6232" s="18" t="inlineStr"/>
    </row>
    <row r="6233" customHeight="1" ht="20">
      <c r="A6233" s="19" t="inlineStr">
        <is>
          <r>
            <t xml:space="preserve">​104088​ TERMOFUSORA PARA TUBOS E CONEXÕES EM PPR COM DIÂMETROS DE 20 A 63 MM, POTÊNCIA DE 800 W, TENSAO 220 V - JUROS. AF_05/2022​ (H)</t>
          </r>
        </is>
      </c>
      <c r="B6233" s="19" t="inlineStr"/>
      <c r="C6233" s="19" t="inlineStr"/>
      <c r="D6233" s="19" t="inlineStr"/>
      <c r="E6233" s="19" t="inlineStr"/>
      <c r="F6233" s="19" t="inlineStr"/>
      <c r="G6233" s="19" t="inlineStr"/>
    </row>
    <row r="6234" customHeight="1" ht="15">
      <c r="A6234" s="20" t="inlineStr">
        <is>
          <r>
            <t xml:space="preserve">Equipamento</t>
          </r>
        </is>
      </c>
      <c r="B6234" s="20" t="inlineStr"/>
      <c r="C6234" s="21" t="inlineStr">
        <is>
          <r>
            <t xml:space="preserve">FONTE</t>
          </r>
        </is>
      </c>
      <c r="D6234" s="21" t="inlineStr">
        <is>
          <r>
            <t xml:space="preserve">UNID</t>
          </r>
        </is>
      </c>
      <c r="E6234" s="21" t="inlineStr">
        <is>
          <r>
            <t xml:space="preserve">COEFICIENTE</t>
          </r>
        </is>
      </c>
      <c r="F6234" s="21" t="inlineStr">
        <is>
          <r>
            <t xml:space="preserve">PREÇO UNITÁRIO</t>
          </r>
        </is>
      </c>
      <c r="G6234" s="21" t="inlineStr">
        <is>
          <r>
            <t xml:space="preserve">TOTAL</t>
          </r>
        </is>
      </c>
    </row>
    <row r="6235" customHeight="1" ht="29">
      <c r="A6235" s="22" t="inlineStr">
        <is>
          <r>
            <t xml:space="preserve">00038415</t>
          </r>
        </is>
      </c>
      <c r="B6235" s="23" t="inlineStr">
        <is>
          <r>
            <t xml:space="preserve">TERMOFUSORA PARA TUBOS E CONEXOES EM PPR COM DIAMETROS DE 20 A 63 MM, POTENCIA DE 800 W, TENSAO 220 V</t>
          </r>
        </is>
      </c>
      <c r="C6235" s="22" t="inlineStr">
        <is>
          <r>
            <t xml:space="preserve">SINAPI</t>
          </r>
        </is>
      </c>
      <c r="D6235" s="22" t="inlineStr">
        <is>
          <r>
            <t xml:space="preserve">UN</t>
          </r>
        </is>
      </c>
      <c r="E6235" s="24" t="n">
        <v>1.48E-5</v>
      </c>
      <c r="F6235" s="25" t="n">
        <v>684.01</v>
      </c>
      <c r="G6235" s="25" t="n">
        <f>TRUNC(TRUNC(E6235,8)*F6235,2)</f>
        <v>0.01</v>
      </c>
    </row>
    <row r="6236" customHeight="1" ht="15">
      <c r="A6236" s="2" t="inlineStr"/>
      <c r="B6236" s="2" t="inlineStr"/>
      <c r="C6236" s="2" t="inlineStr"/>
      <c r="D6236" s="2" t="inlineStr"/>
      <c r="E6236" s="26" t="inlineStr">
        <is>
          <r>
            <t xml:space="preserve">TOTAL Equipamento:</t>
          </r>
        </is>
      </c>
      <c r="F6236" s="26" t="inlineStr"/>
      <c r="G6236" s="27" t="n">
        <f>SUM(G6235:G6235)</f>
        <v>0.01</v>
      </c>
    </row>
    <row r="6237" customHeight="1" ht="15">
      <c r="A6237" s="2" t="inlineStr"/>
      <c r="B6237" s="2" t="inlineStr"/>
      <c r="C6237" s="2" t="inlineStr"/>
      <c r="D6237" s="2" t="inlineStr"/>
      <c r="E6237" s="28" t="inlineStr">
        <is>
          <r>
            <t xml:space="preserve">VALOR:</t>
          </r>
        </is>
      </c>
      <c r="F6237" s="28" t="inlineStr"/>
      <c r="G6237" s="29" t="n">
        <f>ROUND(SUM(G6236),2)</f>
        <v>0.01</v>
      </c>
    </row>
    <row r="6238" customHeight="1" ht="15">
      <c r="A6238" s="2" t="inlineStr"/>
      <c r="B6238" s="2" t="inlineStr"/>
      <c r="C6238" s="2" t="inlineStr"/>
      <c r="D6238" s="2" t="inlineStr"/>
      <c r="E6238" s="28" t="inlineStr">
        <is>
          <r>
            <t xml:space="preserve">VALOR BDI (20.34%):</t>
          </r>
        </is>
      </c>
      <c r="F6238" s="28" t="inlineStr"/>
      <c r="G6238" s="29" t="n">
        <f>ROUND(G6237*(20.34/100),2)</f>
        <v>0.0</v>
      </c>
    </row>
    <row r="6239" customHeight="1" ht="15">
      <c r="A6239" s="2" t="inlineStr"/>
      <c r="B6239" s="2" t="inlineStr"/>
      <c r="C6239" s="2" t="inlineStr"/>
      <c r="D6239" s="2" t="inlineStr"/>
      <c r="E6239" s="28" t="inlineStr">
        <is>
          <r>
            <t xml:space="preserve">VALOR COM BDI:</t>
          </r>
        </is>
      </c>
      <c r="F6239" s="28" t="inlineStr"/>
      <c r="G6239" s="29" t="n">
        <f>G6238+G6237</f>
        <v>0.01</v>
      </c>
    </row>
    <row r="6240" customHeight="1" ht="10">
      <c r="A6240" s="2" t="inlineStr"/>
      <c r="B6240" s="2" t="inlineStr"/>
      <c r="C6240" s="2" t="inlineStr"/>
      <c r="D6240" s="2" t="inlineStr"/>
      <c r="E6240" s="18" t="inlineStr"/>
      <c r="F6240" s="18" t="inlineStr"/>
      <c r="G6240" s="18" t="inlineStr"/>
    </row>
    <row r="6241" customHeight="1" ht="20">
      <c r="A6241" s="19" t="inlineStr">
        <is>
          <r>
            <t xml:space="preserve">​104089​ TERMOFUSORA PARA TUBOS E CONEXÕES EM PPR COM DIÂMETROS DE 20 A 63 MM, POTÊNCIA DE 800 W, TENSAO 220 V - MANUTENÇÃO. AF_05/2022​ (H)</t>
          </r>
        </is>
      </c>
      <c r="B6241" s="19" t="inlineStr"/>
      <c r="C6241" s="19" t="inlineStr"/>
      <c r="D6241" s="19" t="inlineStr"/>
      <c r="E6241" s="19" t="inlineStr"/>
      <c r="F6241" s="19" t="inlineStr"/>
      <c r="G6241" s="19" t="inlineStr"/>
    </row>
    <row r="6242" customHeight="1" ht="15">
      <c r="A6242" s="20" t="inlineStr">
        <is>
          <r>
            <t xml:space="preserve">Equipamento</t>
          </r>
        </is>
      </c>
      <c r="B6242" s="20" t="inlineStr"/>
      <c r="C6242" s="21" t="inlineStr">
        <is>
          <r>
            <t xml:space="preserve">FONTE</t>
          </r>
        </is>
      </c>
      <c r="D6242" s="21" t="inlineStr">
        <is>
          <r>
            <t xml:space="preserve">UNID</t>
          </r>
        </is>
      </c>
      <c r="E6242" s="21" t="inlineStr">
        <is>
          <r>
            <t xml:space="preserve">COEFICIENTE</t>
          </r>
        </is>
      </c>
      <c r="F6242" s="21" t="inlineStr">
        <is>
          <r>
            <t xml:space="preserve">PREÇO UNITÁRIO</t>
          </r>
        </is>
      </c>
      <c r="G6242" s="21" t="inlineStr">
        <is>
          <r>
            <t xml:space="preserve">TOTAL</t>
          </r>
        </is>
      </c>
    </row>
    <row r="6243" customHeight="1" ht="29">
      <c r="A6243" s="22" t="inlineStr">
        <is>
          <r>
            <t xml:space="preserve">00038415</t>
          </r>
        </is>
      </c>
      <c r="B6243" s="23" t="inlineStr">
        <is>
          <r>
            <t xml:space="preserve">TERMOFUSORA PARA TUBOS E CONEXOES EM PPR COM DIAMETROS DE 20 A 63 MM, POTENCIA DE 800 W, TENSAO 220 V</t>
          </r>
        </is>
      </c>
      <c r="C6243" s="22" t="inlineStr">
        <is>
          <r>
            <t xml:space="preserve">SINAPI</t>
          </r>
        </is>
      </c>
      <c r="D6243" s="22" t="inlineStr">
        <is>
          <r>
            <t xml:space="preserve">UN</t>
          </r>
        </is>
      </c>
      <c r="E6243" s="24" t="n">
        <v>8.0E-5</v>
      </c>
      <c r="F6243" s="25" t="n">
        <v>684.01</v>
      </c>
      <c r="G6243" s="25" t="n">
        <f>TRUNC(TRUNC(E6243,8)*F6243,2)</f>
        <v>0.05</v>
      </c>
    </row>
    <row r="6244" customHeight="1" ht="15">
      <c r="A6244" s="2" t="inlineStr"/>
      <c r="B6244" s="2" t="inlineStr"/>
      <c r="C6244" s="2" t="inlineStr"/>
      <c r="D6244" s="2" t="inlineStr"/>
      <c r="E6244" s="26" t="inlineStr">
        <is>
          <r>
            <t xml:space="preserve">TOTAL Equipamento:</t>
          </r>
        </is>
      </c>
      <c r="F6244" s="26" t="inlineStr"/>
      <c r="G6244" s="27" t="n">
        <f>SUM(G6243:G6243)</f>
        <v>0.05</v>
      </c>
    </row>
    <row r="6245" customHeight="1" ht="15">
      <c r="A6245" s="2" t="inlineStr"/>
      <c r="B6245" s="2" t="inlineStr"/>
      <c r="C6245" s="2" t="inlineStr"/>
      <c r="D6245" s="2" t="inlineStr"/>
      <c r="E6245" s="28" t="inlineStr">
        <is>
          <r>
            <t xml:space="preserve">VALOR:</t>
          </r>
        </is>
      </c>
      <c r="F6245" s="28" t="inlineStr"/>
      <c r="G6245" s="29" t="n">
        <f>ROUND(SUM(G6244),2)</f>
        <v>0.05</v>
      </c>
    </row>
    <row r="6246" customHeight="1" ht="15">
      <c r="A6246" s="2" t="inlineStr"/>
      <c r="B6246" s="2" t="inlineStr"/>
      <c r="C6246" s="2" t="inlineStr"/>
      <c r="D6246" s="2" t="inlineStr"/>
      <c r="E6246" s="28" t="inlineStr">
        <is>
          <r>
            <t xml:space="preserve">VALOR BDI (20.34%):</t>
          </r>
        </is>
      </c>
      <c r="F6246" s="28" t="inlineStr"/>
      <c r="G6246" s="29" t="n">
        <f>ROUND(G6245*(20.34/100),2)</f>
        <v>0.01</v>
      </c>
    </row>
    <row r="6247" customHeight="1" ht="15">
      <c r="A6247" s="2" t="inlineStr"/>
      <c r="B6247" s="2" t="inlineStr"/>
      <c r="C6247" s="2" t="inlineStr"/>
      <c r="D6247" s="2" t="inlineStr"/>
      <c r="E6247" s="28" t="inlineStr">
        <is>
          <r>
            <t xml:space="preserve">VALOR COM BDI:</t>
          </r>
        </is>
      </c>
      <c r="F6247" s="28" t="inlineStr"/>
      <c r="G6247" s="29" t="n">
        <f>G6246+G6245</f>
        <v>0.06</v>
      </c>
    </row>
    <row r="6248" customHeight="1" ht="10">
      <c r="A6248" s="2" t="inlineStr"/>
      <c r="B6248" s="2" t="inlineStr"/>
      <c r="C6248" s="2" t="inlineStr"/>
      <c r="D6248" s="2" t="inlineStr"/>
      <c r="E6248" s="18" t="inlineStr"/>
      <c r="F6248" s="18" t="inlineStr"/>
      <c r="G6248" s="18" t="inlineStr"/>
    </row>
    <row r="6249" customHeight="1" ht="20">
      <c r="A6249" s="19" t="inlineStr">
        <is>
          <r>
            <t xml:space="preserve">​104090​ TERMOFUSORA PARA TUBOS E CONEXÕES EM PPR COM DIÂMETROS DE 20 A 63 MM, POTÊNCIA DE 800 W, TENSAO 220 V - MATERIAIS NA OPERAÇÃO. AF_05/2022​ (H)</t>
          </r>
        </is>
      </c>
      <c r="B6249" s="19" t="inlineStr"/>
      <c r="C6249" s="19" t="inlineStr"/>
      <c r="D6249" s="19" t="inlineStr"/>
      <c r="E6249" s="19" t="inlineStr"/>
      <c r="F6249" s="19" t="inlineStr"/>
      <c r="G6249" s="19" t="inlineStr"/>
    </row>
    <row r="6250" customHeight="1" ht="15">
      <c r="A6250" s="20" t="inlineStr">
        <is>
          <r>
            <t xml:space="preserve">Especiais</t>
          </r>
        </is>
      </c>
      <c r="B6250" s="20" t="inlineStr"/>
      <c r="C6250" s="21" t="inlineStr">
        <is>
          <r>
            <t xml:space="preserve">FONTE</t>
          </r>
        </is>
      </c>
      <c r="D6250" s="21" t="inlineStr">
        <is>
          <r>
            <t xml:space="preserve">UNID</t>
          </r>
        </is>
      </c>
      <c r="E6250" s="21" t="inlineStr">
        <is>
          <r>
            <t xml:space="preserve">COEFICIENTE</t>
          </r>
        </is>
      </c>
      <c r="F6250" s="21" t="inlineStr">
        <is>
          <r>
            <t xml:space="preserve">PREÇO UNITÁRIO</t>
          </r>
        </is>
      </c>
      <c r="G6250" s="21" t="inlineStr">
        <is>
          <r>
            <t xml:space="preserve">TOTAL</t>
          </r>
        </is>
      </c>
    </row>
    <row r="6251" customHeight="1" ht="21">
      <c r="A6251" s="22" t="inlineStr">
        <is>
          <r>
            <t xml:space="preserve">00002705</t>
          </r>
        </is>
      </c>
      <c r="B6251" s="23" t="inlineStr">
        <is>
          <r>
            <t xml:space="preserve">ENERGIA ELETRICA ATE 2000 KWH INDUSTRIAL, SEM DEMANDA</t>
          </r>
        </is>
      </c>
      <c r="C6251" s="22" t="inlineStr">
        <is>
          <r>
            <t xml:space="preserve">SINAPI</t>
          </r>
        </is>
      </c>
      <c r="D6251" s="22" t="inlineStr">
        <is>
          <r>
            <t xml:space="preserve">KWH</t>
          </r>
        </is>
      </c>
      <c r="E6251" s="24" t="n">
        <v>0.68</v>
      </c>
      <c r="F6251" s="25" t="n">
        <v>1.01</v>
      </c>
      <c r="G6251" s="25" t="n">
        <f>TRUNC(TRUNC(E6251,8)*F6251,2)</f>
        <v>0.68</v>
      </c>
    </row>
    <row r="6252" customHeight="1" ht="15">
      <c r="A6252" s="2" t="inlineStr"/>
      <c r="B6252" s="2" t="inlineStr"/>
      <c r="C6252" s="2" t="inlineStr"/>
      <c r="D6252" s="2" t="inlineStr"/>
      <c r="E6252" s="26" t="inlineStr">
        <is>
          <r>
            <t xml:space="preserve">TOTAL Especiais:</t>
          </r>
        </is>
      </c>
      <c r="F6252" s="26" t="inlineStr"/>
      <c r="G6252" s="27" t="n">
        <f>SUM(G6251:G6251)</f>
        <v>0.68</v>
      </c>
    </row>
    <row r="6253" customHeight="1" ht="15">
      <c r="A6253" s="2" t="inlineStr"/>
      <c r="B6253" s="2" t="inlineStr"/>
      <c r="C6253" s="2" t="inlineStr"/>
      <c r="D6253" s="2" t="inlineStr"/>
      <c r="E6253" s="28" t="inlineStr">
        <is>
          <r>
            <t xml:space="preserve">VALOR:</t>
          </r>
        </is>
      </c>
      <c r="F6253" s="28" t="inlineStr"/>
      <c r="G6253" s="29" t="n">
        <f>ROUND(SUM(G6252),2)</f>
        <v>0.68</v>
      </c>
    </row>
    <row r="6254" customHeight="1" ht="15">
      <c r="A6254" s="2" t="inlineStr"/>
      <c r="B6254" s="2" t="inlineStr"/>
      <c r="C6254" s="2" t="inlineStr"/>
      <c r="D6254" s="2" t="inlineStr"/>
      <c r="E6254" s="28" t="inlineStr">
        <is>
          <r>
            <t xml:space="preserve">VALOR BDI (20.34%):</t>
          </r>
        </is>
      </c>
      <c r="F6254" s="28" t="inlineStr"/>
      <c r="G6254" s="29" t="n">
        <f>ROUND(G6253*(20.34/100),2)</f>
        <v>0.14</v>
      </c>
    </row>
    <row r="6255" customHeight="1" ht="15">
      <c r="A6255" s="2" t="inlineStr"/>
      <c r="B6255" s="2" t="inlineStr"/>
      <c r="C6255" s="2" t="inlineStr"/>
      <c r="D6255" s="2" t="inlineStr"/>
      <c r="E6255" s="28" t="inlineStr">
        <is>
          <r>
            <t xml:space="preserve">VALOR COM BDI:</t>
          </r>
        </is>
      </c>
      <c r="F6255" s="28" t="inlineStr"/>
      <c r="G6255" s="29" t="n">
        <f>G6254+G6253</f>
        <v>0.82</v>
      </c>
    </row>
    <row r="6256" customHeight="1" ht="10">
      <c r="A6256" s="2" t="inlineStr"/>
      <c r="B6256" s="2" t="inlineStr"/>
      <c r="C6256" s="2" t="inlineStr"/>
      <c r="D6256" s="2" t="inlineStr"/>
      <c r="E6256" s="18" t="inlineStr"/>
      <c r="F6256" s="18" t="inlineStr"/>
      <c r="G6256" s="18" t="inlineStr"/>
    </row>
    <row r="6257" customHeight="1" ht="20">
      <c r="A6257" s="19" t="inlineStr">
        <is>
          <r>
            <t xml:space="preserve">​C2461​ TEXTURA ACRÍLICA 1 DEMÃO EM PAREDES EXTERNAS​ (M2)</t>
          </r>
        </is>
      </c>
      <c r="B6257" s="19" t="inlineStr"/>
      <c r="C6257" s="19" t="inlineStr"/>
      <c r="D6257" s="19" t="inlineStr"/>
      <c r="E6257" s="19" t="inlineStr"/>
      <c r="F6257" s="19" t="inlineStr"/>
      <c r="G6257" s="19" t="inlineStr"/>
    </row>
    <row r="6258" customHeight="1" ht="15">
      <c r="A6258" s="20" t="inlineStr">
        <is>
          <r>
            <t xml:space="preserve">Material</t>
          </r>
        </is>
      </c>
      <c r="B6258" s="20" t="inlineStr"/>
      <c r="C6258" s="21" t="inlineStr">
        <is>
          <r>
            <t xml:space="preserve">FONTE</t>
          </r>
        </is>
      </c>
      <c r="D6258" s="21" t="inlineStr">
        <is>
          <r>
            <t xml:space="preserve">UNID</t>
          </r>
        </is>
      </c>
      <c r="E6258" s="21" t="inlineStr">
        <is>
          <r>
            <t xml:space="preserve">COEFICIENTE</t>
          </r>
        </is>
      </c>
      <c r="F6258" s="21" t="inlineStr">
        <is>
          <r>
            <t xml:space="preserve">PREÇO UNITÁRIO</t>
          </r>
        </is>
      </c>
      <c r="G6258" s="21" t="inlineStr">
        <is>
          <r>
            <t xml:space="preserve">TOTAL</t>
          </r>
        </is>
      </c>
    </row>
    <row r="6259" customHeight="1" ht="15">
      <c r="A6259" s="22" t="inlineStr">
        <is>
          <r>
            <t xml:space="preserve">I1856</t>
          </r>
        </is>
      </c>
      <c r="B6259" s="23" t="inlineStr">
        <is>
          <r>
            <t xml:space="preserve">SELADOR ACRÍLICO</t>
          </r>
        </is>
      </c>
      <c r="C6259" s="22" t="inlineStr">
        <is>
          <r>
            <t xml:space="preserve">SEINFRA</t>
          </r>
        </is>
      </c>
      <c r="D6259" s="22" t="inlineStr">
        <is>
          <r>
            <t xml:space="preserve">L</t>
          </r>
        </is>
      </c>
      <c r="E6259" s="24" t="n">
        <v>0.19</v>
      </c>
      <c r="F6259" s="30" t="n">
        <v>7.14</v>
      </c>
      <c r="G6259" s="30" t="n">
        <f>ROUND(ROUND(E6259,8)*F6259,4)</f>
        <v>1.3566</v>
      </c>
    </row>
    <row r="6260" customHeight="1" ht="15">
      <c r="A6260" s="22" t="inlineStr">
        <is>
          <r>
            <t xml:space="preserve">I2079</t>
          </r>
        </is>
      </c>
      <c r="B6260" s="23" t="inlineStr">
        <is>
          <r>
            <t xml:space="preserve">TEXTURA ACRÍLICA</t>
          </r>
        </is>
      </c>
      <c r="C6260" s="22" t="inlineStr">
        <is>
          <r>
            <t xml:space="preserve">SEINFRA</t>
          </r>
        </is>
      </c>
      <c r="D6260" s="22" t="inlineStr">
        <is>
          <r>
            <t xml:space="preserve">KG</t>
          </r>
        </is>
      </c>
      <c r="E6260" s="24" t="n">
        <v>0.31</v>
      </c>
      <c r="F6260" s="30" t="n">
        <v>4.47</v>
      </c>
      <c r="G6260" s="30" t="n">
        <f>ROUND(ROUND(E6260,8)*F6260,4)</f>
        <v>1.3857</v>
      </c>
    </row>
    <row r="6261" customHeight="1" ht="15">
      <c r="A6261" s="2" t="inlineStr"/>
      <c r="B6261" s="2" t="inlineStr"/>
      <c r="C6261" s="2" t="inlineStr"/>
      <c r="D6261" s="2" t="inlineStr"/>
      <c r="E6261" s="26" t="inlineStr">
        <is>
          <r>
            <t xml:space="preserve">TOTAL Material:</t>
          </r>
        </is>
      </c>
      <c r="F6261" s="26" t="inlineStr"/>
      <c r="G6261" s="31" t="n">
        <f>SUM(G6259:G6260)</f>
        <v>2.7423</v>
      </c>
    </row>
    <row r="6262" customHeight="1" ht="15">
      <c r="A6262" s="20" t="inlineStr">
        <is>
          <r>
            <t xml:space="preserve">Mão de Obra</t>
          </r>
        </is>
      </c>
      <c r="B6262" s="20" t="inlineStr"/>
      <c r="C6262" s="21" t="inlineStr">
        <is>
          <r>
            <t xml:space="preserve">FONTE</t>
          </r>
        </is>
      </c>
      <c r="D6262" s="21" t="inlineStr">
        <is>
          <r>
            <t xml:space="preserve">UNID</t>
          </r>
        </is>
      </c>
      <c r="E6262" s="21" t="inlineStr">
        <is>
          <r>
            <t xml:space="preserve">COEFICIENTE</t>
          </r>
        </is>
      </c>
      <c r="F6262" s="21" t="inlineStr">
        <is>
          <r>
            <t xml:space="preserve">PREÇO UNITÁRIO</t>
          </r>
        </is>
      </c>
      <c r="G6262" s="21" t="inlineStr">
        <is>
          <r>
            <t xml:space="preserve">TOTAL</t>
          </r>
        </is>
      </c>
    </row>
    <row r="6263" customHeight="1" ht="15">
      <c r="A6263" s="22" t="inlineStr">
        <is>
          <r>
            <t xml:space="preserve">I0045</t>
          </r>
        </is>
      </c>
      <c r="B6263" s="23" t="inlineStr">
        <is>
          <r>
            <t xml:space="preserve">AJUDANTE DE PINTOR</t>
          </r>
        </is>
      </c>
      <c r="C6263" s="22" t="inlineStr">
        <is>
          <r>
            <t xml:space="preserve">SEINFRA</t>
          </r>
        </is>
      </c>
      <c r="D6263" s="22" t="inlineStr">
        <is>
          <r>
            <t xml:space="preserve">H</t>
          </r>
        </is>
      </c>
      <c r="E6263" s="24" t="n">
        <v>0.2</v>
      </c>
      <c r="F6263" s="30" t="n">
        <v>21.1</v>
      </c>
      <c r="G6263" s="30" t="n">
        <f>ROUND(ROUND(E6263,8)*F6263,4)</f>
        <v>4.22</v>
      </c>
    </row>
    <row r="6264" customHeight="1" ht="15">
      <c r="A6264" s="22" t="inlineStr">
        <is>
          <r>
            <t xml:space="preserve">I2395</t>
          </r>
        </is>
      </c>
      <c r="B6264" s="23" t="inlineStr">
        <is>
          <r>
            <t xml:space="preserve">PINTOR</t>
          </r>
        </is>
      </c>
      <c r="C6264" s="22" t="inlineStr">
        <is>
          <r>
            <t xml:space="preserve">SEINFRA</t>
          </r>
        </is>
      </c>
      <c r="D6264" s="22" t="inlineStr">
        <is>
          <r>
            <t xml:space="preserve">H</t>
          </r>
        </is>
      </c>
      <c r="E6264" s="24" t="n">
        <v>0.3</v>
      </c>
      <c r="F6264" s="30" t="n">
        <v>26.86</v>
      </c>
      <c r="G6264" s="30" t="n">
        <f>ROUND(ROUND(E6264,8)*F6264,4)</f>
        <v>8.058</v>
      </c>
    </row>
    <row r="6265" customHeight="1" ht="15">
      <c r="A6265" s="2" t="inlineStr"/>
      <c r="B6265" s="2" t="inlineStr"/>
      <c r="C6265" s="2" t="inlineStr"/>
      <c r="D6265" s="2" t="inlineStr"/>
      <c r="E6265" s="26" t="inlineStr">
        <is>
          <r>
            <t xml:space="preserve">TOTAL Mão de Obra:</t>
          </r>
        </is>
      </c>
      <c r="F6265" s="26" t="inlineStr"/>
      <c r="G6265" s="31" t="n">
        <f>SUM(G6263:G6264)</f>
        <v>12.278</v>
      </c>
    </row>
    <row r="6266" customHeight="1" ht="15">
      <c r="A6266" s="2" t="inlineStr"/>
      <c r="B6266" s="2" t="inlineStr"/>
      <c r="C6266" s="2" t="inlineStr"/>
      <c r="D6266" s="2" t="inlineStr"/>
      <c r="E6266" s="28" t="inlineStr">
        <is>
          <r>
            <t xml:space="preserve">VALOR:</t>
          </r>
        </is>
      </c>
      <c r="F6266" s="28" t="inlineStr"/>
      <c r="G6266" s="29" t="n">
        <f>ROUND(SUM(G6261,G6265),2)</f>
        <v>15.02</v>
      </c>
    </row>
    <row r="6267" customHeight="1" ht="15">
      <c r="A6267" s="2" t="inlineStr"/>
      <c r="B6267" s="2" t="inlineStr"/>
      <c r="C6267" s="2" t="inlineStr"/>
      <c r="D6267" s="2" t="inlineStr"/>
      <c r="E6267" s="28" t="inlineStr">
        <is>
          <r>
            <t xml:space="preserve">VALOR BDI (20.34%):</t>
          </r>
        </is>
      </c>
      <c r="F6267" s="28" t="inlineStr"/>
      <c r="G6267" s="29" t="n">
        <f>ROUND(G6266*(20.34/100),2)</f>
        <v>3.06</v>
      </c>
    </row>
    <row r="6268" customHeight="1" ht="15">
      <c r="A6268" s="2" t="inlineStr"/>
      <c r="B6268" s="2" t="inlineStr"/>
      <c r="C6268" s="2" t="inlineStr"/>
      <c r="D6268" s="2" t="inlineStr"/>
      <c r="E6268" s="28" t="inlineStr">
        <is>
          <r>
            <t xml:space="preserve">VALOR COM BDI:</t>
          </r>
        </is>
      </c>
      <c r="F6268" s="28" t="inlineStr"/>
      <c r="G6268" s="29" t="n">
        <f>G6267+G6266</f>
        <v>18.08</v>
      </c>
    </row>
    <row r="6269" customHeight="1" ht="10">
      <c r="A6269" s="2" t="inlineStr"/>
      <c r="B6269" s="2" t="inlineStr"/>
      <c r="C6269" s="2" t="inlineStr"/>
      <c r="D6269" s="2" t="inlineStr"/>
      <c r="E6269" s="18" t="inlineStr"/>
      <c r="F6269" s="18" t="inlineStr"/>
      <c r="G6269" s="18" t="inlineStr"/>
    </row>
    <row r="6270" customHeight="1" ht="20">
      <c r="A6270" s="19" t="inlineStr">
        <is>
          <r>
            <t xml:space="preserve">​C2484​ TOMADA 2 POLOS MAIS TERRA 20A 250V​ (UN)</t>
          </r>
        </is>
      </c>
      <c r="B6270" s="19" t="inlineStr"/>
      <c r="C6270" s="19" t="inlineStr"/>
      <c r="D6270" s="19" t="inlineStr"/>
      <c r="E6270" s="19" t="inlineStr"/>
      <c r="F6270" s="19" t="inlineStr"/>
      <c r="G6270" s="19" t="inlineStr"/>
    </row>
    <row r="6271" customHeight="1" ht="15">
      <c r="A6271" s="20" t="inlineStr">
        <is>
          <r>
            <t xml:space="preserve">Material</t>
          </r>
        </is>
      </c>
      <c r="B6271" s="20" t="inlineStr"/>
      <c r="C6271" s="21" t="inlineStr">
        <is>
          <r>
            <t xml:space="preserve">FONTE</t>
          </r>
        </is>
      </c>
      <c r="D6271" s="21" t="inlineStr">
        <is>
          <r>
            <t xml:space="preserve">UNID</t>
          </r>
        </is>
      </c>
      <c r="E6271" s="21" t="inlineStr">
        <is>
          <r>
            <t xml:space="preserve">COEFICIENTE</t>
          </r>
        </is>
      </c>
      <c r="F6271" s="21" t="inlineStr">
        <is>
          <r>
            <t xml:space="preserve">PREÇO UNITÁRIO</t>
          </r>
        </is>
      </c>
      <c r="G6271" s="21" t="inlineStr">
        <is>
          <r>
            <t xml:space="preserve">TOTAL</t>
          </r>
        </is>
      </c>
    </row>
    <row r="6272" customHeight="1" ht="15">
      <c r="A6272" s="22" t="inlineStr">
        <is>
          <r>
            <t xml:space="preserve">I2107</t>
          </r>
        </is>
      </c>
      <c r="B6272" s="23" t="inlineStr">
        <is>
          <r>
            <t xml:space="preserve">TOMADA 2P+T 20A, 250V (APENAS MÓDULO)</t>
          </r>
        </is>
      </c>
      <c r="C6272" s="22" t="inlineStr">
        <is>
          <r>
            <t xml:space="preserve">SEINFRA</t>
          </r>
        </is>
      </c>
      <c r="D6272" s="22" t="inlineStr">
        <is>
          <r>
            <t xml:space="preserve">UN</t>
          </r>
        </is>
      </c>
      <c r="E6272" s="24" t="n">
        <v>1.0</v>
      </c>
      <c r="F6272" s="30" t="n">
        <v>10.74</v>
      </c>
      <c r="G6272" s="30" t="n">
        <f>ROUND(ROUND(E6272,8)*F6272,4)</f>
        <v>10.74</v>
      </c>
    </row>
    <row r="6273" customHeight="1" ht="15">
      <c r="A6273" s="2" t="inlineStr"/>
      <c r="B6273" s="2" t="inlineStr"/>
      <c r="C6273" s="2" t="inlineStr"/>
      <c r="D6273" s="2" t="inlineStr"/>
      <c r="E6273" s="26" t="inlineStr">
        <is>
          <r>
            <t xml:space="preserve">TOTAL Material:</t>
          </r>
        </is>
      </c>
      <c r="F6273" s="26" t="inlineStr"/>
      <c r="G6273" s="31" t="n">
        <f>SUM(G6272:G6272)</f>
        <v>10.74</v>
      </c>
    </row>
    <row r="6274" customHeight="1" ht="15">
      <c r="A6274" s="20" t="inlineStr">
        <is>
          <r>
            <t xml:space="preserve">Mão de Obra</t>
          </r>
        </is>
      </c>
      <c r="B6274" s="20" t="inlineStr"/>
      <c r="C6274" s="21" t="inlineStr">
        <is>
          <r>
            <t xml:space="preserve">FONTE</t>
          </r>
        </is>
      </c>
      <c r="D6274" s="21" t="inlineStr">
        <is>
          <r>
            <t xml:space="preserve">UNID</t>
          </r>
        </is>
      </c>
      <c r="E6274" s="21" t="inlineStr">
        <is>
          <r>
            <t xml:space="preserve">COEFICIENTE</t>
          </r>
        </is>
      </c>
      <c r="F6274" s="21" t="inlineStr">
        <is>
          <r>
            <t xml:space="preserve">PREÇO UNITÁRIO</t>
          </r>
        </is>
      </c>
      <c r="G6274" s="21" t="inlineStr">
        <is>
          <r>
            <t xml:space="preserve">TOTAL</t>
          </r>
        </is>
      </c>
    </row>
    <row r="6275" customHeight="1" ht="15">
      <c r="A6275" s="22" t="inlineStr">
        <is>
          <r>
            <t xml:space="preserve">I0042</t>
          </r>
        </is>
      </c>
      <c r="B6275" s="23" t="inlineStr">
        <is>
          <r>
            <t xml:space="preserve">AJUDANTE DE ELETRICISTA</t>
          </r>
        </is>
      </c>
      <c r="C6275" s="22" t="inlineStr">
        <is>
          <r>
            <t xml:space="preserve">SEINFRA</t>
          </r>
        </is>
      </c>
      <c r="D6275" s="22" t="inlineStr">
        <is>
          <r>
            <t xml:space="preserve">H</t>
          </r>
        </is>
      </c>
      <c r="E6275" s="24" t="n">
        <v>0.29</v>
      </c>
      <c r="F6275" s="30" t="n">
        <v>21.1</v>
      </c>
      <c r="G6275" s="30" t="n">
        <f>ROUND(ROUND(E6275,8)*F6275,4)</f>
        <v>6.119</v>
      </c>
    </row>
    <row r="6276" customHeight="1" ht="15">
      <c r="A6276" s="22" t="inlineStr">
        <is>
          <r>
            <t xml:space="preserve">I2312</t>
          </r>
        </is>
      </c>
      <c r="B6276" s="23" t="inlineStr">
        <is>
          <r>
            <t xml:space="preserve">ELETRICISTA</t>
          </r>
        </is>
      </c>
      <c r="C6276" s="22" t="inlineStr">
        <is>
          <r>
            <t xml:space="preserve">SEINFRA</t>
          </r>
        </is>
      </c>
      <c r="D6276" s="22" t="inlineStr">
        <is>
          <r>
            <t xml:space="preserve">H</t>
          </r>
        </is>
      </c>
      <c r="E6276" s="24" t="n">
        <v>0.29</v>
      </c>
      <c r="F6276" s="30" t="n">
        <v>26.85</v>
      </c>
      <c r="G6276" s="30" t="n">
        <f>ROUND(ROUND(E6276,8)*F6276,4)</f>
        <v>7.7865</v>
      </c>
    </row>
    <row r="6277" customHeight="1" ht="15">
      <c r="A6277" s="2" t="inlineStr"/>
      <c r="B6277" s="2" t="inlineStr"/>
      <c r="C6277" s="2" t="inlineStr"/>
      <c r="D6277" s="2" t="inlineStr"/>
      <c r="E6277" s="26" t="inlineStr">
        <is>
          <r>
            <t xml:space="preserve">TOTAL Mão de Obra:</t>
          </r>
        </is>
      </c>
      <c r="F6277" s="26" t="inlineStr"/>
      <c r="G6277" s="31" t="n">
        <f>SUM(G6275:G6276)</f>
        <v>13.9055</v>
      </c>
    </row>
    <row r="6278" customHeight="1" ht="15">
      <c r="A6278" s="2" t="inlineStr"/>
      <c r="B6278" s="2" t="inlineStr"/>
      <c r="C6278" s="2" t="inlineStr"/>
      <c r="D6278" s="2" t="inlineStr"/>
      <c r="E6278" s="28" t="inlineStr">
        <is>
          <r>
            <t xml:space="preserve">VALOR:</t>
          </r>
        </is>
      </c>
      <c r="F6278" s="28" t="inlineStr"/>
      <c r="G6278" s="29" t="n">
        <f>ROUND(SUM(G6273,G6277),2)</f>
        <v>24.65</v>
      </c>
    </row>
    <row r="6279" customHeight="1" ht="15">
      <c r="A6279" s="2" t="inlineStr"/>
      <c r="B6279" s="2" t="inlineStr"/>
      <c r="C6279" s="2" t="inlineStr"/>
      <c r="D6279" s="2" t="inlineStr"/>
      <c r="E6279" s="28" t="inlineStr">
        <is>
          <r>
            <t xml:space="preserve">VALOR BDI (20.34%):</t>
          </r>
        </is>
      </c>
      <c r="F6279" s="28" t="inlineStr"/>
      <c r="G6279" s="29" t="n">
        <f>ROUND(G6278*(20.34/100),2)</f>
        <v>5.01</v>
      </c>
    </row>
    <row r="6280" customHeight="1" ht="15">
      <c r="A6280" s="2" t="inlineStr"/>
      <c r="B6280" s="2" t="inlineStr"/>
      <c r="C6280" s="2" t="inlineStr"/>
      <c r="D6280" s="2" t="inlineStr"/>
      <c r="E6280" s="28" t="inlineStr">
        <is>
          <r>
            <t xml:space="preserve">VALOR COM BDI:</t>
          </r>
        </is>
      </c>
      <c r="F6280" s="28" t="inlineStr"/>
      <c r="G6280" s="29" t="n">
        <f>G6279+G6278</f>
        <v>29.66</v>
      </c>
    </row>
    <row r="6281" customHeight="1" ht="10">
      <c r="A6281" s="2" t="inlineStr"/>
      <c r="B6281" s="2" t="inlineStr"/>
      <c r="C6281" s="2" t="inlineStr"/>
      <c r="D6281" s="2" t="inlineStr"/>
      <c r="E6281" s="18" t="inlineStr"/>
      <c r="F6281" s="18" t="inlineStr"/>
      <c r="G6281" s="18" t="inlineStr"/>
    </row>
    <row r="6282" customHeight="1" ht="20">
      <c r="A6282" s="19" t="inlineStr">
        <is>
          <r>
            <t xml:space="preserve">​91994​ TOMADA MÉDIA DE EMBUTIR (1 MÓDULO), 2P+T 10 A, SEM SUPORTE E SEM PLACA - FORNECIMENTO E INSTALAÇÃO. AF_03/2023​ (UN)</t>
          </r>
        </is>
      </c>
      <c r="B6282" s="19" t="inlineStr"/>
      <c r="C6282" s="19" t="inlineStr"/>
      <c r="D6282" s="19" t="inlineStr"/>
      <c r="E6282" s="19" t="inlineStr"/>
      <c r="F6282" s="19" t="inlineStr"/>
      <c r="G6282" s="19" t="inlineStr"/>
    </row>
    <row r="6283" customHeight="1" ht="15">
      <c r="A6283" s="20" t="inlineStr">
        <is>
          <r>
            <t xml:space="preserve">Material</t>
          </r>
        </is>
      </c>
      <c r="B6283" s="20" t="inlineStr"/>
      <c r="C6283" s="21" t="inlineStr">
        <is>
          <r>
            <t xml:space="preserve">FONTE</t>
          </r>
        </is>
      </c>
      <c r="D6283" s="21" t="inlineStr">
        <is>
          <r>
            <t xml:space="preserve">UNID</t>
          </r>
        </is>
      </c>
      <c r="E6283" s="21" t="inlineStr">
        <is>
          <r>
            <t xml:space="preserve">COEFICIENTE</t>
          </r>
        </is>
      </c>
      <c r="F6283" s="21" t="inlineStr">
        <is>
          <r>
            <t xml:space="preserve">PREÇO UNITÁRIO</t>
          </r>
        </is>
      </c>
      <c r="G6283" s="21" t="inlineStr">
        <is>
          <r>
            <t xml:space="preserve">TOTAL</t>
          </r>
        </is>
      </c>
    </row>
    <row r="6284" customHeight="1" ht="15">
      <c r="A6284" s="22" t="inlineStr">
        <is>
          <r>
            <t xml:space="preserve">00038101</t>
          </r>
        </is>
      </c>
      <c r="B6284" s="23" t="inlineStr">
        <is>
          <r>
            <t xml:space="preserve">TOMADA 2P+T 10A, 250V (APENAS MODULO)</t>
          </r>
        </is>
      </c>
      <c r="C6284" s="22" t="inlineStr">
        <is>
          <r>
            <t xml:space="preserve">SINAPI</t>
          </r>
        </is>
      </c>
      <c r="D6284" s="22" t="inlineStr">
        <is>
          <r>
            <t xml:space="preserve">UN</t>
          </r>
        </is>
      </c>
      <c r="E6284" s="24" t="n">
        <v>1.0</v>
      </c>
      <c r="F6284" s="25" t="n">
        <v>7.74</v>
      </c>
      <c r="G6284" s="25" t="n">
        <f>TRUNC(TRUNC(E6284,8)*F6284,2)</f>
        <v>7.74</v>
      </c>
    </row>
    <row r="6285" customHeight="1" ht="15">
      <c r="A6285" s="2" t="inlineStr"/>
      <c r="B6285" s="2" t="inlineStr"/>
      <c r="C6285" s="2" t="inlineStr"/>
      <c r="D6285" s="2" t="inlineStr"/>
      <c r="E6285" s="26" t="inlineStr">
        <is>
          <r>
            <t xml:space="preserve">TOTAL Material:</t>
          </r>
        </is>
      </c>
      <c r="F6285" s="26" t="inlineStr"/>
      <c r="G6285" s="27" t="n">
        <f>SUM(G6284:G6284)</f>
        <v>7.74</v>
      </c>
    </row>
    <row r="6286" customHeight="1" ht="15">
      <c r="A6286" s="20" t="inlineStr">
        <is>
          <r>
            <t xml:space="preserve">Mão de Obra com Encargos Complementares</t>
          </r>
        </is>
      </c>
      <c r="B6286" s="20" t="inlineStr"/>
      <c r="C6286" s="21" t="inlineStr">
        <is>
          <r>
            <t xml:space="preserve">FONTE</t>
          </r>
        </is>
      </c>
      <c r="D6286" s="21" t="inlineStr">
        <is>
          <r>
            <t xml:space="preserve">UNID</t>
          </r>
        </is>
      </c>
      <c r="E6286" s="21" t="inlineStr">
        <is>
          <r>
            <t xml:space="preserve">COEFICIENTE</t>
          </r>
        </is>
      </c>
      <c r="F6286" s="21" t="inlineStr">
        <is>
          <r>
            <t xml:space="preserve">PREÇO UNITÁRIO</t>
          </r>
        </is>
      </c>
      <c r="G6286" s="21" t="inlineStr">
        <is>
          <r>
            <t xml:space="preserve">TOTAL</t>
          </r>
        </is>
      </c>
    </row>
    <row r="6287" customHeight="1" ht="21">
      <c r="A6287" s="22" t="inlineStr">
        <is>
          <r>
            <t xml:space="preserve">88247</t>
          </r>
        </is>
      </c>
      <c r="B6287" s="23" t="inlineStr">
        <is>
          <r>
            <t xml:space="preserve">AUXILIAR DE ELETRICISTA COM ENCARGOS COMPLEMENTARES</t>
          </r>
        </is>
      </c>
      <c r="C6287" s="22" t="inlineStr">
        <is>
          <r>
            <t xml:space="preserve">SINAPI</t>
          </r>
        </is>
      </c>
      <c r="D6287" s="22" t="inlineStr">
        <is>
          <r>
            <t xml:space="preserve">H</t>
          </r>
        </is>
      </c>
      <c r="E6287" s="24" t="n">
        <v>0.317</v>
      </c>
      <c r="F6287" s="25" t="n">
        <v>25.22</v>
      </c>
      <c r="G6287" s="25" t="n">
        <f>TRUNC(TRUNC(E6287,8)*F6287,2)</f>
        <v>7.99</v>
      </c>
    </row>
    <row r="6288" customHeight="1" ht="15">
      <c r="A6288" s="22" t="inlineStr">
        <is>
          <r>
            <t xml:space="preserve">88264</t>
          </r>
        </is>
      </c>
      <c r="B6288" s="23" t="inlineStr">
        <is>
          <r>
            <t xml:space="preserve">ELETRICISTA COM ENCARGOS COMPLEMENTARES</t>
          </r>
        </is>
      </c>
      <c r="C6288" s="22" t="inlineStr">
        <is>
          <r>
            <t xml:space="preserve">SINAPI</t>
          </r>
        </is>
      </c>
      <c r="D6288" s="22" t="inlineStr">
        <is>
          <r>
            <t xml:space="preserve">H</t>
          </r>
        </is>
      </c>
      <c r="E6288" s="24" t="n">
        <v>0.317</v>
      </c>
      <c r="F6288" s="25" t="n">
        <v>30.96</v>
      </c>
      <c r="G6288" s="25" t="n">
        <f>TRUNC(TRUNC(E6288,8)*F6288,2)</f>
        <v>9.81</v>
      </c>
    </row>
    <row r="6289" customHeight="1" ht="18">
      <c r="A6289" s="2" t="inlineStr"/>
      <c r="B6289" s="2" t="inlineStr"/>
      <c r="C6289" s="2" t="inlineStr"/>
      <c r="D6289" s="2" t="inlineStr"/>
      <c r="E6289" s="26" t="inlineStr">
        <is>
          <r>
            <t xml:space="preserve">TOTAL Mão de Obra com Encargos Complementares:</t>
          </r>
        </is>
      </c>
      <c r="F6289" s="26" t="inlineStr"/>
      <c r="G6289" s="27" t="n">
        <f>SUM(G6287:G6288)</f>
        <v>17.8</v>
      </c>
    </row>
    <row r="6290" customHeight="1" ht="15">
      <c r="A6290" s="2" t="inlineStr"/>
      <c r="B6290" s="2" t="inlineStr"/>
      <c r="C6290" s="2" t="inlineStr"/>
      <c r="D6290" s="2" t="inlineStr"/>
      <c r="E6290" s="28" t="inlineStr">
        <is>
          <r>
            <t xml:space="preserve">VALOR:</t>
          </r>
        </is>
      </c>
      <c r="F6290" s="28" t="inlineStr"/>
      <c r="G6290" s="29" t="n">
        <f>ROUND(SUM(G6285,G6289),2)</f>
        <v>25.54</v>
      </c>
    </row>
    <row r="6291" customHeight="1" ht="15">
      <c r="A6291" s="2" t="inlineStr"/>
      <c r="B6291" s="2" t="inlineStr"/>
      <c r="C6291" s="2" t="inlineStr"/>
      <c r="D6291" s="2" t="inlineStr"/>
      <c r="E6291" s="28" t="inlineStr">
        <is>
          <r>
            <t xml:space="preserve">VALOR BDI (20.34%):</t>
          </r>
        </is>
      </c>
      <c r="F6291" s="28" t="inlineStr"/>
      <c r="G6291" s="29" t="n">
        <f>ROUND(G6290*(20.34/100),2)</f>
        <v>5.19</v>
      </c>
    </row>
    <row r="6292" customHeight="1" ht="15">
      <c r="A6292" s="2" t="inlineStr"/>
      <c r="B6292" s="2" t="inlineStr"/>
      <c r="C6292" s="2" t="inlineStr"/>
      <c r="D6292" s="2" t="inlineStr"/>
      <c r="E6292" s="28" t="inlineStr">
        <is>
          <r>
            <t xml:space="preserve">VALOR COM BDI:</t>
          </r>
        </is>
      </c>
      <c r="F6292" s="28" t="inlineStr"/>
      <c r="G6292" s="29" t="n">
        <f>G6291+G6290</f>
        <v>30.73</v>
      </c>
    </row>
    <row r="6293" customHeight="1" ht="10">
      <c r="A6293" s="2" t="inlineStr"/>
      <c r="B6293" s="2" t="inlineStr"/>
      <c r="C6293" s="2" t="inlineStr"/>
      <c r="D6293" s="2" t="inlineStr"/>
      <c r="E6293" s="18" t="inlineStr"/>
      <c r="F6293" s="18" t="inlineStr"/>
      <c r="G6293" s="18" t="inlineStr"/>
    </row>
    <row r="6294" customHeight="1" ht="20">
      <c r="A6294" s="19" t="inlineStr">
        <is>
          <r>
            <t xml:space="preserve">​86914​ TORNEIRA CROMADA 1/2" OU 3/4" PARA TANQUE, PADRÃO MÉDIO - FORNECIMENTO E INSTALAÇÃO. AF_01/2020​ (UN)</t>
          </r>
        </is>
      </c>
      <c r="B6294" s="19" t="inlineStr"/>
      <c r="C6294" s="19" t="inlineStr"/>
      <c r="D6294" s="19" t="inlineStr"/>
      <c r="E6294" s="19" t="inlineStr"/>
      <c r="F6294" s="19" t="inlineStr"/>
      <c r="G6294" s="19" t="inlineStr"/>
    </row>
    <row r="6295" customHeight="1" ht="15">
      <c r="A6295" s="20" t="inlineStr">
        <is>
          <r>
            <t xml:space="preserve">Material</t>
          </r>
        </is>
      </c>
      <c r="B6295" s="20" t="inlineStr"/>
      <c r="C6295" s="21" t="inlineStr">
        <is>
          <r>
            <t xml:space="preserve">FONTE</t>
          </r>
        </is>
      </c>
      <c r="D6295" s="21" t="inlineStr">
        <is>
          <r>
            <t xml:space="preserve">UNID</t>
          </r>
        </is>
      </c>
      <c r="E6295" s="21" t="inlineStr">
        <is>
          <r>
            <t xml:space="preserve">COEFICIENTE</t>
          </r>
        </is>
      </c>
      <c r="F6295" s="21" t="inlineStr">
        <is>
          <r>
            <t xml:space="preserve">PREÇO UNITÁRIO</t>
          </r>
        </is>
      </c>
      <c r="G6295" s="21" t="inlineStr">
        <is>
          <r>
            <t xml:space="preserve">TOTAL</t>
          </r>
        </is>
      </c>
    </row>
    <row r="6296" customHeight="1" ht="21">
      <c r="A6296" s="22" t="inlineStr">
        <is>
          <r>
            <t xml:space="preserve">00003146</t>
          </r>
        </is>
      </c>
      <c r="B6296" s="23" t="inlineStr">
        <is>
          <r>
            <t xml:space="preserve">FITA VEDA ROSCA, EM PTFE, ROLO DE 18 MM X 10 M (L X C)</t>
          </r>
        </is>
      </c>
      <c r="C6296" s="22" t="inlineStr">
        <is>
          <r>
            <t xml:space="preserve">SINAPI</t>
          </r>
        </is>
      </c>
      <c r="D6296" s="22" t="inlineStr">
        <is>
          <r>
            <t xml:space="preserve">UN</t>
          </r>
        </is>
      </c>
      <c r="E6296" s="24" t="n">
        <v>0.021</v>
      </c>
      <c r="F6296" s="25" t="n">
        <v>4.0</v>
      </c>
      <c r="G6296" s="25" t="n">
        <f>TRUNC(TRUNC(E6296,8)*F6296,2)</f>
        <v>0.08</v>
      </c>
    </row>
    <row r="6297" customHeight="1" ht="29">
      <c r="A6297" s="22" t="inlineStr">
        <is>
          <r>
            <t xml:space="preserve">00013417</t>
          </r>
        </is>
      </c>
      <c r="B6297" s="23" t="inlineStr">
        <is>
          <r>
            <t xml:space="preserve">TORNEIRA METALICA CROMADA CANO CURTO, SEM BICO, SEM AREJADOR, DE PAREDE, PARA TANQUE E USO GERAL, 1/2" OU 3/4"</t>
          </r>
        </is>
      </c>
      <c r="C6297" s="22" t="inlineStr">
        <is>
          <r>
            <t xml:space="preserve">SINAPI</t>
          </r>
        </is>
      </c>
      <c r="D6297" s="22" t="inlineStr">
        <is>
          <r>
            <t xml:space="preserve">UN</t>
          </r>
        </is>
      </c>
      <c r="E6297" s="24" t="n">
        <v>1.0</v>
      </c>
      <c r="F6297" s="25" t="n">
        <v>96.36</v>
      </c>
      <c r="G6297" s="25" t="n">
        <f>TRUNC(TRUNC(E6297,8)*F6297,2)</f>
        <v>96.36</v>
      </c>
    </row>
    <row r="6298" customHeight="1" ht="15">
      <c r="A6298" s="2" t="inlineStr"/>
      <c r="B6298" s="2" t="inlineStr"/>
      <c r="C6298" s="2" t="inlineStr"/>
      <c r="D6298" s="2" t="inlineStr"/>
      <c r="E6298" s="26" t="inlineStr">
        <is>
          <r>
            <t xml:space="preserve">TOTAL Material:</t>
          </r>
        </is>
      </c>
      <c r="F6298" s="26" t="inlineStr"/>
      <c r="G6298" s="27" t="n">
        <f>SUM(G6296:G6297)</f>
        <v>96.44</v>
      </c>
    </row>
    <row r="6299" customHeight="1" ht="15">
      <c r="A6299" s="20" t="inlineStr">
        <is>
          <r>
            <t xml:space="preserve">Mão de Obra com Encargos Complementares</t>
          </r>
        </is>
      </c>
      <c r="B6299" s="20" t="inlineStr"/>
      <c r="C6299" s="21" t="inlineStr">
        <is>
          <r>
            <t xml:space="preserve">FONTE</t>
          </r>
        </is>
      </c>
      <c r="D6299" s="21" t="inlineStr">
        <is>
          <r>
            <t xml:space="preserve">UNID</t>
          </r>
        </is>
      </c>
      <c r="E6299" s="21" t="inlineStr">
        <is>
          <r>
            <t xml:space="preserve">COEFICIENTE</t>
          </r>
        </is>
      </c>
      <c r="F6299" s="21" t="inlineStr">
        <is>
          <r>
            <t xml:space="preserve">PREÇO UNITÁRIO</t>
          </r>
        </is>
      </c>
      <c r="G6299" s="21" t="inlineStr">
        <is>
          <r>
            <t xml:space="preserve">TOTAL</t>
          </r>
        </is>
      </c>
    </row>
    <row r="6300" customHeight="1" ht="21">
      <c r="A6300" s="22" t="inlineStr">
        <is>
          <r>
            <t xml:space="preserve">88267</t>
          </r>
        </is>
      </c>
      <c r="B6300" s="23" t="inlineStr">
        <is>
          <r>
            <t xml:space="preserve">ENCANADOR OU BOMBEIRO HIDRÁULICO COM ENCARGOS COMPLEMENTARES</t>
          </r>
        </is>
      </c>
      <c r="C6300" s="22" t="inlineStr">
        <is>
          <r>
            <t xml:space="preserve">SINAPI</t>
          </r>
        </is>
      </c>
      <c r="D6300" s="22" t="inlineStr">
        <is>
          <r>
            <t xml:space="preserve">H</t>
          </r>
        </is>
      </c>
      <c r="E6300" s="24" t="n">
        <v>0.1525</v>
      </c>
      <c r="F6300" s="25" t="n">
        <v>29.86</v>
      </c>
      <c r="G6300" s="25" t="n">
        <f>TRUNC(TRUNC(E6300,8)*F6300,2)</f>
        <v>4.55</v>
      </c>
    </row>
    <row r="6301" customHeight="1" ht="15">
      <c r="A6301" s="22" t="inlineStr">
        <is>
          <r>
            <t xml:space="preserve">88316</t>
          </r>
        </is>
      </c>
      <c r="B6301" s="23" t="inlineStr">
        <is>
          <r>
            <t xml:space="preserve">SERVENTE COM ENCARGOS COMPLEMENTARES</t>
          </r>
        </is>
      </c>
      <c r="C6301" s="22" t="inlineStr">
        <is>
          <r>
            <t xml:space="preserve">SINAPI</t>
          </r>
        </is>
      </c>
      <c r="D6301" s="22" t="inlineStr">
        <is>
          <r>
            <t xml:space="preserve">H</t>
          </r>
        </is>
      </c>
      <c r="E6301" s="24" t="n">
        <v>0.0481</v>
      </c>
      <c r="F6301" s="25" t="n">
        <v>23.56</v>
      </c>
      <c r="G6301" s="25" t="n">
        <f>TRUNC(TRUNC(E6301,8)*F6301,2)</f>
        <v>1.13</v>
      </c>
    </row>
    <row r="6302" customHeight="1" ht="18">
      <c r="A6302" s="2" t="inlineStr"/>
      <c r="B6302" s="2" t="inlineStr"/>
      <c r="C6302" s="2" t="inlineStr"/>
      <c r="D6302" s="2" t="inlineStr"/>
      <c r="E6302" s="26" t="inlineStr">
        <is>
          <r>
            <t xml:space="preserve">TOTAL Mão de Obra com Encargos Complementares:</t>
          </r>
        </is>
      </c>
      <c r="F6302" s="26" t="inlineStr"/>
      <c r="G6302" s="27" t="n">
        <f>SUM(G6300:G6301)</f>
        <v>5.68</v>
      </c>
    </row>
    <row r="6303" customHeight="1" ht="15">
      <c r="A6303" s="2" t="inlineStr"/>
      <c r="B6303" s="2" t="inlineStr"/>
      <c r="C6303" s="2" t="inlineStr"/>
      <c r="D6303" s="2" t="inlineStr"/>
      <c r="E6303" s="28" t="inlineStr">
        <is>
          <r>
            <t xml:space="preserve">VALOR:</t>
          </r>
        </is>
      </c>
      <c r="F6303" s="28" t="inlineStr"/>
      <c r="G6303" s="29" t="n">
        <f>ROUND(SUM(G6298,G6302),2)</f>
        <v>102.12</v>
      </c>
    </row>
    <row r="6304" customHeight="1" ht="15">
      <c r="A6304" s="2" t="inlineStr"/>
      <c r="B6304" s="2" t="inlineStr"/>
      <c r="C6304" s="2" t="inlineStr"/>
      <c r="D6304" s="2" t="inlineStr"/>
      <c r="E6304" s="28" t="inlineStr">
        <is>
          <r>
            <t xml:space="preserve">VALOR BDI (20.34%):</t>
          </r>
        </is>
      </c>
      <c r="F6304" s="28" t="inlineStr"/>
      <c r="G6304" s="29" t="n">
        <f>ROUND(G6303*(20.34/100),2)</f>
        <v>20.77</v>
      </c>
    </row>
    <row r="6305" customHeight="1" ht="15">
      <c r="A6305" s="2" t="inlineStr"/>
      <c r="B6305" s="2" t="inlineStr"/>
      <c r="C6305" s="2" t="inlineStr"/>
      <c r="D6305" s="2" t="inlineStr"/>
      <c r="E6305" s="28" t="inlineStr">
        <is>
          <r>
            <t xml:space="preserve">VALOR COM BDI:</t>
          </r>
        </is>
      </c>
      <c r="F6305" s="28" t="inlineStr"/>
      <c r="G6305" s="29" t="n">
        <f>G6304+G6303</f>
        <v>122.89</v>
      </c>
    </row>
    <row r="6306" customHeight="1" ht="10">
      <c r="A6306" s="2" t="inlineStr"/>
      <c r="B6306" s="2" t="inlineStr"/>
      <c r="C6306" s="2" t="inlineStr"/>
      <c r="D6306" s="2" t="inlineStr"/>
      <c r="E6306" s="18" t="inlineStr"/>
      <c r="F6306" s="18" t="inlineStr"/>
      <c r="G6306" s="18" t="inlineStr"/>
    </row>
    <row r="6307" customHeight="1" ht="20">
      <c r="A6307" s="19" t="inlineStr">
        <is>
          <r>
            <t xml:space="preserve">​94796​ TORNEIRA DE BOIA PARA CAIXA D'ÁGUA, ROSCÁVEL, 3/4" - FORNECIMENTO E INSTALAÇÃO. AF_08/2021​ (UN)</t>
          </r>
        </is>
      </c>
      <c r="B6307" s="19" t="inlineStr"/>
      <c r="C6307" s="19" t="inlineStr"/>
      <c r="D6307" s="19" t="inlineStr"/>
      <c r="E6307" s="19" t="inlineStr"/>
      <c r="F6307" s="19" t="inlineStr"/>
      <c r="G6307" s="19" t="inlineStr"/>
    </row>
    <row r="6308" customHeight="1" ht="15">
      <c r="A6308" s="20" t="inlineStr">
        <is>
          <r>
            <t xml:space="preserve">Material</t>
          </r>
        </is>
      </c>
      <c r="B6308" s="20" t="inlineStr"/>
      <c r="C6308" s="21" t="inlineStr">
        <is>
          <r>
            <t xml:space="preserve">FONTE</t>
          </r>
        </is>
      </c>
      <c r="D6308" s="21" t="inlineStr">
        <is>
          <r>
            <t xml:space="preserve">UNID</t>
          </r>
        </is>
      </c>
      <c r="E6308" s="21" t="inlineStr">
        <is>
          <r>
            <t xml:space="preserve">COEFICIENTE</t>
          </r>
        </is>
      </c>
      <c r="F6308" s="21" t="inlineStr">
        <is>
          <r>
            <t xml:space="preserve">PREÇO UNITÁRIO</t>
          </r>
        </is>
      </c>
      <c r="G6308" s="21" t="inlineStr">
        <is>
          <r>
            <t xml:space="preserve">TOTAL</t>
          </r>
        </is>
      </c>
    </row>
    <row r="6309" customHeight="1" ht="21">
      <c r="A6309" s="22" t="inlineStr">
        <is>
          <r>
            <t xml:space="preserve">00003148</t>
          </r>
        </is>
      </c>
      <c r="B6309" s="23" t="inlineStr">
        <is>
          <r>
            <t xml:space="preserve">FITA VEDA ROSCA, EM PTFE, ROLO DE 18 MM X 50 M (L X C)</t>
          </r>
        </is>
      </c>
      <c r="C6309" s="22" t="inlineStr">
        <is>
          <r>
            <t xml:space="preserve">SINAPI</t>
          </r>
        </is>
      </c>
      <c r="D6309" s="22" t="inlineStr">
        <is>
          <r>
            <t xml:space="preserve">UN</t>
          </r>
        </is>
      </c>
      <c r="E6309" s="24" t="n">
        <v>0.0053</v>
      </c>
      <c r="F6309" s="25" t="n">
        <v>14.75</v>
      </c>
      <c r="G6309" s="25" t="n">
        <f>TRUNC(TRUNC(E6309,8)*F6309,2)</f>
        <v>0.07</v>
      </c>
    </row>
    <row r="6310" customHeight="1" ht="29">
      <c r="A6310" s="22" t="inlineStr">
        <is>
          <r>
            <t xml:space="preserve">00011830</t>
          </r>
        </is>
      </c>
      <c r="B6310" s="23" t="inlineStr">
        <is>
          <r>
            <t xml:space="preserve">TORNEIRA DE BOIA CONVENCIONAL PARA CAIXA D'AGUA, AGUA FRIA, 3/4", COM HASTE E TORNEIRA METALICOS E BALAO PLASTICO</t>
          </r>
        </is>
      </c>
      <c r="C6310" s="22" t="inlineStr">
        <is>
          <r>
            <t xml:space="preserve">SINAPI</t>
          </r>
        </is>
      </c>
      <c r="D6310" s="22" t="inlineStr">
        <is>
          <r>
            <t xml:space="preserve">UN</t>
          </r>
        </is>
      </c>
      <c r="E6310" s="24" t="n">
        <v>1.0</v>
      </c>
      <c r="F6310" s="25" t="n">
        <v>29.72</v>
      </c>
      <c r="G6310" s="25" t="n">
        <f>TRUNC(TRUNC(E6310,8)*F6310,2)</f>
        <v>29.72</v>
      </c>
    </row>
    <row r="6311" customHeight="1" ht="15">
      <c r="A6311" s="2" t="inlineStr"/>
      <c r="B6311" s="2" t="inlineStr"/>
      <c r="C6311" s="2" t="inlineStr"/>
      <c r="D6311" s="2" t="inlineStr"/>
      <c r="E6311" s="26" t="inlineStr">
        <is>
          <r>
            <t xml:space="preserve">TOTAL Material:</t>
          </r>
        </is>
      </c>
      <c r="F6311" s="26" t="inlineStr"/>
      <c r="G6311" s="27" t="n">
        <f>SUM(G6309:G6310)</f>
        <v>29.79</v>
      </c>
    </row>
    <row r="6312" customHeight="1" ht="15">
      <c r="A6312" s="20" t="inlineStr">
        <is>
          <r>
            <t xml:space="preserve">Mão de Obra com Encargos Complementares</t>
          </r>
        </is>
      </c>
      <c r="B6312" s="20" t="inlineStr"/>
      <c r="C6312" s="21" t="inlineStr">
        <is>
          <r>
            <t xml:space="preserve">FONTE</t>
          </r>
        </is>
      </c>
      <c r="D6312" s="21" t="inlineStr">
        <is>
          <r>
            <t xml:space="preserve">UNID</t>
          </r>
        </is>
      </c>
      <c r="E6312" s="21" t="inlineStr">
        <is>
          <r>
            <t xml:space="preserve">COEFICIENTE</t>
          </r>
        </is>
      </c>
      <c r="F6312" s="21" t="inlineStr">
        <is>
          <r>
            <t xml:space="preserve">PREÇO UNITÁRIO</t>
          </r>
        </is>
      </c>
      <c r="G6312" s="21" t="inlineStr">
        <is>
          <r>
            <t xml:space="preserve">TOTAL</t>
          </r>
        </is>
      </c>
    </row>
    <row r="6313" customHeight="1" ht="21">
      <c r="A6313" s="22" t="inlineStr">
        <is>
          <r>
            <t xml:space="preserve">88248</t>
          </r>
        </is>
      </c>
      <c r="B6313" s="23" t="inlineStr">
        <is>
          <r>
            <t xml:space="preserve">AUXILIAR DE ENCANADOR OU BOMBEIRO HIDRÁULICO COM ENCARGOS COMPLEMENTARES</t>
          </r>
        </is>
      </c>
      <c r="C6313" s="22" t="inlineStr">
        <is>
          <r>
            <t xml:space="preserve">SINAPI</t>
          </r>
        </is>
      </c>
      <c r="D6313" s="22" t="inlineStr">
        <is>
          <r>
            <t xml:space="preserve">H</t>
          </r>
        </is>
      </c>
      <c r="E6313" s="24" t="n">
        <v>0.1904</v>
      </c>
      <c r="F6313" s="25" t="n">
        <v>24.23</v>
      </c>
      <c r="G6313" s="25" t="n">
        <f>TRUNC(TRUNC(E6313,8)*F6313,2)</f>
        <v>4.61</v>
      </c>
    </row>
    <row r="6314" customHeight="1" ht="21">
      <c r="A6314" s="22" t="inlineStr">
        <is>
          <r>
            <t xml:space="preserve">88267</t>
          </r>
        </is>
      </c>
      <c r="B6314" s="23" t="inlineStr">
        <is>
          <r>
            <t xml:space="preserve">ENCANADOR OU BOMBEIRO HIDRÁULICO COM ENCARGOS COMPLEMENTARES</t>
          </r>
        </is>
      </c>
      <c r="C6314" s="22" t="inlineStr">
        <is>
          <r>
            <t xml:space="preserve">SINAPI</t>
          </r>
        </is>
      </c>
      <c r="D6314" s="22" t="inlineStr">
        <is>
          <r>
            <t xml:space="preserve">H</t>
          </r>
        </is>
      </c>
      <c r="E6314" s="24" t="n">
        <v>0.1904</v>
      </c>
      <c r="F6314" s="25" t="n">
        <v>29.86</v>
      </c>
      <c r="G6314" s="25" t="n">
        <f>TRUNC(TRUNC(E6314,8)*F6314,2)</f>
        <v>5.68</v>
      </c>
    </row>
    <row r="6315" customHeight="1" ht="18">
      <c r="A6315" s="2" t="inlineStr"/>
      <c r="B6315" s="2" t="inlineStr"/>
      <c r="C6315" s="2" t="inlineStr"/>
      <c r="D6315" s="2" t="inlineStr"/>
      <c r="E6315" s="26" t="inlineStr">
        <is>
          <r>
            <t xml:space="preserve">TOTAL Mão de Obra com Encargos Complementares:</t>
          </r>
        </is>
      </c>
      <c r="F6315" s="26" t="inlineStr"/>
      <c r="G6315" s="27" t="n">
        <f>SUM(G6313:G6314)</f>
        <v>10.29</v>
      </c>
    </row>
    <row r="6316" customHeight="1" ht="15">
      <c r="A6316" s="2" t="inlineStr"/>
      <c r="B6316" s="2" t="inlineStr"/>
      <c r="C6316" s="2" t="inlineStr"/>
      <c r="D6316" s="2" t="inlineStr"/>
      <c r="E6316" s="28" t="inlineStr">
        <is>
          <r>
            <t xml:space="preserve">VALOR:</t>
          </r>
        </is>
      </c>
      <c r="F6316" s="28" t="inlineStr"/>
      <c r="G6316" s="29" t="n">
        <f>ROUND(SUM(G6311,G6315),2)</f>
        <v>40.08</v>
      </c>
    </row>
    <row r="6317" customHeight="1" ht="15">
      <c r="A6317" s="2" t="inlineStr"/>
      <c r="B6317" s="2" t="inlineStr"/>
      <c r="C6317" s="2" t="inlineStr"/>
      <c r="D6317" s="2" t="inlineStr"/>
      <c r="E6317" s="28" t="inlineStr">
        <is>
          <r>
            <t xml:space="preserve">VALOR BDI (20.34%):</t>
          </r>
        </is>
      </c>
      <c r="F6317" s="28" t="inlineStr"/>
      <c r="G6317" s="29" t="n">
        <f>ROUND(G6316*(20.34/100),2)</f>
        <v>8.15</v>
      </c>
    </row>
    <row r="6318" customHeight="1" ht="15">
      <c r="A6318" s="2" t="inlineStr"/>
      <c r="B6318" s="2" t="inlineStr"/>
      <c r="C6318" s="2" t="inlineStr"/>
      <c r="D6318" s="2" t="inlineStr"/>
      <c r="E6318" s="28" t="inlineStr">
        <is>
          <r>
            <t xml:space="preserve">VALOR COM BDI:</t>
          </r>
        </is>
      </c>
      <c r="F6318" s="28" t="inlineStr"/>
      <c r="G6318" s="29" t="n">
        <f>G6317+G6316</f>
        <v>48.23</v>
      </c>
    </row>
    <row r="6319" customHeight="1" ht="10">
      <c r="A6319" s="2" t="inlineStr"/>
      <c r="B6319" s="2" t="inlineStr"/>
      <c r="C6319" s="2" t="inlineStr"/>
      <c r="D6319" s="2" t="inlineStr"/>
      <c r="E6319" s="18" t="inlineStr"/>
      <c r="F6319" s="18" t="inlineStr"/>
      <c r="G6319" s="18" t="inlineStr"/>
    </row>
    <row r="6320" customHeight="1" ht="20">
      <c r="A6320" s="19" t="inlineStr">
        <is>
          <r>
            <t xml:space="preserve">​C0832​ TRANSFORMADOR DE POTENCIAL 115 VAC 400 VA​ (UN)</t>
          </r>
        </is>
      </c>
      <c r="B6320" s="19" t="inlineStr"/>
      <c r="C6320" s="19" t="inlineStr"/>
      <c r="D6320" s="19" t="inlineStr"/>
      <c r="E6320" s="19" t="inlineStr"/>
      <c r="F6320" s="19" t="inlineStr"/>
      <c r="G6320" s="19" t="inlineStr"/>
    </row>
    <row r="6321" customHeight="1" ht="15">
      <c r="A6321" s="20" t="inlineStr">
        <is>
          <r>
            <t xml:space="preserve">Material</t>
          </r>
        </is>
      </c>
      <c r="B6321" s="20" t="inlineStr"/>
      <c r="C6321" s="21" t="inlineStr">
        <is>
          <r>
            <t xml:space="preserve">FONTE</t>
          </r>
        </is>
      </c>
      <c r="D6321" s="21" t="inlineStr">
        <is>
          <r>
            <t xml:space="preserve">UNID</t>
          </r>
        </is>
      </c>
      <c r="E6321" s="21" t="inlineStr">
        <is>
          <r>
            <t xml:space="preserve">COEFICIENTE</t>
          </r>
        </is>
      </c>
      <c r="F6321" s="21" t="inlineStr">
        <is>
          <r>
            <t xml:space="preserve">PREÇO UNITÁRIO</t>
          </r>
        </is>
      </c>
      <c r="G6321" s="21" t="inlineStr">
        <is>
          <r>
            <t xml:space="preserve">TOTAL</t>
          </r>
        </is>
      </c>
    </row>
    <row r="6322" customHeight="1" ht="15">
      <c r="A6322" s="22" t="inlineStr">
        <is>
          <r>
            <t xml:space="preserve">I2471</t>
          </r>
        </is>
      </c>
      <c r="B6322" s="23" t="inlineStr">
        <is>
          <r>
            <t xml:space="preserve">TRANSFORMADOR DE POTENCIAL 115 VAC 400 VA</t>
          </r>
        </is>
      </c>
      <c r="C6322" s="22" t="inlineStr">
        <is>
          <r>
            <t xml:space="preserve">SEINFRA</t>
          </r>
        </is>
      </c>
      <c r="D6322" s="22" t="inlineStr">
        <is>
          <r>
            <t xml:space="preserve">UN</t>
          </r>
        </is>
      </c>
      <c r="E6322" s="24" t="n">
        <v>1.0</v>
      </c>
      <c r="F6322" s="30" t="n">
        <v>1091.32</v>
      </c>
      <c r="G6322" s="30" t="n">
        <f>ROUND(ROUND(E6322,8)*F6322,4)</f>
        <v>1091.32</v>
      </c>
    </row>
    <row r="6323" customHeight="1" ht="15">
      <c r="A6323" s="2" t="inlineStr"/>
      <c r="B6323" s="2" t="inlineStr"/>
      <c r="C6323" s="2" t="inlineStr"/>
      <c r="D6323" s="2" t="inlineStr"/>
      <c r="E6323" s="26" t="inlineStr">
        <is>
          <r>
            <t xml:space="preserve">TOTAL Material:</t>
          </r>
        </is>
      </c>
      <c r="F6323" s="26" t="inlineStr"/>
      <c r="G6323" s="31" t="n">
        <f>SUM(G6322:G6322)</f>
        <v>1091.32</v>
      </c>
    </row>
    <row r="6324" customHeight="1" ht="15">
      <c r="A6324" s="2" t="inlineStr"/>
      <c r="B6324" s="2" t="inlineStr"/>
      <c r="C6324" s="2" t="inlineStr"/>
      <c r="D6324" s="2" t="inlineStr"/>
      <c r="E6324" s="28" t="inlineStr">
        <is>
          <r>
            <t xml:space="preserve">VALOR:</t>
          </r>
        </is>
      </c>
      <c r="F6324" s="28" t="inlineStr"/>
      <c r="G6324" s="29" t="n">
        <f>ROUND(SUM(G6323),2)</f>
        <v>1091.32</v>
      </c>
    </row>
    <row r="6325" customHeight="1" ht="15">
      <c r="A6325" s="2" t="inlineStr"/>
      <c r="B6325" s="2" t="inlineStr"/>
      <c r="C6325" s="2" t="inlineStr"/>
      <c r="D6325" s="2" t="inlineStr"/>
      <c r="E6325" s="28" t="inlineStr">
        <is>
          <r>
            <t xml:space="preserve">VALOR BDI (20.34%):</t>
          </r>
        </is>
      </c>
      <c r="F6325" s="28" t="inlineStr"/>
      <c r="G6325" s="29" t="n">
        <f>ROUND(G6324*(20.34/100),2)</f>
        <v>221.97</v>
      </c>
    </row>
    <row r="6326" customHeight="1" ht="15">
      <c r="A6326" s="2" t="inlineStr"/>
      <c r="B6326" s="2" t="inlineStr"/>
      <c r="C6326" s="2" t="inlineStr"/>
      <c r="D6326" s="2" t="inlineStr"/>
      <c r="E6326" s="28" t="inlineStr">
        <is>
          <r>
            <t xml:space="preserve">VALOR COM BDI:</t>
          </r>
        </is>
      </c>
      <c r="F6326" s="28" t="inlineStr"/>
      <c r="G6326" s="29" t="n">
        <f>G6325+G6324</f>
        <v>1313.29</v>
      </c>
    </row>
    <row r="6327" customHeight="1" ht="10">
      <c r="A6327" s="2" t="inlineStr"/>
      <c r="B6327" s="2" t="inlineStr"/>
      <c r="C6327" s="2" t="inlineStr"/>
      <c r="D6327" s="2" t="inlineStr"/>
      <c r="E6327" s="18" t="inlineStr"/>
      <c r="F6327" s="18" t="inlineStr"/>
      <c r="G6327" s="18" t="inlineStr"/>
    </row>
    <row r="6328" customHeight="1" ht="20">
      <c r="A6328" s="19" t="inlineStr">
        <is>
          <r>
            <t xml:space="preserve">​100251​ TRANSPORTE HORIZONTAL MANUAL, DE TUBO DE AÇO CARBONO LEVE OU MÉDIO, PRETO OU GALVANIZADO, COM DIÂMETRO MAIOR QUE 32 MM E MENOR OU IGUAL A 65 MM (UNIDADE: MXKM). AF_07/2019​ (MXKM)</t>
          </r>
        </is>
      </c>
      <c r="B6328" s="19" t="inlineStr"/>
      <c r="C6328" s="19" t="inlineStr"/>
      <c r="D6328" s="19" t="inlineStr"/>
      <c r="E6328" s="19" t="inlineStr"/>
      <c r="F6328" s="19" t="inlineStr"/>
      <c r="G6328" s="19" t="inlineStr"/>
    </row>
    <row r="6329" customHeight="1" ht="15">
      <c r="A6329" s="20" t="inlineStr">
        <is>
          <r>
            <t xml:space="preserve">Mão de Obra com Encargos Complementares</t>
          </r>
        </is>
      </c>
      <c r="B6329" s="20" t="inlineStr"/>
      <c r="C6329" s="21" t="inlineStr">
        <is>
          <r>
            <t xml:space="preserve">FONTE</t>
          </r>
        </is>
      </c>
      <c r="D6329" s="21" t="inlineStr">
        <is>
          <r>
            <t xml:space="preserve">UNID</t>
          </r>
        </is>
      </c>
      <c r="E6329" s="21" t="inlineStr">
        <is>
          <r>
            <t xml:space="preserve">COEFICIENTE</t>
          </r>
        </is>
      </c>
      <c r="F6329" s="21" t="inlineStr">
        <is>
          <r>
            <t xml:space="preserve">PREÇO UNITÁRIO</t>
          </r>
        </is>
      </c>
      <c r="G6329" s="21" t="inlineStr">
        <is>
          <r>
            <t xml:space="preserve">TOTAL</t>
          </r>
        </is>
      </c>
    </row>
    <row r="6330" customHeight="1" ht="15">
      <c r="A6330" s="22" t="inlineStr">
        <is>
          <r>
            <t xml:space="preserve">88316</t>
          </r>
        </is>
      </c>
      <c r="B6330" s="23" t="inlineStr">
        <is>
          <r>
            <t xml:space="preserve">SERVENTE COM ENCARGOS COMPLEMENTARES</t>
          </r>
        </is>
      </c>
      <c r="C6330" s="22" t="inlineStr">
        <is>
          <r>
            <t xml:space="preserve">SINAPI</t>
          </r>
        </is>
      </c>
      <c r="D6330" s="22" t="inlineStr">
        <is>
          <r>
            <t xml:space="preserve">H</t>
          </r>
        </is>
      </c>
      <c r="E6330" s="24" t="n">
        <v>0.6118</v>
      </c>
      <c r="F6330" s="25" t="n">
        <v>23.56</v>
      </c>
      <c r="G6330" s="25" t="n">
        <f>TRUNC(TRUNC(E6330,8)*F6330,2)</f>
        <v>14.41</v>
      </c>
    </row>
    <row r="6331" customHeight="1" ht="18">
      <c r="A6331" s="2" t="inlineStr"/>
      <c r="B6331" s="2" t="inlineStr"/>
      <c r="C6331" s="2" t="inlineStr"/>
      <c r="D6331" s="2" t="inlineStr"/>
      <c r="E6331" s="26" t="inlineStr">
        <is>
          <r>
            <t xml:space="preserve">TOTAL Mão de Obra com Encargos Complementares:</t>
          </r>
        </is>
      </c>
      <c r="F6331" s="26" t="inlineStr"/>
      <c r="G6331" s="27" t="n">
        <f>SUM(G6330:G6330)</f>
        <v>14.41</v>
      </c>
    </row>
    <row r="6332" customHeight="1" ht="15">
      <c r="A6332" s="2" t="inlineStr"/>
      <c r="B6332" s="2" t="inlineStr"/>
      <c r="C6332" s="2" t="inlineStr"/>
      <c r="D6332" s="2" t="inlineStr"/>
      <c r="E6332" s="28" t="inlineStr">
        <is>
          <r>
            <t xml:space="preserve">VALOR:</t>
          </r>
        </is>
      </c>
      <c r="F6332" s="28" t="inlineStr"/>
      <c r="G6332" s="29" t="n">
        <f>ROUND(SUM(G6331),2)</f>
        <v>14.41</v>
      </c>
    </row>
    <row r="6333" customHeight="1" ht="15">
      <c r="A6333" s="2" t="inlineStr"/>
      <c r="B6333" s="2" t="inlineStr"/>
      <c r="C6333" s="2" t="inlineStr"/>
      <c r="D6333" s="2" t="inlineStr"/>
      <c r="E6333" s="28" t="inlineStr">
        <is>
          <r>
            <t xml:space="preserve">VALOR BDI (20.34%):</t>
          </r>
        </is>
      </c>
      <c r="F6333" s="28" t="inlineStr"/>
      <c r="G6333" s="29" t="n">
        <f>ROUND(G6332*(20.34/100),2)</f>
        <v>2.93</v>
      </c>
    </row>
    <row r="6334" customHeight="1" ht="15">
      <c r="A6334" s="2" t="inlineStr"/>
      <c r="B6334" s="2" t="inlineStr"/>
      <c r="C6334" s="2" t="inlineStr"/>
      <c r="D6334" s="2" t="inlineStr"/>
      <c r="E6334" s="28" t="inlineStr">
        <is>
          <r>
            <t xml:space="preserve">VALOR COM BDI:</t>
          </r>
        </is>
      </c>
      <c r="F6334" s="28" t="inlineStr"/>
      <c r="G6334" s="29" t="n">
        <f>G6333+G6332</f>
        <v>17.34</v>
      </c>
    </row>
    <row r="6335" customHeight="1" ht="10">
      <c r="A6335" s="2" t="inlineStr"/>
      <c r="B6335" s="2" t="inlineStr"/>
      <c r="C6335" s="2" t="inlineStr"/>
      <c r="D6335" s="2" t="inlineStr"/>
      <c r="E6335" s="18" t="inlineStr"/>
      <c r="F6335" s="18" t="inlineStr"/>
      <c r="G6335" s="18" t="inlineStr"/>
    </row>
    <row r="6336" customHeight="1" ht="20">
      <c r="A6336" s="19" t="inlineStr">
        <is>
          <r>
            <t xml:space="preserve">​98577​ TRATAMENTO DE JUNTA SERRADA, COM TARUGO DE POLIETILENO E SELANTE À BASE DE SILICONE. AF_09/2023​ (M)</t>
          </r>
        </is>
      </c>
      <c r="B6336" s="19" t="inlineStr"/>
      <c r="C6336" s="19" t="inlineStr"/>
      <c r="D6336" s="19" t="inlineStr"/>
      <c r="E6336" s="19" t="inlineStr"/>
      <c r="F6336" s="19" t="inlineStr"/>
      <c r="G6336" s="19" t="inlineStr"/>
    </row>
    <row r="6337" customHeight="1" ht="15">
      <c r="A6337" s="20" t="inlineStr">
        <is>
          <r>
            <t xml:space="preserve">Material</t>
          </r>
        </is>
      </c>
      <c r="B6337" s="20" t="inlineStr"/>
      <c r="C6337" s="21" t="inlineStr">
        <is>
          <r>
            <t xml:space="preserve">FONTE</t>
          </r>
        </is>
      </c>
      <c r="D6337" s="21" t="inlineStr">
        <is>
          <r>
            <t xml:space="preserve">UNID</t>
          </r>
        </is>
      </c>
      <c r="E6337" s="21" t="inlineStr">
        <is>
          <r>
            <t xml:space="preserve">COEFICIENTE</t>
          </r>
        </is>
      </c>
      <c r="F6337" s="21" t="inlineStr">
        <is>
          <r>
            <t xml:space="preserve">PREÇO UNITÁRIO</t>
          </r>
        </is>
      </c>
      <c r="G6337" s="21" t="inlineStr">
        <is>
          <r>
            <t xml:space="preserve">TOTAL</t>
          </r>
        </is>
      </c>
    </row>
    <row r="6338" customHeight="1" ht="21">
      <c r="A6338" s="22" t="inlineStr">
        <is>
          <r>
            <t xml:space="preserve">00043142</t>
          </r>
        </is>
      </c>
      <c r="B6338" s="23" t="inlineStr">
        <is>
          <r>
            <t xml:space="preserve">SELANTE MONOCOMPONENTE A BASE DE SILICONE DE BAIXO MODULO, PARA JUNTAS DE PAVIMENTACAO</t>
          </r>
        </is>
      </c>
      <c r="C6338" s="22" t="inlineStr">
        <is>
          <r>
            <t xml:space="preserve">SINAPI</t>
          </r>
        </is>
      </c>
      <c r="D6338" s="22" t="inlineStr">
        <is>
          <r>
            <t xml:space="preserve">L</t>
          </r>
        </is>
      </c>
      <c r="E6338" s="24" t="n">
        <v>0.054</v>
      </c>
      <c r="F6338" s="25" t="n">
        <v>182.77</v>
      </c>
      <c r="G6338" s="25" t="n">
        <f>TRUNC(TRUNC(E6338,8)*F6338,2)</f>
        <v>9.86</v>
      </c>
    </row>
    <row r="6339" customHeight="1" ht="21">
      <c r="A6339" s="22" t="inlineStr">
        <is>
          <r>
            <t xml:space="preserve">00044073</t>
          </r>
        </is>
      </c>
      <c r="B6339" s="23" t="inlineStr">
        <is>
          <r>
            <t xml:space="preserve">TARUGO DELIMITADOR DE PROFUNDIDADE EM ESPUMA DE POLIETILENO DE BAIXA DENSIDADE 10 MM, CINZA</t>
          </r>
        </is>
      </c>
      <c r="C6339" s="22" t="inlineStr">
        <is>
          <r>
            <t xml:space="preserve">SINAPI</t>
          </r>
        </is>
      </c>
      <c r="D6339" s="22" t="inlineStr">
        <is>
          <r>
            <t xml:space="preserve">M</t>
          </r>
        </is>
      </c>
      <c r="E6339" s="24" t="n">
        <v>1.0</v>
      </c>
      <c r="F6339" s="25" t="n">
        <v>0.84</v>
      </c>
      <c r="G6339" s="25" t="n">
        <f>TRUNC(TRUNC(E6339,8)*F6339,2)</f>
        <v>0.84</v>
      </c>
    </row>
    <row r="6340" customHeight="1" ht="15">
      <c r="A6340" s="2" t="inlineStr"/>
      <c r="B6340" s="2" t="inlineStr"/>
      <c r="C6340" s="2" t="inlineStr"/>
      <c r="D6340" s="2" t="inlineStr"/>
      <c r="E6340" s="26" t="inlineStr">
        <is>
          <r>
            <t xml:space="preserve">TOTAL Material:</t>
          </r>
        </is>
      </c>
      <c r="F6340" s="26" t="inlineStr"/>
      <c r="G6340" s="27" t="n">
        <f>SUM(G6338:G6339)</f>
        <v>10.7</v>
      </c>
    </row>
    <row r="6341" customHeight="1" ht="15">
      <c r="A6341" s="20" t="inlineStr">
        <is>
          <r>
            <t xml:space="preserve">Mão de Obra com Encargos Complementares</t>
          </r>
        </is>
      </c>
      <c r="B6341" s="20" t="inlineStr"/>
      <c r="C6341" s="21" t="inlineStr">
        <is>
          <r>
            <t xml:space="preserve">FONTE</t>
          </r>
        </is>
      </c>
      <c r="D6341" s="21" t="inlineStr">
        <is>
          <r>
            <t xml:space="preserve">UNID</t>
          </r>
        </is>
      </c>
      <c r="E6341" s="21" t="inlineStr">
        <is>
          <r>
            <t xml:space="preserve">COEFICIENTE</t>
          </r>
        </is>
      </c>
      <c r="F6341" s="21" t="inlineStr">
        <is>
          <r>
            <t xml:space="preserve">PREÇO UNITÁRIO</t>
          </r>
        </is>
      </c>
      <c r="G6341" s="21" t="inlineStr">
        <is>
          <r>
            <t xml:space="preserve">TOTAL</t>
          </r>
        </is>
      </c>
    </row>
    <row r="6342" customHeight="1" ht="15">
      <c r="A6342" s="22" t="inlineStr">
        <is>
          <r>
            <t xml:space="preserve">88309</t>
          </r>
        </is>
      </c>
      <c r="B6342" s="23" t="inlineStr">
        <is>
          <r>
            <t xml:space="preserve">PEDREIRO COM ENCARGOS COMPLEMENTARES</t>
          </r>
        </is>
      </c>
      <c r="C6342" s="22" t="inlineStr">
        <is>
          <r>
            <t xml:space="preserve">SINAPI</t>
          </r>
        </is>
      </c>
      <c r="D6342" s="22" t="inlineStr">
        <is>
          <r>
            <t xml:space="preserve">H</t>
          </r>
        </is>
      </c>
      <c r="E6342" s="24" t="n">
        <v>1.1655</v>
      </c>
      <c r="F6342" s="25" t="n">
        <v>30.58</v>
      </c>
      <c r="G6342" s="25" t="n">
        <f>TRUNC(TRUNC(E6342,8)*F6342,2)</f>
        <v>35.64</v>
      </c>
    </row>
    <row r="6343" customHeight="1" ht="15">
      <c r="A6343" s="22" t="inlineStr">
        <is>
          <r>
            <t xml:space="preserve">88316</t>
          </r>
        </is>
      </c>
      <c r="B6343" s="23" t="inlineStr">
        <is>
          <r>
            <t xml:space="preserve">SERVENTE COM ENCARGOS COMPLEMENTARES</t>
          </r>
        </is>
      </c>
      <c r="C6343" s="22" t="inlineStr">
        <is>
          <r>
            <t xml:space="preserve">SINAPI</t>
          </r>
        </is>
      </c>
      <c r="D6343" s="22" t="inlineStr">
        <is>
          <r>
            <t xml:space="preserve">H</t>
          </r>
        </is>
      </c>
      <c r="E6343" s="24" t="n">
        <v>0.2359</v>
      </c>
      <c r="F6343" s="25" t="n">
        <v>23.56</v>
      </c>
      <c r="G6343" s="25" t="n">
        <f>TRUNC(TRUNC(E6343,8)*F6343,2)</f>
        <v>5.55</v>
      </c>
    </row>
    <row r="6344" customHeight="1" ht="18">
      <c r="A6344" s="2" t="inlineStr"/>
      <c r="B6344" s="2" t="inlineStr"/>
      <c r="C6344" s="2" t="inlineStr"/>
      <c r="D6344" s="2" t="inlineStr"/>
      <c r="E6344" s="26" t="inlineStr">
        <is>
          <r>
            <t xml:space="preserve">TOTAL Mão de Obra com Encargos Complementares:</t>
          </r>
        </is>
      </c>
      <c r="F6344" s="26" t="inlineStr"/>
      <c r="G6344" s="27" t="n">
        <f>SUM(G6342:G6343)</f>
        <v>41.19</v>
      </c>
    </row>
    <row r="6345" customHeight="1" ht="15">
      <c r="A6345" s="2" t="inlineStr"/>
      <c r="B6345" s="2" t="inlineStr"/>
      <c r="C6345" s="2" t="inlineStr"/>
      <c r="D6345" s="2" t="inlineStr"/>
      <c r="E6345" s="28" t="inlineStr">
        <is>
          <r>
            <t xml:space="preserve">VALOR:</t>
          </r>
        </is>
      </c>
      <c r="F6345" s="28" t="inlineStr"/>
      <c r="G6345" s="29" t="n">
        <f>ROUND(SUM(G6340,G6344),2)</f>
        <v>51.89</v>
      </c>
    </row>
    <row r="6346" customHeight="1" ht="15">
      <c r="A6346" s="2" t="inlineStr"/>
      <c r="B6346" s="2" t="inlineStr"/>
      <c r="C6346" s="2" t="inlineStr"/>
      <c r="D6346" s="2" t="inlineStr"/>
      <c r="E6346" s="28" t="inlineStr">
        <is>
          <r>
            <t xml:space="preserve">VALOR BDI (20.34%):</t>
          </r>
        </is>
      </c>
      <c r="F6346" s="28" t="inlineStr"/>
      <c r="G6346" s="29" t="n">
        <f>ROUND(G6345*(20.34/100),2)</f>
        <v>10.55</v>
      </c>
    </row>
    <row r="6347" customHeight="1" ht="15">
      <c r="A6347" s="2" t="inlineStr"/>
      <c r="B6347" s="2" t="inlineStr"/>
      <c r="C6347" s="2" t="inlineStr"/>
      <c r="D6347" s="2" t="inlineStr"/>
      <c r="E6347" s="28" t="inlineStr">
        <is>
          <r>
            <t xml:space="preserve">VALOR COM BDI:</t>
          </r>
        </is>
      </c>
      <c r="F6347" s="28" t="inlineStr"/>
      <c r="G6347" s="29" t="n">
        <f>G6346+G6345</f>
        <v>62.44</v>
      </c>
    </row>
    <row r="6348" customHeight="1" ht="10">
      <c r="A6348" s="2" t="inlineStr"/>
      <c r="B6348" s="2" t="inlineStr"/>
      <c r="C6348" s="2" t="inlineStr"/>
      <c r="D6348" s="2" t="inlineStr"/>
      <c r="E6348" s="18" t="inlineStr"/>
      <c r="F6348" s="18" t="inlineStr"/>
      <c r="G6348" s="18" t="inlineStr"/>
    </row>
    <row r="6349" customHeight="1" ht="20">
      <c r="A6349" s="19" t="inlineStr">
        <is>
          <r>
            <t xml:space="preserve">​I0779​ TRATOR DE ESTEIRAS C/LÂMINA E ESC. HP 155 (CHP)​ (H)</t>
          </r>
        </is>
      </c>
      <c r="B6349" s="19" t="inlineStr"/>
      <c r="C6349" s="19" t="inlineStr"/>
      <c r="D6349" s="19" t="inlineStr"/>
      <c r="E6349" s="19" t="inlineStr"/>
      <c r="F6349" s="19" t="inlineStr"/>
      <c r="G6349" s="19" t="inlineStr"/>
    </row>
    <row r="6350" customHeight="1" ht="15">
      <c r="A6350" s="20" t="inlineStr">
        <is>
          <r>
            <t xml:space="preserve">Geral</t>
          </r>
        </is>
      </c>
      <c r="B6350" s="20" t="inlineStr"/>
      <c r="C6350" s="21" t="inlineStr">
        <is>
          <r>
            <t xml:space="preserve">FONTE</t>
          </r>
        </is>
      </c>
      <c r="D6350" s="21" t="inlineStr">
        <is>
          <r>
            <t xml:space="preserve">UNID</t>
          </r>
        </is>
      </c>
      <c r="E6350" s="21" t="inlineStr">
        <is>
          <r>
            <t xml:space="preserve">COEFICIENTE</t>
          </r>
        </is>
      </c>
      <c r="F6350" s="21" t="inlineStr">
        <is>
          <r>
            <t xml:space="preserve">PREÇO UNITÁRIO</t>
          </r>
        </is>
      </c>
      <c r="G6350" s="21" t="inlineStr">
        <is>
          <r>
            <t xml:space="preserve">TOTAL</t>
          </r>
        </is>
      </c>
    </row>
    <row r="6351" customHeight="1" ht="21">
      <c r="A6351" s="22" t="inlineStr">
        <is>
          <r>
            <t xml:space="preserve">I2842</t>
          </r>
        </is>
      </c>
      <c r="B6351" s="23" t="inlineStr">
        <is>
          <r>
            <t xml:space="preserve">MÃO DE OBRA DE OPERAÇÃO DO TRATOR DE ESTEIRAS C/ LÂMINA E ESC. (155 HP)</t>
          </r>
        </is>
      </c>
      <c r="C6351" s="22" t="inlineStr">
        <is>
          <r>
            <t xml:space="preserve">SEINFRA</t>
          </r>
        </is>
      </c>
      <c r="D6351" s="22" t="inlineStr">
        <is>
          <r>
            <t xml:space="preserve">H</t>
          </r>
        </is>
      </c>
      <c r="E6351" s="24" t="n">
        <v>1.0</v>
      </c>
      <c r="F6351" s="30" t="n">
        <v>32.45</v>
      </c>
      <c r="G6351" s="30" t="n">
        <f>ROUND(ROUND(E6351,8)*F6351,4)</f>
        <v>32.45</v>
      </c>
    </row>
    <row r="6352" customHeight="1" ht="21">
      <c r="A6352" s="22" t="inlineStr">
        <is>
          <r>
            <t xml:space="preserve">I2841</t>
          </r>
        </is>
      </c>
      <c r="B6352" s="23" t="inlineStr">
        <is>
          <r>
            <t xml:space="preserve">MATERIAL DE OPERAÇÃO DO TRATOR DE ESTEIRAS C/ LÂMINA E ESC. (155 HP)</t>
          </r>
        </is>
      </c>
      <c r="C6352" s="22" t="inlineStr">
        <is>
          <r>
            <t xml:space="preserve">SEINFRA</t>
          </r>
        </is>
      </c>
      <c r="D6352" s="22" t="inlineStr">
        <is>
          <r>
            <t xml:space="preserve">H</t>
          </r>
        </is>
      </c>
      <c r="E6352" s="24" t="n">
        <v>1.0</v>
      </c>
      <c r="F6352" s="30" t="n">
        <v>116.0175</v>
      </c>
      <c r="G6352" s="30" t="n">
        <f>ROUND(ROUND(E6352,8)*F6352,4)</f>
        <v>116.0175</v>
      </c>
    </row>
    <row r="6353" customHeight="1" ht="15">
      <c r="A6353" s="22" t="inlineStr">
        <is>
          <r>
            <t xml:space="preserve">I2701</t>
          </r>
        </is>
      </c>
      <c r="B6353" s="23" t="inlineStr">
        <is>
          <r>
            <t xml:space="preserve">DEPRECIAÇÃO</t>
          </r>
        </is>
      </c>
      <c r="C6353" s="22" t="inlineStr">
        <is>
          <r>
            <t xml:space="preserve">SEINFRA</t>
          </r>
        </is>
      </c>
      <c r="D6353" s="22" t="inlineStr">
        <is>
          <r>
            <t xml:space="preserve">H</t>
          </r>
        </is>
      </c>
      <c r="E6353" s="24" t="n">
        <v>45.5809</v>
      </c>
      <c r="F6353" s="30" t="n">
        <v>1.0</v>
      </c>
      <c r="G6353" s="30" t="n">
        <f>ROUND(ROUND(E6353,8)*F6353,4)</f>
        <v>45.5809</v>
      </c>
    </row>
    <row r="6354" customHeight="1" ht="15">
      <c r="A6354" s="22" t="inlineStr">
        <is>
          <r>
            <t xml:space="preserve">I2702</t>
          </r>
        </is>
      </c>
      <c r="B6354" s="23" t="inlineStr">
        <is>
          <r>
            <t xml:space="preserve">JUROS</t>
          </r>
        </is>
      </c>
      <c r="C6354" s="22" t="inlineStr">
        <is>
          <r>
            <t xml:space="preserve">SEINFRA</t>
          </r>
        </is>
      </c>
      <c r="D6354" s="22" t="inlineStr">
        <is>
          <r>
            <t xml:space="preserve">H</t>
          </r>
        </is>
      </c>
      <c r="E6354" s="24" t="n">
        <v>18.8021</v>
      </c>
      <c r="F6354" s="30" t="n">
        <v>1.0</v>
      </c>
      <c r="G6354" s="30" t="n">
        <f>ROUND(ROUND(E6354,8)*F6354,4)</f>
        <v>18.8021</v>
      </c>
    </row>
    <row r="6355" customHeight="1" ht="15">
      <c r="A6355" s="22" t="inlineStr">
        <is>
          <r>
            <t xml:space="preserve">I2703</t>
          </r>
        </is>
      </c>
      <c r="B6355" s="23" t="inlineStr">
        <is>
          <r>
            <t xml:space="preserve">MANUTENÇÃO</t>
          </r>
        </is>
      </c>
      <c r="C6355" s="22" t="inlineStr">
        <is>
          <r>
            <t xml:space="preserve">SEINFRA</t>
          </r>
        </is>
      </c>
      <c r="D6355" s="22" t="inlineStr">
        <is>
          <r>
            <t xml:space="preserve">H</t>
          </r>
        </is>
      </c>
      <c r="E6355" s="24" t="n">
        <v>68.3714</v>
      </c>
      <c r="F6355" s="30" t="n">
        <v>1.0</v>
      </c>
      <c r="G6355" s="30" t="n">
        <f>ROUND(ROUND(E6355,8)*F6355,4)</f>
        <v>68.3714</v>
      </c>
    </row>
    <row r="6356" customHeight="1" ht="15">
      <c r="A6356" s="2" t="inlineStr"/>
      <c r="B6356" s="2" t="inlineStr"/>
      <c r="C6356" s="2" t="inlineStr"/>
      <c r="D6356" s="2" t="inlineStr"/>
      <c r="E6356" s="26" t="inlineStr">
        <is>
          <r>
            <t xml:space="preserve">TOTAL Geral:</t>
          </r>
        </is>
      </c>
      <c r="F6356" s="26" t="inlineStr"/>
      <c r="G6356" s="31" t="n">
        <f>SUM(G6351:G6355)</f>
        <v>281.2219</v>
      </c>
    </row>
    <row r="6357" customHeight="1" ht="15">
      <c r="A6357" s="2" t="inlineStr"/>
      <c r="B6357" s="2" t="inlineStr"/>
      <c r="C6357" s="2" t="inlineStr"/>
      <c r="D6357" s="2" t="inlineStr"/>
      <c r="E6357" s="28" t="inlineStr">
        <is>
          <r>
            <t xml:space="preserve">VALOR:</t>
          </r>
        </is>
      </c>
      <c r="F6357" s="28" t="inlineStr"/>
      <c r="G6357" s="29" t="n">
        <f>ROUND(SUM(G6356),2)</f>
        <v>281.22</v>
      </c>
    </row>
    <row r="6358" customHeight="1" ht="15">
      <c r="A6358" s="2" t="inlineStr"/>
      <c r="B6358" s="2" t="inlineStr"/>
      <c r="C6358" s="2" t="inlineStr"/>
      <c r="D6358" s="2" t="inlineStr"/>
      <c r="E6358" s="28" t="inlineStr">
        <is>
          <r>
            <t xml:space="preserve">VALOR BDI (20.34%):</t>
          </r>
        </is>
      </c>
      <c r="F6358" s="28" t="inlineStr"/>
      <c r="G6358" s="29" t="n">
        <f>ROUND(G6357*(20.34/100),2)</f>
        <v>57.2</v>
      </c>
    </row>
    <row r="6359" customHeight="1" ht="15">
      <c r="A6359" s="2" t="inlineStr"/>
      <c r="B6359" s="2" t="inlineStr"/>
      <c r="C6359" s="2" t="inlineStr"/>
      <c r="D6359" s="2" t="inlineStr"/>
      <c r="E6359" s="28" t="inlineStr">
        <is>
          <r>
            <t xml:space="preserve">VALOR COM BDI:</t>
          </r>
        </is>
      </c>
      <c r="F6359" s="28" t="inlineStr"/>
      <c r="G6359" s="29" t="n">
        <f>G6358+G6357</f>
        <v>338.42</v>
      </c>
    </row>
    <row r="6360" customHeight="1" ht="10">
      <c r="A6360" s="2" t="inlineStr"/>
      <c r="B6360" s="2" t="inlineStr"/>
      <c r="C6360" s="2" t="inlineStr"/>
      <c r="D6360" s="2" t="inlineStr"/>
      <c r="E6360" s="18" t="inlineStr"/>
      <c r="F6360" s="18" t="inlineStr"/>
      <c r="G6360" s="18" t="inlineStr"/>
    </row>
    <row r="6361" customHeight="1" ht="20">
      <c r="A6361" s="19" t="inlineStr">
        <is>
          <r>
            <t xml:space="preserve">​5853​ TRATOR DE ESTEIRAS, POTÊNCIA 150 HP, PESO OPERACIONAL 16,7 T, COM RODA MOTRIZ ELEVADA E LÂMINA 3,18 M3 - CHI DIURNO. AF_06/2014​ (CHI)</t>
          </r>
        </is>
      </c>
      <c r="B6361" s="19" t="inlineStr"/>
      <c r="C6361" s="19" t="inlineStr"/>
      <c r="D6361" s="19" t="inlineStr"/>
      <c r="E6361" s="19" t="inlineStr"/>
      <c r="F6361" s="19" t="inlineStr"/>
      <c r="G6361" s="19" t="inlineStr"/>
    </row>
    <row r="6362" customHeight="1" ht="15">
      <c r="A6362" s="20" t="inlineStr">
        <is>
          <r>
            <t xml:space="preserve">Mão de Obra com Encargos Complementares</t>
          </r>
        </is>
      </c>
      <c r="B6362" s="20" t="inlineStr"/>
      <c r="C6362" s="21" t="inlineStr">
        <is>
          <r>
            <t xml:space="preserve">FONTE</t>
          </r>
        </is>
      </c>
      <c r="D6362" s="21" t="inlineStr">
        <is>
          <r>
            <t xml:space="preserve">UNID</t>
          </r>
        </is>
      </c>
      <c r="E6362" s="21" t="inlineStr">
        <is>
          <r>
            <t xml:space="preserve">COEFICIENTE</t>
          </r>
        </is>
      </c>
      <c r="F6362" s="21" t="inlineStr">
        <is>
          <r>
            <t xml:space="preserve">PREÇO UNITÁRIO</t>
          </r>
        </is>
      </c>
      <c r="G6362" s="21" t="inlineStr">
        <is>
          <r>
            <t xml:space="preserve">TOTAL</t>
          </r>
        </is>
      </c>
    </row>
    <row r="6363" customHeight="1" ht="15">
      <c r="A6363" s="22" t="inlineStr">
        <is>
          <r>
            <t xml:space="preserve">88324</t>
          </r>
        </is>
      </c>
      <c r="B6363" s="23" t="inlineStr">
        <is>
          <r>
            <t xml:space="preserve">TRATORISTA COM ENCARGOS COMPLEMENTARES</t>
          </r>
        </is>
      </c>
      <c r="C6363" s="22" t="inlineStr">
        <is>
          <r>
            <t xml:space="preserve">SINAPI</t>
          </r>
        </is>
      </c>
      <c r="D6363" s="22" t="inlineStr">
        <is>
          <r>
            <t xml:space="preserve">H</t>
          </r>
        </is>
      </c>
      <c r="E6363" s="24" t="n">
        <v>1.0</v>
      </c>
      <c r="F6363" s="25" t="n">
        <v>35.59</v>
      </c>
      <c r="G6363" s="25" t="n">
        <f>TRUNC(TRUNC(E6363,8)*F6363,2)</f>
        <v>35.59</v>
      </c>
    </row>
    <row r="6364" customHeight="1" ht="18">
      <c r="A6364" s="2" t="inlineStr"/>
      <c r="B6364" s="2" t="inlineStr"/>
      <c r="C6364" s="2" t="inlineStr"/>
      <c r="D6364" s="2" t="inlineStr"/>
      <c r="E6364" s="26" t="inlineStr">
        <is>
          <r>
            <t xml:space="preserve">TOTAL Mão de Obra com Encargos Complementares:</t>
          </r>
        </is>
      </c>
      <c r="F6364" s="26" t="inlineStr"/>
      <c r="G6364" s="27" t="n">
        <f>SUM(G6363:G6363)</f>
        <v>35.59</v>
      </c>
    </row>
    <row r="6365" customHeight="1" ht="15">
      <c r="A6365" s="20" t="inlineStr">
        <is>
          <r>
            <t xml:space="preserve">Serviço</t>
          </r>
        </is>
      </c>
      <c r="B6365" s="20" t="inlineStr"/>
      <c r="C6365" s="21" t="inlineStr">
        <is>
          <r>
            <t xml:space="preserve">FONTE</t>
          </r>
        </is>
      </c>
      <c r="D6365" s="21" t="inlineStr">
        <is>
          <r>
            <t xml:space="preserve">UNID</t>
          </r>
        </is>
      </c>
      <c r="E6365" s="21" t="inlineStr">
        <is>
          <r>
            <t xml:space="preserve">COEFICIENTE</t>
          </r>
        </is>
      </c>
      <c r="F6365" s="21" t="inlineStr">
        <is>
          <r>
            <t xml:space="preserve">PREÇO UNITÁRIO</t>
          </r>
        </is>
      </c>
      <c r="G6365" s="21" t="inlineStr">
        <is>
          <r>
            <t xml:space="preserve">TOTAL</t>
          </r>
        </is>
      </c>
    </row>
    <row r="6366" customHeight="1" ht="29">
      <c r="A6366" s="22" t="inlineStr">
        <is>
          <r>
            <t xml:space="preserve">89009</t>
          </r>
        </is>
      </c>
      <c r="B6366" s="23" t="inlineStr">
        <is>
          <r>
            <t xml:space="preserve">TRATOR DE ESTEIRAS, POTÊNCIA 150 HP, PESO OPERACIONAL 16,7 T, COM RODA MOTRIZ ELEVADA E LÂMINA 3,18 M3 - DEPRECIAÇÃO. AF_06/2014</t>
          </r>
        </is>
      </c>
      <c r="C6366" s="22" t="inlineStr">
        <is>
          <r>
            <t xml:space="preserve">SINAPI</t>
          </r>
        </is>
      </c>
      <c r="D6366" s="22" t="inlineStr">
        <is>
          <r>
            <t xml:space="preserve">H</t>
          </r>
        </is>
      </c>
      <c r="E6366" s="24" t="n">
        <v>1.0</v>
      </c>
      <c r="F6366" s="25" t="n">
        <v>43.54</v>
      </c>
      <c r="G6366" s="25" t="n">
        <f>TRUNC(TRUNC(E6366,8)*F6366,2)</f>
        <v>43.54</v>
      </c>
    </row>
    <row r="6367" customHeight="1" ht="29">
      <c r="A6367" s="22" t="inlineStr">
        <is>
          <r>
            <t xml:space="preserve">89010</t>
          </r>
        </is>
      </c>
      <c r="B6367" s="23" t="inlineStr">
        <is>
          <r>
            <t xml:space="preserve">TRATOR DE ESTEIRAS, POTÊNCIA 150 HP, PESO OPERACIONAL 16,7 T, COM RODA MOTRIZ ELEVADA E LÂMINA 3,18 M3 - JUROS. AF_06/2014</t>
          </r>
        </is>
      </c>
      <c r="C6367" s="22" t="inlineStr">
        <is>
          <r>
            <t xml:space="preserve">SINAPI</t>
          </r>
        </is>
      </c>
      <c r="D6367" s="22" t="inlineStr">
        <is>
          <r>
            <t xml:space="preserve">H</t>
          </r>
        </is>
      </c>
      <c r="E6367" s="24" t="n">
        <v>1.0</v>
      </c>
      <c r="F6367" s="25" t="n">
        <v>19.18</v>
      </c>
      <c r="G6367" s="25" t="n">
        <f>TRUNC(TRUNC(E6367,8)*F6367,2)</f>
        <v>19.18</v>
      </c>
    </row>
    <row r="6368" customHeight="1" ht="15">
      <c r="A6368" s="2" t="inlineStr"/>
      <c r="B6368" s="2" t="inlineStr"/>
      <c r="C6368" s="2" t="inlineStr"/>
      <c r="D6368" s="2" t="inlineStr"/>
      <c r="E6368" s="26" t="inlineStr">
        <is>
          <r>
            <t xml:space="preserve">TOTAL Serviço:</t>
          </r>
        </is>
      </c>
      <c r="F6368" s="26" t="inlineStr"/>
      <c r="G6368" s="27" t="n">
        <f>SUM(G6366:G6367)</f>
        <v>62.72</v>
      </c>
    </row>
    <row r="6369" customHeight="1" ht="15">
      <c r="A6369" s="2" t="inlineStr"/>
      <c r="B6369" s="2" t="inlineStr"/>
      <c r="C6369" s="2" t="inlineStr"/>
      <c r="D6369" s="2" t="inlineStr"/>
      <c r="E6369" s="28" t="inlineStr">
        <is>
          <r>
            <t xml:space="preserve">VALOR:</t>
          </r>
        </is>
      </c>
      <c r="F6369" s="28" t="inlineStr"/>
      <c r="G6369" s="29" t="n">
        <f>ROUND(SUM(G6364,G6368),2)</f>
        <v>98.31</v>
      </c>
    </row>
    <row r="6370" customHeight="1" ht="15">
      <c r="A6370" s="2" t="inlineStr"/>
      <c r="B6370" s="2" t="inlineStr"/>
      <c r="C6370" s="2" t="inlineStr"/>
      <c r="D6370" s="2" t="inlineStr"/>
      <c r="E6370" s="28" t="inlineStr">
        <is>
          <r>
            <t xml:space="preserve">VALOR BDI (20.34%):</t>
          </r>
        </is>
      </c>
      <c r="F6370" s="28" t="inlineStr"/>
      <c r="G6370" s="29" t="n">
        <f>ROUND(G6369*(20.34/100),2)</f>
        <v>20.0</v>
      </c>
    </row>
    <row r="6371" customHeight="1" ht="15">
      <c r="A6371" s="2" t="inlineStr"/>
      <c r="B6371" s="2" t="inlineStr"/>
      <c r="C6371" s="2" t="inlineStr"/>
      <c r="D6371" s="2" t="inlineStr"/>
      <c r="E6371" s="28" t="inlineStr">
        <is>
          <r>
            <t xml:space="preserve">VALOR COM BDI:</t>
          </r>
        </is>
      </c>
      <c r="F6371" s="28" t="inlineStr"/>
      <c r="G6371" s="29" t="n">
        <f>G6370+G6369</f>
        <v>118.31</v>
      </c>
    </row>
    <row r="6372" customHeight="1" ht="10">
      <c r="A6372" s="2" t="inlineStr"/>
      <c r="B6372" s="2" t="inlineStr"/>
      <c r="C6372" s="2" t="inlineStr"/>
      <c r="D6372" s="2" t="inlineStr"/>
      <c r="E6372" s="18" t="inlineStr"/>
      <c r="F6372" s="18" t="inlineStr"/>
      <c r="G6372" s="18" t="inlineStr"/>
    </row>
    <row r="6373" customHeight="1" ht="20">
      <c r="A6373" s="19" t="inlineStr">
        <is>
          <r>
            <t xml:space="preserve">​5851​ TRATOR DE ESTEIRAS, POTÊNCIA 150 HP, PESO OPERACIONAL 16,7 T, COM RODA MOTRIZ ELEVADA E LÂMINA 3,18 M3 - CHP DIURNO. AF_06/2014​ (CHP)</t>
          </r>
        </is>
      </c>
      <c r="B6373" s="19" t="inlineStr"/>
      <c r="C6373" s="19" t="inlineStr"/>
      <c r="D6373" s="19" t="inlineStr"/>
      <c r="E6373" s="19" t="inlineStr"/>
      <c r="F6373" s="19" t="inlineStr"/>
      <c r="G6373" s="19" t="inlineStr"/>
    </row>
    <row r="6374" customHeight="1" ht="15">
      <c r="A6374" s="20" t="inlineStr">
        <is>
          <r>
            <t xml:space="preserve">Mão de Obra com Encargos Complementares</t>
          </r>
        </is>
      </c>
      <c r="B6374" s="20" t="inlineStr"/>
      <c r="C6374" s="21" t="inlineStr">
        <is>
          <r>
            <t xml:space="preserve">FONTE</t>
          </r>
        </is>
      </c>
      <c r="D6374" s="21" t="inlineStr">
        <is>
          <r>
            <t xml:space="preserve">UNID</t>
          </r>
        </is>
      </c>
      <c r="E6374" s="21" t="inlineStr">
        <is>
          <r>
            <t xml:space="preserve">COEFICIENTE</t>
          </r>
        </is>
      </c>
      <c r="F6374" s="21" t="inlineStr">
        <is>
          <r>
            <t xml:space="preserve">PREÇO UNITÁRIO</t>
          </r>
        </is>
      </c>
      <c r="G6374" s="21" t="inlineStr">
        <is>
          <r>
            <t xml:space="preserve">TOTAL</t>
          </r>
        </is>
      </c>
    </row>
    <row r="6375" customHeight="1" ht="15">
      <c r="A6375" s="22" t="inlineStr">
        <is>
          <r>
            <t xml:space="preserve">88324</t>
          </r>
        </is>
      </c>
      <c r="B6375" s="23" t="inlineStr">
        <is>
          <r>
            <t xml:space="preserve">TRATORISTA COM ENCARGOS COMPLEMENTARES</t>
          </r>
        </is>
      </c>
      <c r="C6375" s="22" t="inlineStr">
        <is>
          <r>
            <t xml:space="preserve">SINAPI</t>
          </r>
        </is>
      </c>
      <c r="D6375" s="22" t="inlineStr">
        <is>
          <r>
            <t xml:space="preserve">H</t>
          </r>
        </is>
      </c>
      <c r="E6375" s="24" t="n">
        <v>1.0</v>
      </c>
      <c r="F6375" s="25" t="n">
        <v>35.59</v>
      </c>
      <c r="G6375" s="25" t="n">
        <f>TRUNC(TRUNC(E6375,8)*F6375,2)</f>
        <v>35.59</v>
      </c>
    </row>
    <row r="6376" customHeight="1" ht="18">
      <c r="A6376" s="2" t="inlineStr"/>
      <c r="B6376" s="2" t="inlineStr"/>
      <c r="C6376" s="2" t="inlineStr"/>
      <c r="D6376" s="2" t="inlineStr"/>
      <c r="E6376" s="26" t="inlineStr">
        <is>
          <r>
            <t xml:space="preserve">TOTAL Mão de Obra com Encargos Complementares:</t>
          </r>
        </is>
      </c>
      <c r="F6376" s="26" t="inlineStr"/>
      <c r="G6376" s="27" t="n">
        <f>SUM(G6375:G6375)</f>
        <v>35.59</v>
      </c>
    </row>
    <row r="6377" customHeight="1" ht="15">
      <c r="A6377" s="20" t="inlineStr">
        <is>
          <r>
            <t xml:space="preserve">Serviço</t>
          </r>
        </is>
      </c>
      <c r="B6377" s="20" t="inlineStr"/>
      <c r="C6377" s="21" t="inlineStr">
        <is>
          <r>
            <t xml:space="preserve">FONTE</t>
          </r>
        </is>
      </c>
      <c r="D6377" s="21" t="inlineStr">
        <is>
          <r>
            <t xml:space="preserve">UNID</t>
          </r>
        </is>
      </c>
      <c r="E6377" s="21" t="inlineStr">
        <is>
          <r>
            <t xml:space="preserve">COEFICIENTE</t>
          </r>
        </is>
      </c>
      <c r="F6377" s="21" t="inlineStr">
        <is>
          <r>
            <t xml:space="preserve">PREÇO UNITÁRIO</t>
          </r>
        </is>
      </c>
      <c r="G6377" s="21" t="inlineStr">
        <is>
          <r>
            <t xml:space="preserve">TOTAL</t>
          </r>
        </is>
      </c>
    </row>
    <row r="6378" customHeight="1" ht="29">
      <c r="A6378" s="22" t="inlineStr">
        <is>
          <r>
            <t xml:space="preserve">89009</t>
          </r>
        </is>
      </c>
      <c r="B6378" s="23" t="inlineStr">
        <is>
          <r>
            <t xml:space="preserve">TRATOR DE ESTEIRAS, POTÊNCIA 150 HP, PESO OPERACIONAL 16,7 T, COM RODA MOTRIZ ELEVADA E LÂMINA 3,18 M3 - DEPRECIAÇÃO. AF_06/2014</t>
          </r>
        </is>
      </c>
      <c r="C6378" s="22" t="inlineStr">
        <is>
          <r>
            <t xml:space="preserve">SINAPI</t>
          </r>
        </is>
      </c>
      <c r="D6378" s="22" t="inlineStr">
        <is>
          <r>
            <t xml:space="preserve">H</t>
          </r>
        </is>
      </c>
      <c r="E6378" s="24" t="n">
        <v>1.0</v>
      </c>
      <c r="F6378" s="25" t="n">
        <v>43.54</v>
      </c>
      <c r="G6378" s="25" t="n">
        <f>TRUNC(TRUNC(E6378,8)*F6378,2)</f>
        <v>43.54</v>
      </c>
    </row>
    <row r="6379" customHeight="1" ht="29">
      <c r="A6379" s="22" t="inlineStr">
        <is>
          <r>
            <t xml:space="preserve">89010</t>
          </r>
        </is>
      </c>
      <c r="B6379" s="23" t="inlineStr">
        <is>
          <r>
            <t xml:space="preserve">TRATOR DE ESTEIRAS, POTÊNCIA 150 HP, PESO OPERACIONAL 16,7 T, COM RODA MOTRIZ ELEVADA E LÂMINA 3,18 M3 - JUROS. AF_06/2014</t>
          </r>
        </is>
      </c>
      <c r="C6379" s="22" t="inlineStr">
        <is>
          <r>
            <t xml:space="preserve">SINAPI</t>
          </r>
        </is>
      </c>
      <c r="D6379" s="22" t="inlineStr">
        <is>
          <r>
            <t xml:space="preserve">H</t>
          </r>
        </is>
      </c>
      <c r="E6379" s="24" t="n">
        <v>1.0</v>
      </c>
      <c r="F6379" s="25" t="n">
        <v>19.18</v>
      </c>
      <c r="G6379" s="25" t="n">
        <f>TRUNC(TRUNC(E6379,8)*F6379,2)</f>
        <v>19.18</v>
      </c>
    </row>
    <row r="6380" customHeight="1" ht="29">
      <c r="A6380" s="22" t="inlineStr">
        <is>
          <r>
            <t xml:space="preserve">53810</t>
          </r>
        </is>
      </c>
      <c r="B6380" s="23" t="inlineStr">
        <is>
          <r>
            <t xml:space="preserve">TRATOR DE ESTEIRAS, POTÊNCIA 150 HP, PESO OPERACIONAL 16,7 T, COM RODA MOTRIZ ELEVADA E LÂMINA 3,18 M3 - MANUTENÇÃO. AF_06/2014</t>
          </r>
        </is>
      </c>
      <c r="C6380" s="22" t="inlineStr">
        <is>
          <r>
            <t xml:space="preserve">SINAPI</t>
          </r>
        </is>
      </c>
      <c r="D6380" s="22" t="inlineStr">
        <is>
          <r>
            <t xml:space="preserve">H</t>
          </r>
        </is>
      </c>
      <c r="E6380" s="24" t="n">
        <v>1.0</v>
      </c>
      <c r="F6380" s="25" t="n">
        <v>77.84</v>
      </c>
      <c r="G6380" s="25" t="n">
        <f>TRUNC(TRUNC(E6380,8)*F6380,2)</f>
        <v>77.84</v>
      </c>
    </row>
    <row r="6381" customHeight="1" ht="29">
      <c r="A6381" s="22" t="inlineStr">
        <is>
          <r>
            <t xml:space="preserve">5721</t>
          </r>
        </is>
      </c>
      <c r="B6381" s="23" t="inlineStr">
        <is>
          <r>
            <t xml:space="preserve">TRATOR DE ESTEIRAS, POTÊNCIA 150 HP, PESO OPERACIONAL 16,7 T, COM RODA MOTRIZ ELEVADA E LÂMINA 3,18 M3 - MATERIAIS NA OPERAÇÃO. AF_06/2014</t>
          </r>
        </is>
      </c>
      <c r="C6381" s="22" t="inlineStr">
        <is>
          <r>
            <t xml:space="preserve">SINAPI</t>
          </r>
        </is>
      </c>
      <c r="D6381" s="22" t="inlineStr">
        <is>
          <r>
            <t xml:space="preserve">H</t>
          </r>
        </is>
      </c>
      <c r="E6381" s="24" t="n">
        <v>1.0</v>
      </c>
      <c r="F6381" s="25" t="n">
        <v>94.02</v>
      </c>
      <c r="G6381" s="25" t="n">
        <f>TRUNC(TRUNC(E6381,8)*F6381,2)</f>
        <v>94.02</v>
      </c>
    </row>
    <row r="6382" customHeight="1" ht="15">
      <c r="A6382" s="2" t="inlineStr"/>
      <c r="B6382" s="2" t="inlineStr"/>
      <c r="C6382" s="2" t="inlineStr"/>
      <c r="D6382" s="2" t="inlineStr"/>
      <c r="E6382" s="26" t="inlineStr">
        <is>
          <r>
            <t xml:space="preserve">TOTAL Serviço:</t>
          </r>
        </is>
      </c>
      <c r="F6382" s="26" t="inlineStr"/>
      <c r="G6382" s="27" t="n">
        <f>SUM(G6378:G6381)</f>
        <v>234.58</v>
      </c>
    </row>
    <row r="6383" customHeight="1" ht="15">
      <c r="A6383" s="2" t="inlineStr"/>
      <c r="B6383" s="2" t="inlineStr"/>
      <c r="C6383" s="2" t="inlineStr"/>
      <c r="D6383" s="2" t="inlineStr"/>
      <c r="E6383" s="28" t="inlineStr">
        <is>
          <r>
            <t xml:space="preserve">VALOR:</t>
          </r>
        </is>
      </c>
      <c r="F6383" s="28" t="inlineStr"/>
      <c r="G6383" s="29" t="n">
        <f>ROUND(SUM(G6376,G6382),2)</f>
        <v>270.17</v>
      </c>
    </row>
    <row r="6384" customHeight="1" ht="15">
      <c r="A6384" s="2" t="inlineStr"/>
      <c r="B6384" s="2" t="inlineStr"/>
      <c r="C6384" s="2" t="inlineStr"/>
      <c r="D6384" s="2" t="inlineStr"/>
      <c r="E6384" s="28" t="inlineStr">
        <is>
          <r>
            <t xml:space="preserve">VALOR BDI (20.34%):</t>
          </r>
        </is>
      </c>
      <c r="F6384" s="28" t="inlineStr"/>
      <c r="G6384" s="29" t="n">
        <f>ROUND(G6383*(20.34/100),2)</f>
        <v>54.95</v>
      </c>
    </row>
    <row r="6385" customHeight="1" ht="15">
      <c r="A6385" s="2" t="inlineStr"/>
      <c r="B6385" s="2" t="inlineStr"/>
      <c r="C6385" s="2" t="inlineStr"/>
      <c r="D6385" s="2" t="inlineStr"/>
      <c r="E6385" s="28" t="inlineStr">
        <is>
          <r>
            <t xml:space="preserve">VALOR COM BDI:</t>
          </r>
        </is>
      </c>
      <c r="F6385" s="28" t="inlineStr"/>
      <c r="G6385" s="29" t="n">
        <f>G6384+G6383</f>
        <v>325.12</v>
      </c>
    </row>
    <row r="6386" customHeight="1" ht="10">
      <c r="A6386" s="2" t="inlineStr"/>
      <c r="B6386" s="2" t="inlineStr"/>
      <c r="C6386" s="2" t="inlineStr"/>
      <c r="D6386" s="2" t="inlineStr"/>
      <c r="E6386" s="18" t="inlineStr"/>
      <c r="F6386" s="18" t="inlineStr"/>
      <c r="G6386" s="18" t="inlineStr"/>
    </row>
    <row r="6387" customHeight="1" ht="20">
      <c r="A6387" s="19" t="inlineStr">
        <is>
          <r>
            <t xml:space="preserve">​89009​ TRATOR DE ESTEIRAS, POTÊNCIA 150 HP, PESO OPERACIONAL 16,7 T, COM RODA MOTRIZ ELEVADA E LÂMINA 3,18 M3 - DEPRECIAÇÃO. AF_06/2014​ (H)</t>
          </r>
        </is>
      </c>
      <c r="B6387" s="19" t="inlineStr"/>
      <c r="C6387" s="19" t="inlineStr"/>
      <c r="D6387" s="19" t="inlineStr"/>
      <c r="E6387" s="19" t="inlineStr"/>
      <c r="F6387" s="19" t="inlineStr"/>
      <c r="G6387" s="19" t="inlineStr"/>
    </row>
    <row r="6388" customHeight="1" ht="15">
      <c r="A6388" s="20" t="inlineStr">
        <is>
          <r>
            <t xml:space="preserve">Equipamento</t>
          </r>
        </is>
      </c>
      <c r="B6388" s="20" t="inlineStr"/>
      <c r="C6388" s="21" t="inlineStr">
        <is>
          <r>
            <t xml:space="preserve">FONTE</t>
          </r>
        </is>
      </c>
      <c r="D6388" s="21" t="inlineStr">
        <is>
          <r>
            <t xml:space="preserve">UNID</t>
          </r>
        </is>
      </c>
      <c r="E6388" s="21" t="inlineStr">
        <is>
          <r>
            <t xml:space="preserve">COEFICIENTE</t>
          </r>
        </is>
      </c>
      <c r="F6388" s="21" t="inlineStr">
        <is>
          <r>
            <t xml:space="preserve">PREÇO UNITÁRIO</t>
          </r>
        </is>
      </c>
      <c r="G6388" s="21" t="inlineStr">
        <is>
          <r>
            <t xml:space="preserve">TOTAL</t>
          </r>
        </is>
      </c>
    </row>
    <row r="6389" customHeight="1" ht="29">
      <c r="A6389" s="22" t="inlineStr">
        <is>
          <r>
            <t xml:space="preserve">00007624</t>
          </r>
        </is>
      </c>
      <c r="B6389" s="23" t="inlineStr">
        <is>
          <r>
            <t xml:space="preserve">TRATOR DE ESTEIRAS, POTENCIA DE 150 HP, PESO OPERACIONAL DE 16,7 T, COM RODA MOTRIZ ELEVADA E LAMINA COM CONTATO DE 3,18M3</t>
          </r>
        </is>
      </c>
      <c r="C6389" s="22" t="inlineStr">
        <is>
          <r>
            <t xml:space="preserve">SINAPI</t>
          </r>
        </is>
      </c>
      <c r="D6389" s="22" t="inlineStr">
        <is>
          <r>
            <t xml:space="preserve">UN</t>
          </r>
        </is>
      </c>
      <c r="E6389" s="24" t="n">
        <v>3.11E-5</v>
      </c>
      <c r="F6389" s="36" t="n">
        <v>1400000.0</v>
      </c>
      <c r="G6389" s="25" t="n">
        <f>TRUNC(TRUNC(E6389,8)*F6389,2)</f>
        <v>43.54</v>
      </c>
    </row>
    <row r="6390" customHeight="1" ht="15">
      <c r="A6390" s="2" t="inlineStr"/>
      <c r="B6390" s="2" t="inlineStr"/>
      <c r="C6390" s="2" t="inlineStr"/>
      <c r="D6390" s="2" t="inlineStr"/>
      <c r="E6390" s="26" t="inlineStr">
        <is>
          <r>
            <t xml:space="preserve">TOTAL Equipamento:</t>
          </r>
        </is>
      </c>
      <c r="F6390" s="26" t="inlineStr"/>
      <c r="G6390" s="27" t="n">
        <f>SUM(G6389:G6389)</f>
        <v>43.54</v>
      </c>
    </row>
    <row r="6391" customHeight="1" ht="15">
      <c r="A6391" s="2" t="inlineStr"/>
      <c r="B6391" s="2" t="inlineStr"/>
      <c r="C6391" s="2" t="inlineStr"/>
      <c r="D6391" s="2" t="inlineStr"/>
      <c r="E6391" s="28" t="inlineStr">
        <is>
          <r>
            <t xml:space="preserve">VALOR:</t>
          </r>
        </is>
      </c>
      <c r="F6391" s="28" t="inlineStr"/>
      <c r="G6391" s="29" t="n">
        <f>ROUND(SUM(G6390),2)</f>
        <v>43.54</v>
      </c>
    </row>
    <row r="6392" customHeight="1" ht="15">
      <c r="A6392" s="2" t="inlineStr"/>
      <c r="B6392" s="2" t="inlineStr"/>
      <c r="C6392" s="2" t="inlineStr"/>
      <c r="D6392" s="2" t="inlineStr"/>
      <c r="E6392" s="28" t="inlineStr">
        <is>
          <r>
            <t xml:space="preserve">VALOR BDI (20.34%):</t>
          </r>
        </is>
      </c>
      <c r="F6392" s="28" t="inlineStr"/>
      <c r="G6392" s="29" t="n">
        <f>ROUND(G6391*(20.34/100),2)</f>
        <v>8.86</v>
      </c>
    </row>
    <row r="6393" customHeight="1" ht="15">
      <c r="A6393" s="2" t="inlineStr"/>
      <c r="B6393" s="2" t="inlineStr"/>
      <c r="C6393" s="2" t="inlineStr"/>
      <c r="D6393" s="2" t="inlineStr"/>
      <c r="E6393" s="28" t="inlineStr">
        <is>
          <r>
            <t xml:space="preserve">VALOR COM BDI:</t>
          </r>
        </is>
      </c>
      <c r="F6393" s="28" t="inlineStr"/>
      <c r="G6393" s="29" t="n">
        <f>G6392+G6391</f>
        <v>52.4</v>
      </c>
    </row>
    <row r="6394" customHeight="1" ht="10">
      <c r="A6394" s="2" t="inlineStr"/>
      <c r="B6394" s="2" t="inlineStr"/>
      <c r="C6394" s="2" t="inlineStr"/>
      <c r="D6394" s="2" t="inlineStr"/>
      <c r="E6394" s="18" t="inlineStr"/>
      <c r="F6394" s="18" t="inlineStr"/>
      <c r="G6394" s="18" t="inlineStr"/>
    </row>
    <row r="6395" customHeight="1" ht="20">
      <c r="A6395" s="19" t="inlineStr">
        <is>
          <r>
            <t xml:space="preserve">​89010​ TRATOR DE ESTEIRAS, POTÊNCIA 150 HP, PESO OPERACIONAL 16,7 T, COM RODA MOTRIZ ELEVADA E LÂMINA 3,18 M3 - JUROS. AF_06/2014​ (H)</t>
          </r>
        </is>
      </c>
      <c r="B6395" s="19" t="inlineStr"/>
      <c r="C6395" s="19" t="inlineStr"/>
      <c r="D6395" s="19" t="inlineStr"/>
      <c r="E6395" s="19" t="inlineStr"/>
      <c r="F6395" s="19" t="inlineStr"/>
      <c r="G6395" s="19" t="inlineStr"/>
    </row>
    <row r="6396" customHeight="1" ht="15">
      <c r="A6396" s="20" t="inlineStr">
        <is>
          <r>
            <t xml:space="preserve">Equipamento</t>
          </r>
        </is>
      </c>
      <c r="B6396" s="20" t="inlineStr"/>
      <c r="C6396" s="21" t="inlineStr">
        <is>
          <r>
            <t xml:space="preserve">FONTE</t>
          </r>
        </is>
      </c>
      <c r="D6396" s="21" t="inlineStr">
        <is>
          <r>
            <t xml:space="preserve">UNID</t>
          </r>
        </is>
      </c>
      <c r="E6396" s="21" t="inlineStr">
        <is>
          <r>
            <t xml:space="preserve">COEFICIENTE</t>
          </r>
        </is>
      </c>
      <c r="F6396" s="21" t="inlineStr">
        <is>
          <r>
            <t xml:space="preserve">PREÇO UNITÁRIO</t>
          </r>
        </is>
      </c>
      <c r="G6396" s="21" t="inlineStr">
        <is>
          <r>
            <t xml:space="preserve">TOTAL</t>
          </r>
        </is>
      </c>
    </row>
    <row r="6397" customHeight="1" ht="29">
      <c r="A6397" s="22" t="inlineStr">
        <is>
          <r>
            <t xml:space="preserve">00007624</t>
          </r>
        </is>
      </c>
      <c r="B6397" s="23" t="inlineStr">
        <is>
          <r>
            <t xml:space="preserve">TRATOR DE ESTEIRAS, POTENCIA DE 150 HP, PESO OPERACIONAL DE 16,7 T, COM RODA MOTRIZ ELEVADA E LAMINA COM CONTATO DE 3,18M3</t>
          </r>
        </is>
      </c>
      <c r="C6397" s="22" t="inlineStr">
        <is>
          <r>
            <t xml:space="preserve">SINAPI</t>
          </r>
        </is>
      </c>
      <c r="D6397" s="22" t="inlineStr">
        <is>
          <r>
            <t xml:space="preserve">UN</t>
          </r>
        </is>
      </c>
      <c r="E6397" s="24" t="n">
        <v>1.37E-5</v>
      </c>
      <c r="F6397" s="36" t="n">
        <v>1400000.0</v>
      </c>
      <c r="G6397" s="25" t="n">
        <f>TRUNC(TRUNC(E6397,8)*F6397,2)</f>
        <v>19.18</v>
      </c>
    </row>
    <row r="6398" customHeight="1" ht="15">
      <c r="A6398" s="2" t="inlineStr"/>
      <c r="B6398" s="2" t="inlineStr"/>
      <c r="C6398" s="2" t="inlineStr"/>
      <c r="D6398" s="2" t="inlineStr"/>
      <c r="E6398" s="26" t="inlineStr">
        <is>
          <r>
            <t xml:space="preserve">TOTAL Equipamento:</t>
          </r>
        </is>
      </c>
      <c r="F6398" s="26" t="inlineStr"/>
      <c r="G6398" s="27" t="n">
        <f>SUM(G6397:G6397)</f>
        <v>19.18</v>
      </c>
    </row>
    <row r="6399" customHeight="1" ht="15">
      <c r="A6399" s="2" t="inlineStr"/>
      <c r="B6399" s="2" t="inlineStr"/>
      <c r="C6399" s="2" t="inlineStr"/>
      <c r="D6399" s="2" t="inlineStr"/>
      <c r="E6399" s="28" t="inlineStr">
        <is>
          <r>
            <t xml:space="preserve">VALOR:</t>
          </r>
        </is>
      </c>
      <c r="F6399" s="28" t="inlineStr"/>
      <c r="G6399" s="29" t="n">
        <f>ROUND(SUM(G6398),2)</f>
        <v>19.18</v>
      </c>
    </row>
    <row r="6400" customHeight="1" ht="15">
      <c r="A6400" s="2" t="inlineStr"/>
      <c r="B6400" s="2" t="inlineStr"/>
      <c r="C6400" s="2" t="inlineStr"/>
      <c r="D6400" s="2" t="inlineStr"/>
      <c r="E6400" s="28" t="inlineStr">
        <is>
          <r>
            <t xml:space="preserve">VALOR BDI (20.34%):</t>
          </r>
        </is>
      </c>
      <c r="F6400" s="28" t="inlineStr"/>
      <c r="G6400" s="29" t="n">
        <f>ROUND(G6399*(20.34/100),2)</f>
        <v>3.9</v>
      </c>
    </row>
    <row r="6401" customHeight="1" ht="15">
      <c r="A6401" s="2" t="inlineStr"/>
      <c r="B6401" s="2" t="inlineStr"/>
      <c r="C6401" s="2" t="inlineStr"/>
      <c r="D6401" s="2" t="inlineStr"/>
      <c r="E6401" s="28" t="inlineStr">
        <is>
          <r>
            <t xml:space="preserve">VALOR COM BDI:</t>
          </r>
        </is>
      </c>
      <c r="F6401" s="28" t="inlineStr"/>
      <c r="G6401" s="29" t="n">
        <f>G6400+G6399</f>
        <v>23.08</v>
      </c>
    </row>
    <row r="6402" customHeight="1" ht="10">
      <c r="A6402" s="2" t="inlineStr"/>
      <c r="B6402" s="2" t="inlineStr"/>
      <c r="C6402" s="2" t="inlineStr"/>
      <c r="D6402" s="2" t="inlineStr"/>
      <c r="E6402" s="18" t="inlineStr"/>
      <c r="F6402" s="18" t="inlineStr"/>
      <c r="G6402" s="18" t="inlineStr"/>
    </row>
    <row r="6403" customHeight="1" ht="20">
      <c r="A6403" s="19" t="inlineStr">
        <is>
          <r>
            <t xml:space="preserve">​53810​ TRATOR DE ESTEIRAS, POTÊNCIA 150 HP, PESO OPERACIONAL 16,7 T, COM RODA MOTRIZ ELEVADA E LÂMINA 3,18 M3 - MANUTENÇÃO. AF_06/2014​ (H)</t>
          </r>
        </is>
      </c>
      <c r="B6403" s="19" t="inlineStr"/>
      <c r="C6403" s="19" t="inlineStr"/>
      <c r="D6403" s="19" t="inlineStr"/>
      <c r="E6403" s="19" t="inlineStr"/>
      <c r="F6403" s="19" t="inlineStr"/>
      <c r="G6403" s="19" t="inlineStr"/>
    </row>
    <row r="6404" customHeight="1" ht="15">
      <c r="A6404" s="20" t="inlineStr">
        <is>
          <r>
            <t xml:space="preserve">Equipamento</t>
          </r>
        </is>
      </c>
      <c r="B6404" s="20" t="inlineStr"/>
      <c r="C6404" s="21" t="inlineStr">
        <is>
          <r>
            <t xml:space="preserve">FONTE</t>
          </r>
        </is>
      </c>
      <c r="D6404" s="21" t="inlineStr">
        <is>
          <r>
            <t xml:space="preserve">UNID</t>
          </r>
        </is>
      </c>
      <c r="E6404" s="21" t="inlineStr">
        <is>
          <r>
            <t xml:space="preserve">COEFICIENTE</t>
          </r>
        </is>
      </c>
      <c r="F6404" s="21" t="inlineStr">
        <is>
          <r>
            <t xml:space="preserve">PREÇO UNITÁRIO</t>
          </r>
        </is>
      </c>
      <c r="G6404" s="21" t="inlineStr">
        <is>
          <r>
            <t xml:space="preserve">TOTAL</t>
          </r>
        </is>
      </c>
    </row>
    <row r="6405" customHeight="1" ht="29">
      <c r="A6405" s="22" t="inlineStr">
        <is>
          <r>
            <t xml:space="preserve">00007624</t>
          </r>
        </is>
      </c>
      <c r="B6405" s="23" t="inlineStr">
        <is>
          <r>
            <t xml:space="preserve">TRATOR DE ESTEIRAS, POTENCIA DE 150 HP, PESO OPERACIONAL DE 16,7 T, COM RODA MOTRIZ ELEVADA E LAMINA COM CONTATO DE 3,18M3</t>
          </r>
        </is>
      </c>
      <c r="C6405" s="22" t="inlineStr">
        <is>
          <r>
            <t xml:space="preserve">SINAPI</t>
          </r>
        </is>
      </c>
      <c r="D6405" s="22" t="inlineStr">
        <is>
          <r>
            <t xml:space="preserve">UN</t>
          </r>
        </is>
      </c>
      <c r="E6405" s="24" t="n">
        <v>5.56E-5</v>
      </c>
      <c r="F6405" s="36" t="n">
        <v>1400000.0</v>
      </c>
      <c r="G6405" s="25" t="n">
        <f>TRUNC(TRUNC(E6405,8)*F6405,2)</f>
        <v>77.84</v>
      </c>
    </row>
    <row r="6406" customHeight="1" ht="15">
      <c r="A6406" s="2" t="inlineStr"/>
      <c r="B6406" s="2" t="inlineStr"/>
      <c r="C6406" s="2" t="inlineStr"/>
      <c r="D6406" s="2" t="inlineStr"/>
      <c r="E6406" s="26" t="inlineStr">
        <is>
          <r>
            <t xml:space="preserve">TOTAL Equipamento:</t>
          </r>
        </is>
      </c>
      <c r="F6406" s="26" t="inlineStr"/>
      <c r="G6406" s="27" t="n">
        <f>SUM(G6405:G6405)</f>
        <v>77.84</v>
      </c>
    </row>
    <row r="6407" customHeight="1" ht="15">
      <c r="A6407" s="2" t="inlineStr"/>
      <c r="B6407" s="2" t="inlineStr"/>
      <c r="C6407" s="2" t="inlineStr"/>
      <c r="D6407" s="2" t="inlineStr"/>
      <c r="E6407" s="28" t="inlineStr">
        <is>
          <r>
            <t xml:space="preserve">VALOR:</t>
          </r>
        </is>
      </c>
      <c r="F6407" s="28" t="inlineStr"/>
      <c r="G6407" s="29" t="n">
        <f>ROUND(SUM(G6406),2)</f>
        <v>77.84</v>
      </c>
    </row>
    <row r="6408" customHeight="1" ht="15">
      <c r="A6408" s="2" t="inlineStr"/>
      <c r="B6408" s="2" t="inlineStr"/>
      <c r="C6408" s="2" t="inlineStr"/>
      <c r="D6408" s="2" t="inlineStr"/>
      <c r="E6408" s="28" t="inlineStr">
        <is>
          <r>
            <t xml:space="preserve">VALOR BDI (20.34%):</t>
          </r>
        </is>
      </c>
      <c r="F6408" s="28" t="inlineStr"/>
      <c r="G6408" s="29" t="n">
        <f>ROUND(G6407*(20.34/100),2)</f>
        <v>15.83</v>
      </c>
    </row>
    <row r="6409" customHeight="1" ht="15">
      <c r="A6409" s="2" t="inlineStr"/>
      <c r="B6409" s="2" t="inlineStr"/>
      <c r="C6409" s="2" t="inlineStr"/>
      <c r="D6409" s="2" t="inlineStr"/>
      <c r="E6409" s="28" t="inlineStr">
        <is>
          <r>
            <t xml:space="preserve">VALOR COM BDI:</t>
          </r>
        </is>
      </c>
      <c r="F6409" s="28" t="inlineStr"/>
      <c r="G6409" s="29" t="n">
        <f>G6408+G6407</f>
        <v>93.67</v>
      </c>
    </row>
    <row r="6410" customHeight="1" ht="10">
      <c r="A6410" s="2" t="inlineStr"/>
      <c r="B6410" s="2" t="inlineStr"/>
      <c r="C6410" s="2" t="inlineStr"/>
      <c r="D6410" s="2" t="inlineStr"/>
      <c r="E6410" s="18" t="inlineStr"/>
      <c r="F6410" s="18" t="inlineStr"/>
      <c r="G6410" s="18" t="inlineStr"/>
    </row>
    <row r="6411" customHeight="1" ht="20">
      <c r="A6411" s="19" t="inlineStr">
        <is>
          <r>
            <t xml:space="preserve">​5721​ TRATOR DE ESTEIRAS, POTÊNCIA 150 HP, PESO OPERACIONAL 16,7 T, COM RODA MOTRIZ ELEVADA E LÂMINA 3,18 M3 - MATERIAIS NA OPERAÇÃO. AF_06/2014​ (H)</t>
          </r>
        </is>
      </c>
      <c r="B6411" s="19" t="inlineStr"/>
      <c r="C6411" s="19" t="inlineStr"/>
      <c r="D6411" s="19" t="inlineStr"/>
      <c r="E6411" s="19" t="inlineStr"/>
      <c r="F6411" s="19" t="inlineStr"/>
      <c r="G6411" s="19" t="inlineStr"/>
    </row>
    <row r="6412" customHeight="1" ht="15">
      <c r="A6412" s="20" t="inlineStr">
        <is>
          <r>
            <t xml:space="preserve">Material</t>
          </r>
        </is>
      </c>
      <c r="B6412" s="20" t="inlineStr"/>
      <c r="C6412" s="21" t="inlineStr">
        <is>
          <r>
            <t xml:space="preserve">FONTE</t>
          </r>
        </is>
      </c>
      <c r="D6412" s="21" t="inlineStr">
        <is>
          <r>
            <t xml:space="preserve">UNID</t>
          </r>
        </is>
      </c>
      <c r="E6412" s="21" t="inlineStr">
        <is>
          <r>
            <t xml:space="preserve">COEFICIENTE</t>
          </r>
        </is>
      </c>
      <c r="F6412" s="21" t="inlineStr">
        <is>
          <r>
            <t xml:space="preserve">PREÇO UNITÁRIO</t>
          </r>
        </is>
      </c>
      <c r="G6412" s="21" t="inlineStr">
        <is>
          <r>
            <t xml:space="preserve">TOTAL</t>
          </r>
        </is>
      </c>
    </row>
    <row r="6413" customHeight="1" ht="21">
      <c r="A6413" s="22" t="inlineStr">
        <is>
          <r>
            <t xml:space="preserve">00004221</t>
          </r>
        </is>
      </c>
      <c r="B6413" s="23" t="inlineStr">
        <is>
          <r>
            <t xml:space="preserve">OLEO DIESEL COMBUSTIVEL COMUM METROPOLITANO S-10 OU S-500</t>
          </r>
        </is>
      </c>
      <c r="C6413" s="22" t="inlineStr">
        <is>
          <r>
            <t xml:space="preserve">SINAPI</t>
          </r>
        </is>
      </c>
      <c r="D6413" s="22" t="inlineStr">
        <is>
          <r>
            <t xml:space="preserve">L</t>
          </r>
        </is>
      </c>
      <c r="E6413" s="24" t="n">
        <v>15.67</v>
      </c>
      <c r="F6413" s="25" t="n">
        <v>6.0</v>
      </c>
      <c r="G6413" s="25" t="n">
        <f>TRUNC(TRUNC(E6413,8)*F6413,2)</f>
        <v>94.02</v>
      </c>
    </row>
    <row r="6414" customHeight="1" ht="15">
      <c r="A6414" s="2" t="inlineStr"/>
      <c r="B6414" s="2" t="inlineStr"/>
      <c r="C6414" s="2" t="inlineStr"/>
      <c r="D6414" s="2" t="inlineStr"/>
      <c r="E6414" s="26" t="inlineStr">
        <is>
          <r>
            <t xml:space="preserve">TOTAL Material:</t>
          </r>
        </is>
      </c>
      <c r="F6414" s="26" t="inlineStr"/>
      <c r="G6414" s="27" t="n">
        <f>SUM(G6413:G6413)</f>
        <v>94.02</v>
      </c>
    </row>
    <row r="6415" customHeight="1" ht="15">
      <c r="A6415" s="2" t="inlineStr"/>
      <c r="B6415" s="2" t="inlineStr"/>
      <c r="C6415" s="2" t="inlineStr"/>
      <c r="D6415" s="2" t="inlineStr"/>
      <c r="E6415" s="28" t="inlineStr">
        <is>
          <r>
            <t xml:space="preserve">VALOR:</t>
          </r>
        </is>
      </c>
      <c r="F6415" s="28" t="inlineStr"/>
      <c r="G6415" s="29" t="n">
        <f>ROUND(SUM(G6414),2)</f>
        <v>94.02</v>
      </c>
    </row>
    <row r="6416" customHeight="1" ht="15">
      <c r="A6416" s="2" t="inlineStr"/>
      <c r="B6416" s="2" t="inlineStr"/>
      <c r="C6416" s="2" t="inlineStr"/>
      <c r="D6416" s="2" t="inlineStr"/>
      <c r="E6416" s="28" t="inlineStr">
        <is>
          <r>
            <t xml:space="preserve">VALOR BDI (20.34%):</t>
          </r>
        </is>
      </c>
      <c r="F6416" s="28" t="inlineStr"/>
      <c r="G6416" s="29" t="n">
        <f>ROUND(G6415*(20.34/100),2)</f>
        <v>19.12</v>
      </c>
    </row>
    <row r="6417" customHeight="1" ht="15">
      <c r="A6417" s="2" t="inlineStr"/>
      <c r="B6417" s="2" t="inlineStr"/>
      <c r="C6417" s="2" t="inlineStr"/>
      <c r="D6417" s="2" t="inlineStr"/>
      <c r="E6417" s="28" t="inlineStr">
        <is>
          <r>
            <t xml:space="preserve">VALOR COM BDI:</t>
          </r>
        </is>
      </c>
      <c r="F6417" s="28" t="inlineStr"/>
      <c r="G6417" s="29" t="n">
        <f>G6416+G6415</f>
        <v>113.14</v>
      </c>
    </row>
    <row r="6418" customHeight="1" ht="10">
      <c r="A6418" s="2" t="inlineStr"/>
      <c r="B6418" s="2" t="inlineStr"/>
      <c r="C6418" s="2" t="inlineStr"/>
      <c r="D6418" s="2" t="inlineStr"/>
      <c r="E6418" s="18" t="inlineStr"/>
      <c r="F6418" s="18" t="inlineStr"/>
      <c r="G6418" s="18" t="inlineStr"/>
    </row>
    <row r="6419" customHeight="1" ht="20">
      <c r="A6419" s="19" t="inlineStr">
        <is>
          <r>
            <t xml:space="preserve">​88324​ TRATORISTA COM ENCARGOS COMPLEMENTARES​ (H)</t>
          </r>
        </is>
      </c>
      <c r="B6419" s="19" t="inlineStr"/>
      <c r="C6419" s="19" t="inlineStr"/>
      <c r="D6419" s="19" t="inlineStr"/>
      <c r="E6419" s="19" t="inlineStr"/>
      <c r="F6419" s="19" t="inlineStr"/>
      <c r="G6419" s="19" t="inlineStr"/>
    </row>
    <row r="6420" customHeight="1" ht="15">
      <c r="A6420" s="20" t="inlineStr">
        <is>
          <r>
            <t xml:space="preserve">Encargos Complementares</t>
          </r>
        </is>
      </c>
      <c r="B6420" s="20" t="inlineStr"/>
      <c r="C6420" s="21" t="inlineStr">
        <is>
          <r>
            <t xml:space="preserve">FONTE</t>
          </r>
        </is>
      </c>
      <c r="D6420" s="21" t="inlineStr">
        <is>
          <r>
            <t xml:space="preserve">UNID</t>
          </r>
        </is>
      </c>
      <c r="E6420" s="21" t="inlineStr">
        <is>
          <r>
            <t xml:space="preserve">COEFICIENTE</t>
          </r>
        </is>
      </c>
      <c r="F6420" s="21" t="inlineStr">
        <is>
          <r>
            <t xml:space="preserve">PREÇO UNITÁRIO</t>
          </r>
        </is>
      </c>
      <c r="G6420" s="21" t="inlineStr">
        <is>
          <r>
            <t xml:space="preserve">TOTAL</t>
          </r>
        </is>
      </c>
    </row>
    <row r="6421" customHeight="1" ht="21">
      <c r="A6421" s="22" t="inlineStr">
        <is>
          <r>
            <t xml:space="preserve">00037370</t>
          </r>
        </is>
      </c>
      <c r="B6421" s="23" t="inlineStr">
        <is>
          <r>
            <t xml:space="preserve">ALIMENTACAO - HORISTA (COLETADO CAIXA - ENCARGOS COMPLEMENTARES)</t>
          </r>
        </is>
      </c>
      <c r="C6421" s="22" t="inlineStr">
        <is>
          <r>
            <t xml:space="preserve">SINAPI</t>
          </r>
        </is>
      </c>
      <c r="D6421" s="22" t="inlineStr">
        <is>
          <r>
            <t xml:space="preserve">H</t>
          </r>
        </is>
      </c>
      <c r="E6421" s="24" t="n">
        <v>1.0</v>
      </c>
      <c r="F6421" s="25" t="n">
        <v>3.62</v>
      </c>
      <c r="G6421" s="25" t="n">
        <f>TRUNC(TRUNC(E6421,8)*F6421,2)</f>
        <v>3.62</v>
      </c>
    </row>
    <row r="6422" customHeight="1" ht="21">
      <c r="A6422" s="22" t="inlineStr">
        <is>
          <r>
            <t xml:space="preserve">00043488</t>
          </r>
        </is>
      </c>
      <c r="B6422" s="23" t="inlineStr">
        <is>
          <r>
            <t xml:space="preserve">EPI - FAMILIA OPERADOR ESCAVADEIRA - HORISTA (ENCARGOS COMPLEMENTARES - COLETADO CAIXA)</t>
          </r>
        </is>
      </c>
      <c r="C6422" s="22" t="inlineStr">
        <is>
          <r>
            <t xml:space="preserve">SINAPI</t>
          </r>
        </is>
      </c>
      <c r="D6422" s="22" t="inlineStr">
        <is>
          <r>
            <t xml:space="preserve">H</t>
          </r>
        </is>
      </c>
      <c r="E6422" s="24" t="n">
        <v>1.0</v>
      </c>
      <c r="F6422" s="25" t="n">
        <v>0.89</v>
      </c>
      <c r="G6422" s="25" t="n">
        <f>TRUNC(TRUNC(E6422,8)*F6422,2)</f>
        <v>0.89</v>
      </c>
    </row>
    <row r="6423" customHeight="1" ht="21">
      <c r="A6423" s="22" t="inlineStr">
        <is>
          <r>
            <t xml:space="preserve">00037372</t>
          </r>
        </is>
      </c>
      <c r="B6423" s="23" t="inlineStr">
        <is>
          <r>
            <t xml:space="preserve">EXAMES - HORISTA (COLETADO CAIXA - ENCARGOS COMPLEMENTARES)</t>
          </r>
        </is>
      </c>
      <c r="C6423" s="22" t="inlineStr">
        <is>
          <r>
            <t xml:space="preserve">SINAPI</t>
          </r>
        </is>
      </c>
      <c r="D6423" s="22" t="inlineStr">
        <is>
          <r>
            <t xml:space="preserve">H</t>
          </r>
        </is>
      </c>
      <c r="E6423" s="24" t="n">
        <v>1.0</v>
      </c>
      <c r="F6423" s="25" t="n">
        <v>1.43</v>
      </c>
      <c r="G6423" s="25" t="n">
        <f>TRUNC(TRUNC(E6423,8)*F6423,2)</f>
        <v>1.43</v>
      </c>
    </row>
    <row r="6424" customHeight="1" ht="29">
      <c r="A6424" s="22" t="inlineStr">
        <is>
          <r>
            <t xml:space="preserve">00043464</t>
          </r>
        </is>
      </c>
      <c r="B6424" s="23" t="inlineStr">
        <is>
          <r>
            <t xml:space="preserve">FERRAMENTAS - FAMILIA OPERADOR ESCAVADEIRA - HORISTA (ENCARGOS COMPLEMENTARES - COLETADO CAIXA)</t>
          </r>
        </is>
      </c>
      <c r="C6424" s="22" t="inlineStr">
        <is>
          <r>
            <t xml:space="preserve">SINAPI</t>
          </r>
        </is>
      </c>
      <c r="D6424" s="22" t="inlineStr">
        <is>
          <r>
            <t xml:space="preserve">H</t>
          </r>
        </is>
      </c>
      <c r="E6424" s="24" t="n">
        <v>1.0</v>
      </c>
      <c r="F6424" s="25" t="n">
        <v>0.01</v>
      </c>
      <c r="G6424" s="25" t="n">
        <f>TRUNC(TRUNC(E6424,8)*F6424,2)</f>
        <v>0.01</v>
      </c>
    </row>
    <row r="6425" customHeight="1" ht="21">
      <c r="A6425" s="22" t="inlineStr">
        <is>
          <r>
            <t xml:space="preserve">00037373</t>
          </r>
        </is>
      </c>
      <c r="B6425" s="23" t="inlineStr">
        <is>
          <r>
            <t xml:space="preserve">SEGURO - HORISTA (COLETADO CAIXA - ENCARGOS COMPLEMENTARES)</t>
          </r>
        </is>
      </c>
      <c r="C6425" s="22" t="inlineStr">
        <is>
          <r>
            <t xml:space="preserve">SINAPI</t>
          </r>
        </is>
      </c>
      <c r="D6425" s="22" t="inlineStr">
        <is>
          <r>
            <t xml:space="preserve">H</t>
          </r>
        </is>
      </c>
      <c r="E6425" s="24" t="n">
        <v>1.0</v>
      </c>
      <c r="F6425" s="25" t="n">
        <v>0.08</v>
      </c>
      <c r="G6425" s="25" t="n">
        <f>TRUNC(TRUNC(E6425,8)*F6425,2)</f>
        <v>0.08</v>
      </c>
    </row>
    <row r="6426" customHeight="1" ht="21">
      <c r="A6426" s="22" t="inlineStr">
        <is>
          <r>
            <t xml:space="preserve">00037371</t>
          </r>
        </is>
      </c>
      <c r="B6426" s="23" t="inlineStr">
        <is>
          <r>
            <t xml:space="preserve">TRANSPORTE - HORISTA (COLETADO CAIXA - ENCARGOS COMPLEMENTARES)</t>
          </r>
        </is>
      </c>
      <c r="C6426" s="22" t="inlineStr">
        <is>
          <r>
            <t xml:space="preserve">SINAPI</t>
          </r>
        </is>
      </c>
      <c r="D6426" s="22" t="inlineStr">
        <is>
          <r>
            <t xml:space="preserve">H</t>
          </r>
        </is>
      </c>
      <c r="E6426" s="24" t="n">
        <v>1.0</v>
      </c>
      <c r="F6426" s="25" t="n">
        <v>1.09</v>
      </c>
      <c r="G6426" s="25" t="n">
        <f>TRUNC(TRUNC(E6426,8)*F6426,2)</f>
        <v>1.09</v>
      </c>
    </row>
    <row r="6427" customHeight="1" ht="15">
      <c r="A6427" s="2" t="inlineStr"/>
      <c r="B6427" s="2" t="inlineStr"/>
      <c r="C6427" s="2" t="inlineStr"/>
      <c r="D6427" s="2" t="inlineStr"/>
      <c r="E6427" s="26" t="inlineStr">
        <is>
          <r>
            <t xml:space="preserve">TOTAL Encargos Complementares:</t>
          </r>
        </is>
      </c>
      <c r="F6427" s="26" t="inlineStr"/>
      <c r="G6427" s="27" t="n">
        <f>SUM(G6421:G6426)</f>
        <v>7.12</v>
      </c>
    </row>
    <row r="6428" customHeight="1" ht="15">
      <c r="A6428" s="20" t="inlineStr">
        <is>
          <r>
            <t xml:space="preserve">Mão de Obra</t>
          </r>
        </is>
      </c>
      <c r="B6428" s="20" t="inlineStr"/>
      <c r="C6428" s="21" t="inlineStr">
        <is>
          <r>
            <t xml:space="preserve">FONTE</t>
          </r>
        </is>
      </c>
      <c r="D6428" s="21" t="inlineStr">
        <is>
          <r>
            <t xml:space="preserve">UNID</t>
          </r>
        </is>
      </c>
      <c r="E6428" s="21" t="inlineStr">
        <is>
          <r>
            <t xml:space="preserve">COEFICIENTE</t>
          </r>
        </is>
      </c>
      <c r="F6428" s="21" t="inlineStr">
        <is>
          <r>
            <t xml:space="preserve">PREÇO UNITÁRIO</t>
          </r>
        </is>
      </c>
      <c r="G6428" s="21" t="inlineStr">
        <is>
          <r>
            <t xml:space="preserve">TOTAL</t>
          </r>
        </is>
      </c>
    </row>
    <row r="6429" customHeight="1" ht="21">
      <c r="A6429" s="22" t="inlineStr">
        <is>
          <r>
            <t xml:space="preserve">00004230</t>
          </r>
        </is>
      </c>
      <c r="B6429" s="23" t="inlineStr">
        <is>
          <r>
            <t xml:space="preserve">OPERADOR DE MAQUINAS E TRATORES DIVERSOS - TERRAPLANAGEM (HORISTA)</t>
          </r>
        </is>
      </c>
      <c r="C6429" s="22" t="inlineStr">
        <is>
          <r>
            <t xml:space="preserve">SINAPI</t>
          </r>
        </is>
      </c>
      <c r="D6429" s="22" t="inlineStr">
        <is>
          <r>
            <t xml:space="preserve">H</t>
          </r>
        </is>
      </c>
      <c r="E6429" s="24" t="n">
        <v>1.0</v>
      </c>
      <c r="F6429" s="25" t="n">
        <v>28.15</v>
      </c>
      <c r="G6429" s="25" t="n">
        <f>TRUNC(TRUNC(E6429,8)*F6429,2)</f>
        <v>28.15</v>
      </c>
    </row>
    <row r="6430" customHeight="1" ht="15">
      <c r="A6430" s="2" t="inlineStr"/>
      <c r="B6430" s="2" t="inlineStr"/>
      <c r="C6430" s="2" t="inlineStr"/>
      <c r="D6430" s="2" t="inlineStr"/>
      <c r="E6430" s="26" t="inlineStr">
        <is>
          <r>
            <t xml:space="preserve">TOTAL Mão de Obra:</t>
          </r>
        </is>
      </c>
      <c r="F6430" s="26" t="inlineStr"/>
      <c r="G6430" s="27" t="n">
        <f>SUM(G6429:G6429)</f>
        <v>28.15</v>
      </c>
    </row>
    <row r="6431" customHeight="1" ht="15">
      <c r="A6431" s="20" t="inlineStr">
        <is>
          <r>
            <t xml:space="preserve">Serviço</t>
          </r>
        </is>
      </c>
      <c r="B6431" s="20" t="inlineStr"/>
      <c r="C6431" s="21" t="inlineStr">
        <is>
          <r>
            <t xml:space="preserve">FONTE</t>
          </r>
        </is>
      </c>
      <c r="D6431" s="21" t="inlineStr">
        <is>
          <r>
            <t xml:space="preserve">UNID</t>
          </r>
        </is>
      </c>
      <c r="E6431" s="21" t="inlineStr">
        <is>
          <r>
            <t xml:space="preserve">COEFICIENTE</t>
          </r>
        </is>
      </c>
      <c r="F6431" s="21" t="inlineStr">
        <is>
          <r>
            <t xml:space="preserve">PREÇO UNITÁRIO</t>
          </r>
        </is>
      </c>
      <c r="G6431" s="21" t="inlineStr">
        <is>
          <r>
            <t xml:space="preserve">TOTAL</t>
          </r>
        </is>
      </c>
    </row>
    <row r="6432" customHeight="1" ht="21">
      <c r="A6432" s="22" t="inlineStr">
        <is>
          <r>
            <t xml:space="preserve">95386</t>
          </r>
        </is>
      </c>
      <c r="B6432" s="23" t="inlineStr">
        <is>
          <r>
            <t xml:space="preserve">CURSO DE CAPACITAÇÃO PARA TRATORISTA (ENCARGOS COMPLEMENTARES) - HORISTA</t>
          </r>
        </is>
      </c>
      <c r="C6432" s="22" t="inlineStr">
        <is>
          <r>
            <t xml:space="preserve">SINAPI</t>
          </r>
        </is>
      </c>
      <c r="D6432" s="22" t="inlineStr">
        <is>
          <r>
            <t xml:space="preserve">H</t>
          </r>
        </is>
      </c>
      <c r="E6432" s="24" t="n">
        <v>1.0</v>
      </c>
      <c r="F6432" s="25" t="n">
        <v>0.32</v>
      </c>
      <c r="G6432" s="25" t="n">
        <f>TRUNC(TRUNC(E6432,8)*F6432,2)</f>
        <v>0.32</v>
      </c>
    </row>
    <row r="6433" customHeight="1" ht="15">
      <c r="A6433" s="2" t="inlineStr"/>
      <c r="B6433" s="2" t="inlineStr"/>
      <c r="C6433" s="2" t="inlineStr"/>
      <c r="D6433" s="2" t="inlineStr"/>
      <c r="E6433" s="26" t="inlineStr">
        <is>
          <r>
            <t xml:space="preserve">TOTAL Serviço:</t>
          </r>
        </is>
      </c>
      <c r="F6433" s="26" t="inlineStr"/>
      <c r="G6433" s="27" t="n">
        <f>SUM(G6432:G6432)</f>
        <v>0.32</v>
      </c>
    </row>
    <row r="6434" customHeight="1" ht="15">
      <c r="A6434" s="2" t="inlineStr"/>
      <c r="B6434" s="2" t="inlineStr"/>
      <c r="C6434" s="2" t="inlineStr"/>
      <c r="D6434" s="2" t="inlineStr"/>
      <c r="E6434" s="28" t="inlineStr">
        <is>
          <r>
            <t xml:space="preserve">VALOR:</t>
          </r>
        </is>
      </c>
      <c r="F6434" s="28" t="inlineStr"/>
      <c r="G6434" s="29" t="n">
        <f>ROUND(SUM(G6427,G6430,G6433),2)</f>
        <v>35.59</v>
      </c>
    </row>
    <row r="6435" customHeight="1" ht="15">
      <c r="A6435" s="2" t="inlineStr"/>
      <c r="B6435" s="2" t="inlineStr"/>
      <c r="C6435" s="2" t="inlineStr"/>
      <c r="D6435" s="2" t="inlineStr"/>
      <c r="E6435" s="28" t="inlineStr">
        <is>
          <r>
            <t xml:space="preserve">VALOR BDI (20.34%):</t>
          </r>
        </is>
      </c>
      <c r="F6435" s="28" t="inlineStr"/>
      <c r="G6435" s="29" t="n">
        <f>ROUND(G6434*(20.34/100),2)</f>
        <v>7.24</v>
      </c>
    </row>
    <row r="6436" customHeight="1" ht="15">
      <c r="A6436" s="2" t="inlineStr"/>
      <c r="B6436" s="2" t="inlineStr"/>
      <c r="C6436" s="2" t="inlineStr"/>
      <c r="D6436" s="2" t="inlineStr"/>
      <c r="E6436" s="28" t="inlineStr">
        <is>
          <r>
            <t xml:space="preserve">VALOR COM BDI:</t>
          </r>
        </is>
      </c>
      <c r="F6436" s="28" t="inlineStr"/>
      <c r="G6436" s="29" t="n">
        <f>G6435+G6434</f>
        <v>42.83</v>
      </c>
    </row>
    <row r="6437" customHeight="1" ht="10">
      <c r="A6437" s="2" t="inlineStr"/>
      <c r="B6437" s="2" t="inlineStr"/>
      <c r="C6437" s="2" t="inlineStr"/>
      <c r="D6437" s="2" t="inlineStr"/>
      <c r="E6437" s="18" t="inlineStr"/>
      <c r="F6437" s="18" t="inlineStr"/>
      <c r="G6437" s="18" t="inlineStr"/>
    </row>
    <row r="6438" customHeight="1" ht="20">
      <c r="A6438" s="19" t="inlineStr">
        <is>
          <r>
            <t xml:space="preserve">​90696​ TUBO DE PVC PARA REDE COLETORA DE ESGOTO DE PAREDE MACIÇA, DN 200 MM, JUNTA ELÁSTICA - FORNECIMENTO E ASSENTAMENTO. AF_01/2021​ (M)</t>
          </r>
        </is>
      </c>
      <c r="B6438" s="19" t="inlineStr"/>
      <c r="C6438" s="19" t="inlineStr"/>
      <c r="D6438" s="19" t="inlineStr"/>
      <c r="E6438" s="19" t="inlineStr"/>
      <c r="F6438" s="19" t="inlineStr"/>
      <c r="G6438" s="19" t="inlineStr"/>
    </row>
    <row r="6439" customHeight="1" ht="15">
      <c r="A6439" s="20" t="inlineStr">
        <is>
          <r>
            <t xml:space="preserve">Material</t>
          </r>
        </is>
      </c>
      <c r="B6439" s="20" t="inlineStr"/>
      <c r="C6439" s="21" t="inlineStr">
        <is>
          <r>
            <t xml:space="preserve">FONTE</t>
          </r>
        </is>
      </c>
      <c r="D6439" s="21" t="inlineStr">
        <is>
          <r>
            <t xml:space="preserve">UNID</t>
          </r>
        </is>
      </c>
      <c r="E6439" s="21" t="inlineStr">
        <is>
          <r>
            <t xml:space="preserve">COEFICIENTE</t>
          </r>
        </is>
      </c>
      <c r="F6439" s="21" t="inlineStr">
        <is>
          <r>
            <t xml:space="preserve">PREÇO UNITÁRIO</t>
          </r>
        </is>
      </c>
      <c r="G6439" s="21" t="inlineStr">
        <is>
          <r>
            <t xml:space="preserve">TOTAL</t>
          </r>
        </is>
      </c>
    </row>
    <row r="6440" customHeight="1" ht="29">
      <c r="A6440" s="22" t="inlineStr">
        <is>
          <r>
            <t xml:space="preserve">00020078</t>
          </r>
        </is>
      </c>
      <c r="B6440" s="23" t="inlineStr">
        <is>
          <r>
            <t xml:space="preserve">PASTA LUBRIFICANTE PARA TUBOS E CONEXOES COM JUNTA ELASTICA, EMBALAGEM DE *400* GR (USO EM PVC, ACO, POLIETILENO E OUTROS)</t>
          </r>
        </is>
      </c>
      <c r="C6440" s="22" t="inlineStr">
        <is>
          <r>
            <t xml:space="preserve">SINAPI</t>
          </r>
        </is>
      </c>
      <c r="D6440" s="22" t="inlineStr">
        <is>
          <r>
            <t xml:space="preserve">UN</t>
          </r>
        </is>
      </c>
      <c r="E6440" s="24" t="n">
        <v>0.0167</v>
      </c>
      <c r="F6440" s="25" t="n">
        <v>25.53</v>
      </c>
      <c r="G6440" s="25" t="n">
        <f>TRUNC(TRUNC(E6440,8)*F6440,2)</f>
        <v>0.42</v>
      </c>
    </row>
    <row r="6441" customHeight="1" ht="21">
      <c r="A6441" s="22" t="inlineStr">
        <is>
          <r>
            <t xml:space="preserve">00041930</t>
          </r>
        </is>
      </c>
      <c r="B6441" s="23" t="inlineStr">
        <is>
          <r>
            <t xml:space="preserve">TUBO COLETOR DE ESGOTO PVC, JEI, DN 200 MM (NBR 7362)</t>
          </r>
        </is>
      </c>
      <c r="C6441" s="22" t="inlineStr">
        <is>
          <r>
            <t xml:space="preserve">SINAPI</t>
          </r>
        </is>
      </c>
      <c r="D6441" s="22" t="inlineStr">
        <is>
          <r>
            <t xml:space="preserve">M</t>
          </r>
        </is>
      </c>
      <c r="E6441" s="24" t="n">
        <v>1.05</v>
      </c>
      <c r="F6441" s="25" t="n">
        <v>134.46</v>
      </c>
      <c r="G6441" s="25" t="n">
        <f>TRUNC(TRUNC(E6441,8)*F6441,2)</f>
        <v>141.18</v>
      </c>
    </row>
    <row r="6442" customHeight="1" ht="15">
      <c r="A6442" s="2" t="inlineStr"/>
      <c r="B6442" s="2" t="inlineStr"/>
      <c r="C6442" s="2" t="inlineStr"/>
      <c r="D6442" s="2" t="inlineStr"/>
      <c r="E6442" s="26" t="inlineStr">
        <is>
          <r>
            <t xml:space="preserve">TOTAL Material:</t>
          </r>
        </is>
      </c>
      <c r="F6442" s="26" t="inlineStr"/>
      <c r="G6442" s="27" t="n">
        <f>SUM(G6440:G6441)</f>
        <v>141.6</v>
      </c>
    </row>
    <row r="6443" customHeight="1" ht="15">
      <c r="A6443" s="20" t="inlineStr">
        <is>
          <r>
            <t xml:space="preserve">Mão de Obra com Encargos Complementares</t>
          </r>
        </is>
      </c>
      <c r="B6443" s="20" t="inlineStr"/>
      <c r="C6443" s="21" t="inlineStr">
        <is>
          <r>
            <t xml:space="preserve">FONTE</t>
          </r>
        </is>
      </c>
      <c r="D6443" s="21" t="inlineStr">
        <is>
          <r>
            <t xml:space="preserve">UNID</t>
          </r>
        </is>
      </c>
      <c r="E6443" s="21" t="inlineStr">
        <is>
          <r>
            <t xml:space="preserve">COEFICIENTE</t>
          </r>
        </is>
      </c>
      <c r="F6443" s="21" t="inlineStr">
        <is>
          <r>
            <t xml:space="preserve">PREÇO UNITÁRIO</t>
          </r>
        </is>
      </c>
      <c r="G6443" s="21" t="inlineStr">
        <is>
          <r>
            <t xml:space="preserve">TOTAL</t>
          </r>
        </is>
      </c>
    </row>
    <row r="6444" customHeight="1" ht="21">
      <c r="A6444" s="22" t="inlineStr">
        <is>
          <r>
            <t xml:space="preserve">88246</t>
          </r>
        </is>
      </c>
      <c r="B6444" s="23" t="inlineStr">
        <is>
          <r>
            <t xml:space="preserve">ASSENTADOR DE TUBOS COM ENCARGOS COMPLEMENTARES</t>
          </r>
        </is>
      </c>
      <c r="C6444" s="22" t="inlineStr">
        <is>
          <r>
            <t xml:space="preserve">SINAPI</t>
          </r>
        </is>
      </c>
      <c r="D6444" s="22" t="inlineStr">
        <is>
          <r>
            <t xml:space="preserve">H</t>
          </r>
        </is>
      </c>
      <c r="E6444" s="24" t="n">
        <v>0.103</v>
      </c>
      <c r="F6444" s="25" t="n">
        <v>23.79</v>
      </c>
      <c r="G6444" s="25" t="n">
        <f>TRUNC(TRUNC(E6444,8)*F6444,2)</f>
        <v>2.45</v>
      </c>
    </row>
    <row r="6445" customHeight="1" ht="15">
      <c r="A6445" s="22" t="inlineStr">
        <is>
          <r>
            <t xml:space="preserve">88316</t>
          </r>
        </is>
      </c>
      <c r="B6445" s="23" t="inlineStr">
        <is>
          <r>
            <t xml:space="preserve">SERVENTE COM ENCARGOS COMPLEMENTARES</t>
          </r>
        </is>
      </c>
      <c r="C6445" s="22" t="inlineStr">
        <is>
          <r>
            <t xml:space="preserve">SINAPI</t>
          </r>
        </is>
      </c>
      <c r="D6445" s="22" t="inlineStr">
        <is>
          <r>
            <t xml:space="preserve">H</t>
          </r>
        </is>
      </c>
      <c r="E6445" s="24" t="n">
        <v>0.103</v>
      </c>
      <c r="F6445" s="25" t="n">
        <v>23.56</v>
      </c>
      <c r="G6445" s="25" t="n">
        <f>TRUNC(TRUNC(E6445,8)*F6445,2)</f>
        <v>2.42</v>
      </c>
    </row>
    <row r="6446" customHeight="1" ht="18">
      <c r="A6446" s="2" t="inlineStr"/>
      <c r="B6446" s="2" t="inlineStr"/>
      <c r="C6446" s="2" t="inlineStr"/>
      <c r="D6446" s="2" t="inlineStr"/>
      <c r="E6446" s="26" t="inlineStr">
        <is>
          <r>
            <t xml:space="preserve">TOTAL Mão de Obra com Encargos Complementares:</t>
          </r>
        </is>
      </c>
      <c r="F6446" s="26" t="inlineStr"/>
      <c r="G6446" s="27" t="n">
        <f>SUM(G6444:G6445)</f>
        <v>4.87</v>
      </c>
    </row>
    <row r="6447" customHeight="1" ht="15">
      <c r="A6447" s="2" t="inlineStr"/>
      <c r="B6447" s="2" t="inlineStr"/>
      <c r="C6447" s="2" t="inlineStr"/>
      <c r="D6447" s="2" t="inlineStr"/>
      <c r="E6447" s="28" t="inlineStr">
        <is>
          <r>
            <t xml:space="preserve">VALOR:</t>
          </r>
        </is>
      </c>
      <c r="F6447" s="28" t="inlineStr"/>
      <c r="G6447" s="29" t="n">
        <f>ROUND(SUM(G6442,G6446),2)</f>
        <v>146.47</v>
      </c>
    </row>
    <row r="6448" customHeight="1" ht="15">
      <c r="A6448" s="2" t="inlineStr"/>
      <c r="B6448" s="2" t="inlineStr"/>
      <c r="C6448" s="2" t="inlineStr"/>
      <c r="D6448" s="2" t="inlineStr"/>
      <c r="E6448" s="28" t="inlineStr">
        <is>
          <r>
            <t xml:space="preserve">VALOR BDI (20.34%):</t>
          </r>
        </is>
      </c>
      <c r="F6448" s="28" t="inlineStr"/>
      <c r="G6448" s="29" t="n">
        <f>ROUND(G6447*(20.34/100),2)</f>
        <v>29.79</v>
      </c>
    </row>
    <row r="6449" customHeight="1" ht="15">
      <c r="A6449" s="2" t="inlineStr"/>
      <c r="B6449" s="2" t="inlineStr"/>
      <c r="C6449" s="2" t="inlineStr"/>
      <c r="D6449" s="2" t="inlineStr"/>
      <c r="E6449" s="28" t="inlineStr">
        <is>
          <r>
            <t xml:space="preserve">VALOR COM BDI:</t>
          </r>
        </is>
      </c>
      <c r="F6449" s="28" t="inlineStr"/>
      <c r="G6449" s="29" t="n">
        <f>G6448+G6447</f>
        <v>176.26</v>
      </c>
    </row>
    <row r="6450" customHeight="1" ht="10">
      <c r="A6450" s="2" t="inlineStr"/>
      <c r="B6450" s="2" t="inlineStr"/>
      <c r="C6450" s="2" t="inlineStr"/>
      <c r="D6450" s="2" t="inlineStr"/>
      <c r="E6450" s="18" t="inlineStr"/>
      <c r="F6450" s="18" t="inlineStr"/>
      <c r="G6450" s="18" t="inlineStr"/>
    </row>
    <row r="6451" customHeight="1" ht="20">
      <c r="A6451" s="19" t="inlineStr">
        <is>
          <r>
            <t xml:space="preserve">​90697​ TUBO DE PVC PARA REDE COLETORA DE ESGOTO DE PAREDE MACIÇA, DN 250 MM, JUNTA ELÁSTICA - FORNECIMENTO E ASSENTAMENTO. AF_01/2021​ (M)</t>
          </r>
        </is>
      </c>
      <c r="B6451" s="19" t="inlineStr"/>
      <c r="C6451" s="19" t="inlineStr"/>
      <c r="D6451" s="19" t="inlineStr"/>
      <c r="E6451" s="19" t="inlineStr"/>
      <c r="F6451" s="19" t="inlineStr"/>
      <c r="G6451" s="19" t="inlineStr"/>
    </row>
    <row r="6452" customHeight="1" ht="15">
      <c r="A6452" s="20" t="inlineStr">
        <is>
          <r>
            <t xml:space="preserve">Material</t>
          </r>
        </is>
      </c>
      <c r="B6452" s="20" t="inlineStr"/>
      <c r="C6452" s="21" t="inlineStr">
        <is>
          <r>
            <t xml:space="preserve">FONTE</t>
          </r>
        </is>
      </c>
      <c r="D6452" s="21" t="inlineStr">
        <is>
          <r>
            <t xml:space="preserve">UNID</t>
          </r>
        </is>
      </c>
      <c r="E6452" s="21" t="inlineStr">
        <is>
          <r>
            <t xml:space="preserve">COEFICIENTE</t>
          </r>
        </is>
      </c>
      <c r="F6452" s="21" t="inlineStr">
        <is>
          <r>
            <t xml:space="preserve">PREÇO UNITÁRIO</t>
          </r>
        </is>
      </c>
      <c r="G6452" s="21" t="inlineStr">
        <is>
          <r>
            <t xml:space="preserve">TOTAL</t>
          </r>
        </is>
      </c>
    </row>
    <row r="6453" customHeight="1" ht="29">
      <c r="A6453" s="22" t="inlineStr">
        <is>
          <r>
            <t xml:space="preserve">00020078</t>
          </r>
        </is>
      </c>
      <c r="B6453" s="23" t="inlineStr">
        <is>
          <r>
            <t xml:space="preserve">PASTA LUBRIFICANTE PARA TUBOS E CONEXOES COM JUNTA ELASTICA, EMBALAGEM DE *400* GR (USO EM PVC, ACO, POLIETILENO E OUTROS)</t>
          </r>
        </is>
      </c>
      <c r="C6453" s="22" t="inlineStr">
        <is>
          <r>
            <t xml:space="preserve">SINAPI</t>
          </r>
        </is>
      </c>
      <c r="D6453" s="22" t="inlineStr">
        <is>
          <r>
            <t xml:space="preserve">UN</t>
          </r>
        </is>
      </c>
      <c r="E6453" s="24" t="n">
        <v>0.0208</v>
      </c>
      <c r="F6453" s="25" t="n">
        <v>25.53</v>
      </c>
      <c r="G6453" s="25" t="n">
        <f>TRUNC(TRUNC(E6453,8)*F6453,2)</f>
        <v>0.53</v>
      </c>
    </row>
    <row r="6454" customHeight="1" ht="21">
      <c r="A6454" s="22" t="inlineStr">
        <is>
          <r>
            <t xml:space="preserve">00041931</t>
          </r>
        </is>
      </c>
      <c r="B6454" s="23" t="inlineStr">
        <is>
          <r>
            <t xml:space="preserve">TUBO COLETOR DE ESGOTO PVC, JEI, DN 250 MM (NBR 7362)</t>
          </r>
        </is>
      </c>
      <c r="C6454" s="22" t="inlineStr">
        <is>
          <r>
            <t xml:space="preserve">SINAPI</t>
          </r>
        </is>
      </c>
      <c r="D6454" s="22" t="inlineStr">
        <is>
          <r>
            <t xml:space="preserve">M</t>
          </r>
        </is>
      </c>
      <c r="E6454" s="24" t="n">
        <v>1.05</v>
      </c>
      <c r="F6454" s="25" t="n">
        <v>210.6</v>
      </c>
      <c r="G6454" s="25" t="n">
        <f>TRUNC(TRUNC(E6454,8)*F6454,2)</f>
        <v>221.13</v>
      </c>
    </row>
    <row r="6455" customHeight="1" ht="15">
      <c r="A6455" s="2" t="inlineStr"/>
      <c r="B6455" s="2" t="inlineStr"/>
      <c r="C6455" s="2" t="inlineStr"/>
      <c r="D6455" s="2" t="inlineStr"/>
      <c r="E6455" s="26" t="inlineStr">
        <is>
          <r>
            <t xml:space="preserve">TOTAL Material:</t>
          </r>
        </is>
      </c>
      <c r="F6455" s="26" t="inlineStr"/>
      <c r="G6455" s="27" t="n">
        <f>SUM(G6453:G6454)</f>
        <v>221.66</v>
      </c>
    </row>
    <row r="6456" customHeight="1" ht="15">
      <c r="A6456" s="20" t="inlineStr">
        <is>
          <r>
            <t xml:space="preserve">Mão de Obra com Encargos Complementares</t>
          </r>
        </is>
      </c>
      <c r="B6456" s="20" t="inlineStr"/>
      <c r="C6456" s="21" t="inlineStr">
        <is>
          <r>
            <t xml:space="preserve">FONTE</t>
          </r>
        </is>
      </c>
      <c r="D6456" s="21" t="inlineStr">
        <is>
          <r>
            <t xml:space="preserve">UNID</t>
          </r>
        </is>
      </c>
      <c r="E6456" s="21" t="inlineStr">
        <is>
          <r>
            <t xml:space="preserve">COEFICIENTE</t>
          </r>
        </is>
      </c>
      <c r="F6456" s="21" t="inlineStr">
        <is>
          <r>
            <t xml:space="preserve">PREÇO UNITÁRIO</t>
          </r>
        </is>
      </c>
      <c r="G6456" s="21" t="inlineStr">
        <is>
          <r>
            <t xml:space="preserve">TOTAL</t>
          </r>
        </is>
      </c>
    </row>
    <row r="6457" customHeight="1" ht="21">
      <c r="A6457" s="22" t="inlineStr">
        <is>
          <r>
            <t xml:space="preserve">88246</t>
          </r>
        </is>
      </c>
      <c r="B6457" s="23" t="inlineStr">
        <is>
          <r>
            <t xml:space="preserve">ASSENTADOR DE TUBOS COM ENCARGOS COMPLEMENTARES</t>
          </r>
        </is>
      </c>
      <c r="C6457" s="22" t="inlineStr">
        <is>
          <r>
            <t xml:space="preserve">SINAPI</t>
          </r>
        </is>
      </c>
      <c r="D6457" s="22" t="inlineStr">
        <is>
          <r>
            <t xml:space="preserve">H</t>
          </r>
        </is>
      </c>
      <c r="E6457" s="24" t="n">
        <v>0.1169</v>
      </c>
      <c r="F6457" s="25" t="n">
        <v>23.79</v>
      </c>
      <c r="G6457" s="25" t="n">
        <f>TRUNC(TRUNC(E6457,8)*F6457,2)</f>
        <v>2.78</v>
      </c>
    </row>
    <row r="6458" customHeight="1" ht="15">
      <c r="A6458" s="22" t="inlineStr">
        <is>
          <r>
            <t xml:space="preserve">88316</t>
          </r>
        </is>
      </c>
      <c r="B6458" s="23" t="inlineStr">
        <is>
          <r>
            <t xml:space="preserve">SERVENTE COM ENCARGOS COMPLEMENTARES</t>
          </r>
        </is>
      </c>
      <c r="C6458" s="22" t="inlineStr">
        <is>
          <r>
            <t xml:space="preserve">SINAPI</t>
          </r>
        </is>
      </c>
      <c r="D6458" s="22" t="inlineStr">
        <is>
          <r>
            <t xml:space="preserve">H</t>
          </r>
        </is>
      </c>
      <c r="E6458" s="24" t="n">
        <v>0.1169</v>
      </c>
      <c r="F6458" s="25" t="n">
        <v>23.56</v>
      </c>
      <c r="G6458" s="25" t="n">
        <f>TRUNC(TRUNC(E6458,8)*F6458,2)</f>
        <v>2.75</v>
      </c>
    </row>
    <row r="6459" customHeight="1" ht="18">
      <c r="A6459" s="2" t="inlineStr"/>
      <c r="B6459" s="2" t="inlineStr"/>
      <c r="C6459" s="2" t="inlineStr"/>
      <c r="D6459" s="2" t="inlineStr"/>
      <c r="E6459" s="26" t="inlineStr">
        <is>
          <r>
            <t xml:space="preserve">TOTAL Mão de Obra com Encargos Complementares:</t>
          </r>
        </is>
      </c>
      <c r="F6459" s="26" t="inlineStr"/>
      <c r="G6459" s="27" t="n">
        <f>SUM(G6457:G6458)</f>
        <v>5.53</v>
      </c>
    </row>
    <row r="6460" customHeight="1" ht="15">
      <c r="A6460" s="2" t="inlineStr"/>
      <c r="B6460" s="2" t="inlineStr"/>
      <c r="C6460" s="2" t="inlineStr"/>
      <c r="D6460" s="2" t="inlineStr"/>
      <c r="E6460" s="28" t="inlineStr">
        <is>
          <r>
            <t xml:space="preserve">VALOR:</t>
          </r>
        </is>
      </c>
      <c r="F6460" s="28" t="inlineStr"/>
      <c r="G6460" s="29" t="n">
        <f>ROUND(SUM(G6455,G6459),2)</f>
        <v>227.19</v>
      </c>
    </row>
    <row r="6461" customHeight="1" ht="15">
      <c r="A6461" s="2" t="inlineStr"/>
      <c r="B6461" s="2" t="inlineStr"/>
      <c r="C6461" s="2" t="inlineStr"/>
      <c r="D6461" s="2" t="inlineStr"/>
      <c r="E6461" s="28" t="inlineStr">
        <is>
          <r>
            <t xml:space="preserve">VALOR BDI (20.34%):</t>
          </r>
        </is>
      </c>
      <c r="F6461" s="28" t="inlineStr"/>
      <c r="G6461" s="29" t="n">
        <f>ROUND(G6460*(20.34/100),2)</f>
        <v>46.21</v>
      </c>
    </row>
    <row r="6462" customHeight="1" ht="15">
      <c r="A6462" s="2" t="inlineStr"/>
      <c r="B6462" s="2" t="inlineStr"/>
      <c r="C6462" s="2" t="inlineStr"/>
      <c r="D6462" s="2" t="inlineStr"/>
      <c r="E6462" s="28" t="inlineStr">
        <is>
          <r>
            <t xml:space="preserve">VALOR COM BDI:</t>
          </r>
        </is>
      </c>
      <c r="F6462" s="28" t="inlineStr"/>
      <c r="G6462" s="29" t="n">
        <f>G6461+G6460</f>
        <v>273.4</v>
      </c>
    </row>
    <row r="6463" customHeight="1" ht="10">
      <c r="A6463" s="2" t="inlineStr"/>
      <c r="B6463" s="2" t="inlineStr"/>
      <c r="C6463" s="2" t="inlineStr"/>
      <c r="D6463" s="2" t="inlineStr"/>
      <c r="E6463" s="18" t="inlineStr"/>
      <c r="F6463" s="18" t="inlineStr"/>
      <c r="G6463" s="18" t="inlineStr"/>
    </row>
    <row r="6464" customHeight="1" ht="20">
      <c r="A6464" s="19" t="inlineStr">
        <is>
          <r>
            <t xml:space="preserve">​90698​ TUBO DE PVC PARA REDE COLETORA DE ESGOTO DE PAREDE MACIÇA, DN 300 MM, JUNTA ELÁSTICA, FORNECIMENTO E ASSENTAMENTO. AF_01/2021​ (M)</t>
          </r>
        </is>
      </c>
      <c r="B6464" s="19" t="inlineStr"/>
      <c r="C6464" s="19" t="inlineStr"/>
      <c r="D6464" s="19" t="inlineStr"/>
      <c r="E6464" s="19" t="inlineStr"/>
      <c r="F6464" s="19" t="inlineStr"/>
      <c r="G6464" s="19" t="inlineStr"/>
    </row>
    <row r="6465" customHeight="1" ht="15">
      <c r="A6465" s="20" t="inlineStr">
        <is>
          <r>
            <t xml:space="preserve">Material</t>
          </r>
        </is>
      </c>
      <c r="B6465" s="20" t="inlineStr"/>
      <c r="C6465" s="21" t="inlineStr">
        <is>
          <r>
            <t xml:space="preserve">FONTE</t>
          </r>
        </is>
      </c>
      <c r="D6465" s="21" t="inlineStr">
        <is>
          <r>
            <t xml:space="preserve">UNID</t>
          </r>
        </is>
      </c>
      <c r="E6465" s="21" t="inlineStr">
        <is>
          <r>
            <t xml:space="preserve">COEFICIENTE</t>
          </r>
        </is>
      </c>
      <c r="F6465" s="21" t="inlineStr">
        <is>
          <r>
            <t xml:space="preserve">PREÇO UNITÁRIO</t>
          </r>
        </is>
      </c>
      <c r="G6465" s="21" t="inlineStr">
        <is>
          <r>
            <t xml:space="preserve">TOTAL</t>
          </r>
        </is>
      </c>
    </row>
    <row r="6466" customHeight="1" ht="29">
      <c r="A6466" s="22" t="inlineStr">
        <is>
          <r>
            <t xml:space="preserve">00020078</t>
          </r>
        </is>
      </c>
      <c r="B6466" s="23" t="inlineStr">
        <is>
          <r>
            <t xml:space="preserve">PASTA LUBRIFICANTE PARA TUBOS E CONEXOES COM JUNTA ELASTICA, EMBALAGEM DE *400* GR (USO EM PVC, ACO, POLIETILENO E OUTROS)</t>
          </r>
        </is>
      </c>
      <c r="C6466" s="22" t="inlineStr">
        <is>
          <r>
            <t xml:space="preserve">SINAPI</t>
          </r>
        </is>
      </c>
      <c r="D6466" s="22" t="inlineStr">
        <is>
          <r>
            <t xml:space="preserve">UN</t>
          </r>
        </is>
      </c>
      <c r="E6466" s="24" t="n">
        <v>0.025</v>
      </c>
      <c r="F6466" s="25" t="n">
        <v>25.53</v>
      </c>
      <c r="G6466" s="25" t="n">
        <f>TRUNC(TRUNC(E6466,8)*F6466,2)</f>
        <v>0.63</v>
      </c>
    </row>
    <row r="6467" customHeight="1" ht="21">
      <c r="A6467" s="22" t="inlineStr">
        <is>
          <r>
            <t xml:space="preserve">00041932</t>
          </r>
        </is>
      </c>
      <c r="B6467" s="23" t="inlineStr">
        <is>
          <r>
            <t xml:space="preserve">TUBO COLETOR DE ESGOTO PVC, JEI, DN 300 MM (NBR 7362)</t>
          </r>
        </is>
      </c>
      <c r="C6467" s="22" t="inlineStr">
        <is>
          <r>
            <t xml:space="preserve">SINAPI</t>
          </r>
        </is>
      </c>
      <c r="D6467" s="22" t="inlineStr">
        <is>
          <r>
            <t xml:space="preserve">M</t>
          </r>
        </is>
      </c>
      <c r="E6467" s="24" t="n">
        <v>1.05</v>
      </c>
      <c r="F6467" s="25" t="n">
        <v>324.15</v>
      </c>
      <c r="G6467" s="25" t="n">
        <f>TRUNC(TRUNC(E6467,8)*F6467,2)</f>
        <v>340.35</v>
      </c>
    </row>
    <row r="6468" customHeight="1" ht="15">
      <c r="A6468" s="2" t="inlineStr"/>
      <c r="B6468" s="2" t="inlineStr"/>
      <c r="C6468" s="2" t="inlineStr"/>
      <c r="D6468" s="2" t="inlineStr"/>
      <c r="E6468" s="26" t="inlineStr">
        <is>
          <r>
            <t xml:space="preserve">TOTAL Material:</t>
          </r>
        </is>
      </c>
      <c r="F6468" s="26" t="inlineStr"/>
      <c r="G6468" s="27" t="n">
        <f>SUM(G6466:G6467)</f>
        <v>340.98</v>
      </c>
    </row>
    <row r="6469" customHeight="1" ht="15">
      <c r="A6469" s="20" t="inlineStr">
        <is>
          <r>
            <t xml:space="preserve">Mão de Obra com Encargos Complementares</t>
          </r>
        </is>
      </c>
      <c r="B6469" s="20" t="inlineStr"/>
      <c r="C6469" s="21" t="inlineStr">
        <is>
          <r>
            <t xml:space="preserve">FONTE</t>
          </r>
        </is>
      </c>
      <c r="D6469" s="21" t="inlineStr">
        <is>
          <r>
            <t xml:space="preserve">UNID</t>
          </r>
        </is>
      </c>
      <c r="E6469" s="21" t="inlineStr">
        <is>
          <r>
            <t xml:space="preserve">COEFICIENTE</t>
          </r>
        </is>
      </c>
      <c r="F6469" s="21" t="inlineStr">
        <is>
          <r>
            <t xml:space="preserve">PREÇO UNITÁRIO</t>
          </r>
        </is>
      </c>
      <c r="G6469" s="21" t="inlineStr">
        <is>
          <r>
            <t xml:space="preserve">TOTAL</t>
          </r>
        </is>
      </c>
    </row>
    <row r="6470" customHeight="1" ht="21">
      <c r="A6470" s="22" t="inlineStr">
        <is>
          <r>
            <t xml:space="preserve">88246</t>
          </r>
        </is>
      </c>
      <c r="B6470" s="23" t="inlineStr">
        <is>
          <r>
            <t xml:space="preserve">ASSENTADOR DE TUBOS COM ENCARGOS COMPLEMENTARES</t>
          </r>
        </is>
      </c>
      <c r="C6470" s="22" t="inlineStr">
        <is>
          <r>
            <t xml:space="preserve">SINAPI</t>
          </r>
        </is>
      </c>
      <c r="D6470" s="22" t="inlineStr">
        <is>
          <r>
            <t xml:space="preserve">H</t>
          </r>
        </is>
      </c>
      <c r="E6470" s="24" t="n">
        <v>0.1308</v>
      </c>
      <c r="F6470" s="25" t="n">
        <v>23.79</v>
      </c>
      <c r="G6470" s="25" t="n">
        <f>TRUNC(TRUNC(E6470,8)*F6470,2)</f>
        <v>3.11</v>
      </c>
    </row>
    <row r="6471" customHeight="1" ht="15">
      <c r="A6471" s="22" t="inlineStr">
        <is>
          <r>
            <t xml:space="preserve">88316</t>
          </r>
        </is>
      </c>
      <c r="B6471" s="23" t="inlineStr">
        <is>
          <r>
            <t xml:space="preserve">SERVENTE COM ENCARGOS COMPLEMENTARES</t>
          </r>
        </is>
      </c>
      <c r="C6471" s="22" t="inlineStr">
        <is>
          <r>
            <t xml:space="preserve">SINAPI</t>
          </r>
        </is>
      </c>
      <c r="D6471" s="22" t="inlineStr">
        <is>
          <r>
            <t xml:space="preserve">H</t>
          </r>
        </is>
      </c>
      <c r="E6471" s="24" t="n">
        <v>0.1308</v>
      </c>
      <c r="F6471" s="25" t="n">
        <v>23.56</v>
      </c>
      <c r="G6471" s="25" t="n">
        <f>TRUNC(TRUNC(E6471,8)*F6471,2)</f>
        <v>3.08</v>
      </c>
    </row>
    <row r="6472" customHeight="1" ht="18">
      <c r="A6472" s="2" t="inlineStr"/>
      <c r="B6472" s="2" t="inlineStr"/>
      <c r="C6472" s="2" t="inlineStr"/>
      <c r="D6472" s="2" t="inlineStr"/>
      <c r="E6472" s="26" t="inlineStr">
        <is>
          <r>
            <t xml:space="preserve">TOTAL Mão de Obra com Encargos Complementares:</t>
          </r>
        </is>
      </c>
      <c r="F6472" s="26" t="inlineStr"/>
      <c r="G6472" s="27" t="n">
        <f>SUM(G6470:G6471)</f>
        <v>6.19</v>
      </c>
    </row>
    <row r="6473" customHeight="1" ht="15">
      <c r="A6473" s="2" t="inlineStr"/>
      <c r="B6473" s="2" t="inlineStr"/>
      <c r="C6473" s="2" t="inlineStr"/>
      <c r="D6473" s="2" t="inlineStr"/>
      <c r="E6473" s="28" t="inlineStr">
        <is>
          <r>
            <t xml:space="preserve">VALOR:</t>
          </r>
        </is>
      </c>
      <c r="F6473" s="28" t="inlineStr"/>
      <c r="G6473" s="29" t="n">
        <f>ROUND(SUM(G6468,G6472),2)</f>
        <v>347.17</v>
      </c>
    </row>
    <row r="6474" customHeight="1" ht="15">
      <c r="A6474" s="2" t="inlineStr"/>
      <c r="B6474" s="2" t="inlineStr"/>
      <c r="C6474" s="2" t="inlineStr"/>
      <c r="D6474" s="2" t="inlineStr"/>
      <c r="E6474" s="28" t="inlineStr">
        <is>
          <r>
            <t xml:space="preserve">VALOR BDI (20.34%):</t>
          </r>
        </is>
      </c>
      <c r="F6474" s="28" t="inlineStr"/>
      <c r="G6474" s="29" t="n">
        <f>ROUND(G6473*(20.34/100),2)</f>
        <v>70.61</v>
      </c>
    </row>
    <row r="6475" customHeight="1" ht="15">
      <c r="A6475" s="2" t="inlineStr"/>
      <c r="B6475" s="2" t="inlineStr"/>
      <c r="C6475" s="2" t="inlineStr"/>
      <c r="D6475" s="2" t="inlineStr"/>
      <c r="E6475" s="28" t="inlineStr">
        <is>
          <r>
            <t xml:space="preserve">VALOR COM BDI:</t>
          </r>
        </is>
      </c>
      <c r="F6475" s="28" t="inlineStr"/>
      <c r="G6475" s="29" t="n">
        <f>G6474+G6473</f>
        <v>417.78</v>
      </c>
    </row>
    <row r="6476" customHeight="1" ht="10">
      <c r="A6476" s="2" t="inlineStr"/>
      <c r="B6476" s="2" t="inlineStr"/>
      <c r="C6476" s="2" t="inlineStr"/>
      <c r="D6476" s="2" t="inlineStr"/>
      <c r="E6476" s="18" t="inlineStr"/>
      <c r="F6476" s="18" t="inlineStr"/>
      <c r="G6476" s="18" t="inlineStr"/>
    </row>
    <row r="6477" customHeight="1" ht="20">
      <c r="A6477" s="19" t="inlineStr">
        <is>
          <r>
            <t xml:space="preserve">​C2618​ TUBO PVC SOLD. MARROM D= 40mm (1 1/4")​ (M)</t>
          </r>
        </is>
      </c>
      <c r="B6477" s="19" t="inlineStr"/>
      <c r="C6477" s="19" t="inlineStr"/>
      <c r="D6477" s="19" t="inlineStr"/>
      <c r="E6477" s="19" t="inlineStr"/>
      <c r="F6477" s="19" t="inlineStr"/>
      <c r="G6477" s="19" t="inlineStr"/>
    </row>
    <row r="6478" customHeight="1" ht="15">
      <c r="A6478" s="20" t="inlineStr">
        <is>
          <r>
            <t xml:space="preserve">Material</t>
          </r>
        </is>
      </c>
      <c r="B6478" s="20" t="inlineStr"/>
      <c r="C6478" s="21" t="inlineStr">
        <is>
          <r>
            <t xml:space="preserve">FONTE</t>
          </r>
        </is>
      </c>
      <c r="D6478" s="21" t="inlineStr">
        <is>
          <r>
            <t xml:space="preserve">UNID</t>
          </r>
        </is>
      </c>
      <c r="E6478" s="21" t="inlineStr">
        <is>
          <r>
            <t xml:space="preserve">COEFICIENTE</t>
          </r>
        </is>
      </c>
      <c r="F6478" s="21" t="inlineStr">
        <is>
          <r>
            <t xml:space="preserve">PREÇO UNITÁRIO</t>
          </r>
        </is>
      </c>
      <c r="G6478" s="21" t="inlineStr">
        <is>
          <r>
            <t xml:space="preserve">TOTAL</t>
          </r>
        </is>
      </c>
    </row>
    <row r="6479" customHeight="1" ht="15">
      <c r="A6479" s="22" t="inlineStr">
        <is>
          <r>
            <t xml:space="preserve">I0026</t>
          </r>
        </is>
      </c>
      <c r="B6479" s="23" t="inlineStr">
        <is>
          <r>
            <t xml:space="preserve">ADESIVO PARA TUBO DE PVC RIGIDO</t>
          </r>
        </is>
      </c>
      <c r="C6479" s="22" t="inlineStr">
        <is>
          <r>
            <t xml:space="preserve">SEINFRA</t>
          </r>
        </is>
      </c>
      <c r="D6479" s="22" t="inlineStr">
        <is>
          <r>
            <t xml:space="preserve">KG</t>
          </r>
        </is>
      </c>
      <c r="E6479" s="24" t="n">
        <v>8.0E-4</v>
      </c>
      <c r="F6479" s="30" t="n">
        <v>63.36</v>
      </c>
      <c r="G6479" s="30" t="n">
        <f>ROUND(ROUND(E6479,8)*F6479,4)</f>
        <v>0.0507</v>
      </c>
    </row>
    <row r="6480" customHeight="1" ht="15">
      <c r="A6480" s="22" t="inlineStr">
        <is>
          <r>
            <t xml:space="preserve">I1888</t>
          </r>
        </is>
      </c>
      <c r="B6480" s="23" t="inlineStr">
        <is>
          <r>
            <t xml:space="preserve">SOLUÇÃO LIMPADORA PARA PVC RIGIDO</t>
          </r>
        </is>
      </c>
      <c r="C6480" s="22" t="inlineStr">
        <is>
          <r>
            <t xml:space="preserve">SEINFRA</t>
          </r>
        </is>
      </c>
      <c r="D6480" s="22" t="inlineStr">
        <is>
          <r>
            <t xml:space="preserve">L</t>
          </r>
        </is>
      </c>
      <c r="E6480" s="24" t="n">
        <v>3.0E-4</v>
      </c>
      <c r="F6480" s="30" t="n">
        <v>61.02</v>
      </c>
      <c r="G6480" s="30" t="n">
        <f>ROUND(ROUND(E6480,8)*F6480,4)</f>
        <v>0.0183</v>
      </c>
    </row>
    <row r="6481" customHeight="1" ht="15">
      <c r="A6481" s="22" t="inlineStr">
        <is>
          <r>
            <t xml:space="preserve">I2202</t>
          </r>
        </is>
      </c>
      <c r="B6481" s="23" t="inlineStr">
        <is>
          <r>
            <t xml:space="preserve">TUBO PVC SOLDÁVEL DE 40MM (1 1/4')</t>
          </r>
        </is>
      </c>
      <c r="C6481" s="22" t="inlineStr">
        <is>
          <r>
            <t xml:space="preserve">SEINFRA</t>
          </r>
        </is>
      </c>
      <c r="D6481" s="22" t="inlineStr">
        <is>
          <r>
            <t xml:space="preserve">M</t>
          </r>
        </is>
      </c>
      <c r="E6481" s="24" t="n">
        <v>1.01</v>
      </c>
      <c r="F6481" s="30" t="n">
        <v>12.46</v>
      </c>
      <c r="G6481" s="30" t="n">
        <f>ROUND(ROUND(E6481,8)*F6481,4)</f>
        <v>12.5846</v>
      </c>
    </row>
    <row r="6482" customHeight="1" ht="15">
      <c r="A6482" s="2" t="inlineStr"/>
      <c r="B6482" s="2" t="inlineStr"/>
      <c r="C6482" s="2" t="inlineStr"/>
      <c r="D6482" s="2" t="inlineStr"/>
      <c r="E6482" s="26" t="inlineStr">
        <is>
          <r>
            <t xml:space="preserve">TOTAL Material:</t>
          </r>
        </is>
      </c>
      <c r="F6482" s="26" t="inlineStr"/>
      <c r="G6482" s="31" t="n">
        <f>SUM(G6479:G6481)</f>
        <v>12.6536</v>
      </c>
    </row>
    <row r="6483" customHeight="1" ht="15">
      <c r="A6483" s="20" t="inlineStr">
        <is>
          <r>
            <t xml:space="preserve">Mão de Obra</t>
          </r>
        </is>
      </c>
      <c r="B6483" s="20" t="inlineStr"/>
      <c r="C6483" s="21" t="inlineStr">
        <is>
          <r>
            <t xml:space="preserve">FONTE</t>
          </r>
        </is>
      </c>
      <c r="D6483" s="21" t="inlineStr">
        <is>
          <r>
            <t xml:space="preserve">UNID</t>
          </r>
        </is>
      </c>
      <c r="E6483" s="21" t="inlineStr">
        <is>
          <r>
            <t xml:space="preserve">COEFICIENTE</t>
          </r>
        </is>
      </c>
      <c r="F6483" s="21" t="inlineStr">
        <is>
          <r>
            <t xml:space="preserve">PREÇO UNITÁRIO</t>
          </r>
        </is>
      </c>
      <c r="G6483" s="21" t="inlineStr">
        <is>
          <r>
            <t xml:space="preserve">TOTAL</t>
          </r>
        </is>
      </c>
    </row>
    <row r="6484" customHeight="1" ht="15">
      <c r="A6484" s="22" t="inlineStr">
        <is>
          <r>
            <t xml:space="preserve">I0043</t>
          </r>
        </is>
      </c>
      <c r="B6484" s="23" t="inlineStr">
        <is>
          <r>
            <t xml:space="preserve">AJUDANTE DE ENCANADOR</t>
          </r>
        </is>
      </c>
      <c r="C6484" s="22" t="inlineStr">
        <is>
          <r>
            <t xml:space="preserve">SEINFRA</t>
          </r>
        </is>
      </c>
      <c r="D6484" s="22" t="inlineStr">
        <is>
          <r>
            <t xml:space="preserve">H</t>
          </r>
        </is>
      </c>
      <c r="E6484" s="24" t="n">
        <v>0.2</v>
      </c>
      <c r="F6484" s="30" t="n">
        <v>21.1</v>
      </c>
      <c r="G6484" s="30" t="n">
        <f>ROUND(ROUND(E6484,8)*F6484,4)</f>
        <v>4.22</v>
      </c>
    </row>
    <row r="6485" customHeight="1" ht="15">
      <c r="A6485" s="22" t="inlineStr">
        <is>
          <r>
            <t xml:space="preserve">I2320</t>
          </r>
        </is>
      </c>
      <c r="B6485" s="23" t="inlineStr">
        <is>
          <r>
            <t xml:space="preserve">ENCANADOR</t>
          </r>
        </is>
      </c>
      <c r="C6485" s="22" t="inlineStr">
        <is>
          <r>
            <t xml:space="preserve">SEINFRA</t>
          </r>
        </is>
      </c>
      <c r="D6485" s="22" t="inlineStr">
        <is>
          <r>
            <t xml:space="preserve">H</t>
          </r>
        </is>
      </c>
      <c r="E6485" s="24" t="n">
        <v>0.2</v>
      </c>
      <c r="F6485" s="30" t="n">
        <v>26.18</v>
      </c>
      <c r="G6485" s="30" t="n">
        <f>ROUND(ROUND(E6485,8)*F6485,4)</f>
        <v>5.236</v>
      </c>
    </row>
    <row r="6486" customHeight="1" ht="15">
      <c r="A6486" s="2" t="inlineStr"/>
      <c r="B6486" s="2" t="inlineStr"/>
      <c r="C6486" s="2" t="inlineStr"/>
      <c r="D6486" s="2" t="inlineStr"/>
      <c r="E6486" s="26" t="inlineStr">
        <is>
          <r>
            <t xml:space="preserve">TOTAL Mão de Obra:</t>
          </r>
        </is>
      </c>
      <c r="F6486" s="26" t="inlineStr"/>
      <c r="G6486" s="31" t="n">
        <f>SUM(G6484:G6485)</f>
        <v>9.456</v>
      </c>
    </row>
    <row r="6487" customHeight="1" ht="15">
      <c r="A6487" s="2" t="inlineStr"/>
      <c r="B6487" s="2" t="inlineStr"/>
      <c r="C6487" s="2" t="inlineStr"/>
      <c r="D6487" s="2" t="inlineStr"/>
      <c r="E6487" s="28" t="inlineStr">
        <is>
          <r>
            <t xml:space="preserve">VALOR:</t>
          </r>
        </is>
      </c>
      <c r="F6487" s="28" t="inlineStr"/>
      <c r="G6487" s="29" t="n">
        <f>ROUND(SUM(G6482,G6486),2)</f>
        <v>22.11</v>
      </c>
    </row>
    <row r="6488" customHeight="1" ht="15">
      <c r="A6488" s="2" t="inlineStr"/>
      <c r="B6488" s="2" t="inlineStr"/>
      <c r="C6488" s="2" t="inlineStr"/>
      <c r="D6488" s="2" t="inlineStr"/>
      <c r="E6488" s="28" t="inlineStr">
        <is>
          <r>
            <t xml:space="preserve">VALOR BDI (20.34%):</t>
          </r>
        </is>
      </c>
      <c r="F6488" s="28" t="inlineStr"/>
      <c r="G6488" s="29" t="n">
        <f>ROUND(G6487*(20.34/100),2)</f>
        <v>4.5</v>
      </c>
    </row>
    <row r="6489" customHeight="1" ht="15">
      <c r="A6489" s="2" t="inlineStr"/>
      <c r="B6489" s="2" t="inlineStr"/>
      <c r="C6489" s="2" t="inlineStr"/>
      <c r="D6489" s="2" t="inlineStr"/>
      <c r="E6489" s="28" t="inlineStr">
        <is>
          <r>
            <t xml:space="preserve">VALOR COM BDI:</t>
          </r>
        </is>
      </c>
      <c r="F6489" s="28" t="inlineStr"/>
      <c r="G6489" s="29" t="n">
        <f>G6488+G6487</f>
        <v>26.61</v>
      </c>
    </row>
    <row r="6490" customHeight="1" ht="10">
      <c r="A6490" s="2" t="inlineStr"/>
      <c r="B6490" s="2" t="inlineStr"/>
      <c r="C6490" s="2" t="inlineStr"/>
      <c r="D6490" s="2" t="inlineStr"/>
      <c r="E6490" s="18" t="inlineStr"/>
      <c r="F6490" s="18" t="inlineStr"/>
      <c r="G6490" s="18" t="inlineStr"/>
    </row>
    <row r="6491" customHeight="1" ht="20">
      <c r="A6491" s="19" t="inlineStr">
        <is>
          <r>
            <t xml:space="preserve">​C4763​ TUBO PVC SÉRIE REFORÇADA P/ ESGOTO D=150MM (6") JUNTA COM ANEL​ (M)</t>
          </r>
        </is>
      </c>
      <c r="B6491" s="19" t="inlineStr"/>
      <c r="C6491" s="19" t="inlineStr"/>
      <c r="D6491" s="19" t="inlineStr"/>
      <c r="E6491" s="19" t="inlineStr"/>
      <c r="F6491" s="19" t="inlineStr"/>
      <c r="G6491" s="19" t="inlineStr"/>
    </row>
    <row r="6492" customHeight="1" ht="15">
      <c r="A6492" s="20" t="inlineStr">
        <is>
          <r>
            <t xml:space="preserve">Material</t>
          </r>
        </is>
      </c>
      <c r="B6492" s="20" t="inlineStr"/>
      <c r="C6492" s="21" t="inlineStr">
        <is>
          <r>
            <t xml:space="preserve">FONTE</t>
          </r>
        </is>
      </c>
      <c r="D6492" s="21" t="inlineStr">
        <is>
          <r>
            <t xml:space="preserve">UNID</t>
          </r>
        </is>
      </c>
      <c r="E6492" s="21" t="inlineStr">
        <is>
          <r>
            <t xml:space="preserve">COEFICIENTE</t>
          </r>
        </is>
      </c>
      <c r="F6492" s="21" t="inlineStr">
        <is>
          <r>
            <t xml:space="preserve">PREÇO UNITÁRIO</t>
          </r>
        </is>
      </c>
      <c r="G6492" s="21" t="inlineStr">
        <is>
          <r>
            <t xml:space="preserve">TOTAL</t>
          </r>
        </is>
      </c>
    </row>
    <row r="6493" customHeight="1" ht="15">
      <c r="A6493" s="22" t="inlineStr">
        <is>
          <r>
            <t xml:space="preserve">I0078</t>
          </r>
        </is>
      </c>
      <c r="B6493" s="23" t="inlineStr">
        <is>
          <r>
            <t xml:space="preserve">ANEL DE BORRACHA P/TUBO PVC REFORÇADO DE 100MM</t>
          </r>
        </is>
      </c>
      <c r="C6493" s="22" t="inlineStr">
        <is>
          <r>
            <t xml:space="preserve">SEINFRA</t>
          </r>
        </is>
      </c>
      <c r="D6493" s="22" t="inlineStr">
        <is>
          <r>
            <t xml:space="preserve">UN</t>
          </r>
        </is>
      </c>
      <c r="E6493" s="24" t="n">
        <v>0.33</v>
      </c>
      <c r="F6493" s="30" t="n">
        <v>3.39</v>
      </c>
      <c r="G6493" s="30" t="n">
        <f>ROUND(ROUND(E6493,8)*F6493,4)</f>
        <v>1.1187</v>
      </c>
    </row>
    <row r="6494" customHeight="1" ht="15">
      <c r="A6494" s="22" t="inlineStr">
        <is>
          <r>
            <t xml:space="preserve">I1351</t>
          </r>
        </is>
      </c>
      <c r="B6494" s="23" t="inlineStr">
        <is>
          <r>
            <t xml:space="preserve">LUBRIFICANTE PARA TUBO DE PVC</t>
          </r>
        </is>
      </c>
      <c r="C6494" s="22" t="inlineStr">
        <is>
          <r>
            <t xml:space="preserve">SEINFRA</t>
          </r>
        </is>
      </c>
      <c r="D6494" s="22" t="inlineStr">
        <is>
          <r>
            <t xml:space="preserve">KG</t>
          </r>
        </is>
      </c>
      <c r="E6494" s="24" t="n">
        <v>0.033</v>
      </c>
      <c r="F6494" s="30" t="n">
        <v>43.01</v>
      </c>
      <c r="G6494" s="30" t="n">
        <f>ROUND(ROUND(E6494,8)*F6494,4)</f>
        <v>1.4193</v>
      </c>
    </row>
    <row r="6495" customHeight="1" ht="15">
      <c r="A6495" s="22" t="inlineStr">
        <is>
          <r>
            <t xml:space="preserve">I6206</t>
          </r>
        </is>
      </c>
      <c r="B6495" s="23" t="inlineStr">
        <is>
          <r>
            <t xml:space="preserve">TUBO PVC ESGOTO SERIE R JEI DN 150</t>
          </r>
        </is>
      </c>
      <c r="C6495" s="22" t="inlineStr">
        <is>
          <r>
            <t xml:space="preserve">SEINFRA</t>
          </r>
        </is>
      </c>
      <c r="D6495" s="22" t="inlineStr">
        <is>
          <r>
            <t xml:space="preserve">M</t>
          </r>
        </is>
      </c>
      <c r="E6495" s="24" t="n">
        <v>1.01</v>
      </c>
      <c r="F6495" s="30" t="n">
        <v>92.48</v>
      </c>
      <c r="G6495" s="30" t="n">
        <f>ROUND(ROUND(E6495,8)*F6495,4)</f>
        <v>93.4048</v>
      </c>
    </row>
    <row r="6496" customHeight="1" ht="15">
      <c r="A6496" s="2" t="inlineStr"/>
      <c r="B6496" s="2" t="inlineStr"/>
      <c r="C6496" s="2" t="inlineStr"/>
      <c r="D6496" s="2" t="inlineStr"/>
      <c r="E6496" s="26" t="inlineStr">
        <is>
          <r>
            <t xml:space="preserve">TOTAL Material:</t>
          </r>
        </is>
      </c>
      <c r="F6496" s="26" t="inlineStr"/>
      <c r="G6496" s="31" t="n">
        <f>SUM(G6493:G6495)</f>
        <v>95.9428</v>
      </c>
    </row>
    <row r="6497" customHeight="1" ht="15">
      <c r="A6497" s="20" t="inlineStr">
        <is>
          <r>
            <t xml:space="preserve">Mão de Obra</t>
          </r>
        </is>
      </c>
      <c r="B6497" s="20" t="inlineStr"/>
      <c r="C6497" s="21" t="inlineStr">
        <is>
          <r>
            <t xml:space="preserve">FONTE</t>
          </r>
        </is>
      </c>
      <c r="D6497" s="21" t="inlineStr">
        <is>
          <r>
            <t xml:space="preserve">UNID</t>
          </r>
        </is>
      </c>
      <c r="E6497" s="21" t="inlineStr">
        <is>
          <r>
            <t xml:space="preserve">COEFICIENTE</t>
          </r>
        </is>
      </c>
      <c r="F6497" s="21" t="inlineStr">
        <is>
          <r>
            <t xml:space="preserve">PREÇO UNITÁRIO</t>
          </r>
        </is>
      </c>
      <c r="G6497" s="21" t="inlineStr">
        <is>
          <r>
            <t xml:space="preserve">TOTAL</t>
          </r>
        </is>
      </c>
    </row>
    <row r="6498" customHeight="1" ht="15">
      <c r="A6498" s="22" t="inlineStr">
        <is>
          <r>
            <t xml:space="preserve">I0043</t>
          </r>
        </is>
      </c>
      <c r="B6498" s="23" t="inlineStr">
        <is>
          <r>
            <t xml:space="preserve">AJUDANTE DE ENCANADOR</t>
          </r>
        </is>
      </c>
      <c r="C6498" s="22" t="inlineStr">
        <is>
          <r>
            <t xml:space="preserve">SEINFRA</t>
          </r>
        </is>
      </c>
      <c r="D6498" s="22" t="inlineStr">
        <is>
          <r>
            <t xml:space="preserve">H</t>
          </r>
        </is>
      </c>
      <c r="E6498" s="24" t="n">
        <v>0.56</v>
      </c>
      <c r="F6498" s="30" t="n">
        <v>21.1</v>
      </c>
      <c r="G6498" s="30" t="n">
        <f>ROUND(ROUND(E6498,8)*F6498,4)</f>
        <v>11.816</v>
      </c>
    </row>
    <row r="6499" customHeight="1" ht="15">
      <c r="A6499" s="22" t="inlineStr">
        <is>
          <r>
            <t xml:space="preserve">I2320</t>
          </r>
        </is>
      </c>
      <c r="B6499" s="23" t="inlineStr">
        <is>
          <r>
            <t xml:space="preserve">ENCANADOR</t>
          </r>
        </is>
      </c>
      <c r="C6499" s="22" t="inlineStr">
        <is>
          <r>
            <t xml:space="preserve">SEINFRA</t>
          </r>
        </is>
      </c>
      <c r="D6499" s="22" t="inlineStr">
        <is>
          <r>
            <t xml:space="preserve">H</t>
          </r>
        </is>
      </c>
      <c r="E6499" s="24" t="n">
        <v>0.56</v>
      </c>
      <c r="F6499" s="30" t="n">
        <v>26.18</v>
      </c>
      <c r="G6499" s="30" t="n">
        <f>ROUND(ROUND(E6499,8)*F6499,4)</f>
        <v>14.6608</v>
      </c>
    </row>
    <row r="6500" customHeight="1" ht="15">
      <c r="A6500" s="2" t="inlineStr"/>
      <c r="B6500" s="2" t="inlineStr"/>
      <c r="C6500" s="2" t="inlineStr"/>
      <c r="D6500" s="2" t="inlineStr"/>
      <c r="E6500" s="26" t="inlineStr">
        <is>
          <r>
            <t xml:space="preserve">TOTAL Mão de Obra:</t>
          </r>
        </is>
      </c>
      <c r="F6500" s="26" t="inlineStr"/>
      <c r="G6500" s="31" t="n">
        <f>SUM(G6498:G6499)</f>
        <v>26.4768</v>
      </c>
    </row>
    <row r="6501" customHeight="1" ht="15">
      <c r="A6501" s="2" t="inlineStr"/>
      <c r="B6501" s="2" t="inlineStr"/>
      <c r="C6501" s="2" t="inlineStr"/>
      <c r="D6501" s="2" t="inlineStr"/>
      <c r="E6501" s="28" t="inlineStr">
        <is>
          <r>
            <t xml:space="preserve">VALOR:</t>
          </r>
        </is>
      </c>
      <c r="F6501" s="28" t="inlineStr"/>
      <c r="G6501" s="29" t="n">
        <f>ROUND(SUM(G6496,G6500),2)</f>
        <v>122.42</v>
      </c>
    </row>
    <row r="6502" customHeight="1" ht="15">
      <c r="A6502" s="2" t="inlineStr"/>
      <c r="B6502" s="2" t="inlineStr"/>
      <c r="C6502" s="2" t="inlineStr"/>
      <c r="D6502" s="2" t="inlineStr"/>
      <c r="E6502" s="28" t="inlineStr">
        <is>
          <r>
            <t xml:space="preserve">VALOR BDI (20.34%):</t>
          </r>
        </is>
      </c>
      <c r="F6502" s="28" t="inlineStr"/>
      <c r="G6502" s="29" t="n">
        <f>ROUND(G6501*(20.34/100),2)</f>
        <v>24.9</v>
      </c>
    </row>
    <row r="6503" customHeight="1" ht="15">
      <c r="A6503" s="2" t="inlineStr"/>
      <c r="B6503" s="2" t="inlineStr"/>
      <c r="C6503" s="2" t="inlineStr"/>
      <c r="D6503" s="2" t="inlineStr"/>
      <c r="E6503" s="28" t="inlineStr">
        <is>
          <r>
            <t xml:space="preserve">VALOR COM BDI:</t>
          </r>
        </is>
      </c>
      <c r="F6503" s="28" t="inlineStr"/>
      <c r="G6503" s="29" t="n">
        <f>G6502+G6501</f>
        <v>147.32</v>
      </c>
    </row>
    <row r="6504" customHeight="1" ht="10">
      <c r="A6504" s="2" t="inlineStr"/>
      <c r="B6504" s="2" t="inlineStr"/>
      <c r="C6504" s="2" t="inlineStr"/>
      <c r="D6504" s="2" t="inlineStr"/>
      <c r="E6504" s="18" t="inlineStr"/>
      <c r="F6504" s="18" t="inlineStr"/>
      <c r="G6504" s="18" t="inlineStr"/>
    </row>
    <row r="6505" customHeight="1" ht="20">
      <c r="A6505" s="19" t="inlineStr">
        <is>
          <r>
            <t xml:space="preserve">​89711​ TUBO PVC, SERIE NORMAL, ESGOTO PREDIAL, DN 40 MM, FORNECIDO E INSTALADO EM RAMAL DE DESCARGA OU RAMAL DE ESGOTO SANITÁRIO. AF_08/2022​ (M)</t>
          </r>
        </is>
      </c>
      <c r="B6505" s="19" t="inlineStr"/>
      <c r="C6505" s="19" t="inlineStr"/>
      <c r="D6505" s="19" t="inlineStr"/>
      <c r="E6505" s="19" t="inlineStr"/>
      <c r="F6505" s="19" t="inlineStr"/>
      <c r="G6505" s="19" t="inlineStr"/>
    </row>
    <row r="6506" customHeight="1" ht="15">
      <c r="A6506" s="20" t="inlineStr">
        <is>
          <r>
            <t xml:space="preserve">Material</t>
          </r>
        </is>
      </c>
      <c r="B6506" s="20" t="inlineStr"/>
      <c r="C6506" s="21" t="inlineStr">
        <is>
          <r>
            <t xml:space="preserve">FONTE</t>
          </r>
        </is>
      </c>
      <c r="D6506" s="21" t="inlineStr">
        <is>
          <r>
            <t xml:space="preserve">UNID</t>
          </r>
        </is>
      </c>
      <c r="E6506" s="21" t="inlineStr">
        <is>
          <r>
            <t xml:space="preserve">COEFICIENTE</t>
          </r>
        </is>
      </c>
      <c r="F6506" s="21" t="inlineStr">
        <is>
          <r>
            <t xml:space="preserve">PREÇO UNITÁRIO</t>
          </r>
        </is>
      </c>
      <c r="G6506" s="21" t="inlineStr">
        <is>
          <r>
            <t xml:space="preserve">TOTAL</t>
          </r>
        </is>
      </c>
    </row>
    <row r="6507" customHeight="1" ht="15">
      <c r="A6507" s="22" t="inlineStr">
        <is>
          <r>
            <t xml:space="preserve">00038383</t>
          </r>
        </is>
      </c>
      <c r="B6507" s="23" t="inlineStr">
        <is>
          <r>
            <t xml:space="preserve">LIXA D'AGUA EM FOLHA, COR PRETA, GRAO 100</t>
          </r>
        </is>
      </c>
      <c r="C6507" s="22" t="inlineStr">
        <is>
          <r>
            <t xml:space="preserve">SINAPI</t>
          </r>
        </is>
      </c>
      <c r="D6507" s="22" t="inlineStr">
        <is>
          <r>
            <t xml:space="preserve">UN</t>
          </r>
        </is>
      </c>
      <c r="E6507" s="24" t="n">
        <v>0.0163</v>
      </c>
      <c r="F6507" s="25" t="n">
        <v>1.65</v>
      </c>
      <c r="G6507" s="25" t="n">
        <f>TRUNC(TRUNC(E6507,8)*F6507,2)</f>
        <v>0.02</v>
      </c>
    </row>
    <row r="6508" customHeight="1" ht="21">
      <c r="A6508" s="22" t="inlineStr">
        <is>
          <r>
            <t xml:space="preserve">00009835</t>
          </r>
        </is>
      </c>
      <c r="B6508" s="23" t="inlineStr">
        <is>
          <r>
            <t xml:space="preserve">TUBO PVC SERIE NORMAL, DN 40 MM, PARA ESGOTO PREDIAL (NBR 5688)</t>
          </r>
        </is>
      </c>
      <c r="C6508" s="22" t="inlineStr">
        <is>
          <r>
            <t xml:space="preserve">SINAPI</t>
          </r>
        </is>
      </c>
      <c r="D6508" s="22" t="inlineStr">
        <is>
          <r>
            <t xml:space="preserve">M</t>
          </r>
        </is>
      </c>
      <c r="E6508" s="24" t="n">
        <v>1.0549</v>
      </c>
      <c r="F6508" s="25" t="n">
        <v>6.55</v>
      </c>
      <c r="G6508" s="25" t="n">
        <f>TRUNC(TRUNC(E6508,8)*F6508,2)</f>
        <v>6.9</v>
      </c>
    </row>
    <row r="6509" customHeight="1" ht="15">
      <c r="A6509" s="2" t="inlineStr"/>
      <c r="B6509" s="2" t="inlineStr"/>
      <c r="C6509" s="2" t="inlineStr"/>
      <c r="D6509" s="2" t="inlineStr"/>
      <c r="E6509" s="26" t="inlineStr">
        <is>
          <r>
            <t xml:space="preserve">TOTAL Material:</t>
          </r>
        </is>
      </c>
      <c r="F6509" s="26" t="inlineStr"/>
      <c r="G6509" s="27" t="n">
        <f>SUM(G6507:G6508)</f>
        <v>6.92</v>
      </c>
    </row>
    <row r="6510" customHeight="1" ht="15">
      <c r="A6510" s="20" t="inlineStr">
        <is>
          <r>
            <t xml:space="preserve">Mão de Obra com Encargos Complementares</t>
          </r>
        </is>
      </c>
      <c r="B6510" s="20" t="inlineStr"/>
      <c r="C6510" s="21" t="inlineStr">
        <is>
          <r>
            <t xml:space="preserve">FONTE</t>
          </r>
        </is>
      </c>
      <c r="D6510" s="21" t="inlineStr">
        <is>
          <r>
            <t xml:space="preserve">UNID</t>
          </r>
        </is>
      </c>
      <c r="E6510" s="21" t="inlineStr">
        <is>
          <r>
            <t xml:space="preserve">COEFICIENTE</t>
          </r>
        </is>
      </c>
      <c r="F6510" s="21" t="inlineStr">
        <is>
          <r>
            <t xml:space="preserve">PREÇO UNITÁRIO</t>
          </r>
        </is>
      </c>
      <c r="G6510" s="21" t="inlineStr">
        <is>
          <r>
            <t xml:space="preserve">TOTAL</t>
          </r>
        </is>
      </c>
    </row>
    <row r="6511" customHeight="1" ht="21">
      <c r="A6511" s="22" t="inlineStr">
        <is>
          <r>
            <t xml:space="preserve">88248</t>
          </r>
        </is>
      </c>
      <c r="B6511" s="23" t="inlineStr">
        <is>
          <r>
            <t xml:space="preserve">AUXILIAR DE ENCANADOR OU BOMBEIRO HIDRÁULICO COM ENCARGOS COMPLEMENTARES</t>
          </r>
        </is>
      </c>
      <c r="C6511" s="22" t="inlineStr">
        <is>
          <r>
            <t xml:space="preserve">SINAPI</t>
          </r>
        </is>
      </c>
      <c r="D6511" s="22" t="inlineStr">
        <is>
          <r>
            <t xml:space="preserve">H</t>
          </r>
        </is>
      </c>
      <c r="E6511" s="24" t="n">
        <v>0.293</v>
      </c>
      <c r="F6511" s="25" t="n">
        <v>24.23</v>
      </c>
      <c r="G6511" s="25" t="n">
        <f>TRUNC(TRUNC(E6511,8)*F6511,2)</f>
        <v>7.09</v>
      </c>
    </row>
    <row r="6512" customHeight="1" ht="21">
      <c r="A6512" s="22" t="inlineStr">
        <is>
          <r>
            <t xml:space="preserve">88267</t>
          </r>
        </is>
      </c>
      <c r="B6512" s="23" t="inlineStr">
        <is>
          <r>
            <t xml:space="preserve">ENCANADOR OU BOMBEIRO HIDRÁULICO COM ENCARGOS COMPLEMENTARES</t>
          </r>
        </is>
      </c>
      <c r="C6512" s="22" t="inlineStr">
        <is>
          <r>
            <t xml:space="preserve">SINAPI</t>
          </r>
        </is>
      </c>
      <c r="D6512" s="22" t="inlineStr">
        <is>
          <r>
            <t xml:space="preserve">H</t>
          </r>
        </is>
      </c>
      <c r="E6512" s="24" t="n">
        <v>0.293</v>
      </c>
      <c r="F6512" s="25" t="n">
        <v>29.86</v>
      </c>
      <c r="G6512" s="25" t="n">
        <f>TRUNC(TRUNC(E6512,8)*F6512,2)</f>
        <v>8.74</v>
      </c>
    </row>
    <row r="6513" customHeight="1" ht="18">
      <c r="A6513" s="2" t="inlineStr"/>
      <c r="B6513" s="2" t="inlineStr"/>
      <c r="C6513" s="2" t="inlineStr"/>
      <c r="D6513" s="2" t="inlineStr"/>
      <c r="E6513" s="26" t="inlineStr">
        <is>
          <r>
            <t xml:space="preserve">TOTAL Mão de Obra com Encargos Complementares:</t>
          </r>
        </is>
      </c>
      <c r="F6513" s="26" t="inlineStr"/>
      <c r="G6513" s="27" t="n">
        <f>SUM(G6511:G6512)</f>
        <v>15.83</v>
      </c>
    </row>
    <row r="6514" customHeight="1" ht="15">
      <c r="A6514" s="2" t="inlineStr"/>
      <c r="B6514" s="2" t="inlineStr"/>
      <c r="C6514" s="2" t="inlineStr"/>
      <c r="D6514" s="2" t="inlineStr"/>
      <c r="E6514" s="28" t="inlineStr">
        <is>
          <r>
            <t xml:space="preserve">VALOR:</t>
          </r>
        </is>
      </c>
      <c r="F6514" s="28" t="inlineStr"/>
      <c r="G6514" s="29" t="n">
        <f>ROUND(SUM(G6509,G6513),2)</f>
        <v>22.75</v>
      </c>
    </row>
    <row r="6515" customHeight="1" ht="15">
      <c r="A6515" s="2" t="inlineStr"/>
      <c r="B6515" s="2" t="inlineStr"/>
      <c r="C6515" s="2" t="inlineStr"/>
      <c r="D6515" s="2" t="inlineStr"/>
      <c r="E6515" s="28" t="inlineStr">
        <is>
          <r>
            <t xml:space="preserve">VALOR BDI (20.34%):</t>
          </r>
        </is>
      </c>
      <c r="F6515" s="28" t="inlineStr"/>
      <c r="G6515" s="29" t="n">
        <f>ROUND(G6514*(20.34/100),2)</f>
        <v>4.63</v>
      </c>
    </row>
    <row r="6516" customHeight="1" ht="15">
      <c r="A6516" s="2" t="inlineStr"/>
      <c r="B6516" s="2" t="inlineStr"/>
      <c r="C6516" s="2" t="inlineStr"/>
      <c r="D6516" s="2" t="inlineStr"/>
      <c r="E6516" s="28" t="inlineStr">
        <is>
          <r>
            <t xml:space="preserve">VALOR COM BDI:</t>
          </r>
        </is>
      </c>
      <c r="F6516" s="28" t="inlineStr"/>
      <c r="G6516" s="29" t="n">
        <f>G6515+G6514</f>
        <v>27.38</v>
      </c>
    </row>
    <row r="6517" customHeight="1" ht="10">
      <c r="A6517" s="2" t="inlineStr"/>
      <c r="B6517" s="2" t="inlineStr"/>
      <c r="C6517" s="2" t="inlineStr"/>
      <c r="D6517" s="2" t="inlineStr"/>
      <c r="E6517" s="18" t="inlineStr"/>
      <c r="F6517" s="18" t="inlineStr"/>
      <c r="G6517" s="18" t="inlineStr"/>
    </row>
    <row r="6518" customHeight="1" ht="20">
      <c r="A6518" s="19" t="inlineStr">
        <is>
          <r>
            <t xml:space="preserve">​89508​ TUBO PVC, SÉRIE R, ÁGUA PLUVIAL, DN 40 MM, FORNECIDO E INSTALADO EM RAMAL DE ENCAMINHAMENTO. AF_06/2022​ (M)</t>
          </r>
        </is>
      </c>
      <c r="B6518" s="19" t="inlineStr"/>
      <c r="C6518" s="19" t="inlineStr"/>
      <c r="D6518" s="19" t="inlineStr"/>
      <c r="E6518" s="19" t="inlineStr"/>
      <c r="F6518" s="19" t="inlineStr"/>
      <c r="G6518" s="19" t="inlineStr"/>
    </row>
    <row r="6519" customHeight="1" ht="15">
      <c r="A6519" s="20" t="inlineStr">
        <is>
          <r>
            <t xml:space="preserve">Material</t>
          </r>
        </is>
      </c>
      <c r="B6519" s="20" t="inlineStr"/>
      <c r="C6519" s="21" t="inlineStr">
        <is>
          <r>
            <t xml:space="preserve">FONTE</t>
          </r>
        </is>
      </c>
      <c r="D6519" s="21" t="inlineStr">
        <is>
          <r>
            <t xml:space="preserve">UNID</t>
          </r>
        </is>
      </c>
      <c r="E6519" s="21" t="inlineStr">
        <is>
          <r>
            <t xml:space="preserve">COEFICIENTE</t>
          </r>
        </is>
      </c>
      <c r="F6519" s="21" t="inlineStr">
        <is>
          <r>
            <t xml:space="preserve">PREÇO UNITÁRIO</t>
          </r>
        </is>
      </c>
      <c r="G6519" s="21" t="inlineStr">
        <is>
          <r>
            <t xml:space="preserve">TOTAL</t>
          </r>
        </is>
      </c>
    </row>
    <row r="6520" customHeight="1" ht="15">
      <c r="A6520" s="22" t="inlineStr">
        <is>
          <r>
            <t xml:space="preserve">00038383</t>
          </r>
        </is>
      </c>
      <c r="B6520" s="23" t="inlineStr">
        <is>
          <r>
            <t xml:space="preserve">LIXA D'AGUA EM FOLHA, COR PRETA, GRAO 100</t>
          </r>
        </is>
      </c>
      <c r="C6520" s="22" t="inlineStr">
        <is>
          <r>
            <t xml:space="preserve">SINAPI</t>
          </r>
        </is>
      </c>
      <c r="D6520" s="22" t="inlineStr">
        <is>
          <r>
            <t xml:space="preserve">UN</t>
          </r>
        </is>
      </c>
      <c r="E6520" s="24" t="n">
        <v>0.0082</v>
      </c>
      <c r="F6520" s="25" t="n">
        <v>1.65</v>
      </c>
      <c r="G6520" s="25" t="n">
        <f>TRUNC(TRUNC(E6520,8)*F6520,2)</f>
        <v>0.01</v>
      </c>
    </row>
    <row r="6521" customHeight="1" ht="21">
      <c r="A6521" s="22" t="inlineStr">
        <is>
          <r>
            <t xml:space="preserve">00020067</t>
          </r>
        </is>
      </c>
      <c r="B6521" s="23" t="inlineStr">
        <is>
          <r>
            <t xml:space="preserve">TUBO PVC, SERIE R, DN 40 MM, PARA ESGOTO OU AGUAS PLUVIAIS PREDIAL (NBR 5688)</t>
          </r>
        </is>
      </c>
      <c r="C6521" s="22" t="inlineStr">
        <is>
          <r>
            <t xml:space="preserve">SINAPI</t>
          </r>
        </is>
      </c>
      <c r="D6521" s="22" t="inlineStr">
        <is>
          <r>
            <t xml:space="preserve">M</t>
          </r>
        </is>
      </c>
      <c r="E6521" s="24" t="n">
        <v>1.0353</v>
      </c>
      <c r="F6521" s="25" t="n">
        <v>9.15</v>
      </c>
      <c r="G6521" s="25" t="n">
        <f>TRUNC(TRUNC(E6521,8)*F6521,2)</f>
        <v>9.47</v>
      </c>
    </row>
    <row r="6522" customHeight="1" ht="15">
      <c r="A6522" s="2" t="inlineStr"/>
      <c r="B6522" s="2" t="inlineStr"/>
      <c r="C6522" s="2" t="inlineStr"/>
      <c r="D6522" s="2" t="inlineStr"/>
      <c r="E6522" s="26" t="inlineStr">
        <is>
          <r>
            <t xml:space="preserve">TOTAL Material:</t>
          </r>
        </is>
      </c>
      <c r="F6522" s="26" t="inlineStr"/>
      <c r="G6522" s="27" t="n">
        <f>SUM(G6520:G6521)</f>
        <v>9.48</v>
      </c>
    </row>
    <row r="6523" customHeight="1" ht="15">
      <c r="A6523" s="20" t="inlineStr">
        <is>
          <r>
            <t xml:space="preserve">Mão de Obra com Encargos Complementares</t>
          </r>
        </is>
      </c>
      <c r="B6523" s="20" t="inlineStr"/>
      <c r="C6523" s="21" t="inlineStr">
        <is>
          <r>
            <t xml:space="preserve">FONTE</t>
          </r>
        </is>
      </c>
      <c r="D6523" s="21" t="inlineStr">
        <is>
          <r>
            <t xml:space="preserve">UNID</t>
          </r>
        </is>
      </c>
      <c r="E6523" s="21" t="inlineStr">
        <is>
          <r>
            <t xml:space="preserve">COEFICIENTE</t>
          </r>
        </is>
      </c>
      <c r="F6523" s="21" t="inlineStr">
        <is>
          <r>
            <t xml:space="preserve">PREÇO UNITÁRIO</t>
          </r>
        </is>
      </c>
      <c r="G6523" s="21" t="inlineStr">
        <is>
          <r>
            <t xml:space="preserve">TOTAL</t>
          </r>
        </is>
      </c>
    </row>
    <row r="6524" customHeight="1" ht="21">
      <c r="A6524" s="22" t="inlineStr">
        <is>
          <r>
            <t xml:space="preserve">88248</t>
          </r>
        </is>
      </c>
      <c r="B6524" s="23" t="inlineStr">
        <is>
          <r>
            <t xml:space="preserve">AUXILIAR DE ENCANADOR OU BOMBEIRO HIDRÁULICO COM ENCARGOS COMPLEMENTARES</t>
          </r>
        </is>
      </c>
      <c r="C6524" s="22" t="inlineStr">
        <is>
          <r>
            <t xml:space="preserve">SINAPI</t>
          </r>
        </is>
      </c>
      <c r="D6524" s="22" t="inlineStr">
        <is>
          <r>
            <t xml:space="preserve">H</t>
          </r>
        </is>
      </c>
      <c r="E6524" s="24" t="n">
        <v>0.1483</v>
      </c>
      <c r="F6524" s="25" t="n">
        <v>24.23</v>
      </c>
      <c r="G6524" s="25" t="n">
        <f>TRUNC(TRUNC(E6524,8)*F6524,2)</f>
        <v>3.59</v>
      </c>
    </row>
    <row r="6525" customHeight="1" ht="21">
      <c r="A6525" s="22" t="inlineStr">
        <is>
          <r>
            <t xml:space="preserve">88267</t>
          </r>
        </is>
      </c>
      <c r="B6525" s="23" t="inlineStr">
        <is>
          <r>
            <t xml:space="preserve">ENCANADOR OU BOMBEIRO HIDRÁULICO COM ENCARGOS COMPLEMENTARES</t>
          </r>
        </is>
      </c>
      <c r="C6525" s="22" t="inlineStr">
        <is>
          <r>
            <t xml:space="preserve">SINAPI</t>
          </r>
        </is>
      </c>
      <c r="D6525" s="22" t="inlineStr">
        <is>
          <r>
            <t xml:space="preserve">H</t>
          </r>
        </is>
      </c>
      <c r="E6525" s="24" t="n">
        <v>0.1483</v>
      </c>
      <c r="F6525" s="25" t="n">
        <v>29.86</v>
      </c>
      <c r="G6525" s="25" t="n">
        <f>TRUNC(TRUNC(E6525,8)*F6525,2)</f>
        <v>4.42</v>
      </c>
    </row>
    <row r="6526" customHeight="1" ht="18">
      <c r="A6526" s="2" t="inlineStr"/>
      <c r="B6526" s="2" t="inlineStr"/>
      <c r="C6526" s="2" t="inlineStr"/>
      <c r="D6526" s="2" t="inlineStr"/>
      <c r="E6526" s="26" t="inlineStr">
        <is>
          <r>
            <t xml:space="preserve">TOTAL Mão de Obra com Encargos Complementares:</t>
          </r>
        </is>
      </c>
      <c r="F6526" s="26" t="inlineStr"/>
      <c r="G6526" s="27" t="n">
        <f>SUM(G6524:G6525)</f>
        <v>8.01</v>
      </c>
    </row>
    <row r="6527" customHeight="1" ht="15">
      <c r="A6527" s="2" t="inlineStr"/>
      <c r="B6527" s="2" t="inlineStr"/>
      <c r="C6527" s="2" t="inlineStr"/>
      <c r="D6527" s="2" t="inlineStr"/>
      <c r="E6527" s="28" t="inlineStr">
        <is>
          <r>
            <t xml:space="preserve">VALOR:</t>
          </r>
        </is>
      </c>
      <c r="F6527" s="28" t="inlineStr"/>
      <c r="G6527" s="29" t="n">
        <f>ROUND(SUM(G6522,G6526),2)</f>
        <v>17.49</v>
      </c>
    </row>
    <row r="6528" customHeight="1" ht="15">
      <c r="A6528" s="2" t="inlineStr"/>
      <c r="B6528" s="2" t="inlineStr"/>
      <c r="C6528" s="2" t="inlineStr"/>
      <c r="D6528" s="2" t="inlineStr"/>
      <c r="E6528" s="28" t="inlineStr">
        <is>
          <r>
            <t xml:space="preserve">VALOR BDI (20.34%):</t>
          </r>
        </is>
      </c>
      <c r="F6528" s="28" t="inlineStr"/>
      <c r="G6528" s="29" t="n">
        <f>ROUND(G6527*(20.34/100),2)</f>
        <v>3.56</v>
      </c>
    </row>
    <row r="6529" customHeight="1" ht="15">
      <c r="A6529" s="2" t="inlineStr"/>
      <c r="B6529" s="2" t="inlineStr"/>
      <c r="C6529" s="2" t="inlineStr"/>
      <c r="D6529" s="2" t="inlineStr"/>
      <c r="E6529" s="28" t="inlineStr">
        <is>
          <r>
            <t xml:space="preserve">VALOR COM BDI:</t>
          </r>
        </is>
      </c>
      <c r="F6529" s="28" t="inlineStr"/>
      <c r="G6529" s="29" t="n">
        <f>G6528+G6527</f>
        <v>21.05</v>
      </c>
    </row>
    <row r="6530" customHeight="1" ht="10">
      <c r="A6530" s="2" t="inlineStr"/>
      <c r="B6530" s="2" t="inlineStr"/>
      <c r="C6530" s="2" t="inlineStr"/>
      <c r="D6530" s="2" t="inlineStr"/>
      <c r="E6530" s="18" t="inlineStr"/>
      <c r="F6530" s="18" t="inlineStr"/>
      <c r="G6530" s="18" t="inlineStr"/>
    </row>
    <row r="6531" customHeight="1" ht="20">
      <c r="A6531" s="19" t="inlineStr">
        <is>
          <r>
            <t xml:space="preserve">​89509​ TUBO PVC, SÉRIE R, ÁGUA PLUVIAL, DN 50 MM, FORNECIDO E INSTALADO EM RAMAL DE ENCAMINHAMENTO. AF_06/2022​ (M)</t>
          </r>
        </is>
      </c>
      <c r="B6531" s="19" t="inlineStr"/>
      <c r="C6531" s="19" t="inlineStr"/>
      <c r="D6531" s="19" t="inlineStr"/>
      <c r="E6531" s="19" t="inlineStr"/>
      <c r="F6531" s="19" t="inlineStr"/>
      <c r="G6531" s="19" t="inlineStr"/>
    </row>
    <row r="6532" customHeight="1" ht="15">
      <c r="A6532" s="20" t="inlineStr">
        <is>
          <r>
            <t xml:space="preserve">Material</t>
          </r>
        </is>
      </c>
      <c r="B6532" s="20" t="inlineStr"/>
      <c r="C6532" s="21" t="inlineStr">
        <is>
          <r>
            <t xml:space="preserve">FONTE</t>
          </r>
        </is>
      </c>
      <c r="D6532" s="21" t="inlineStr">
        <is>
          <r>
            <t xml:space="preserve">UNID</t>
          </r>
        </is>
      </c>
      <c r="E6532" s="21" t="inlineStr">
        <is>
          <r>
            <t xml:space="preserve">COEFICIENTE</t>
          </r>
        </is>
      </c>
      <c r="F6532" s="21" t="inlineStr">
        <is>
          <r>
            <t xml:space="preserve">PREÇO UNITÁRIO</t>
          </r>
        </is>
      </c>
      <c r="G6532" s="21" t="inlineStr">
        <is>
          <r>
            <t xml:space="preserve">TOTAL</t>
          </r>
        </is>
      </c>
    </row>
    <row r="6533" customHeight="1" ht="15">
      <c r="A6533" s="22" t="inlineStr">
        <is>
          <r>
            <t xml:space="preserve">00038383</t>
          </r>
        </is>
      </c>
      <c r="B6533" s="23" t="inlineStr">
        <is>
          <r>
            <t xml:space="preserve">LIXA D'AGUA EM FOLHA, COR PRETA, GRAO 100</t>
          </r>
        </is>
      </c>
      <c r="C6533" s="22" t="inlineStr">
        <is>
          <r>
            <t xml:space="preserve">SINAPI</t>
          </r>
        </is>
      </c>
      <c r="D6533" s="22" t="inlineStr">
        <is>
          <r>
            <t xml:space="preserve">UN</t>
          </r>
        </is>
      </c>
      <c r="E6533" s="24" t="n">
        <v>0.0105</v>
      </c>
      <c r="F6533" s="25" t="n">
        <v>1.65</v>
      </c>
      <c r="G6533" s="25" t="n">
        <f>TRUNC(TRUNC(E6533,8)*F6533,2)</f>
        <v>0.01</v>
      </c>
    </row>
    <row r="6534" customHeight="1" ht="21">
      <c r="A6534" s="22" t="inlineStr">
        <is>
          <r>
            <t xml:space="preserve">00020068</t>
          </r>
        </is>
      </c>
      <c r="B6534" s="23" t="inlineStr">
        <is>
          <r>
            <t xml:space="preserve">TUBO PVC, SERIE R, DN 50 MM, PARA ESGOTO OU AGUAS PLUVIAIS PREDIAL (NBR 5688)</t>
          </r>
        </is>
      </c>
      <c r="C6534" s="22" t="inlineStr">
        <is>
          <r>
            <t xml:space="preserve">SINAPI</t>
          </r>
        </is>
      </c>
      <c r="D6534" s="22" t="inlineStr">
        <is>
          <r>
            <t xml:space="preserve">M</t>
          </r>
        </is>
      </c>
      <c r="E6534" s="24" t="n">
        <v>1.0353</v>
      </c>
      <c r="F6534" s="25" t="n">
        <v>12.89</v>
      </c>
      <c r="G6534" s="25" t="n">
        <f>TRUNC(TRUNC(E6534,8)*F6534,2)</f>
        <v>13.34</v>
      </c>
    </row>
    <row r="6535" customHeight="1" ht="15">
      <c r="A6535" s="2" t="inlineStr"/>
      <c r="B6535" s="2" t="inlineStr"/>
      <c r="C6535" s="2" t="inlineStr"/>
      <c r="D6535" s="2" t="inlineStr"/>
      <c r="E6535" s="26" t="inlineStr">
        <is>
          <r>
            <t xml:space="preserve">TOTAL Material:</t>
          </r>
        </is>
      </c>
      <c r="F6535" s="26" t="inlineStr"/>
      <c r="G6535" s="27" t="n">
        <f>SUM(G6533:G6534)</f>
        <v>13.35</v>
      </c>
    </row>
    <row r="6536" customHeight="1" ht="15">
      <c r="A6536" s="20" t="inlineStr">
        <is>
          <r>
            <t xml:space="preserve">Mão de Obra com Encargos Complementares</t>
          </r>
        </is>
      </c>
      <c r="B6536" s="20" t="inlineStr"/>
      <c r="C6536" s="21" t="inlineStr">
        <is>
          <r>
            <t xml:space="preserve">FONTE</t>
          </r>
        </is>
      </c>
      <c r="D6536" s="21" t="inlineStr">
        <is>
          <r>
            <t xml:space="preserve">UNID</t>
          </r>
        </is>
      </c>
      <c r="E6536" s="21" t="inlineStr">
        <is>
          <r>
            <t xml:space="preserve">COEFICIENTE</t>
          </r>
        </is>
      </c>
      <c r="F6536" s="21" t="inlineStr">
        <is>
          <r>
            <t xml:space="preserve">PREÇO UNITÁRIO</t>
          </r>
        </is>
      </c>
      <c r="G6536" s="21" t="inlineStr">
        <is>
          <r>
            <t xml:space="preserve">TOTAL</t>
          </r>
        </is>
      </c>
    </row>
    <row r="6537" customHeight="1" ht="21">
      <c r="A6537" s="22" t="inlineStr">
        <is>
          <r>
            <t xml:space="preserve">88248</t>
          </r>
        </is>
      </c>
      <c r="B6537" s="23" t="inlineStr">
        <is>
          <r>
            <t xml:space="preserve">AUXILIAR DE ENCANADOR OU BOMBEIRO HIDRÁULICO COM ENCARGOS COMPLEMENTARES</t>
          </r>
        </is>
      </c>
      <c r="C6537" s="22" t="inlineStr">
        <is>
          <r>
            <t xml:space="preserve">SINAPI</t>
          </r>
        </is>
      </c>
      <c r="D6537" s="22" t="inlineStr">
        <is>
          <r>
            <t xml:space="preserve">H</t>
          </r>
        </is>
      </c>
      <c r="E6537" s="24" t="n">
        <v>0.1897</v>
      </c>
      <c r="F6537" s="25" t="n">
        <v>24.23</v>
      </c>
      <c r="G6537" s="25" t="n">
        <f>TRUNC(TRUNC(E6537,8)*F6537,2)</f>
        <v>4.59</v>
      </c>
    </row>
    <row r="6538" customHeight="1" ht="21">
      <c r="A6538" s="22" t="inlineStr">
        <is>
          <r>
            <t xml:space="preserve">88267</t>
          </r>
        </is>
      </c>
      <c r="B6538" s="23" t="inlineStr">
        <is>
          <r>
            <t xml:space="preserve">ENCANADOR OU BOMBEIRO HIDRÁULICO COM ENCARGOS COMPLEMENTARES</t>
          </r>
        </is>
      </c>
      <c r="C6538" s="22" t="inlineStr">
        <is>
          <r>
            <t xml:space="preserve">SINAPI</t>
          </r>
        </is>
      </c>
      <c r="D6538" s="22" t="inlineStr">
        <is>
          <r>
            <t xml:space="preserve">H</t>
          </r>
        </is>
      </c>
      <c r="E6538" s="24" t="n">
        <v>0.1897</v>
      </c>
      <c r="F6538" s="25" t="n">
        <v>29.86</v>
      </c>
      <c r="G6538" s="25" t="n">
        <f>TRUNC(TRUNC(E6538,8)*F6538,2)</f>
        <v>5.66</v>
      </c>
    </row>
    <row r="6539" customHeight="1" ht="18">
      <c r="A6539" s="2" t="inlineStr"/>
      <c r="B6539" s="2" t="inlineStr"/>
      <c r="C6539" s="2" t="inlineStr"/>
      <c r="D6539" s="2" t="inlineStr"/>
      <c r="E6539" s="26" t="inlineStr">
        <is>
          <r>
            <t xml:space="preserve">TOTAL Mão de Obra com Encargos Complementares:</t>
          </r>
        </is>
      </c>
      <c r="F6539" s="26" t="inlineStr"/>
      <c r="G6539" s="27" t="n">
        <f>SUM(G6537:G6538)</f>
        <v>10.25</v>
      </c>
    </row>
    <row r="6540" customHeight="1" ht="15">
      <c r="A6540" s="2" t="inlineStr"/>
      <c r="B6540" s="2" t="inlineStr"/>
      <c r="C6540" s="2" t="inlineStr"/>
      <c r="D6540" s="2" t="inlineStr"/>
      <c r="E6540" s="28" t="inlineStr">
        <is>
          <r>
            <t xml:space="preserve">VALOR:</t>
          </r>
        </is>
      </c>
      <c r="F6540" s="28" t="inlineStr"/>
      <c r="G6540" s="29" t="n">
        <f>ROUND(SUM(G6535,G6539),2)</f>
        <v>23.6</v>
      </c>
    </row>
    <row r="6541" customHeight="1" ht="15">
      <c r="A6541" s="2" t="inlineStr"/>
      <c r="B6541" s="2" t="inlineStr"/>
      <c r="C6541" s="2" t="inlineStr"/>
      <c r="D6541" s="2" t="inlineStr"/>
      <c r="E6541" s="28" t="inlineStr">
        <is>
          <r>
            <t xml:space="preserve">VALOR BDI (20.34%):</t>
          </r>
        </is>
      </c>
      <c r="F6541" s="28" t="inlineStr"/>
      <c r="G6541" s="29" t="n">
        <f>ROUND(G6540*(20.34/100),2)</f>
        <v>4.8</v>
      </c>
    </row>
    <row r="6542" customHeight="1" ht="15">
      <c r="A6542" s="2" t="inlineStr"/>
      <c r="B6542" s="2" t="inlineStr"/>
      <c r="C6542" s="2" t="inlineStr"/>
      <c r="D6542" s="2" t="inlineStr"/>
      <c r="E6542" s="28" t="inlineStr">
        <is>
          <r>
            <t xml:space="preserve">VALOR COM BDI:</t>
          </r>
        </is>
      </c>
      <c r="F6542" s="28" t="inlineStr"/>
      <c r="G6542" s="29" t="n">
        <f>G6541+G6540</f>
        <v>28.4</v>
      </c>
    </row>
    <row r="6543" customHeight="1" ht="10">
      <c r="A6543" s="2" t="inlineStr"/>
      <c r="B6543" s="2" t="inlineStr"/>
      <c r="C6543" s="2" t="inlineStr"/>
      <c r="D6543" s="2" t="inlineStr"/>
      <c r="E6543" s="18" t="inlineStr"/>
      <c r="F6543" s="18" t="inlineStr"/>
      <c r="G6543" s="18" t="inlineStr"/>
    </row>
    <row r="6544" customHeight="1" ht="20">
      <c r="A6544" s="19" t="inlineStr">
        <is>
          <r>
            <t xml:space="preserve">​89576​ TUBO PVC, SÉRIE R, ÁGUA PLUVIAL, DN 75 MM, FORNECIDO E INSTALADO EM CONDUTORES VERTICAIS DE ÁGUAS PLUVIAIS. AF_06/2022​ (M)</t>
          </r>
        </is>
      </c>
      <c r="B6544" s="19" t="inlineStr"/>
      <c r="C6544" s="19" t="inlineStr"/>
      <c r="D6544" s="19" t="inlineStr"/>
      <c r="E6544" s="19" t="inlineStr"/>
      <c r="F6544" s="19" t="inlineStr"/>
      <c r="G6544" s="19" t="inlineStr"/>
    </row>
    <row r="6545" customHeight="1" ht="15">
      <c r="A6545" s="20" t="inlineStr">
        <is>
          <r>
            <t xml:space="preserve">Material</t>
          </r>
        </is>
      </c>
      <c r="B6545" s="20" t="inlineStr"/>
      <c r="C6545" s="21" t="inlineStr">
        <is>
          <r>
            <t xml:space="preserve">FONTE</t>
          </r>
        </is>
      </c>
      <c r="D6545" s="21" t="inlineStr">
        <is>
          <r>
            <t xml:space="preserve">UNID</t>
          </r>
        </is>
      </c>
      <c r="E6545" s="21" t="inlineStr">
        <is>
          <r>
            <t xml:space="preserve">COEFICIENTE</t>
          </r>
        </is>
      </c>
      <c r="F6545" s="21" t="inlineStr">
        <is>
          <r>
            <t xml:space="preserve">PREÇO UNITÁRIO</t>
          </r>
        </is>
      </c>
      <c r="G6545" s="21" t="inlineStr">
        <is>
          <r>
            <t xml:space="preserve">TOTAL</t>
          </r>
        </is>
      </c>
    </row>
    <row r="6546" customHeight="1" ht="15">
      <c r="A6546" s="22" t="inlineStr">
        <is>
          <r>
            <t xml:space="preserve">00038383</t>
          </r>
        </is>
      </c>
      <c r="B6546" s="23" t="inlineStr">
        <is>
          <r>
            <t xml:space="preserve">LIXA D'AGUA EM FOLHA, COR PRETA, GRAO 100</t>
          </r>
        </is>
      </c>
      <c r="C6546" s="22" t="inlineStr">
        <is>
          <r>
            <t xml:space="preserve">SINAPI</t>
          </r>
        </is>
      </c>
      <c r="D6546" s="22" t="inlineStr">
        <is>
          <r>
            <t xml:space="preserve">UN</t>
          </r>
        </is>
      </c>
      <c r="E6546" s="24" t="n">
        <v>0.027</v>
      </c>
      <c r="F6546" s="25" t="n">
        <v>1.65</v>
      </c>
      <c r="G6546" s="25" t="n">
        <f>TRUNC(TRUNC(E6546,8)*F6546,2)</f>
        <v>0.04</v>
      </c>
    </row>
    <row r="6547" customHeight="1" ht="21">
      <c r="A6547" s="22" t="inlineStr">
        <is>
          <r>
            <t xml:space="preserve">00009839</t>
          </r>
        </is>
      </c>
      <c r="B6547" s="23" t="inlineStr">
        <is>
          <r>
            <t xml:space="preserve">TUBO PVC, SERIE R, DN 75 MM, PARA ESGOTO OU AGUAS PLUVIAIS PREDIAL (NBR 5688)</t>
          </r>
        </is>
      </c>
      <c r="C6547" s="22" t="inlineStr">
        <is>
          <r>
            <t xml:space="preserve">SINAPI</t>
          </r>
        </is>
      </c>
      <c r="D6547" s="22" t="inlineStr">
        <is>
          <r>
            <t xml:space="preserve">M</t>
          </r>
        </is>
      </c>
      <c r="E6547" s="24" t="n">
        <v>1.0353</v>
      </c>
      <c r="F6547" s="25" t="n">
        <v>23.38</v>
      </c>
      <c r="G6547" s="25" t="n">
        <f>TRUNC(TRUNC(E6547,8)*F6547,2)</f>
        <v>24.2</v>
      </c>
    </row>
    <row r="6548" customHeight="1" ht="15">
      <c r="A6548" s="2" t="inlineStr"/>
      <c r="B6548" s="2" t="inlineStr"/>
      <c r="C6548" s="2" t="inlineStr"/>
      <c r="D6548" s="2" t="inlineStr"/>
      <c r="E6548" s="26" t="inlineStr">
        <is>
          <r>
            <t xml:space="preserve">TOTAL Material:</t>
          </r>
        </is>
      </c>
      <c r="F6548" s="26" t="inlineStr"/>
      <c r="G6548" s="27" t="n">
        <f>SUM(G6546:G6547)</f>
        <v>24.24</v>
      </c>
    </row>
    <row r="6549" customHeight="1" ht="15">
      <c r="A6549" s="20" t="inlineStr">
        <is>
          <r>
            <t xml:space="preserve">Mão de Obra com Encargos Complementares</t>
          </r>
        </is>
      </c>
      <c r="B6549" s="20" t="inlineStr"/>
      <c r="C6549" s="21" t="inlineStr">
        <is>
          <r>
            <t xml:space="preserve">FONTE</t>
          </r>
        </is>
      </c>
      <c r="D6549" s="21" t="inlineStr">
        <is>
          <r>
            <t xml:space="preserve">UNID</t>
          </r>
        </is>
      </c>
      <c r="E6549" s="21" t="inlineStr">
        <is>
          <r>
            <t xml:space="preserve">COEFICIENTE</t>
          </r>
        </is>
      </c>
      <c r="F6549" s="21" t="inlineStr">
        <is>
          <r>
            <t xml:space="preserve">PREÇO UNITÁRIO</t>
          </r>
        </is>
      </c>
      <c r="G6549" s="21" t="inlineStr">
        <is>
          <r>
            <t xml:space="preserve">TOTAL</t>
          </r>
        </is>
      </c>
    </row>
    <row r="6550" customHeight="1" ht="21">
      <c r="A6550" s="22" t="inlineStr">
        <is>
          <r>
            <t xml:space="preserve">88248</t>
          </r>
        </is>
      </c>
      <c r="B6550" s="23" t="inlineStr">
        <is>
          <r>
            <t xml:space="preserve">AUXILIAR DE ENCANADOR OU BOMBEIRO HIDRÁULICO COM ENCARGOS COMPLEMENTARES</t>
          </r>
        </is>
      </c>
      <c r="C6550" s="22" t="inlineStr">
        <is>
          <r>
            <t xml:space="preserve">SINAPI</t>
          </r>
        </is>
      </c>
      <c r="D6550" s="22" t="inlineStr">
        <is>
          <r>
            <t xml:space="preserve">H</t>
          </r>
        </is>
      </c>
      <c r="E6550" s="24" t="n">
        <v>0.0482</v>
      </c>
      <c r="F6550" s="25" t="n">
        <v>24.23</v>
      </c>
      <c r="G6550" s="25" t="n">
        <f>TRUNC(TRUNC(E6550,8)*F6550,2)</f>
        <v>1.16</v>
      </c>
    </row>
    <row r="6551" customHeight="1" ht="21">
      <c r="A6551" s="22" t="inlineStr">
        <is>
          <r>
            <t xml:space="preserve">88267</t>
          </r>
        </is>
      </c>
      <c r="B6551" s="23" t="inlineStr">
        <is>
          <r>
            <t xml:space="preserve">ENCANADOR OU BOMBEIRO HIDRÁULICO COM ENCARGOS COMPLEMENTARES</t>
          </r>
        </is>
      </c>
      <c r="C6551" s="22" t="inlineStr">
        <is>
          <r>
            <t xml:space="preserve">SINAPI</t>
          </r>
        </is>
      </c>
      <c r="D6551" s="22" t="inlineStr">
        <is>
          <r>
            <t xml:space="preserve">H</t>
          </r>
        </is>
      </c>
      <c r="E6551" s="24" t="n">
        <v>0.0482</v>
      </c>
      <c r="F6551" s="25" t="n">
        <v>29.86</v>
      </c>
      <c r="G6551" s="25" t="n">
        <f>TRUNC(TRUNC(E6551,8)*F6551,2)</f>
        <v>1.43</v>
      </c>
    </row>
    <row r="6552" customHeight="1" ht="18">
      <c r="A6552" s="2" t="inlineStr"/>
      <c r="B6552" s="2" t="inlineStr"/>
      <c r="C6552" s="2" t="inlineStr"/>
      <c r="D6552" s="2" t="inlineStr"/>
      <c r="E6552" s="26" t="inlineStr">
        <is>
          <r>
            <t xml:space="preserve">TOTAL Mão de Obra com Encargos Complementares:</t>
          </r>
        </is>
      </c>
      <c r="F6552" s="26" t="inlineStr"/>
      <c r="G6552" s="27" t="n">
        <f>SUM(G6550:G6551)</f>
        <v>2.59</v>
      </c>
    </row>
    <row r="6553" customHeight="1" ht="15">
      <c r="A6553" s="2" t="inlineStr"/>
      <c r="B6553" s="2" t="inlineStr"/>
      <c r="C6553" s="2" t="inlineStr"/>
      <c r="D6553" s="2" t="inlineStr"/>
      <c r="E6553" s="28" t="inlineStr">
        <is>
          <r>
            <t xml:space="preserve">VALOR:</t>
          </r>
        </is>
      </c>
      <c r="F6553" s="28" t="inlineStr"/>
      <c r="G6553" s="29" t="n">
        <f>ROUND(SUM(G6548,G6552),2)</f>
        <v>26.83</v>
      </c>
    </row>
    <row r="6554" customHeight="1" ht="15">
      <c r="A6554" s="2" t="inlineStr"/>
      <c r="B6554" s="2" t="inlineStr"/>
      <c r="C6554" s="2" t="inlineStr"/>
      <c r="D6554" s="2" t="inlineStr"/>
      <c r="E6554" s="28" t="inlineStr">
        <is>
          <r>
            <t xml:space="preserve">VALOR BDI (20.34%):</t>
          </r>
        </is>
      </c>
      <c r="F6554" s="28" t="inlineStr"/>
      <c r="G6554" s="29" t="n">
        <f>ROUND(G6553*(20.34/100),2)</f>
        <v>5.46</v>
      </c>
    </row>
    <row r="6555" customHeight="1" ht="15">
      <c r="A6555" s="2" t="inlineStr"/>
      <c r="B6555" s="2" t="inlineStr"/>
      <c r="C6555" s="2" t="inlineStr"/>
      <c r="D6555" s="2" t="inlineStr"/>
      <c r="E6555" s="28" t="inlineStr">
        <is>
          <r>
            <t xml:space="preserve">VALOR COM BDI:</t>
          </r>
        </is>
      </c>
      <c r="F6555" s="28" t="inlineStr"/>
      <c r="G6555" s="29" t="n">
        <f>G6554+G6553</f>
        <v>32.29</v>
      </c>
    </row>
    <row r="6556" customHeight="1" ht="10">
      <c r="A6556" s="2" t="inlineStr"/>
      <c r="B6556" s="2" t="inlineStr"/>
      <c r="C6556" s="2" t="inlineStr"/>
      <c r="D6556" s="2" t="inlineStr"/>
      <c r="E6556" s="18" t="inlineStr"/>
      <c r="F6556" s="18" t="inlineStr"/>
      <c r="G6556" s="18" t="inlineStr"/>
    </row>
    <row r="6557" customHeight="1" ht="20">
      <c r="A6557" s="19" t="inlineStr">
        <is>
          <r>
            <t xml:space="preserve">​104085​ TUBO, PVC OCRE, JUNTA ELÁSTICA, DN 100 MM, PARA COLETOR PREDIAL DE ESGOTO. AF_06/2022​ (M)</t>
          </r>
        </is>
      </c>
      <c r="B6557" s="19" t="inlineStr"/>
      <c r="C6557" s="19" t="inlineStr"/>
      <c r="D6557" s="19" t="inlineStr"/>
      <c r="E6557" s="19" t="inlineStr"/>
      <c r="F6557" s="19" t="inlineStr"/>
      <c r="G6557" s="19" t="inlineStr"/>
    </row>
    <row r="6558" customHeight="1" ht="15">
      <c r="A6558" s="20" t="inlineStr">
        <is>
          <r>
            <t xml:space="preserve">Material</t>
          </r>
        </is>
      </c>
      <c r="B6558" s="20" t="inlineStr"/>
      <c r="C6558" s="21" t="inlineStr">
        <is>
          <r>
            <t xml:space="preserve">FONTE</t>
          </r>
        </is>
      </c>
      <c r="D6558" s="21" t="inlineStr">
        <is>
          <r>
            <t xml:space="preserve">UNID</t>
          </r>
        </is>
      </c>
      <c r="E6558" s="21" t="inlineStr">
        <is>
          <r>
            <t xml:space="preserve">COEFICIENTE</t>
          </r>
        </is>
      </c>
      <c r="F6558" s="21" t="inlineStr">
        <is>
          <r>
            <t xml:space="preserve">PREÇO UNITÁRIO</t>
          </r>
        </is>
      </c>
      <c r="G6558" s="21" t="inlineStr">
        <is>
          <r>
            <t xml:space="preserve">TOTAL</t>
          </r>
        </is>
      </c>
    </row>
    <row r="6559" customHeight="1" ht="29">
      <c r="A6559" s="22" t="inlineStr">
        <is>
          <r>
            <t xml:space="preserve">00020078</t>
          </r>
        </is>
      </c>
      <c r="B6559" s="23" t="inlineStr">
        <is>
          <r>
            <t xml:space="preserve">PASTA LUBRIFICANTE PARA TUBOS E CONEXOES COM JUNTA ELASTICA, EMBALAGEM DE *400* GR (USO EM PVC, ACO, POLIETILENO E OUTROS)</t>
          </r>
        </is>
      </c>
      <c r="C6559" s="22" t="inlineStr">
        <is>
          <r>
            <t xml:space="preserve">SINAPI</t>
          </r>
        </is>
      </c>
      <c r="D6559" s="22" t="inlineStr">
        <is>
          <r>
            <t xml:space="preserve">UN</t>
          </r>
        </is>
      </c>
      <c r="E6559" s="24" t="n">
        <v>0.0298</v>
      </c>
      <c r="F6559" s="25" t="n">
        <v>25.53</v>
      </c>
      <c r="G6559" s="25" t="n">
        <f>TRUNC(TRUNC(E6559,8)*F6559,2)</f>
        <v>0.76</v>
      </c>
    </row>
    <row r="6560" customHeight="1" ht="21">
      <c r="A6560" s="22" t="inlineStr">
        <is>
          <r>
            <t xml:space="preserve">00036365</t>
          </r>
        </is>
      </c>
      <c r="B6560" s="23" t="inlineStr">
        <is>
          <r>
            <t xml:space="preserve">TUBO COLETOR DE ESGOTO PVC, JEI, DN 100 MM (NBR 7362)</t>
          </r>
        </is>
      </c>
      <c r="C6560" s="22" t="inlineStr">
        <is>
          <r>
            <t xml:space="preserve">SINAPI</t>
          </r>
        </is>
      </c>
      <c r="D6560" s="22" t="inlineStr">
        <is>
          <r>
            <t xml:space="preserve">M</t>
          </r>
        </is>
      </c>
      <c r="E6560" s="24" t="n">
        <v>1.05</v>
      </c>
      <c r="F6560" s="25" t="n">
        <v>40.37</v>
      </c>
      <c r="G6560" s="25" t="n">
        <f>TRUNC(TRUNC(E6560,8)*F6560,2)</f>
        <v>42.38</v>
      </c>
    </row>
    <row r="6561" customHeight="1" ht="15">
      <c r="A6561" s="2" t="inlineStr"/>
      <c r="B6561" s="2" t="inlineStr"/>
      <c r="C6561" s="2" t="inlineStr"/>
      <c r="D6561" s="2" t="inlineStr"/>
      <c r="E6561" s="26" t="inlineStr">
        <is>
          <r>
            <t xml:space="preserve">TOTAL Material:</t>
          </r>
        </is>
      </c>
      <c r="F6561" s="26" t="inlineStr"/>
      <c r="G6561" s="27" t="n">
        <f>SUM(G6559:G6560)</f>
        <v>43.14</v>
      </c>
    </row>
    <row r="6562" customHeight="1" ht="15">
      <c r="A6562" s="20" t="inlineStr">
        <is>
          <r>
            <t xml:space="preserve">Mão de Obra com Encargos Complementares</t>
          </r>
        </is>
      </c>
      <c r="B6562" s="20" t="inlineStr"/>
      <c r="C6562" s="21" t="inlineStr">
        <is>
          <r>
            <t xml:space="preserve">FONTE</t>
          </r>
        </is>
      </c>
      <c r="D6562" s="21" t="inlineStr">
        <is>
          <r>
            <t xml:space="preserve">UNID</t>
          </r>
        </is>
      </c>
      <c r="E6562" s="21" t="inlineStr">
        <is>
          <r>
            <t xml:space="preserve">COEFICIENTE</t>
          </r>
        </is>
      </c>
      <c r="F6562" s="21" t="inlineStr">
        <is>
          <r>
            <t xml:space="preserve">PREÇO UNITÁRIO</t>
          </r>
        </is>
      </c>
      <c r="G6562" s="21" t="inlineStr">
        <is>
          <r>
            <t xml:space="preserve">TOTAL</t>
          </r>
        </is>
      </c>
    </row>
    <row r="6563" customHeight="1" ht="21">
      <c r="A6563" s="22" t="inlineStr">
        <is>
          <r>
            <t xml:space="preserve">88246</t>
          </r>
        </is>
      </c>
      <c r="B6563" s="23" t="inlineStr">
        <is>
          <r>
            <t xml:space="preserve">ASSENTADOR DE TUBOS COM ENCARGOS COMPLEMENTARES</t>
          </r>
        </is>
      </c>
      <c r="C6563" s="22" t="inlineStr">
        <is>
          <r>
            <t xml:space="preserve">SINAPI</t>
          </r>
        </is>
      </c>
      <c r="D6563" s="22" t="inlineStr">
        <is>
          <r>
            <t xml:space="preserve">H</t>
          </r>
        </is>
      </c>
      <c r="E6563" s="24" t="n">
        <v>0.3413</v>
      </c>
      <c r="F6563" s="25" t="n">
        <v>23.79</v>
      </c>
      <c r="G6563" s="25" t="n">
        <f>TRUNC(TRUNC(E6563,8)*F6563,2)</f>
        <v>8.11</v>
      </c>
    </row>
    <row r="6564" customHeight="1" ht="15">
      <c r="A6564" s="22" t="inlineStr">
        <is>
          <r>
            <t xml:space="preserve">88316</t>
          </r>
        </is>
      </c>
      <c r="B6564" s="23" t="inlineStr">
        <is>
          <r>
            <t xml:space="preserve">SERVENTE COM ENCARGOS COMPLEMENTARES</t>
          </r>
        </is>
      </c>
      <c r="C6564" s="22" t="inlineStr">
        <is>
          <r>
            <t xml:space="preserve">SINAPI</t>
          </r>
        </is>
      </c>
      <c r="D6564" s="22" t="inlineStr">
        <is>
          <r>
            <t xml:space="preserve">H</t>
          </r>
        </is>
      </c>
      <c r="E6564" s="24" t="n">
        <v>0.1092</v>
      </c>
      <c r="F6564" s="25" t="n">
        <v>23.56</v>
      </c>
      <c r="G6564" s="25" t="n">
        <f>TRUNC(TRUNC(E6564,8)*F6564,2)</f>
        <v>2.57</v>
      </c>
    </row>
    <row r="6565" customHeight="1" ht="18">
      <c r="A6565" s="2" t="inlineStr"/>
      <c r="B6565" s="2" t="inlineStr"/>
      <c r="C6565" s="2" t="inlineStr"/>
      <c r="D6565" s="2" t="inlineStr"/>
      <c r="E6565" s="26" t="inlineStr">
        <is>
          <r>
            <t xml:space="preserve">TOTAL Mão de Obra com Encargos Complementares:</t>
          </r>
        </is>
      </c>
      <c r="F6565" s="26" t="inlineStr"/>
      <c r="G6565" s="27" t="n">
        <f>SUM(G6563:G6564)</f>
        <v>10.68</v>
      </c>
    </row>
    <row r="6566" customHeight="1" ht="15">
      <c r="A6566" s="2" t="inlineStr"/>
      <c r="B6566" s="2" t="inlineStr"/>
      <c r="C6566" s="2" t="inlineStr"/>
      <c r="D6566" s="2" t="inlineStr"/>
      <c r="E6566" s="28" t="inlineStr">
        <is>
          <r>
            <t xml:space="preserve">VALOR:</t>
          </r>
        </is>
      </c>
      <c r="F6566" s="28" t="inlineStr"/>
      <c r="G6566" s="29" t="n">
        <f>ROUND(SUM(G6561,G6565),2)</f>
        <v>53.82</v>
      </c>
    </row>
    <row r="6567" customHeight="1" ht="15">
      <c r="A6567" s="2" t="inlineStr"/>
      <c r="B6567" s="2" t="inlineStr"/>
      <c r="C6567" s="2" t="inlineStr"/>
      <c r="D6567" s="2" t="inlineStr"/>
      <c r="E6567" s="28" t="inlineStr">
        <is>
          <r>
            <t xml:space="preserve">VALOR BDI (20.34%):</t>
          </r>
        </is>
      </c>
      <c r="F6567" s="28" t="inlineStr"/>
      <c r="G6567" s="29" t="n">
        <f>ROUND(G6566*(20.34/100),2)</f>
        <v>10.95</v>
      </c>
    </row>
    <row r="6568" customHeight="1" ht="15">
      <c r="A6568" s="2" t="inlineStr"/>
      <c r="B6568" s="2" t="inlineStr"/>
      <c r="C6568" s="2" t="inlineStr"/>
      <c r="D6568" s="2" t="inlineStr"/>
      <c r="E6568" s="28" t="inlineStr">
        <is>
          <r>
            <t xml:space="preserve">VALOR COM BDI:</t>
          </r>
        </is>
      </c>
      <c r="F6568" s="28" t="inlineStr"/>
      <c r="G6568" s="29" t="n">
        <f>G6567+G6566</f>
        <v>64.77</v>
      </c>
    </row>
    <row r="6569" customHeight="1" ht="10">
      <c r="A6569" s="2" t="inlineStr"/>
      <c r="B6569" s="2" t="inlineStr"/>
      <c r="C6569" s="2" t="inlineStr"/>
      <c r="D6569" s="2" t="inlineStr"/>
      <c r="E6569" s="18" t="inlineStr"/>
      <c r="F6569" s="18" t="inlineStr"/>
      <c r="G6569" s="18" t="inlineStr"/>
    </row>
    <row r="6570" customHeight="1" ht="20">
      <c r="A6570" s="19" t="inlineStr">
        <is>
          <r>
            <t xml:space="preserve">​94648​ TUBO, PVC, SOLDÁVEL, DE 25MM, INSTALADO EM RESERVAÇÃO PREDIAL DE ÁGUA - FORNECIMENTO E INSTALAÇÃO. AF_04/2024​ (M)</t>
          </r>
        </is>
      </c>
      <c r="B6570" s="19" t="inlineStr"/>
      <c r="C6570" s="19" t="inlineStr"/>
      <c r="D6570" s="19" t="inlineStr"/>
      <c r="E6570" s="19" t="inlineStr"/>
      <c r="F6570" s="19" t="inlineStr"/>
      <c r="G6570" s="19" t="inlineStr"/>
    </row>
    <row r="6571" customHeight="1" ht="15">
      <c r="A6571" s="20" t="inlineStr">
        <is>
          <r>
            <t xml:space="preserve">Material</t>
          </r>
        </is>
      </c>
      <c r="B6571" s="20" t="inlineStr"/>
      <c r="C6571" s="21" t="inlineStr">
        <is>
          <r>
            <t xml:space="preserve">FONTE</t>
          </r>
        </is>
      </c>
      <c r="D6571" s="21" t="inlineStr">
        <is>
          <r>
            <t xml:space="preserve">UNID</t>
          </r>
        </is>
      </c>
      <c r="E6571" s="21" t="inlineStr">
        <is>
          <r>
            <t xml:space="preserve">COEFICIENTE</t>
          </r>
        </is>
      </c>
      <c r="F6571" s="21" t="inlineStr">
        <is>
          <r>
            <t xml:space="preserve">PREÇO UNITÁRIO</t>
          </r>
        </is>
      </c>
      <c r="G6571" s="21" t="inlineStr">
        <is>
          <r>
            <t xml:space="preserve">TOTAL</t>
          </r>
        </is>
      </c>
    </row>
    <row r="6572" customHeight="1" ht="15">
      <c r="A6572" s="22" t="inlineStr">
        <is>
          <r>
            <t xml:space="preserve">00038383</t>
          </r>
        </is>
      </c>
      <c r="B6572" s="23" t="inlineStr">
        <is>
          <r>
            <t xml:space="preserve">LIXA D'AGUA EM FOLHA, COR PRETA, GRAO 100</t>
          </r>
        </is>
      </c>
      <c r="C6572" s="22" t="inlineStr">
        <is>
          <r>
            <t xml:space="preserve">SINAPI</t>
          </r>
        </is>
      </c>
      <c r="D6572" s="22" t="inlineStr">
        <is>
          <r>
            <t xml:space="preserve">UN</t>
          </r>
        </is>
      </c>
      <c r="E6572" s="24" t="n">
        <v>0.0051</v>
      </c>
      <c r="F6572" s="25" t="n">
        <v>1.65</v>
      </c>
      <c r="G6572" s="25" t="n">
        <f>TRUNC(TRUNC(E6572,8)*F6572,2)</f>
        <v>0.0</v>
      </c>
    </row>
    <row r="6573" customHeight="1" ht="15">
      <c r="A6573" s="22" t="inlineStr">
        <is>
          <r>
            <t xml:space="preserve">00009868</t>
          </r>
        </is>
      </c>
      <c r="B6573" s="23" t="inlineStr">
        <is>
          <r>
            <t xml:space="preserve">TUBO PVC, SOLDAVEL, DE 25 MM, AGUA FRIA (NBR-5648)</t>
          </r>
        </is>
      </c>
      <c r="C6573" s="22" t="inlineStr">
        <is>
          <r>
            <t xml:space="preserve">SINAPI</t>
          </r>
        </is>
      </c>
      <c r="D6573" s="22" t="inlineStr">
        <is>
          <r>
            <t xml:space="preserve">M</t>
          </r>
        </is>
      </c>
      <c r="E6573" s="24" t="n">
        <v>1.0493</v>
      </c>
      <c r="F6573" s="25" t="n">
        <v>4.32</v>
      </c>
      <c r="G6573" s="25" t="n">
        <f>TRUNC(TRUNC(E6573,8)*F6573,2)</f>
        <v>4.53</v>
      </c>
    </row>
    <row r="6574" customHeight="1" ht="15">
      <c r="A6574" s="2" t="inlineStr"/>
      <c r="B6574" s="2" t="inlineStr"/>
      <c r="C6574" s="2" t="inlineStr"/>
      <c r="D6574" s="2" t="inlineStr"/>
      <c r="E6574" s="26" t="inlineStr">
        <is>
          <r>
            <t xml:space="preserve">TOTAL Material:</t>
          </r>
        </is>
      </c>
      <c r="F6574" s="26" t="inlineStr"/>
      <c r="G6574" s="27" t="n">
        <f>SUM(G6572:G6573)</f>
        <v>4.53</v>
      </c>
    </row>
    <row r="6575" customHeight="1" ht="15">
      <c r="A6575" s="20" t="inlineStr">
        <is>
          <r>
            <t xml:space="preserve">Mão de Obra com Encargos Complementares</t>
          </r>
        </is>
      </c>
      <c r="B6575" s="20" t="inlineStr"/>
      <c r="C6575" s="21" t="inlineStr">
        <is>
          <r>
            <t xml:space="preserve">FONTE</t>
          </r>
        </is>
      </c>
      <c r="D6575" s="21" t="inlineStr">
        <is>
          <r>
            <t xml:space="preserve">UNID</t>
          </r>
        </is>
      </c>
      <c r="E6575" s="21" t="inlineStr">
        <is>
          <r>
            <t xml:space="preserve">COEFICIENTE</t>
          </r>
        </is>
      </c>
      <c r="F6575" s="21" t="inlineStr">
        <is>
          <r>
            <t xml:space="preserve">PREÇO UNITÁRIO</t>
          </r>
        </is>
      </c>
      <c r="G6575" s="21" t="inlineStr">
        <is>
          <r>
            <t xml:space="preserve">TOTAL</t>
          </r>
        </is>
      </c>
    </row>
    <row r="6576" customHeight="1" ht="21">
      <c r="A6576" s="22" t="inlineStr">
        <is>
          <r>
            <t xml:space="preserve">88248</t>
          </r>
        </is>
      </c>
      <c r="B6576" s="23" t="inlineStr">
        <is>
          <r>
            <t xml:space="preserve">AUXILIAR DE ENCANADOR OU BOMBEIRO HIDRÁULICO COM ENCARGOS COMPLEMENTARES</t>
          </r>
        </is>
      </c>
      <c r="C6576" s="22" t="inlineStr">
        <is>
          <r>
            <t xml:space="preserve">SINAPI</t>
          </r>
        </is>
      </c>
      <c r="D6576" s="22" t="inlineStr">
        <is>
          <r>
            <t xml:space="preserve">H</t>
          </r>
        </is>
      </c>
      <c r="E6576" s="24" t="n">
        <v>0.0463</v>
      </c>
      <c r="F6576" s="25" t="n">
        <v>24.23</v>
      </c>
      <c r="G6576" s="25" t="n">
        <f>TRUNC(TRUNC(E6576,8)*F6576,2)</f>
        <v>1.12</v>
      </c>
    </row>
    <row r="6577" customHeight="1" ht="21">
      <c r="A6577" s="22" t="inlineStr">
        <is>
          <r>
            <t xml:space="preserve">88267</t>
          </r>
        </is>
      </c>
      <c r="B6577" s="23" t="inlineStr">
        <is>
          <r>
            <t xml:space="preserve">ENCANADOR OU BOMBEIRO HIDRÁULICO COM ENCARGOS COMPLEMENTARES</t>
          </r>
        </is>
      </c>
      <c r="C6577" s="22" t="inlineStr">
        <is>
          <r>
            <t xml:space="preserve">SINAPI</t>
          </r>
        </is>
      </c>
      <c r="D6577" s="22" t="inlineStr">
        <is>
          <r>
            <t xml:space="preserve">H</t>
          </r>
        </is>
      </c>
      <c r="E6577" s="24" t="n">
        <v>0.0463</v>
      </c>
      <c r="F6577" s="25" t="n">
        <v>29.86</v>
      </c>
      <c r="G6577" s="25" t="n">
        <f>TRUNC(TRUNC(E6577,8)*F6577,2)</f>
        <v>1.38</v>
      </c>
    </row>
    <row r="6578" customHeight="1" ht="18">
      <c r="A6578" s="2" t="inlineStr"/>
      <c r="B6578" s="2" t="inlineStr"/>
      <c r="C6578" s="2" t="inlineStr"/>
      <c r="D6578" s="2" t="inlineStr"/>
      <c r="E6578" s="26" t="inlineStr">
        <is>
          <r>
            <t xml:space="preserve">TOTAL Mão de Obra com Encargos Complementares:</t>
          </r>
        </is>
      </c>
      <c r="F6578" s="26" t="inlineStr"/>
      <c r="G6578" s="27" t="n">
        <f>SUM(G6576:G6577)</f>
        <v>2.5</v>
      </c>
    </row>
    <row r="6579" customHeight="1" ht="15">
      <c r="A6579" s="2" t="inlineStr"/>
      <c r="B6579" s="2" t="inlineStr"/>
      <c r="C6579" s="2" t="inlineStr"/>
      <c r="D6579" s="2" t="inlineStr"/>
      <c r="E6579" s="28" t="inlineStr">
        <is>
          <r>
            <t xml:space="preserve">VALOR:</t>
          </r>
        </is>
      </c>
      <c r="F6579" s="28" t="inlineStr"/>
      <c r="G6579" s="29" t="n">
        <f>ROUND(SUM(G6574,G6578),2)</f>
        <v>7.03</v>
      </c>
    </row>
    <row r="6580" customHeight="1" ht="15">
      <c r="A6580" s="2" t="inlineStr"/>
      <c r="B6580" s="2" t="inlineStr"/>
      <c r="C6580" s="2" t="inlineStr"/>
      <c r="D6580" s="2" t="inlineStr"/>
      <c r="E6580" s="28" t="inlineStr">
        <is>
          <r>
            <t xml:space="preserve">VALOR BDI (20.34%):</t>
          </r>
        </is>
      </c>
      <c r="F6580" s="28" t="inlineStr"/>
      <c r="G6580" s="29" t="n">
        <f>ROUND(G6579*(20.34/100),2)</f>
        <v>1.43</v>
      </c>
    </row>
    <row r="6581" customHeight="1" ht="15">
      <c r="A6581" s="2" t="inlineStr"/>
      <c r="B6581" s="2" t="inlineStr"/>
      <c r="C6581" s="2" t="inlineStr"/>
      <c r="D6581" s="2" t="inlineStr"/>
      <c r="E6581" s="28" t="inlineStr">
        <is>
          <r>
            <t xml:space="preserve">VALOR COM BDI:</t>
          </r>
        </is>
      </c>
      <c r="F6581" s="28" t="inlineStr"/>
      <c r="G6581" s="29" t="n">
        <f>G6580+G6579</f>
        <v>8.46</v>
      </c>
    </row>
    <row r="6582" customHeight="1" ht="10">
      <c r="A6582" s="2" t="inlineStr"/>
      <c r="B6582" s="2" t="inlineStr"/>
      <c r="C6582" s="2" t="inlineStr"/>
      <c r="D6582" s="2" t="inlineStr"/>
      <c r="E6582" s="18" t="inlineStr"/>
      <c r="F6582" s="18" t="inlineStr"/>
      <c r="G6582" s="18" t="inlineStr"/>
    </row>
    <row r="6583" customHeight="1" ht="20">
      <c r="A6583" s="19" t="inlineStr">
        <is>
          <r>
            <t xml:space="preserve">​94649​ TUBO, PVC, SOLDÁVEL, DE 32MM, INSTALADO EM RESERVAÇÃO PREDIAL DE ÁGUA - FORNECIMENTO E INSTALAÇÃO. AF_04/2024​ (M)</t>
          </r>
        </is>
      </c>
      <c r="B6583" s="19" t="inlineStr"/>
      <c r="C6583" s="19" t="inlineStr"/>
      <c r="D6583" s="19" t="inlineStr"/>
      <c r="E6583" s="19" t="inlineStr"/>
      <c r="F6583" s="19" t="inlineStr"/>
      <c r="G6583" s="19" t="inlineStr"/>
    </row>
    <row r="6584" customHeight="1" ht="15">
      <c r="A6584" s="20" t="inlineStr">
        <is>
          <r>
            <t xml:space="preserve">Material</t>
          </r>
        </is>
      </c>
      <c r="B6584" s="20" t="inlineStr"/>
      <c r="C6584" s="21" t="inlineStr">
        <is>
          <r>
            <t xml:space="preserve">FONTE</t>
          </r>
        </is>
      </c>
      <c r="D6584" s="21" t="inlineStr">
        <is>
          <r>
            <t xml:space="preserve">UNID</t>
          </r>
        </is>
      </c>
      <c r="E6584" s="21" t="inlineStr">
        <is>
          <r>
            <t xml:space="preserve">COEFICIENTE</t>
          </r>
        </is>
      </c>
      <c r="F6584" s="21" t="inlineStr">
        <is>
          <r>
            <t xml:space="preserve">PREÇO UNITÁRIO</t>
          </r>
        </is>
      </c>
      <c r="G6584" s="21" t="inlineStr">
        <is>
          <r>
            <t xml:space="preserve">TOTAL</t>
          </r>
        </is>
      </c>
    </row>
    <row r="6585" customHeight="1" ht="15">
      <c r="A6585" s="22" t="inlineStr">
        <is>
          <r>
            <t xml:space="preserve">00038383</t>
          </r>
        </is>
      </c>
      <c r="B6585" s="23" t="inlineStr">
        <is>
          <r>
            <t xml:space="preserve">LIXA D'AGUA EM FOLHA, COR PRETA, GRAO 100</t>
          </r>
        </is>
      </c>
      <c r="C6585" s="22" t="inlineStr">
        <is>
          <r>
            <t xml:space="preserve">SINAPI</t>
          </r>
        </is>
      </c>
      <c r="D6585" s="22" t="inlineStr">
        <is>
          <r>
            <t xml:space="preserve">UN</t>
          </r>
        </is>
      </c>
      <c r="E6585" s="24" t="n">
        <v>0.0067</v>
      </c>
      <c r="F6585" s="25" t="n">
        <v>1.65</v>
      </c>
      <c r="G6585" s="25" t="n">
        <f>TRUNC(TRUNC(E6585,8)*F6585,2)</f>
        <v>0.01</v>
      </c>
    </row>
    <row r="6586" customHeight="1" ht="15">
      <c r="A6586" s="22" t="inlineStr">
        <is>
          <r>
            <t xml:space="preserve">00009869</t>
          </r>
        </is>
      </c>
      <c r="B6586" s="23" t="inlineStr">
        <is>
          <r>
            <t xml:space="preserve">TUBO PVC, SOLDAVEL, DE 32 MM, AGUA FRIA (NBR-5648)</t>
          </r>
        </is>
      </c>
      <c r="C6586" s="22" t="inlineStr">
        <is>
          <r>
            <t xml:space="preserve">SINAPI</t>
          </r>
        </is>
      </c>
      <c r="D6586" s="22" t="inlineStr">
        <is>
          <r>
            <t xml:space="preserve">M</t>
          </r>
        </is>
      </c>
      <c r="E6586" s="24" t="n">
        <v>1.0493</v>
      </c>
      <c r="F6586" s="25" t="n">
        <v>9.32</v>
      </c>
      <c r="G6586" s="25" t="n">
        <f>TRUNC(TRUNC(E6586,8)*F6586,2)</f>
        <v>9.77</v>
      </c>
    </row>
    <row r="6587" customHeight="1" ht="15">
      <c r="A6587" s="2" t="inlineStr"/>
      <c r="B6587" s="2" t="inlineStr"/>
      <c r="C6587" s="2" t="inlineStr"/>
      <c r="D6587" s="2" t="inlineStr"/>
      <c r="E6587" s="26" t="inlineStr">
        <is>
          <r>
            <t xml:space="preserve">TOTAL Material:</t>
          </r>
        </is>
      </c>
      <c r="F6587" s="26" t="inlineStr"/>
      <c r="G6587" s="27" t="n">
        <f>SUM(G6585:G6586)</f>
        <v>9.78</v>
      </c>
    </row>
    <row r="6588" customHeight="1" ht="15">
      <c r="A6588" s="20" t="inlineStr">
        <is>
          <r>
            <t xml:space="preserve">Mão de Obra com Encargos Complementares</t>
          </r>
        </is>
      </c>
      <c r="B6588" s="20" t="inlineStr"/>
      <c r="C6588" s="21" t="inlineStr">
        <is>
          <r>
            <t xml:space="preserve">FONTE</t>
          </r>
        </is>
      </c>
      <c r="D6588" s="21" t="inlineStr">
        <is>
          <r>
            <t xml:space="preserve">UNID</t>
          </r>
        </is>
      </c>
      <c r="E6588" s="21" t="inlineStr">
        <is>
          <r>
            <t xml:space="preserve">COEFICIENTE</t>
          </r>
        </is>
      </c>
      <c r="F6588" s="21" t="inlineStr">
        <is>
          <r>
            <t xml:space="preserve">PREÇO UNITÁRIO</t>
          </r>
        </is>
      </c>
      <c r="G6588" s="21" t="inlineStr">
        <is>
          <r>
            <t xml:space="preserve">TOTAL</t>
          </r>
        </is>
      </c>
    </row>
    <row r="6589" customHeight="1" ht="21">
      <c r="A6589" s="22" t="inlineStr">
        <is>
          <r>
            <t xml:space="preserve">88248</t>
          </r>
        </is>
      </c>
      <c r="B6589" s="23" t="inlineStr">
        <is>
          <r>
            <t xml:space="preserve">AUXILIAR DE ENCANADOR OU BOMBEIRO HIDRÁULICO COM ENCARGOS COMPLEMENTARES</t>
          </r>
        </is>
      </c>
      <c r="C6589" s="22" t="inlineStr">
        <is>
          <r>
            <t xml:space="preserve">SINAPI</t>
          </r>
        </is>
      </c>
      <c r="D6589" s="22" t="inlineStr">
        <is>
          <r>
            <t xml:space="preserve">H</t>
          </r>
        </is>
      </c>
      <c r="E6589" s="24" t="n">
        <v>0.0605</v>
      </c>
      <c r="F6589" s="25" t="n">
        <v>24.23</v>
      </c>
      <c r="G6589" s="25" t="n">
        <f>TRUNC(TRUNC(E6589,8)*F6589,2)</f>
        <v>1.46</v>
      </c>
    </row>
    <row r="6590" customHeight="1" ht="21">
      <c r="A6590" s="22" t="inlineStr">
        <is>
          <r>
            <t xml:space="preserve">88267</t>
          </r>
        </is>
      </c>
      <c r="B6590" s="23" t="inlineStr">
        <is>
          <r>
            <t xml:space="preserve">ENCANADOR OU BOMBEIRO HIDRÁULICO COM ENCARGOS COMPLEMENTARES</t>
          </r>
        </is>
      </c>
      <c r="C6590" s="22" t="inlineStr">
        <is>
          <r>
            <t xml:space="preserve">SINAPI</t>
          </r>
        </is>
      </c>
      <c r="D6590" s="22" t="inlineStr">
        <is>
          <r>
            <t xml:space="preserve">H</t>
          </r>
        </is>
      </c>
      <c r="E6590" s="24" t="n">
        <v>0.0605</v>
      </c>
      <c r="F6590" s="25" t="n">
        <v>29.86</v>
      </c>
      <c r="G6590" s="25" t="n">
        <f>TRUNC(TRUNC(E6590,8)*F6590,2)</f>
        <v>1.8</v>
      </c>
    </row>
    <row r="6591" customHeight="1" ht="18">
      <c r="A6591" s="2" t="inlineStr"/>
      <c r="B6591" s="2" t="inlineStr"/>
      <c r="C6591" s="2" t="inlineStr"/>
      <c r="D6591" s="2" t="inlineStr"/>
      <c r="E6591" s="26" t="inlineStr">
        <is>
          <r>
            <t xml:space="preserve">TOTAL Mão de Obra com Encargos Complementares:</t>
          </r>
        </is>
      </c>
      <c r="F6591" s="26" t="inlineStr"/>
      <c r="G6591" s="27" t="n">
        <f>SUM(G6589:G6590)</f>
        <v>3.26</v>
      </c>
    </row>
    <row r="6592" customHeight="1" ht="15">
      <c r="A6592" s="2" t="inlineStr"/>
      <c r="B6592" s="2" t="inlineStr"/>
      <c r="C6592" s="2" t="inlineStr"/>
      <c r="D6592" s="2" t="inlineStr"/>
      <c r="E6592" s="28" t="inlineStr">
        <is>
          <r>
            <t xml:space="preserve">VALOR:</t>
          </r>
        </is>
      </c>
      <c r="F6592" s="28" t="inlineStr"/>
      <c r="G6592" s="29" t="n">
        <f>ROUND(SUM(G6587,G6591),2)</f>
        <v>13.04</v>
      </c>
    </row>
    <row r="6593" customHeight="1" ht="15">
      <c r="A6593" s="2" t="inlineStr"/>
      <c r="B6593" s="2" t="inlineStr"/>
      <c r="C6593" s="2" t="inlineStr"/>
      <c r="D6593" s="2" t="inlineStr"/>
      <c r="E6593" s="28" t="inlineStr">
        <is>
          <r>
            <t xml:space="preserve">VALOR BDI (20.34%):</t>
          </r>
        </is>
      </c>
      <c r="F6593" s="28" t="inlineStr"/>
      <c r="G6593" s="29" t="n">
        <f>ROUND(G6592*(20.34/100),2)</f>
        <v>2.65</v>
      </c>
    </row>
    <row r="6594" customHeight="1" ht="15">
      <c r="A6594" s="2" t="inlineStr"/>
      <c r="B6594" s="2" t="inlineStr"/>
      <c r="C6594" s="2" t="inlineStr"/>
      <c r="D6594" s="2" t="inlineStr"/>
      <c r="E6594" s="28" t="inlineStr">
        <is>
          <r>
            <t xml:space="preserve">VALOR COM BDI:</t>
          </r>
        </is>
      </c>
      <c r="F6594" s="28" t="inlineStr"/>
      <c r="G6594" s="29" t="n">
        <f>G6593+G6592</f>
        <v>15.69</v>
      </c>
    </row>
    <row r="6595" customHeight="1" ht="10">
      <c r="A6595" s="2" t="inlineStr"/>
      <c r="B6595" s="2" t="inlineStr"/>
      <c r="C6595" s="2" t="inlineStr"/>
      <c r="D6595" s="2" t="inlineStr"/>
      <c r="E6595" s="18" t="inlineStr"/>
      <c r="F6595" s="18" t="inlineStr"/>
      <c r="G6595" s="18" t="inlineStr"/>
    </row>
    <row r="6596" customHeight="1" ht="20">
      <c r="A6596" s="19" t="inlineStr">
        <is>
          <r>
            <t xml:space="preserve">​S12804​ Tampa de encaixe 300 X 3000 mm, zincada, para eletrocalha metálica (ref.: mopa ou similar)​ (un)</t>
          </r>
        </is>
      </c>
      <c r="B6596" s="19" t="inlineStr"/>
      <c r="C6596" s="19" t="inlineStr"/>
      <c r="D6596" s="19" t="inlineStr"/>
      <c r="E6596" s="19" t="inlineStr"/>
      <c r="F6596" s="19" t="inlineStr"/>
      <c r="G6596" s="19" t="inlineStr"/>
    </row>
    <row r="6597" customHeight="1" ht="15">
      <c r="A6597" s="20" t="inlineStr">
        <is>
          <r>
            <t xml:space="preserve">Encargos Complementares</t>
          </r>
        </is>
      </c>
      <c r="B6597" s="20" t="inlineStr"/>
      <c r="C6597" s="21" t="inlineStr">
        <is>
          <r>
            <t xml:space="preserve">FONTE</t>
          </r>
        </is>
      </c>
      <c r="D6597" s="21" t="inlineStr">
        <is>
          <r>
            <t xml:space="preserve">UNID</t>
          </r>
        </is>
      </c>
      <c r="E6597" s="21" t="inlineStr">
        <is>
          <r>
            <t xml:space="preserve">COEFICIENTE</t>
          </r>
        </is>
      </c>
      <c r="F6597" s="21" t="inlineStr">
        <is>
          <r>
            <t xml:space="preserve">PREÇO UNITÁRIO</t>
          </r>
        </is>
      </c>
      <c r="G6597" s="21" t="inlineStr">
        <is>
          <r>
            <t xml:space="preserve">TOTAL</t>
          </r>
        </is>
      </c>
    </row>
    <row r="6598" customHeight="1" ht="15">
      <c r="A6598" s="22" t="inlineStr">
        <is>
          <r>
            <t xml:space="preserve">S10552</t>
          </r>
        </is>
      </c>
      <c r="B6598" s="23" t="inlineStr">
        <is>
          <r>
            <t xml:space="preserve">Encargos Complementares - Eletricista</t>
          </r>
        </is>
      </c>
      <c r="C6598" s="22" t="inlineStr">
        <is>
          <r>
            <t xml:space="preserve">ORSE</t>
          </r>
        </is>
      </c>
      <c r="D6598" s="22" t="inlineStr">
        <is>
          <r>
            <t xml:space="preserve">h</t>
          </r>
        </is>
      </c>
      <c r="E6598" s="24" t="n">
        <v>0.2</v>
      </c>
      <c r="F6598" s="25" t="n">
        <v>3.81</v>
      </c>
      <c r="G6598" s="25" t="n">
        <f>TRUNC(TRUNC(E6598,8)*F6598,2)</f>
        <v>0.76</v>
      </c>
    </row>
    <row r="6599" customHeight="1" ht="15">
      <c r="A6599" s="22" t="inlineStr">
        <is>
          <r>
            <t xml:space="preserve">S10549</t>
          </r>
        </is>
      </c>
      <c r="B6599" s="23" t="inlineStr">
        <is>
          <r>
            <t xml:space="preserve">Encargos Complementares - Servente</t>
          </r>
        </is>
      </c>
      <c r="C6599" s="22" t="inlineStr">
        <is>
          <r>
            <t xml:space="preserve">ORSE</t>
          </r>
        </is>
      </c>
      <c r="D6599" s="22" t="inlineStr">
        <is>
          <r>
            <t xml:space="preserve">h</t>
          </r>
        </is>
      </c>
      <c r="E6599" s="24" t="n">
        <v>0.2</v>
      </c>
      <c r="F6599" s="25" t="n">
        <v>3.96</v>
      </c>
      <c r="G6599" s="25" t="n">
        <f>TRUNC(TRUNC(E6599,8)*F6599,2)</f>
        <v>0.79</v>
      </c>
    </row>
    <row r="6600" customHeight="1" ht="15">
      <c r="A6600" s="2" t="inlineStr"/>
      <c r="B6600" s="2" t="inlineStr"/>
      <c r="C6600" s="2" t="inlineStr"/>
      <c r="D6600" s="2" t="inlineStr"/>
      <c r="E6600" s="26" t="inlineStr">
        <is>
          <r>
            <t xml:space="preserve">TOTAL Encargos Complementares:</t>
          </r>
        </is>
      </c>
      <c r="F6600" s="26" t="inlineStr"/>
      <c r="G6600" s="27" t="n">
        <f>SUM(G6598:G6599)</f>
        <v>1.55</v>
      </c>
    </row>
    <row r="6601" customHeight="1" ht="15">
      <c r="A6601" s="20" t="inlineStr">
        <is>
          <r>
            <t xml:space="preserve">Material</t>
          </r>
        </is>
      </c>
      <c r="B6601" s="20" t="inlineStr"/>
      <c r="C6601" s="21" t="inlineStr">
        <is>
          <r>
            <t xml:space="preserve">FONTE</t>
          </r>
        </is>
      </c>
      <c r="D6601" s="21" t="inlineStr">
        <is>
          <r>
            <t xml:space="preserve">UNID</t>
          </r>
        </is>
      </c>
      <c r="E6601" s="21" t="inlineStr">
        <is>
          <r>
            <t xml:space="preserve">COEFICIENTE</t>
          </r>
        </is>
      </c>
      <c r="F6601" s="21" t="inlineStr">
        <is>
          <r>
            <t xml:space="preserve">PREÇO UNITÁRIO</t>
          </r>
        </is>
      </c>
      <c r="G6601" s="21" t="inlineStr">
        <is>
          <r>
            <t xml:space="preserve">TOTAL</t>
          </r>
        </is>
      </c>
    </row>
    <row r="6602" customHeight="1" ht="21">
      <c r="A6602" s="22" t="inlineStr">
        <is>
          <r>
            <t xml:space="preserve">I03993</t>
          </r>
        </is>
      </c>
      <c r="B6602" s="23" t="inlineStr">
        <is>
          <r>
            <t xml:space="preserve">Tampa de encaixe 300 mm para eletrocalha metálica (ref.: mopa ou similar)</t>
          </r>
        </is>
      </c>
      <c r="C6602" s="22" t="inlineStr">
        <is>
          <r>
            <t xml:space="preserve">ORSE</t>
          </r>
        </is>
      </c>
      <c r="D6602" s="22" t="inlineStr">
        <is>
          <r>
            <t xml:space="preserve">un</t>
          </r>
        </is>
      </c>
      <c r="E6602" s="24" t="n">
        <v>1.0</v>
      </c>
      <c r="F6602" s="25" t="n">
        <v>69.9</v>
      </c>
      <c r="G6602" s="25" t="n">
        <f>TRUNC(TRUNC(E6602,8)*F6602,2)</f>
        <v>69.9</v>
      </c>
    </row>
    <row r="6603" customHeight="1" ht="15">
      <c r="A6603" s="2" t="inlineStr"/>
      <c r="B6603" s="2" t="inlineStr"/>
      <c r="C6603" s="2" t="inlineStr"/>
      <c r="D6603" s="2" t="inlineStr"/>
      <c r="E6603" s="26" t="inlineStr">
        <is>
          <r>
            <t xml:space="preserve">TOTAL Material:</t>
          </r>
        </is>
      </c>
      <c r="F6603" s="26" t="inlineStr"/>
      <c r="G6603" s="27" t="n">
        <f>SUM(G6602:G6602)</f>
        <v>69.9</v>
      </c>
    </row>
    <row r="6604" customHeight="1" ht="15">
      <c r="A6604" s="20" t="inlineStr">
        <is>
          <r>
            <t xml:space="preserve">Mão de Obra</t>
          </r>
        </is>
      </c>
      <c r="B6604" s="20" t="inlineStr"/>
      <c r="C6604" s="21" t="inlineStr">
        <is>
          <r>
            <t xml:space="preserve">FONTE</t>
          </r>
        </is>
      </c>
      <c r="D6604" s="21" t="inlineStr">
        <is>
          <r>
            <t xml:space="preserve">UNID</t>
          </r>
        </is>
      </c>
      <c r="E6604" s="21" t="inlineStr">
        <is>
          <r>
            <t xml:space="preserve">COEFICIENTE</t>
          </r>
        </is>
      </c>
      <c r="F6604" s="21" t="inlineStr">
        <is>
          <r>
            <t xml:space="preserve">PREÇO UNITÁRIO</t>
          </r>
        </is>
      </c>
      <c r="G6604" s="21" t="inlineStr">
        <is>
          <r>
            <t xml:space="preserve">TOTAL</t>
          </r>
        </is>
      </c>
    </row>
    <row r="6605" customHeight="1" ht="15">
      <c r="A6605" s="22" t="inlineStr">
        <is>
          <r>
            <t xml:space="preserve">I02436S</t>
          </r>
        </is>
      </c>
      <c r="B6605" s="23" t="inlineStr">
        <is>
          <r>
            <t xml:space="preserve">Eletricista (horista)</t>
          </r>
        </is>
      </c>
      <c r="C6605" s="22" t="inlineStr">
        <is>
          <r>
            <t xml:space="preserve">ORSE</t>
          </r>
        </is>
      </c>
      <c r="D6605" s="22" t="inlineStr">
        <is>
          <r>
            <t xml:space="preserve">h</t>
          </r>
        </is>
      </c>
      <c r="E6605" s="24" t="n">
        <v>0.2</v>
      </c>
      <c r="F6605" s="25" t="n">
        <v>20.44</v>
      </c>
      <c r="G6605" s="25" t="n">
        <f>TRUNC(TRUNC(E6605,8)*F6605,2)</f>
        <v>4.08</v>
      </c>
    </row>
    <row r="6606" customHeight="1" ht="15">
      <c r="A6606" s="22" t="inlineStr">
        <is>
          <r>
            <t xml:space="preserve">I06111S</t>
          </r>
        </is>
      </c>
      <c r="B6606" s="23" t="inlineStr">
        <is>
          <r>
            <t xml:space="preserve">Servente de obras (horista)</t>
          </r>
        </is>
      </c>
      <c r="C6606" s="22" t="inlineStr">
        <is>
          <r>
            <t xml:space="preserve">ORSE</t>
          </r>
        </is>
      </c>
      <c r="D6606" s="22" t="inlineStr">
        <is>
          <r>
            <t xml:space="preserve">h</t>
          </r>
        </is>
      </c>
      <c r="E6606" s="24" t="n">
        <v>0.2</v>
      </c>
      <c r="F6606" s="25" t="n">
        <v>14.58</v>
      </c>
      <c r="G6606" s="25" t="n">
        <f>TRUNC(TRUNC(E6606,8)*F6606,2)</f>
        <v>2.91</v>
      </c>
    </row>
    <row r="6607" customHeight="1" ht="15">
      <c r="A6607" s="2" t="inlineStr"/>
      <c r="B6607" s="2" t="inlineStr"/>
      <c r="C6607" s="2" t="inlineStr"/>
      <c r="D6607" s="2" t="inlineStr"/>
      <c r="E6607" s="26" t="inlineStr">
        <is>
          <r>
            <t xml:space="preserve">TOTAL Mão de Obra:</t>
          </r>
        </is>
      </c>
      <c r="F6607" s="26" t="inlineStr"/>
      <c r="G6607" s="27" t="n">
        <f>SUM(G6605:G6606)</f>
        <v>6.99</v>
      </c>
    </row>
    <row r="6608" customHeight="1" ht="15">
      <c r="A6608" s="2" t="inlineStr"/>
      <c r="B6608" s="2" t="inlineStr"/>
      <c r="C6608" s="2" t="inlineStr"/>
      <c r="D6608" s="2" t="inlineStr"/>
      <c r="E6608" s="28" t="inlineStr">
        <is>
          <r>
            <t xml:space="preserve">VALOR:</t>
          </r>
        </is>
      </c>
      <c r="F6608" s="28" t="inlineStr"/>
      <c r="G6608" s="29" t="n">
        <f>ROUND(SUM(G6600,G6603,G6607),2)</f>
        <v>78.45</v>
      </c>
    </row>
    <row r="6609" customHeight="1" ht="15">
      <c r="A6609" s="2" t="inlineStr"/>
      <c r="B6609" s="2" t="inlineStr"/>
      <c r="C6609" s="2" t="inlineStr"/>
      <c r="D6609" s="2" t="inlineStr"/>
      <c r="E6609" s="28" t="inlineStr">
        <is>
          <r>
            <t xml:space="preserve">VALOR BDI (20.34%):</t>
          </r>
        </is>
      </c>
      <c r="F6609" s="28" t="inlineStr"/>
      <c r="G6609" s="29" t="n">
        <f>ROUND(G6608*(20.34/100),2)</f>
        <v>15.96</v>
      </c>
    </row>
    <row r="6610" customHeight="1" ht="15">
      <c r="A6610" s="2" t="inlineStr"/>
      <c r="B6610" s="2" t="inlineStr"/>
      <c r="C6610" s="2" t="inlineStr"/>
      <c r="D6610" s="2" t="inlineStr"/>
      <c r="E6610" s="28" t="inlineStr">
        <is>
          <r>
            <t xml:space="preserve">VALOR COM BDI:</t>
          </r>
        </is>
      </c>
      <c r="F6610" s="28" t="inlineStr"/>
      <c r="G6610" s="29" t="n">
        <f>G6609+G6608</f>
        <v>94.41</v>
      </c>
    </row>
    <row r="6611" customHeight="1" ht="10">
      <c r="A6611" s="2" t="inlineStr"/>
      <c r="B6611" s="2" t="inlineStr"/>
      <c r="C6611" s="2" t="inlineStr"/>
      <c r="D6611" s="2" t="inlineStr"/>
      <c r="E6611" s="18" t="inlineStr"/>
      <c r="F6611" s="18" t="inlineStr"/>
      <c r="G6611" s="18" t="inlineStr"/>
    </row>
    <row r="6612" customHeight="1" ht="20">
      <c r="A6612" s="19" t="inlineStr">
        <is>
          <r>
            <t xml:space="preserve">​S12966​ Tampa de encaixe 400 x 3000 mm para eletrocalha metálica (ref.: mopa ou similar)​ (un)</t>
          </r>
        </is>
      </c>
      <c r="B6612" s="19" t="inlineStr"/>
      <c r="C6612" s="19" t="inlineStr"/>
      <c r="D6612" s="19" t="inlineStr"/>
      <c r="E6612" s="19" t="inlineStr"/>
      <c r="F6612" s="19" t="inlineStr"/>
      <c r="G6612" s="19" t="inlineStr"/>
    </row>
    <row r="6613" customHeight="1" ht="15">
      <c r="A6613" s="20" t="inlineStr">
        <is>
          <r>
            <t xml:space="preserve">Encargos Complementares</t>
          </r>
        </is>
      </c>
      <c r="B6613" s="20" t="inlineStr"/>
      <c r="C6613" s="21" t="inlineStr">
        <is>
          <r>
            <t xml:space="preserve">FONTE</t>
          </r>
        </is>
      </c>
      <c r="D6613" s="21" t="inlineStr">
        <is>
          <r>
            <t xml:space="preserve">UNID</t>
          </r>
        </is>
      </c>
      <c r="E6613" s="21" t="inlineStr">
        <is>
          <r>
            <t xml:space="preserve">COEFICIENTE</t>
          </r>
        </is>
      </c>
      <c r="F6613" s="21" t="inlineStr">
        <is>
          <r>
            <t xml:space="preserve">PREÇO UNITÁRIO</t>
          </r>
        </is>
      </c>
      <c r="G6613" s="21" t="inlineStr">
        <is>
          <r>
            <t xml:space="preserve">TOTAL</t>
          </r>
        </is>
      </c>
    </row>
    <row r="6614" customHeight="1" ht="15">
      <c r="A6614" s="22" t="inlineStr">
        <is>
          <r>
            <t xml:space="preserve">S10552</t>
          </r>
        </is>
      </c>
      <c r="B6614" s="23" t="inlineStr">
        <is>
          <r>
            <t xml:space="preserve">Encargos Complementares - Eletricista</t>
          </r>
        </is>
      </c>
      <c r="C6614" s="22" t="inlineStr">
        <is>
          <r>
            <t xml:space="preserve">ORSE</t>
          </r>
        </is>
      </c>
      <c r="D6614" s="22" t="inlineStr">
        <is>
          <r>
            <t xml:space="preserve">h</t>
          </r>
        </is>
      </c>
      <c r="E6614" s="24" t="n">
        <v>0.2</v>
      </c>
      <c r="F6614" s="25" t="n">
        <v>3.81</v>
      </c>
      <c r="G6614" s="25" t="n">
        <f>TRUNC(TRUNC(E6614,8)*F6614,2)</f>
        <v>0.76</v>
      </c>
    </row>
    <row r="6615" customHeight="1" ht="15">
      <c r="A6615" s="22" t="inlineStr">
        <is>
          <r>
            <t xml:space="preserve">S10549</t>
          </r>
        </is>
      </c>
      <c r="B6615" s="23" t="inlineStr">
        <is>
          <r>
            <t xml:space="preserve">Encargos Complementares - Servente</t>
          </r>
        </is>
      </c>
      <c r="C6615" s="22" t="inlineStr">
        <is>
          <r>
            <t xml:space="preserve">ORSE</t>
          </r>
        </is>
      </c>
      <c r="D6615" s="22" t="inlineStr">
        <is>
          <r>
            <t xml:space="preserve">h</t>
          </r>
        </is>
      </c>
      <c r="E6615" s="24" t="n">
        <v>0.2</v>
      </c>
      <c r="F6615" s="25" t="n">
        <v>3.96</v>
      </c>
      <c r="G6615" s="25" t="n">
        <f>TRUNC(TRUNC(E6615,8)*F6615,2)</f>
        <v>0.79</v>
      </c>
    </row>
    <row r="6616" customHeight="1" ht="15">
      <c r="A6616" s="2" t="inlineStr"/>
      <c r="B6616" s="2" t="inlineStr"/>
      <c r="C6616" s="2" t="inlineStr"/>
      <c r="D6616" s="2" t="inlineStr"/>
      <c r="E6616" s="26" t="inlineStr">
        <is>
          <r>
            <t xml:space="preserve">TOTAL Encargos Complementares:</t>
          </r>
        </is>
      </c>
      <c r="F6616" s="26" t="inlineStr"/>
      <c r="G6616" s="27" t="n">
        <f>SUM(G6614:G6615)</f>
        <v>1.55</v>
      </c>
    </row>
    <row r="6617" customHeight="1" ht="15">
      <c r="A6617" s="20" t="inlineStr">
        <is>
          <r>
            <t xml:space="preserve">Material</t>
          </r>
        </is>
      </c>
      <c r="B6617" s="20" t="inlineStr"/>
      <c r="C6617" s="21" t="inlineStr">
        <is>
          <r>
            <t xml:space="preserve">FONTE</t>
          </r>
        </is>
      </c>
      <c r="D6617" s="21" t="inlineStr">
        <is>
          <r>
            <t xml:space="preserve">UNID</t>
          </r>
        </is>
      </c>
      <c r="E6617" s="21" t="inlineStr">
        <is>
          <r>
            <t xml:space="preserve">COEFICIENTE</t>
          </r>
        </is>
      </c>
      <c r="F6617" s="21" t="inlineStr">
        <is>
          <r>
            <t xml:space="preserve">PREÇO UNITÁRIO</t>
          </r>
        </is>
      </c>
      <c r="G6617" s="21" t="inlineStr">
        <is>
          <r>
            <t xml:space="preserve">TOTAL</t>
          </r>
        </is>
      </c>
    </row>
    <row r="6618" customHeight="1" ht="21">
      <c r="A6618" s="22" t="inlineStr">
        <is>
          <r>
            <t xml:space="preserve">I03994</t>
          </r>
        </is>
      </c>
      <c r="B6618" s="23" t="inlineStr">
        <is>
          <r>
            <t xml:space="preserve">Tampa de encaixe 400 x 3000 mm para eletrocalha metálica (ref.: mopa ou similar)</t>
          </r>
        </is>
      </c>
      <c r="C6618" s="22" t="inlineStr">
        <is>
          <r>
            <t xml:space="preserve">ORSE</t>
          </r>
        </is>
      </c>
      <c r="D6618" s="22" t="inlineStr">
        <is>
          <r>
            <t xml:space="preserve">un</t>
          </r>
        </is>
      </c>
      <c r="E6618" s="24" t="n">
        <v>1.0</v>
      </c>
      <c r="F6618" s="25" t="n">
        <v>169.5</v>
      </c>
      <c r="G6618" s="25" t="n">
        <f>TRUNC(TRUNC(E6618,8)*F6618,2)</f>
        <v>169.5</v>
      </c>
    </row>
    <row r="6619" customHeight="1" ht="15">
      <c r="A6619" s="2" t="inlineStr"/>
      <c r="B6619" s="2" t="inlineStr"/>
      <c r="C6619" s="2" t="inlineStr"/>
      <c r="D6619" s="2" t="inlineStr"/>
      <c r="E6619" s="26" t="inlineStr">
        <is>
          <r>
            <t xml:space="preserve">TOTAL Material:</t>
          </r>
        </is>
      </c>
      <c r="F6619" s="26" t="inlineStr"/>
      <c r="G6619" s="27" t="n">
        <f>SUM(G6618:G6618)</f>
        <v>169.5</v>
      </c>
    </row>
    <row r="6620" customHeight="1" ht="15">
      <c r="A6620" s="20" t="inlineStr">
        <is>
          <r>
            <t xml:space="preserve">Mão de Obra</t>
          </r>
        </is>
      </c>
      <c r="B6620" s="20" t="inlineStr"/>
      <c r="C6620" s="21" t="inlineStr">
        <is>
          <r>
            <t xml:space="preserve">FONTE</t>
          </r>
        </is>
      </c>
      <c r="D6620" s="21" t="inlineStr">
        <is>
          <r>
            <t xml:space="preserve">UNID</t>
          </r>
        </is>
      </c>
      <c r="E6620" s="21" t="inlineStr">
        <is>
          <r>
            <t xml:space="preserve">COEFICIENTE</t>
          </r>
        </is>
      </c>
      <c r="F6620" s="21" t="inlineStr">
        <is>
          <r>
            <t xml:space="preserve">PREÇO UNITÁRIO</t>
          </r>
        </is>
      </c>
      <c r="G6620" s="21" t="inlineStr">
        <is>
          <r>
            <t xml:space="preserve">TOTAL</t>
          </r>
        </is>
      </c>
    </row>
    <row r="6621" customHeight="1" ht="15">
      <c r="A6621" s="22" t="inlineStr">
        <is>
          <r>
            <t xml:space="preserve">I02436S</t>
          </r>
        </is>
      </c>
      <c r="B6621" s="23" t="inlineStr">
        <is>
          <r>
            <t xml:space="preserve">Eletricista (horista)</t>
          </r>
        </is>
      </c>
      <c r="C6621" s="22" t="inlineStr">
        <is>
          <r>
            <t xml:space="preserve">ORSE</t>
          </r>
        </is>
      </c>
      <c r="D6621" s="22" t="inlineStr">
        <is>
          <r>
            <t xml:space="preserve">h</t>
          </r>
        </is>
      </c>
      <c r="E6621" s="24" t="n">
        <v>0.2</v>
      </c>
      <c r="F6621" s="25" t="n">
        <v>20.44</v>
      </c>
      <c r="G6621" s="25" t="n">
        <f>TRUNC(TRUNC(E6621,8)*F6621,2)</f>
        <v>4.08</v>
      </c>
    </row>
    <row r="6622" customHeight="1" ht="15">
      <c r="A6622" s="22" t="inlineStr">
        <is>
          <r>
            <t xml:space="preserve">I06111S</t>
          </r>
        </is>
      </c>
      <c r="B6622" s="23" t="inlineStr">
        <is>
          <r>
            <t xml:space="preserve">Servente de obras (horista)</t>
          </r>
        </is>
      </c>
      <c r="C6622" s="22" t="inlineStr">
        <is>
          <r>
            <t xml:space="preserve">ORSE</t>
          </r>
        </is>
      </c>
      <c r="D6622" s="22" t="inlineStr">
        <is>
          <r>
            <t xml:space="preserve">h</t>
          </r>
        </is>
      </c>
      <c r="E6622" s="24" t="n">
        <v>0.2</v>
      </c>
      <c r="F6622" s="25" t="n">
        <v>14.58</v>
      </c>
      <c r="G6622" s="25" t="n">
        <f>TRUNC(TRUNC(E6622,8)*F6622,2)</f>
        <v>2.91</v>
      </c>
    </row>
    <row r="6623" customHeight="1" ht="15">
      <c r="A6623" s="2" t="inlineStr"/>
      <c r="B6623" s="2" t="inlineStr"/>
      <c r="C6623" s="2" t="inlineStr"/>
      <c r="D6623" s="2" t="inlineStr"/>
      <c r="E6623" s="26" t="inlineStr">
        <is>
          <r>
            <t xml:space="preserve">TOTAL Mão de Obra:</t>
          </r>
        </is>
      </c>
      <c r="F6623" s="26" t="inlineStr"/>
      <c r="G6623" s="27" t="n">
        <f>SUM(G6621:G6622)</f>
        <v>6.99</v>
      </c>
    </row>
    <row r="6624" customHeight="1" ht="15">
      <c r="A6624" s="2" t="inlineStr"/>
      <c r="B6624" s="2" t="inlineStr"/>
      <c r="C6624" s="2" t="inlineStr"/>
      <c r="D6624" s="2" t="inlineStr"/>
      <c r="E6624" s="28" t="inlineStr">
        <is>
          <r>
            <t xml:space="preserve">VALOR:</t>
          </r>
        </is>
      </c>
      <c r="F6624" s="28" t="inlineStr"/>
      <c r="G6624" s="29" t="n">
        <f>ROUND(SUM(G6616,G6619,G6623),2)</f>
        <v>178.05</v>
      </c>
    </row>
    <row r="6625" customHeight="1" ht="15">
      <c r="A6625" s="2" t="inlineStr"/>
      <c r="B6625" s="2" t="inlineStr"/>
      <c r="C6625" s="2" t="inlineStr"/>
      <c r="D6625" s="2" t="inlineStr"/>
      <c r="E6625" s="28" t="inlineStr">
        <is>
          <r>
            <t xml:space="preserve">VALOR BDI (20.34%):</t>
          </r>
        </is>
      </c>
      <c r="F6625" s="28" t="inlineStr"/>
      <c r="G6625" s="29" t="n">
        <f>ROUND(G6624*(20.34/100),2)</f>
        <v>36.22</v>
      </c>
    </row>
    <row r="6626" customHeight="1" ht="15">
      <c r="A6626" s="2" t="inlineStr"/>
      <c r="B6626" s="2" t="inlineStr"/>
      <c r="C6626" s="2" t="inlineStr"/>
      <c r="D6626" s="2" t="inlineStr"/>
      <c r="E6626" s="28" t="inlineStr">
        <is>
          <r>
            <t xml:space="preserve">VALOR COM BDI:</t>
          </r>
        </is>
      </c>
      <c r="F6626" s="28" t="inlineStr"/>
      <c r="G6626" s="29" t="n">
        <f>G6625+G6624</f>
        <v>214.27</v>
      </c>
    </row>
    <row r="6627" customHeight="1" ht="10">
      <c r="A6627" s="2" t="inlineStr"/>
      <c r="B6627" s="2" t="inlineStr"/>
      <c r="C6627" s="2" t="inlineStr"/>
      <c r="D6627" s="2" t="inlineStr"/>
      <c r="E6627" s="18" t="inlineStr"/>
      <c r="F6627" s="18" t="inlineStr"/>
      <c r="G6627" s="18" t="inlineStr"/>
    </row>
    <row r="6628" customHeight="1" ht="20">
      <c r="A6628" s="19" t="inlineStr">
        <is>
          <r>
            <t xml:space="preserve">​S100705S​ Tarjeta tipo livre/ocupado para porta de banheiro. af_12/2019​ (un)</t>
          </r>
        </is>
      </c>
      <c r="B6628" s="19" t="inlineStr"/>
      <c r="C6628" s="19" t="inlineStr"/>
      <c r="D6628" s="19" t="inlineStr"/>
      <c r="E6628" s="19" t="inlineStr"/>
      <c r="F6628" s="19" t="inlineStr"/>
      <c r="G6628" s="19" t="inlineStr"/>
    </row>
    <row r="6629" customHeight="1" ht="15">
      <c r="A6629" s="20" t="inlineStr">
        <is>
          <r>
            <t xml:space="preserve">Material</t>
          </r>
        </is>
      </c>
      <c r="B6629" s="20" t="inlineStr"/>
      <c r="C6629" s="21" t="inlineStr">
        <is>
          <r>
            <t xml:space="preserve">FONTE</t>
          </r>
        </is>
      </c>
      <c r="D6629" s="21" t="inlineStr">
        <is>
          <r>
            <t xml:space="preserve">UNID</t>
          </r>
        </is>
      </c>
      <c r="E6629" s="21" t="inlineStr">
        <is>
          <r>
            <t xml:space="preserve">COEFICIENTE</t>
          </r>
        </is>
      </c>
      <c r="F6629" s="21" t="inlineStr">
        <is>
          <r>
            <t xml:space="preserve">PREÇO UNITÁRIO</t>
          </r>
        </is>
      </c>
      <c r="G6629" s="21" t="inlineStr">
        <is>
          <r>
            <t xml:space="preserve">TOTAL</t>
          </r>
        </is>
      </c>
    </row>
    <row r="6630" customHeight="1" ht="21">
      <c r="A6630" s="22" t="inlineStr">
        <is>
          <r>
            <t xml:space="preserve">I11457S</t>
          </r>
        </is>
      </c>
      <c r="B6630" s="23" t="inlineStr">
        <is>
          <r>
            <t xml:space="preserve">Tarjeta livre / ocupado para porta de banheiro, corpo em zamac e espelho em latao</t>
          </r>
        </is>
      </c>
      <c r="C6630" s="22" t="inlineStr">
        <is>
          <r>
            <t xml:space="preserve">ORSE</t>
          </r>
        </is>
      </c>
      <c r="D6630" s="22" t="inlineStr">
        <is>
          <r>
            <t xml:space="preserve">un</t>
          </r>
        </is>
      </c>
      <c r="E6630" s="24" t="n">
        <v>1.0</v>
      </c>
      <c r="F6630" s="25" t="n">
        <v>51.06</v>
      </c>
      <c r="G6630" s="25" t="n">
        <f>TRUNC(TRUNC(E6630,8)*F6630,2)</f>
        <v>51.06</v>
      </c>
    </row>
    <row r="6631" customHeight="1" ht="15">
      <c r="A6631" s="2" t="inlineStr"/>
      <c r="B6631" s="2" t="inlineStr"/>
      <c r="C6631" s="2" t="inlineStr"/>
      <c r="D6631" s="2" t="inlineStr"/>
      <c r="E6631" s="26" t="inlineStr">
        <is>
          <r>
            <t xml:space="preserve">TOTAL Material:</t>
          </r>
        </is>
      </c>
      <c r="F6631" s="26" t="inlineStr"/>
      <c r="G6631" s="27" t="n">
        <f>SUM(G6630:G6630)</f>
        <v>51.06</v>
      </c>
    </row>
    <row r="6632" customHeight="1" ht="15">
      <c r="A6632" s="20" t="inlineStr">
        <is>
          <r>
            <t xml:space="preserve">Mão de Obra com Encargos Complementares</t>
          </r>
        </is>
      </c>
      <c r="B6632" s="20" t="inlineStr"/>
      <c r="C6632" s="21" t="inlineStr">
        <is>
          <r>
            <t xml:space="preserve">FONTE</t>
          </r>
        </is>
      </c>
      <c r="D6632" s="21" t="inlineStr">
        <is>
          <r>
            <t xml:space="preserve">UNID</t>
          </r>
        </is>
      </c>
      <c r="E6632" s="21" t="inlineStr">
        <is>
          <r>
            <t xml:space="preserve">COEFICIENTE</t>
          </r>
        </is>
      </c>
      <c r="F6632" s="21" t="inlineStr">
        <is>
          <r>
            <t xml:space="preserve">PREÇO UNITÁRIO</t>
          </r>
        </is>
      </c>
      <c r="G6632" s="21" t="inlineStr">
        <is>
          <r>
            <t xml:space="preserve">TOTAL</t>
          </r>
        </is>
      </c>
    </row>
    <row r="6633" customHeight="1" ht="15">
      <c r="A6633" s="22" t="inlineStr">
        <is>
          <r>
            <t xml:space="preserve">S88261S</t>
          </r>
        </is>
      </c>
      <c r="B6633" s="23" t="inlineStr">
        <is>
          <r>
            <t xml:space="preserve">Carpinteiro de esquadrias com encargos complementares</t>
          </r>
        </is>
      </c>
      <c r="C6633" s="22" t="inlineStr">
        <is>
          <r>
            <t xml:space="preserve">ORSE</t>
          </r>
        </is>
      </c>
      <c r="D6633" s="22" t="inlineStr">
        <is>
          <r>
            <t xml:space="preserve">h</t>
          </r>
        </is>
      </c>
      <c r="E6633" s="24" t="n">
        <v>0.914</v>
      </c>
      <c r="F6633" s="25" t="n">
        <v>26.43</v>
      </c>
      <c r="G6633" s="25" t="n">
        <f>TRUNC(TRUNC(E6633,8)*F6633,2)</f>
        <v>24.15</v>
      </c>
    </row>
    <row r="6634" customHeight="1" ht="15">
      <c r="A6634" s="22" t="inlineStr">
        <is>
          <r>
            <t xml:space="preserve">S88316S</t>
          </r>
        </is>
      </c>
      <c r="B6634" s="23" t="inlineStr">
        <is>
          <r>
            <t xml:space="preserve">Servente com encargos complementares</t>
          </r>
        </is>
      </c>
      <c r="C6634" s="22" t="inlineStr">
        <is>
          <r>
            <t xml:space="preserve">ORSE</t>
          </r>
        </is>
      </c>
      <c r="D6634" s="22" t="inlineStr">
        <is>
          <r>
            <t xml:space="preserve">h</t>
          </r>
        </is>
      </c>
      <c r="E6634" s="24" t="n">
        <v>0.457</v>
      </c>
      <c r="F6634" s="25" t="n">
        <v>21.7</v>
      </c>
      <c r="G6634" s="25" t="n">
        <f>TRUNC(TRUNC(E6634,8)*F6634,2)</f>
        <v>9.91</v>
      </c>
    </row>
    <row r="6635" customHeight="1" ht="18">
      <c r="A6635" s="2" t="inlineStr"/>
      <c r="B6635" s="2" t="inlineStr"/>
      <c r="C6635" s="2" t="inlineStr"/>
      <c r="D6635" s="2" t="inlineStr"/>
      <c r="E6635" s="26" t="inlineStr">
        <is>
          <r>
            <t xml:space="preserve">TOTAL Mão de Obra com Encargos Complementares:</t>
          </r>
        </is>
      </c>
      <c r="F6635" s="26" t="inlineStr"/>
      <c r="G6635" s="27" t="n">
        <f>SUM(G6633:G6634)</f>
        <v>34.06</v>
      </c>
    </row>
    <row r="6636" customHeight="1" ht="15">
      <c r="A6636" s="2" t="inlineStr"/>
      <c r="B6636" s="2" t="inlineStr"/>
      <c r="C6636" s="2" t="inlineStr"/>
      <c r="D6636" s="2" t="inlineStr"/>
      <c r="E6636" s="28" t="inlineStr">
        <is>
          <r>
            <t xml:space="preserve">VALOR:</t>
          </r>
        </is>
      </c>
      <c r="F6636" s="28" t="inlineStr"/>
      <c r="G6636" s="29" t="n">
        <f>ROUND(SUM(G6631,G6635),2)</f>
        <v>85.12</v>
      </c>
    </row>
    <row r="6637" customHeight="1" ht="15">
      <c r="A6637" s="2" t="inlineStr"/>
      <c r="B6637" s="2" t="inlineStr"/>
      <c r="C6637" s="2" t="inlineStr"/>
      <c r="D6637" s="2" t="inlineStr"/>
      <c r="E6637" s="28" t="inlineStr">
        <is>
          <r>
            <t xml:space="preserve">VALOR BDI (20.34%):</t>
          </r>
        </is>
      </c>
      <c r="F6637" s="28" t="inlineStr"/>
      <c r="G6637" s="29" t="n">
        <f>ROUND(G6636*(20.34/100),2)</f>
        <v>17.31</v>
      </c>
    </row>
    <row r="6638" customHeight="1" ht="15">
      <c r="A6638" s="2" t="inlineStr"/>
      <c r="B6638" s="2" t="inlineStr"/>
      <c r="C6638" s="2" t="inlineStr"/>
      <c r="D6638" s="2" t="inlineStr"/>
      <c r="E6638" s="28" t="inlineStr">
        <is>
          <r>
            <t xml:space="preserve">VALOR COM BDI:</t>
          </r>
        </is>
      </c>
      <c r="F6638" s="28" t="inlineStr"/>
      <c r="G6638" s="29" t="n">
        <f>G6637+G6636</f>
        <v>102.43</v>
      </c>
    </row>
    <row r="6639" customHeight="1" ht="10">
      <c r="A6639" s="2" t="inlineStr"/>
      <c r="B6639" s="2" t="inlineStr"/>
      <c r="C6639" s="2" t="inlineStr"/>
      <c r="D6639" s="2" t="inlineStr"/>
      <c r="E6639" s="18" t="inlineStr"/>
      <c r="F6639" s="18" t="inlineStr"/>
      <c r="G6639" s="18" t="inlineStr"/>
    </row>
    <row r="6640" customHeight="1" ht="20">
      <c r="A6640" s="19" t="inlineStr">
        <is>
          <r>
            <t xml:space="preserve">​S08970​ Tela de nylon tipo mosquiteiro com moldura em aluminio anodizado natural​ (m2)</t>
          </r>
        </is>
      </c>
      <c r="B6640" s="19" t="inlineStr"/>
      <c r="C6640" s="19" t="inlineStr"/>
      <c r="D6640" s="19" t="inlineStr"/>
      <c r="E6640" s="19" t="inlineStr"/>
      <c r="F6640" s="19" t="inlineStr"/>
      <c r="G6640" s="19" t="inlineStr"/>
    </row>
    <row r="6641" customHeight="1" ht="15">
      <c r="A6641" s="20" t="inlineStr">
        <is>
          <r>
            <t xml:space="preserve">Encargos Complementares</t>
          </r>
        </is>
      </c>
      <c r="B6641" s="20" t="inlineStr"/>
      <c r="C6641" s="21" t="inlineStr">
        <is>
          <r>
            <t xml:space="preserve">FONTE</t>
          </r>
        </is>
      </c>
      <c r="D6641" s="21" t="inlineStr">
        <is>
          <r>
            <t xml:space="preserve">UNID</t>
          </r>
        </is>
      </c>
      <c r="E6641" s="21" t="inlineStr">
        <is>
          <r>
            <t xml:space="preserve">COEFICIENTE</t>
          </r>
        </is>
      </c>
      <c r="F6641" s="21" t="inlineStr">
        <is>
          <r>
            <t xml:space="preserve">PREÇO UNITÁRIO</t>
          </r>
        </is>
      </c>
      <c r="G6641" s="21" t="inlineStr">
        <is>
          <r>
            <t xml:space="preserve">TOTAL</t>
          </r>
        </is>
      </c>
    </row>
    <row r="6642" customHeight="1" ht="15">
      <c r="A6642" s="22" t="inlineStr">
        <is>
          <r>
            <t xml:space="preserve">S10551</t>
          </r>
        </is>
      </c>
      <c r="B6642" s="23" t="inlineStr">
        <is>
          <r>
            <t xml:space="preserve">Encargos Complementares - Carpinteiro</t>
          </r>
        </is>
      </c>
      <c r="C6642" s="22" t="inlineStr">
        <is>
          <r>
            <t xml:space="preserve">ORSE</t>
          </r>
        </is>
      </c>
      <c r="D6642" s="22" t="inlineStr">
        <is>
          <r>
            <t xml:space="preserve">h</t>
          </r>
        </is>
      </c>
      <c r="E6642" s="24" t="n">
        <v>0.8</v>
      </c>
      <c r="F6642" s="25" t="n">
        <v>3.9</v>
      </c>
      <c r="G6642" s="25" t="n">
        <f>TRUNC(TRUNC(E6642,8)*F6642,2)</f>
        <v>3.12</v>
      </c>
    </row>
    <row r="6643" customHeight="1" ht="15">
      <c r="A6643" s="22" t="inlineStr">
        <is>
          <r>
            <t xml:space="preserve">S10549</t>
          </r>
        </is>
      </c>
      <c r="B6643" s="23" t="inlineStr">
        <is>
          <r>
            <t xml:space="preserve">Encargos Complementares - Servente</t>
          </r>
        </is>
      </c>
      <c r="C6643" s="22" t="inlineStr">
        <is>
          <r>
            <t xml:space="preserve">ORSE</t>
          </r>
        </is>
      </c>
      <c r="D6643" s="22" t="inlineStr">
        <is>
          <r>
            <t xml:space="preserve">h</t>
          </r>
        </is>
      </c>
      <c r="E6643" s="24" t="n">
        <v>0.8</v>
      </c>
      <c r="F6643" s="25" t="n">
        <v>3.96</v>
      </c>
      <c r="G6643" s="25" t="n">
        <f>TRUNC(TRUNC(E6643,8)*F6643,2)</f>
        <v>3.16</v>
      </c>
    </row>
    <row r="6644" customHeight="1" ht="15">
      <c r="A6644" s="2" t="inlineStr"/>
      <c r="B6644" s="2" t="inlineStr"/>
      <c r="C6644" s="2" t="inlineStr"/>
      <c r="D6644" s="2" t="inlineStr"/>
      <c r="E6644" s="26" t="inlineStr">
        <is>
          <r>
            <t xml:space="preserve">TOTAL Encargos Complementares:</t>
          </r>
        </is>
      </c>
      <c r="F6644" s="26" t="inlineStr"/>
      <c r="G6644" s="27" t="n">
        <f>SUM(G6642:G6643)</f>
        <v>6.28</v>
      </c>
    </row>
    <row r="6645" customHeight="1" ht="15">
      <c r="A6645" s="20" t="inlineStr">
        <is>
          <r>
            <t xml:space="preserve">Material</t>
          </r>
        </is>
      </c>
      <c r="B6645" s="20" t="inlineStr"/>
      <c r="C6645" s="21" t="inlineStr">
        <is>
          <r>
            <t xml:space="preserve">FONTE</t>
          </r>
        </is>
      </c>
      <c r="D6645" s="21" t="inlineStr">
        <is>
          <r>
            <t xml:space="preserve">UNID</t>
          </r>
        </is>
      </c>
      <c r="E6645" s="21" t="inlineStr">
        <is>
          <r>
            <t xml:space="preserve">COEFICIENTE</t>
          </r>
        </is>
      </c>
      <c r="F6645" s="21" t="inlineStr">
        <is>
          <r>
            <t xml:space="preserve">PREÇO UNITÁRIO</t>
          </r>
        </is>
      </c>
      <c r="G6645" s="21" t="inlineStr">
        <is>
          <r>
            <t xml:space="preserve">TOTAL</t>
          </r>
        </is>
      </c>
    </row>
    <row r="6646" customHeight="1" ht="21">
      <c r="A6646" s="22" t="inlineStr">
        <is>
          <r>
            <t xml:space="preserve">I03116</t>
          </r>
        </is>
      </c>
      <c r="B6646" s="23" t="inlineStr">
        <is>
          <r>
            <t xml:space="preserve">Cantoneira alumínio anodizado natural, 1" x 1/8" - vara com 6m - 0,408 kg/m</t>
          </r>
        </is>
      </c>
      <c r="C6646" s="22" t="inlineStr">
        <is>
          <r>
            <t xml:space="preserve">ORSE</t>
          </r>
        </is>
      </c>
      <c r="D6646" s="22" t="inlineStr">
        <is>
          <r>
            <t xml:space="preserve">m</t>
          </r>
        </is>
      </c>
      <c r="E6646" s="24" t="n">
        <v>4.0</v>
      </c>
      <c r="F6646" s="25" t="n">
        <v>15.09</v>
      </c>
      <c r="G6646" s="25" t="n">
        <f>TRUNC(TRUNC(E6646,8)*F6646,2)</f>
        <v>60.36</v>
      </c>
    </row>
    <row r="6647" customHeight="1" ht="21">
      <c r="A6647" s="22" t="inlineStr">
        <is>
          <r>
            <t xml:space="preserve">I07170S</t>
          </r>
        </is>
      </c>
      <c r="B6647" s="23" t="inlineStr">
        <is>
          <r>
            <t xml:space="preserve">Tela fachadeira em polietileno, rolo de 3 x 100 m (l x c), cor branca, sem logomarca - para protecao de obras</t>
          </r>
        </is>
      </c>
      <c r="C6647" s="22" t="inlineStr">
        <is>
          <r>
            <t xml:space="preserve">ORSE</t>
          </r>
        </is>
      </c>
      <c r="D6647" s="22" t="inlineStr">
        <is>
          <r>
            <t xml:space="preserve">m2</t>
          </r>
        </is>
      </c>
      <c r="E6647" s="24" t="n">
        <v>1.05</v>
      </c>
      <c r="F6647" s="25" t="n">
        <v>1.95</v>
      </c>
      <c r="G6647" s="25" t="n">
        <f>TRUNC(TRUNC(E6647,8)*F6647,2)</f>
        <v>2.04</v>
      </c>
    </row>
    <row r="6648" customHeight="1" ht="15">
      <c r="A6648" s="2" t="inlineStr"/>
      <c r="B6648" s="2" t="inlineStr"/>
      <c r="C6648" s="2" t="inlineStr"/>
      <c r="D6648" s="2" t="inlineStr"/>
      <c r="E6648" s="26" t="inlineStr">
        <is>
          <r>
            <t xml:space="preserve">TOTAL Material:</t>
          </r>
        </is>
      </c>
      <c r="F6648" s="26" t="inlineStr"/>
      <c r="G6648" s="27" t="n">
        <f>SUM(G6646:G6647)</f>
        <v>62.4</v>
      </c>
    </row>
    <row r="6649" customHeight="1" ht="15">
      <c r="A6649" s="20" t="inlineStr">
        <is>
          <r>
            <t xml:space="preserve">Mão de Obra</t>
          </r>
        </is>
      </c>
      <c r="B6649" s="20" t="inlineStr"/>
      <c r="C6649" s="21" t="inlineStr">
        <is>
          <r>
            <t xml:space="preserve">FONTE</t>
          </r>
        </is>
      </c>
      <c r="D6649" s="21" t="inlineStr">
        <is>
          <r>
            <t xml:space="preserve">UNID</t>
          </r>
        </is>
      </c>
      <c r="E6649" s="21" t="inlineStr">
        <is>
          <r>
            <t xml:space="preserve">COEFICIENTE</t>
          </r>
        </is>
      </c>
      <c r="F6649" s="21" t="inlineStr">
        <is>
          <r>
            <t xml:space="preserve">PREÇO UNITÁRIO</t>
          </r>
        </is>
      </c>
      <c r="G6649" s="21" t="inlineStr">
        <is>
          <r>
            <t xml:space="preserve">TOTAL</t>
          </r>
        </is>
      </c>
    </row>
    <row r="6650" customHeight="1" ht="15">
      <c r="A6650" s="22" t="inlineStr">
        <is>
          <r>
            <t xml:space="preserve">I01213S</t>
          </r>
        </is>
      </c>
      <c r="B6650" s="23" t="inlineStr">
        <is>
          <r>
            <t xml:space="preserve">Carpinteiro de formas para concreto (horista)</t>
          </r>
        </is>
      </c>
      <c r="C6650" s="22" t="inlineStr">
        <is>
          <r>
            <t xml:space="preserve">ORSE</t>
          </r>
        </is>
      </c>
      <c r="D6650" s="22" t="inlineStr">
        <is>
          <r>
            <t xml:space="preserve">h</t>
          </r>
        </is>
      </c>
      <c r="E6650" s="24" t="n">
        <v>0.8</v>
      </c>
      <c r="F6650" s="25" t="n">
        <v>20.44</v>
      </c>
      <c r="G6650" s="25" t="n">
        <f>TRUNC(TRUNC(E6650,8)*F6650,2)</f>
        <v>16.35</v>
      </c>
    </row>
    <row r="6651" customHeight="1" ht="15">
      <c r="A6651" s="22" t="inlineStr">
        <is>
          <r>
            <t xml:space="preserve">I06111S</t>
          </r>
        </is>
      </c>
      <c r="B6651" s="23" t="inlineStr">
        <is>
          <r>
            <t xml:space="preserve">Servente de obras (horista)</t>
          </r>
        </is>
      </c>
      <c r="C6651" s="22" t="inlineStr">
        <is>
          <r>
            <t xml:space="preserve">ORSE</t>
          </r>
        </is>
      </c>
      <c r="D6651" s="22" t="inlineStr">
        <is>
          <r>
            <t xml:space="preserve">h</t>
          </r>
        </is>
      </c>
      <c r="E6651" s="24" t="n">
        <v>0.8</v>
      </c>
      <c r="F6651" s="25" t="n">
        <v>14.58</v>
      </c>
      <c r="G6651" s="25" t="n">
        <f>TRUNC(TRUNC(E6651,8)*F6651,2)</f>
        <v>11.66</v>
      </c>
    </row>
    <row r="6652" customHeight="1" ht="15">
      <c r="A6652" s="2" t="inlineStr"/>
      <c r="B6652" s="2" t="inlineStr"/>
      <c r="C6652" s="2" t="inlineStr"/>
      <c r="D6652" s="2" t="inlineStr"/>
      <c r="E6652" s="26" t="inlineStr">
        <is>
          <r>
            <t xml:space="preserve">TOTAL Mão de Obra:</t>
          </r>
        </is>
      </c>
      <c r="F6652" s="26" t="inlineStr"/>
      <c r="G6652" s="27" t="n">
        <f>SUM(G6650:G6651)</f>
        <v>28.01</v>
      </c>
    </row>
    <row r="6653" customHeight="1" ht="15">
      <c r="A6653" s="2" t="inlineStr"/>
      <c r="B6653" s="2" t="inlineStr"/>
      <c r="C6653" s="2" t="inlineStr"/>
      <c r="D6653" s="2" t="inlineStr"/>
      <c r="E6653" s="28" t="inlineStr">
        <is>
          <r>
            <t xml:space="preserve">VALOR:</t>
          </r>
        </is>
      </c>
      <c r="F6653" s="28" t="inlineStr"/>
      <c r="G6653" s="29" t="n">
        <f>ROUND(SUM(G6644,G6648,G6652),2)</f>
        <v>96.7</v>
      </c>
    </row>
    <row r="6654" customHeight="1" ht="15">
      <c r="A6654" s="2" t="inlineStr"/>
      <c r="B6654" s="2" t="inlineStr"/>
      <c r="C6654" s="2" t="inlineStr"/>
      <c r="D6654" s="2" t="inlineStr"/>
      <c r="E6654" s="28" t="inlineStr">
        <is>
          <r>
            <t xml:space="preserve">VALOR BDI (20.34%):</t>
          </r>
        </is>
      </c>
      <c r="F6654" s="28" t="inlineStr"/>
      <c r="G6654" s="29" t="n">
        <f>ROUND(G6653*(20.34/100),2)</f>
        <v>19.67</v>
      </c>
    </row>
    <row r="6655" customHeight="1" ht="15">
      <c r="A6655" s="2" t="inlineStr"/>
      <c r="B6655" s="2" t="inlineStr"/>
      <c r="C6655" s="2" t="inlineStr"/>
      <c r="D6655" s="2" t="inlineStr"/>
      <c r="E6655" s="28" t="inlineStr">
        <is>
          <r>
            <t xml:space="preserve">VALOR COM BDI:</t>
          </r>
        </is>
      </c>
      <c r="F6655" s="28" t="inlineStr"/>
      <c r="G6655" s="29" t="n">
        <f>G6654+G6653</f>
        <v>116.37</v>
      </c>
    </row>
    <row r="6656" customHeight="1" ht="10">
      <c r="A6656" s="2" t="inlineStr"/>
      <c r="B6656" s="2" t="inlineStr"/>
      <c r="C6656" s="2" t="inlineStr"/>
      <c r="D6656" s="2" t="inlineStr"/>
      <c r="E6656" s="18" t="inlineStr"/>
      <c r="F6656" s="18" t="inlineStr"/>
      <c r="G6656" s="18" t="inlineStr"/>
    </row>
    <row r="6657" customHeight="1" ht="20">
      <c r="A6657" s="19" t="inlineStr">
        <is>
          <r>
            <t xml:space="preserve">​S12486​ Terminal 100 x 100 mm, galvanizado à fogo, para eletrocalha metalica (ref. Mopa ou similar)​ (un)</t>
          </r>
        </is>
      </c>
      <c r="B6657" s="19" t="inlineStr"/>
      <c r="C6657" s="19" t="inlineStr"/>
      <c r="D6657" s="19" t="inlineStr"/>
      <c r="E6657" s="19" t="inlineStr"/>
      <c r="F6657" s="19" t="inlineStr"/>
      <c r="G6657" s="19" t="inlineStr"/>
    </row>
    <row r="6658" customHeight="1" ht="15">
      <c r="A6658" s="20" t="inlineStr">
        <is>
          <r>
            <t xml:space="preserve">Encargos Complementares</t>
          </r>
        </is>
      </c>
      <c r="B6658" s="20" t="inlineStr"/>
      <c r="C6658" s="21" t="inlineStr">
        <is>
          <r>
            <t xml:space="preserve">FONTE</t>
          </r>
        </is>
      </c>
      <c r="D6658" s="21" t="inlineStr">
        <is>
          <r>
            <t xml:space="preserve">UNID</t>
          </r>
        </is>
      </c>
      <c r="E6658" s="21" t="inlineStr">
        <is>
          <r>
            <t xml:space="preserve">COEFICIENTE</t>
          </r>
        </is>
      </c>
      <c r="F6658" s="21" t="inlineStr">
        <is>
          <r>
            <t xml:space="preserve">PREÇO UNITÁRIO</t>
          </r>
        </is>
      </c>
      <c r="G6658" s="21" t="inlineStr">
        <is>
          <r>
            <t xml:space="preserve">TOTAL</t>
          </r>
        </is>
      </c>
    </row>
    <row r="6659" customHeight="1" ht="15">
      <c r="A6659" s="22" t="inlineStr">
        <is>
          <r>
            <t xml:space="preserve">S10552</t>
          </r>
        </is>
      </c>
      <c r="B6659" s="23" t="inlineStr">
        <is>
          <r>
            <t xml:space="preserve">Encargos Complementares - Eletricista</t>
          </r>
        </is>
      </c>
      <c r="C6659" s="22" t="inlineStr">
        <is>
          <r>
            <t xml:space="preserve">ORSE</t>
          </r>
        </is>
      </c>
      <c r="D6659" s="22" t="inlineStr">
        <is>
          <r>
            <t xml:space="preserve">h</t>
          </r>
        </is>
      </c>
      <c r="E6659" s="24" t="n">
        <v>0.2</v>
      </c>
      <c r="F6659" s="25" t="n">
        <v>3.81</v>
      </c>
      <c r="G6659" s="25" t="n">
        <f>TRUNC(TRUNC(E6659,8)*F6659,2)</f>
        <v>0.76</v>
      </c>
    </row>
    <row r="6660" customHeight="1" ht="15">
      <c r="A6660" s="22" t="inlineStr">
        <is>
          <r>
            <t xml:space="preserve">S10549</t>
          </r>
        </is>
      </c>
      <c r="B6660" s="23" t="inlineStr">
        <is>
          <r>
            <t xml:space="preserve">Encargos Complementares - Servente</t>
          </r>
        </is>
      </c>
      <c r="C6660" s="22" t="inlineStr">
        <is>
          <r>
            <t xml:space="preserve">ORSE</t>
          </r>
        </is>
      </c>
      <c r="D6660" s="22" t="inlineStr">
        <is>
          <r>
            <t xml:space="preserve">h</t>
          </r>
        </is>
      </c>
      <c r="E6660" s="24" t="n">
        <v>0.2</v>
      </c>
      <c r="F6660" s="25" t="n">
        <v>3.96</v>
      </c>
      <c r="G6660" s="25" t="n">
        <f>TRUNC(TRUNC(E6660,8)*F6660,2)</f>
        <v>0.79</v>
      </c>
    </row>
    <row r="6661" customHeight="1" ht="15">
      <c r="A6661" s="2" t="inlineStr"/>
      <c r="B6661" s="2" t="inlineStr"/>
      <c r="C6661" s="2" t="inlineStr"/>
      <c r="D6661" s="2" t="inlineStr"/>
      <c r="E6661" s="26" t="inlineStr">
        <is>
          <r>
            <t xml:space="preserve">TOTAL Encargos Complementares:</t>
          </r>
        </is>
      </c>
      <c r="F6661" s="26" t="inlineStr"/>
      <c r="G6661" s="27" t="n">
        <f>SUM(G6659:G6660)</f>
        <v>1.55</v>
      </c>
    </row>
    <row r="6662" customHeight="1" ht="15">
      <c r="A6662" s="20" t="inlineStr">
        <is>
          <r>
            <t xml:space="preserve">Material</t>
          </r>
        </is>
      </c>
      <c r="B6662" s="20" t="inlineStr"/>
      <c r="C6662" s="21" t="inlineStr">
        <is>
          <r>
            <t xml:space="preserve">FONTE</t>
          </r>
        </is>
      </c>
      <c r="D6662" s="21" t="inlineStr">
        <is>
          <r>
            <t xml:space="preserve">UNID</t>
          </r>
        </is>
      </c>
      <c r="E6662" s="21" t="inlineStr">
        <is>
          <r>
            <t xml:space="preserve">COEFICIENTE</t>
          </r>
        </is>
      </c>
      <c r="F6662" s="21" t="inlineStr">
        <is>
          <r>
            <t xml:space="preserve">PREÇO UNITÁRIO</t>
          </r>
        </is>
      </c>
      <c r="G6662" s="21" t="inlineStr">
        <is>
          <r>
            <t xml:space="preserve">TOTAL</t>
          </r>
        </is>
      </c>
    </row>
    <row r="6663" customHeight="1" ht="21">
      <c r="A6663" s="22" t="inlineStr">
        <is>
          <r>
            <t xml:space="preserve">I13315</t>
          </r>
        </is>
      </c>
      <c r="B6663" s="23" t="inlineStr">
        <is>
          <r>
            <t xml:space="preserve">Terminal 100 x 100 mm, galvanizado à fogo, para eletrocalha metalica (ref. Mopa ou similar)</t>
          </r>
        </is>
      </c>
      <c r="C6663" s="22" t="inlineStr">
        <is>
          <r>
            <t xml:space="preserve">ORSE</t>
          </r>
        </is>
      </c>
      <c r="D6663" s="22" t="inlineStr">
        <is>
          <r>
            <t xml:space="preserve">un</t>
          </r>
        </is>
      </c>
      <c r="E6663" s="24" t="n">
        <v>1.0</v>
      </c>
      <c r="F6663" s="25" t="n">
        <v>18.06</v>
      </c>
      <c r="G6663" s="25" t="n">
        <f>TRUNC(TRUNC(E6663,8)*F6663,2)</f>
        <v>18.06</v>
      </c>
    </row>
    <row r="6664" customHeight="1" ht="15">
      <c r="A6664" s="2" t="inlineStr"/>
      <c r="B6664" s="2" t="inlineStr"/>
      <c r="C6664" s="2" t="inlineStr"/>
      <c r="D6664" s="2" t="inlineStr"/>
      <c r="E6664" s="26" t="inlineStr">
        <is>
          <r>
            <t xml:space="preserve">TOTAL Material:</t>
          </r>
        </is>
      </c>
      <c r="F6664" s="26" t="inlineStr"/>
      <c r="G6664" s="27" t="n">
        <f>SUM(G6663:G6663)</f>
        <v>18.06</v>
      </c>
    </row>
    <row r="6665" customHeight="1" ht="15">
      <c r="A6665" s="20" t="inlineStr">
        <is>
          <r>
            <t xml:space="preserve">Mão de Obra</t>
          </r>
        </is>
      </c>
      <c r="B6665" s="20" t="inlineStr"/>
      <c r="C6665" s="21" t="inlineStr">
        <is>
          <r>
            <t xml:space="preserve">FONTE</t>
          </r>
        </is>
      </c>
      <c r="D6665" s="21" t="inlineStr">
        <is>
          <r>
            <t xml:space="preserve">UNID</t>
          </r>
        </is>
      </c>
      <c r="E6665" s="21" t="inlineStr">
        <is>
          <r>
            <t xml:space="preserve">COEFICIENTE</t>
          </r>
        </is>
      </c>
      <c r="F6665" s="21" t="inlineStr">
        <is>
          <r>
            <t xml:space="preserve">PREÇO UNITÁRIO</t>
          </r>
        </is>
      </c>
      <c r="G6665" s="21" t="inlineStr">
        <is>
          <r>
            <t xml:space="preserve">TOTAL</t>
          </r>
        </is>
      </c>
    </row>
    <row r="6666" customHeight="1" ht="15">
      <c r="A6666" s="22" t="inlineStr">
        <is>
          <r>
            <t xml:space="preserve">I02436S</t>
          </r>
        </is>
      </c>
      <c r="B6666" s="23" t="inlineStr">
        <is>
          <r>
            <t xml:space="preserve">Eletricista (horista)</t>
          </r>
        </is>
      </c>
      <c r="C6666" s="22" t="inlineStr">
        <is>
          <r>
            <t xml:space="preserve">ORSE</t>
          </r>
        </is>
      </c>
      <c r="D6666" s="22" t="inlineStr">
        <is>
          <r>
            <t xml:space="preserve">h</t>
          </r>
        </is>
      </c>
      <c r="E6666" s="24" t="n">
        <v>0.2</v>
      </c>
      <c r="F6666" s="25" t="n">
        <v>20.44</v>
      </c>
      <c r="G6666" s="25" t="n">
        <f>TRUNC(TRUNC(E6666,8)*F6666,2)</f>
        <v>4.08</v>
      </c>
    </row>
    <row r="6667" customHeight="1" ht="15">
      <c r="A6667" s="22" t="inlineStr">
        <is>
          <r>
            <t xml:space="preserve">I06111S</t>
          </r>
        </is>
      </c>
      <c r="B6667" s="23" t="inlineStr">
        <is>
          <r>
            <t xml:space="preserve">Servente de obras (horista)</t>
          </r>
        </is>
      </c>
      <c r="C6667" s="22" t="inlineStr">
        <is>
          <r>
            <t xml:space="preserve">ORSE</t>
          </r>
        </is>
      </c>
      <c r="D6667" s="22" t="inlineStr">
        <is>
          <r>
            <t xml:space="preserve">h</t>
          </r>
        </is>
      </c>
      <c r="E6667" s="24" t="n">
        <v>0.2</v>
      </c>
      <c r="F6667" s="25" t="n">
        <v>14.58</v>
      </c>
      <c r="G6667" s="25" t="n">
        <f>TRUNC(TRUNC(E6667,8)*F6667,2)</f>
        <v>2.91</v>
      </c>
    </row>
    <row r="6668" customHeight="1" ht="15">
      <c r="A6668" s="2" t="inlineStr"/>
      <c r="B6668" s="2" t="inlineStr"/>
      <c r="C6668" s="2" t="inlineStr"/>
      <c r="D6668" s="2" t="inlineStr"/>
      <c r="E6668" s="26" t="inlineStr">
        <is>
          <r>
            <t xml:space="preserve">TOTAL Mão de Obra:</t>
          </r>
        </is>
      </c>
      <c r="F6668" s="26" t="inlineStr"/>
      <c r="G6668" s="27" t="n">
        <f>SUM(G6666:G6667)</f>
        <v>6.99</v>
      </c>
    </row>
    <row r="6669" customHeight="1" ht="15">
      <c r="A6669" s="2" t="inlineStr"/>
      <c r="B6669" s="2" t="inlineStr"/>
      <c r="C6669" s="2" t="inlineStr"/>
      <c r="D6669" s="2" t="inlineStr"/>
      <c r="E6669" s="28" t="inlineStr">
        <is>
          <r>
            <t xml:space="preserve">VALOR:</t>
          </r>
        </is>
      </c>
      <c r="F6669" s="28" t="inlineStr"/>
      <c r="G6669" s="29" t="n">
        <f>ROUND(SUM(G6661,G6664,G6668),2)</f>
        <v>26.61</v>
      </c>
    </row>
    <row r="6670" customHeight="1" ht="15">
      <c r="A6670" s="2" t="inlineStr"/>
      <c r="B6670" s="2" t="inlineStr"/>
      <c r="C6670" s="2" t="inlineStr"/>
      <c r="D6670" s="2" t="inlineStr"/>
      <c r="E6670" s="28" t="inlineStr">
        <is>
          <r>
            <t xml:space="preserve">VALOR BDI (20.34%):</t>
          </r>
        </is>
      </c>
      <c r="F6670" s="28" t="inlineStr"/>
      <c r="G6670" s="29" t="n">
        <f>ROUND(G6669*(20.34/100),2)</f>
        <v>5.41</v>
      </c>
    </row>
    <row r="6671" customHeight="1" ht="15">
      <c r="A6671" s="2" t="inlineStr"/>
      <c r="B6671" s="2" t="inlineStr"/>
      <c r="C6671" s="2" t="inlineStr"/>
      <c r="D6671" s="2" t="inlineStr"/>
      <c r="E6671" s="28" t="inlineStr">
        <is>
          <r>
            <t xml:space="preserve">VALOR COM BDI:</t>
          </r>
        </is>
      </c>
      <c r="F6671" s="28" t="inlineStr"/>
      <c r="G6671" s="29" t="n">
        <f>G6670+G6669</f>
        <v>32.02</v>
      </c>
    </row>
    <row r="6672" customHeight="1" ht="10">
      <c r="A6672" s="2" t="inlineStr"/>
      <c r="B6672" s="2" t="inlineStr"/>
      <c r="C6672" s="2" t="inlineStr"/>
      <c r="D6672" s="2" t="inlineStr"/>
      <c r="E6672" s="18" t="inlineStr"/>
      <c r="F6672" s="18" t="inlineStr"/>
      <c r="G6672" s="18" t="inlineStr"/>
    </row>
    <row r="6673" customHeight="1" ht="20">
      <c r="A6673" s="19" t="inlineStr">
        <is>
          <r>
            <t xml:space="preserve">​S10675​ Tubo aço galvanizado schedule 40, d=4" (100mm), inclusive flange​ (m)</t>
          </r>
        </is>
      </c>
      <c r="B6673" s="19" t="inlineStr"/>
      <c r="C6673" s="19" t="inlineStr"/>
      <c r="D6673" s="19" t="inlineStr"/>
      <c r="E6673" s="19" t="inlineStr"/>
      <c r="F6673" s="19" t="inlineStr"/>
      <c r="G6673" s="19" t="inlineStr"/>
    </row>
    <row r="6674" customHeight="1" ht="15">
      <c r="A6674" s="20" t="inlineStr">
        <is>
          <r>
            <t xml:space="preserve">Encargos Complementares</t>
          </r>
        </is>
      </c>
      <c r="B6674" s="20" t="inlineStr"/>
      <c r="C6674" s="21" t="inlineStr">
        <is>
          <r>
            <t xml:space="preserve">FONTE</t>
          </r>
        </is>
      </c>
      <c r="D6674" s="21" t="inlineStr">
        <is>
          <r>
            <t xml:space="preserve">UNID</t>
          </r>
        </is>
      </c>
      <c r="E6674" s="21" t="inlineStr">
        <is>
          <r>
            <t xml:space="preserve">COEFICIENTE</t>
          </r>
        </is>
      </c>
      <c r="F6674" s="21" t="inlineStr">
        <is>
          <r>
            <t xml:space="preserve">PREÇO UNITÁRIO</t>
          </r>
        </is>
      </c>
      <c r="G6674" s="21" t="inlineStr">
        <is>
          <r>
            <t xml:space="preserve">TOTAL</t>
          </r>
        </is>
      </c>
    </row>
    <row r="6675" customHeight="1" ht="15">
      <c r="A6675" s="22" t="inlineStr">
        <is>
          <r>
            <t xml:space="preserve">S10554</t>
          </r>
        </is>
      </c>
      <c r="B6675" s="23" t="inlineStr">
        <is>
          <r>
            <t xml:space="preserve">Encargos Complementares - Encanador</t>
          </r>
        </is>
      </c>
      <c r="C6675" s="22" t="inlineStr">
        <is>
          <r>
            <t xml:space="preserve">ORSE</t>
          </r>
        </is>
      </c>
      <c r="D6675" s="22" t="inlineStr">
        <is>
          <r>
            <t xml:space="preserve">h</t>
          </r>
        </is>
      </c>
      <c r="E6675" s="24" t="n">
        <v>1.15</v>
      </c>
      <c r="F6675" s="25" t="n">
        <v>3.9</v>
      </c>
      <c r="G6675" s="25" t="n">
        <f>TRUNC(TRUNC(E6675,8)*F6675,2)</f>
        <v>4.48</v>
      </c>
    </row>
    <row r="6676" customHeight="1" ht="15">
      <c r="A6676" s="22" t="inlineStr">
        <is>
          <r>
            <t xml:space="preserve">S10549</t>
          </r>
        </is>
      </c>
      <c r="B6676" s="23" t="inlineStr">
        <is>
          <r>
            <t xml:space="preserve">Encargos Complementares - Servente</t>
          </r>
        </is>
      </c>
      <c r="C6676" s="22" t="inlineStr">
        <is>
          <r>
            <t xml:space="preserve">ORSE</t>
          </r>
        </is>
      </c>
      <c r="D6676" s="22" t="inlineStr">
        <is>
          <r>
            <t xml:space="preserve">h</t>
          </r>
        </is>
      </c>
      <c r="E6676" s="24" t="n">
        <v>1.15</v>
      </c>
      <c r="F6676" s="25" t="n">
        <v>3.96</v>
      </c>
      <c r="G6676" s="25" t="n">
        <f>TRUNC(TRUNC(E6676,8)*F6676,2)</f>
        <v>4.55</v>
      </c>
    </row>
    <row r="6677" customHeight="1" ht="15">
      <c r="A6677" s="2" t="inlineStr"/>
      <c r="B6677" s="2" t="inlineStr"/>
      <c r="C6677" s="2" t="inlineStr"/>
      <c r="D6677" s="2" t="inlineStr"/>
      <c r="E6677" s="26" t="inlineStr">
        <is>
          <r>
            <t xml:space="preserve">TOTAL Encargos Complementares:</t>
          </r>
        </is>
      </c>
      <c r="F6677" s="26" t="inlineStr"/>
      <c r="G6677" s="27" t="n">
        <f>SUM(G6675:G6676)</f>
        <v>9.03</v>
      </c>
    </row>
    <row r="6678" customHeight="1" ht="15">
      <c r="A6678" s="20" t="inlineStr">
        <is>
          <r>
            <t xml:space="preserve">Material</t>
          </r>
        </is>
      </c>
      <c r="B6678" s="20" t="inlineStr"/>
      <c r="C6678" s="21" t="inlineStr">
        <is>
          <r>
            <t xml:space="preserve">FONTE</t>
          </r>
        </is>
      </c>
      <c r="D6678" s="21" t="inlineStr">
        <is>
          <r>
            <t xml:space="preserve">UNID</t>
          </r>
        </is>
      </c>
      <c r="E6678" s="21" t="inlineStr">
        <is>
          <r>
            <t xml:space="preserve">COEFICIENTE</t>
          </r>
        </is>
      </c>
      <c r="F6678" s="21" t="inlineStr">
        <is>
          <r>
            <t xml:space="preserve">PREÇO UNITÁRIO</t>
          </r>
        </is>
      </c>
      <c r="G6678" s="21" t="inlineStr">
        <is>
          <r>
            <t xml:space="preserve">TOTAL</t>
          </r>
        </is>
      </c>
    </row>
    <row r="6679" customHeight="1" ht="15">
      <c r="A6679" s="22" t="inlineStr">
        <is>
          <r>
            <t xml:space="preserve">I00981</t>
          </r>
        </is>
      </c>
      <c r="B6679" s="23" t="inlineStr">
        <is>
          <r>
            <t xml:space="preserve">Fita veda rosca 18mm</t>
          </r>
        </is>
      </c>
      <c r="C6679" s="22" t="inlineStr">
        <is>
          <r>
            <t xml:space="preserve">ORSE</t>
          </r>
        </is>
      </c>
      <c r="D6679" s="22" t="inlineStr">
        <is>
          <r>
            <t xml:space="preserve">m</t>
          </r>
        </is>
      </c>
      <c r="E6679" s="24" t="n">
        <v>0.6</v>
      </c>
      <c r="F6679" s="25" t="n">
        <v>0.3</v>
      </c>
      <c r="G6679" s="25" t="n">
        <f>TRUNC(TRUNC(E6679,8)*F6679,2)</f>
        <v>0.18</v>
      </c>
    </row>
    <row r="6680" customHeight="1" ht="15">
      <c r="A6680" s="22" t="inlineStr">
        <is>
          <r>
            <t xml:space="preserve">I11356</t>
          </r>
        </is>
      </c>
      <c r="B6680" s="23" t="inlineStr">
        <is>
          <r>
            <t xml:space="preserve">Flange ferro galvanizado sextavado 150 lbs, bsp 4"</t>
          </r>
        </is>
      </c>
      <c r="C6680" s="22" t="inlineStr">
        <is>
          <r>
            <t xml:space="preserve">ORSE</t>
          </r>
        </is>
      </c>
      <c r="D6680" s="22" t="inlineStr">
        <is>
          <r>
            <t xml:space="preserve">un</t>
          </r>
        </is>
      </c>
      <c r="E6680" s="24" t="n">
        <v>1.0</v>
      </c>
      <c r="F6680" s="25" t="n">
        <v>205.56</v>
      </c>
      <c r="G6680" s="25" t="n">
        <f>TRUNC(TRUNC(E6680,8)*F6680,2)</f>
        <v>205.56</v>
      </c>
    </row>
    <row r="6681" customHeight="1" ht="15">
      <c r="A6681" s="22" t="inlineStr">
        <is>
          <r>
            <t xml:space="preserve">I11355</t>
          </r>
        </is>
      </c>
      <c r="B6681" s="23" t="inlineStr">
        <is>
          <r>
            <t xml:space="preserve">Tubo aço galvanizado schedule 40, Ø=4"</t>
          </r>
        </is>
      </c>
      <c r="C6681" s="22" t="inlineStr">
        <is>
          <r>
            <t xml:space="preserve">ORSE</t>
          </r>
        </is>
      </c>
      <c r="D6681" s="22" t="inlineStr">
        <is>
          <r>
            <t xml:space="preserve">m</t>
          </r>
        </is>
      </c>
      <c r="E6681" s="24" t="n">
        <v>1.0</v>
      </c>
      <c r="F6681" s="25" t="n">
        <v>244.98</v>
      </c>
      <c r="G6681" s="25" t="n">
        <f>TRUNC(TRUNC(E6681,8)*F6681,2)</f>
        <v>244.98</v>
      </c>
    </row>
    <row r="6682" customHeight="1" ht="15">
      <c r="A6682" s="2" t="inlineStr"/>
      <c r="B6682" s="2" t="inlineStr"/>
      <c r="C6682" s="2" t="inlineStr"/>
      <c r="D6682" s="2" t="inlineStr"/>
      <c r="E6682" s="26" t="inlineStr">
        <is>
          <r>
            <t xml:space="preserve">TOTAL Material:</t>
          </r>
        </is>
      </c>
      <c r="F6682" s="26" t="inlineStr"/>
      <c r="G6682" s="27" t="n">
        <f>SUM(G6679:G6681)</f>
        <v>450.72</v>
      </c>
    </row>
    <row r="6683" customHeight="1" ht="15">
      <c r="A6683" s="20" t="inlineStr">
        <is>
          <r>
            <t xml:space="preserve">Mão de Obra</t>
          </r>
        </is>
      </c>
      <c r="B6683" s="20" t="inlineStr"/>
      <c r="C6683" s="21" t="inlineStr">
        <is>
          <r>
            <t xml:space="preserve">FONTE</t>
          </r>
        </is>
      </c>
      <c r="D6683" s="21" t="inlineStr">
        <is>
          <r>
            <t xml:space="preserve">UNID</t>
          </r>
        </is>
      </c>
      <c r="E6683" s="21" t="inlineStr">
        <is>
          <r>
            <t xml:space="preserve">COEFICIENTE</t>
          </r>
        </is>
      </c>
      <c r="F6683" s="21" t="inlineStr">
        <is>
          <r>
            <t xml:space="preserve">PREÇO UNITÁRIO</t>
          </r>
        </is>
      </c>
      <c r="G6683" s="21" t="inlineStr">
        <is>
          <r>
            <t xml:space="preserve">TOTAL</t>
          </r>
        </is>
      </c>
    </row>
    <row r="6684" customHeight="1" ht="15">
      <c r="A6684" s="22" t="inlineStr">
        <is>
          <r>
            <t xml:space="preserve">I02696S</t>
          </r>
        </is>
      </c>
      <c r="B6684" s="23" t="inlineStr">
        <is>
          <r>
            <t xml:space="preserve">Encanador ou bombeiro hidraulico (horista)</t>
          </r>
        </is>
      </c>
      <c r="C6684" s="22" t="inlineStr">
        <is>
          <r>
            <t xml:space="preserve">ORSE</t>
          </r>
        </is>
      </c>
      <c r="D6684" s="22" t="inlineStr">
        <is>
          <r>
            <t xml:space="preserve">h</t>
          </r>
        </is>
      </c>
      <c r="E6684" s="24" t="n">
        <v>1.15</v>
      </c>
      <c r="F6684" s="25" t="n">
        <v>20.44</v>
      </c>
      <c r="G6684" s="25" t="n">
        <f>TRUNC(TRUNC(E6684,8)*F6684,2)</f>
        <v>23.5</v>
      </c>
    </row>
    <row r="6685" customHeight="1" ht="15">
      <c r="A6685" s="22" t="inlineStr">
        <is>
          <r>
            <t xml:space="preserve">I06111S</t>
          </r>
        </is>
      </c>
      <c r="B6685" s="23" t="inlineStr">
        <is>
          <r>
            <t xml:space="preserve">Servente de obras (horista)</t>
          </r>
        </is>
      </c>
      <c r="C6685" s="22" t="inlineStr">
        <is>
          <r>
            <t xml:space="preserve">ORSE</t>
          </r>
        </is>
      </c>
      <c r="D6685" s="22" t="inlineStr">
        <is>
          <r>
            <t xml:space="preserve">h</t>
          </r>
        </is>
      </c>
      <c r="E6685" s="24" t="n">
        <v>1.15</v>
      </c>
      <c r="F6685" s="25" t="n">
        <v>14.58</v>
      </c>
      <c r="G6685" s="25" t="n">
        <f>TRUNC(TRUNC(E6685,8)*F6685,2)</f>
        <v>16.76</v>
      </c>
    </row>
    <row r="6686" customHeight="1" ht="15">
      <c r="A6686" s="2" t="inlineStr"/>
      <c r="B6686" s="2" t="inlineStr"/>
      <c r="C6686" s="2" t="inlineStr"/>
      <c r="D6686" s="2" t="inlineStr"/>
      <c r="E6686" s="26" t="inlineStr">
        <is>
          <r>
            <t xml:space="preserve">TOTAL Mão de Obra:</t>
          </r>
        </is>
      </c>
      <c r="F6686" s="26" t="inlineStr"/>
      <c r="G6686" s="27" t="n">
        <f>SUM(G6684:G6685)</f>
        <v>40.26</v>
      </c>
    </row>
    <row r="6687" customHeight="1" ht="15">
      <c r="A6687" s="2" t="inlineStr"/>
      <c r="B6687" s="2" t="inlineStr"/>
      <c r="C6687" s="2" t="inlineStr"/>
      <c r="D6687" s="2" t="inlineStr"/>
      <c r="E6687" s="28" t="inlineStr">
        <is>
          <r>
            <t xml:space="preserve">VALOR:</t>
          </r>
        </is>
      </c>
      <c r="F6687" s="28" t="inlineStr"/>
      <c r="G6687" s="29" t="n">
        <f>ROUND(SUM(G6677,G6682,G6686),2)</f>
        <v>500.03</v>
      </c>
    </row>
    <row r="6688" customHeight="1" ht="15">
      <c r="A6688" s="2" t="inlineStr"/>
      <c r="B6688" s="2" t="inlineStr"/>
      <c r="C6688" s="2" t="inlineStr"/>
      <c r="D6688" s="2" t="inlineStr"/>
      <c r="E6688" s="28" t="inlineStr">
        <is>
          <r>
            <t xml:space="preserve">VALOR BDI (20.34%):</t>
          </r>
        </is>
      </c>
      <c r="F6688" s="28" t="inlineStr"/>
      <c r="G6688" s="29" t="n">
        <f>ROUND(G6687*(20.34/100),2)</f>
        <v>101.71</v>
      </c>
    </row>
    <row r="6689" customHeight="1" ht="15">
      <c r="A6689" s="2" t="inlineStr"/>
      <c r="B6689" s="2" t="inlineStr"/>
      <c r="C6689" s="2" t="inlineStr"/>
      <c r="D6689" s="2" t="inlineStr"/>
      <c r="E6689" s="28" t="inlineStr">
        <is>
          <r>
            <t xml:space="preserve">VALOR COM BDI:</t>
          </r>
        </is>
      </c>
      <c r="F6689" s="28" t="inlineStr"/>
      <c r="G6689" s="29" t="n">
        <f>G6688+G6687</f>
        <v>601.74</v>
      </c>
    </row>
    <row r="6690" customHeight="1" ht="10">
      <c r="A6690" s="2" t="inlineStr"/>
      <c r="B6690" s="2" t="inlineStr"/>
      <c r="C6690" s="2" t="inlineStr"/>
      <c r="D6690" s="2" t="inlineStr"/>
      <c r="E6690" s="18" t="inlineStr"/>
      <c r="F6690" s="18" t="inlineStr"/>
      <c r="G6690" s="18" t="inlineStr"/>
    </row>
    <row r="6691" customHeight="1" ht="20">
      <c r="A6691" s="19" t="inlineStr">
        <is>
          <r>
            <t xml:space="preserve">​S01033​ Tubo pvc rígido soldável marrom p/ água, d = 75 mm (2 1/2")​ (m)</t>
          </r>
        </is>
      </c>
      <c r="B6691" s="19" t="inlineStr"/>
      <c r="C6691" s="19" t="inlineStr"/>
      <c r="D6691" s="19" t="inlineStr"/>
      <c r="E6691" s="19" t="inlineStr"/>
      <c r="F6691" s="19" t="inlineStr"/>
      <c r="G6691" s="19" t="inlineStr"/>
    </row>
    <row r="6692" customHeight="1" ht="15">
      <c r="A6692" s="20" t="inlineStr">
        <is>
          <r>
            <t xml:space="preserve">Encargos Complementares</t>
          </r>
        </is>
      </c>
      <c r="B6692" s="20" t="inlineStr"/>
      <c r="C6692" s="21" t="inlineStr">
        <is>
          <r>
            <t xml:space="preserve">FONTE</t>
          </r>
        </is>
      </c>
      <c r="D6692" s="21" t="inlineStr">
        <is>
          <r>
            <t xml:space="preserve">UNID</t>
          </r>
        </is>
      </c>
      <c r="E6692" s="21" t="inlineStr">
        <is>
          <r>
            <t xml:space="preserve">COEFICIENTE</t>
          </r>
        </is>
      </c>
      <c r="F6692" s="21" t="inlineStr">
        <is>
          <r>
            <t xml:space="preserve">PREÇO UNITÁRIO</t>
          </r>
        </is>
      </c>
      <c r="G6692" s="21" t="inlineStr">
        <is>
          <r>
            <t xml:space="preserve">TOTAL</t>
          </r>
        </is>
      </c>
    </row>
    <row r="6693" customHeight="1" ht="15">
      <c r="A6693" s="22" t="inlineStr">
        <is>
          <r>
            <t xml:space="preserve">S10554</t>
          </r>
        </is>
      </c>
      <c r="B6693" s="23" t="inlineStr">
        <is>
          <r>
            <t xml:space="preserve">Encargos Complementares - Encanador</t>
          </r>
        </is>
      </c>
      <c r="C6693" s="22" t="inlineStr">
        <is>
          <r>
            <t xml:space="preserve">ORSE</t>
          </r>
        </is>
      </c>
      <c r="D6693" s="22" t="inlineStr">
        <is>
          <r>
            <t xml:space="preserve">h</t>
          </r>
        </is>
      </c>
      <c r="E6693" s="24" t="n">
        <v>0.41</v>
      </c>
      <c r="F6693" s="25" t="n">
        <v>3.9</v>
      </c>
      <c r="G6693" s="25" t="n">
        <f>TRUNC(TRUNC(E6693,8)*F6693,2)</f>
        <v>1.59</v>
      </c>
    </row>
    <row r="6694" customHeight="1" ht="15">
      <c r="A6694" s="22" t="inlineStr">
        <is>
          <r>
            <t xml:space="preserve">S10549</t>
          </r>
        </is>
      </c>
      <c r="B6694" s="23" t="inlineStr">
        <is>
          <r>
            <t xml:space="preserve">Encargos Complementares - Servente</t>
          </r>
        </is>
      </c>
      <c r="C6694" s="22" t="inlineStr">
        <is>
          <r>
            <t xml:space="preserve">ORSE</t>
          </r>
        </is>
      </c>
      <c r="D6694" s="22" t="inlineStr">
        <is>
          <r>
            <t xml:space="preserve">h</t>
          </r>
        </is>
      </c>
      <c r="E6694" s="24" t="n">
        <v>0.41</v>
      </c>
      <c r="F6694" s="25" t="n">
        <v>3.96</v>
      </c>
      <c r="G6694" s="25" t="n">
        <f>TRUNC(TRUNC(E6694,8)*F6694,2)</f>
        <v>1.62</v>
      </c>
    </row>
    <row r="6695" customHeight="1" ht="15">
      <c r="A6695" s="2" t="inlineStr"/>
      <c r="B6695" s="2" t="inlineStr"/>
      <c r="C6695" s="2" t="inlineStr"/>
      <c r="D6695" s="2" t="inlineStr"/>
      <c r="E6695" s="26" t="inlineStr">
        <is>
          <r>
            <t xml:space="preserve">TOTAL Encargos Complementares:</t>
          </r>
        </is>
      </c>
      <c r="F6695" s="26" t="inlineStr"/>
      <c r="G6695" s="27" t="n">
        <f>SUM(G6693:G6694)</f>
        <v>3.21</v>
      </c>
    </row>
    <row r="6696" customHeight="1" ht="15">
      <c r="A6696" s="20" t="inlineStr">
        <is>
          <r>
            <t xml:space="preserve">Material</t>
          </r>
        </is>
      </c>
      <c r="B6696" s="20" t="inlineStr"/>
      <c r="C6696" s="21" t="inlineStr">
        <is>
          <r>
            <t xml:space="preserve">FONTE</t>
          </r>
        </is>
      </c>
      <c r="D6696" s="21" t="inlineStr">
        <is>
          <r>
            <t xml:space="preserve">UNID</t>
          </r>
        </is>
      </c>
      <c r="E6696" s="21" t="inlineStr">
        <is>
          <r>
            <t xml:space="preserve">COEFICIENTE</t>
          </r>
        </is>
      </c>
      <c r="F6696" s="21" t="inlineStr">
        <is>
          <r>
            <t xml:space="preserve">PREÇO UNITÁRIO</t>
          </r>
        </is>
      </c>
      <c r="G6696" s="21" t="inlineStr">
        <is>
          <r>
            <t xml:space="preserve">TOTAL</t>
          </r>
        </is>
      </c>
    </row>
    <row r="6697" customHeight="1" ht="15">
      <c r="A6697" s="22" t="inlineStr">
        <is>
          <r>
            <t xml:space="preserve">I00138</t>
          </r>
        </is>
      </c>
      <c r="B6697" s="23" t="inlineStr">
        <is>
          <r>
            <t xml:space="preserve">Adesivo pvc em frasco de 850 gramas</t>
          </r>
        </is>
      </c>
      <c r="C6697" s="22" t="inlineStr">
        <is>
          <r>
            <t xml:space="preserve">ORSE</t>
          </r>
        </is>
      </c>
      <c r="D6697" s="22" t="inlineStr">
        <is>
          <r>
            <t xml:space="preserve">kg</t>
          </r>
        </is>
      </c>
      <c r="E6697" s="24" t="n">
        <v>0.0022</v>
      </c>
      <c r="F6697" s="25" t="n">
        <v>72.41</v>
      </c>
      <c r="G6697" s="25" t="n">
        <f>TRUNC(TRUNC(E6697,8)*F6697,2)</f>
        <v>0.15</v>
      </c>
    </row>
    <row r="6698" customHeight="1" ht="15">
      <c r="A6698" s="22" t="inlineStr">
        <is>
          <r>
            <t xml:space="preserve">I02036</t>
          </r>
        </is>
      </c>
      <c r="B6698" s="23" t="inlineStr">
        <is>
          <r>
            <t xml:space="preserve">Solucao limpadora pvc</t>
          </r>
        </is>
      </c>
      <c r="C6698" s="22" t="inlineStr">
        <is>
          <r>
            <t xml:space="preserve">ORSE</t>
          </r>
        </is>
      </c>
      <c r="D6698" s="22" t="inlineStr">
        <is>
          <r>
            <t xml:space="preserve">l</t>
          </r>
        </is>
      </c>
      <c r="E6698" s="24" t="n">
        <v>8.0E-4</v>
      </c>
      <c r="F6698" s="25" t="n">
        <v>69.74</v>
      </c>
      <c r="G6698" s="25" t="n">
        <f>TRUNC(TRUNC(E6698,8)*F6698,2)</f>
        <v>0.05</v>
      </c>
    </row>
    <row r="6699" customHeight="1" ht="15">
      <c r="A6699" s="22" t="inlineStr">
        <is>
          <r>
            <t xml:space="preserve">I09871S</t>
          </r>
        </is>
      </c>
      <c r="B6699" s="23" t="inlineStr">
        <is>
          <r>
            <t xml:space="preserve">Tubo pvc, soldavel, de 75 mm, agua fria (nbr-5648)</t>
          </r>
        </is>
      </c>
      <c r="C6699" s="22" t="inlineStr">
        <is>
          <r>
            <t xml:space="preserve">ORSE</t>
          </r>
        </is>
      </c>
      <c r="D6699" s="22" t="inlineStr">
        <is>
          <r>
            <t xml:space="preserve">m</t>
          </r>
        </is>
      </c>
      <c r="E6699" s="24" t="n">
        <v>1.01</v>
      </c>
      <c r="F6699" s="25" t="n">
        <v>42.25</v>
      </c>
      <c r="G6699" s="25" t="n">
        <f>TRUNC(TRUNC(E6699,8)*F6699,2)</f>
        <v>42.67</v>
      </c>
    </row>
    <row r="6700" customHeight="1" ht="15">
      <c r="A6700" s="2" t="inlineStr"/>
      <c r="B6700" s="2" t="inlineStr"/>
      <c r="C6700" s="2" t="inlineStr"/>
      <c r="D6700" s="2" t="inlineStr"/>
      <c r="E6700" s="26" t="inlineStr">
        <is>
          <r>
            <t xml:space="preserve">TOTAL Material:</t>
          </r>
        </is>
      </c>
      <c r="F6700" s="26" t="inlineStr"/>
      <c r="G6700" s="27" t="n">
        <f>SUM(G6697:G6699)</f>
        <v>42.87</v>
      </c>
    </row>
    <row r="6701" customHeight="1" ht="15">
      <c r="A6701" s="20" t="inlineStr">
        <is>
          <r>
            <t xml:space="preserve">Mão de Obra</t>
          </r>
        </is>
      </c>
      <c r="B6701" s="20" t="inlineStr"/>
      <c r="C6701" s="21" t="inlineStr">
        <is>
          <r>
            <t xml:space="preserve">FONTE</t>
          </r>
        </is>
      </c>
      <c r="D6701" s="21" t="inlineStr">
        <is>
          <r>
            <t xml:space="preserve">UNID</t>
          </r>
        </is>
      </c>
      <c r="E6701" s="21" t="inlineStr">
        <is>
          <r>
            <t xml:space="preserve">COEFICIENTE</t>
          </r>
        </is>
      </c>
      <c r="F6701" s="21" t="inlineStr">
        <is>
          <r>
            <t xml:space="preserve">PREÇO UNITÁRIO</t>
          </r>
        </is>
      </c>
      <c r="G6701" s="21" t="inlineStr">
        <is>
          <r>
            <t xml:space="preserve">TOTAL</t>
          </r>
        </is>
      </c>
    </row>
    <row r="6702" customHeight="1" ht="15">
      <c r="A6702" s="22" t="inlineStr">
        <is>
          <r>
            <t xml:space="preserve">I02696S</t>
          </r>
        </is>
      </c>
      <c r="B6702" s="23" t="inlineStr">
        <is>
          <r>
            <t xml:space="preserve">Encanador ou bombeiro hidraulico (horista)</t>
          </r>
        </is>
      </c>
      <c r="C6702" s="22" t="inlineStr">
        <is>
          <r>
            <t xml:space="preserve">ORSE</t>
          </r>
        </is>
      </c>
      <c r="D6702" s="22" t="inlineStr">
        <is>
          <r>
            <t xml:space="preserve">h</t>
          </r>
        </is>
      </c>
      <c r="E6702" s="24" t="n">
        <v>0.41</v>
      </c>
      <c r="F6702" s="25" t="n">
        <v>20.44</v>
      </c>
      <c r="G6702" s="25" t="n">
        <f>TRUNC(TRUNC(E6702,8)*F6702,2)</f>
        <v>8.38</v>
      </c>
    </row>
    <row r="6703" customHeight="1" ht="15">
      <c r="A6703" s="22" t="inlineStr">
        <is>
          <r>
            <t xml:space="preserve">I06111S</t>
          </r>
        </is>
      </c>
      <c r="B6703" s="23" t="inlineStr">
        <is>
          <r>
            <t xml:space="preserve">Servente de obras (horista)</t>
          </r>
        </is>
      </c>
      <c r="C6703" s="22" t="inlineStr">
        <is>
          <r>
            <t xml:space="preserve">ORSE</t>
          </r>
        </is>
      </c>
      <c r="D6703" s="22" t="inlineStr">
        <is>
          <r>
            <t xml:space="preserve">h</t>
          </r>
        </is>
      </c>
      <c r="E6703" s="24" t="n">
        <v>0.41</v>
      </c>
      <c r="F6703" s="25" t="n">
        <v>14.58</v>
      </c>
      <c r="G6703" s="25" t="n">
        <f>TRUNC(TRUNC(E6703,8)*F6703,2)</f>
        <v>5.97</v>
      </c>
    </row>
    <row r="6704" customHeight="1" ht="15">
      <c r="A6704" s="2" t="inlineStr"/>
      <c r="B6704" s="2" t="inlineStr"/>
      <c r="C6704" s="2" t="inlineStr"/>
      <c r="D6704" s="2" t="inlineStr"/>
      <c r="E6704" s="26" t="inlineStr">
        <is>
          <r>
            <t xml:space="preserve">TOTAL Mão de Obra:</t>
          </r>
        </is>
      </c>
      <c r="F6704" s="26" t="inlineStr"/>
      <c r="G6704" s="27" t="n">
        <f>SUM(G6702:G6703)</f>
        <v>14.35</v>
      </c>
    </row>
    <row r="6705" customHeight="1" ht="15">
      <c r="A6705" s="20" t="inlineStr">
        <is>
          <r>
            <t xml:space="preserve">Serviço</t>
          </r>
        </is>
      </c>
      <c r="B6705" s="20" t="inlineStr"/>
      <c r="C6705" s="21" t="inlineStr">
        <is>
          <r>
            <t xml:space="preserve">FONTE</t>
          </r>
        </is>
      </c>
      <c r="D6705" s="21" t="inlineStr">
        <is>
          <r>
            <t xml:space="preserve">UNID</t>
          </r>
        </is>
      </c>
      <c r="E6705" s="21" t="inlineStr">
        <is>
          <r>
            <t xml:space="preserve">COEFICIENTE</t>
          </r>
        </is>
      </c>
      <c r="F6705" s="21" t="inlineStr">
        <is>
          <r>
            <t xml:space="preserve">PREÇO UNITÁRIO</t>
          </r>
        </is>
      </c>
      <c r="G6705" s="21" t="inlineStr">
        <is>
          <r>
            <t xml:space="preserve">TOTAL</t>
          </r>
        </is>
      </c>
    </row>
    <row r="6706" customHeight="1" ht="21">
      <c r="A6706" s="22" t="inlineStr">
        <is>
          <r>
            <t xml:space="preserve">S02485</t>
          </r>
        </is>
      </c>
      <c r="B6706" s="23" t="inlineStr">
        <is>
          <r>
            <t xml:space="preserve">Enchimento de rasgos em alvenaria e concreto para tubulação diâm 2 1/2"a 4"</t>
          </r>
        </is>
      </c>
      <c r="C6706" s="22" t="inlineStr">
        <is>
          <r>
            <t xml:space="preserve">ORSE</t>
          </r>
        </is>
      </c>
      <c r="D6706" s="22" t="inlineStr">
        <is>
          <r>
            <t xml:space="preserve">m</t>
          </r>
        </is>
      </c>
      <c r="E6706" s="24" t="n">
        <v>1.01</v>
      </c>
      <c r="F6706" s="25" t="n">
        <v>15.03</v>
      </c>
      <c r="G6706" s="25" t="n">
        <f>TRUNC(TRUNC(E6706,8)*F6706,2)</f>
        <v>15.18</v>
      </c>
    </row>
    <row r="6707" customHeight="1" ht="21">
      <c r="A6707" s="22" t="inlineStr">
        <is>
          <r>
            <t xml:space="preserve">S02478</t>
          </r>
        </is>
      </c>
      <c r="B6707" s="23" t="inlineStr">
        <is>
          <r>
            <t xml:space="preserve">Rasgos em alvenaria para passagem de tubulação diâm 2 1/2" a 4"</t>
          </r>
        </is>
      </c>
      <c r="C6707" s="22" t="inlineStr">
        <is>
          <r>
            <t xml:space="preserve">ORSE</t>
          </r>
        </is>
      </c>
      <c r="D6707" s="22" t="inlineStr">
        <is>
          <r>
            <t xml:space="preserve">m</t>
          </r>
        </is>
      </c>
      <c r="E6707" s="24" t="n">
        <v>1.01</v>
      </c>
      <c r="F6707" s="25" t="n">
        <v>10.7</v>
      </c>
      <c r="G6707" s="25" t="n">
        <f>TRUNC(TRUNC(E6707,8)*F6707,2)</f>
        <v>10.8</v>
      </c>
    </row>
    <row r="6708" customHeight="1" ht="15">
      <c r="A6708" s="2" t="inlineStr"/>
      <c r="B6708" s="2" t="inlineStr"/>
      <c r="C6708" s="2" t="inlineStr"/>
      <c r="D6708" s="2" t="inlineStr"/>
      <c r="E6708" s="26" t="inlineStr">
        <is>
          <r>
            <t xml:space="preserve">TOTAL Serviço:</t>
          </r>
        </is>
      </c>
      <c r="F6708" s="26" t="inlineStr"/>
      <c r="G6708" s="27" t="n">
        <f>SUM(G6706:G6707)</f>
        <v>25.98</v>
      </c>
    </row>
    <row r="6709" customHeight="1" ht="15">
      <c r="A6709" s="2" t="inlineStr"/>
      <c r="B6709" s="2" t="inlineStr"/>
      <c r="C6709" s="2" t="inlineStr"/>
      <c r="D6709" s="2" t="inlineStr"/>
      <c r="E6709" s="28" t="inlineStr">
        <is>
          <r>
            <t xml:space="preserve">VALOR:</t>
          </r>
        </is>
      </c>
      <c r="F6709" s="28" t="inlineStr"/>
      <c r="G6709" s="29" t="n">
        <f>ROUND(SUM(G6695,G6700,G6704,G6708),2)</f>
        <v>86.47</v>
      </c>
    </row>
    <row r="6710" customHeight="1" ht="15">
      <c r="A6710" s="2" t="inlineStr"/>
      <c r="B6710" s="2" t="inlineStr"/>
      <c r="C6710" s="2" t="inlineStr"/>
      <c r="D6710" s="2" t="inlineStr"/>
      <c r="E6710" s="28" t="inlineStr">
        <is>
          <r>
            <t xml:space="preserve">VALOR BDI (20.34%):</t>
          </r>
        </is>
      </c>
      <c r="F6710" s="28" t="inlineStr"/>
      <c r="G6710" s="29" t="n">
        <f>ROUND(G6709*(20.34/100),2)</f>
        <v>17.59</v>
      </c>
    </row>
    <row r="6711" customHeight="1" ht="15">
      <c r="A6711" s="2" t="inlineStr"/>
      <c r="B6711" s="2" t="inlineStr"/>
      <c r="C6711" s="2" t="inlineStr"/>
      <c r="D6711" s="2" t="inlineStr"/>
      <c r="E6711" s="28" t="inlineStr">
        <is>
          <r>
            <t xml:space="preserve">VALOR COM BDI:</t>
          </r>
        </is>
      </c>
      <c r="F6711" s="28" t="inlineStr"/>
      <c r="G6711" s="29" t="n">
        <f>G6710+G6709</f>
        <v>104.06</v>
      </c>
    </row>
    <row r="6712" customHeight="1" ht="10">
      <c r="A6712" s="2" t="inlineStr"/>
      <c r="B6712" s="2" t="inlineStr"/>
      <c r="C6712" s="2" t="inlineStr"/>
      <c r="D6712" s="2" t="inlineStr"/>
      <c r="E6712" s="18" t="inlineStr"/>
      <c r="F6712" s="18" t="inlineStr"/>
      <c r="G6712" s="18" t="inlineStr"/>
    </row>
    <row r="6713" customHeight="1" ht="20">
      <c r="A6713" s="19" t="inlineStr">
        <is>
          <r>
            <t xml:space="preserve">​100309​ TÉCNICO EM SEGURANÇA DO TRABALHO COM ENCARGOS COMPLEMENTARES​ (H)</t>
          </r>
        </is>
      </c>
      <c r="B6713" s="19" t="inlineStr"/>
      <c r="C6713" s="19" t="inlineStr"/>
      <c r="D6713" s="19" t="inlineStr"/>
      <c r="E6713" s="19" t="inlineStr"/>
      <c r="F6713" s="19" t="inlineStr"/>
      <c r="G6713" s="19" t="inlineStr"/>
    </row>
    <row r="6714" customHeight="1" ht="15">
      <c r="A6714" s="20" t="inlineStr">
        <is>
          <r>
            <t xml:space="preserve">Encargos Complementares</t>
          </r>
        </is>
      </c>
      <c r="B6714" s="20" t="inlineStr"/>
      <c r="C6714" s="21" t="inlineStr">
        <is>
          <r>
            <t xml:space="preserve">FONTE</t>
          </r>
        </is>
      </c>
      <c r="D6714" s="21" t="inlineStr">
        <is>
          <r>
            <t xml:space="preserve">UNID</t>
          </r>
        </is>
      </c>
      <c r="E6714" s="21" t="inlineStr">
        <is>
          <r>
            <t xml:space="preserve">COEFICIENTE</t>
          </r>
        </is>
      </c>
      <c r="F6714" s="21" t="inlineStr">
        <is>
          <r>
            <t xml:space="preserve">PREÇO UNITÁRIO</t>
          </r>
        </is>
      </c>
      <c r="G6714" s="21" t="inlineStr">
        <is>
          <r>
            <t xml:space="preserve">TOTAL</t>
          </r>
        </is>
      </c>
    </row>
    <row r="6715" customHeight="1" ht="21">
      <c r="A6715" s="22" t="inlineStr">
        <is>
          <r>
            <t xml:space="preserve">00043482</t>
          </r>
        </is>
      </c>
      <c r="B6715" s="23" t="inlineStr">
        <is>
          <r>
            <t xml:space="preserve">EPI - FAMILIA ALMOXARIFE - HORISTA (ENCARGOS COMPLEMENTARES - COLETADO CAIXA)</t>
          </r>
        </is>
      </c>
      <c r="C6715" s="22" t="inlineStr">
        <is>
          <r>
            <t xml:space="preserve">SINAPI</t>
          </r>
        </is>
      </c>
      <c r="D6715" s="22" t="inlineStr">
        <is>
          <r>
            <t xml:space="preserve">H</t>
          </r>
        </is>
      </c>
      <c r="E6715" s="24" t="n">
        <v>1.0</v>
      </c>
      <c r="F6715" s="25" t="n">
        <v>0.81</v>
      </c>
      <c r="G6715" s="25" t="n">
        <f>TRUNC(TRUNC(E6715,8)*F6715,2)</f>
        <v>0.81</v>
      </c>
    </row>
    <row r="6716" customHeight="1" ht="21">
      <c r="A6716" s="22" t="inlineStr">
        <is>
          <r>
            <t xml:space="preserve">00037372</t>
          </r>
        </is>
      </c>
      <c r="B6716" s="23" t="inlineStr">
        <is>
          <r>
            <t xml:space="preserve">EXAMES - HORISTA (COLETADO CAIXA - ENCARGOS COMPLEMENTARES)</t>
          </r>
        </is>
      </c>
      <c r="C6716" s="22" t="inlineStr">
        <is>
          <r>
            <t xml:space="preserve">SINAPI</t>
          </r>
        </is>
      </c>
      <c r="D6716" s="22" t="inlineStr">
        <is>
          <r>
            <t xml:space="preserve">H</t>
          </r>
        </is>
      </c>
      <c r="E6716" s="24" t="n">
        <v>1.0</v>
      </c>
      <c r="F6716" s="25" t="n">
        <v>1.43</v>
      </c>
      <c r="G6716" s="25" t="n">
        <f>TRUNC(TRUNC(E6716,8)*F6716,2)</f>
        <v>1.43</v>
      </c>
    </row>
    <row r="6717" customHeight="1" ht="21">
      <c r="A6717" s="22" t="inlineStr">
        <is>
          <r>
            <t xml:space="preserve">00043458</t>
          </r>
        </is>
      </c>
      <c r="B6717" s="23" t="inlineStr">
        <is>
          <r>
            <t xml:space="preserve">FERRAMENTAS - FAMILIA ALMOXARIFE - HORISTA (ENCARGOS COMPLEMENTARES - COLETADO CAIXA)</t>
          </r>
        </is>
      </c>
      <c r="C6717" s="22" t="inlineStr">
        <is>
          <r>
            <t xml:space="preserve">SINAPI</t>
          </r>
        </is>
      </c>
      <c r="D6717" s="22" t="inlineStr">
        <is>
          <r>
            <t xml:space="preserve">H</t>
          </r>
        </is>
      </c>
      <c r="E6717" s="24" t="n">
        <v>1.0</v>
      </c>
      <c r="F6717" s="25" t="n">
        <v>0.06</v>
      </c>
      <c r="G6717" s="25" t="n">
        <f>TRUNC(TRUNC(E6717,8)*F6717,2)</f>
        <v>0.06</v>
      </c>
    </row>
    <row r="6718" customHeight="1" ht="21">
      <c r="A6718" s="22" t="inlineStr">
        <is>
          <r>
            <t xml:space="preserve">00037373</t>
          </r>
        </is>
      </c>
      <c r="B6718" s="23" t="inlineStr">
        <is>
          <r>
            <t xml:space="preserve">SEGURO - HORISTA (COLETADO CAIXA - ENCARGOS COMPLEMENTARES)</t>
          </r>
        </is>
      </c>
      <c r="C6718" s="22" t="inlineStr">
        <is>
          <r>
            <t xml:space="preserve">SINAPI</t>
          </r>
        </is>
      </c>
      <c r="D6718" s="22" t="inlineStr">
        <is>
          <r>
            <t xml:space="preserve">H</t>
          </r>
        </is>
      </c>
      <c r="E6718" s="24" t="n">
        <v>1.0</v>
      </c>
      <c r="F6718" s="25" t="n">
        <v>0.08</v>
      </c>
      <c r="G6718" s="25" t="n">
        <f>TRUNC(TRUNC(E6718,8)*F6718,2)</f>
        <v>0.08</v>
      </c>
    </row>
    <row r="6719" customHeight="1" ht="15">
      <c r="A6719" s="2" t="inlineStr"/>
      <c r="B6719" s="2" t="inlineStr"/>
      <c r="C6719" s="2" t="inlineStr"/>
      <c r="D6719" s="2" t="inlineStr"/>
      <c r="E6719" s="26" t="inlineStr">
        <is>
          <r>
            <t xml:space="preserve">TOTAL Encargos Complementares:</t>
          </r>
        </is>
      </c>
      <c r="F6719" s="26" t="inlineStr"/>
      <c r="G6719" s="27" t="n">
        <f>SUM(G6715:G6718)</f>
        <v>2.38</v>
      </c>
    </row>
    <row r="6720" customHeight="1" ht="15">
      <c r="A6720" s="20" t="inlineStr">
        <is>
          <r>
            <t xml:space="preserve">Mão de Obra</t>
          </r>
        </is>
      </c>
      <c r="B6720" s="20" t="inlineStr"/>
      <c r="C6720" s="21" t="inlineStr">
        <is>
          <r>
            <t xml:space="preserve">FONTE</t>
          </r>
        </is>
      </c>
      <c r="D6720" s="21" t="inlineStr">
        <is>
          <r>
            <t xml:space="preserve">UNID</t>
          </r>
        </is>
      </c>
      <c r="E6720" s="21" t="inlineStr">
        <is>
          <r>
            <t xml:space="preserve">COEFICIENTE</t>
          </r>
        </is>
      </c>
      <c r="F6720" s="21" t="inlineStr">
        <is>
          <r>
            <t xml:space="preserve">PREÇO UNITÁRIO</t>
          </r>
        </is>
      </c>
      <c r="G6720" s="21" t="inlineStr">
        <is>
          <r>
            <t xml:space="preserve">TOTAL</t>
          </r>
        </is>
      </c>
    </row>
    <row r="6721" customHeight="1" ht="15">
      <c r="A6721" s="22" t="inlineStr">
        <is>
          <r>
            <t xml:space="preserve">00040943</t>
          </r>
        </is>
      </c>
      <c r="B6721" s="23" t="inlineStr">
        <is>
          <r>
            <t xml:space="preserve">TECNICO EM SEGURANCA DO TRABALHO (HORISTA)</t>
          </r>
        </is>
      </c>
      <c r="C6721" s="22" t="inlineStr">
        <is>
          <r>
            <t xml:space="preserve">SINAPI</t>
          </r>
        </is>
      </c>
      <c r="D6721" s="22" t="inlineStr">
        <is>
          <r>
            <t xml:space="preserve">H</t>
          </r>
        </is>
      </c>
      <c r="E6721" s="24" t="n">
        <v>1.0</v>
      </c>
      <c r="F6721" s="25" t="n">
        <v>30.69</v>
      </c>
      <c r="G6721" s="25" t="n">
        <f>TRUNC(TRUNC(E6721,8)*F6721,2)</f>
        <v>30.69</v>
      </c>
    </row>
    <row r="6722" customHeight="1" ht="15">
      <c r="A6722" s="2" t="inlineStr"/>
      <c r="B6722" s="2" t="inlineStr"/>
      <c r="C6722" s="2" t="inlineStr"/>
      <c r="D6722" s="2" t="inlineStr"/>
      <c r="E6722" s="26" t="inlineStr">
        <is>
          <r>
            <t xml:space="preserve">TOTAL Mão de Obra:</t>
          </r>
        </is>
      </c>
      <c r="F6722" s="26" t="inlineStr"/>
      <c r="G6722" s="27" t="n">
        <f>SUM(G6721:G6721)</f>
        <v>30.69</v>
      </c>
    </row>
    <row r="6723" customHeight="1" ht="15">
      <c r="A6723" s="20" t="inlineStr">
        <is>
          <r>
            <t xml:space="preserve">Serviço</t>
          </r>
        </is>
      </c>
      <c r="B6723" s="20" t="inlineStr"/>
      <c r="C6723" s="21" t="inlineStr">
        <is>
          <r>
            <t xml:space="preserve">FONTE</t>
          </r>
        </is>
      </c>
      <c r="D6723" s="21" t="inlineStr">
        <is>
          <r>
            <t xml:space="preserve">UNID</t>
          </r>
        </is>
      </c>
      <c r="E6723" s="21" t="inlineStr">
        <is>
          <r>
            <t xml:space="preserve">COEFICIENTE</t>
          </r>
        </is>
      </c>
      <c r="F6723" s="21" t="inlineStr">
        <is>
          <r>
            <t xml:space="preserve">PREÇO UNITÁRIO</t>
          </r>
        </is>
      </c>
      <c r="G6723" s="21" t="inlineStr">
        <is>
          <r>
            <t xml:space="preserve">TOTAL</t>
          </r>
        </is>
      </c>
    </row>
    <row r="6724" customHeight="1" ht="21">
      <c r="A6724" s="22" t="inlineStr">
        <is>
          <r>
            <t xml:space="preserve">100299</t>
          </r>
        </is>
      </c>
      <c r="B6724" s="23" t="inlineStr">
        <is>
          <r>
            <t xml:space="preserve">CURSO DE CAPACITAÇÃO PARA TÉCNICO EM SEGURANÇA DO TRABALHO (ENCARGOS COMPLEMENTARES) - HORISTA</t>
          </r>
        </is>
      </c>
      <c r="C6724" s="22" t="inlineStr">
        <is>
          <r>
            <t xml:space="preserve">SINAPI</t>
          </r>
        </is>
      </c>
      <c r="D6724" s="22" t="inlineStr">
        <is>
          <r>
            <t xml:space="preserve">H</t>
          </r>
        </is>
      </c>
      <c r="E6724" s="24" t="n">
        <v>1.0</v>
      </c>
      <c r="F6724" s="25" t="n">
        <v>0.55</v>
      </c>
      <c r="G6724" s="25" t="n">
        <f>TRUNC(TRUNC(E6724,8)*F6724,2)</f>
        <v>0.55</v>
      </c>
    </row>
    <row r="6725" customHeight="1" ht="15">
      <c r="A6725" s="2" t="inlineStr"/>
      <c r="B6725" s="2" t="inlineStr"/>
      <c r="C6725" s="2" t="inlineStr"/>
      <c r="D6725" s="2" t="inlineStr"/>
      <c r="E6725" s="26" t="inlineStr">
        <is>
          <r>
            <t xml:space="preserve">TOTAL Serviço:</t>
          </r>
        </is>
      </c>
      <c r="F6725" s="26" t="inlineStr"/>
      <c r="G6725" s="27" t="n">
        <f>SUM(G6724:G6724)</f>
        <v>0.55</v>
      </c>
    </row>
    <row r="6726" customHeight="1" ht="15">
      <c r="A6726" s="2" t="inlineStr"/>
      <c r="B6726" s="2" t="inlineStr"/>
      <c r="C6726" s="2" t="inlineStr"/>
      <c r="D6726" s="2" t="inlineStr"/>
      <c r="E6726" s="28" t="inlineStr">
        <is>
          <r>
            <t xml:space="preserve">VALOR:</t>
          </r>
        </is>
      </c>
      <c r="F6726" s="28" t="inlineStr"/>
      <c r="G6726" s="29" t="n">
        <f>ROUND(SUM(G6719,G6722,G6725),2)</f>
        <v>33.62</v>
      </c>
    </row>
    <row r="6727" customHeight="1" ht="15">
      <c r="A6727" s="2" t="inlineStr"/>
      <c r="B6727" s="2" t="inlineStr"/>
      <c r="C6727" s="2" t="inlineStr"/>
      <c r="D6727" s="2" t="inlineStr"/>
      <c r="E6727" s="28" t="inlineStr">
        <is>
          <r>
            <t xml:space="preserve">VALOR BDI (20.34%):</t>
          </r>
        </is>
      </c>
      <c r="F6727" s="28" t="inlineStr"/>
      <c r="G6727" s="29" t="n">
        <f>ROUND(G6726*(20.34/100),2)</f>
        <v>6.84</v>
      </c>
    </row>
    <row r="6728" customHeight="1" ht="15">
      <c r="A6728" s="2" t="inlineStr"/>
      <c r="B6728" s="2" t="inlineStr"/>
      <c r="C6728" s="2" t="inlineStr"/>
      <c r="D6728" s="2" t="inlineStr"/>
      <c r="E6728" s="28" t="inlineStr">
        <is>
          <r>
            <t xml:space="preserve">VALOR COM BDI:</t>
          </r>
        </is>
      </c>
      <c r="F6728" s="28" t="inlineStr"/>
      <c r="G6728" s="29" t="n">
        <f>G6727+G6726</f>
        <v>40.46</v>
      </c>
    </row>
    <row r="6729" customHeight="1" ht="10">
      <c r="A6729" s="2" t="inlineStr"/>
      <c r="B6729" s="2" t="inlineStr"/>
      <c r="C6729" s="2" t="inlineStr"/>
      <c r="D6729" s="2" t="inlineStr"/>
      <c r="E6729" s="18" t="inlineStr"/>
      <c r="F6729" s="18" t="inlineStr"/>
      <c r="G6729" s="18" t="inlineStr"/>
    </row>
    <row r="6730" customHeight="1" ht="20">
      <c r="A6730" s="19" t="inlineStr">
        <is>
          <r>
            <t xml:space="preserve">​94688​ TÊ, PVC, SOLDÁVEL, DN 25 MM INSTALADO EM RESERVAÇÃO PREDIAL DE ÁGUA - FORNECIMENTO E INSTALAÇÃO. AF_04/2024​ (UN)</t>
          </r>
        </is>
      </c>
      <c r="B6730" s="19" t="inlineStr"/>
      <c r="C6730" s="19" t="inlineStr"/>
      <c r="D6730" s="19" t="inlineStr"/>
      <c r="E6730" s="19" t="inlineStr"/>
      <c r="F6730" s="19" t="inlineStr"/>
      <c r="G6730" s="19" t="inlineStr"/>
    </row>
    <row r="6731" customHeight="1" ht="15">
      <c r="A6731" s="20" t="inlineStr">
        <is>
          <r>
            <t xml:space="preserve">Material</t>
          </r>
        </is>
      </c>
      <c r="B6731" s="20" t="inlineStr"/>
      <c r="C6731" s="21" t="inlineStr">
        <is>
          <r>
            <t xml:space="preserve">FONTE</t>
          </r>
        </is>
      </c>
      <c r="D6731" s="21" t="inlineStr">
        <is>
          <r>
            <t xml:space="preserve">UNID</t>
          </r>
        </is>
      </c>
      <c r="E6731" s="21" t="inlineStr">
        <is>
          <r>
            <t xml:space="preserve">COEFICIENTE</t>
          </r>
        </is>
      </c>
      <c r="F6731" s="21" t="inlineStr">
        <is>
          <r>
            <t xml:space="preserve">PREÇO UNITÁRIO</t>
          </r>
        </is>
      </c>
      <c r="G6731" s="21" t="inlineStr">
        <is>
          <r>
            <t xml:space="preserve">TOTAL</t>
          </r>
        </is>
      </c>
    </row>
    <row r="6732" customHeight="1" ht="15">
      <c r="A6732" s="22" t="inlineStr">
        <is>
          <r>
            <t xml:space="preserve">00000122</t>
          </r>
        </is>
      </c>
      <c r="B6732" s="23" t="inlineStr">
        <is>
          <r>
            <t xml:space="preserve">ADESIVO PLASTICO PARA PVC, FRASCO COM *850* GR</t>
          </r>
        </is>
      </c>
      <c r="C6732" s="22" t="inlineStr">
        <is>
          <r>
            <t xml:space="preserve">SINAPI</t>
          </r>
        </is>
      </c>
      <c r="D6732" s="22" t="inlineStr">
        <is>
          <r>
            <t xml:space="preserve">UN</t>
          </r>
        </is>
      </c>
      <c r="E6732" s="24" t="n">
        <v>0.0106</v>
      </c>
      <c r="F6732" s="25" t="n">
        <v>61.86</v>
      </c>
      <c r="G6732" s="25" t="n">
        <f>TRUNC(TRUNC(E6732,8)*F6732,2)</f>
        <v>0.65</v>
      </c>
    </row>
    <row r="6733" customHeight="1" ht="15">
      <c r="A6733" s="22" t="inlineStr">
        <is>
          <r>
            <t xml:space="preserve">00038383</t>
          </r>
        </is>
      </c>
      <c r="B6733" s="23" t="inlineStr">
        <is>
          <r>
            <t xml:space="preserve">LIXA D'AGUA EM FOLHA, COR PRETA, GRAO 100</t>
          </r>
        </is>
      </c>
      <c r="C6733" s="22" t="inlineStr">
        <is>
          <r>
            <t xml:space="preserve">SINAPI</t>
          </r>
        </is>
      </c>
      <c r="D6733" s="22" t="inlineStr">
        <is>
          <r>
            <t xml:space="preserve">UN</t>
          </r>
        </is>
      </c>
      <c r="E6733" s="24" t="n">
        <v>0.0096</v>
      </c>
      <c r="F6733" s="25" t="n">
        <v>1.65</v>
      </c>
      <c r="G6733" s="25" t="n">
        <f>TRUNC(TRUNC(E6733,8)*F6733,2)</f>
        <v>0.01</v>
      </c>
    </row>
    <row r="6734" customHeight="1" ht="21">
      <c r="A6734" s="22" t="inlineStr">
        <is>
          <r>
            <t xml:space="preserve">00020083</t>
          </r>
        </is>
      </c>
      <c r="B6734" s="23" t="inlineStr">
        <is>
          <r>
            <t xml:space="preserve">SOLUCAO PREPARADORA / LIMPADORA PARA PVC, FRASCO COM 1000 CM3</t>
          </r>
        </is>
      </c>
      <c r="C6734" s="22" t="inlineStr">
        <is>
          <r>
            <t xml:space="preserve">SINAPI</t>
          </r>
        </is>
      </c>
      <c r="D6734" s="22" t="inlineStr">
        <is>
          <r>
            <t xml:space="preserve">UN</t>
          </r>
        </is>
      </c>
      <c r="E6734" s="24" t="n">
        <v>0.012</v>
      </c>
      <c r="F6734" s="25" t="n">
        <v>70.08</v>
      </c>
      <c r="G6734" s="25" t="n">
        <f>TRUNC(TRUNC(E6734,8)*F6734,2)</f>
        <v>0.84</v>
      </c>
    </row>
    <row r="6735" customHeight="1" ht="21">
      <c r="A6735" s="22" t="inlineStr">
        <is>
          <r>
            <t xml:space="preserve">00007139</t>
          </r>
        </is>
      </c>
      <c r="B6735" s="23" t="inlineStr">
        <is>
          <r>
            <t xml:space="preserve">TE SOLDAVEL, PVC, 90 GRAUS, 25 MM, PARA AGUA FRIA PREDIAL (NBR 5648)</t>
          </r>
        </is>
      </c>
      <c r="C6735" s="22" t="inlineStr">
        <is>
          <r>
            <t xml:space="preserve">SINAPI</t>
          </r>
        </is>
      </c>
      <c r="D6735" s="22" t="inlineStr">
        <is>
          <r>
            <t xml:space="preserve">UN</t>
          </r>
        </is>
      </c>
      <c r="E6735" s="24" t="n">
        <v>1.0</v>
      </c>
      <c r="F6735" s="25" t="n">
        <v>1.25</v>
      </c>
      <c r="G6735" s="25" t="n">
        <f>TRUNC(TRUNC(E6735,8)*F6735,2)</f>
        <v>1.25</v>
      </c>
    </row>
    <row r="6736" customHeight="1" ht="15">
      <c r="A6736" s="2" t="inlineStr"/>
      <c r="B6736" s="2" t="inlineStr"/>
      <c r="C6736" s="2" t="inlineStr"/>
      <c r="D6736" s="2" t="inlineStr"/>
      <c r="E6736" s="26" t="inlineStr">
        <is>
          <r>
            <t xml:space="preserve">TOTAL Material:</t>
          </r>
        </is>
      </c>
      <c r="F6736" s="26" t="inlineStr"/>
      <c r="G6736" s="27" t="n">
        <f>SUM(G6732:G6735)</f>
        <v>2.75</v>
      </c>
    </row>
    <row r="6737" customHeight="1" ht="15">
      <c r="A6737" s="20" t="inlineStr">
        <is>
          <r>
            <t xml:space="preserve">Mão de Obra com Encargos Complementares</t>
          </r>
        </is>
      </c>
      <c r="B6737" s="20" t="inlineStr"/>
      <c r="C6737" s="21" t="inlineStr">
        <is>
          <r>
            <t xml:space="preserve">FONTE</t>
          </r>
        </is>
      </c>
      <c r="D6737" s="21" t="inlineStr">
        <is>
          <r>
            <t xml:space="preserve">UNID</t>
          </r>
        </is>
      </c>
      <c r="E6737" s="21" t="inlineStr">
        <is>
          <r>
            <t xml:space="preserve">COEFICIENTE</t>
          </r>
        </is>
      </c>
      <c r="F6737" s="21" t="inlineStr">
        <is>
          <r>
            <t xml:space="preserve">PREÇO UNITÁRIO</t>
          </r>
        </is>
      </c>
      <c r="G6737" s="21" t="inlineStr">
        <is>
          <r>
            <t xml:space="preserve">TOTAL</t>
          </r>
        </is>
      </c>
    </row>
    <row r="6738" customHeight="1" ht="21">
      <c r="A6738" s="22" t="inlineStr">
        <is>
          <r>
            <t xml:space="preserve">88248</t>
          </r>
        </is>
      </c>
      <c r="B6738" s="23" t="inlineStr">
        <is>
          <r>
            <t xml:space="preserve">AUXILIAR DE ENCANADOR OU BOMBEIRO HIDRÁULICO COM ENCARGOS COMPLEMENTARES</t>
          </r>
        </is>
      </c>
      <c r="C6738" s="22" t="inlineStr">
        <is>
          <r>
            <t xml:space="preserve">SINAPI</t>
          </r>
        </is>
      </c>
      <c r="D6738" s="22" t="inlineStr">
        <is>
          <r>
            <t xml:space="preserve">H</t>
          </r>
        </is>
      </c>
      <c r="E6738" s="24" t="n">
        <v>0.0767</v>
      </c>
      <c r="F6738" s="25" t="n">
        <v>24.23</v>
      </c>
      <c r="G6738" s="25" t="n">
        <f>TRUNC(TRUNC(E6738,8)*F6738,2)</f>
        <v>1.85</v>
      </c>
    </row>
    <row r="6739" customHeight="1" ht="21">
      <c r="A6739" s="22" t="inlineStr">
        <is>
          <r>
            <t xml:space="preserve">88267</t>
          </r>
        </is>
      </c>
      <c r="B6739" s="23" t="inlineStr">
        <is>
          <r>
            <t xml:space="preserve">ENCANADOR OU BOMBEIRO HIDRÁULICO COM ENCARGOS COMPLEMENTARES</t>
          </r>
        </is>
      </c>
      <c r="C6739" s="22" t="inlineStr">
        <is>
          <r>
            <t xml:space="preserve">SINAPI</t>
          </r>
        </is>
      </c>
      <c r="D6739" s="22" t="inlineStr">
        <is>
          <r>
            <t xml:space="preserve">H</t>
          </r>
        </is>
      </c>
      <c r="E6739" s="24" t="n">
        <v>0.0767</v>
      </c>
      <c r="F6739" s="25" t="n">
        <v>29.86</v>
      </c>
      <c r="G6739" s="25" t="n">
        <f>TRUNC(TRUNC(E6739,8)*F6739,2)</f>
        <v>2.29</v>
      </c>
    </row>
    <row r="6740" customHeight="1" ht="18">
      <c r="A6740" s="2" t="inlineStr"/>
      <c r="B6740" s="2" t="inlineStr"/>
      <c r="C6740" s="2" t="inlineStr"/>
      <c r="D6740" s="2" t="inlineStr"/>
      <c r="E6740" s="26" t="inlineStr">
        <is>
          <r>
            <t xml:space="preserve">TOTAL Mão de Obra com Encargos Complementares:</t>
          </r>
        </is>
      </c>
      <c r="F6740" s="26" t="inlineStr"/>
      <c r="G6740" s="27" t="n">
        <f>SUM(G6738:G6739)</f>
        <v>4.14</v>
      </c>
    </row>
    <row r="6741" customHeight="1" ht="15">
      <c r="A6741" s="2" t="inlineStr"/>
      <c r="B6741" s="2" t="inlineStr"/>
      <c r="C6741" s="2" t="inlineStr"/>
      <c r="D6741" s="2" t="inlineStr"/>
      <c r="E6741" s="28" t="inlineStr">
        <is>
          <r>
            <t xml:space="preserve">VALOR:</t>
          </r>
        </is>
      </c>
      <c r="F6741" s="28" t="inlineStr"/>
      <c r="G6741" s="29" t="n">
        <f>ROUND(SUM(G6736,G6740),2)</f>
        <v>6.89</v>
      </c>
    </row>
    <row r="6742" customHeight="1" ht="15">
      <c r="A6742" s="2" t="inlineStr"/>
      <c r="B6742" s="2" t="inlineStr"/>
      <c r="C6742" s="2" t="inlineStr"/>
      <c r="D6742" s="2" t="inlineStr"/>
      <c r="E6742" s="28" t="inlineStr">
        <is>
          <r>
            <t xml:space="preserve">VALOR BDI (20.34%):</t>
          </r>
        </is>
      </c>
      <c r="F6742" s="28" t="inlineStr"/>
      <c r="G6742" s="29" t="n">
        <f>ROUND(G6741*(20.34/100),2)</f>
        <v>1.4</v>
      </c>
    </row>
    <row r="6743" customHeight="1" ht="15">
      <c r="A6743" s="2" t="inlineStr"/>
      <c r="B6743" s="2" t="inlineStr"/>
      <c r="C6743" s="2" t="inlineStr"/>
      <c r="D6743" s="2" t="inlineStr"/>
      <c r="E6743" s="28" t="inlineStr">
        <is>
          <r>
            <t xml:space="preserve">VALOR COM BDI:</t>
          </r>
        </is>
      </c>
      <c r="F6743" s="28" t="inlineStr"/>
      <c r="G6743" s="29" t="n">
        <f>G6742+G6741</f>
        <v>8.29</v>
      </c>
    </row>
    <row r="6744" customHeight="1" ht="10">
      <c r="A6744" s="2" t="inlineStr"/>
      <c r="B6744" s="2" t="inlineStr"/>
      <c r="C6744" s="2" t="inlineStr"/>
      <c r="D6744" s="2" t="inlineStr"/>
      <c r="E6744" s="18" t="inlineStr"/>
      <c r="F6744" s="18" t="inlineStr"/>
      <c r="G6744" s="18" t="inlineStr"/>
    </row>
    <row r="6745" customHeight="1" ht="20">
      <c r="A6745" s="19" t="inlineStr">
        <is>
          <r>
            <t xml:space="preserve">​94690​ TÊ, PVC, SOLDÁVEL, DN 32 MM INSTALADO EM RESERVAÇÃO PREDIAL DE ÁGUA - FORNECIMENTO E INSTALAÇÃO. AF_04/2024​ (UN)</t>
          </r>
        </is>
      </c>
      <c r="B6745" s="19" t="inlineStr"/>
      <c r="C6745" s="19" t="inlineStr"/>
      <c r="D6745" s="19" t="inlineStr"/>
      <c r="E6745" s="19" t="inlineStr"/>
      <c r="F6745" s="19" t="inlineStr"/>
      <c r="G6745" s="19" t="inlineStr"/>
    </row>
    <row r="6746" customHeight="1" ht="15">
      <c r="A6746" s="20" t="inlineStr">
        <is>
          <r>
            <t xml:space="preserve">Material</t>
          </r>
        </is>
      </c>
      <c r="B6746" s="20" t="inlineStr"/>
      <c r="C6746" s="21" t="inlineStr">
        <is>
          <r>
            <t xml:space="preserve">FONTE</t>
          </r>
        </is>
      </c>
      <c r="D6746" s="21" t="inlineStr">
        <is>
          <r>
            <t xml:space="preserve">UNID</t>
          </r>
        </is>
      </c>
      <c r="E6746" s="21" t="inlineStr">
        <is>
          <r>
            <t xml:space="preserve">COEFICIENTE</t>
          </r>
        </is>
      </c>
      <c r="F6746" s="21" t="inlineStr">
        <is>
          <r>
            <t xml:space="preserve">PREÇO UNITÁRIO</t>
          </r>
        </is>
      </c>
      <c r="G6746" s="21" t="inlineStr">
        <is>
          <r>
            <t xml:space="preserve">TOTAL</t>
          </r>
        </is>
      </c>
    </row>
    <row r="6747" customHeight="1" ht="15">
      <c r="A6747" s="22" t="inlineStr">
        <is>
          <r>
            <t xml:space="preserve">00000122</t>
          </r>
        </is>
      </c>
      <c r="B6747" s="23" t="inlineStr">
        <is>
          <r>
            <t xml:space="preserve">ADESIVO PLASTICO PARA PVC, FRASCO COM *850* GR</t>
          </r>
        </is>
      </c>
      <c r="C6747" s="22" t="inlineStr">
        <is>
          <r>
            <t xml:space="preserve">SINAPI</t>
          </r>
        </is>
      </c>
      <c r="D6747" s="22" t="inlineStr">
        <is>
          <r>
            <t xml:space="preserve">UN</t>
          </r>
        </is>
      </c>
      <c r="E6747" s="24" t="n">
        <v>0.0141</v>
      </c>
      <c r="F6747" s="25" t="n">
        <v>61.86</v>
      </c>
      <c r="G6747" s="25" t="n">
        <f>TRUNC(TRUNC(E6747,8)*F6747,2)</f>
        <v>0.87</v>
      </c>
    </row>
    <row r="6748" customHeight="1" ht="15">
      <c r="A6748" s="22" t="inlineStr">
        <is>
          <r>
            <t xml:space="preserve">00038383</t>
          </r>
        </is>
      </c>
      <c r="B6748" s="23" t="inlineStr">
        <is>
          <r>
            <t xml:space="preserve">LIXA D'AGUA EM FOLHA, COR PRETA, GRAO 100</t>
          </r>
        </is>
      </c>
      <c r="C6748" s="22" t="inlineStr">
        <is>
          <r>
            <t xml:space="preserve">SINAPI</t>
          </r>
        </is>
      </c>
      <c r="D6748" s="22" t="inlineStr">
        <is>
          <r>
            <t xml:space="preserve">UN</t>
          </r>
        </is>
      </c>
      <c r="E6748" s="24" t="n">
        <v>0.0126</v>
      </c>
      <c r="F6748" s="25" t="n">
        <v>1.65</v>
      </c>
      <c r="G6748" s="25" t="n">
        <f>TRUNC(TRUNC(E6748,8)*F6748,2)</f>
        <v>0.02</v>
      </c>
    </row>
    <row r="6749" customHeight="1" ht="21">
      <c r="A6749" s="22" t="inlineStr">
        <is>
          <r>
            <t xml:space="preserve">00020083</t>
          </r>
        </is>
      </c>
      <c r="B6749" s="23" t="inlineStr">
        <is>
          <r>
            <t xml:space="preserve">SOLUCAO PREPARADORA / LIMPADORA PARA PVC, FRASCO COM 1000 CM3</t>
          </r>
        </is>
      </c>
      <c r="C6749" s="22" t="inlineStr">
        <is>
          <r>
            <t xml:space="preserve">SINAPI</t>
          </r>
        </is>
      </c>
      <c r="D6749" s="22" t="inlineStr">
        <is>
          <r>
            <t xml:space="preserve">UN</t>
          </r>
        </is>
      </c>
      <c r="E6749" s="24" t="n">
        <v>0.0165</v>
      </c>
      <c r="F6749" s="25" t="n">
        <v>70.08</v>
      </c>
      <c r="G6749" s="25" t="n">
        <f>TRUNC(TRUNC(E6749,8)*F6749,2)</f>
        <v>1.15</v>
      </c>
    </row>
    <row r="6750" customHeight="1" ht="21">
      <c r="A6750" s="22" t="inlineStr">
        <is>
          <r>
            <t xml:space="preserve">00007140</t>
          </r>
        </is>
      </c>
      <c r="B6750" s="23" t="inlineStr">
        <is>
          <r>
            <t xml:space="preserve">TE SOLDAVEL, PVC, 90 GRAUS, 32 MM, PARA AGUA FRIA PREDIAL (NBR 5648)</t>
          </r>
        </is>
      </c>
      <c r="C6750" s="22" t="inlineStr">
        <is>
          <r>
            <t xml:space="preserve">SINAPI</t>
          </r>
        </is>
      </c>
      <c r="D6750" s="22" t="inlineStr">
        <is>
          <r>
            <t xml:space="preserve">UN</t>
          </r>
        </is>
      </c>
      <c r="E6750" s="24" t="n">
        <v>1.0</v>
      </c>
      <c r="F6750" s="25" t="n">
        <v>3.92</v>
      </c>
      <c r="G6750" s="25" t="n">
        <f>TRUNC(TRUNC(E6750,8)*F6750,2)</f>
        <v>3.92</v>
      </c>
    </row>
    <row r="6751" customHeight="1" ht="15">
      <c r="A6751" s="2" t="inlineStr"/>
      <c r="B6751" s="2" t="inlineStr"/>
      <c r="C6751" s="2" t="inlineStr"/>
      <c r="D6751" s="2" t="inlineStr"/>
      <c r="E6751" s="26" t="inlineStr">
        <is>
          <r>
            <t xml:space="preserve">TOTAL Material:</t>
          </r>
        </is>
      </c>
      <c r="F6751" s="26" t="inlineStr"/>
      <c r="G6751" s="27" t="n">
        <f>SUM(G6747:G6750)</f>
        <v>5.96</v>
      </c>
    </row>
    <row r="6752" customHeight="1" ht="15">
      <c r="A6752" s="20" t="inlineStr">
        <is>
          <r>
            <t xml:space="preserve">Mão de Obra com Encargos Complementares</t>
          </r>
        </is>
      </c>
      <c r="B6752" s="20" t="inlineStr"/>
      <c r="C6752" s="21" t="inlineStr">
        <is>
          <r>
            <t xml:space="preserve">FONTE</t>
          </r>
        </is>
      </c>
      <c r="D6752" s="21" t="inlineStr">
        <is>
          <r>
            <t xml:space="preserve">UNID</t>
          </r>
        </is>
      </c>
      <c r="E6752" s="21" t="inlineStr">
        <is>
          <r>
            <t xml:space="preserve">COEFICIENTE</t>
          </r>
        </is>
      </c>
      <c r="F6752" s="21" t="inlineStr">
        <is>
          <r>
            <t xml:space="preserve">PREÇO UNITÁRIO</t>
          </r>
        </is>
      </c>
      <c r="G6752" s="21" t="inlineStr">
        <is>
          <r>
            <t xml:space="preserve">TOTAL</t>
          </r>
        </is>
      </c>
    </row>
    <row r="6753" customHeight="1" ht="21">
      <c r="A6753" s="22" t="inlineStr">
        <is>
          <r>
            <t xml:space="preserve">88248</t>
          </r>
        </is>
      </c>
      <c r="B6753" s="23" t="inlineStr">
        <is>
          <r>
            <t xml:space="preserve">AUXILIAR DE ENCANADOR OU BOMBEIRO HIDRÁULICO COM ENCARGOS COMPLEMENTARES</t>
          </r>
        </is>
      </c>
      <c r="C6753" s="22" t="inlineStr">
        <is>
          <r>
            <t xml:space="preserve">SINAPI</t>
          </r>
        </is>
      </c>
      <c r="D6753" s="22" t="inlineStr">
        <is>
          <r>
            <t xml:space="preserve">H</t>
          </r>
        </is>
      </c>
      <c r="E6753" s="24" t="n">
        <v>0.1002</v>
      </c>
      <c r="F6753" s="25" t="n">
        <v>24.23</v>
      </c>
      <c r="G6753" s="25" t="n">
        <f>TRUNC(TRUNC(E6753,8)*F6753,2)</f>
        <v>2.42</v>
      </c>
    </row>
    <row r="6754" customHeight="1" ht="21">
      <c r="A6754" s="22" t="inlineStr">
        <is>
          <r>
            <t xml:space="preserve">88267</t>
          </r>
        </is>
      </c>
      <c r="B6754" s="23" t="inlineStr">
        <is>
          <r>
            <t xml:space="preserve">ENCANADOR OU BOMBEIRO HIDRÁULICO COM ENCARGOS COMPLEMENTARES</t>
          </r>
        </is>
      </c>
      <c r="C6754" s="22" t="inlineStr">
        <is>
          <r>
            <t xml:space="preserve">SINAPI</t>
          </r>
        </is>
      </c>
      <c r="D6754" s="22" t="inlineStr">
        <is>
          <r>
            <t xml:space="preserve">H</t>
          </r>
        </is>
      </c>
      <c r="E6754" s="24" t="n">
        <v>0.1002</v>
      </c>
      <c r="F6754" s="25" t="n">
        <v>29.86</v>
      </c>
      <c r="G6754" s="25" t="n">
        <f>TRUNC(TRUNC(E6754,8)*F6754,2)</f>
        <v>2.99</v>
      </c>
    </row>
    <row r="6755" customHeight="1" ht="18">
      <c r="A6755" s="2" t="inlineStr"/>
      <c r="B6755" s="2" t="inlineStr"/>
      <c r="C6755" s="2" t="inlineStr"/>
      <c r="D6755" s="2" t="inlineStr"/>
      <c r="E6755" s="26" t="inlineStr">
        <is>
          <r>
            <t xml:space="preserve">TOTAL Mão de Obra com Encargos Complementares:</t>
          </r>
        </is>
      </c>
      <c r="F6755" s="26" t="inlineStr"/>
      <c r="G6755" s="27" t="n">
        <f>SUM(G6753:G6754)</f>
        <v>5.41</v>
      </c>
    </row>
    <row r="6756" customHeight="1" ht="15">
      <c r="A6756" s="2" t="inlineStr"/>
      <c r="B6756" s="2" t="inlineStr"/>
      <c r="C6756" s="2" t="inlineStr"/>
      <c r="D6756" s="2" t="inlineStr"/>
      <c r="E6756" s="28" t="inlineStr">
        <is>
          <r>
            <t xml:space="preserve">VALOR:</t>
          </r>
        </is>
      </c>
      <c r="F6756" s="28" t="inlineStr"/>
      <c r="G6756" s="29" t="n">
        <f>ROUND(SUM(G6751,G6755),2)</f>
        <v>11.37</v>
      </c>
    </row>
    <row r="6757" customHeight="1" ht="15">
      <c r="A6757" s="2" t="inlineStr"/>
      <c r="B6757" s="2" t="inlineStr"/>
      <c r="C6757" s="2" t="inlineStr"/>
      <c r="D6757" s="2" t="inlineStr"/>
      <c r="E6757" s="28" t="inlineStr">
        <is>
          <r>
            <t xml:space="preserve">VALOR BDI (20.34%):</t>
          </r>
        </is>
      </c>
      <c r="F6757" s="28" t="inlineStr"/>
      <c r="G6757" s="29" t="n">
        <f>ROUND(G6756*(20.34/100),2)</f>
        <v>2.31</v>
      </c>
    </row>
    <row r="6758" customHeight="1" ht="15">
      <c r="A6758" s="2" t="inlineStr"/>
      <c r="B6758" s="2" t="inlineStr"/>
      <c r="C6758" s="2" t="inlineStr"/>
      <c r="D6758" s="2" t="inlineStr"/>
      <c r="E6758" s="28" t="inlineStr">
        <is>
          <r>
            <t xml:space="preserve">VALOR COM BDI:</t>
          </r>
        </is>
      </c>
      <c r="F6758" s="28" t="inlineStr"/>
      <c r="G6758" s="29" t="n">
        <f>G6757+G6756</f>
        <v>13.68</v>
      </c>
    </row>
    <row r="6759" customHeight="1" ht="10">
      <c r="A6759" s="2" t="inlineStr"/>
      <c r="B6759" s="2" t="inlineStr"/>
      <c r="C6759" s="2" t="inlineStr"/>
      <c r="D6759" s="2" t="inlineStr"/>
      <c r="E6759" s="18" t="inlineStr"/>
      <c r="F6759" s="18" t="inlineStr"/>
      <c r="G6759" s="18" t="inlineStr"/>
    </row>
    <row r="6760" customHeight="1" ht="20">
      <c r="A6760" s="19" t="inlineStr">
        <is>
          <r>
            <t xml:space="preserve">​S08687​ Tê horizontal 100 x 100 mm para eletrocalha metálica (ref. Mopa ou similar)​ (un)</t>
          </r>
        </is>
      </c>
      <c r="B6760" s="19" t="inlineStr"/>
      <c r="C6760" s="19" t="inlineStr"/>
      <c r="D6760" s="19" t="inlineStr"/>
      <c r="E6760" s="19" t="inlineStr"/>
      <c r="F6760" s="19" t="inlineStr"/>
      <c r="G6760" s="19" t="inlineStr"/>
    </row>
    <row r="6761" customHeight="1" ht="15">
      <c r="A6761" s="20" t="inlineStr">
        <is>
          <r>
            <t xml:space="preserve">Encargos Complementares</t>
          </r>
        </is>
      </c>
      <c r="B6761" s="20" t="inlineStr"/>
      <c r="C6761" s="21" t="inlineStr">
        <is>
          <r>
            <t xml:space="preserve">FONTE</t>
          </r>
        </is>
      </c>
      <c r="D6761" s="21" t="inlineStr">
        <is>
          <r>
            <t xml:space="preserve">UNID</t>
          </r>
        </is>
      </c>
      <c r="E6761" s="21" t="inlineStr">
        <is>
          <r>
            <t xml:space="preserve">COEFICIENTE</t>
          </r>
        </is>
      </c>
      <c r="F6761" s="21" t="inlineStr">
        <is>
          <r>
            <t xml:space="preserve">PREÇO UNITÁRIO</t>
          </r>
        </is>
      </c>
      <c r="G6761" s="21" t="inlineStr">
        <is>
          <r>
            <t xml:space="preserve">TOTAL</t>
          </r>
        </is>
      </c>
    </row>
    <row r="6762" customHeight="1" ht="15">
      <c r="A6762" s="22" t="inlineStr">
        <is>
          <r>
            <t xml:space="preserve">S10552</t>
          </r>
        </is>
      </c>
      <c r="B6762" s="23" t="inlineStr">
        <is>
          <r>
            <t xml:space="preserve">Encargos Complementares - Eletricista</t>
          </r>
        </is>
      </c>
      <c r="C6762" s="22" t="inlineStr">
        <is>
          <r>
            <t xml:space="preserve">ORSE</t>
          </r>
        </is>
      </c>
      <c r="D6762" s="22" t="inlineStr">
        <is>
          <r>
            <t xml:space="preserve">h</t>
          </r>
        </is>
      </c>
      <c r="E6762" s="24" t="n">
        <v>0.2</v>
      </c>
      <c r="F6762" s="25" t="n">
        <v>3.81</v>
      </c>
      <c r="G6762" s="25" t="n">
        <f>TRUNC(TRUNC(E6762,8)*F6762,2)</f>
        <v>0.76</v>
      </c>
    </row>
    <row r="6763" customHeight="1" ht="15">
      <c r="A6763" s="22" t="inlineStr">
        <is>
          <r>
            <t xml:space="preserve">S10549</t>
          </r>
        </is>
      </c>
      <c r="B6763" s="23" t="inlineStr">
        <is>
          <r>
            <t xml:space="preserve">Encargos Complementares - Servente</t>
          </r>
        </is>
      </c>
      <c r="C6763" s="22" t="inlineStr">
        <is>
          <r>
            <t xml:space="preserve">ORSE</t>
          </r>
        </is>
      </c>
      <c r="D6763" s="22" t="inlineStr">
        <is>
          <r>
            <t xml:space="preserve">h</t>
          </r>
        </is>
      </c>
      <c r="E6763" s="24" t="n">
        <v>0.2</v>
      </c>
      <c r="F6763" s="25" t="n">
        <v>3.96</v>
      </c>
      <c r="G6763" s="25" t="n">
        <f>TRUNC(TRUNC(E6763,8)*F6763,2)</f>
        <v>0.79</v>
      </c>
    </row>
    <row r="6764" customHeight="1" ht="15">
      <c r="A6764" s="2" t="inlineStr"/>
      <c r="B6764" s="2" t="inlineStr"/>
      <c r="C6764" s="2" t="inlineStr"/>
      <c r="D6764" s="2" t="inlineStr"/>
      <c r="E6764" s="26" t="inlineStr">
        <is>
          <r>
            <t xml:space="preserve">TOTAL Encargos Complementares:</t>
          </r>
        </is>
      </c>
      <c r="F6764" s="26" t="inlineStr"/>
      <c r="G6764" s="27" t="n">
        <f>SUM(G6762:G6763)</f>
        <v>1.55</v>
      </c>
    </row>
    <row r="6765" customHeight="1" ht="15">
      <c r="A6765" s="20" t="inlineStr">
        <is>
          <r>
            <t xml:space="preserve">Material</t>
          </r>
        </is>
      </c>
      <c r="B6765" s="20" t="inlineStr"/>
      <c r="C6765" s="21" t="inlineStr">
        <is>
          <r>
            <t xml:space="preserve">FONTE</t>
          </r>
        </is>
      </c>
      <c r="D6765" s="21" t="inlineStr">
        <is>
          <r>
            <t xml:space="preserve">UNID</t>
          </r>
        </is>
      </c>
      <c r="E6765" s="21" t="inlineStr">
        <is>
          <r>
            <t xml:space="preserve">COEFICIENTE</t>
          </r>
        </is>
      </c>
      <c r="F6765" s="21" t="inlineStr">
        <is>
          <r>
            <t xml:space="preserve">PREÇO UNITÁRIO</t>
          </r>
        </is>
      </c>
      <c r="G6765" s="21" t="inlineStr">
        <is>
          <r>
            <t xml:space="preserve">TOTAL</t>
          </r>
        </is>
      </c>
    </row>
    <row r="6766" customHeight="1" ht="21">
      <c r="A6766" s="22" t="inlineStr">
        <is>
          <r>
            <t xml:space="preserve">I04096</t>
          </r>
        </is>
      </c>
      <c r="B6766" s="23" t="inlineStr">
        <is>
          <r>
            <t xml:space="preserve">Tê horizontal 100 x 100mm para eletrocalha metálica (ref. Mopa ou similar)</t>
          </r>
        </is>
      </c>
      <c r="C6766" s="22" t="inlineStr">
        <is>
          <r>
            <t xml:space="preserve">ORSE</t>
          </r>
        </is>
      </c>
      <c r="D6766" s="22" t="inlineStr">
        <is>
          <r>
            <t xml:space="preserve">un</t>
          </r>
        </is>
      </c>
      <c r="E6766" s="24" t="n">
        <v>1.0</v>
      </c>
      <c r="F6766" s="25" t="n">
        <v>37.8</v>
      </c>
      <c r="G6766" s="25" t="n">
        <f>TRUNC(TRUNC(E6766,8)*F6766,2)</f>
        <v>37.8</v>
      </c>
    </row>
    <row r="6767" customHeight="1" ht="15">
      <c r="A6767" s="2" t="inlineStr"/>
      <c r="B6767" s="2" t="inlineStr"/>
      <c r="C6767" s="2" t="inlineStr"/>
      <c r="D6767" s="2" t="inlineStr"/>
      <c r="E6767" s="26" t="inlineStr">
        <is>
          <r>
            <t xml:space="preserve">TOTAL Material:</t>
          </r>
        </is>
      </c>
      <c r="F6767" s="26" t="inlineStr"/>
      <c r="G6767" s="27" t="n">
        <f>SUM(G6766:G6766)</f>
        <v>37.8</v>
      </c>
    </row>
    <row r="6768" customHeight="1" ht="15">
      <c r="A6768" s="20" t="inlineStr">
        <is>
          <r>
            <t xml:space="preserve">Mão de Obra</t>
          </r>
        </is>
      </c>
      <c r="B6768" s="20" t="inlineStr"/>
      <c r="C6768" s="21" t="inlineStr">
        <is>
          <r>
            <t xml:space="preserve">FONTE</t>
          </r>
        </is>
      </c>
      <c r="D6768" s="21" t="inlineStr">
        <is>
          <r>
            <t xml:space="preserve">UNID</t>
          </r>
        </is>
      </c>
      <c r="E6768" s="21" t="inlineStr">
        <is>
          <r>
            <t xml:space="preserve">COEFICIENTE</t>
          </r>
        </is>
      </c>
      <c r="F6768" s="21" t="inlineStr">
        <is>
          <r>
            <t xml:space="preserve">PREÇO UNITÁRIO</t>
          </r>
        </is>
      </c>
      <c r="G6768" s="21" t="inlineStr">
        <is>
          <r>
            <t xml:space="preserve">TOTAL</t>
          </r>
        </is>
      </c>
    </row>
    <row r="6769" customHeight="1" ht="15">
      <c r="A6769" s="22" t="inlineStr">
        <is>
          <r>
            <t xml:space="preserve">I02436S</t>
          </r>
        </is>
      </c>
      <c r="B6769" s="23" t="inlineStr">
        <is>
          <r>
            <t xml:space="preserve">Eletricista (horista)</t>
          </r>
        </is>
      </c>
      <c r="C6769" s="22" t="inlineStr">
        <is>
          <r>
            <t xml:space="preserve">ORSE</t>
          </r>
        </is>
      </c>
      <c r="D6769" s="22" t="inlineStr">
        <is>
          <r>
            <t xml:space="preserve">h</t>
          </r>
        </is>
      </c>
      <c r="E6769" s="24" t="n">
        <v>0.2</v>
      </c>
      <c r="F6769" s="25" t="n">
        <v>20.44</v>
      </c>
      <c r="G6769" s="25" t="n">
        <f>TRUNC(TRUNC(E6769,8)*F6769,2)</f>
        <v>4.08</v>
      </c>
    </row>
    <row r="6770" customHeight="1" ht="15">
      <c r="A6770" s="22" t="inlineStr">
        <is>
          <r>
            <t xml:space="preserve">I06111S</t>
          </r>
        </is>
      </c>
      <c r="B6770" s="23" t="inlineStr">
        <is>
          <r>
            <t xml:space="preserve">Servente de obras (horista)</t>
          </r>
        </is>
      </c>
      <c r="C6770" s="22" t="inlineStr">
        <is>
          <r>
            <t xml:space="preserve">ORSE</t>
          </r>
        </is>
      </c>
      <c r="D6770" s="22" t="inlineStr">
        <is>
          <r>
            <t xml:space="preserve">h</t>
          </r>
        </is>
      </c>
      <c r="E6770" s="24" t="n">
        <v>0.2</v>
      </c>
      <c r="F6770" s="25" t="n">
        <v>14.58</v>
      </c>
      <c r="G6770" s="25" t="n">
        <f>TRUNC(TRUNC(E6770,8)*F6770,2)</f>
        <v>2.91</v>
      </c>
    </row>
    <row r="6771" customHeight="1" ht="15">
      <c r="A6771" s="2" t="inlineStr"/>
      <c r="B6771" s="2" t="inlineStr"/>
      <c r="C6771" s="2" t="inlineStr"/>
      <c r="D6771" s="2" t="inlineStr"/>
      <c r="E6771" s="26" t="inlineStr">
        <is>
          <r>
            <t xml:space="preserve">TOTAL Mão de Obra:</t>
          </r>
        </is>
      </c>
      <c r="F6771" s="26" t="inlineStr"/>
      <c r="G6771" s="27" t="n">
        <f>SUM(G6769:G6770)</f>
        <v>6.99</v>
      </c>
    </row>
    <row r="6772" customHeight="1" ht="15">
      <c r="A6772" s="2" t="inlineStr"/>
      <c r="B6772" s="2" t="inlineStr"/>
      <c r="C6772" s="2" t="inlineStr"/>
      <c r="D6772" s="2" t="inlineStr"/>
      <c r="E6772" s="28" t="inlineStr">
        <is>
          <r>
            <t xml:space="preserve">VALOR:</t>
          </r>
        </is>
      </c>
      <c r="F6772" s="28" t="inlineStr"/>
      <c r="G6772" s="29" t="n">
        <f>ROUND(SUM(G6764,G6767,G6771),2)</f>
        <v>46.35</v>
      </c>
    </row>
    <row r="6773" customHeight="1" ht="15">
      <c r="A6773" s="2" t="inlineStr"/>
      <c r="B6773" s="2" t="inlineStr"/>
      <c r="C6773" s="2" t="inlineStr"/>
      <c r="D6773" s="2" t="inlineStr"/>
      <c r="E6773" s="28" t="inlineStr">
        <is>
          <r>
            <t xml:space="preserve">VALOR BDI (20.34%):</t>
          </r>
        </is>
      </c>
      <c r="F6773" s="28" t="inlineStr"/>
      <c r="G6773" s="29" t="n">
        <f>ROUND(G6772*(20.34/100),2)</f>
        <v>9.43</v>
      </c>
    </row>
    <row r="6774" customHeight="1" ht="15">
      <c r="A6774" s="2" t="inlineStr"/>
      <c r="B6774" s="2" t="inlineStr"/>
      <c r="C6774" s="2" t="inlineStr"/>
      <c r="D6774" s="2" t="inlineStr"/>
      <c r="E6774" s="28" t="inlineStr">
        <is>
          <r>
            <t xml:space="preserve">VALOR COM BDI:</t>
          </r>
        </is>
      </c>
      <c r="F6774" s="28" t="inlineStr"/>
      <c r="G6774" s="29" t="n">
        <f>G6773+G6772</f>
        <v>55.78</v>
      </c>
    </row>
    <row r="6775" customHeight="1" ht="10">
      <c r="A6775" s="2" t="inlineStr"/>
      <c r="B6775" s="2" t="inlineStr"/>
      <c r="C6775" s="2" t="inlineStr"/>
      <c r="D6775" s="2" t="inlineStr"/>
      <c r="E6775" s="18" t="inlineStr"/>
      <c r="F6775" s="18" t="inlineStr"/>
      <c r="G6775" s="18" t="inlineStr"/>
    </row>
    <row r="6776" customHeight="1" ht="20">
      <c r="A6776" s="19" t="inlineStr">
        <is>
          <r>
            <t xml:space="preserve">​S11292​ Tê horizontal 200 x 100 mm para eletrocalha metálica (ref.: mopa ou similar)​ (un)</t>
          </r>
        </is>
      </c>
      <c r="B6776" s="19" t="inlineStr"/>
      <c r="C6776" s="19" t="inlineStr"/>
      <c r="D6776" s="19" t="inlineStr"/>
      <c r="E6776" s="19" t="inlineStr"/>
      <c r="F6776" s="19" t="inlineStr"/>
      <c r="G6776" s="19" t="inlineStr"/>
    </row>
    <row r="6777" customHeight="1" ht="15">
      <c r="A6777" s="20" t="inlineStr">
        <is>
          <r>
            <t xml:space="preserve">Encargos Complementares</t>
          </r>
        </is>
      </c>
      <c r="B6777" s="20" t="inlineStr"/>
      <c r="C6777" s="21" t="inlineStr">
        <is>
          <r>
            <t xml:space="preserve">FONTE</t>
          </r>
        </is>
      </c>
      <c r="D6777" s="21" t="inlineStr">
        <is>
          <r>
            <t xml:space="preserve">UNID</t>
          </r>
        </is>
      </c>
      <c r="E6777" s="21" t="inlineStr">
        <is>
          <r>
            <t xml:space="preserve">COEFICIENTE</t>
          </r>
        </is>
      </c>
      <c r="F6777" s="21" t="inlineStr">
        <is>
          <r>
            <t xml:space="preserve">PREÇO UNITÁRIO</t>
          </r>
        </is>
      </c>
      <c r="G6777" s="21" t="inlineStr">
        <is>
          <r>
            <t xml:space="preserve">TOTAL</t>
          </r>
        </is>
      </c>
    </row>
    <row r="6778" customHeight="1" ht="15">
      <c r="A6778" s="22" t="inlineStr">
        <is>
          <r>
            <t xml:space="preserve">S10552</t>
          </r>
        </is>
      </c>
      <c r="B6778" s="23" t="inlineStr">
        <is>
          <r>
            <t xml:space="preserve">Encargos Complementares - Eletricista</t>
          </r>
        </is>
      </c>
      <c r="C6778" s="22" t="inlineStr">
        <is>
          <r>
            <t xml:space="preserve">ORSE</t>
          </r>
        </is>
      </c>
      <c r="D6778" s="22" t="inlineStr">
        <is>
          <r>
            <t xml:space="preserve">h</t>
          </r>
        </is>
      </c>
      <c r="E6778" s="24" t="n">
        <v>0.2</v>
      </c>
      <c r="F6778" s="25" t="n">
        <v>3.81</v>
      </c>
      <c r="G6778" s="25" t="n">
        <f>TRUNC(TRUNC(E6778,8)*F6778,2)</f>
        <v>0.76</v>
      </c>
    </row>
    <row r="6779" customHeight="1" ht="15">
      <c r="A6779" s="22" t="inlineStr">
        <is>
          <r>
            <t xml:space="preserve">S10549</t>
          </r>
        </is>
      </c>
      <c r="B6779" s="23" t="inlineStr">
        <is>
          <r>
            <t xml:space="preserve">Encargos Complementares - Servente</t>
          </r>
        </is>
      </c>
      <c r="C6779" s="22" t="inlineStr">
        <is>
          <r>
            <t xml:space="preserve">ORSE</t>
          </r>
        </is>
      </c>
      <c r="D6779" s="22" t="inlineStr">
        <is>
          <r>
            <t xml:space="preserve">h</t>
          </r>
        </is>
      </c>
      <c r="E6779" s="24" t="n">
        <v>0.2</v>
      </c>
      <c r="F6779" s="25" t="n">
        <v>3.96</v>
      </c>
      <c r="G6779" s="25" t="n">
        <f>TRUNC(TRUNC(E6779,8)*F6779,2)</f>
        <v>0.79</v>
      </c>
    </row>
    <row r="6780" customHeight="1" ht="15">
      <c r="A6780" s="2" t="inlineStr"/>
      <c r="B6780" s="2" t="inlineStr"/>
      <c r="C6780" s="2" t="inlineStr"/>
      <c r="D6780" s="2" t="inlineStr"/>
      <c r="E6780" s="26" t="inlineStr">
        <is>
          <r>
            <t xml:space="preserve">TOTAL Encargos Complementares:</t>
          </r>
        </is>
      </c>
      <c r="F6780" s="26" t="inlineStr"/>
      <c r="G6780" s="27" t="n">
        <f>SUM(G6778:G6779)</f>
        <v>1.55</v>
      </c>
    </row>
    <row r="6781" customHeight="1" ht="15">
      <c r="A6781" s="20" t="inlineStr">
        <is>
          <r>
            <t xml:space="preserve">Material</t>
          </r>
        </is>
      </c>
      <c r="B6781" s="20" t="inlineStr"/>
      <c r="C6781" s="21" t="inlineStr">
        <is>
          <r>
            <t xml:space="preserve">FONTE</t>
          </r>
        </is>
      </c>
      <c r="D6781" s="21" t="inlineStr">
        <is>
          <r>
            <t xml:space="preserve">UNID</t>
          </r>
        </is>
      </c>
      <c r="E6781" s="21" t="inlineStr">
        <is>
          <r>
            <t xml:space="preserve">COEFICIENTE</t>
          </r>
        </is>
      </c>
      <c r="F6781" s="21" t="inlineStr">
        <is>
          <r>
            <t xml:space="preserve">PREÇO UNITÁRIO</t>
          </r>
        </is>
      </c>
      <c r="G6781" s="21" t="inlineStr">
        <is>
          <r>
            <t xml:space="preserve">TOTAL</t>
          </r>
        </is>
      </c>
    </row>
    <row r="6782" customHeight="1" ht="21">
      <c r="A6782" s="22" t="inlineStr">
        <is>
          <r>
            <t xml:space="preserve">I12158</t>
          </r>
        </is>
      </c>
      <c r="B6782" s="23" t="inlineStr">
        <is>
          <r>
            <t xml:space="preserve">Tê horizontal 200 x 100 mm para eletrocalha metálica (ref.: mopa ou similar)</t>
          </r>
        </is>
      </c>
      <c r="C6782" s="22" t="inlineStr">
        <is>
          <r>
            <t xml:space="preserve">ORSE</t>
          </r>
        </is>
      </c>
      <c r="D6782" s="22" t="inlineStr">
        <is>
          <r>
            <t xml:space="preserve">un</t>
          </r>
        </is>
      </c>
      <c r="E6782" s="24" t="n">
        <v>1.0</v>
      </c>
      <c r="F6782" s="25" t="n">
        <v>79.26</v>
      </c>
      <c r="G6782" s="25" t="n">
        <f>TRUNC(TRUNC(E6782,8)*F6782,2)</f>
        <v>79.26</v>
      </c>
    </row>
    <row r="6783" customHeight="1" ht="15">
      <c r="A6783" s="2" t="inlineStr"/>
      <c r="B6783" s="2" t="inlineStr"/>
      <c r="C6783" s="2" t="inlineStr"/>
      <c r="D6783" s="2" t="inlineStr"/>
      <c r="E6783" s="26" t="inlineStr">
        <is>
          <r>
            <t xml:space="preserve">TOTAL Material:</t>
          </r>
        </is>
      </c>
      <c r="F6783" s="26" t="inlineStr"/>
      <c r="G6783" s="27" t="n">
        <f>SUM(G6782:G6782)</f>
        <v>79.26</v>
      </c>
    </row>
    <row r="6784" customHeight="1" ht="15">
      <c r="A6784" s="20" t="inlineStr">
        <is>
          <r>
            <t xml:space="preserve">Mão de Obra</t>
          </r>
        </is>
      </c>
      <c r="B6784" s="20" t="inlineStr"/>
      <c r="C6784" s="21" t="inlineStr">
        <is>
          <r>
            <t xml:space="preserve">FONTE</t>
          </r>
        </is>
      </c>
      <c r="D6784" s="21" t="inlineStr">
        <is>
          <r>
            <t xml:space="preserve">UNID</t>
          </r>
        </is>
      </c>
      <c r="E6784" s="21" t="inlineStr">
        <is>
          <r>
            <t xml:space="preserve">COEFICIENTE</t>
          </r>
        </is>
      </c>
      <c r="F6784" s="21" t="inlineStr">
        <is>
          <r>
            <t xml:space="preserve">PREÇO UNITÁRIO</t>
          </r>
        </is>
      </c>
      <c r="G6784" s="21" t="inlineStr">
        <is>
          <r>
            <t xml:space="preserve">TOTAL</t>
          </r>
        </is>
      </c>
    </row>
    <row r="6785" customHeight="1" ht="15">
      <c r="A6785" s="22" t="inlineStr">
        <is>
          <r>
            <t xml:space="preserve">I02436S</t>
          </r>
        </is>
      </c>
      <c r="B6785" s="23" t="inlineStr">
        <is>
          <r>
            <t xml:space="preserve">Eletricista (horista)</t>
          </r>
        </is>
      </c>
      <c r="C6785" s="22" t="inlineStr">
        <is>
          <r>
            <t xml:space="preserve">ORSE</t>
          </r>
        </is>
      </c>
      <c r="D6785" s="22" t="inlineStr">
        <is>
          <r>
            <t xml:space="preserve">h</t>
          </r>
        </is>
      </c>
      <c r="E6785" s="24" t="n">
        <v>0.2</v>
      </c>
      <c r="F6785" s="25" t="n">
        <v>20.44</v>
      </c>
      <c r="G6785" s="25" t="n">
        <f>TRUNC(TRUNC(E6785,8)*F6785,2)</f>
        <v>4.08</v>
      </c>
    </row>
    <row r="6786" customHeight="1" ht="15">
      <c r="A6786" s="22" t="inlineStr">
        <is>
          <r>
            <t xml:space="preserve">I06111S</t>
          </r>
        </is>
      </c>
      <c r="B6786" s="23" t="inlineStr">
        <is>
          <r>
            <t xml:space="preserve">Servente de obras (horista)</t>
          </r>
        </is>
      </c>
      <c r="C6786" s="22" t="inlineStr">
        <is>
          <r>
            <t xml:space="preserve">ORSE</t>
          </r>
        </is>
      </c>
      <c r="D6786" s="22" t="inlineStr">
        <is>
          <r>
            <t xml:space="preserve">h</t>
          </r>
        </is>
      </c>
      <c r="E6786" s="24" t="n">
        <v>0.2</v>
      </c>
      <c r="F6786" s="25" t="n">
        <v>14.58</v>
      </c>
      <c r="G6786" s="25" t="n">
        <f>TRUNC(TRUNC(E6786,8)*F6786,2)</f>
        <v>2.91</v>
      </c>
    </row>
    <row r="6787" customHeight="1" ht="15">
      <c r="A6787" s="2" t="inlineStr"/>
      <c r="B6787" s="2" t="inlineStr"/>
      <c r="C6787" s="2" t="inlineStr"/>
      <c r="D6787" s="2" t="inlineStr"/>
      <c r="E6787" s="26" t="inlineStr">
        <is>
          <r>
            <t xml:space="preserve">TOTAL Mão de Obra:</t>
          </r>
        </is>
      </c>
      <c r="F6787" s="26" t="inlineStr"/>
      <c r="G6787" s="27" t="n">
        <f>SUM(G6785:G6786)</f>
        <v>6.99</v>
      </c>
    </row>
    <row r="6788" customHeight="1" ht="15">
      <c r="A6788" s="2" t="inlineStr"/>
      <c r="B6788" s="2" t="inlineStr"/>
      <c r="C6788" s="2" t="inlineStr"/>
      <c r="D6788" s="2" t="inlineStr"/>
      <c r="E6788" s="28" t="inlineStr">
        <is>
          <r>
            <t xml:space="preserve">VALOR:</t>
          </r>
        </is>
      </c>
      <c r="F6788" s="28" t="inlineStr"/>
      <c r="G6788" s="29" t="n">
        <f>ROUND(SUM(G6780,G6783,G6787),2)</f>
        <v>87.81</v>
      </c>
    </row>
    <row r="6789" customHeight="1" ht="15">
      <c r="A6789" s="2" t="inlineStr"/>
      <c r="B6789" s="2" t="inlineStr"/>
      <c r="C6789" s="2" t="inlineStr"/>
      <c r="D6789" s="2" t="inlineStr"/>
      <c r="E6789" s="28" t="inlineStr">
        <is>
          <r>
            <t xml:space="preserve">VALOR BDI (20.34%):</t>
          </r>
        </is>
      </c>
      <c r="F6789" s="28" t="inlineStr"/>
      <c r="G6789" s="29" t="n">
        <f>ROUND(G6788*(20.34/100),2)</f>
        <v>17.86</v>
      </c>
    </row>
    <row r="6790" customHeight="1" ht="15">
      <c r="A6790" s="2" t="inlineStr"/>
      <c r="B6790" s="2" t="inlineStr"/>
      <c r="C6790" s="2" t="inlineStr"/>
      <c r="D6790" s="2" t="inlineStr"/>
      <c r="E6790" s="28" t="inlineStr">
        <is>
          <r>
            <t xml:space="preserve">VALOR COM BDI:</t>
          </r>
        </is>
      </c>
      <c r="F6790" s="28" t="inlineStr"/>
      <c r="G6790" s="29" t="n">
        <f>G6789+G6788</f>
        <v>105.67</v>
      </c>
    </row>
    <row r="6791" customHeight="1" ht="10">
      <c r="A6791" s="2" t="inlineStr"/>
      <c r="B6791" s="2" t="inlineStr"/>
      <c r="C6791" s="2" t="inlineStr"/>
      <c r="D6791" s="2" t="inlineStr"/>
      <c r="E6791" s="18" t="inlineStr"/>
      <c r="F6791" s="18" t="inlineStr"/>
      <c r="G6791" s="18" t="inlineStr"/>
    </row>
    <row r="6792" customHeight="1" ht="20">
      <c r="A6792" s="19" t="inlineStr">
        <is>
          <r>
            <t xml:space="preserve">​86888​ VASO SANITÁRIO SIFONADO COM CAIXA ACOPLADA LOUÇA BRANCA - FORNECIMENTO E INSTALAÇÃO. AF_01/2020​ (UN)</t>
          </r>
        </is>
      </c>
      <c r="B6792" s="19" t="inlineStr"/>
      <c r="C6792" s="19" t="inlineStr"/>
      <c r="D6792" s="19" t="inlineStr"/>
      <c r="E6792" s="19" t="inlineStr"/>
      <c r="F6792" s="19" t="inlineStr"/>
      <c r="G6792" s="19" t="inlineStr"/>
    </row>
    <row r="6793" customHeight="1" ht="15">
      <c r="A6793" s="20" t="inlineStr">
        <is>
          <r>
            <t xml:space="preserve">Material</t>
          </r>
        </is>
      </c>
      <c r="B6793" s="20" t="inlineStr"/>
      <c r="C6793" s="21" t="inlineStr">
        <is>
          <r>
            <t xml:space="preserve">FONTE</t>
          </r>
        </is>
      </c>
      <c r="D6793" s="21" t="inlineStr">
        <is>
          <r>
            <t xml:space="preserve">UNID</t>
          </r>
        </is>
      </c>
      <c r="E6793" s="21" t="inlineStr">
        <is>
          <r>
            <t xml:space="preserve">COEFICIENTE</t>
          </r>
        </is>
      </c>
      <c r="F6793" s="21" t="inlineStr">
        <is>
          <r>
            <t xml:space="preserve">PREÇO UNITÁRIO</t>
          </r>
        </is>
      </c>
      <c r="G6793" s="21" t="inlineStr">
        <is>
          <r>
            <t xml:space="preserve">TOTAL</t>
          </r>
        </is>
      </c>
    </row>
    <row r="6794" customHeight="1" ht="21">
      <c r="A6794" s="22" t="inlineStr">
        <is>
          <r>
            <t xml:space="preserve">00006138</t>
          </r>
        </is>
      </c>
      <c r="B6794" s="23" t="inlineStr">
        <is>
          <r>
            <t xml:space="preserve">ANEL DE VEDACAO, PVC FLEXIVEL, 100 MM, PARA SAIDA DE BACIA / VASO SANITARIO</t>
          </r>
        </is>
      </c>
      <c r="C6794" s="22" t="inlineStr">
        <is>
          <r>
            <t xml:space="preserve">SINAPI</t>
          </r>
        </is>
      </c>
      <c r="D6794" s="22" t="inlineStr">
        <is>
          <r>
            <t xml:space="preserve">UN</t>
          </r>
        </is>
      </c>
      <c r="E6794" s="24" t="n">
        <v>1.0</v>
      </c>
      <c r="F6794" s="25" t="n">
        <v>14.24</v>
      </c>
      <c r="G6794" s="25" t="n">
        <f>TRUNC(TRUNC(E6794,8)*F6794,2)</f>
        <v>14.24</v>
      </c>
    </row>
    <row r="6795" customHeight="1" ht="21">
      <c r="A6795" s="22" t="inlineStr">
        <is>
          <r>
            <t xml:space="preserve">00010422</t>
          </r>
        </is>
      </c>
      <c r="B6795" s="23" t="inlineStr">
        <is>
          <r>
            <t xml:space="preserve">BACIA SANITARIA (VASO) COM CAIXA ACOPLADA, SIFAO APARENTE, DE LOUCA BRANCA (SEM ASSENTO)</t>
          </r>
        </is>
      </c>
      <c r="C6795" s="22" t="inlineStr">
        <is>
          <r>
            <t xml:space="preserve">SINAPI</t>
          </r>
        </is>
      </c>
      <c r="D6795" s="22" t="inlineStr">
        <is>
          <r>
            <t xml:space="preserve">UN</t>
          </r>
        </is>
      </c>
      <c r="E6795" s="24" t="n">
        <v>1.0</v>
      </c>
      <c r="F6795" s="25" t="n">
        <v>411.22</v>
      </c>
      <c r="G6795" s="25" t="n">
        <f>TRUNC(TRUNC(E6795,8)*F6795,2)</f>
        <v>411.22</v>
      </c>
    </row>
    <row r="6796" customHeight="1" ht="29">
      <c r="A6796" s="22" t="inlineStr">
        <is>
          <r>
            <t xml:space="preserve">00004384</t>
          </r>
        </is>
      </c>
      <c r="B6796" s="23" t="inlineStr">
        <is>
          <r>
            <t xml:space="preserve">PARAFUSO NIQUELADO COM ACABAMENTO CROMADO PARA FIXAR PECA SANITARIA, INCLUI PORCA CEGA, ARRUELA E BUCHA DE NYLON TAMANHO S-10</t>
          </r>
        </is>
      </c>
      <c r="C6796" s="22" t="inlineStr">
        <is>
          <r>
            <t xml:space="preserve">SINAPI</t>
          </r>
        </is>
      </c>
      <c r="D6796" s="22" t="inlineStr">
        <is>
          <r>
            <t xml:space="preserve">UN</t>
          </r>
        </is>
      </c>
      <c r="E6796" s="24" t="n">
        <v>2.0</v>
      </c>
      <c r="F6796" s="25" t="n">
        <v>31.17</v>
      </c>
      <c r="G6796" s="25" t="n">
        <f>TRUNC(TRUNC(E6796,8)*F6796,2)</f>
        <v>62.34</v>
      </c>
    </row>
    <row r="6797" customHeight="1" ht="15">
      <c r="A6797" s="22" t="inlineStr">
        <is>
          <r>
            <t xml:space="preserve">00037329</t>
          </r>
        </is>
      </c>
      <c r="B6797" s="23" t="inlineStr">
        <is>
          <r>
            <t xml:space="preserve">REJUNTE EPOXI, QUALQUER COR</t>
          </r>
        </is>
      </c>
      <c r="C6797" s="22" t="inlineStr">
        <is>
          <r>
            <t xml:space="preserve">SINAPI</t>
          </r>
        </is>
      </c>
      <c r="D6797" s="22" t="inlineStr">
        <is>
          <r>
            <t xml:space="preserve">KG</t>
          </r>
        </is>
      </c>
      <c r="E6797" s="24" t="n">
        <v>0.0881</v>
      </c>
      <c r="F6797" s="25" t="n">
        <v>144.69</v>
      </c>
      <c r="G6797" s="25" t="n">
        <f>TRUNC(TRUNC(E6797,8)*F6797,2)</f>
        <v>12.74</v>
      </c>
    </row>
    <row r="6798" customHeight="1" ht="15">
      <c r="A6798" s="2" t="inlineStr"/>
      <c r="B6798" s="2" t="inlineStr"/>
      <c r="C6798" s="2" t="inlineStr"/>
      <c r="D6798" s="2" t="inlineStr"/>
      <c r="E6798" s="26" t="inlineStr">
        <is>
          <r>
            <t xml:space="preserve">TOTAL Material:</t>
          </r>
        </is>
      </c>
      <c r="F6798" s="26" t="inlineStr"/>
      <c r="G6798" s="27" t="n">
        <f>SUM(G6794:G6797)</f>
        <v>500.54</v>
      </c>
    </row>
    <row r="6799" customHeight="1" ht="15">
      <c r="A6799" s="20" t="inlineStr">
        <is>
          <r>
            <t xml:space="preserve">Mão de Obra com Encargos Complementares</t>
          </r>
        </is>
      </c>
      <c r="B6799" s="20" t="inlineStr"/>
      <c r="C6799" s="21" t="inlineStr">
        <is>
          <r>
            <t xml:space="preserve">FONTE</t>
          </r>
        </is>
      </c>
      <c r="D6799" s="21" t="inlineStr">
        <is>
          <r>
            <t xml:space="preserve">UNID</t>
          </r>
        </is>
      </c>
      <c r="E6799" s="21" t="inlineStr">
        <is>
          <r>
            <t xml:space="preserve">COEFICIENTE</t>
          </r>
        </is>
      </c>
      <c r="F6799" s="21" t="inlineStr">
        <is>
          <r>
            <t xml:space="preserve">PREÇO UNITÁRIO</t>
          </r>
        </is>
      </c>
      <c r="G6799" s="21" t="inlineStr">
        <is>
          <r>
            <t xml:space="preserve">TOTAL</t>
          </r>
        </is>
      </c>
    </row>
    <row r="6800" customHeight="1" ht="21">
      <c r="A6800" s="22" t="inlineStr">
        <is>
          <r>
            <t xml:space="preserve">88267</t>
          </r>
        </is>
      </c>
      <c r="B6800" s="23" t="inlineStr">
        <is>
          <r>
            <t xml:space="preserve">ENCANADOR OU BOMBEIRO HIDRÁULICO COM ENCARGOS COMPLEMENTARES</t>
          </r>
        </is>
      </c>
      <c r="C6800" s="22" t="inlineStr">
        <is>
          <r>
            <t xml:space="preserve">SINAPI</t>
          </r>
        </is>
      </c>
      <c r="D6800" s="22" t="inlineStr">
        <is>
          <r>
            <t xml:space="preserve">H</t>
          </r>
        </is>
      </c>
      <c r="E6800" s="24" t="n">
        <v>0.7791</v>
      </c>
      <c r="F6800" s="25" t="n">
        <v>29.86</v>
      </c>
      <c r="G6800" s="25" t="n">
        <f>TRUNC(TRUNC(E6800,8)*F6800,2)</f>
        <v>23.26</v>
      </c>
    </row>
    <row r="6801" customHeight="1" ht="15">
      <c r="A6801" s="22" t="inlineStr">
        <is>
          <r>
            <t xml:space="preserve">88316</t>
          </r>
        </is>
      </c>
      <c r="B6801" s="23" t="inlineStr">
        <is>
          <r>
            <t xml:space="preserve">SERVENTE COM ENCARGOS COMPLEMENTARES</t>
          </r>
        </is>
      </c>
      <c r="C6801" s="22" t="inlineStr">
        <is>
          <r>
            <t xml:space="preserve">SINAPI</t>
          </r>
        </is>
      </c>
      <c r="D6801" s="22" t="inlineStr">
        <is>
          <r>
            <t xml:space="preserve">H</t>
          </r>
        </is>
      </c>
      <c r="E6801" s="24" t="n">
        <v>0.4384</v>
      </c>
      <c r="F6801" s="25" t="n">
        <v>23.56</v>
      </c>
      <c r="G6801" s="25" t="n">
        <f>TRUNC(TRUNC(E6801,8)*F6801,2)</f>
        <v>10.32</v>
      </c>
    </row>
    <row r="6802" customHeight="1" ht="18">
      <c r="A6802" s="2" t="inlineStr"/>
      <c r="B6802" s="2" t="inlineStr"/>
      <c r="C6802" s="2" t="inlineStr"/>
      <c r="D6802" s="2" t="inlineStr"/>
      <c r="E6802" s="26" t="inlineStr">
        <is>
          <r>
            <t xml:space="preserve">TOTAL Mão de Obra com Encargos Complementares:</t>
          </r>
        </is>
      </c>
      <c r="F6802" s="26" t="inlineStr"/>
      <c r="G6802" s="27" t="n">
        <f>SUM(G6800:G6801)</f>
        <v>33.58</v>
      </c>
    </row>
    <row r="6803" customHeight="1" ht="15">
      <c r="A6803" s="2" t="inlineStr"/>
      <c r="B6803" s="2" t="inlineStr"/>
      <c r="C6803" s="2" t="inlineStr"/>
      <c r="D6803" s="2" t="inlineStr"/>
      <c r="E6803" s="28" t="inlineStr">
        <is>
          <r>
            <t xml:space="preserve">VALOR:</t>
          </r>
        </is>
      </c>
      <c r="F6803" s="28" t="inlineStr"/>
      <c r="G6803" s="29" t="n">
        <f>ROUND(SUM(G6798,G6802),2)</f>
        <v>534.12</v>
      </c>
    </row>
    <row r="6804" customHeight="1" ht="15">
      <c r="A6804" s="2" t="inlineStr"/>
      <c r="B6804" s="2" t="inlineStr"/>
      <c r="C6804" s="2" t="inlineStr"/>
      <c r="D6804" s="2" t="inlineStr"/>
      <c r="E6804" s="28" t="inlineStr">
        <is>
          <r>
            <t xml:space="preserve">VALOR BDI (20.34%):</t>
          </r>
        </is>
      </c>
      <c r="F6804" s="28" t="inlineStr"/>
      <c r="G6804" s="29" t="n">
        <f>ROUND(G6803*(20.34/100),2)</f>
        <v>108.64</v>
      </c>
    </row>
    <row r="6805" customHeight="1" ht="15">
      <c r="A6805" s="2" t="inlineStr"/>
      <c r="B6805" s="2" t="inlineStr"/>
      <c r="C6805" s="2" t="inlineStr"/>
      <c r="D6805" s="2" t="inlineStr"/>
      <c r="E6805" s="28" t="inlineStr">
        <is>
          <r>
            <t xml:space="preserve">VALOR COM BDI:</t>
          </r>
        </is>
      </c>
      <c r="F6805" s="28" t="inlineStr"/>
      <c r="G6805" s="29" t="n">
        <f>G6804+G6803</f>
        <v>642.76</v>
      </c>
    </row>
    <row r="6806" customHeight="1" ht="10">
      <c r="A6806" s="2" t="inlineStr"/>
      <c r="B6806" s="2" t="inlineStr"/>
      <c r="C6806" s="2" t="inlineStr"/>
      <c r="D6806" s="2" t="inlineStr"/>
      <c r="E6806" s="18" t="inlineStr"/>
      <c r="F6806" s="18" t="inlineStr"/>
      <c r="G6806" s="18" t="inlineStr"/>
    </row>
    <row r="6807" customHeight="1" ht="20">
      <c r="A6807" s="19" t="inlineStr">
        <is>
          <r>
            <t xml:space="preserve">​90587​ VIBRADOR DE IMERSÃO, DIÂMETRO DE PONTEIRA 45MM, MOTOR ELÉTRICO TRIFÁSICO POTÊNCIA DE 2 CV - CHI DIURNO. AF_06/2015​ (CHI)</t>
          </r>
        </is>
      </c>
      <c r="B6807" s="19" t="inlineStr"/>
      <c r="C6807" s="19" t="inlineStr"/>
      <c r="D6807" s="19" t="inlineStr"/>
      <c r="E6807" s="19" t="inlineStr"/>
      <c r="F6807" s="19" t="inlineStr"/>
      <c r="G6807" s="19" t="inlineStr"/>
    </row>
    <row r="6808" customHeight="1" ht="15">
      <c r="A6808" s="20" t="inlineStr">
        <is>
          <r>
            <t xml:space="preserve">Serviço</t>
          </r>
        </is>
      </c>
      <c r="B6808" s="20" t="inlineStr"/>
      <c r="C6808" s="21" t="inlineStr">
        <is>
          <r>
            <t xml:space="preserve">FONTE</t>
          </r>
        </is>
      </c>
      <c r="D6808" s="21" t="inlineStr">
        <is>
          <r>
            <t xml:space="preserve">UNID</t>
          </r>
        </is>
      </c>
      <c r="E6808" s="21" t="inlineStr">
        <is>
          <r>
            <t xml:space="preserve">COEFICIENTE</t>
          </r>
        </is>
      </c>
      <c r="F6808" s="21" t="inlineStr">
        <is>
          <r>
            <t xml:space="preserve">PREÇO UNITÁRIO</t>
          </r>
        </is>
      </c>
      <c r="G6808" s="21" t="inlineStr">
        <is>
          <r>
            <t xml:space="preserve">TOTAL</t>
          </r>
        </is>
      </c>
    </row>
    <row r="6809" customHeight="1" ht="29">
      <c r="A6809" s="22" t="inlineStr">
        <is>
          <r>
            <t xml:space="preserve">90582</t>
          </r>
        </is>
      </c>
      <c r="B6809" s="23" t="inlineStr">
        <is>
          <r>
            <t xml:space="preserve">VIBRADOR DE IMERSÃO, DIÂMETRO DE PONTEIRA 45MM, MOTOR ELÉTRICO TRIFÁSICO POTÊNCIA DE 2 CV - DEPRECIAÇÃO. AF_06/2015</t>
          </r>
        </is>
      </c>
      <c r="C6809" s="22" t="inlineStr">
        <is>
          <r>
            <t xml:space="preserve">SINAPI</t>
          </r>
        </is>
      </c>
      <c r="D6809" s="22" t="inlineStr">
        <is>
          <r>
            <t xml:space="preserve">H</t>
          </r>
        </is>
      </c>
      <c r="E6809" s="24" t="n">
        <v>1.0</v>
      </c>
      <c r="F6809" s="25" t="n">
        <v>0.46</v>
      </c>
      <c r="G6809" s="25" t="n">
        <f>TRUNC(TRUNC(E6809,8)*F6809,2)</f>
        <v>0.46</v>
      </c>
    </row>
    <row r="6810" customHeight="1" ht="29">
      <c r="A6810" s="22" t="inlineStr">
        <is>
          <r>
            <t xml:space="preserve">90583</t>
          </r>
        </is>
      </c>
      <c r="B6810" s="23" t="inlineStr">
        <is>
          <r>
            <t xml:space="preserve">VIBRADOR DE IMERSÃO, DIÂMETRO DE PONTEIRA 45MM, MOTOR ELÉTRICO TRIFÁSICO POTÊNCIA DE 2 CV - JUROS. AF_06/2015</t>
          </r>
        </is>
      </c>
      <c r="C6810" s="22" t="inlineStr">
        <is>
          <r>
            <t xml:space="preserve">SINAPI</t>
          </r>
        </is>
      </c>
      <c r="D6810" s="22" t="inlineStr">
        <is>
          <r>
            <t xml:space="preserve">H</t>
          </r>
        </is>
      </c>
      <c r="E6810" s="24" t="n">
        <v>1.0</v>
      </c>
      <c r="F6810" s="25" t="n">
        <v>0.1</v>
      </c>
      <c r="G6810" s="25" t="n">
        <f>TRUNC(TRUNC(E6810,8)*F6810,2)</f>
        <v>0.1</v>
      </c>
    </row>
    <row r="6811" customHeight="1" ht="15">
      <c r="A6811" s="2" t="inlineStr"/>
      <c r="B6811" s="2" t="inlineStr"/>
      <c r="C6811" s="2" t="inlineStr"/>
      <c r="D6811" s="2" t="inlineStr"/>
      <c r="E6811" s="26" t="inlineStr">
        <is>
          <r>
            <t xml:space="preserve">TOTAL Serviço:</t>
          </r>
        </is>
      </c>
      <c r="F6811" s="26" t="inlineStr"/>
      <c r="G6811" s="27" t="n">
        <f>SUM(G6809:G6810)</f>
        <v>0.56</v>
      </c>
    </row>
    <row r="6812" customHeight="1" ht="15">
      <c r="A6812" s="2" t="inlineStr"/>
      <c r="B6812" s="2" t="inlineStr"/>
      <c r="C6812" s="2" t="inlineStr"/>
      <c r="D6812" s="2" t="inlineStr"/>
      <c r="E6812" s="28" t="inlineStr">
        <is>
          <r>
            <t xml:space="preserve">VALOR:</t>
          </r>
        </is>
      </c>
      <c r="F6812" s="28" t="inlineStr"/>
      <c r="G6812" s="29" t="n">
        <f>ROUND(SUM(G6811),2)</f>
        <v>0.56</v>
      </c>
    </row>
    <row r="6813" customHeight="1" ht="15">
      <c r="A6813" s="2" t="inlineStr"/>
      <c r="B6813" s="2" t="inlineStr"/>
      <c r="C6813" s="2" t="inlineStr"/>
      <c r="D6813" s="2" t="inlineStr"/>
      <c r="E6813" s="28" t="inlineStr">
        <is>
          <r>
            <t xml:space="preserve">VALOR BDI (20.34%):</t>
          </r>
        </is>
      </c>
      <c r="F6813" s="28" t="inlineStr"/>
      <c r="G6813" s="29" t="n">
        <f>ROUND(G6812*(20.34/100),2)</f>
        <v>0.11</v>
      </c>
    </row>
    <row r="6814" customHeight="1" ht="15">
      <c r="A6814" s="2" t="inlineStr"/>
      <c r="B6814" s="2" t="inlineStr"/>
      <c r="C6814" s="2" t="inlineStr"/>
      <c r="D6814" s="2" t="inlineStr"/>
      <c r="E6814" s="28" t="inlineStr">
        <is>
          <r>
            <t xml:space="preserve">VALOR COM BDI:</t>
          </r>
        </is>
      </c>
      <c r="F6814" s="28" t="inlineStr"/>
      <c r="G6814" s="29" t="n">
        <f>G6813+G6812</f>
        <v>0.67</v>
      </c>
    </row>
    <row r="6815" customHeight="1" ht="10">
      <c r="A6815" s="2" t="inlineStr"/>
      <c r="B6815" s="2" t="inlineStr"/>
      <c r="C6815" s="2" t="inlineStr"/>
      <c r="D6815" s="2" t="inlineStr"/>
      <c r="E6815" s="18" t="inlineStr"/>
      <c r="F6815" s="18" t="inlineStr"/>
      <c r="G6815" s="18" t="inlineStr"/>
    </row>
    <row r="6816" customHeight="1" ht="20">
      <c r="A6816" s="19" t="inlineStr">
        <is>
          <r>
            <t xml:space="preserve">​90586​ VIBRADOR DE IMERSÃO, DIÂMETRO DE PONTEIRA 45MM, MOTOR ELÉTRICO TRIFÁSICO POTÊNCIA DE 2 CV - CHP DIURNO. AF_06/2015​ (CHP)</t>
          </r>
        </is>
      </c>
      <c r="B6816" s="19" t="inlineStr"/>
      <c r="C6816" s="19" t="inlineStr"/>
      <c r="D6816" s="19" t="inlineStr"/>
      <c r="E6816" s="19" t="inlineStr"/>
      <c r="F6816" s="19" t="inlineStr"/>
      <c r="G6816" s="19" t="inlineStr"/>
    </row>
    <row r="6817" customHeight="1" ht="15">
      <c r="A6817" s="20" t="inlineStr">
        <is>
          <r>
            <t xml:space="preserve">Serviço</t>
          </r>
        </is>
      </c>
      <c r="B6817" s="20" t="inlineStr"/>
      <c r="C6817" s="21" t="inlineStr">
        <is>
          <r>
            <t xml:space="preserve">FONTE</t>
          </r>
        </is>
      </c>
      <c r="D6817" s="21" t="inlineStr">
        <is>
          <r>
            <t xml:space="preserve">UNID</t>
          </r>
        </is>
      </c>
      <c r="E6817" s="21" t="inlineStr">
        <is>
          <r>
            <t xml:space="preserve">COEFICIENTE</t>
          </r>
        </is>
      </c>
      <c r="F6817" s="21" t="inlineStr">
        <is>
          <r>
            <t xml:space="preserve">PREÇO UNITÁRIO</t>
          </r>
        </is>
      </c>
      <c r="G6817" s="21" t="inlineStr">
        <is>
          <r>
            <t xml:space="preserve">TOTAL</t>
          </r>
        </is>
      </c>
    </row>
    <row r="6818" customHeight="1" ht="29">
      <c r="A6818" s="22" t="inlineStr">
        <is>
          <r>
            <t xml:space="preserve">90582</t>
          </r>
        </is>
      </c>
      <c r="B6818" s="23" t="inlineStr">
        <is>
          <r>
            <t xml:space="preserve">VIBRADOR DE IMERSÃO, DIÂMETRO DE PONTEIRA 45MM, MOTOR ELÉTRICO TRIFÁSICO POTÊNCIA DE 2 CV - DEPRECIAÇÃO. AF_06/2015</t>
          </r>
        </is>
      </c>
      <c r="C6818" s="22" t="inlineStr">
        <is>
          <r>
            <t xml:space="preserve">SINAPI</t>
          </r>
        </is>
      </c>
      <c r="D6818" s="22" t="inlineStr">
        <is>
          <r>
            <t xml:space="preserve">H</t>
          </r>
        </is>
      </c>
      <c r="E6818" s="24" t="n">
        <v>1.0</v>
      </c>
      <c r="F6818" s="25" t="n">
        <v>0.46</v>
      </c>
      <c r="G6818" s="25" t="n">
        <f>TRUNC(TRUNC(E6818,8)*F6818,2)</f>
        <v>0.46</v>
      </c>
    </row>
    <row r="6819" customHeight="1" ht="29">
      <c r="A6819" s="22" t="inlineStr">
        <is>
          <r>
            <t xml:space="preserve">90583</t>
          </r>
        </is>
      </c>
      <c r="B6819" s="23" t="inlineStr">
        <is>
          <r>
            <t xml:space="preserve">VIBRADOR DE IMERSÃO, DIÂMETRO DE PONTEIRA 45MM, MOTOR ELÉTRICO TRIFÁSICO POTÊNCIA DE 2 CV - JUROS. AF_06/2015</t>
          </r>
        </is>
      </c>
      <c r="C6819" s="22" t="inlineStr">
        <is>
          <r>
            <t xml:space="preserve">SINAPI</t>
          </r>
        </is>
      </c>
      <c r="D6819" s="22" t="inlineStr">
        <is>
          <r>
            <t xml:space="preserve">H</t>
          </r>
        </is>
      </c>
      <c r="E6819" s="24" t="n">
        <v>1.0</v>
      </c>
      <c r="F6819" s="25" t="n">
        <v>0.1</v>
      </c>
      <c r="G6819" s="25" t="n">
        <f>TRUNC(TRUNC(E6819,8)*F6819,2)</f>
        <v>0.1</v>
      </c>
    </row>
    <row r="6820" customHeight="1" ht="29">
      <c r="A6820" s="22" t="inlineStr">
        <is>
          <r>
            <t xml:space="preserve">90584</t>
          </r>
        </is>
      </c>
      <c r="B6820" s="23" t="inlineStr">
        <is>
          <r>
            <t xml:space="preserve">VIBRADOR DE IMERSÃO, DIÂMETRO DE PONTEIRA 45MM, MOTOR ELÉTRICO TRIFÁSICO POTÊNCIA DE 2 CV - MANUTENÇÃO. AF_06/2015</t>
          </r>
        </is>
      </c>
      <c r="C6820" s="22" t="inlineStr">
        <is>
          <r>
            <t xml:space="preserve">SINAPI</t>
          </r>
        </is>
      </c>
      <c r="D6820" s="22" t="inlineStr">
        <is>
          <r>
            <t xml:space="preserve">H</t>
          </r>
        </is>
      </c>
      <c r="E6820" s="24" t="n">
        <v>1.0</v>
      </c>
      <c r="F6820" s="25" t="n">
        <v>0.36</v>
      </c>
      <c r="G6820" s="25" t="n">
        <f>TRUNC(TRUNC(E6820,8)*F6820,2)</f>
        <v>0.36</v>
      </c>
    </row>
    <row r="6821" customHeight="1" ht="29">
      <c r="A6821" s="22" t="inlineStr">
        <is>
          <r>
            <t xml:space="preserve">90585</t>
          </r>
        </is>
      </c>
      <c r="B6821" s="23" t="inlineStr">
        <is>
          <r>
            <t xml:space="preserve">VIBRADOR DE IMERSÃO, DIÂMETRO DE PONTEIRA 45MM, MOTOR ELÉTRICO TRIFÁSICO POTÊNCIA DE 2 CV - MATERIAIS NA OPERAÇÃO. AF_06/2015</t>
          </r>
        </is>
      </c>
      <c r="C6821" s="22" t="inlineStr">
        <is>
          <r>
            <t xml:space="preserve">SINAPI</t>
          </r>
        </is>
      </c>
      <c r="D6821" s="22" t="inlineStr">
        <is>
          <r>
            <t xml:space="preserve">H</t>
          </r>
        </is>
      </c>
      <c r="E6821" s="24" t="n">
        <v>1.0</v>
      </c>
      <c r="F6821" s="25" t="n">
        <v>0.52</v>
      </c>
      <c r="G6821" s="25" t="n">
        <f>TRUNC(TRUNC(E6821,8)*F6821,2)</f>
        <v>0.52</v>
      </c>
    </row>
    <row r="6822" customHeight="1" ht="15">
      <c r="A6822" s="2" t="inlineStr"/>
      <c r="B6822" s="2" t="inlineStr"/>
      <c r="C6822" s="2" t="inlineStr"/>
      <c r="D6822" s="2" t="inlineStr"/>
      <c r="E6822" s="26" t="inlineStr">
        <is>
          <r>
            <t xml:space="preserve">TOTAL Serviço:</t>
          </r>
        </is>
      </c>
      <c r="F6822" s="26" t="inlineStr"/>
      <c r="G6822" s="27" t="n">
        <f>SUM(G6818:G6821)</f>
        <v>1.44</v>
      </c>
    </row>
    <row r="6823" customHeight="1" ht="15">
      <c r="A6823" s="2" t="inlineStr"/>
      <c r="B6823" s="2" t="inlineStr"/>
      <c r="C6823" s="2" t="inlineStr"/>
      <c r="D6823" s="2" t="inlineStr"/>
      <c r="E6823" s="28" t="inlineStr">
        <is>
          <r>
            <t xml:space="preserve">VALOR:</t>
          </r>
        </is>
      </c>
      <c r="F6823" s="28" t="inlineStr"/>
      <c r="G6823" s="29" t="n">
        <f>ROUND(SUM(G6822),2)</f>
        <v>1.44</v>
      </c>
    </row>
    <row r="6824" customHeight="1" ht="15">
      <c r="A6824" s="2" t="inlineStr"/>
      <c r="B6824" s="2" t="inlineStr"/>
      <c r="C6824" s="2" t="inlineStr"/>
      <c r="D6824" s="2" t="inlineStr"/>
      <c r="E6824" s="28" t="inlineStr">
        <is>
          <r>
            <t xml:space="preserve">VALOR BDI (20.34%):</t>
          </r>
        </is>
      </c>
      <c r="F6824" s="28" t="inlineStr"/>
      <c r="G6824" s="29" t="n">
        <f>ROUND(G6823*(20.34/100),2)</f>
        <v>0.29</v>
      </c>
    </row>
    <row r="6825" customHeight="1" ht="15">
      <c r="A6825" s="2" t="inlineStr"/>
      <c r="B6825" s="2" t="inlineStr"/>
      <c r="C6825" s="2" t="inlineStr"/>
      <c r="D6825" s="2" t="inlineStr"/>
      <c r="E6825" s="28" t="inlineStr">
        <is>
          <r>
            <t xml:space="preserve">VALOR COM BDI:</t>
          </r>
        </is>
      </c>
      <c r="F6825" s="28" t="inlineStr"/>
      <c r="G6825" s="29" t="n">
        <f>G6824+G6823</f>
        <v>1.73</v>
      </c>
    </row>
    <row r="6826" customHeight="1" ht="10">
      <c r="A6826" s="2" t="inlineStr"/>
      <c r="B6826" s="2" t="inlineStr"/>
      <c r="C6826" s="2" t="inlineStr"/>
      <c r="D6826" s="2" t="inlineStr"/>
      <c r="E6826" s="18" t="inlineStr"/>
      <c r="F6826" s="18" t="inlineStr"/>
      <c r="G6826" s="18" t="inlineStr"/>
    </row>
    <row r="6827" customHeight="1" ht="20">
      <c r="A6827" s="19" t="inlineStr">
        <is>
          <r>
            <t xml:space="preserve">​90582​ VIBRADOR DE IMERSÃO, DIÂMETRO DE PONTEIRA 45MM, MOTOR ELÉTRICO TRIFÁSICO POTÊNCIA DE 2 CV - DEPRECIAÇÃO. AF_06/2015​ (H)</t>
          </r>
        </is>
      </c>
      <c r="B6827" s="19" t="inlineStr"/>
      <c r="C6827" s="19" t="inlineStr"/>
      <c r="D6827" s="19" t="inlineStr"/>
      <c r="E6827" s="19" t="inlineStr"/>
      <c r="F6827" s="19" t="inlineStr"/>
      <c r="G6827" s="19" t="inlineStr"/>
    </row>
    <row r="6828" customHeight="1" ht="15">
      <c r="A6828" s="20" t="inlineStr">
        <is>
          <r>
            <t xml:space="preserve">Equipamento</t>
          </r>
        </is>
      </c>
      <c r="B6828" s="20" t="inlineStr"/>
      <c r="C6828" s="21" t="inlineStr">
        <is>
          <r>
            <t xml:space="preserve">FONTE</t>
          </r>
        </is>
      </c>
      <c r="D6828" s="21" t="inlineStr">
        <is>
          <r>
            <t xml:space="preserve">UNID</t>
          </r>
        </is>
      </c>
      <c r="E6828" s="21" t="inlineStr">
        <is>
          <r>
            <t xml:space="preserve">COEFICIENTE</t>
          </r>
        </is>
      </c>
      <c r="F6828" s="21" t="inlineStr">
        <is>
          <r>
            <t xml:space="preserve">PREÇO UNITÁRIO</t>
          </r>
        </is>
      </c>
      <c r="G6828" s="21" t="inlineStr">
        <is>
          <r>
            <t xml:space="preserve">TOTAL</t>
          </r>
        </is>
      </c>
    </row>
    <row r="6829" customHeight="1" ht="21">
      <c r="A6829" s="22" t="inlineStr">
        <is>
          <r>
            <t xml:space="preserve">00013896</t>
          </r>
        </is>
      </c>
      <c r="B6829" s="23" t="inlineStr">
        <is>
          <r>
            <t xml:space="preserve">VIBRADOR DE IMERSAO, DIAMETRO DA PONTEIRA DE *45* MM, COM MOTOR ELETRICO TRIFASICO DE 2 HP (2 CV)</t>
          </r>
        </is>
      </c>
      <c r="C6829" s="22" t="inlineStr">
        <is>
          <r>
            <t xml:space="preserve">SINAPI</t>
          </r>
        </is>
      </c>
      <c r="D6829" s="22" t="inlineStr">
        <is>
          <r>
            <t xml:space="preserve">UN</t>
          </r>
        </is>
      </c>
      <c r="E6829" s="24" t="n">
        <v>1.28E-4</v>
      </c>
      <c r="F6829" s="25" t="n">
        <v>3626.47</v>
      </c>
      <c r="G6829" s="25" t="n">
        <f>TRUNC(TRUNC(E6829,8)*F6829,2)</f>
        <v>0.46</v>
      </c>
    </row>
    <row r="6830" customHeight="1" ht="15">
      <c r="A6830" s="2" t="inlineStr"/>
      <c r="B6830" s="2" t="inlineStr"/>
      <c r="C6830" s="2" t="inlineStr"/>
      <c r="D6830" s="2" t="inlineStr"/>
      <c r="E6830" s="26" t="inlineStr">
        <is>
          <r>
            <t xml:space="preserve">TOTAL Equipamento:</t>
          </r>
        </is>
      </c>
      <c r="F6830" s="26" t="inlineStr"/>
      <c r="G6830" s="27" t="n">
        <f>SUM(G6829:G6829)</f>
        <v>0.46</v>
      </c>
    </row>
    <row r="6831" customHeight="1" ht="15">
      <c r="A6831" s="2" t="inlineStr"/>
      <c r="B6831" s="2" t="inlineStr"/>
      <c r="C6831" s="2" t="inlineStr"/>
      <c r="D6831" s="2" t="inlineStr"/>
      <c r="E6831" s="28" t="inlineStr">
        <is>
          <r>
            <t xml:space="preserve">VALOR:</t>
          </r>
        </is>
      </c>
      <c r="F6831" s="28" t="inlineStr"/>
      <c r="G6831" s="29" t="n">
        <f>ROUND(SUM(G6830),2)</f>
        <v>0.46</v>
      </c>
    </row>
    <row r="6832" customHeight="1" ht="15">
      <c r="A6832" s="2" t="inlineStr"/>
      <c r="B6832" s="2" t="inlineStr"/>
      <c r="C6832" s="2" t="inlineStr"/>
      <c r="D6832" s="2" t="inlineStr"/>
      <c r="E6832" s="28" t="inlineStr">
        <is>
          <r>
            <t xml:space="preserve">VALOR BDI (20.34%):</t>
          </r>
        </is>
      </c>
      <c r="F6832" s="28" t="inlineStr"/>
      <c r="G6832" s="29" t="n">
        <f>ROUND(G6831*(20.34/100),2)</f>
        <v>0.09</v>
      </c>
    </row>
    <row r="6833" customHeight="1" ht="15">
      <c r="A6833" s="2" t="inlineStr"/>
      <c r="B6833" s="2" t="inlineStr"/>
      <c r="C6833" s="2" t="inlineStr"/>
      <c r="D6833" s="2" t="inlineStr"/>
      <c r="E6833" s="28" t="inlineStr">
        <is>
          <r>
            <t xml:space="preserve">VALOR COM BDI:</t>
          </r>
        </is>
      </c>
      <c r="F6833" s="28" t="inlineStr"/>
      <c r="G6833" s="29" t="n">
        <f>G6832+G6831</f>
        <v>0.55</v>
      </c>
    </row>
    <row r="6834" customHeight="1" ht="10">
      <c r="A6834" s="2" t="inlineStr"/>
      <c r="B6834" s="2" t="inlineStr"/>
      <c r="C6834" s="2" t="inlineStr"/>
      <c r="D6834" s="2" t="inlineStr"/>
      <c r="E6834" s="18" t="inlineStr"/>
      <c r="F6834" s="18" t="inlineStr"/>
      <c r="G6834" s="18" t="inlineStr"/>
    </row>
    <row r="6835" customHeight="1" ht="20">
      <c r="A6835" s="19" t="inlineStr">
        <is>
          <r>
            <t xml:space="preserve">​90583​ VIBRADOR DE IMERSÃO, DIÂMETRO DE PONTEIRA 45MM, MOTOR ELÉTRICO TRIFÁSICO POTÊNCIA DE 2 CV - JUROS. AF_06/2015​ (H)</t>
          </r>
        </is>
      </c>
      <c r="B6835" s="19" t="inlineStr"/>
      <c r="C6835" s="19" t="inlineStr"/>
      <c r="D6835" s="19" t="inlineStr"/>
      <c r="E6835" s="19" t="inlineStr"/>
      <c r="F6835" s="19" t="inlineStr"/>
      <c r="G6835" s="19" t="inlineStr"/>
    </row>
    <row r="6836" customHeight="1" ht="15">
      <c r="A6836" s="20" t="inlineStr">
        <is>
          <r>
            <t xml:space="preserve">Equipamento</t>
          </r>
        </is>
      </c>
      <c r="B6836" s="20" t="inlineStr"/>
      <c r="C6836" s="21" t="inlineStr">
        <is>
          <r>
            <t xml:space="preserve">FONTE</t>
          </r>
        </is>
      </c>
      <c r="D6836" s="21" t="inlineStr">
        <is>
          <r>
            <t xml:space="preserve">UNID</t>
          </r>
        </is>
      </c>
      <c r="E6836" s="21" t="inlineStr">
        <is>
          <r>
            <t xml:space="preserve">COEFICIENTE</t>
          </r>
        </is>
      </c>
      <c r="F6836" s="21" t="inlineStr">
        <is>
          <r>
            <t xml:space="preserve">PREÇO UNITÁRIO</t>
          </r>
        </is>
      </c>
      <c r="G6836" s="21" t="inlineStr">
        <is>
          <r>
            <t xml:space="preserve">TOTAL</t>
          </r>
        </is>
      </c>
    </row>
    <row r="6837" customHeight="1" ht="21">
      <c r="A6837" s="22" t="inlineStr">
        <is>
          <r>
            <t xml:space="preserve">00013896</t>
          </r>
        </is>
      </c>
      <c r="B6837" s="23" t="inlineStr">
        <is>
          <r>
            <t xml:space="preserve">VIBRADOR DE IMERSAO, DIAMETRO DA PONTEIRA DE *45* MM, COM MOTOR ELETRICO TRIFASICO DE 2 HP (2 CV)</t>
          </r>
        </is>
      </c>
      <c r="C6837" s="22" t="inlineStr">
        <is>
          <r>
            <t xml:space="preserve">SINAPI</t>
          </r>
        </is>
      </c>
      <c r="D6837" s="22" t="inlineStr">
        <is>
          <r>
            <t xml:space="preserve">UN</t>
          </r>
        </is>
      </c>
      <c r="E6837" s="24" t="n">
        <v>2.96E-5</v>
      </c>
      <c r="F6837" s="25" t="n">
        <v>3626.47</v>
      </c>
      <c r="G6837" s="25" t="n">
        <f>TRUNC(TRUNC(E6837,8)*F6837,2)</f>
        <v>0.1</v>
      </c>
    </row>
    <row r="6838" customHeight="1" ht="15">
      <c r="A6838" s="2" t="inlineStr"/>
      <c r="B6838" s="2" t="inlineStr"/>
      <c r="C6838" s="2" t="inlineStr"/>
      <c r="D6838" s="2" t="inlineStr"/>
      <c r="E6838" s="26" t="inlineStr">
        <is>
          <r>
            <t xml:space="preserve">TOTAL Equipamento:</t>
          </r>
        </is>
      </c>
      <c r="F6838" s="26" t="inlineStr"/>
      <c r="G6838" s="27" t="n">
        <f>SUM(G6837:G6837)</f>
        <v>0.1</v>
      </c>
    </row>
    <row r="6839" customHeight="1" ht="15">
      <c r="A6839" s="2" t="inlineStr"/>
      <c r="B6839" s="2" t="inlineStr"/>
      <c r="C6839" s="2" t="inlineStr"/>
      <c r="D6839" s="2" t="inlineStr"/>
      <c r="E6839" s="28" t="inlineStr">
        <is>
          <r>
            <t xml:space="preserve">VALOR:</t>
          </r>
        </is>
      </c>
      <c r="F6839" s="28" t="inlineStr"/>
      <c r="G6839" s="29" t="n">
        <f>ROUND(SUM(G6838),2)</f>
        <v>0.1</v>
      </c>
    </row>
    <row r="6840" customHeight="1" ht="15">
      <c r="A6840" s="2" t="inlineStr"/>
      <c r="B6840" s="2" t="inlineStr"/>
      <c r="C6840" s="2" t="inlineStr"/>
      <c r="D6840" s="2" t="inlineStr"/>
      <c r="E6840" s="28" t="inlineStr">
        <is>
          <r>
            <t xml:space="preserve">VALOR BDI (20.34%):</t>
          </r>
        </is>
      </c>
      <c r="F6840" s="28" t="inlineStr"/>
      <c r="G6840" s="29" t="n">
        <f>ROUND(G6839*(20.34/100),2)</f>
        <v>0.02</v>
      </c>
    </row>
    <row r="6841" customHeight="1" ht="15">
      <c r="A6841" s="2" t="inlineStr"/>
      <c r="B6841" s="2" t="inlineStr"/>
      <c r="C6841" s="2" t="inlineStr"/>
      <c r="D6841" s="2" t="inlineStr"/>
      <c r="E6841" s="28" t="inlineStr">
        <is>
          <r>
            <t xml:space="preserve">VALOR COM BDI:</t>
          </r>
        </is>
      </c>
      <c r="F6841" s="28" t="inlineStr"/>
      <c r="G6841" s="29" t="n">
        <f>G6840+G6839</f>
        <v>0.12</v>
      </c>
    </row>
    <row r="6842" customHeight="1" ht="10">
      <c r="A6842" s="2" t="inlineStr"/>
      <c r="B6842" s="2" t="inlineStr"/>
      <c r="C6842" s="2" t="inlineStr"/>
      <c r="D6842" s="2" t="inlineStr"/>
      <c r="E6842" s="18" t="inlineStr"/>
      <c r="F6842" s="18" t="inlineStr"/>
      <c r="G6842" s="18" t="inlineStr"/>
    </row>
    <row r="6843" customHeight="1" ht="20">
      <c r="A6843" s="19" t="inlineStr">
        <is>
          <r>
            <t xml:space="preserve">​90584​ VIBRADOR DE IMERSÃO, DIÂMETRO DE PONTEIRA 45MM, MOTOR ELÉTRICO TRIFÁSICO POTÊNCIA DE 2 CV - MANUTENÇÃO. AF_06/2015​ (H)</t>
          </r>
        </is>
      </c>
      <c r="B6843" s="19" t="inlineStr"/>
      <c r="C6843" s="19" t="inlineStr"/>
      <c r="D6843" s="19" t="inlineStr"/>
      <c r="E6843" s="19" t="inlineStr"/>
      <c r="F6843" s="19" t="inlineStr"/>
      <c r="G6843" s="19" t="inlineStr"/>
    </row>
    <row r="6844" customHeight="1" ht="15">
      <c r="A6844" s="20" t="inlineStr">
        <is>
          <r>
            <t xml:space="preserve">Equipamento</t>
          </r>
        </is>
      </c>
      <c r="B6844" s="20" t="inlineStr"/>
      <c r="C6844" s="21" t="inlineStr">
        <is>
          <r>
            <t xml:space="preserve">FONTE</t>
          </r>
        </is>
      </c>
      <c r="D6844" s="21" t="inlineStr">
        <is>
          <r>
            <t xml:space="preserve">UNID</t>
          </r>
        </is>
      </c>
      <c r="E6844" s="21" t="inlineStr">
        <is>
          <r>
            <t xml:space="preserve">COEFICIENTE</t>
          </r>
        </is>
      </c>
      <c r="F6844" s="21" t="inlineStr">
        <is>
          <r>
            <t xml:space="preserve">PREÇO UNITÁRIO</t>
          </r>
        </is>
      </c>
      <c r="G6844" s="21" t="inlineStr">
        <is>
          <r>
            <t xml:space="preserve">TOTAL</t>
          </r>
        </is>
      </c>
    </row>
    <row r="6845" customHeight="1" ht="21">
      <c r="A6845" s="22" t="inlineStr">
        <is>
          <r>
            <t xml:space="preserve">00013896</t>
          </r>
        </is>
      </c>
      <c r="B6845" s="23" t="inlineStr">
        <is>
          <r>
            <t xml:space="preserve">VIBRADOR DE IMERSAO, DIAMETRO DA PONTEIRA DE *45* MM, COM MOTOR ELETRICO TRIFASICO DE 2 HP (2 CV)</t>
          </r>
        </is>
      </c>
      <c r="C6845" s="22" t="inlineStr">
        <is>
          <r>
            <t xml:space="preserve">SINAPI</t>
          </r>
        </is>
      </c>
      <c r="D6845" s="22" t="inlineStr">
        <is>
          <r>
            <t xml:space="preserve">UN</t>
          </r>
        </is>
      </c>
      <c r="E6845" s="24" t="n">
        <v>1.0E-4</v>
      </c>
      <c r="F6845" s="25" t="n">
        <v>3626.47</v>
      </c>
      <c r="G6845" s="25" t="n">
        <f>TRUNC(TRUNC(E6845,8)*F6845,2)</f>
        <v>0.36</v>
      </c>
    </row>
    <row r="6846" customHeight="1" ht="15">
      <c r="A6846" s="2" t="inlineStr"/>
      <c r="B6846" s="2" t="inlineStr"/>
      <c r="C6846" s="2" t="inlineStr"/>
      <c r="D6846" s="2" t="inlineStr"/>
      <c r="E6846" s="26" t="inlineStr">
        <is>
          <r>
            <t xml:space="preserve">TOTAL Equipamento:</t>
          </r>
        </is>
      </c>
      <c r="F6846" s="26" t="inlineStr"/>
      <c r="G6846" s="27" t="n">
        <f>SUM(G6845:G6845)</f>
        <v>0.36</v>
      </c>
    </row>
    <row r="6847" customHeight="1" ht="15">
      <c r="A6847" s="2" t="inlineStr"/>
      <c r="B6847" s="2" t="inlineStr"/>
      <c r="C6847" s="2" t="inlineStr"/>
      <c r="D6847" s="2" t="inlineStr"/>
      <c r="E6847" s="28" t="inlineStr">
        <is>
          <r>
            <t xml:space="preserve">VALOR:</t>
          </r>
        </is>
      </c>
      <c r="F6847" s="28" t="inlineStr"/>
      <c r="G6847" s="29" t="n">
        <f>ROUND(SUM(G6846),2)</f>
        <v>0.36</v>
      </c>
    </row>
    <row r="6848" customHeight="1" ht="15">
      <c r="A6848" s="2" t="inlineStr"/>
      <c r="B6848" s="2" t="inlineStr"/>
      <c r="C6848" s="2" t="inlineStr"/>
      <c r="D6848" s="2" t="inlineStr"/>
      <c r="E6848" s="28" t="inlineStr">
        <is>
          <r>
            <t xml:space="preserve">VALOR BDI (20.34%):</t>
          </r>
        </is>
      </c>
      <c r="F6848" s="28" t="inlineStr"/>
      <c r="G6848" s="29" t="n">
        <f>ROUND(G6847*(20.34/100),2)</f>
        <v>0.07</v>
      </c>
    </row>
    <row r="6849" customHeight="1" ht="15">
      <c r="A6849" s="2" t="inlineStr"/>
      <c r="B6849" s="2" t="inlineStr"/>
      <c r="C6849" s="2" t="inlineStr"/>
      <c r="D6849" s="2" t="inlineStr"/>
      <c r="E6849" s="28" t="inlineStr">
        <is>
          <r>
            <t xml:space="preserve">VALOR COM BDI:</t>
          </r>
        </is>
      </c>
      <c r="F6849" s="28" t="inlineStr"/>
      <c r="G6849" s="29" t="n">
        <f>G6848+G6847</f>
        <v>0.43</v>
      </c>
    </row>
    <row r="6850" customHeight="1" ht="10">
      <c r="A6850" s="2" t="inlineStr"/>
      <c r="B6850" s="2" t="inlineStr"/>
      <c r="C6850" s="2" t="inlineStr"/>
      <c r="D6850" s="2" t="inlineStr"/>
      <c r="E6850" s="18" t="inlineStr"/>
      <c r="F6850" s="18" t="inlineStr"/>
      <c r="G6850" s="18" t="inlineStr"/>
    </row>
    <row r="6851" customHeight="1" ht="20">
      <c r="A6851" s="19" t="inlineStr">
        <is>
          <r>
            <t xml:space="preserve">​90585​ VIBRADOR DE IMERSÃO, DIÂMETRO DE PONTEIRA 45MM, MOTOR ELÉTRICO TRIFÁSICO POTÊNCIA DE 2 CV - MATERIAIS NA OPERAÇÃO. AF_06/2015​ (H)</t>
          </r>
        </is>
      </c>
      <c r="B6851" s="19" t="inlineStr"/>
      <c r="C6851" s="19" t="inlineStr"/>
      <c r="D6851" s="19" t="inlineStr"/>
      <c r="E6851" s="19" t="inlineStr"/>
      <c r="F6851" s="19" t="inlineStr"/>
      <c r="G6851" s="19" t="inlineStr"/>
    </row>
    <row r="6852" customHeight="1" ht="15">
      <c r="A6852" s="20" t="inlineStr">
        <is>
          <r>
            <t xml:space="preserve">Especiais</t>
          </r>
        </is>
      </c>
      <c r="B6852" s="20" t="inlineStr"/>
      <c r="C6852" s="21" t="inlineStr">
        <is>
          <r>
            <t xml:space="preserve">FONTE</t>
          </r>
        </is>
      </c>
      <c r="D6852" s="21" t="inlineStr">
        <is>
          <r>
            <t xml:space="preserve">UNID</t>
          </r>
        </is>
      </c>
      <c r="E6852" s="21" t="inlineStr">
        <is>
          <r>
            <t xml:space="preserve">COEFICIENTE</t>
          </r>
        </is>
      </c>
      <c r="F6852" s="21" t="inlineStr">
        <is>
          <r>
            <t xml:space="preserve">PREÇO UNITÁRIO</t>
          </r>
        </is>
      </c>
      <c r="G6852" s="21" t="inlineStr">
        <is>
          <r>
            <t xml:space="preserve">TOTAL</t>
          </r>
        </is>
      </c>
    </row>
    <row r="6853" customHeight="1" ht="21">
      <c r="A6853" s="22" t="inlineStr">
        <is>
          <r>
            <t xml:space="preserve">00002705</t>
          </r>
        </is>
      </c>
      <c r="B6853" s="23" t="inlineStr">
        <is>
          <r>
            <t xml:space="preserve">ENERGIA ELETRICA ATE 2000 KWH INDUSTRIAL, SEM DEMANDA</t>
          </r>
        </is>
      </c>
      <c r="C6853" s="22" t="inlineStr">
        <is>
          <r>
            <t xml:space="preserve">SINAPI</t>
          </r>
        </is>
      </c>
      <c r="D6853" s="22" t="inlineStr">
        <is>
          <r>
            <t xml:space="preserve">KWH</t>
          </r>
        </is>
      </c>
      <c r="E6853" s="24" t="n">
        <v>0.52</v>
      </c>
      <c r="F6853" s="25" t="n">
        <v>1.01</v>
      </c>
      <c r="G6853" s="25" t="n">
        <f>TRUNC(TRUNC(E6853,8)*F6853,2)</f>
        <v>0.52</v>
      </c>
    </row>
    <row r="6854" customHeight="1" ht="15">
      <c r="A6854" s="2" t="inlineStr"/>
      <c r="B6854" s="2" t="inlineStr"/>
      <c r="C6854" s="2" t="inlineStr"/>
      <c r="D6854" s="2" t="inlineStr"/>
      <c r="E6854" s="26" t="inlineStr">
        <is>
          <r>
            <t xml:space="preserve">TOTAL Especiais:</t>
          </r>
        </is>
      </c>
      <c r="F6854" s="26" t="inlineStr"/>
      <c r="G6854" s="27" t="n">
        <f>SUM(G6853:G6853)</f>
        <v>0.52</v>
      </c>
    </row>
    <row r="6855" customHeight="1" ht="15">
      <c r="A6855" s="2" t="inlineStr"/>
      <c r="B6855" s="2" t="inlineStr"/>
      <c r="C6855" s="2" t="inlineStr"/>
      <c r="D6855" s="2" t="inlineStr"/>
      <c r="E6855" s="28" t="inlineStr">
        <is>
          <r>
            <t xml:space="preserve">VALOR:</t>
          </r>
        </is>
      </c>
      <c r="F6855" s="28" t="inlineStr"/>
      <c r="G6855" s="29" t="n">
        <f>ROUND(SUM(G6854),2)</f>
        <v>0.52</v>
      </c>
    </row>
    <row r="6856" customHeight="1" ht="15">
      <c r="A6856" s="2" t="inlineStr"/>
      <c r="B6856" s="2" t="inlineStr"/>
      <c r="C6856" s="2" t="inlineStr"/>
      <c r="D6856" s="2" t="inlineStr"/>
      <c r="E6856" s="28" t="inlineStr">
        <is>
          <r>
            <t xml:space="preserve">VALOR BDI (20.34%):</t>
          </r>
        </is>
      </c>
      <c r="F6856" s="28" t="inlineStr"/>
      <c r="G6856" s="29" t="n">
        <f>ROUND(G6855*(20.34/100),2)</f>
        <v>0.11</v>
      </c>
    </row>
    <row r="6857" customHeight="1" ht="15">
      <c r="A6857" s="2" t="inlineStr"/>
      <c r="B6857" s="2" t="inlineStr"/>
      <c r="C6857" s="2" t="inlineStr"/>
      <c r="D6857" s="2" t="inlineStr"/>
      <c r="E6857" s="28" t="inlineStr">
        <is>
          <r>
            <t xml:space="preserve">VALOR COM BDI:</t>
          </r>
        </is>
      </c>
      <c r="F6857" s="28" t="inlineStr"/>
      <c r="G6857" s="29" t="n">
        <f>G6856+G6855</f>
        <v>0.63</v>
      </c>
    </row>
    <row r="6858" customHeight="1" ht="10">
      <c r="A6858" s="2" t="inlineStr"/>
      <c r="B6858" s="2" t="inlineStr"/>
      <c r="C6858" s="2" t="inlineStr"/>
      <c r="D6858" s="2" t="inlineStr"/>
      <c r="E6858" s="18" t="inlineStr"/>
      <c r="F6858" s="18" t="inlineStr"/>
      <c r="G6858" s="18" t="inlineStr"/>
    </row>
    <row r="6859" customHeight="1" ht="20">
      <c r="A6859" s="19" t="inlineStr">
        <is>
          <r>
            <t xml:space="preserve">​88325​ VIDRACEIRO COM ENCARGOS COMPLEMENTARES​ (H)</t>
          </r>
        </is>
      </c>
      <c r="B6859" s="19" t="inlineStr"/>
      <c r="C6859" s="19" t="inlineStr"/>
      <c r="D6859" s="19" t="inlineStr"/>
      <c r="E6859" s="19" t="inlineStr"/>
      <c r="F6859" s="19" t="inlineStr"/>
      <c r="G6859" s="19" t="inlineStr"/>
    </row>
    <row r="6860" customHeight="1" ht="15">
      <c r="A6860" s="20" t="inlineStr">
        <is>
          <r>
            <t xml:space="preserve">Encargos Complementares</t>
          </r>
        </is>
      </c>
      <c r="B6860" s="20" t="inlineStr"/>
      <c r="C6860" s="21" t="inlineStr">
        <is>
          <r>
            <t xml:space="preserve">FONTE</t>
          </r>
        </is>
      </c>
      <c r="D6860" s="21" t="inlineStr">
        <is>
          <r>
            <t xml:space="preserve">UNID</t>
          </r>
        </is>
      </c>
      <c r="E6860" s="21" t="inlineStr">
        <is>
          <r>
            <t xml:space="preserve">COEFICIENTE</t>
          </r>
        </is>
      </c>
      <c r="F6860" s="21" t="inlineStr">
        <is>
          <r>
            <t xml:space="preserve">PREÇO UNITÁRIO</t>
          </r>
        </is>
      </c>
      <c r="G6860" s="21" t="inlineStr">
        <is>
          <r>
            <t xml:space="preserve">TOTAL</t>
          </r>
        </is>
      </c>
    </row>
    <row r="6861" customHeight="1" ht="21">
      <c r="A6861" s="22" t="inlineStr">
        <is>
          <r>
            <t xml:space="preserve">00037370</t>
          </r>
        </is>
      </c>
      <c r="B6861" s="23" t="inlineStr">
        <is>
          <r>
            <t xml:space="preserve">ALIMENTACAO - HORISTA (COLETADO CAIXA - ENCARGOS COMPLEMENTARES)</t>
          </r>
        </is>
      </c>
      <c r="C6861" s="22" t="inlineStr">
        <is>
          <r>
            <t xml:space="preserve">SINAPI</t>
          </r>
        </is>
      </c>
      <c r="D6861" s="22" t="inlineStr">
        <is>
          <r>
            <t xml:space="preserve">H</t>
          </r>
        </is>
      </c>
      <c r="E6861" s="24" t="n">
        <v>1.0</v>
      </c>
      <c r="F6861" s="25" t="n">
        <v>3.62</v>
      </c>
      <c r="G6861" s="25" t="n">
        <f>TRUNC(TRUNC(E6861,8)*F6861,2)</f>
        <v>3.62</v>
      </c>
    </row>
    <row r="6862" customHeight="1" ht="21">
      <c r="A6862" s="22" t="inlineStr">
        <is>
          <r>
            <t xml:space="preserve">00043489</t>
          </r>
        </is>
      </c>
      <c r="B6862" s="23" t="inlineStr">
        <is>
          <r>
            <t xml:space="preserve">EPI - FAMILIA PEDREIRO - HORISTA (ENCARGOS COMPLEMENTARES - COLETADO CAIXA)</t>
          </r>
        </is>
      </c>
      <c r="C6862" s="22" t="inlineStr">
        <is>
          <r>
            <t xml:space="preserve">SINAPI</t>
          </r>
        </is>
      </c>
      <c r="D6862" s="22" t="inlineStr">
        <is>
          <r>
            <t xml:space="preserve">H</t>
          </r>
        </is>
      </c>
      <c r="E6862" s="24" t="n">
        <v>1.0</v>
      </c>
      <c r="F6862" s="25" t="n">
        <v>1.31</v>
      </c>
      <c r="G6862" s="25" t="n">
        <f>TRUNC(TRUNC(E6862,8)*F6862,2)</f>
        <v>1.31</v>
      </c>
    </row>
    <row r="6863" customHeight="1" ht="21">
      <c r="A6863" s="22" t="inlineStr">
        <is>
          <r>
            <t xml:space="preserve">00037372</t>
          </r>
        </is>
      </c>
      <c r="B6863" s="23" t="inlineStr">
        <is>
          <r>
            <t xml:space="preserve">EXAMES - HORISTA (COLETADO CAIXA - ENCARGOS COMPLEMENTARES)</t>
          </r>
        </is>
      </c>
      <c r="C6863" s="22" t="inlineStr">
        <is>
          <r>
            <t xml:space="preserve">SINAPI</t>
          </r>
        </is>
      </c>
      <c r="D6863" s="22" t="inlineStr">
        <is>
          <r>
            <t xml:space="preserve">H</t>
          </r>
        </is>
      </c>
      <c r="E6863" s="24" t="n">
        <v>1.0</v>
      </c>
      <c r="F6863" s="25" t="n">
        <v>1.43</v>
      </c>
      <c r="G6863" s="25" t="n">
        <f>TRUNC(TRUNC(E6863,8)*F6863,2)</f>
        <v>1.43</v>
      </c>
    </row>
    <row r="6864" customHeight="1" ht="21">
      <c r="A6864" s="22" t="inlineStr">
        <is>
          <r>
            <t xml:space="preserve">00043465</t>
          </r>
        </is>
      </c>
      <c r="B6864" s="23" t="inlineStr">
        <is>
          <r>
            <t xml:space="preserve">FERRAMENTAS - FAMILIA PEDREIRO - HORISTA (ENCARGOS COMPLEMENTARES - COLETADO CAIXA)</t>
          </r>
        </is>
      </c>
      <c r="C6864" s="22" t="inlineStr">
        <is>
          <r>
            <t xml:space="preserve">SINAPI</t>
          </r>
        </is>
      </c>
      <c r="D6864" s="22" t="inlineStr">
        <is>
          <r>
            <t xml:space="preserve">H</t>
          </r>
        </is>
      </c>
      <c r="E6864" s="24" t="n">
        <v>1.0</v>
      </c>
      <c r="F6864" s="25" t="n">
        <v>0.78</v>
      </c>
      <c r="G6864" s="25" t="n">
        <f>TRUNC(TRUNC(E6864,8)*F6864,2)</f>
        <v>0.78</v>
      </c>
    </row>
    <row r="6865" customHeight="1" ht="21">
      <c r="A6865" s="22" t="inlineStr">
        <is>
          <r>
            <t xml:space="preserve">00037373</t>
          </r>
        </is>
      </c>
      <c r="B6865" s="23" t="inlineStr">
        <is>
          <r>
            <t xml:space="preserve">SEGURO - HORISTA (COLETADO CAIXA - ENCARGOS COMPLEMENTARES)</t>
          </r>
        </is>
      </c>
      <c r="C6865" s="22" t="inlineStr">
        <is>
          <r>
            <t xml:space="preserve">SINAPI</t>
          </r>
        </is>
      </c>
      <c r="D6865" s="22" t="inlineStr">
        <is>
          <r>
            <t xml:space="preserve">H</t>
          </r>
        </is>
      </c>
      <c r="E6865" s="24" t="n">
        <v>1.0</v>
      </c>
      <c r="F6865" s="25" t="n">
        <v>0.08</v>
      </c>
      <c r="G6865" s="25" t="n">
        <f>TRUNC(TRUNC(E6865,8)*F6865,2)</f>
        <v>0.08</v>
      </c>
    </row>
    <row r="6866" customHeight="1" ht="21">
      <c r="A6866" s="22" t="inlineStr">
        <is>
          <r>
            <t xml:space="preserve">00037371</t>
          </r>
        </is>
      </c>
      <c r="B6866" s="23" t="inlineStr">
        <is>
          <r>
            <t xml:space="preserve">TRANSPORTE - HORISTA (COLETADO CAIXA - ENCARGOS COMPLEMENTARES)</t>
          </r>
        </is>
      </c>
      <c r="C6866" s="22" t="inlineStr">
        <is>
          <r>
            <t xml:space="preserve">SINAPI</t>
          </r>
        </is>
      </c>
      <c r="D6866" s="22" t="inlineStr">
        <is>
          <r>
            <t xml:space="preserve">H</t>
          </r>
        </is>
      </c>
      <c r="E6866" s="24" t="n">
        <v>1.0</v>
      </c>
      <c r="F6866" s="25" t="n">
        <v>1.09</v>
      </c>
      <c r="G6866" s="25" t="n">
        <f>TRUNC(TRUNC(E6866,8)*F6866,2)</f>
        <v>1.09</v>
      </c>
    </row>
    <row r="6867" customHeight="1" ht="15">
      <c r="A6867" s="2" t="inlineStr"/>
      <c r="B6867" s="2" t="inlineStr"/>
      <c r="C6867" s="2" t="inlineStr"/>
      <c r="D6867" s="2" t="inlineStr"/>
      <c r="E6867" s="26" t="inlineStr">
        <is>
          <r>
            <t xml:space="preserve">TOTAL Encargos Complementares:</t>
          </r>
        </is>
      </c>
      <c r="F6867" s="26" t="inlineStr"/>
      <c r="G6867" s="27" t="n">
        <f>SUM(G6861:G6866)</f>
        <v>8.31</v>
      </c>
    </row>
    <row r="6868" customHeight="1" ht="15">
      <c r="A6868" s="20" t="inlineStr">
        <is>
          <r>
            <t xml:space="preserve">Mão de Obra</t>
          </r>
        </is>
      </c>
      <c r="B6868" s="20" t="inlineStr"/>
      <c r="C6868" s="21" t="inlineStr">
        <is>
          <r>
            <t xml:space="preserve">FONTE</t>
          </r>
        </is>
      </c>
      <c r="D6868" s="21" t="inlineStr">
        <is>
          <r>
            <t xml:space="preserve">UNID</t>
          </r>
        </is>
      </c>
      <c r="E6868" s="21" t="inlineStr">
        <is>
          <r>
            <t xml:space="preserve">COEFICIENTE</t>
          </r>
        </is>
      </c>
      <c r="F6868" s="21" t="inlineStr">
        <is>
          <r>
            <t xml:space="preserve">PREÇO UNITÁRIO</t>
          </r>
        </is>
      </c>
      <c r="G6868" s="21" t="inlineStr">
        <is>
          <r>
            <t xml:space="preserve">TOTAL</t>
          </r>
        </is>
      </c>
    </row>
    <row r="6869" customHeight="1" ht="15">
      <c r="A6869" s="22" t="inlineStr">
        <is>
          <r>
            <t xml:space="preserve">00010489</t>
          </r>
        </is>
      </c>
      <c r="B6869" s="23" t="inlineStr">
        <is>
          <r>
            <t xml:space="preserve">VIDRACEIRO (HORISTA)</t>
          </r>
        </is>
      </c>
      <c r="C6869" s="22" t="inlineStr">
        <is>
          <r>
            <t xml:space="preserve">SINAPI</t>
          </r>
        </is>
      </c>
      <c r="D6869" s="22" t="inlineStr">
        <is>
          <r>
            <t xml:space="preserve">H</t>
          </r>
        </is>
      </c>
      <c r="E6869" s="24" t="n">
        <v>1.0</v>
      </c>
      <c r="F6869" s="25" t="n">
        <v>16.58</v>
      </c>
      <c r="G6869" s="25" t="n">
        <f>TRUNC(TRUNC(E6869,8)*F6869,2)</f>
        <v>16.58</v>
      </c>
    </row>
    <row r="6870" customHeight="1" ht="15">
      <c r="A6870" s="2" t="inlineStr"/>
      <c r="B6870" s="2" t="inlineStr"/>
      <c r="C6870" s="2" t="inlineStr"/>
      <c r="D6870" s="2" t="inlineStr"/>
      <c r="E6870" s="26" t="inlineStr">
        <is>
          <r>
            <t xml:space="preserve">TOTAL Mão de Obra:</t>
          </r>
        </is>
      </c>
      <c r="F6870" s="26" t="inlineStr"/>
      <c r="G6870" s="27" t="n">
        <f>SUM(G6869:G6869)</f>
        <v>16.58</v>
      </c>
    </row>
    <row r="6871" customHeight="1" ht="15">
      <c r="A6871" s="20" t="inlineStr">
        <is>
          <r>
            <t xml:space="preserve">Serviço</t>
          </r>
        </is>
      </c>
      <c r="B6871" s="20" t="inlineStr"/>
      <c r="C6871" s="21" t="inlineStr">
        <is>
          <r>
            <t xml:space="preserve">FONTE</t>
          </r>
        </is>
      </c>
      <c r="D6871" s="21" t="inlineStr">
        <is>
          <r>
            <t xml:space="preserve">UNID</t>
          </r>
        </is>
      </c>
      <c r="E6871" s="21" t="inlineStr">
        <is>
          <r>
            <t xml:space="preserve">COEFICIENTE</t>
          </r>
        </is>
      </c>
      <c r="F6871" s="21" t="inlineStr">
        <is>
          <r>
            <t xml:space="preserve">PREÇO UNITÁRIO</t>
          </r>
        </is>
      </c>
      <c r="G6871" s="21" t="inlineStr">
        <is>
          <r>
            <t xml:space="preserve">TOTAL</t>
          </r>
        </is>
      </c>
    </row>
    <row r="6872" customHeight="1" ht="21">
      <c r="A6872" s="22" t="inlineStr">
        <is>
          <r>
            <t xml:space="preserve">95387</t>
          </r>
        </is>
      </c>
      <c r="B6872" s="23" t="inlineStr">
        <is>
          <r>
            <t xml:space="preserve">CURSO DE CAPACITAÇÃO PARA VIDRACEIRO (ENCARGOS COMPLEMENTARES) - HORISTA</t>
          </r>
        </is>
      </c>
      <c r="C6872" s="22" t="inlineStr">
        <is>
          <r>
            <t xml:space="preserve">SINAPI</t>
          </r>
        </is>
      </c>
      <c r="D6872" s="22" t="inlineStr">
        <is>
          <r>
            <t xml:space="preserve">H</t>
          </r>
        </is>
      </c>
      <c r="E6872" s="24" t="n">
        <v>1.0</v>
      </c>
      <c r="F6872" s="25" t="n">
        <v>0.24</v>
      </c>
      <c r="G6872" s="25" t="n">
        <f>TRUNC(TRUNC(E6872,8)*F6872,2)</f>
        <v>0.24</v>
      </c>
    </row>
    <row r="6873" customHeight="1" ht="15">
      <c r="A6873" s="2" t="inlineStr"/>
      <c r="B6873" s="2" t="inlineStr"/>
      <c r="C6873" s="2" t="inlineStr"/>
      <c r="D6873" s="2" t="inlineStr"/>
      <c r="E6873" s="26" t="inlineStr">
        <is>
          <r>
            <t xml:space="preserve">TOTAL Serviço:</t>
          </r>
        </is>
      </c>
      <c r="F6873" s="26" t="inlineStr"/>
      <c r="G6873" s="27" t="n">
        <f>SUM(G6872:G6872)</f>
        <v>0.24</v>
      </c>
    </row>
    <row r="6874" customHeight="1" ht="15">
      <c r="A6874" s="2" t="inlineStr"/>
      <c r="B6874" s="2" t="inlineStr"/>
      <c r="C6874" s="2" t="inlineStr"/>
      <c r="D6874" s="2" t="inlineStr"/>
      <c r="E6874" s="28" t="inlineStr">
        <is>
          <r>
            <t xml:space="preserve">VALOR:</t>
          </r>
        </is>
      </c>
      <c r="F6874" s="28" t="inlineStr"/>
      <c r="G6874" s="29" t="n">
        <f>ROUND(SUM(G6867,G6870,G6873),2)</f>
        <v>25.13</v>
      </c>
    </row>
    <row r="6875" customHeight="1" ht="15">
      <c r="A6875" s="2" t="inlineStr"/>
      <c r="B6875" s="2" t="inlineStr"/>
      <c r="C6875" s="2" t="inlineStr"/>
      <c r="D6875" s="2" t="inlineStr"/>
      <c r="E6875" s="28" t="inlineStr">
        <is>
          <r>
            <t xml:space="preserve">VALOR BDI (20.34%):</t>
          </r>
        </is>
      </c>
      <c r="F6875" s="28" t="inlineStr"/>
      <c r="G6875" s="29" t="n">
        <f>ROUND(G6874*(20.34/100),2)</f>
        <v>5.11</v>
      </c>
    </row>
    <row r="6876" customHeight="1" ht="15">
      <c r="A6876" s="2" t="inlineStr"/>
      <c r="B6876" s="2" t="inlineStr"/>
      <c r="C6876" s="2" t="inlineStr"/>
      <c r="D6876" s="2" t="inlineStr"/>
      <c r="E6876" s="28" t="inlineStr">
        <is>
          <r>
            <t xml:space="preserve">VALOR COM BDI:</t>
          </r>
        </is>
      </c>
      <c r="F6876" s="28" t="inlineStr"/>
      <c r="G6876" s="29" t="n">
        <f>G6875+G6874</f>
        <v>30.24</v>
      </c>
    </row>
    <row r="6877" customHeight="1" ht="10">
      <c r="A6877" s="2" t="inlineStr"/>
      <c r="B6877" s="2" t="inlineStr"/>
      <c r="C6877" s="2" t="inlineStr"/>
      <c r="D6877" s="2" t="inlineStr"/>
      <c r="E6877" s="18" t="inlineStr"/>
      <c r="F6877" s="18" t="inlineStr"/>
      <c r="G6877" s="18" t="inlineStr"/>
    </row>
    <row r="6878" customHeight="1" ht="20">
      <c r="A6878" s="19" t="inlineStr">
        <is>
          <r>
            <t xml:space="preserve">​100289​ VIGIA DIURNO COM ENCARGOS COMPLEMENTARES​ (H)</t>
          </r>
        </is>
      </c>
      <c r="B6878" s="19" t="inlineStr"/>
      <c r="C6878" s="19" t="inlineStr"/>
      <c r="D6878" s="19" t="inlineStr"/>
      <c r="E6878" s="19" t="inlineStr"/>
      <c r="F6878" s="19" t="inlineStr"/>
      <c r="G6878" s="19" t="inlineStr"/>
    </row>
    <row r="6879" customHeight="1" ht="15">
      <c r="A6879" s="20" t="inlineStr">
        <is>
          <r>
            <t xml:space="preserve">Encargos Complementares</t>
          </r>
        </is>
      </c>
      <c r="B6879" s="20" t="inlineStr"/>
      <c r="C6879" s="21" t="inlineStr">
        <is>
          <r>
            <t xml:space="preserve">FONTE</t>
          </r>
        </is>
      </c>
      <c r="D6879" s="21" t="inlineStr">
        <is>
          <r>
            <t xml:space="preserve">UNID</t>
          </r>
        </is>
      </c>
      <c r="E6879" s="21" t="inlineStr">
        <is>
          <r>
            <t xml:space="preserve">COEFICIENTE</t>
          </r>
        </is>
      </c>
      <c r="F6879" s="21" t="inlineStr">
        <is>
          <r>
            <t xml:space="preserve">PREÇO UNITÁRIO</t>
          </r>
        </is>
      </c>
      <c r="G6879" s="21" t="inlineStr">
        <is>
          <r>
            <t xml:space="preserve">TOTAL</t>
          </r>
        </is>
      </c>
    </row>
    <row r="6880" customHeight="1" ht="21">
      <c r="A6880" s="22" t="inlineStr">
        <is>
          <r>
            <t xml:space="preserve">00037370</t>
          </r>
        </is>
      </c>
      <c r="B6880" s="23" t="inlineStr">
        <is>
          <r>
            <t xml:space="preserve">ALIMENTACAO - HORISTA (COLETADO CAIXA - ENCARGOS COMPLEMENTARES)</t>
          </r>
        </is>
      </c>
      <c r="C6880" s="22" t="inlineStr">
        <is>
          <r>
            <t xml:space="preserve">SINAPI</t>
          </r>
        </is>
      </c>
      <c r="D6880" s="22" t="inlineStr">
        <is>
          <r>
            <t xml:space="preserve">H</t>
          </r>
        </is>
      </c>
      <c r="E6880" s="24" t="n">
        <v>1.0</v>
      </c>
      <c r="F6880" s="25" t="n">
        <v>3.62</v>
      </c>
      <c r="G6880" s="25" t="n">
        <f>TRUNC(TRUNC(E6880,8)*F6880,2)</f>
        <v>3.62</v>
      </c>
    </row>
    <row r="6881" customHeight="1" ht="21">
      <c r="A6881" s="22" t="inlineStr">
        <is>
          <r>
            <t xml:space="preserve">00043491</t>
          </r>
        </is>
      </c>
      <c r="B6881" s="23" t="inlineStr">
        <is>
          <r>
            <t xml:space="preserve">EPI - FAMILIA SERVENTE - HORISTA (ENCARGOS COMPLEMENTARES - COLETADO CAIXA)</t>
          </r>
        </is>
      </c>
      <c r="C6881" s="22" t="inlineStr">
        <is>
          <r>
            <t xml:space="preserve">SINAPI</t>
          </r>
        </is>
      </c>
      <c r="D6881" s="22" t="inlineStr">
        <is>
          <r>
            <t xml:space="preserve">H</t>
          </r>
        </is>
      </c>
      <c r="E6881" s="24" t="n">
        <v>1.0</v>
      </c>
      <c r="F6881" s="25" t="n">
        <v>1.39</v>
      </c>
      <c r="G6881" s="25" t="n">
        <f>TRUNC(TRUNC(E6881,8)*F6881,2)</f>
        <v>1.39</v>
      </c>
    </row>
    <row r="6882" customHeight="1" ht="21">
      <c r="A6882" s="22" t="inlineStr">
        <is>
          <r>
            <t xml:space="preserve">00037372</t>
          </r>
        </is>
      </c>
      <c r="B6882" s="23" t="inlineStr">
        <is>
          <r>
            <t xml:space="preserve">EXAMES - HORISTA (COLETADO CAIXA - ENCARGOS COMPLEMENTARES)</t>
          </r>
        </is>
      </c>
      <c r="C6882" s="22" t="inlineStr">
        <is>
          <r>
            <t xml:space="preserve">SINAPI</t>
          </r>
        </is>
      </c>
      <c r="D6882" s="22" t="inlineStr">
        <is>
          <r>
            <t xml:space="preserve">H</t>
          </r>
        </is>
      </c>
      <c r="E6882" s="24" t="n">
        <v>1.0</v>
      </c>
      <c r="F6882" s="25" t="n">
        <v>1.43</v>
      </c>
      <c r="G6882" s="25" t="n">
        <f>TRUNC(TRUNC(E6882,8)*F6882,2)</f>
        <v>1.43</v>
      </c>
    </row>
    <row r="6883" customHeight="1" ht="21">
      <c r="A6883" s="22" t="inlineStr">
        <is>
          <r>
            <t xml:space="preserve">00043467</t>
          </r>
        </is>
      </c>
      <c r="B6883" s="23" t="inlineStr">
        <is>
          <r>
            <t xml:space="preserve">FERRAMENTAS - FAMILIA SERVENTE - HORISTA (ENCARGOS COMPLEMENTARES - COLETADO CAIXA)</t>
          </r>
        </is>
      </c>
      <c r="C6883" s="22" t="inlineStr">
        <is>
          <r>
            <t xml:space="preserve">SINAPI</t>
          </r>
        </is>
      </c>
      <c r="D6883" s="22" t="inlineStr">
        <is>
          <r>
            <t xml:space="preserve">H</t>
          </r>
        </is>
      </c>
      <c r="E6883" s="24" t="n">
        <v>1.0</v>
      </c>
      <c r="F6883" s="25" t="n">
        <v>0.61</v>
      </c>
      <c r="G6883" s="25" t="n">
        <f>TRUNC(TRUNC(E6883,8)*F6883,2)</f>
        <v>0.61</v>
      </c>
    </row>
    <row r="6884" customHeight="1" ht="21">
      <c r="A6884" s="22" t="inlineStr">
        <is>
          <r>
            <t xml:space="preserve">00037373</t>
          </r>
        </is>
      </c>
      <c r="B6884" s="23" t="inlineStr">
        <is>
          <r>
            <t xml:space="preserve">SEGURO - HORISTA (COLETADO CAIXA - ENCARGOS COMPLEMENTARES)</t>
          </r>
        </is>
      </c>
      <c r="C6884" s="22" t="inlineStr">
        <is>
          <r>
            <t xml:space="preserve">SINAPI</t>
          </r>
        </is>
      </c>
      <c r="D6884" s="22" t="inlineStr">
        <is>
          <r>
            <t xml:space="preserve">H</t>
          </r>
        </is>
      </c>
      <c r="E6884" s="24" t="n">
        <v>1.0</v>
      </c>
      <c r="F6884" s="25" t="n">
        <v>0.08</v>
      </c>
      <c r="G6884" s="25" t="n">
        <f>TRUNC(TRUNC(E6884,8)*F6884,2)</f>
        <v>0.08</v>
      </c>
    </row>
    <row r="6885" customHeight="1" ht="21">
      <c r="A6885" s="22" t="inlineStr">
        <is>
          <r>
            <t xml:space="preserve">00037371</t>
          </r>
        </is>
      </c>
      <c r="B6885" s="23" t="inlineStr">
        <is>
          <r>
            <t xml:space="preserve">TRANSPORTE - HORISTA (COLETADO CAIXA - ENCARGOS COMPLEMENTARES)</t>
          </r>
        </is>
      </c>
      <c r="C6885" s="22" t="inlineStr">
        <is>
          <r>
            <t xml:space="preserve">SINAPI</t>
          </r>
        </is>
      </c>
      <c r="D6885" s="22" t="inlineStr">
        <is>
          <r>
            <t xml:space="preserve">H</t>
          </r>
        </is>
      </c>
      <c r="E6885" s="24" t="n">
        <v>1.0</v>
      </c>
      <c r="F6885" s="25" t="n">
        <v>1.09</v>
      </c>
      <c r="G6885" s="25" t="n">
        <f>TRUNC(TRUNC(E6885,8)*F6885,2)</f>
        <v>1.09</v>
      </c>
    </row>
    <row r="6886" customHeight="1" ht="15">
      <c r="A6886" s="2" t="inlineStr"/>
      <c r="B6886" s="2" t="inlineStr"/>
      <c r="C6886" s="2" t="inlineStr"/>
      <c r="D6886" s="2" t="inlineStr"/>
      <c r="E6886" s="26" t="inlineStr">
        <is>
          <r>
            <t xml:space="preserve">TOTAL Encargos Complementares:</t>
          </r>
        </is>
      </c>
      <c r="F6886" s="26" t="inlineStr"/>
      <c r="G6886" s="27" t="n">
        <f>SUM(G6880:G6885)</f>
        <v>8.22</v>
      </c>
    </row>
    <row r="6887" customHeight="1" ht="15">
      <c r="A6887" s="20" t="inlineStr">
        <is>
          <r>
            <t xml:space="preserve">Mão de Obra</t>
          </r>
        </is>
      </c>
      <c r="B6887" s="20" t="inlineStr"/>
      <c r="C6887" s="21" t="inlineStr">
        <is>
          <r>
            <t xml:space="preserve">FONTE</t>
          </r>
        </is>
      </c>
      <c r="D6887" s="21" t="inlineStr">
        <is>
          <r>
            <t xml:space="preserve">UNID</t>
          </r>
        </is>
      </c>
      <c r="E6887" s="21" t="inlineStr">
        <is>
          <r>
            <t xml:space="preserve">COEFICIENTE</t>
          </r>
        </is>
      </c>
      <c r="F6887" s="21" t="inlineStr">
        <is>
          <r>
            <t xml:space="preserve">PREÇO UNITÁRIO</t>
          </r>
        </is>
      </c>
      <c r="G6887" s="21" t="inlineStr">
        <is>
          <r>
            <t xml:space="preserve">TOTAL</t>
          </r>
        </is>
      </c>
    </row>
    <row r="6888" customHeight="1" ht="15">
      <c r="A6888" s="22" t="inlineStr">
        <is>
          <r>
            <t xml:space="preserve">00034345</t>
          </r>
        </is>
      </c>
      <c r="B6888" s="23" t="inlineStr">
        <is>
          <r>
            <t xml:space="preserve">VIGIA DIURNO (HORISTA)</t>
          </r>
        </is>
      </c>
      <c r="C6888" s="22" t="inlineStr">
        <is>
          <r>
            <t xml:space="preserve">SINAPI</t>
          </r>
        </is>
      </c>
      <c r="D6888" s="22" t="inlineStr">
        <is>
          <r>
            <t xml:space="preserve">H</t>
          </r>
        </is>
      </c>
      <c r="E6888" s="24" t="n">
        <v>1.0</v>
      </c>
      <c r="F6888" s="25" t="n">
        <v>16.9</v>
      </c>
      <c r="G6888" s="25" t="n">
        <f>TRUNC(TRUNC(E6888,8)*F6888,2)</f>
        <v>16.9</v>
      </c>
    </row>
    <row r="6889" customHeight="1" ht="15">
      <c r="A6889" s="2" t="inlineStr"/>
      <c r="B6889" s="2" t="inlineStr"/>
      <c r="C6889" s="2" t="inlineStr"/>
      <c r="D6889" s="2" t="inlineStr"/>
      <c r="E6889" s="26" t="inlineStr">
        <is>
          <r>
            <t xml:space="preserve">TOTAL Mão de Obra:</t>
          </r>
        </is>
      </c>
      <c r="F6889" s="26" t="inlineStr"/>
      <c r="G6889" s="27" t="n">
        <f>SUM(G6888:G6888)</f>
        <v>16.9</v>
      </c>
    </row>
    <row r="6890" customHeight="1" ht="15">
      <c r="A6890" s="20" t="inlineStr">
        <is>
          <r>
            <t xml:space="preserve">Serviço</t>
          </r>
        </is>
      </c>
      <c r="B6890" s="20" t="inlineStr"/>
      <c r="C6890" s="21" t="inlineStr">
        <is>
          <r>
            <t xml:space="preserve">FONTE</t>
          </r>
        </is>
      </c>
      <c r="D6890" s="21" t="inlineStr">
        <is>
          <r>
            <t xml:space="preserve">UNID</t>
          </r>
        </is>
      </c>
      <c r="E6890" s="21" t="inlineStr">
        <is>
          <r>
            <t xml:space="preserve">COEFICIENTE</t>
          </r>
        </is>
      </c>
      <c r="F6890" s="21" t="inlineStr">
        <is>
          <r>
            <t xml:space="preserve">PREÇO UNITÁRIO</t>
          </r>
        </is>
      </c>
      <c r="G6890" s="21" t="inlineStr">
        <is>
          <r>
            <t xml:space="preserve">TOTAL</t>
          </r>
        </is>
      </c>
    </row>
    <row r="6891" customHeight="1" ht="21">
      <c r="A6891" s="22" t="inlineStr">
        <is>
          <r>
            <t xml:space="preserve">100288</t>
          </r>
        </is>
      </c>
      <c r="B6891" s="23" t="inlineStr">
        <is>
          <r>
            <t xml:space="preserve">CURSO DE CAPACITAÇÃO PARA VIGIA DIURNO (ENCARGOS COMPLEMENTARES) - HORISTA</t>
          </r>
        </is>
      </c>
      <c r="C6891" s="22" t="inlineStr">
        <is>
          <r>
            <t xml:space="preserve">SINAPI</t>
          </r>
        </is>
      </c>
      <c r="D6891" s="22" t="inlineStr">
        <is>
          <r>
            <t xml:space="preserve">H</t>
          </r>
        </is>
      </c>
      <c r="E6891" s="24" t="n">
        <v>1.0</v>
      </c>
      <c r="F6891" s="25" t="n">
        <v>0.08</v>
      </c>
      <c r="G6891" s="25" t="n">
        <f>TRUNC(TRUNC(E6891,8)*F6891,2)</f>
        <v>0.08</v>
      </c>
    </row>
    <row r="6892" customHeight="1" ht="15">
      <c r="A6892" s="2" t="inlineStr"/>
      <c r="B6892" s="2" t="inlineStr"/>
      <c r="C6892" s="2" t="inlineStr"/>
      <c r="D6892" s="2" t="inlineStr"/>
      <c r="E6892" s="26" t="inlineStr">
        <is>
          <r>
            <t xml:space="preserve">TOTAL Serviço:</t>
          </r>
        </is>
      </c>
      <c r="F6892" s="26" t="inlineStr"/>
      <c r="G6892" s="27" t="n">
        <f>SUM(G6891:G6891)</f>
        <v>0.08</v>
      </c>
    </row>
    <row r="6893" customHeight="1" ht="15">
      <c r="A6893" s="2" t="inlineStr"/>
      <c r="B6893" s="2" t="inlineStr"/>
      <c r="C6893" s="2" t="inlineStr"/>
      <c r="D6893" s="2" t="inlineStr"/>
      <c r="E6893" s="28" t="inlineStr">
        <is>
          <r>
            <t xml:space="preserve">VALOR:</t>
          </r>
        </is>
      </c>
      <c r="F6893" s="28" t="inlineStr"/>
      <c r="G6893" s="29" t="n">
        <f>ROUND(SUM(G6886,G6889,G6892),2)</f>
        <v>25.2</v>
      </c>
    </row>
    <row r="6894" customHeight="1" ht="15">
      <c r="A6894" s="2" t="inlineStr"/>
      <c r="B6894" s="2" t="inlineStr"/>
      <c r="C6894" s="2" t="inlineStr"/>
      <c r="D6894" s="2" t="inlineStr"/>
      <c r="E6894" s="28" t="inlineStr">
        <is>
          <r>
            <t xml:space="preserve">VALOR BDI (20.34%):</t>
          </r>
        </is>
      </c>
      <c r="F6894" s="28" t="inlineStr"/>
      <c r="G6894" s="29" t="n">
        <f>ROUND(G6893*(20.34/100),2)</f>
        <v>5.13</v>
      </c>
    </row>
    <row r="6895" customHeight="1" ht="15">
      <c r="A6895" s="2" t="inlineStr"/>
      <c r="B6895" s="2" t="inlineStr"/>
      <c r="C6895" s="2" t="inlineStr"/>
      <c r="D6895" s="2" t="inlineStr"/>
      <c r="E6895" s="28" t="inlineStr">
        <is>
          <r>
            <t xml:space="preserve">VALOR COM BDI:</t>
          </r>
        </is>
      </c>
      <c r="F6895" s="28" t="inlineStr"/>
      <c r="G6895" s="29" t="n">
        <f>G6894+G6893</f>
        <v>30.33</v>
      </c>
    </row>
    <row r="6896" customHeight="1" ht="10">
      <c r="A6896" s="2" t="inlineStr"/>
      <c r="B6896" s="2" t="inlineStr"/>
      <c r="C6896" s="2" t="inlineStr"/>
      <c r="D6896" s="2" t="inlineStr"/>
      <c r="E6896" s="18" t="inlineStr"/>
      <c r="F6896" s="18" t="inlineStr"/>
      <c r="G6896" s="18" t="inlineStr"/>
    </row>
    <row r="6897" customHeight="1" ht="20">
      <c r="A6897" s="19" t="inlineStr">
        <is>
          <r>
            <t xml:space="preserve">​95250​ VÁLVULA DE ESFERA BRUTA, BRONZE, ROSCÁVEL, 1'' - FORNECIMENTO E INSTALAÇÃO. AF_08/2021​ (UN)</t>
          </r>
        </is>
      </c>
      <c r="B6897" s="19" t="inlineStr"/>
      <c r="C6897" s="19" t="inlineStr"/>
      <c r="D6897" s="19" t="inlineStr"/>
      <c r="E6897" s="19" t="inlineStr"/>
      <c r="F6897" s="19" t="inlineStr"/>
      <c r="G6897" s="19" t="inlineStr"/>
    </row>
    <row r="6898" customHeight="1" ht="15">
      <c r="A6898" s="20" t="inlineStr">
        <is>
          <r>
            <t xml:space="preserve">Material</t>
          </r>
        </is>
      </c>
      <c r="B6898" s="20" t="inlineStr"/>
      <c r="C6898" s="21" t="inlineStr">
        <is>
          <r>
            <t xml:space="preserve">FONTE</t>
          </r>
        </is>
      </c>
      <c r="D6898" s="21" t="inlineStr">
        <is>
          <r>
            <t xml:space="preserve">UNID</t>
          </r>
        </is>
      </c>
      <c r="E6898" s="21" t="inlineStr">
        <is>
          <r>
            <t xml:space="preserve">COEFICIENTE</t>
          </r>
        </is>
      </c>
      <c r="F6898" s="21" t="inlineStr">
        <is>
          <r>
            <t xml:space="preserve">PREÇO UNITÁRIO</t>
          </r>
        </is>
      </c>
      <c r="G6898" s="21" t="inlineStr">
        <is>
          <r>
            <t xml:space="preserve">TOTAL</t>
          </r>
        </is>
      </c>
    </row>
    <row r="6899" customHeight="1" ht="21">
      <c r="A6899" s="22" t="inlineStr">
        <is>
          <r>
            <t xml:space="preserve">00003148</t>
          </r>
        </is>
      </c>
      <c r="B6899" s="23" t="inlineStr">
        <is>
          <r>
            <t xml:space="preserve">FITA VEDA ROSCA, EM PTFE, ROLO DE 18 MM X 50 M (L X C)</t>
          </r>
        </is>
      </c>
      <c r="C6899" s="22" t="inlineStr">
        <is>
          <r>
            <t xml:space="preserve">SINAPI</t>
          </r>
        </is>
      </c>
      <c r="D6899" s="22" t="inlineStr">
        <is>
          <r>
            <t xml:space="preserve">UN</t>
          </r>
        </is>
      </c>
      <c r="E6899" s="24" t="n">
        <v>0.0132</v>
      </c>
      <c r="F6899" s="25" t="n">
        <v>14.75</v>
      </c>
      <c r="G6899" s="25" t="n">
        <f>TRUNC(TRUNC(E6899,8)*F6899,2)</f>
        <v>0.19</v>
      </c>
    </row>
    <row r="6900" customHeight="1" ht="15">
      <c r="A6900" s="22" t="inlineStr">
        <is>
          <r>
            <t xml:space="preserve">00011746</t>
          </r>
        </is>
      </c>
      <c r="B6900" s="23" t="inlineStr">
        <is>
          <r>
            <t xml:space="preserve">VALVULA DE ESFERA BRUTA EM BRONZE, BITOLA 1"</t>
          </r>
        </is>
      </c>
      <c r="C6900" s="22" t="inlineStr">
        <is>
          <r>
            <t xml:space="preserve">SINAPI</t>
          </r>
        </is>
      </c>
      <c r="D6900" s="22" t="inlineStr">
        <is>
          <r>
            <t xml:space="preserve">UN</t>
          </r>
        </is>
      </c>
      <c r="E6900" s="24" t="n">
        <v>1.0</v>
      </c>
      <c r="F6900" s="25" t="n">
        <v>73.53</v>
      </c>
      <c r="G6900" s="25" t="n">
        <f>TRUNC(TRUNC(E6900,8)*F6900,2)</f>
        <v>73.53</v>
      </c>
    </row>
    <row r="6901" customHeight="1" ht="15">
      <c r="A6901" s="2" t="inlineStr"/>
      <c r="B6901" s="2" t="inlineStr"/>
      <c r="C6901" s="2" t="inlineStr"/>
      <c r="D6901" s="2" t="inlineStr"/>
      <c r="E6901" s="26" t="inlineStr">
        <is>
          <r>
            <t xml:space="preserve">TOTAL Material:</t>
          </r>
        </is>
      </c>
      <c r="F6901" s="26" t="inlineStr"/>
      <c r="G6901" s="27" t="n">
        <f>SUM(G6899:G6900)</f>
        <v>73.72</v>
      </c>
    </row>
    <row r="6902" customHeight="1" ht="15">
      <c r="A6902" s="20" t="inlineStr">
        <is>
          <r>
            <t xml:space="preserve">Mão de Obra com Encargos Complementares</t>
          </r>
        </is>
      </c>
      <c r="B6902" s="20" t="inlineStr"/>
      <c r="C6902" s="21" t="inlineStr">
        <is>
          <r>
            <t xml:space="preserve">FONTE</t>
          </r>
        </is>
      </c>
      <c r="D6902" s="21" t="inlineStr">
        <is>
          <r>
            <t xml:space="preserve">UNID</t>
          </r>
        </is>
      </c>
      <c r="E6902" s="21" t="inlineStr">
        <is>
          <r>
            <t xml:space="preserve">COEFICIENTE</t>
          </r>
        </is>
      </c>
      <c r="F6902" s="21" t="inlineStr">
        <is>
          <r>
            <t xml:space="preserve">PREÇO UNITÁRIO</t>
          </r>
        </is>
      </c>
      <c r="G6902" s="21" t="inlineStr">
        <is>
          <r>
            <t xml:space="preserve">TOTAL</t>
          </r>
        </is>
      </c>
    </row>
    <row r="6903" customHeight="1" ht="21">
      <c r="A6903" s="22" t="inlineStr">
        <is>
          <r>
            <t xml:space="preserve">88248</t>
          </r>
        </is>
      </c>
      <c r="B6903" s="23" t="inlineStr">
        <is>
          <r>
            <t xml:space="preserve">AUXILIAR DE ENCANADOR OU BOMBEIRO HIDRÁULICO COM ENCARGOS COMPLEMENTARES</t>
          </r>
        </is>
      </c>
      <c r="C6903" s="22" t="inlineStr">
        <is>
          <r>
            <t xml:space="preserve">SINAPI</t>
          </r>
        </is>
      </c>
      <c r="D6903" s="22" t="inlineStr">
        <is>
          <r>
            <t xml:space="preserve">H</t>
          </r>
        </is>
      </c>
      <c r="E6903" s="24" t="n">
        <v>0.1485</v>
      </c>
      <c r="F6903" s="25" t="n">
        <v>24.23</v>
      </c>
      <c r="G6903" s="25" t="n">
        <f>TRUNC(TRUNC(E6903,8)*F6903,2)</f>
        <v>3.59</v>
      </c>
    </row>
    <row r="6904" customHeight="1" ht="21">
      <c r="A6904" s="22" t="inlineStr">
        <is>
          <r>
            <t xml:space="preserve">88267</t>
          </r>
        </is>
      </c>
      <c r="B6904" s="23" t="inlineStr">
        <is>
          <r>
            <t xml:space="preserve">ENCANADOR OU BOMBEIRO HIDRÁULICO COM ENCARGOS COMPLEMENTARES</t>
          </r>
        </is>
      </c>
      <c r="C6904" s="22" t="inlineStr">
        <is>
          <r>
            <t xml:space="preserve">SINAPI</t>
          </r>
        </is>
      </c>
      <c r="D6904" s="22" t="inlineStr">
        <is>
          <r>
            <t xml:space="preserve">H</t>
          </r>
        </is>
      </c>
      <c r="E6904" s="24" t="n">
        <v>0.1485</v>
      </c>
      <c r="F6904" s="25" t="n">
        <v>29.86</v>
      </c>
      <c r="G6904" s="25" t="n">
        <f>TRUNC(TRUNC(E6904,8)*F6904,2)</f>
        <v>4.43</v>
      </c>
    </row>
    <row r="6905" customHeight="1" ht="18">
      <c r="A6905" s="2" t="inlineStr"/>
      <c r="B6905" s="2" t="inlineStr"/>
      <c r="C6905" s="2" t="inlineStr"/>
      <c r="D6905" s="2" t="inlineStr"/>
      <c r="E6905" s="26" t="inlineStr">
        <is>
          <r>
            <t xml:space="preserve">TOTAL Mão de Obra com Encargos Complementares:</t>
          </r>
        </is>
      </c>
      <c r="F6905" s="26" t="inlineStr"/>
      <c r="G6905" s="27" t="n">
        <f>SUM(G6903:G6904)</f>
        <v>8.02</v>
      </c>
    </row>
    <row r="6906" customHeight="1" ht="15">
      <c r="A6906" s="2" t="inlineStr"/>
      <c r="B6906" s="2" t="inlineStr"/>
      <c r="C6906" s="2" t="inlineStr"/>
      <c r="D6906" s="2" t="inlineStr"/>
      <c r="E6906" s="28" t="inlineStr">
        <is>
          <r>
            <t xml:space="preserve">VALOR:</t>
          </r>
        </is>
      </c>
      <c r="F6906" s="28" t="inlineStr"/>
      <c r="G6906" s="29" t="n">
        <f>ROUND(SUM(G6901,G6905),2)</f>
        <v>81.74</v>
      </c>
    </row>
    <row r="6907" customHeight="1" ht="15">
      <c r="A6907" s="2" t="inlineStr"/>
      <c r="B6907" s="2" t="inlineStr"/>
      <c r="C6907" s="2" t="inlineStr"/>
      <c r="D6907" s="2" t="inlineStr"/>
      <c r="E6907" s="28" t="inlineStr">
        <is>
          <r>
            <t xml:space="preserve">VALOR BDI (20.34%):</t>
          </r>
        </is>
      </c>
      <c r="F6907" s="28" t="inlineStr"/>
      <c r="G6907" s="29" t="n">
        <f>ROUND(G6906*(20.34/100),2)</f>
        <v>16.63</v>
      </c>
    </row>
    <row r="6908" customHeight="1" ht="15">
      <c r="A6908" s="2" t="inlineStr"/>
      <c r="B6908" s="2" t="inlineStr"/>
      <c r="C6908" s="2" t="inlineStr"/>
      <c r="D6908" s="2" t="inlineStr"/>
      <c r="E6908" s="28" t="inlineStr">
        <is>
          <r>
            <t xml:space="preserve">VALOR COM BDI:</t>
          </r>
        </is>
      </c>
      <c r="F6908" s="28" t="inlineStr"/>
      <c r="G6908" s="29" t="n">
        <f>G6907+G6906</f>
        <v>98.37</v>
      </c>
    </row>
    <row r="6909" customHeight="1" ht="10">
      <c r="A6909" s="2" t="inlineStr"/>
      <c r="B6909" s="2" t="inlineStr"/>
      <c r="C6909" s="2" t="inlineStr"/>
      <c r="D6909" s="2" t="inlineStr"/>
      <c r="E6909" s="18" t="inlineStr"/>
      <c r="F6909" s="18" t="inlineStr"/>
      <c r="G6909" s="18" t="inlineStr"/>
    </row>
    <row r="6910" customHeight="1" ht="20">
      <c r="A6910" s="19" t="inlineStr">
        <is>
          <r>
            <t xml:space="preserve">​95253​ VÁLVULA DE ESFERA BRUTA, BRONZE, ROSCÁVEL, 2'' - FORNECIMENTO E INSTALAÇÃO. AF_08/2021​ (UN)</t>
          </r>
        </is>
      </c>
      <c r="B6910" s="19" t="inlineStr"/>
      <c r="C6910" s="19" t="inlineStr"/>
      <c r="D6910" s="19" t="inlineStr"/>
      <c r="E6910" s="19" t="inlineStr"/>
      <c r="F6910" s="19" t="inlineStr"/>
      <c r="G6910" s="19" t="inlineStr"/>
    </row>
    <row r="6911" customHeight="1" ht="15">
      <c r="A6911" s="20" t="inlineStr">
        <is>
          <r>
            <t xml:space="preserve">Material</t>
          </r>
        </is>
      </c>
      <c r="B6911" s="20" t="inlineStr"/>
      <c r="C6911" s="21" t="inlineStr">
        <is>
          <r>
            <t xml:space="preserve">FONTE</t>
          </r>
        </is>
      </c>
      <c r="D6911" s="21" t="inlineStr">
        <is>
          <r>
            <t xml:space="preserve">UNID</t>
          </r>
        </is>
      </c>
      <c r="E6911" s="21" t="inlineStr">
        <is>
          <r>
            <t xml:space="preserve">COEFICIENTE</t>
          </r>
        </is>
      </c>
      <c r="F6911" s="21" t="inlineStr">
        <is>
          <r>
            <t xml:space="preserve">PREÇO UNITÁRIO</t>
          </r>
        </is>
      </c>
      <c r="G6911" s="21" t="inlineStr">
        <is>
          <r>
            <t xml:space="preserve">TOTAL</t>
          </r>
        </is>
      </c>
    </row>
    <row r="6912" customHeight="1" ht="21">
      <c r="A6912" s="22" t="inlineStr">
        <is>
          <r>
            <t xml:space="preserve">00003148</t>
          </r>
        </is>
      </c>
      <c r="B6912" s="23" t="inlineStr">
        <is>
          <r>
            <t xml:space="preserve">FITA VEDA ROSCA, EM PTFE, ROLO DE 18 MM X 50 M (L X C)</t>
          </r>
        </is>
      </c>
      <c r="C6912" s="22" t="inlineStr">
        <is>
          <r>
            <t xml:space="preserve">SINAPI</t>
          </r>
        </is>
      </c>
      <c r="D6912" s="22" t="inlineStr">
        <is>
          <r>
            <t xml:space="preserve">UN</t>
          </r>
        </is>
      </c>
      <c r="E6912" s="24" t="n">
        <v>0.024</v>
      </c>
      <c r="F6912" s="25" t="n">
        <v>14.75</v>
      </c>
      <c r="G6912" s="25" t="n">
        <f>TRUNC(TRUNC(E6912,8)*F6912,2)</f>
        <v>0.35</v>
      </c>
    </row>
    <row r="6913" customHeight="1" ht="15">
      <c r="A6913" s="22" t="inlineStr">
        <is>
          <r>
            <t xml:space="preserve">00011747</t>
          </r>
        </is>
      </c>
      <c r="B6913" s="23" t="inlineStr">
        <is>
          <r>
            <t xml:space="preserve">VALVULA DE ESFERA BRUTA EM BRONZE, BITOLA 2"</t>
          </r>
        </is>
      </c>
      <c r="C6913" s="22" t="inlineStr">
        <is>
          <r>
            <t xml:space="preserve">SINAPI</t>
          </r>
        </is>
      </c>
      <c r="D6913" s="22" t="inlineStr">
        <is>
          <r>
            <t xml:space="preserve">UN</t>
          </r>
        </is>
      </c>
      <c r="E6913" s="24" t="n">
        <v>1.0</v>
      </c>
      <c r="F6913" s="25" t="n">
        <v>203.64</v>
      </c>
      <c r="G6913" s="25" t="n">
        <f>TRUNC(TRUNC(E6913,8)*F6913,2)</f>
        <v>203.64</v>
      </c>
    </row>
    <row r="6914" customHeight="1" ht="15">
      <c r="A6914" s="2" t="inlineStr"/>
      <c r="B6914" s="2" t="inlineStr"/>
      <c r="C6914" s="2" t="inlineStr"/>
      <c r="D6914" s="2" t="inlineStr"/>
      <c r="E6914" s="26" t="inlineStr">
        <is>
          <r>
            <t xml:space="preserve">TOTAL Material:</t>
          </r>
        </is>
      </c>
      <c r="F6914" s="26" t="inlineStr"/>
      <c r="G6914" s="27" t="n">
        <f>SUM(G6912:G6913)</f>
        <v>203.99</v>
      </c>
    </row>
    <row r="6915" customHeight="1" ht="15">
      <c r="A6915" s="20" t="inlineStr">
        <is>
          <r>
            <t xml:space="preserve">Mão de Obra com Encargos Complementares</t>
          </r>
        </is>
      </c>
      <c r="B6915" s="20" t="inlineStr"/>
      <c r="C6915" s="21" t="inlineStr">
        <is>
          <r>
            <t xml:space="preserve">FONTE</t>
          </r>
        </is>
      </c>
      <c r="D6915" s="21" t="inlineStr">
        <is>
          <r>
            <t xml:space="preserve">UNID</t>
          </r>
        </is>
      </c>
      <c r="E6915" s="21" t="inlineStr">
        <is>
          <r>
            <t xml:space="preserve">COEFICIENTE</t>
          </r>
        </is>
      </c>
      <c r="F6915" s="21" t="inlineStr">
        <is>
          <r>
            <t xml:space="preserve">PREÇO UNITÁRIO</t>
          </r>
        </is>
      </c>
      <c r="G6915" s="21" t="inlineStr">
        <is>
          <r>
            <t xml:space="preserve">TOTAL</t>
          </r>
        </is>
      </c>
    </row>
    <row r="6916" customHeight="1" ht="21">
      <c r="A6916" s="22" t="inlineStr">
        <is>
          <r>
            <t xml:space="preserve">88248</t>
          </r>
        </is>
      </c>
      <c r="B6916" s="23" t="inlineStr">
        <is>
          <r>
            <t xml:space="preserve">AUXILIAR DE ENCANADOR OU BOMBEIRO HIDRÁULICO COM ENCARGOS COMPLEMENTARES</t>
          </r>
        </is>
      </c>
      <c r="C6916" s="22" t="inlineStr">
        <is>
          <r>
            <t xml:space="preserve">SINAPI</t>
          </r>
        </is>
      </c>
      <c r="D6916" s="22" t="inlineStr">
        <is>
          <r>
            <t xml:space="preserve">H</t>
          </r>
        </is>
      </c>
      <c r="E6916" s="24" t="n">
        <v>0.3398</v>
      </c>
      <c r="F6916" s="25" t="n">
        <v>24.23</v>
      </c>
      <c r="G6916" s="25" t="n">
        <f>TRUNC(TRUNC(E6916,8)*F6916,2)</f>
        <v>8.23</v>
      </c>
    </row>
    <row r="6917" customHeight="1" ht="21">
      <c r="A6917" s="22" t="inlineStr">
        <is>
          <r>
            <t xml:space="preserve">88267</t>
          </r>
        </is>
      </c>
      <c r="B6917" s="23" t="inlineStr">
        <is>
          <r>
            <t xml:space="preserve">ENCANADOR OU BOMBEIRO HIDRÁULICO COM ENCARGOS COMPLEMENTARES</t>
          </r>
        </is>
      </c>
      <c r="C6917" s="22" t="inlineStr">
        <is>
          <r>
            <t xml:space="preserve">SINAPI</t>
          </r>
        </is>
      </c>
      <c r="D6917" s="22" t="inlineStr">
        <is>
          <r>
            <t xml:space="preserve">H</t>
          </r>
        </is>
      </c>
      <c r="E6917" s="24" t="n">
        <v>0.3398</v>
      </c>
      <c r="F6917" s="25" t="n">
        <v>29.86</v>
      </c>
      <c r="G6917" s="25" t="n">
        <f>TRUNC(TRUNC(E6917,8)*F6917,2)</f>
        <v>10.14</v>
      </c>
    </row>
    <row r="6918" customHeight="1" ht="18">
      <c r="A6918" s="2" t="inlineStr"/>
      <c r="B6918" s="2" t="inlineStr"/>
      <c r="C6918" s="2" t="inlineStr"/>
      <c r="D6918" s="2" t="inlineStr"/>
      <c r="E6918" s="26" t="inlineStr">
        <is>
          <r>
            <t xml:space="preserve">TOTAL Mão de Obra com Encargos Complementares:</t>
          </r>
        </is>
      </c>
      <c r="F6918" s="26" t="inlineStr"/>
      <c r="G6918" s="27" t="n">
        <f>SUM(G6916:G6917)</f>
        <v>18.37</v>
      </c>
    </row>
    <row r="6919" customHeight="1" ht="15">
      <c r="A6919" s="2" t="inlineStr"/>
      <c r="B6919" s="2" t="inlineStr"/>
      <c r="C6919" s="2" t="inlineStr"/>
      <c r="D6919" s="2" t="inlineStr"/>
      <c r="E6919" s="28" t="inlineStr">
        <is>
          <r>
            <t xml:space="preserve">VALOR:</t>
          </r>
        </is>
      </c>
      <c r="F6919" s="28" t="inlineStr"/>
      <c r="G6919" s="29" t="n">
        <f>ROUND(SUM(G6914,G6918),2)</f>
        <v>222.36</v>
      </c>
    </row>
    <row r="6920" customHeight="1" ht="15">
      <c r="A6920" s="2" t="inlineStr"/>
      <c r="B6920" s="2" t="inlineStr"/>
      <c r="C6920" s="2" t="inlineStr"/>
      <c r="D6920" s="2" t="inlineStr"/>
      <c r="E6920" s="28" t="inlineStr">
        <is>
          <r>
            <t xml:space="preserve">VALOR BDI (20.34%):</t>
          </r>
        </is>
      </c>
      <c r="F6920" s="28" t="inlineStr"/>
      <c r="G6920" s="29" t="n">
        <f>ROUND(G6919*(20.34/100),2)</f>
        <v>45.23</v>
      </c>
    </row>
    <row r="6921" customHeight="1" ht="15">
      <c r="A6921" s="2" t="inlineStr"/>
      <c r="B6921" s="2" t="inlineStr"/>
      <c r="C6921" s="2" t="inlineStr"/>
      <c r="D6921" s="2" t="inlineStr"/>
      <c r="E6921" s="28" t="inlineStr">
        <is>
          <r>
            <t xml:space="preserve">VALOR COM BDI:</t>
          </r>
        </is>
      </c>
      <c r="F6921" s="28" t="inlineStr"/>
      <c r="G6921" s="29" t="n">
        <f>G6920+G6919</f>
        <v>267.59</v>
      </c>
    </row>
    <row r="6922" customHeight="1" ht="10">
      <c r="A6922" s="2" t="inlineStr"/>
      <c r="B6922" s="2" t="inlineStr"/>
      <c r="C6922" s="2" t="inlineStr"/>
      <c r="D6922" s="2" t="inlineStr"/>
      <c r="E6922" s="18" t="inlineStr"/>
      <c r="F6922" s="18" t="inlineStr"/>
      <c r="G6922" s="18" t="inlineStr"/>
    </row>
    <row r="6923" customHeight="1" ht="20">
      <c r="A6923" s="19" t="inlineStr">
        <is>
          <r>
            <t xml:space="preserve">​86877​ VÁLVULA EM METAL CROMADO 1.1/2" X 1.1/2" PARA TANQUE OU LAVATÓRIO, COM OU SEM LADRÃO - FORNECIMENTO E INSTALAÇÃO. AF_01/2020​ (UN)</t>
          </r>
        </is>
      </c>
      <c r="B6923" s="19" t="inlineStr"/>
      <c r="C6923" s="19" t="inlineStr"/>
      <c r="D6923" s="19" t="inlineStr"/>
      <c r="E6923" s="19" t="inlineStr"/>
      <c r="F6923" s="19" t="inlineStr"/>
      <c r="G6923" s="19" t="inlineStr"/>
    </row>
    <row r="6924" customHeight="1" ht="15">
      <c r="A6924" s="20" t="inlineStr">
        <is>
          <r>
            <t xml:space="preserve">Material</t>
          </r>
        </is>
      </c>
      <c r="B6924" s="20" t="inlineStr"/>
      <c r="C6924" s="21" t="inlineStr">
        <is>
          <r>
            <t xml:space="preserve">FONTE</t>
          </r>
        </is>
      </c>
      <c r="D6924" s="21" t="inlineStr">
        <is>
          <r>
            <t xml:space="preserve">UNID</t>
          </r>
        </is>
      </c>
      <c r="E6924" s="21" t="inlineStr">
        <is>
          <r>
            <t xml:space="preserve">COEFICIENTE</t>
          </r>
        </is>
      </c>
      <c r="F6924" s="21" t="inlineStr">
        <is>
          <r>
            <t xml:space="preserve">PREÇO UNITÁRIO</t>
          </r>
        </is>
      </c>
      <c r="G6924" s="21" t="inlineStr">
        <is>
          <r>
            <t xml:space="preserve">TOTAL</t>
          </r>
        </is>
      </c>
    </row>
    <row r="6925" customHeight="1" ht="21">
      <c r="A6925" s="22" t="inlineStr">
        <is>
          <r>
            <t xml:space="preserve">00003146</t>
          </r>
        </is>
      </c>
      <c r="B6925" s="23" t="inlineStr">
        <is>
          <r>
            <t xml:space="preserve">FITA VEDA ROSCA, EM PTFE, ROLO DE 18 MM X 10 M (L X C)</t>
          </r>
        </is>
      </c>
      <c r="C6925" s="22" t="inlineStr">
        <is>
          <r>
            <t xml:space="preserve">SINAPI</t>
          </r>
        </is>
      </c>
      <c r="D6925" s="22" t="inlineStr">
        <is>
          <r>
            <t xml:space="preserve">UN</t>
          </r>
        </is>
      </c>
      <c r="E6925" s="24" t="n">
        <v>0.048</v>
      </c>
      <c r="F6925" s="25" t="n">
        <v>4.0</v>
      </c>
      <c r="G6925" s="25" t="n">
        <f>TRUNC(TRUNC(E6925,8)*F6925,2)</f>
        <v>0.19</v>
      </c>
    </row>
    <row r="6926" customHeight="1" ht="21">
      <c r="A6926" s="22" t="inlineStr">
        <is>
          <r>
            <t xml:space="preserve">00037588</t>
          </r>
        </is>
      </c>
      <c r="B6926" s="23" t="inlineStr">
        <is>
          <r>
            <t xml:space="preserve">VALVULA DE ESCOAMENTO PARA TANQUE, EM METAL CROMADO, 1.1/2", SEM LADRAO, COM TAMPAO PLASTICO</t>
          </r>
        </is>
      </c>
      <c r="C6926" s="22" t="inlineStr">
        <is>
          <r>
            <t xml:space="preserve">SINAPI</t>
          </r>
        </is>
      </c>
      <c r="D6926" s="22" t="inlineStr">
        <is>
          <r>
            <t xml:space="preserve">UN</t>
          </r>
        </is>
      </c>
      <c r="E6926" s="24" t="n">
        <v>1.0</v>
      </c>
      <c r="F6926" s="25" t="n">
        <v>73.89</v>
      </c>
      <c r="G6926" s="25" t="n">
        <f>TRUNC(TRUNC(E6926,8)*F6926,2)</f>
        <v>73.89</v>
      </c>
    </row>
    <row r="6927" customHeight="1" ht="15">
      <c r="A6927" s="2" t="inlineStr"/>
      <c r="B6927" s="2" t="inlineStr"/>
      <c r="C6927" s="2" t="inlineStr"/>
      <c r="D6927" s="2" t="inlineStr"/>
      <c r="E6927" s="26" t="inlineStr">
        <is>
          <r>
            <t xml:space="preserve">TOTAL Material:</t>
          </r>
        </is>
      </c>
      <c r="F6927" s="26" t="inlineStr"/>
      <c r="G6927" s="27" t="n">
        <f>SUM(G6925:G6926)</f>
        <v>74.08</v>
      </c>
    </row>
    <row r="6928" customHeight="1" ht="15">
      <c r="A6928" s="20" t="inlineStr">
        <is>
          <r>
            <t xml:space="preserve">Mão de Obra com Encargos Complementares</t>
          </r>
        </is>
      </c>
      <c r="B6928" s="20" t="inlineStr"/>
      <c r="C6928" s="21" t="inlineStr">
        <is>
          <r>
            <t xml:space="preserve">FONTE</t>
          </r>
        </is>
      </c>
      <c r="D6928" s="21" t="inlineStr">
        <is>
          <r>
            <t xml:space="preserve">UNID</t>
          </r>
        </is>
      </c>
      <c r="E6928" s="21" t="inlineStr">
        <is>
          <r>
            <t xml:space="preserve">COEFICIENTE</t>
          </r>
        </is>
      </c>
      <c r="F6928" s="21" t="inlineStr">
        <is>
          <r>
            <t xml:space="preserve">PREÇO UNITÁRIO</t>
          </r>
        </is>
      </c>
      <c r="G6928" s="21" t="inlineStr">
        <is>
          <r>
            <t xml:space="preserve">TOTAL</t>
          </r>
        </is>
      </c>
    </row>
    <row r="6929" customHeight="1" ht="21">
      <c r="A6929" s="22" t="inlineStr">
        <is>
          <r>
            <t xml:space="preserve">88267</t>
          </r>
        </is>
      </c>
      <c r="B6929" s="23" t="inlineStr">
        <is>
          <r>
            <t xml:space="preserve">ENCANADOR OU BOMBEIRO HIDRÁULICO COM ENCARGOS COMPLEMENTARES</t>
          </r>
        </is>
      </c>
      <c r="C6929" s="22" t="inlineStr">
        <is>
          <r>
            <t xml:space="preserve">SINAPI</t>
          </r>
        </is>
      </c>
      <c r="D6929" s="22" t="inlineStr">
        <is>
          <r>
            <t xml:space="preserve">H</t>
          </r>
        </is>
      </c>
      <c r="E6929" s="24" t="n">
        <v>0.174</v>
      </c>
      <c r="F6929" s="25" t="n">
        <v>29.86</v>
      </c>
      <c r="G6929" s="25" t="n">
        <f>TRUNC(TRUNC(E6929,8)*F6929,2)</f>
        <v>5.19</v>
      </c>
    </row>
    <row r="6930" customHeight="1" ht="15">
      <c r="A6930" s="22" t="inlineStr">
        <is>
          <r>
            <t xml:space="preserve">88316</t>
          </r>
        </is>
      </c>
      <c r="B6930" s="23" t="inlineStr">
        <is>
          <r>
            <t xml:space="preserve">SERVENTE COM ENCARGOS COMPLEMENTARES</t>
          </r>
        </is>
      </c>
      <c r="C6930" s="22" t="inlineStr">
        <is>
          <r>
            <t xml:space="preserve">SINAPI</t>
          </r>
        </is>
      </c>
      <c r="D6930" s="22" t="inlineStr">
        <is>
          <r>
            <t xml:space="preserve">H</t>
          </r>
        </is>
      </c>
      <c r="E6930" s="24" t="n">
        <v>0.0548</v>
      </c>
      <c r="F6930" s="25" t="n">
        <v>23.56</v>
      </c>
      <c r="G6930" s="25" t="n">
        <f>TRUNC(TRUNC(E6930,8)*F6930,2)</f>
        <v>1.29</v>
      </c>
    </row>
    <row r="6931" customHeight="1" ht="18">
      <c r="A6931" s="2" t="inlineStr"/>
      <c r="B6931" s="2" t="inlineStr"/>
      <c r="C6931" s="2" t="inlineStr"/>
      <c r="D6931" s="2" t="inlineStr"/>
      <c r="E6931" s="26" t="inlineStr">
        <is>
          <r>
            <t xml:space="preserve">TOTAL Mão de Obra com Encargos Complementares:</t>
          </r>
        </is>
      </c>
      <c r="F6931" s="26" t="inlineStr"/>
      <c r="G6931" s="27" t="n">
        <f>SUM(G6929:G6930)</f>
        <v>6.48</v>
      </c>
    </row>
    <row r="6932" customHeight="1" ht="15">
      <c r="A6932" s="2" t="inlineStr"/>
      <c r="B6932" s="2" t="inlineStr"/>
      <c r="C6932" s="2" t="inlineStr"/>
      <c r="D6932" s="2" t="inlineStr"/>
      <c r="E6932" s="28" t="inlineStr">
        <is>
          <r>
            <t xml:space="preserve">VALOR:</t>
          </r>
        </is>
      </c>
      <c r="F6932" s="28" t="inlineStr"/>
      <c r="G6932" s="29" t="n">
        <f>ROUND(SUM(G6927,G6931),2)</f>
        <v>80.56</v>
      </c>
    </row>
    <row r="6933" customHeight="1" ht="15">
      <c r="A6933" s="2" t="inlineStr"/>
      <c r="B6933" s="2" t="inlineStr"/>
      <c r="C6933" s="2" t="inlineStr"/>
      <c r="D6933" s="2" t="inlineStr"/>
      <c r="E6933" s="28" t="inlineStr">
        <is>
          <r>
            <t xml:space="preserve">VALOR BDI (20.34%):</t>
          </r>
        </is>
      </c>
      <c r="F6933" s="28" t="inlineStr"/>
      <c r="G6933" s="29" t="n">
        <f>ROUND(G6932*(20.34/100),2)</f>
        <v>16.39</v>
      </c>
    </row>
    <row r="6934" customHeight="1" ht="15">
      <c r="A6934" s="2" t="inlineStr"/>
      <c r="B6934" s="2" t="inlineStr"/>
      <c r="C6934" s="2" t="inlineStr"/>
      <c r="D6934" s="2" t="inlineStr"/>
      <c r="E6934" s="28" t="inlineStr">
        <is>
          <r>
            <t xml:space="preserve">VALOR COM BDI:</t>
          </r>
        </is>
      </c>
      <c r="F6934" s="28" t="inlineStr"/>
      <c r="G6934" s="29" t="n">
        <f>G6933+G6932</f>
        <v>96.95</v>
      </c>
    </row>
    <row r="6935" customHeight="1" ht="10">
      <c r="A6935" s="2" t="inlineStr"/>
      <c r="B6935" s="2" t="inlineStr"/>
      <c r="C6935" s="2" t="inlineStr"/>
      <c r="D6935" s="2" t="inlineStr"/>
      <c r="E6935" s="18" t="inlineStr"/>
      <c r="F6935" s="18" t="inlineStr"/>
      <c r="G6935" s="18" t="inlineStr"/>
    </row>
    <row r="6936" customHeight="1" ht="20">
      <c r="A6936" s="19" t="inlineStr">
        <is>
          <r>
            <t xml:space="preserve">​86879​ VÁLVULA EM PLÁSTICO 1" PARA PIA, TANQUE OU LAVATÓRIO, COM OU SEM LADRÃO - FORNECIMENTO E INSTALAÇÃO. AF_01/2020​ (UN)</t>
          </r>
        </is>
      </c>
      <c r="B6936" s="19" t="inlineStr"/>
      <c r="C6936" s="19" t="inlineStr"/>
      <c r="D6936" s="19" t="inlineStr"/>
      <c r="E6936" s="19" t="inlineStr"/>
      <c r="F6936" s="19" t="inlineStr"/>
      <c r="G6936" s="19" t="inlineStr"/>
    </row>
    <row r="6937" customHeight="1" ht="15">
      <c r="A6937" s="20" t="inlineStr">
        <is>
          <r>
            <t xml:space="preserve">Material</t>
          </r>
        </is>
      </c>
      <c r="B6937" s="20" t="inlineStr"/>
      <c r="C6937" s="21" t="inlineStr">
        <is>
          <r>
            <t xml:space="preserve">FONTE</t>
          </r>
        </is>
      </c>
      <c r="D6937" s="21" t="inlineStr">
        <is>
          <r>
            <t xml:space="preserve">UNID</t>
          </r>
        </is>
      </c>
      <c r="E6937" s="21" t="inlineStr">
        <is>
          <r>
            <t xml:space="preserve">COEFICIENTE</t>
          </r>
        </is>
      </c>
      <c r="F6937" s="21" t="inlineStr">
        <is>
          <r>
            <t xml:space="preserve">PREÇO UNITÁRIO</t>
          </r>
        </is>
      </c>
      <c r="G6937" s="21" t="inlineStr">
        <is>
          <r>
            <t xml:space="preserve">TOTAL</t>
          </r>
        </is>
      </c>
    </row>
    <row r="6938" customHeight="1" ht="21">
      <c r="A6938" s="22" t="inlineStr">
        <is>
          <r>
            <t xml:space="preserve">00003146</t>
          </r>
        </is>
      </c>
      <c r="B6938" s="23" t="inlineStr">
        <is>
          <r>
            <t xml:space="preserve">FITA VEDA ROSCA, EM PTFE, ROLO DE 18 MM X 10 M (L X C)</t>
          </r>
        </is>
      </c>
      <c r="C6938" s="22" t="inlineStr">
        <is>
          <r>
            <t xml:space="preserve">SINAPI</t>
          </r>
        </is>
      </c>
      <c r="D6938" s="22" t="inlineStr">
        <is>
          <r>
            <t xml:space="preserve">UN</t>
          </r>
        </is>
      </c>
      <c r="E6938" s="24" t="n">
        <v>0.0332</v>
      </c>
      <c r="F6938" s="25" t="n">
        <v>4.0</v>
      </c>
      <c r="G6938" s="25" t="n">
        <f>TRUNC(TRUNC(E6938,8)*F6938,2)</f>
        <v>0.13</v>
      </c>
    </row>
    <row r="6939" customHeight="1" ht="21">
      <c r="A6939" s="22" t="inlineStr">
        <is>
          <r>
            <t xml:space="preserve">00006153</t>
          </r>
        </is>
      </c>
      <c r="B6939" s="23" t="inlineStr">
        <is>
          <r>
            <t xml:space="preserve">VALVULA EM PLASTICO BRANCO PARA TANQUE OU LAVATORIO 1", SEM UNHO E SEM LADRAO</t>
          </r>
        </is>
      </c>
      <c r="C6939" s="22" t="inlineStr">
        <is>
          <r>
            <t xml:space="preserve">SINAPI</t>
          </r>
        </is>
      </c>
      <c r="D6939" s="22" t="inlineStr">
        <is>
          <r>
            <t xml:space="preserve">UN</t>
          </r>
        </is>
      </c>
      <c r="E6939" s="24" t="n">
        <v>1.0</v>
      </c>
      <c r="F6939" s="25" t="n">
        <v>5.44</v>
      </c>
      <c r="G6939" s="25" t="n">
        <f>TRUNC(TRUNC(E6939,8)*F6939,2)</f>
        <v>5.44</v>
      </c>
    </row>
    <row r="6940" customHeight="1" ht="15">
      <c r="A6940" s="2" t="inlineStr"/>
      <c r="B6940" s="2" t="inlineStr"/>
      <c r="C6940" s="2" t="inlineStr"/>
      <c r="D6940" s="2" t="inlineStr"/>
      <c r="E6940" s="26" t="inlineStr">
        <is>
          <r>
            <t xml:space="preserve">TOTAL Material:</t>
          </r>
        </is>
      </c>
      <c r="F6940" s="26" t="inlineStr"/>
      <c r="G6940" s="27" t="n">
        <f>SUM(G6938:G6939)</f>
        <v>5.57</v>
      </c>
    </row>
    <row r="6941" customHeight="1" ht="15">
      <c r="A6941" s="20" t="inlineStr">
        <is>
          <r>
            <t xml:space="preserve">Mão de Obra com Encargos Complementares</t>
          </r>
        </is>
      </c>
      <c r="B6941" s="20" t="inlineStr"/>
      <c r="C6941" s="21" t="inlineStr">
        <is>
          <r>
            <t xml:space="preserve">FONTE</t>
          </r>
        </is>
      </c>
      <c r="D6941" s="21" t="inlineStr">
        <is>
          <r>
            <t xml:space="preserve">UNID</t>
          </r>
        </is>
      </c>
      <c r="E6941" s="21" t="inlineStr">
        <is>
          <r>
            <t xml:space="preserve">COEFICIENTE</t>
          </r>
        </is>
      </c>
      <c r="F6941" s="21" t="inlineStr">
        <is>
          <r>
            <t xml:space="preserve">PREÇO UNITÁRIO</t>
          </r>
        </is>
      </c>
      <c r="G6941" s="21" t="inlineStr">
        <is>
          <r>
            <t xml:space="preserve">TOTAL</t>
          </r>
        </is>
      </c>
    </row>
    <row r="6942" customHeight="1" ht="21">
      <c r="A6942" s="22" t="inlineStr">
        <is>
          <r>
            <t xml:space="preserve">88267</t>
          </r>
        </is>
      </c>
      <c r="B6942" s="23" t="inlineStr">
        <is>
          <r>
            <t xml:space="preserve">ENCANADOR OU BOMBEIRO HIDRÁULICO COM ENCARGOS COMPLEMENTARES</t>
          </r>
        </is>
      </c>
      <c r="C6942" s="22" t="inlineStr">
        <is>
          <r>
            <t xml:space="preserve">SINAPI</t>
          </r>
        </is>
      </c>
      <c r="D6942" s="22" t="inlineStr">
        <is>
          <r>
            <t xml:space="preserve">H</t>
          </r>
        </is>
      </c>
      <c r="E6942" s="24" t="n">
        <v>0.1232</v>
      </c>
      <c r="F6942" s="25" t="n">
        <v>29.86</v>
      </c>
      <c r="G6942" s="25" t="n">
        <f>TRUNC(TRUNC(E6942,8)*F6942,2)</f>
        <v>3.67</v>
      </c>
    </row>
    <row r="6943" customHeight="1" ht="15">
      <c r="A6943" s="22" t="inlineStr">
        <is>
          <r>
            <t xml:space="preserve">88316</t>
          </r>
        </is>
      </c>
      <c r="B6943" s="23" t="inlineStr">
        <is>
          <r>
            <t xml:space="preserve">SERVENTE COM ENCARGOS COMPLEMENTARES</t>
          </r>
        </is>
      </c>
      <c r="C6943" s="22" t="inlineStr">
        <is>
          <r>
            <t xml:space="preserve">SINAPI</t>
          </r>
        </is>
      </c>
      <c r="D6943" s="22" t="inlineStr">
        <is>
          <r>
            <t xml:space="preserve">H</t>
          </r>
        </is>
      </c>
      <c r="E6943" s="24" t="n">
        <v>0.0388</v>
      </c>
      <c r="F6943" s="25" t="n">
        <v>23.56</v>
      </c>
      <c r="G6943" s="25" t="n">
        <f>TRUNC(TRUNC(E6943,8)*F6943,2)</f>
        <v>0.91</v>
      </c>
    </row>
    <row r="6944" customHeight="1" ht="18">
      <c r="A6944" s="2" t="inlineStr"/>
      <c r="B6944" s="2" t="inlineStr"/>
      <c r="C6944" s="2" t="inlineStr"/>
      <c r="D6944" s="2" t="inlineStr"/>
      <c r="E6944" s="26" t="inlineStr">
        <is>
          <r>
            <t xml:space="preserve">TOTAL Mão de Obra com Encargos Complementares:</t>
          </r>
        </is>
      </c>
      <c r="F6944" s="26" t="inlineStr"/>
      <c r="G6944" s="27" t="n">
        <f>SUM(G6942:G6943)</f>
        <v>4.58</v>
      </c>
    </row>
    <row r="6945" customHeight="1" ht="15">
      <c r="A6945" s="2" t="inlineStr"/>
      <c r="B6945" s="2" t="inlineStr"/>
      <c r="C6945" s="2" t="inlineStr"/>
      <c r="D6945" s="2" t="inlineStr"/>
      <c r="E6945" s="28" t="inlineStr">
        <is>
          <r>
            <t xml:space="preserve">VALOR:</t>
          </r>
        </is>
      </c>
      <c r="F6945" s="28" t="inlineStr"/>
      <c r="G6945" s="29" t="n">
        <f>ROUND(SUM(G6940,G6944),2)</f>
        <v>10.15</v>
      </c>
    </row>
    <row r="6946" customHeight="1" ht="15">
      <c r="A6946" s="2" t="inlineStr"/>
      <c r="B6946" s="2" t="inlineStr"/>
      <c r="C6946" s="2" t="inlineStr"/>
      <c r="D6946" s="2" t="inlineStr"/>
      <c r="E6946" s="28" t="inlineStr">
        <is>
          <r>
            <t xml:space="preserve">VALOR BDI (20.34%):</t>
          </r>
        </is>
      </c>
      <c r="F6946" s="28" t="inlineStr"/>
      <c r="G6946" s="29" t="n">
        <f>ROUND(G6945*(20.34/100),2)</f>
        <v>2.06</v>
      </c>
    </row>
    <row r="6947" customHeight="1" ht="15">
      <c r="A6947" s="2" t="inlineStr"/>
      <c r="B6947" s="2" t="inlineStr"/>
      <c r="C6947" s="2" t="inlineStr"/>
      <c r="D6947" s="2" t="inlineStr"/>
      <c r="E6947" s="28" t="inlineStr">
        <is>
          <r>
            <t xml:space="preserve">VALOR COM BDI:</t>
          </r>
        </is>
      </c>
      <c r="F6947" s="28" t="inlineStr"/>
      <c r="G6947" s="29" t="n">
        <f>G6946+G6945</f>
        <v>12.21</v>
      </c>
    </row>
  </sheetData>
  <mergeCells>
    <mergeCell ref="A1:G1"/>
    <mergeCell ref="E2:G2"/>
    <mergeCell ref="A3:G3"/>
    <mergeCell ref="A4:B4"/>
    <mergeCell ref="E7:F7"/>
    <mergeCell ref="A8:B8"/>
    <mergeCell ref="E11:F11"/>
    <mergeCell ref="E12:F12"/>
    <mergeCell ref="E13:F13"/>
    <mergeCell ref="E14:F14"/>
    <mergeCell ref="E15:G15"/>
    <mergeCell ref="A16:G16"/>
    <mergeCell ref="A17:B17"/>
    <mergeCell ref="E21:F21"/>
    <mergeCell ref="A22:B22"/>
    <mergeCell ref="E25:F25"/>
    <mergeCell ref="E26:F26"/>
    <mergeCell ref="E27:F27"/>
    <mergeCell ref="E28:F28"/>
    <mergeCell ref="E29:G29"/>
    <mergeCell ref="A30:G30"/>
    <mergeCell ref="A31:B31"/>
    <mergeCell ref="E35:F35"/>
    <mergeCell ref="A36:B36"/>
    <mergeCell ref="E39:F39"/>
    <mergeCell ref="E40:F40"/>
    <mergeCell ref="E41:F41"/>
    <mergeCell ref="E42:F42"/>
    <mergeCell ref="E43:G43"/>
    <mergeCell ref="A44:G44"/>
    <mergeCell ref="A45:B45"/>
    <mergeCell ref="E52:F52"/>
    <mergeCell ref="A53:B53"/>
    <mergeCell ref="E55:F55"/>
    <mergeCell ref="A56:B56"/>
    <mergeCell ref="E58:F58"/>
    <mergeCell ref="E59:F59"/>
    <mergeCell ref="E60:F60"/>
    <mergeCell ref="E61:F61"/>
    <mergeCell ref="E62:G62"/>
    <mergeCell ref="A63:G63"/>
    <mergeCell ref="A64:B64"/>
    <mergeCell ref="E71:F71"/>
    <mergeCell ref="A72:B72"/>
    <mergeCell ref="E74:F74"/>
    <mergeCell ref="A75:B75"/>
    <mergeCell ref="E77:F77"/>
    <mergeCell ref="E78:F78"/>
    <mergeCell ref="E79:F79"/>
    <mergeCell ref="E80:F80"/>
    <mergeCell ref="E81:G81"/>
    <mergeCell ref="A82:G82"/>
    <mergeCell ref="A83:B83"/>
    <mergeCell ref="E90:F90"/>
    <mergeCell ref="A91:B91"/>
    <mergeCell ref="E93:F93"/>
    <mergeCell ref="A94:B94"/>
    <mergeCell ref="E96:F96"/>
    <mergeCell ref="E97:F97"/>
    <mergeCell ref="E98:F98"/>
    <mergeCell ref="E99:F99"/>
    <mergeCell ref="E100:G100"/>
    <mergeCell ref="A101:G101"/>
    <mergeCell ref="A102:B102"/>
    <mergeCell ref="E109:F109"/>
    <mergeCell ref="A110:B110"/>
    <mergeCell ref="E112:F112"/>
    <mergeCell ref="A113:B113"/>
    <mergeCell ref="E115:F115"/>
    <mergeCell ref="E116:F116"/>
    <mergeCell ref="E117:F117"/>
    <mergeCell ref="E118:F118"/>
    <mergeCell ref="E119:G119"/>
    <mergeCell ref="A120:G120"/>
    <mergeCell ref="A121:B121"/>
    <mergeCell ref="E128:F128"/>
    <mergeCell ref="A129:B129"/>
    <mergeCell ref="E131:F131"/>
    <mergeCell ref="A132:B132"/>
    <mergeCell ref="E134:F134"/>
    <mergeCell ref="E135:F135"/>
    <mergeCell ref="E136:F136"/>
    <mergeCell ref="E137:F137"/>
    <mergeCell ref="E138:G138"/>
    <mergeCell ref="A139:G139"/>
    <mergeCell ref="A140:B140"/>
    <mergeCell ref="E143:F143"/>
    <mergeCell ref="A144:B144"/>
    <mergeCell ref="E147:F147"/>
    <mergeCell ref="E148:F148"/>
    <mergeCell ref="E149:F149"/>
    <mergeCell ref="E150:F150"/>
    <mergeCell ref="E151:G151"/>
    <mergeCell ref="A152:G152"/>
    <mergeCell ref="A153:B153"/>
    <mergeCell ref="E158:F158"/>
    <mergeCell ref="A159:B159"/>
    <mergeCell ref="E161:F161"/>
    <mergeCell ref="A162:B162"/>
    <mergeCell ref="E164:F164"/>
    <mergeCell ref="E165:F165"/>
    <mergeCell ref="E166:F166"/>
    <mergeCell ref="E167:F167"/>
    <mergeCell ref="E168:G168"/>
    <mergeCell ref="A169:G169"/>
    <mergeCell ref="A170:B170"/>
    <mergeCell ref="E172:F172"/>
    <mergeCell ref="A173:B173"/>
    <mergeCell ref="E176:F176"/>
    <mergeCell ref="A177:B177"/>
    <mergeCell ref="E179:F179"/>
    <mergeCell ref="E180:F180"/>
    <mergeCell ref="E181:F181"/>
    <mergeCell ref="E182:F182"/>
    <mergeCell ref="E183:G183"/>
    <mergeCell ref="A184:G184"/>
    <mergeCell ref="A185:B185"/>
    <mergeCell ref="E189:F189"/>
    <mergeCell ref="A190:B190"/>
    <mergeCell ref="E193:F193"/>
    <mergeCell ref="E194:F194"/>
    <mergeCell ref="E195:F195"/>
    <mergeCell ref="E196:F196"/>
    <mergeCell ref="E197:G197"/>
    <mergeCell ref="A198:G198"/>
    <mergeCell ref="A199:B199"/>
    <mergeCell ref="E204:F204"/>
    <mergeCell ref="A205:B205"/>
    <mergeCell ref="E208:F208"/>
    <mergeCell ref="E209:F209"/>
    <mergeCell ref="E210:F210"/>
    <mergeCell ref="E211:F211"/>
    <mergeCell ref="E212:G212"/>
    <mergeCell ref="A213:G213"/>
    <mergeCell ref="A214:B214"/>
    <mergeCell ref="E219:F219"/>
    <mergeCell ref="A220:B220"/>
    <mergeCell ref="E223:F223"/>
    <mergeCell ref="E224:F224"/>
    <mergeCell ref="E225:F225"/>
    <mergeCell ref="E226:F226"/>
    <mergeCell ref="E227:G227"/>
    <mergeCell ref="A228:G228"/>
    <mergeCell ref="A229:B229"/>
    <mergeCell ref="E232:F232"/>
    <mergeCell ref="A233:B233"/>
    <mergeCell ref="E235:F235"/>
    <mergeCell ref="E236:F236"/>
    <mergeCell ref="E237:F237"/>
    <mergeCell ref="E238:F238"/>
    <mergeCell ref="E239:G239"/>
    <mergeCell ref="A240:G240"/>
    <mergeCell ref="A241:B241"/>
    <mergeCell ref="E245:F245"/>
    <mergeCell ref="A246:B246"/>
    <mergeCell ref="E248:F248"/>
    <mergeCell ref="E249:F249"/>
    <mergeCell ref="E250:F250"/>
    <mergeCell ref="E251:F251"/>
    <mergeCell ref="E252:G252"/>
    <mergeCell ref="A253:G253"/>
    <mergeCell ref="A254:B254"/>
    <mergeCell ref="E258:F258"/>
    <mergeCell ref="A259:B259"/>
    <mergeCell ref="E261:F261"/>
    <mergeCell ref="E262:F262"/>
    <mergeCell ref="E263:F263"/>
    <mergeCell ref="E264:F264"/>
    <mergeCell ref="E265:G265"/>
    <mergeCell ref="A266:G266"/>
    <mergeCell ref="A267:B267"/>
    <mergeCell ref="E270:F270"/>
    <mergeCell ref="A271:B271"/>
    <mergeCell ref="E275:F275"/>
    <mergeCell ref="A276:B276"/>
    <mergeCell ref="E278:F278"/>
    <mergeCell ref="E279:F279"/>
    <mergeCell ref="E280:F280"/>
    <mergeCell ref="E281:F281"/>
    <mergeCell ref="E282:G282"/>
    <mergeCell ref="A283:G283"/>
    <mergeCell ref="A284:B284"/>
    <mergeCell ref="E287:F287"/>
    <mergeCell ref="A288:B288"/>
    <mergeCell ref="E292:F292"/>
    <mergeCell ref="A293:B293"/>
    <mergeCell ref="E295:F295"/>
    <mergeCell ref="E296:F296"/>
    <mergeCell ref="E297:F297"/>
    <mergeCell ref="E298:F298"/>
    <mergeCell ref="E299:G299"/>
    <mergeCell ref="A300:G300"/>
    <mergeCell ref="A301:B301"/>
    <mergeCell ref="E304:F304"/>
    <mergeCell ref="A305:B305"/>
    <mergeCell ref="E309:F309"/>
    <mergeCell ref="A310:B310"/>
    <mergeCell ref="E313:F313"/>
    <mergeCell ref="E314:F314"/>
    <mergeCell ref="E315:F315"/>
    <mergeCell ref="E316:F316"/>
    <mergeCell ref="E317:G317"/>
    <mergeCell ref="A318:G318"/>
    <mergeCell ref="A319:B319"/>
    <mergeCell ref="E322:F322"/>
    <mergeCell ref="A323:B323"/>
    <mergeCell ref="E325:F325"/>
    <mergeCell ref="E326:F326"/>
    <mergeCell ref="E327:F327"/>
    <mergeCell ref="E328:F328"/>
    <mergeCell ref="E329:G329"/>
    <mergeCell ref="A330:G330"/>
    <mergeCell ref="A331:B331"/>
    <mergeCell ref="E334:F334"/>
    <mergeCell ref="A335:B335"/>
    <mergeCell ref="E338:F338"/>
    <mergeCell ref="A339:B339"/>
    <mergeCell ref="E341:F341"/>
    <mergeCell ref="E342:F342"/>
    <mergeCell ref="E343:F343"/>
    <mergeCell ref="E344:F344"/>
    <mergeCell ref="E345:G345"/>
    <mergeCell ref="A346:G346"/>
    <mergeCell ref="A347:B347"/>
    <mergeCell ref="E350:F350"/>
    <mergeCell ref="A351:B351"/>
    <mergeCell ref="E355:F355"/>
    <mergeCell ref="A356:B356"/>
    <mergeCell ref="E358:F358"/>
    <mergeCell ref="E359:F359"/>
    <mergeCell ref="E360:F360"/>
    <mergeCell ref="E361:F361"/>
    <mergeCell ref="E362:G362"/>
    <mergeCell ref="A363:G363"/>
    <mergeCell ref="A364:B364"/>
    <mergeCell ref="E367:F367"/>
    <mergeCell ref="A368:B368"/>
    <mergeCell ref="E370:F370"/>
    <mergeCell ref="E371:F371"/>
    <mergeCell ref="E372:F372"/>
    <mergeCell ref="E373:F373"/>
    <mergeCell ref="E374:G374"/>
    <mergeCell ref="A375:G375"/>
    <mergeCell ref="A376:B376"/>
    <mergeCell ref="E379:F379"/>
    <mergeCell ref="A380:B380"/>
    <mergeCell ref="E382:F382"/>
    <mergeCell ref="E383:F383"/>
    <mergeCell ref="E384:F384"/>
    <mergeCell ref="E385:F385"/>
    <mergeCell ref="E386:G386"/>
    <mergeCell ref="A387:G387"/>
    <mergeCell ref="A388:B388"/>
    <mergeCell ref="E391:F391"/>
    <mergeCell ref="A392:B392"/>
    <mergeCell ref="E395:F395"/>
    <mergeCell ref="A396:B396"/>
    <mergeCell ref="E398:F398"/>
    <mergeCell ref="E399:F399"/>
    <mergeCell ref="E400:F400"/>
    <mergeCell ref="E401:F401"/>
    <mergeCell ref="E402:G402"/>
    <mergeCell ref="A403:G403"/>
    <mergeCell ref="A404:B404"/>
    <mergeCell ref="E407:F407"/>
    <mergeCell ref="A408:B408"/>
    <mergeCell ref="E411:F411"/>
    <mergeCell ref="A412:B412"/>
    <mergeCell ref="E415:F415"/>
    <mergeCell ref="E416:F416"/>
    <mergeCell ref="E417:F417"/>
    <mergeCell ref="E418:F418"/>
    <mergeCell ref="E419:G419"/>
    <mergeCell ref="A420:G420"/>
    <mergeCell ref="A421:B421"/>
    <mergeCell ref="E424:F424"/>
    <mergeCell ref="A425:B425"/>
    <mergeCell ref="E429:F429"/>
    <mergeCell ref="A430:B430"/>
    <mergeCell ref="E433:F433"/>
    <mergeCell ref="E434:F434"/>
    <mergeCell ref="E435:F435"/>
    <mergeCell ref="E436:F436"/>
    <mergeCell ref="E437:G437"/>
    <mergeCell ref="A438:G438"/>
    <mergeCell ref="A439:B439"/>
    <mergeCell ref="E442:F442"/>
    <mergeCell ref="A443:B443"/>
    <mergeCell ref="E446:F446"/>
    <mergeCell ref="A447:B447"/>
    <mergeCell ref="E449:F449"/>
    <mergeCell ref="E450:F450"/>
    <mergeCell ref="E451:F451"/>
    <mergeCell ref="E452:F452"/>
    <mergeCell ref="E453:G453"/>
    <mergeCell ref="A454:G454"/>
    <mergeCell ref="A455:B455"/>
    <mergeCell ref="E458:F458"/>
    <mergeCell ref="A459:B459"/>
    <mergeCell ref="E462:F462"/>
    <mergeCell ref="A463:B463"/>
    <mergeCell ref="E466:F466"/>
    <mergeCell ref="E467:F467"/>
    <mergeCell ref="E468:F468"/>
    <mergeCell ref="E469:F469"/>
    <mergeCell ref="E470:G470"/>
    <mergeCell ref="A471:G471"/>
    <mergeCell ref="A472:B472"/>
    <mergeCell ref="E479:F479"/>
    <mergeCell ref="A480:B480"/>
    <mergeCell ref="E482:F482"/>
    <mergeCell ref="A483:B483"/>
    <mergeCell ref="E485:F485"/>
    <mergeCell ref="E486:F486"/>
    <mergeCell ref="E487:F487"/>
    <mergeCell ref="E488:F488"/>
    <mergeCell ref="E489:G489"/>
    <mergeCell ref="A490:G490"/>
    <mergeCell ref="A491:B491"/>
    <mergeCell ref="E494:F494"/>
    <mergeCell ref="A495:B495"/>
    <mergeCell ref="E498:F498"/>
    <mergeCell ref="E499:F499"/>
    <mergeCell ref="E500:F500"/>
    <mergeCell ref="E501:F501"/>
    <mergeCell ref="E502:G502"/>
    <mergeCell ref="A503:G503"/>
    <mergeCell ref="A504:B504"/>
    <mergeCell ref="E507:F507"/>
    <mergeCell ref="A508:B508"/>
    <mergeCell ref="E511:F511"/>
    <mergeCell ref="E512:F512"/>
    <mergeCell ref="E513:F513"/>
    <mergeCell ref="E514:F514"/>
    <mergeCell ref="E515:G515"/>
    <mergeCell ref="A516:G516"/>
    <mergeCell ref="A517:B517"/>
    <mergeCell ref="E520:F520"/>
    <mergeCell ref="A521:B521"/>
    <mergeCell ref="E524:F524"/>
    <mergeCell ref="E525:F525"/>
    <mergeCell ref="E526:F526"/>
    <mergeCell ref="E527:F527"/>
    <mergeCell ref="E528:G528"/>
    <mergeCell ref="A529:G529"/>
    <mergeCell ref="A530:B530"/>
    <mergeCell ref="E532:F532"/>
    <mergeCell ref="A533:B533"/>
    <mergeCell ref="E536:F536"/>
    <mergeCell ref="E537:F537"/>
    <mergeCell ref="E538:F538"/>
    <mergeCell ref="E539:F539"/>
    <mergeCell ref="E540:G540"/>
    <mergeCell ref="A541:G541"/>
    <mergeCell ref="A542:B542"/>
    <mergeCell ref="E545:F545"/>
    <mergeCell ref="A546:B546"/>
    <mergeCell ref="E549:F549"/>
    <mergeCell ref="A550:B550"/>
    <mergeCell ref="E552:F552"/>
    <mergeCell ref="E553:F553"/>
    <mergeCell ref="E554:F554"/>
    <mergeCell ref="E555:F555"/>
    <mergeCell ref="E556:G556"/>
    <mergeCell ref="A557:G557"/>
    <mergeCell ref="A558:B558"/>
    <mergeCell ref="E561:F561"/>
    <mergeCell ref="A562:B562"/>
    <mergeCell ref="E565:F565"/>
    <mergeCell ref="A566:B566"/>
    <mergeCell ref="E568:F568"/>
    <mergeCell ref="E569:F569"/>
    <mergeCell ref="E570:F570"/>
    <mergeCell ref="E571:F571"/>
    <mergeCell ref="E572:G572"/>
    <mergeCell ref="A573:G573"/>
    <mergeCell ref="A574:B574"/>
    <mergeCell ref="E576:F576"/>
    <mergeCell ref="A577:B577"/>
    <mergeCell ref="E580:F580"/>
    <mergeCell ref="E581:F581"/>
    <mergeCell ref="E582:F582"/>
    <mergeCell ref="E583:F583"/>
    <mergeCell ref="E584:G584"/>
    <mergeCell ref="A585:G585"/>
    <mergeCell ref="A586:B586"/>
    <mergeCell ref="E593:F593"/>
    <mergeCell ref="A594:B594"/>
    <mergeCell ref="E596:F596"/>
    <mergeCell ref="A597:B597"/>
    <mergeCell ref="E599:F599"/>
    <mergeCell ref="E600:F600"/>
    <mergeCell ref="E601:F601"/>
    <mergeCell ref="E602:F602"/>
    <mergeCell ref="E603:G603"/>
    <mergeCell ref="A604:G604"/>
    <mergeCell ref="A605:B605"/>
    <mergeCell ref="E608:F608"/>
    <mergeCell ref="A609:B609"/>
    <mergeCell ref="E611:F611"/>
    <mergeCell ref="A612:B612"/>
    <mergeCell ref="E615:F615"/>
    <mergeCell ref="E616:F616"/>
    <mergeCell ref="E617:F617"/>
    <mergeCell ref="E618:F618"/>
    <mergeCell ref="E619:G619"/>
    <mergeCell ref="A620:G620"/>
    <mergeCell ref="A621:B621"/>
    <mergeCell ref="E628:F628"/>
    <mergeCell ref="A629:B629"/>
    <mergeCell ref="E631:F631"/>
    <mergeCell ref="A632:B632"/>
    <mergeCell ref="E634:F634"/>
    <mergeCell ref="E635:F635"/>
    <mergeCell ref="E636:F636"/>
    <mergeCell ref="E637:F637"/>
    <mergeCell ref="E638:G638"/>
    <mergeCell ref="A639:G639"/>
    <mergeCell ref="A640:B640"/>
    <mergeCell ref="E647:F647"/>
    <mergeCell ref="A648:B648"/>
    <mergeCell ref="E650:F650"/>
    <mergeCell ref="A651:B651"/>
    <mergeCell ref="E653:F653"/>
    <mergeCell ref="E654:F654"/>
    <mergeCell ref="E655:F655"/>
    <mergeCell ref="E656:F656"/>
    <mergeCell ref="E657:G657"/>
    <mergeCell ref="A658:G658"/>
    <mergeCell ref="A659:B659"/>
    <mergeCell ref="E666:F666"/>
    <mergeCell ref="A667:B667"/>
    <mergeCell ref="E669:F669"/>
    <mergeCell ref="A670:B670"/>
    <mergeCell ref="E672:F672"/>
    <mergeCell ref="E673:F673"/>
    <mergeCell ref="E674:F674"/>
    <mergeCell ref="E675:F675"/>
    <mergeCell ref="E676:G676"/>
    <mergeCell ref="A677:G677"/>
    <mergeCell ref="A678:B678"/>
    <mergeCell ref="E685:F685"/>
    <mergeCell ref="A686:B686"/>
    <mergeCell ref="E688:F688"/>
    <mergeCell ref="A689:B689"/>
    <mergeCell ref="E691:F691"/>
    <mergeCell ref="E692:F692"/>
    <mergeCell ref="E693:F693"/>
    <mergeCell ref="E694:F694"/>
    <mergeCell ref="E695:G695"/>
    <mergeCell ref="A696:G696"/>
    <mergeCell ref="A697:B697"/>
    <mergeCell ref="E700:F700"/>
    <mergeCell ref="A701:B701"/>
    <mergeCell ref="E703:F703"/>
    <mergeCell ref="A704:B704"/>
    <mergeCell ref="E707:F707"/>
    <mergeCell ref="E708:F708"/>
    <mergeCell ref="E709:F709"/>
    <mergeCell ref="E710:F710"/>
    <mergeCell ref="E711:G711"/>
    <mergeCell ref="A712:G712"/>
    <mergeCell ref="A713:B713"/>
    <mergeCell ref="E716:F716"/>
    <mergeCell ref="A717:B717"/>
    <mergeCell ref="E719:F719"/>
    <mergeCell ref="A720:B720"/>
    <mergeCell ref="E723:F723"/>
    <mergeCell ref="A724:B724"/>
    <mergeCell ref="E726:F726"/>
    <mergeCell ref="E727:F727"/>
    <mergeCell ref="E728:F728"/>
    <mergeCell ref="E729:F729"/>
    <mergeCell ref="E730:G730"/>
    <mergeCell ref="A731:G731"/>
    <mergeCell ref="A732:B732"/>
    <mergeCell ref="E734:F734"/>
    <mergeCell ref="A735:B735"/>
    <mergeCell ref="E738:F738"/>
    <mergeCell ref="A739:B739"/>
    <mergeCell ref="E741:F741"/>
    <mergeCell ref="E742:F742"/>
    <mergeCell ref="E743:F743"/>
    <mergeCell ref="E744:F744"/>
    <mergeCell ref="E745:G745"/>
    <mergeCell ref="A746:G746"/>
    <mergeCell ref="A747:B747"/>
    <mergeCell ref="E749:F749"/>
    <mergeCell ref="A750:B750"/>
    <mergeCell ref="E754:F754"/>
    <mergeCell ref="A755:B755"/>
    <mergeCell ref="E757:F757"/>
    <mergeCell ref="E758:F758"/>
    <mergeCell ref="E759:F759"/>
    <mergeCell ref="E760:F760"/>
    <mergeCell ref="E761:G761"/>
    <mergeCell ref="A762:G762"/>
    <mergeCell ref="A763:B763"/>
    <mergeCell ref="E765:F765"/>
    <mergeCell ref="A766:B766"/>
    <mergeCell ref="E770:F770"/>
    <mergeCell ref="A771:B771"/>
    <mergeCell ref="E773:F773"/>
    <mergeCell ref="E774:F774"/>
    <mergeCell ref="E775:F775"/>
    <mergeCell ref="E776:F776"/>
    <mergeCell ref="E777:G777"/>
    <mergeCell ref="A778:G778"/>
    <mergeCell ref="A779:B779"/>
    <mergeCell ref="E782:F782"/>
    <mergeCell ref="A783:B783"/>
    <mergeCell ref="E787:F787"/>
    <mergeCell ref="A788:B788"/>
    <mergeCell ref="E791:F791"/>
    <mergeCell ref="E792:F792"/>
    <mergeCell ref="E793:F793"/>
    <mergeCell ref="E794:F794"/>
    <mergeCell ref="E795:G795"/>
    <mergeCell ref="A796:G796"/>
    <mergeCell ref="A797:B797"/>
    <mergeCell ref="E800:F800"/>
    <mergeCell ref="A801:B801"/>
    <mergeCell ref="E806:F806"/>
    <mergeCell ref="A807:B807"/>
    <mergeCell ref="E810:F810"/>
    <mergeCell ref="E811:F811"/>
    <mergeCell ref="E812:F812"/>
    <mergeCell ref="E813:F813"/>
    <mergeCell ref="E814:G814"/>
    <mergeCell ref="A815:G815"/>
    <mergeCell ref="A816:B816"/>
    <mergeCell ref="E819:F819"/>
    <mergeCell ref="A820:B820"/>
    <mergeCell ref="E824:F824"/>
    <mergeCell ref="A825:B825"/>
    <mergeCell ref="E828:F828"/>
    <mergeCell ref="E829:F829"/>
    <mergeCell ref="E830:F830"/>
    <mergeCell ref="E831:F831"/>
    <mergeCell ref="E832:G832"/>
    <mergeCell ref="A833:G833"/>
    <mergeCell ref="A834:B834"/>
    <mergeCell ref="E838:F838"/>
    <mergeCell ref="A839:B839"/>
    <mergeCell ref="E842:F842"/>
    <mergeCell ref="E843:F843"/>
    <mergeCell ref="E844:F844"/>
    <mergeCell ref="E845:F845"/>
    <mergeCell ref="E846:G846"/>
    <mergeCell ref="A847:G847"/>
    <mergeCell ref="A848:B848"/>
    <mergeCell ref="E851:F851"/>
    <mergeCell ref="E852:F852"/>
    <mergeCell ref="E853:F853"/>
    <mergeCell ref="E854:F854"/>
    <mergeCell ref="E855:G855"/>
    <mergeCell ref="A856:G856"/>
    <mergeCell ref="A857:B857"/>
    <mergeCell ref="E862:F862"/>
    <mergeCell ref="E863:F863"/>
    <mergeCell ref="E864:F864"/>
    <mergeCell ref="E865:F865"/>
    <mergeCell ref="E866:G866"/>
    <mergeCell ref="A867:G867"/>
    <mergeCell ref="A868:B868"/>
    <mergeCell ref="E870:F870"/>
    <mergeCell ref="E871:F871"/>
    <mergeCell ref="E872:F872"/>
    <mergeCell ref="E873:F873"/>
    <mergeCell ref="E874:G874"/>
    <mergeCell ref="A875:G875"/>
    <mergeCell ref="A876:B876"/>
    <mergeCell ref="E878:F878"/>
    <mergeCell ref="E879:F879"/>
    <mergeCell ref="E880:F880"/>
    <mergeCell ref="E881:F881"/>
    <mergeCell ref="E882:G882"/>
    <mergeCell ref="A883:G883"/>
    <mergeCell ref="A884:B884"/>
    <mergeCell ref="E886:F886"/>
    <mergeCell ref="E887:F887"/>
    <mergeCell ref="E888:F888"/>
    <mergeCell ref="E889:F889"/>
    <mergeCell ref="E890:G890"/>
    <mergeCell ref="A891:G891"/>
    <mergeCell ref="A892:B892"/>
    <mergeCell ref="E894:F894"/>
    <mergeCell ref="E895:F895"/>
    <mergeCell ref="E896:F896"/>
    <mergeCell ref="E897:F897"/>
    <mergeCell ref="E898:G898"/>
    <mergeCell ref="A899:G899"/>
    <mergeCell ref="A900:B900"/>
    <mergeCell ref="E903:F903"/>
    <mergeCell ref="E904:F904"/>
    <mergeCell ref="E905:F905"/>
    <mergeCell ref="E906:F906"/>
    <mergeCell ref="E907:G907"/>
    <mergeCell ref="A908:G908"/>
    <mergeCell ref="A909:B909"/>
    <mergeCell ref="E914:F914"/>
    <mergeCell ref="E915:F915"/>
    <mergeCell ref="E916:F916"/>
    <mergeCell ref="E917:F917"/>
    <mergeCell ref="E918:G918"/>
    <mergeCell ref="A919:G919"/>
    <mergeCell ref="A920:B920"/>
    <mergeCell ref="E922:F922"/>
    <mergeCell ref="E923:F923"/>
    <mergeCell ref="E924:F924"/>
    <mergeCell ref="E925:F925"/>
    <mergeCell ref="E926:G926"/>
    <mergeCell ref="A927:G927"/>
    <mergeCell ref="A928:B928"/>
    <mergeCell ref="E930:F930"/>
    <mergeCell ref="E931:F931"/>
    <mergeCell ref="E932:F932"/>
    <mergeCell ref="E933:F933"/>
    <mergeCell ref="E934:G934"/>
    <mergeCell ref="A935:G935"/>
    <mergeCell ref="A936:B936"/>
    <mergeCell ref="E938:F938"/>
    <mergeCell ref="E939:F939"/>
    <mergeCell ref="E940:F940"/>
    <mergeCell ref="E941:F941"/>
    <mergeCell ref="E942:G942"/>
    <mergeCell ref="A943:G943"/>
    <mergeCell ref="A944:B944"/>
    <mergeCell ref="E946:F946"/>
    <mergeCell ref="E947:F947"/>
    <mergeCell ref="E948:F948"/>
    <mergeCell ref="E949:F949"/>
    <mergeCell ref="E950:G950"/>
    <mergeCell ref="A951:G951"/>
    <mergeCell ref="A952:B952"/>
    <mergeCell ref="E957:F957"/>
    <mergeCell ref="E958:F958"/>
    <mergeCell ref="E959:F959"/>
    <mergeCell ref="E960:F960"/>
    <mergeCell ref="E961:G961"/>
    <mergeCell ref="A962:G962"/>
    <mergeCell ref="A963:B963"/>
    <mergeCell ref="E965:F965"/>
    <mergeCell ref="A966:B966"/>
    <mergeCell ref="E970:F970"/>
    <mergeCell ref="E971:F971"/>
    <mergeCell ref="E972:F972"/>
    <mergeCell ref="E973:F973"/>
    <mergeCell ref="E974:G974"/>
    <mergeCell ref="A975:G975"/>
    <mergeCell ref="A976:B976"/>
    <mergeCell ref="E978:F978"/>
    <mergeCell ref="A979:B979"/>
    <mergeCell ref="E983:F983"/>
    <mergeCell ref="A984:B984"/>
    <mergeCell ref="E989:F989"/>
    <mergeCell ref="E990:F990"/>
    <mergeCell ref="E991:F991"/>
    <mergeCell ref="E992:F992"/>
    <mergeCell ref="E993:G993"/>
    <mergeCell ref="A994:G994"/>
    <mergeCell ref="A995:B995"/>
    <mergeCell ref="E998:F998"/>
    <mergeCell ref="E999:F999"/>
    <mergeCell ref="E1000:F1000"/>
    <mergeCell ref="E1001:F1001"/>
    <mergeCell ref="E1002:G1002"/>
    <mergeCell ref="A1003:G1003"/>
    <mergeCell ref="A1004:B1004"/>
    <mergeCell ref="E1009:F1009"/>
    <mergeCell ref="E1010:F1010"/>
    <mergeCell ref="E1011:F1011"/>
    <mergeCell ref="E1012:F1012"/>
    <mergeCell ref="E1013:G1013"/>
    <mergeCell ref="A1014:G1014"/>
    <mergeCell ref="A1015:B1015"/>
    <mergeCell ref="E1017:F1017"/>
    <mergeCell ref="E1018:F1018"/>
    <mergeCell ref="E1019:F1019"/>
    <mergeCell ref="E1020:F1020"/>
    <mergeCell ref="E1021:G1021"/>
    <mergeCell ref="A1022:G1022"/>
    <mergeCell ref="A1023:B1023"/>
    <mergeCell ref="E1025:F1025"/>
    <mergeCell ref="E1026:F1026"/>
    <mergeCell ref="E1027:F1027"/>
    <mergeCell ref="E1028:F1028"/>
    <mergeCell ref="E1029:G1029"/>
    <mergeCell ref="A1030:G1030"/>
    <mergeCell ref="A1031:B1031"/>
    <mergeCell ref="E1033:F1033"/>
    <mergeCell ref="E1034:F1034"/>
    <mergeCell ref="E1035:F1035"/>
    <mergeCell ref="E1036:F1036"/>
    <mergeCell ref="E1037:G1037"/>
    <mergeCell ref="A1038:G1038"/>
    <mergeCell ref="A1039:B1039"/>
    <mergeCell ref="E1041:F1041"/>
    <mergeCell ref="E1042:F1042"/>
    <mergeCell ref="E1043:F1043"/>
    <mergeCell ref="E1044:F1044"/>
    <mergeCell ref="E1045:G1045"/>
    <mergeCell ref="A1046:G1046"/>
    <mergeCell ref="A1047:B1047"/>
    <mergeCell ref="E1049:F1049"/>
    <mergeCell ref="A1050:B1050"/>
    <mergeCell ref="E1053:F1053"/>
    <mergeCell ref="E1054:F1054"/>
    <mergeCell ref="E1055:F1055"/>
    <mergeCell ref="E1056:F1056"/>
    <mergeCell ref="E1057:G1057"/>
    <mergeCell ref="A1058:G1058"/>
    <mergeCell ref="A1059:B1059"/>
    <mergeCell ref="E1061:F1061"/>
    <mergeCell ref="A1062:B1062"/>
    <mergeCell ref="E1065:F1065"/>
    <mergeCell ref="E1066:F1066"/>
    <mergeCell ref="E1067:F1067"/>
    <mergeCell ref="E1068:F1068"/>
    <mergeCell ref="E1069:G1069"/>
    <mergeCell ref="A1070:G1070"/>
    <mergeCell ref="A1071:B1071"/>
    <mergeCell ref="E1074:F1074"/>
    <mergeCell ref="A1075:B1075"/>
    <mergeCell ref="E1078:F1078"/>
    <mergeCell ref="E1079:F1079"/>
    <mergeCell ref="E1080:F1080"/>
    <mergeCell ref="E1081:F1081"/>
    <mergeCell ref="E1082:G1082"/>
    <mergeCell ref="A1083:G1083"/>
    <mergeCell ref="A1084:B1084"/>
    <mergeCell ref="E1092:F1092"/>
    <mergeCell ref="E1093:F1093"/>
    <mergeCell ref="E1094:F1094"/>
    <mergeCell ref="E1095:F1095"/>
    <mergeCell ref="E1096:G1096"/>
    <mergeCell ref="A1097:G1097"/>
    <mergeCell ref="A1098:B1098"/>
    <mergeCell ref="E1100:F1100"/>
    <mergeCell ref="A1101:B1101"/>
    <mergeCell ref="E1104:F1104"/>
    <mergeCell ref="E1105:F1105"/>
    <mergeCell ref="E1106:F1106"/>
    <mergeCell ref="E1107:F1107"/>
    <mergeCell ref="E1108:G1108"/>
    <mergeCell ref="A1109:G1109"/>
    <mergeCell ref="A1110:B1110"/>
    <mergeCell ref="E1113:F1113"/>
    <mergeCell ref="A1114:B1114"/>
    <mergeCell ref="E1116:F1116"/>
    <mergeCell ref="A1117:B1117"/>
    <mergeCell ref="E1120:F1120"/>
    <mergeCell ref="E1121:F1121"/>
    <mergeCell ref="E1122:F1122"/>
    <mergeCell ref="E1123:F1123"/>
    <mergeCell ref="E1124:G1124"/>
    <mergeCell ref="A1125:G1125"/>
    <mergeCell ref="A1126:B1126"/>
    <mergeCell ref="E1128:F1128"/>
    <mergeCell ref="A1129:B1129"/>
    <mergeCell ref="E1131:F1131"/>
    <mergeCell ref="E1132:F1132"/>
    <mergeCell ref="E1133:F1133"/>
    <mergeCell ref="E1134:F1134"/>
    <mergeCell ref="E1135:G1135"/>
    <mergeCell ref="A1136:G1136"/>
    <mergeCell ref="A1137:B1137"/>
    <mergeCell ref="E1142:F1142"/>
    <mergeCell ref="A1143:B1143"/>
    <mergeCell ref="E1145:F1145"/>
    <mergeCell ref="E1146:F1146"/>
    <mergeCell ref="E1147:F1147"/>
    <mergeCell ref="E1148:F1148"/>
    <mergeCell ref="E1149:G1149"/>
    <mergeCell ref="A1150:G1150"/>
    <mergeCell ref="A1151:B1151"/>
    <mergeCell ref="E1153:F1153"/>
    <mergeCell ref="A1154:B1154"/>
    <mergeCell ref="E1158:F1158"/>
    <mergeCell ref="E1159:F1159"/>
    <mergeCell ref="E1160:F1160"/>
    <mergeCell ref="E1161:F1161"/>
    <mergeCell ref="E1162:G1162"/>
    <mergeCell ref="A1163:G1163"/>
    <mergeCell ref="A1164:B1164"/>
    <mergeCell ref="E1166:F1166"/>
    <mergeCell ref="A1167:B1167"/>
    <mergeCell ref="E1173:F1173"/>
    <mergeCell ref="E1174:F1174"/>
    <mergeCell ref="E1175:F1175"/>
    <mergeCell ref="E1176:F1176"/>
    <mergeCell ref="E1177:G1177"/>
    <mergeCell ref="A1178:G1178"/>
    <mergeCell ref="A1179:B1179"/>
    <mergeCell ref="E1182:F1182"/>
    <mergeCell ref="E1183:F1183"/>
    <mergeCell ref="E1184:F1184"/>
    <mergeCell ref="E1185:F1185"/>
    <mergeCell ref="E1186:G1186"/>
    <mergeCell ref="A1187:G1187"/>
    <mergeCell ref="A1188:B1188"/>
    <mergeCell ref="E1191:F1191"/>
    <mergeCell ref="E1192:F1192"/>
    <mergeCell ref="E1193:F1193"/>
    <mergeCell ref="E1194:F1194"/>
    <mergeCell ref="E1195:G1195"/>
    <mergeCell ref="A1196:G1196"/>
    <mergeCell ref="A1197:B1197"/>
    <mergeCell ref="E1200:F1200"/>
    <mergeCell ref="E1201:F1201"/>
    <mergeCell ref="E1202:F1202"/>
    <mergeCell ref="E1203:F1203"/>
    <mergeCell ref="E1204:G1204"/>
    <mergeCell ref="A1205:G1205"/>
    <mergeCell ref="A1206:B1206"/>
    <mergeCell ref="E1209:F1209"/>
    <mergeCell ref="E1210:F1210"/>
    <mergeCell ref="E1211:F1211"/>
    <mergeCell ref="E1212:F1212"/>
    <mergeCell ref="E1213:G1213"/>
    <mergeCell ref="A1214:G1214"/>
    <mergeCell ref="A1215:B1215"/>
    <mergeCell ref="E1217:F1217"/>
    <mergeCell ref="E1218:F1218"/>
    <mergeCell ref="E1219:F1219"/>
    <mergeCell ref="E1220:F1220"/>
    <mergeCell ref="E1221:G1221"/>
    <mergeCell ref="A1222:G1222"/>
    <mergeCell ref="A1223:B1223"/>
    <mergeCell ref="E1229:F1229"/>
    <mergeCell ref="E1230:F1230"/>
    <mergeCell ref="E1231:F1231"/>
    <mergeCell ref="E1232:F1232"/>
    <mergeCell ref="E1233:G1233"/>
    <mergeCell ref="A1234:G1234"/>
    <mergeCell ref="A1235:B1235"/>
    <mergeCell ref="E1237:F1237"/>
    <mergeCell ref="A1238:B1238"/>
    <mergeCell ref="E1242:F1242"/>
    <mergeCell ref="E1243:F1243"/>
    <mergeCell ref="E1244:F1244"/>
    <mergeCell ref="E1245:F1245"/>
    <mergeCell ref="E1246:G1246"/>
    <mergeCell ref="A1247:G1247"/>
    <mergeCell ref="A1248:B1248"/>
    <mergeCell ref="E1250:F1250"/>
    <mergeCell ref="A1251:B1251"/>
    <mergeCell ref="E1257:F1257"/>
    <mergeCell ref="E1258:F1258"/>
    <mergeCell ref="E1259:F1259"/>
    <mergeCell ref="E1260:F1260"/>
    <mergeCell ref="E1261:G1261"/>
    <mergeCell ref="A1262:G1262"/>
    <mergeCell ref="A1263:B1263"/>
    <mergeCell ref="E1266:F1266"/>
    <mergeCell ref="E1267:F1267"/>
    <mergeCell ref="E1268:F1268"/>
    <mergeCell ref="E1269:F1269"/>
    <mergeCell ref="E1270:G1270"/>
    <mergeCell ref="A1271:G1271"/>
    <mergeCell ref="A1272:B1272"/>
    <mergeCell ref="E1275:F1275"/>
    <mergeCell ref="E1276:F1276"/>
    <mergeCell ref="E1277:F1277"/>
    <mergeCell ref="E1278:F1278"/>
    <mergeCell ref="E1279:G1279"/>
    <mergeCell ref="A1280:G1280"/>
    <mergeCell ref="A1281:B1281"/>
    <mergeCell ref="E1284:F1284"/>
    <mergeCell ref="E1285:F1285"/>
    <mergeCell ref="E1286:F1286"/>
    <mergeCell ref="E1287:F1287"/>
    <mergeCell ref="E1288:G1288"/>
    <mergeCell ref="A1289:G1289"/>
    <mergeCell ref="A1290:B1290"/>
    <mergeCell ref="E1293:F1293"/>
    <mergeCell ref="E1294:F1294"/>
    <mergeCell ref="E1295:F1295"/>
    <mergeCell ref="E1296:F1296"/>
    <mergeCell ref="E1297:G1297"/>
    <mergeCell ref="A1298:G1298"/>
    <mergeCell ref="A1299:B1299"/>
    <mergeCell ref="E1301:F1301"/>
    <mergeCell ref="E1302:F1302"/>
    <mergeCell ref="E1303:F1303"/>
    <mergeCell ref="E1304:F1304"/>
    <mergeCell ref="E1305:G1305"/>
    <mergeCell ref="A1306:G1306"/>
    <mergeCell ref="A1307:B1307"/>
    <mergeCell ref="E1311:F1311"/>
    <mergeCell ref="E1312:F1312"/>
    <mergeCell ref="E1313:F1313"/>
    <mergeCell ref="E1314:F1314"/>
    <mergeCell ref="E1315:G1315"/>
    <mergeCell ref="A1316:G1316"/>
    <mergeCell ref="A1317:B1317"/>
    <mergeCell ref="E1323:F1323"/>
    <mergeCell ref="E1324:F1324"/>
    <mergeCell ref="E1325:F1325"/>
    <mergeCell ref="E1326:F1326"/>
    <mergeCell ref="E1327:G1327"/>
    <mergeCell ref="A1328:G1328"/>
    <mergeCell ref="A1329:B1329"/>
    <mergeCell ref="E1331:F1331"/>
    <mergeCell ref="A1332:B1332"/>
    <mergeCell ref="E1336:F1336"/>
    <mergeCell ref="E1337:F1337"/>
    <mergeCell ref="E1338:F1338"/>
    <mergeCell ref="E1339:F1339"/>
    <mergeCell ref="E1340:G1340"/>
    <mergeCell ref="A1341:G1341"/>
    <mergeCell ref="A1342:B1342"/>
    <mergeCell ref="E1344:F1344"/>
    <mergeCell ref="A1345:B1345"/>
    <mergeCell ref="E1351:F1351"/>
    <mergeCell ref="E1352:F1352"/>
    <mergeCell ref="E1353:F1353"/>
    <mergeCell ref="E1354:F1354"/>
    <mergeCell ref="E1355:G1355"/>
    <mergeCell ref="A1356:G1356"/>
    <mergeCell ref="A1357:B1357"/>
    <mergeCell ref="E1360:F1360"/>
    <mergeCell ref="E1361:F1361"/>
    <mergeCell ref="E1362:F1362"/>
    <mergeCell ref="E1363:F1363"/>
    <mergeCell ref="E1364:G1364"/>
    <mergeCell ref="A1365:G1365"/>
    <mergeCell ref="A1366:B1366"/>
    <mergeCell ref="E1369:F1369"/>
    <mergeCell ref="E1370:F1370"/>
    <mergeCell ref="E1371:F1371"/>
    <mergeCell ref="E1372:F1372"/>
    <mergeCell ref="E1373:G1373"/>
    <mergeCell ref="A1374:G1374"/>
    <mergeCell ref="A1375:B1375"/>
    <mergeCell ref="E1378:F1378"/>
    <mergeCell ref="E1379:F1379"/>
    <mergeCell ref="E1380:F1380"/>
    <mergeCell ref="E1381:F1381"/>
    <mergeCell ref="E1382:G1382"/>
    <mergeCell ref="A1383:G1383"/>
    <mergeCell ref="A1384:B1384"/>
    <mergeCell ref="E1387:F1387"/>
    <mergeCell ref="E1388:F1388"/>
    <mergeCell ref="E1389:F1389"/>
    <mergeCell ref="E1390:F1390"/>
    <mergeCell ref="E1391:G1391"/>
    <mergeCell ref="A1392:G1392"/>
    <mergeCell ref="A1393:B1393"/>
    <mergeCell ref="E1395:F1395"/>
    <mergeCell ref="E1396:F1396"/>
    <mergeCell ref="E1397:F1397"/>
    <mergeCell ref="E1398:F1398"/>
    <mergeCell ref="E1399:G1399"/>
    <mergeCell ref="A1400:G1400"/>
    <mergeCell ref="A1401:B1401"/>
    <mergeCell ref="E1406:F1406"/>
    <mergeCell ref="E1407:F1407"/>
    <mergeCell ref="E1408:F1408"/>
    <mergeCell ref="E1409:F1409"/>
    <mergeCell ref="E1410:G1410"/>
    <mergeCell ref="A1411:G1411"/>
    <mergeCell ref="A1412:B1412"/>
    <mergeCell ref="E1419:F1419"/>
    <mergeCell ref="A1420:B1420"/>
    <mergeCell ref="E1422:F1422"/>
    <mergeCell ref="A1423:B1423"/>
    <mergeCell ref="E1425:F1425"/>
    <mergeCell ref="E1426:F1426"/>
    <mergeCell ref="E1427:F1427"/>
    <mergeCell ref="E1428:F1428"/>
    <mergeCell ref="E1429:G1429"/>
    <mergeCell ref="A1430:G1430"/>
    <mergeCell ref="A1431:B1431"/>
    <mergeCell ref="E1438:F1438"/>
    <mergeCell ref="A1439:B1439"/>
    <mergeCell ref="E1441:F1441"/>
    <mergeCell ref="A1442:B1442"/>
    <mergeCell ref="E1444:F1444"/>
    <mergeCell ref="E1445:F1445"/>
    <mergeCell ref="E1446:F1446"/>
    <mergeCell ref="E1447:F1447"/>
    <mergeCell ref="E1448:G1448"/>
    <mergeCell ref="A1449:G1449"/>
    <mergeCell ref="A1450:B1450"/>
    <mergeCell ref="E1456:F1456"/>
    <mergeCell ref="E1457:F1457"/>
    <mergeCell ref="E1458:F1458"/>
    <mergeCell ref="E1459:F1459"/>
    <mergeCell ref="E1460:G1460"/>
    <mergeCell ref="A1461:G1461"/>
    <mergeCell ref="A1462:B1462"/>
    <mergeCell ref="E1464:F1464"/>
    <mergeCell ref="E1465:F1465"/>
    <mergeCell ref="E1466:F1466"/>
    <mergeCell ref="E1467:F1467"/>
    <mergeCell ref="E1468:G1468"/>
    <mergeCell ref="A1469:G1469"/>
    <mergeCell ref="A1470:B1470"/>
    <mergeCell ref="E1472:F1472"/>
    <mergeCell ref="A1473:B1473"/>
    <mergeCell ref="E1476:F1476"/>
    <mergeCell ref="E1477:F1477"/>
    <mergeCell ref="E1478:F1478"/>
    <mergeCell ref="E1479:F1479"/>
    <mergeCell ref="E1480:G1480"/>
    <mergeCell ref="A1481:G1481"/>
    <mergeCell ref="A1482:B1482"/>
    <mergeCell ref="E1484:F1484"/>
    <mergeCell ref="A1485:B1485"/>
    <mergeCell ref="E1490:F1490"/>
    <mergeCell ref="E1491:F1491"/>
    <mergeCell ref="E1492:F1492"/>
    <mergeCell ref="E1493:F1493"/>
    <mergeCell ref="E1494:G1494"/>
    <mergeCell ref="A1495:G1495"/>
    <mergeCell ref="A1496:B1496"/>
    <mergeCell ref="E1498:F1498"/>
    <mergeCell ref="E1499:F1499"/>
    <mergeCell ref="E1500:F1500"/>
    <mergeCell ref="E1501:F1501"/>
    <mergeCell ref="E1502:G1502"/>
    <mergeCell ref="A1503:G1503"/>
    <mergeCell ref="A1504:B1504"/>
    <mergeCell ref="E1506:F1506"/>
    <mergeCell ref="E1507:F1507"/>
    <mergeCell ref="E1508:F1508"/>
    <mergeCell ref="E1509:F1509"/>
    <mergeCell ref="E1510:G1510"/>
    <mergeCell ref="A1511:G1511"/>
    <mergeCell ref="A1512:B1512"/>
    <mergeCell ref="E1514:F1514"/>
    <mergeCell ref="E1515:F1515"/>
    <mergeCell ref="E1516:F1516"/>
    <mergeCell ref="E1517:F1517"/>
    <mergeCell ref="E1518:G1518"/>
    <mergeCell ref="A1519:G1519"/>
    <mergeCell ref="A1520:B1520"/>
    <mergeCell ref="E1522:F1522"/>
    <mergeCell ref="E1523:F1523"/>
    <mergeCell ref="E1524:F1524"/>
    <mergeCell ref="E1525:F1525"/>
    <mergeCell ref="E1526:G1526"/>
    <mergeCell ref="A1527:G1527"/>
    <mergeCell ref="A1528:B1528"/>
    <mergeCell ref="E1531:F1531"/>
    <mergeCell ref="E1532:F1532"/>
    <mergeCell ref="E1533:F1533"/>
    <mergeCell ref="E1534:F1534"/>
    <mergeCell ref="E1535:G1535"/>
    <mergeCell ref="A1536:G1536"/>
    <mergeCell ref="A1537:B1537"/>
    <mergeCell ref="E1542:F1542"/>
    <mergeCell ref="E1543:F1543"/>
    <mergeCell ref="E1544:F1544"/>
    <mergeCell ref="E1545:F1545"/>
    <mergeCell ref="E1546:G1546"/>
    <mergeCell ref="A1547:G1547"/>
    <mergeCell ref="A1548:B1548"/>
    <mergeCell ref="E1550:F1550"/>
    <mergeCell ref="E1551:F1551"/>
    <mergeCell ref="E1552:F1552"/>
    <mergeCell ref="E1553:F1553"/>
    <mergeCell ref="E1554:G1554"/>
    <mergeCell ref="A1555:G1555"/>
    <mergeCell ref="A1556:B1556"/>
    <mergeCell ref="E1558:F1558"/>
    <mergeCell ref="E1559:F1559"/>
    <mergeCell ref="E1560:F1560"/>
    <mergeCell ref="E1561:F1561"/>
    <mergeCell ref="E1562:G1562"/>
    <mergeCell ref="A1563:G1563"/>
    <mergeCell ref="A1564:B1564"/>
    <mergeCell ref="E1566:F1566"/>
    <mergeCell ref="E1567:F1567"/>
    <mergeCell ref="E1568:F1568"/>
    <mergeCell ref="E1569:F1569"/>
    <mergeCell ref="E1570:G1570"/>
    <mergeCell ref="A1571:G1571"/>
    <mergeCell ref="A1572:B1572"/>
    <mergeCell ref="E1574:F1574"/>
    <mergeCell ref="E1575:F1575"/>
    <mergeCell ref="E1576:F1576"/>
    <mergeCell ref="E1577:F1577"/>
    <mergeCell ref="E1578:G1578"/>
    <mergeCell ref="A1579:G1579"/>
    <mergeCell ref="A1580:B1580"/>
    <mergeCell ref="E1583:F1583"/>
    <mergeCell ref="A1584:B1584"/>
    <mergeCell ref="E1587:F1587"/>
    <mergeCell ref="E1588:F1588"/>
    <mergeCell ref="E1589:F1589"/>
    <mergeCell ref="E1590:F1590"/>
    <mergeCell ref="E1591:G1591"/>
    <mergeCell ref="A1592:G1592"/>
    <mergeCell ref="A1593:B1593"/>
    <mergeCell ref="E1596:F1596"/>
    <mergeCell ref="A1597:B1597"/>
    <mergeCell ref="E1600:F1600"/>
    <mergeCell ref="A1601:B1601"/>
    <mergeCell ref="E1603:F1603"/>
    <mergeCell ref="E1604:F1604"/>
    <mergeCell ref="E1605:F1605"/>
    <mergeCell ref="E1606:F1606"/>
    <mergeCell ref="E1607:G1607"/>
    <mergeCell ref="A1608:G1608"/>
    <mergeCell ref="A1609:B1609"/>
    <mergeCell ref="E1612:F1612"/>
    <mergeCell ref="A1613:B1613"/>
    <mergeCell ref="E1615:F1615"/>
    <mergeCell ref="A1616:B1616"/>
    <mergeCell ref="E1620:F1620"/>
    <mergeCell ref="E1621:F1621"/>
    <mergeCell ref="E1622:F1622"/>
    <mergeCell ref="E1623:F1623"/>
    <mergeCell ref="E1624:G1624"/>
    <mergeCell ref="A1625:G1625"/>
    <mergeCell ref="A1626:B1626"/>
    <mergeCell ref="E1629:F1629"/>
    <mergeCell ref="A1630:B1630"/>
    <mergeCell ref="E1634:F1634"/>
    <mergeCell ref="A1635:B1635"/>
    <mergeCell ref="E1638:F1638"/>
    <mergeCell ref="E1639:F1639"/>
    <mergeCell ref="E1640:F1640"/>
    <mergeCell ref="E1641:F1641"/>
    <mergeCell ref="E1642:G1642"/>
    <mergeCell ref="A1643:G1643"/>
    <mergeCell ref="A1644:B1644"/>
    <mergeCell ref="E1647:F1647"/>
    <mergeCell ref="A1648:B1648"/>
    <mergeCell ref="E1652:F1652"/>
    <mergeCell ref="A1653:B1653"/>
    <mergeCell ref="E1656:F1656"/>
    <mergeCell ref="E1657:F1657"/>
    <mergeCell ref="E1658:F1658"/>
    <mergeCell ref="E1659:F1659"/>
    <mergeCell ref="E1660:G1660"/>
    <mergeCell ref="A1661:G1661"/>
    <mergeCell ref="A1662:B1662"/>
    <mergeCell ref="E1665:F1665"/>
    <mergeCell ref="A1666:B1666"/>
    <mergeCell ref="E1670:F1670"/>
    <mergeCell ref="A1671:B1671"/>
    <mergeCell ref="E1674:F1674"/>
    <mergeCell ref="E1675:F1675"/>
    <mergeCell ref="E1676:F1676"/>
    <mergeCell ref="E1677:F1677"/>
    <mergeCell ref="E1678:G1678"/>
    <mergeCell ref="A1679:G1679"/>
    <mergeCell ref="A1680:B1680"/>
    <mergeCell ref="E1683:F1683"/>
    <mergeCell ref="A1684:B1684"/>
    <mergeCell ref="E1688:F1688"/>
    <mergeCell ref="A1689:B1689"/>
    <mergeCell ref="E1692:F1692"/>
    <mergeCell ref="E1693:F1693"/>
    <mergeCell ref="E1694:F1694"/>
    <mergeCell ref="E1695:F1695"/>
    <mergeCell ref="E1696:G1696"/>
    <mergeCell ref="A1697:G1697"/>
    <mergeCell ref="A1698:B1698"/>
    <mergeCell ref="E1702:F1702"/>
    <mergeCell ref="A1703:B1703"/>
    <mergeCell ref="E1705:F1705"/>
    <mergeCell ref="E1706:F1706"/>
    <mergeCell ref="E1707:F1707"/>
    <mergeCell ref="E1708:F1708"/>
    <mergeCell ref="E1709:G1709"/>
    <mergeCell ref="A1710:G1710"/>
    <mergeCell ref="A1711:B1711"/>
    <mergeCell ref="E1714:F1714"/>
    <mergeCell ref="A1715:B1715"/>
    <mergeCell ref="E1719:F1719"/>
    <mergeCell ref="A1720:B1720"/>
    <mergeCell ref="E1723:F1723"/>
    <mergeCell ref="E1724:F1724"/>
    <mergeCell ref="E1725:F1725"/>
    <mergeCell ref="E1726:F1726"/>
    <mergeCell ref="E1727:G1727"/>
    <mergeCell ref="A1728:G1728"/>
    <mergeCell ref="A1729:B1729"/>
    <mergeCell ref="E1731:F1731"/>
    <mergeCell ref="A1732:B1732"/>
    <mergeCell ref="E1736:F1736"/>
    <mergeCell ref="A1737:B1737"/>
    <mergeCell ref="E1739:F1739"/>
    <mergeCell ref="E1740:F1740"/>
    <mergeCell ref="E1741:F1741"/>
    <mergeCell ref="E1742:F1742"/>
    <mergeCell ref="E1743:G1743"/>
    <mergeCell ref="A1744:G1744"/>
    <mergeCell ref="A1745:B1745"/>
    <mergeCell ref="E1747:F1747"/>
    <mergeCell ref="A1748:B1748"/>
    <mergeCell ref="E1753:F1753"/>
    <mergeCell ref="A1754:B1754"/>
    <mergeCell ref="E1756:F1756"/>
    <mergeCell ref="E1757:F1757"/>
    <mergeCell ref="E1758:F1758"/>
    <mergeCell ref="E1759:F1759"/>
    <mergeCell ref="E1760:G1760"/>
    <mergeCell ref="A1761:G1761"/>
    <mergeCell ref="A1762:B1762"/>
    <mergeCell ref="E1769:F1769"/>
    <mergeCell ref="A1770:B1770"/>
    <mergeCell ref="E1773:F1773"/>
    <mergeCell ref="E1774:F1774"/>
    <mergeCell ref="E1775:F1775"/>
    <mergeCell ref="E1776:F1776"/>
    <mergeCell ref="E1777:G1777"/>
    <mergeCell ref="A1778:G1778"/>
    <mergeCell ref="A1779:B1779"/>
    <mergeCell ref="E1781:F1781"/>
    <mergeCell ref="A1782:B1782"/>
    <mergeCell ref="E1785:F1785"/>
    <mergeCell ref="E1786:F1786"/>
    <mergeCell ref="E1787:F1787"/>
    <mergeCell ref="E1788:F1788"/>
    <mergeCell ref="E1789:G1789"/>
    <mergeCell ref="A1790:G1790"/>
    <mergeCell ref="A1791:B1791"/>
    <mergeCell ref="E1793:F1793"/>
    <mergeCell ref="A1794:B1794"/>
    <mergeCell ref="E1797:F1797"/>
    <mergeCell ref="E1798:F1798"/>
    <mergeCell ref="E1799:F1799"/>
    <mergeCell ref="E1800:F1800"/>
    <mergeCell ref="E1801:G1801"/>
    <mergeCell ref="A1802:G1802"/>
    <mergeCell ref="A1803:B1803"/>
    <mergeCell ref="E1805:F1805"/>
    <mergeCell ref="A1806:B1806"/>
    <mergeCell ref="E1809:F1809"/>
    <mergeCell ref="E1810:F1810"/>
    <mergeCell ref="E1811:F1811"/>
    <mergeCell ref="E1812:F1812"/>
    <mergeCell ref="E1813:G1813"/>
    <mergeCell ref="A1814:G1814"/>
    <mergeCell ref="A1815:B1815"/>
    <mergeCell ref="E1817:F1817"/>
    <mergeCell ref="A1818:B1818"/>
    <mergeCell ref="E1821:F1821"/>
    <mergeCell ref="E1822:F1822"/>
    <mergeCell ref="E1823:F1823"/>
    <mergeCell ref="E1824:F1824"/>
    <mergeCell ref="E1825:G1825"/>
    <mergeCell ref="A1826:G1826"/>
    <mergeCell ref="A1827:B1827"/>
    <mergeCell ref="E1829:F1829"/>
    <mergeCell ref="A1830:B1830"/>
    <mergeCell ref="E1832:F1832"/>
    <mergeCell ref="E1833:F1833"/>
    <mergeCell ref="E1834:F1834"/>
    <mergeCell ref="E1835:F1835"/>
    <mergeCell ref="E1836:G1836"/>
    <mergeCell ref="A1837:G1837"/>
    <mergeCell ref="A1838:B1838"/>
    <mergeCell ref="E1840:F1840"/>
    <mergeCell ref="A1841:B1841"/>
    <mergeCell ref="E1843:F1843"/>
    <mergeCell ref="E1844:F1844"/>
    <mergeCell ref="E1845:F1845"/>
    <mergeCell ref="E1846:F1846"/>
    <mergeCell ref="E1847:G1847"/>
    <mergeCell ref="A1848:G1848"/>
    <mergeCell ref="A1849:B1849"/>
    <mergeCell ref="E1851:F1851"/>
    <mergeCell ref="A1852:B1852"/>
    <mergeCell ref="E1855:F1855"/>
    <mergeCell ref="E1856:F1856"/>
    <mergeCell ref="E1857:F1857"/>
    <mergeCell ref="E1858:F1858"/>
    <mergeCell ref="E1859:G1859"/>
    <mergeCell ref="A1860:G1860"/>
    <mergeCell ref="A1861:B1861"/>
    <mergeCell ref="E1863:F1863"/>
    <mergeCell ref="A1864:B1864"/>
    <mergeCell ref="E1867:F1867"/>
    <mergeCell ref="E1868:F1868"/>
    <mergeCell ref="E1869:F1869"/>
    <mergeCell ref="E1870:F1870"/>
    <mergeCell ref="E1871:G1871"/>
    <mergeCell ref="A1872:G1872"/>
    <mergeCell ref="A1873:B1873"/>
    <mergeCell ref="E1875:F1875"/>
    <mergeCell ref="A1876:B1876"/>
    <mergeCell ref="E1879:F1879"/>
    <mergeCell ref="E1880:F1880"/>
    <mergeCell ref="E1881:F1881"/>
    <mergeCell ref="E1882:F1882"/>
    <mergeCell ref="E1883:G1883"/>
    <mergeCell ref="A1884:G1884"/>
    <mergeCell ref="A1885:B1885"/>
    <mergeCell ref="E1887:F1887"/>
    <mergeCell ref="A1888:B1888"/>
    <mergeCell ref="E1891:F1891"/>
    <mergeCell ref="E1892:F1892"/>
    <mergeCell ref="E1893:F1893"/>
    <mergeCell ref="E1894:F1894"/>
    <mergeCell ref="E1895:G1895"/>
    <mergeCell ref="A1896:G1896"/>
    <mergeCell ref="A1897:B1897"/>
    <mergeCell ref="E1899:F1899"/>
    <mergeCell ref="E1900:F1900"/>
    <mergeCell ref="E1901:F1901"/>
    <mergeCell ref="E1902:F1902"/>
    <mergeCell ref="E1903:G1903"/>
    <mergeCell ref="A1904:G1904"/>
    <mergeCell ref="A1905:B1905"/>
    <mergeCell ref="E1907:F1907"/>
    <mergeCell ref="E1908:F1908"/>
    <mergeCell ref="E1909:F1909"/>
    <mergeCell ref="E1910:F1910"/>
    <mergeCell ref="E1911:G1911"/>
    <mergeCell ref="A1912:G1912"/>
    <mergeCell ref="A1913:B1913"/>
    <mergeCell ref="E1915:F1915"/>
    <mergeCell ref="E1916:F1916"/>
    <mergeCell ref="E1917:F1917"/>
    <mergeCell ref="E1918:F1918"/>
    <mergeCell ref="E1919:G1919"/>
    <mergeCell ref="A1920:G1920"/>
    <mergeCell ref="A1921:B1921"/>
    <mergeCell ref="E1923:F1923"/>
    <mergeCell ref="E1924:F1924"/>
    <mergeCell ref="E1925:F1925"/>
    <mergeCell ref="E1926:F1926"/>
    <mergeCell ref="E1927:G1927"/>
    <mergeCell ref="A1928:G1928"/>
    <mergeCell ref="A1929:B1929"/>
    <mergeCell ref="E1931:F1931"/>
    <mergeCell ref="E1932:F1932"/>
    <mergeCell ref="E1933:F1933"/>
    <mergeCell ref="E1934:F1934"/>
    <mergeCell ref="E1935:G1935"/>
    <mergeCell ref="A1936:G1936"/>
    <mergeCell ref="A1937:B1937"/>
    <mergeCell ref="E1939:F1939"/>
    <mergeCell ref="E1940:F1940"/>
    <mergeCell ref="E1941:F1941"/>
    <mergeCell ref="E1942:F1942"/>
    <mergeCell ref="E1943:G1943"/>
    <mergeCell ref="A1944:G1944"/>
    <mergeCell ref="A1945:B1945"/>
    <mergeCell ref="E1947:F1947"/>
    <mergeCell ref="E1948:F1948"/>
    <mergeCell ref="E1949:F1949"/>
    <mergeCell ref="E1950:F1950"/>
    <mergeCell ref="E1951:G1951"/>
    <mergeCell ref="A1952:G1952"/>
    <mergeCell ref="A1953:B1953"/>
    <mergeCell ref="E1955:F1955"/>
    <mergeCell ref="E1956:F1956"/>
    <mergeCell ref="E1957:F1957"/>
    <mergeCell ref="E1958:F1958"/>
    <mergeCell ref="E1959:G1959"/>
    <mergeCell ref="A1960:G1960"/>
    <mergeCell ref="A1961:B1961"/>
    <mergeCell ref="E1963:F1963"/>
    <mergeCell ref="E1964:F1964"/>
    <mergeCell ref="E1965:F1965"/>
    <mergeCell ref="E1966:F1966"/>
    <mergeCell ref="E1967:G1967"/>
    <mergeCell ref="A1968:G1968"/>
    <mergeCell ref="A1969:B1969"/>
    <mergeCell ref="E1971:F1971"/>
    <mergeCell ref="E1972:F1972"/>
    <mergeCell ref="E1973:F1973"/>
    <mergeCell ref="E1974:F1974"/>
    <mergeCell ref="E1975:G1975"/>
    <mergeCell ref="A1976:G1976"/>
    <mergeCell ref="A1977:B1977"/>
    <mergeCell ref="E1979:F1979"/>
    <mergeCell ref="E1980:F1980"/>
    <mergeCell ref="E1981:F1981"/>
    <mergeCell ref="E1982:F1982"/>
    <mergeCell ref="E1983:G1983"/>
    <mergeCell ref="A1984:G1984"/>
    <mergeCell ref="A1985:B1985"/>
    <mergeCell ref="E1987:F1987"/>
    <mergeCell ref="E1988:F1988"/>
    <mergeCell ref="E1989:F1989"/>
    <mergeCell ref="E1990:F1990"/>
    <mergeCell ref="E1991:G1991"/>
    <mergeCell ref="A1992:G1992"/>
    <mergeCell ref="A1993:B1993"/>
    <mergeCell ref="E1995:F1995"/>
    <mergeCell ref="E1996:F1996"/>
    <mergeCell ref="E1997:F1997"/>
    <mergeCell ref="E1998:F1998"/>
    <mergeCell ref="E1999:G1999"/>
    <mergeCell ref="A2000:G2000"/>
    <mergeCell ref="A2001:B2001"/>
    <mergeCell ref="E2003:F2003"/>
    <mergeCell ref="E2004:F2004"/>
    <mergeCell ref="E2005:F2005"/>
    <mergeCell ref="E2006:F2006"/>
    <mergeCell ref="E2007:G2007"/>
    <mergeCell ref="A2008:G2008"/>
    <mergeCell ref="A2009:B2009"/>
    <mergeCell ref="E2011:F2011"/>
    <mergeCell ref="E2012:F2012"/>
    <mergeCell ref="E2013:F2013"/>
    <mergeCell ref="E2014:F2014"/>
    <mergeCell ref="E2015:G2015"/>
    <mergeCell ref="A2016:G2016"/>
    <mergeCell ref="A2017:B2017"/>
    <mergeCell ref="E2019:F2019"/>
    <mergeCell ref="E2020:F2020"/>
    <mergeCell ref="E2021:F2021"/>
    <mergeCell ref="E2022:F2022"/>
    <mergeCell ref="E2023:G2023"/>
    <mergeCell ref="A2024:G2024"/>
    <mergeCell ref="A2025:B2025"/>
    <mergeCell ref="E2027:F2027"/>
    <mergeCell ref="E2028:F2028"/>
    <mergeCell ref="E2029:F2029"/>
    <mergeCell ref="E2030:F2030"/>
    <mergeCell ref="E2031:G2031"/>
    <mergeCell ref="A2032:G2032"/>
    <mergeCell ref="A2033:B2033"/>
    <mergeCell ref="E2035:F2035"/>
    <mergeCell ref="E2036:F2036"/>
    <mergeCell ref="E2037:F2037"/>
    <mergeCell ref="E2038:F2038"/>
    <mergeCell ref="E2039:G2039"/>
    <mergeCell ref="A2040:G2040"/>
    <mergeCell ref="A2041:B2041"/>
    <mergeCell ref="E2043:F2043"/>
    <mergeCell ref="E2044:F2044"/>
    <mergeCell ref="E2045:F2045"/>
    <mergeCell ref="E2046:F2046"/>
    <mergeCell ref="E2047:G2047"/>
    <mergeCell ref="A2048:G2048"/>
    <mergeCell ref="A2049:B2049"/>
    <mergeCell ref="E2051:F2051"/>
    <mergeCell ref="E2052:F2052"/>
    <mergeCell ref="E2053:F2053"/>
    <mergeCell ref="E2054:F2054"/>
    <mergeCell ref="E2055:G2055"/>
    <mergeCell ref="A2056:G2056"/>
    <mergeCell ref="A2057:B2057"/>
    <mergeCell ref="E2059:F2059"/>
    <mergeCell ref="E2060:F2060"/>
    <mergeCell ref="E2061:F2061"/>
    <mergeCell ref="E2062:F2062"/>
    <mergeCell ref="E2063:G2063"/>
    <mergeCell ref="A2064:G2064"/>
    <mergeCell ref="A2065:B2065"/>
    <mergeCell ref="E2067:F2067"/>
    <mergeCell ref="E2068:F2068"/>
    <mergeCell ref="E2069:F2069"/>
    <mergeCell ref="E2070:F2070"/>
    <mergeCell ref="E2071:G2071"/>
    <mergeCell ref="A2072:G2072"/>
    <mergeCell ref="A2073:B2073"/>
    <mergeCell ref="E2075:F2075"/>
    <mergeCell ref="E2076:F2076"/>
    <mergeCell ref="E2077:F2077"/>
    <mergeCell ref="E2078:F2078"/>
    <mergeCell ref="E2079:G2079"/>
    <mergeCell ref="A2080:G2080"/>
    <mergeCell ref="A2081:B2081"/>
    <mergeCell ref="E2083:F2083"/>
    <mergeCell ref="E2084:F2084"/>
    <mergeCell ref="E2085:F2085"/>
    <mergeCell ref="E2086:F2086"/>
    <mergeCell ref="E2087:G2087"/>
    <mergeCell ref="A2088:G2088"/>
    <mergeCell ref="A2089:B2089"/>
    <mergeCell ref="E2091:F2091"/>
    <mergeCell ref="E2092:F2092"/>
    <mergeCell ref="E2093:F2093"/>
    <mergeCell ref="E2094:F2094"/>
    <mergeCell ref="E2095:G2095"/>
    <mergeCell ref="A2096:G2096"/>
    <mergeCell ref="A2097:B2097"/>
    <mergeCell ref="E2099:F2099"/>
    <mergeCell ref="E2100:F2100"/>
    <mergeCell ref="E2101:F2101"/>
    <mergeCell ref="E2102:F2102"/>
    <mergeCell ref="E2103:G2103"/>
    <mergeCell ref="A2104:G2104"/>
    <mergeCell ref="A2105:B2105"/>
    <mergeCell ref="E2107:F2107"/>
    <mergeCell ref="E2108:F2108"/>
    <mergeCell ref="E2109:F2109"/>
    <mergeCell ref="E2110:F2110"/>
    <mergeCell ref="E2111:G2111"/>
    <mergeCell ref="A2112:G2112"/>
    <mergeCell ref="A2113:B2113"/>
    <mergeCell ref="E2115:F2115"/>
    <mergeCell ref="E2116:F2116"/>
    <mergeCell ref="E2117:F2117"/>
    <mergeCell ref="E2118:F2118"/>
    <mergeCell ref="E2119:G2119"/>
    <mergeCell ref="A2120:G2120"/>
    <mergeCell ref="A2121:B2121"/>
    <mergeCell ref="E2123:F2123"/>
    <mergeCell ref="E2124:F2124"/>
    <mergeCell ref="E2125:F2125"/>
    <mergeCell ref="E2126:F2126"/>
    <mergeCell ref="E2127:G2127"/>
    <mergeCell ref="A2128:G2128"/>
    <mergeCell ref="A2129:B2129"/>
    <mergeCell ref="E2131:F2131"/>
    <mergeCell ref="E2132:F2132"/>
    <mergeCell ref="E2133:F2133"/>
    <mergeCell ref="E2134:F2134"/>
    <mergeCell ref="E2135:G2135"/>
    <mergeCell ref="A2136:G2136"/>
    <mergeCell ref="A2137:B2137"/>
    <mergeCell ref="E2139:F2139"/>
    <mergeCell ref="E2140:F2140"/>
    <mergeCell ref="E2141:F2141"/>
    <mergeCell ref="E2142:F2142"/>
    <mergeCell ref="E2143:G2143"/>
    <mergeCell ref="A2144:G2144"/>
    <mergeCell ref="A2145:B2145"/>
    <mergeCell ref="E2147:F2147"/>
    <mergeCell ref="E2148:F2148"/>
    <mergeCell ref="E2149:F2149"/>
    <mergeCell ref="E2150:F2150"/>
    <mergeCell ref="E2151:G2151"/>
    <mergeCell ref="A2152:G2152"/>
    <mergeCell ref="A2153:B2153"/>
    <mergeCell ref="E2155:F2155"/>
    <mergeCell ref="E2156:F2156"/>
    <mergeCell ref="E2157:F2157"/>
    <mergeCell ref="E2158:F2158"/>
    <mergeCell ref="E2159:G2159"/>
    <mergeCell ref="A2160:G2160"/>
    <mergeCell ref="A2161:B2161"/>
    <mergeCell ref="E2163:F2163"/>
    <mergeCell ref="E2164:F2164"/>
    <mergeCell ref="E2165:F2165"/>
    <mergeCell ref="E2166:F2166"/>
    <mergeCell ref="E2167:G2167"/>
    <mergeCell ref="A2168:G2168"/>
    <mergeCell ref="A2169:B2169"/>
    <mergeCell ref="E2171:F2171"/>
    <mergeCell ref="E2172:F2172"/>
    <mergeCell ref="E2173:F2173"/>
    <mergeCell ref="E2174:F2174"/>
    <mergeCell ref="E2175:G2175"/>
    <mergeCell ref="A2176:G2176"/>
    <mergeCell ref="A2177:B2177"/>
    <mergeCell ref="E2179:F2179"/>
    <mergeCell ref="E2180:F2180"/>
    <mergeCell ref="E2181:F2181"/>
    <mergeCell ref="E2182:F2182"/>
    <mergeCell ref="E2183:G2183"/>
    <mergeCell ref="A2184:G2184"/>
    <mergeCell ref="A2185:B2185"/>
    <mergeCell ref="E2187:F2187"/>
    <mergeCell ref="E2188:F2188"/>
    <mergeCell ref="E2189:F2189"/>
    <mergeCell ref="E2190:F2190"/>
    <mergeCell ref="E2191:G2191"/>
    <mergeCell ref="A2192:G2192"/>
    <mergeCell ref="A2193:B2193"/>
    <mergeCell ref="E2195:F2195"/>
    <mergeCell ref="E2196:F2196"/>
    <mergeCell ref="E2197:F2197"/>
    <mergeCell ref="E2198:F2198"/>
    <mergeCell ref="E2199:G2199"/>
    <mergeCell ref="A2200:G2200"/>
    <mergeCell ref="A2201:B2201"/>
    <mergeCell ref="E2203:F2203"/>
    <mergeCell ref="E2204:F2204"/>
    <mergeCell ref="E2205:F2205"/>
    <mergeCell ref="E2206:F2206"/>
    <mergeCell ref="E2207:G2207"/>
    <mergeCell ref="A2208:G2208"/>
    <mergeCell ref="A2209:B2209"/>
    <mergeCell ref="E2211:F2211"/>
    <mergeCell ref="E2212:F2212"/>
    <mergeCell ref="E2213:F2213"/>
    <mergeCell ref="E2214:F2214"/>
    <mergeCell ref="E2215:G2215"/>
    <mergeCell ref="A2216:G2216"/>
    <mergeCell ref="A2217:B2217"/>
    <mergeCell ref="E2219:F2219"/>
    <mergeCell ref="E2220:F2220"/>
    <mergeCell ref="E2221:F2221"/>
    <mergeCell ref="E2222:F2222"/>
    <mergeCell ref="E2223:G2223"/>
    <mergeCell ref="A2224:G2224"/>
    <mergeCell ref="A2225:B2225"/>
    <mergeCell ref="E2227:F2227"/>
    <mergeCell ref="E2228:F2228"/>
    <mergeCell ref="E2229:F2229"/>
    <mergeCell ref="E2230:F2230"/>
    <mergeCell ref="E2231:G2231"/>
    <mergeCell ref="A2232:G2232"/>
    <mergeCell ref="A2233:B2233"/>
    <mergeCell ref="E2235:F2235"/>
    <mergeCell ref="E2236:F2236"/>
    <mergeCell ref="E2237:F2237"/>
    <mergeCell ref="E2238:F2238"/>
    <mergeCell ref="E2239:G2239"/>
    <mergeCell ref="A2240:G2240"/>
    <mergeCell ref="A2241:B2241"/>
    <mergeCell ref="E2243:F2243"/>
    <mergeCell ref="E2244:F2244"/>
    <mergeCell ref="E2245:F2245"/>
    <mergeCell ref="E2246:F2246"/>
    <mergeCell ref="E2247:G2247"/>
    <mergeCell ref="A2248:G2248"/>
    <mergeCell ref="A2249:B2249"/>
    <mergeCell ref="E2251:F2251"/>
    <mergeCell ref="E2252:F2252"/>
    <mergeCell ref="E2253:F2253"/>
    <mergeCell ref="E2254:F2254"/>
    <mergeCell ref="E2255:G2255"/>
    <mergeCell ref="A2256:G2256"/>
    <mergeCell ref="A2257:B2257"/>
    <mergeCell ref="E2259:F2259"/>
    <mergeCell ref="A2260:B2260"/>
    <mergeCell ref="E2263:F2263"/>
    <mergeCell ref="E2264:F2264"/>
    <mergeCell ref="E2265:F2265"/>
    <mergeCell ref="E2266:F2266"/>
    <mergeCell ref="E2267:G2267"/>
    <mergeCell ref="A2268:G2268"/>
    <mergeCell ref="A2269:B2269"/>
    <mergeCell ref="E2271:F2271"/>
    <mergeCell ref="A2272:B2272"/>
    <mergeCell ref="E2275:F2275"/>
    <mergeCell ref="E2276:F2276"/>
    <mergeCell ref="E2277:F2277"/>
    <mergeCell ref="E2278:F2278"/>
    <mergeCell ref="E2279:G2279"/>
    <mergeCell ref="A2280:G2280"/>
    <mergeCell ref="A2281:B2281"/>
    <mergeCell ref="E2284:F2284"/>
    <mergeCell ref="A2285:B2285"/>
    <mergeCell ref="E2287:F2287"/>
    <mergeCell ref="A2288:B2288"/>
    <mergeCell ref="E2291:F2291"/>
    <mergeCell ref="E2292:F2292"/>
    <mergeCell ref="E2293:F2293"/>
    <mergeCell ref="E2294:F2294"/>
    <mergeCell ref="E2295:G2295"/>
    <mergeCell ref="A2296:G2296"/>
    <mergeCell ref="A2297:B2297"/>
    <mergeCell ref="E2299:F2299"/>
    <mergeCell ref="E2300:F2300"/>
    <mergeCell ref="E2301:F2301"/>
    <mergeCell ref="E2302:F2302"/>
    <mergeCell ref="E2303:G2303"/>
    <mergeCell ref="A2304:G2304"/>
    <mergeCell ref="A2305:B2305"/>
    <mergeCell ref="E2307:F2307"/>
    <mergeCell ref="A2308:B2308"/>
    <mergeCell ref="E2319:F2319"/>
    <mergeCell ref="E2320:F2320"/>
    <mergeCell ref="E2321:F2321"/>
    <mergeCell ref="E2322:F2322"/>
    <mergeCell ref="E2323:G2323"/>
    <mergeCell ref="A2324:G2324"/>
    <mergeCell ref="A2325:B2325"/>
    <mergeCell ref="E2332:F2332"/>
    <mergeCell ref="A2333:B2333"/>
    <mergeCell ref="E2335:F2335"/>
    <mergeCell ref="A2336:B2336"/>
    <mergeCell ref="E2338:F2338"/>
    <mergeCell ref="E2339:F2339"/>
    <mergeCell ref="E2340:F2340"/>
    <mergeCell ref="E2341:F2341"/>
    <mergeCell ref="E2342:G2342"/>
    <mergeCell ref="A2343:G2343"/>
    <mergeCell ref="A2344:B2344"/>
    <mergeCell ref="E2347:F2347"/>
    <mergeCell ref="A2348:B2348"/>
    <mergeCell ref="E2351:F2351"/>
    <mergeCell ref="A2352:B2352"/>
    <mergeCell ref="E2354:F2354"/>
    <mergeCell ref="E2355:F2355"/>
    <mergeCell ref="E2356:F2356"/>
    <mergeCell ref="E2357:F2357"/>
    <mergeCell ref="E2358:G2358"/>
    <mergeCell ref="A2359:G2359"/>
    <mergeCell ref="A2360:B2360"/>
    <mergeCell ref="E2362:F2362"/>
    <mergeCell ref="E2363:F2363"/>
    <mergeCell ref="E2364:F2364"/>
    <mergeCell ref="E2365:F2365"/>
    <mergeCell ref="E2366:G2366"/>
    <mergeCell ref="A2367:G2367"/>
    <mergeCell ref="A2368:B2368"/>
    <mergeCell ref="E2371:F2371"/>
    <mergeCell ref="E2372:F2372"/>
    <mergeCell ref="E2373:F2373"/>
    <mergeCell ref="E2374:F2374"/>
    <mergeCell ref="E2375:G2375"/>
    <mergeCell ref="A2376:G2376"/>
    <mergeCell ref="A2377:B2377"/>
    <mergeCell ref="E2379:F2379"/>
    <mergeCell ref="A2380:B2380"/>
    <mergeCell ref="E2385:F2385"/>
    <mergeCell ref="A2386:B2386"/>
    <mergeCell ref="E2388:F2388"/>
    <mergeCell ref="E2389:F2389"/>
    <mergeCell ref="E2390:F2390"/>
    <mergeCell ref="E2391:F2391"/>
    <mergeCell ref="E2392:G2392"/>
    <mergeCell ref="A2393:G2393"/>
    <mergeCell ref="A2394:B2394"/>
    <mergeCell ref="E2397:F2397"/>
    <mergeCell ref="A2398:B2398"/>
    <mergeCell ref="E2400:F2400"/>
    <mergeCell ref="A2401:B2401"/>
    <mergeCell ref="E2404:F2404"/>
    <mergeCell ref="E2405:F2405"/>
    <mergeCell ref="E2406:F2406"/>
    <mergeCell ref="E2407:F2407"/>
    <mergeCell ref="E2408:G2408"/>
    <mergeCell ref="A2409:G2409"/>
    <mergeCell ref="A2410:B2410"/>
    <mergeCell ref="E2412:F2412"/>
    <mergeCell ref="E2413:F2413"/>
    <mergeCell ref="E2414:F2414"/>
    <mergeCell ref="E2415:F2415"/>
    <mergeCell ref="E2416:G2416"/>
    <mergeCell ref="A2417:G2417"/>
    <mergeCell ref="A2418:B2418"/>
    <mergeCell ref="E2420:F2420"/>
    <mergeCell ref="E2421:F2421"/>
    <mergeCell ref="E2422:F2422"/>
    <mergeCell ref="E2423:F2423"/>
    <mergeCell ref="E2424:G2424"/>
    <mergeCell ref="A2425:G2425"/>
    <mergeCell ref="A2426:B2426"/>
    <mergeCell ref="E2428:F2428"/>
    <mergeCell ref="E2429:F2429"/>
    <mergeCell ref="E2430:F2430"/>
    <mergeCell ref="E2431:F2431"/>
    <mergeCell ref="E2432:G2432"/>
    <mergeCell ref="A2433:G2433"/>
    <mergeCell ref="A2434:B2434"/>
    <mergeCell ref="E2437:F2437"/>
    <mergeCell ref="A2438:B2438"/>
    <mergeCell ref="E2442:F2442"/>
    <mergeCell ref="A2443:B2443"/>
    <mergeCell ref="E2446:F2446"/>
    <mergeCell ref="E2447:F2447"/>
    <mergeCell ref="E2448:F2448"/>
    <mergeCell ref="E2449:F2449"/>
    <mergeCell ref="E2450:G2450"/>
    <mergeCell ref="A2451:G2451"/>
    <mergeCell ref="A2452:B2452"/>
    <mergeCell ref="E2455:F2455"/>
    <mergeCell ref="A2456:B2456"/>
    <mergeCell ref="E2458:F2458"/>
    <mergeCell ref="A2459:B2459"/>
    <mergeCell ref="E2462:F2462"/>
    <mergeCell ref="E2463:F2463"/>
    <mergeCell ref="E2464:F2464"/>
    <mergeCell ref="E2465:F2465"/>
    <mergeCell ref="E2466:G2466"/>
    <mergeCell ref="A2467:G2467"/>
    <mergeCell ref="A2468:B2468"/>
    <mergeCell ref="E2473:F2473"/>
    <mergeCell ref="E2474:F2474"/>
    <mergeCell ref="E2475:F2475"/>
    <mergeCell ref="E2476:F2476"/>
    <mergeCell ref="E2477:G2477"/>
    <mergeCell ref="A2478:G2478"/>
    <mergeCell ref="A2479:B2479"/>
    <mergeCell ref="E2481:F2481"/>
    <mergeCell ref="E2482:F2482"/>
    <mergeCell ref="E2483:F2483"/>
    <mergeCell ref="E2484:F2484"/>
    <mergeCell ref="E2485:G2485"/>
    <mergeCell ref="A2486:G2486"/>
    <mergeCell ref="A2487:B2487"/>
    <mergeCell ref="E2489:F2489"/>
    <mergeCell ref="E2490:F2490"/>
    <mergeCell ref="E2491:F2491"/>
    <mergeCell ref="E2492:F2492"/>
    <mergeCell ref="E2493:G2493"/>
    <mergeCell ref="A2494:G2494"/>
    <mergeCell ref="A2495:B2495"/>
    <mergeCell ref="E2497:F2497"/>
    <mergeCell ref="E2498:F2498"/>
    <mergeCell ref="E2499:F2499"/>
    <mergeCell ref="E2500:F2500"/>
    <mergeCell ref="E2501:G2501"/>
    <mergeCell ref="A2502:G2502"/>
    <mergeCell ref="A2503:B2503"/>
    <mergeCell ref="E2505:F2505"/>
    <mergeCell ref="E2506:F2506"/>
    <mergeCell ref="E2507:F2507"/>
    <mergeCell ref="E2508:F2508"/>
    <mergeCell ref="E2509:G2509"/>
    <mergeCell ref="A2510:G2510"/>
    <mergeCell ref="A2511:B2511"/>
    <mergeCell ref="E2513:F2513"/>
    <mergeCell ref="A2514:B2514"/>
    <mergeCell ref="E2517:F2517"/>
    <mergeCell ref="E2518:F2518"/>
    <mergeCell ref="E2519:F2519"/>
    <mergeCell ref="E2520:F2520"/>
    <mergeCell ref="E2521:G2521"/>
    <mergeCell ref="A2522:G2522"/>
    <mergeCell ref="A2523:B2523"/>
    <mergeCell ref="E2525:F2525"/>
    <mergeCell ref="A2526:B2526"/>
    <mergeCell ref="E2529:F2529"/>
    <mergeCell ref="E2530:F2530"/>
    <mergeCell ref="E2531:F2531"/>
    <mergeCell ref="E2532:F2532"/>
    <mergeCell ref="E2533:G2533"/>
    <mergeCell ref="A2534:G2534"/>
    <mergeCell ref="A2535:B2535"/>
    <mergeCell ref="E2537:F2537"/>
    <mergeCell ref="A2538:B2538"/>
    <mergeCell ref="E2541:F2541"/>
    <mergeCell ref="E2542:F2542"/>
    <mergeCell ref="E2543:F2543"/>
    <mergeCell ref="E2544:F2544"/>
    <mergeCell ref="E2545:G2545"/>
    <mergeCell ref="A2546:G2546"/>
    <mergeCell ref="A2547:B2547"/>
    <mergeCell ref="E2549:F2549"/>
    <mergeCell ref="A2550:B2550"/>
    <mergeCell ref="E2553:F2553"/>
    <mergeCell ref="E2554:F2554"/>
    <mergeCell ref="E2555:F2555"/>
    <mergeCell ref="E2556:F2556"/>
    <mergeCell ref="E2557:G2557"/>
    <mergeCell ref="A2558:G2558"/>
    <mergeCell ref="A2559:B2559"/>
    <mergeCell ref="E2561:F2561"/>
    <mergeCell ref="A2562:B2562"/>
    <mergeCell ref="E2565:F2565"/>
    <mergeCell ref="E2566:F2566"/>
    <mergeCell ref="E2567:F2567"/>
    <mergeCell ref="E2568:F2568"/>
    <mergeCell ref="E2569:G2569"/>
    <mergeCell ref="A2570:G2570"/>
    <mergeCell ref="A2571:B2571"/>
    <mergeCell ref="E2574:F2574"/>
    <mergeCell ref="A2575:B2575"/>
    <mergeCell ref="E2578:F2578"/>
    <mergeCell ref="E2579:F2579"/>
    <mergeCell ref="E2580:F2580"/>
    <mergeCell ref="E2581:F2581"/>
    <mergeCell ref="E2582:G2582"/>
    <mergeCell ref="A2583:G2583"/>
    <mergeCell ref="A2584:B2584"/>
    <mergeCell ref="E2586:F2586"/>
    <mergeCell ref="E2587:F2587"/>
    <mergeCell ref="E2588:F2588"/>
    <mergeCell ref="E2589:F2589"/>
    <mergeCell ref="E2590:G2590"/>
    <mergeCell ref="A2591:G2591"/>
    <mergeCell ref="A2592:B2592"/>
    <mergeCell ref="E2595:F2595"/>
    <mergeCell ref="A2596:B2596"/>
    <mergeCell ref="E2599:F2599"/>
    <mergeCell ref="E2600:F2600"/>
    <mergeCell ref="E2601:F2601"/>
    <mergeCell ref="E2602:F2602"/>
    <mergeCell ref="E2603:G2603"/>
    <mergeCell ref="A2604:G2604"/>
    <mergeCell ref="A2605:B2605"/>
    <mergeCell ref="E2607:F2607"/>
    <mergeCell ref="A2608:B2608"/>
    <mergeCell ref="E2611:F2611"/>
    <mergeCell ref="E2612:F2612"/>
    <mergeCell ref="E2613:F2613"/>
    <mergeCell ref="E2614:F2614"/>
    <mergeCell ref="E2615:G2615"/>
    <mergeCell ref="A2616:G2616"/>
    <mergeCell ref="A2617:B2617"/>
    <mergeCell ref="E2619:F2619"/>
    <mergeCell ref="A2620:B2620"/>
    <mergeCell ref="E2623:F2623"/>
    <mergeCell ref="E2624:F2624"/>
    <mergeCell ref="E2625:F2625"/>
    <mergeCell ref="E2626:F2626"/>
    <mergeCell ref="E2627:G2627"/>
    <mergeCell ref="A2628:G2628"/>
    <mergeCell ref="A2629:B2629"/>
    <mergeCell ref="E2631:F2631"/>
    <mergeCell ref="A2632:B2632"/>
    <mergeCell ref="E2635:F2635"/>
    <mergeCell ref="E2636:F2636"/>
    <mergeCell ref="E2637:F2637"/>
    <mergeCell ref="E2638:F2638"/>
    <mergeCell ref="E2639:G2639"/>
    <mergeCell ref="A2640:G2640"/>
    <mergeCell ref="A2641:B2641"/>
    <mergeCell ref="E2644:F2644"/>
    <mergeCell ref="A2645:B2645"/>
    <mergeCell ref="E2647:F2647"/>
    <mergeCell ref="A2648:B2648"/>
    <mergeCell ref="E2651:F2651"/>
    <mergeCell ref="E2652:F2652"/>
    <mergeCell ref="E2653:F2653"/>
    <mergeCell ref="E2654:F2654"/>
    <mergeCell ref="E2655:G2655"/>
    <mergeCell ref="A2656:G2656"/>
    <mergeCell ref="A2657:B2657"/>
    <mergeCell ref="E2660:F2660"/>
    <mergeCell ref="A2661:B2661"/>
    <mergeCell ref="E2663:F2663"/>
    <mergeCell ref="A2664:B2664"/>
    <mergeCell ref="E2667:F2667"/>
    <mergeCell ref="E2668:F2668"/>
    <mergeCell ref="E2669:F2669"/>
    <mergeCell ref="E2670:F2670"/>
    <mergeCell ref="E2671:G2671"/>
    <mergeCell ref="A2672:G2672"/>
    <mergeCell ref="A2673:B2673"/>
    <mergeCell ref="E2676:F2676"/>
    <mergeCell ref="A2677:B2677"/>
    <mergeCell ref="E2679:F2679"/>
    <mergeCell ref="A2680:B2680"/>
    <mergeCell ref="E2683:F2683"/>
    <mergeCell ref="E2684:F2684"/>
    <mergeCell ref="E2685:F2685"/>
    <mergeCell ref="E2686:F2686"/>
    <mergeCell ref="E2687:G2687"/>
    <mergeCell ref="A2688:G2688"/>
    <mergeCell ref="A2689:B2689"/>
    <mergeCell ref="E2696:F2696"/>
    <mergeCell ref="A2697:B2697"/>
    <mergeCell ref="E2699:F2699"/>
    <mergeCell ref="A2700:B2700"/>
    <mergeCell ref="E2702:F2702"/>
    <mergeCell ref="E2703:F2703"/>
    <mergeCell ref="E2704:F2704"/>
    <mergeCell ref="E2705:F2705"/>
    <mergeCell ref="E2706:G2706"/>
    <mergeCell ref="A2707:G2707"/>
    <mergeCell ref="A2708:B2708"/>
    <mergeCell ref="E2710:F2710"/>
    <mergeCell ref="A2711:B2711"/>
    <mergeCell ref="E2714:F2714"/>
    <mergeCell ref="E2715:F2715"/>
    <mergeCell ref="E2716:F2716"/>
    <mergeCell ref="E2717:F2717"/>
    <mergeCell ref="E2718:G2718"/>
    <mergeCell ref="A2719:G2719"/>
    <mergeCell ref="A2720:B2720"/>
    <mergeCell ref="E2722:F2722"/>
    <mergeCell ref="A2723:B2723"/>
    <mergeCell ref="E2726:F2726"/>
    <mergeCell ref="E2727:F2727"/>
    <mergeCell ref="E2728:F2728"/>
    <mergeCell ref="E2729:F2729"/>
    <mergeCell ref="E2730:G2730"/>
    <mergeCell ref="A2731:G2731"/>
    <mergeCell ref="A2732:B2732"/>
    <mergeCell ref="E2734:F2734"/>
    <mergeCell ref="A2735:B2735"/>
    <mergeCell ref="E2738:F2738"/>
    <mergeCell ref="E2739:F2739"/>
    <mergeCell ref="E2740:F2740"/>
    <mergeCell ref="E2741:F2741"/>
    <mergeCell ref="E2742:G2742"/>
    <mergeCell ref="A2743:G2743"/>
    <mergeCell ref="A2744:B2744"/>
    <mergeCell ref="E2746:F2746"/>
    <mergeCell ref="A2747:B2747"/>
    <mergeCell ref="E2750:F2750"/>
    <mergeCell ref="E2751:F2751"/>
    <mergeCell ref="E2752:F2752"/>
    <mergeCell ref="E2753:F2753"/>
    <mergeCell ref="E2754:G2754"/>
    <mergeCell ref="A2755:G2755"/>
    <mergeCell ref="A2756:B2756"/>
    <mergeCell ref="E2763:F2763"/>
    <mergeCell ref="A2764:B2764"/>
    <mergeCell ref="E2766:F2766"/>
    <mergeCell ref="A2767:B2767"/>
    <mergeCell ref="E2769:F2769"/>
    <mergeCell ref="E2770:F2770"/>
    <mergeCell ref="E2771:F2771"/>
    <mergeCell ref="E2772:F2772"/>
    <mergeCell ref="E2773:G2773"/>
    <mergeCell ref="A2774:G2774"/>
    <mergeCell ref="A2775:B2775"/>
    <mergeCell ref="E2780:F2780"/>
    <mergeCell ref="A2781:B2781"/>
    <mergeCell ref="E2783:F2783"/>
    <mergeCell ref="A2784:B2784"/>
    <mergeCell ref="E2786:F2786"/>
    <mergeCell ref="E2787:F2787"/>
    <mergeCell ref="E2788:F2788"/>
    <mergeCell ref="E2789:F2789"/>
    <mergeCell ref="E2790:G2790"/>
    <mergeCell ref="A2791:G2791"/>
    <mergeCell ref="A2792:B2792"/>
    <mergeCell ref="E2795:F2795"/>
    <mergeCell ref="A2796:B2796"/>
    <mergeCell ref="E2799:F2799"/>
    <mergeCell ref="E2800:F2800"/>
    <mergeCell ref="E2801:F2801"/>
    <mergeCell ref="E2802:F2802"/>
    <mergeCell ref="E2803:G2803"/>
    <mergeCell ref="A2804:G2804"/>
    <mergeCell ref="A2805:B2805"/>
    <mergeCell ref="E2808:F2808"/>
    <mergeCell ref="A2809:B2809"/>
    <mergeCell ref="E2812:F2812"/>
    <mergeCell ref="E2813:F2813"/>
    <mergeCell ref="E2814:F2814"/>
    <mergeCell ref="E2815:F2815"/>
    <mergeCell ref="E2816:G2816"/>
    <mergeCell ref="A2817:G2817"/>
    <mergeCell ref="A2818:B2818"/>
    <mergeCell ref="E2823:F2823"/>
    <mergeCell ref="A2824:B2824"/>
    <mergeCell ref="E2826:F2826"/>
    <mergeCell ref="A2827:B2827"/>
    <mergeCell ref="E2829:F2829"/>
    <mergeCell ref="E2830:F2830"/>
    <mergeCell ref="E2831:F2831"/>
    <mergeCell ref="E2832:F2832"/>
    <mergeCell ref="E2833:G2833"/>
    <mergeCell ref="A2834:G2834"/>
    <mergeCell ref="A2835:B2835"/>
    <mergeCell ref="E2841:F2841"/>
    <mergeCell ref="A2842:B2842"/>
    <mergeCell ref="E2847:F2847"/>
    <mergeCell ref="E2848:F2848"/>
    <mergeCell ref="E2849:F2849"/>
    <mergeCell ref="E2850:F2850"/>
    <mergeCell ref="E2851:G2851"/>
    <mergeCell ref="A2852:G2852"/>
    <mergeCell ref="A2853:B2853"/>
    <mergeCell ref="E2859:F2859"/>
    <mergeCell ref="A2860:B2860"/>
    <mergeCell ref="E2865:F2865"/>
    <mergeCell ref="E2866:F2866"/>
    <mergeCell ref="E2867:F2867"/>
    <mergeCell ref="E2868:F2868"/>
    <mergeCell ref="E2869:G2869"/>
    <mergeCell ref="A2870:G2870"/>
    <mergeCell ref="A2871:B2871"/>
    <mergeCell ref="E2873:F2873"/>
    <mergeCell ref="A2874:B2874"/>
    <mergeCell ref="E2879:F2879"/>
    <mergeCell ref="A2880:B2880"/>
    <mergeCell ref="E2884:F2884"/>
    <mergeCell ref="E2885:F2885"/>
    <mergeCell ref="E2886:F2886"/>
    <mergeCell ref="E2887:F2887"/>
    <mergeCell ref="E2888:G2888"/>
    <mergeCell ref="A2889:G2889"/>
    <mergeCell ref="A2890:B2890"/>
    <mergeCell ref="E2892:F2892"/>
    <mergeCell ref="A2893:B2893"/>
    <mergeCell ref="E2896:F2896"/>
    <mergeCell ref="E2897:F2897"/>
    <mergeCell ref="E2898:F2898"/>
    <mergeCell ref="E2899:F2899"/>
    <mergeCell ref="E2900:G2900"/>
    <mergeCell ref="A2901:G2901"/>
    <mergeCell ref="A2902:B2902"/>
    <mergeCell ref="E2904:F2904"/>
    <mergeCell ref="A2905:B2905"/>
    <mergeCell ref="E2908:F2908"/>
    <mergeCell ref="E2909:F2909"/>
    <mergeCell ref="E2910:F2910"/>
    <mergeCell ref="E2911:F2911"/>
    <mergeCell ref="E2912:G2912"/>
    <mergeCell ref="A2913:G2913"/>
    <mergeCell ref="A2914:B2914"/>
    <mergeCell ref="E2916:F2916"/>
    <mergeCell ref="A2917:B2917"/>
    <mergeCell ref="E2922:F2922"/>
    <mergeCell ref="E2923:F2923"/>
    <mergeCell ref="E2924:F2924"/>
    <mergeCell ref="E2925:F2925"/>
    <mergeCell ref="E2926:G2926"/>
    <mergeCell ref="A2927:G2927"/>
    <mergeCell ref="A2928:B2928"/>
    <mergeCell ref="E2930:F2930"/>
    <mergeCell ref="E2931:F2931"/>
    <mergeCell ref="E2932:F2932"/>
    <mergeCell ref="E2933:F2933"/>
    <mergeCell ref="E2934:G2934"/>
    <mergeCell ref="A2935:G2935"/>
    <mergeCell ref="A2936:B2936"/>
    <mergeCell ref="E2938:F2938"/>
    <mergeCell ref="E2939:F2939"/>
    <mergeCell ref="E2940:F2940"/>
    <mergeCell ref="E2941:F2941"/>
    <mergeCell ref="E2942:G2942"/>
    <mergeCell ref="A2943:G2943"/>
    <mergeCell ref="A2944:B2944"/>
    <mergeCell ref="E2946:F2946"/>
    <mergeCell ref="E2947:F2947"/>
    <mergeCell ref="E2948:F2948"/>
    <mergeCell ref="E2949:F2949"/>
    <mergeCell ref="E2950:G2950"/>
    <mergeCell ref="A2951:G2951"/>
    <mergeCell ref="A2952:B2952"/>
    <mergeCell ref="E2954:F2954"/>
    <mergeCell ref="E2955:F2955"/>
    <mergeCell ref="E2956:F2956"/>
    <mergeCell ref="E2957:F2957"/>
    <mergeCell ref="E2958:G2958"/>
    <mergeCell ref="A2959:G2959"/>
    <mergeCell ref="A2960:B2960"/>
    <mergeCell ref="E2962:F2962"/>
    <mergeCell ref="E2963:F2963"/>
    <mergeCell ref="E2964:F2964"/>
    <mergeCell ref="E2965:F2965"/>
    <mergeCell ref="E2966:G2966"/>
    <mergeCell ref="A2967:G2967"/>
    <mergeCell ref="A2968:B2968"/>
    <mergeCell ref="E2970:F2970"/>
    <mergeCell ref="E2971:F2971"/>
    <mergeCell ref="E2972:F2972"/>
    <mergeCell ref="E2973:F2973"/>
    <mergeCell ref="E2974:G2974"/>
    <mergeCell ref="A2975:G2975"/>
    <mergeCell ref="A2976:B2976"/>
    <mergeCell ref="E2980:F2980"/>
    <mergeCell ref="E2981:F2981"/>
    <mergeCell ref="E2982:F2982"/>
    <mergeCell ref="E2983:F2983"/>
    <mergeCell ref="E2984:G2984"/>
    <mergeCell ref="A2985:G2985"/>
    <mergeCell ref="A2986:B2986"/>
    <mergeCell ref="E2989:F2989"/>
    <mergeCell ref="A2990:B2990"/>
    <mergeCell ref="E2992:F2992"/>
    <mergeCell ref="A2993:B2993"/>
    <mergeCell ref="E2996:F2996"/>
    <mergeCell ref="E2997:F2997"/>
    <mergeCell ref="E2998:F2998"/>
    <mergeCell ref="E2999:F2999"/>
    <mergeCell ref="E3000:G3000"/>
    <mergeCell ref="A3001:G3001"/>
    <mergeCell ref="A3002:B3002"/>
    <mergeCell ref="E3005:F3005"/>
    <mergeCell ref="A3006:B3006"/>
    <mergeCell ref="E3008:F3008"/>
    <mergeCell ref="A3009:B3009"/>
    <mergeCell ref="E3012:F3012"/>
    <mergeCell ref="E3013:F3013"/>
    <mergeCell ref="E3014:F3014"/>
    <mergeCell ref="E3015:F3015"/>
    <mergeCell ref="E3016:G3016"/>
    <mergeCell ref="A3017:G3017"/>
    <mergeCell ref="A3018:B3018"/>
    <mergeCell ref="E3037:F3037"/>
    <mergeCell ref="E3038:F3038"/>
    <mergeCell ref="E3039:F3039"/>
    <mergeCell ref="E3040:F3040"/>
    <mergeCell ref="E3041:G3041"/>
    <mergeCell ref="A3042:G3042"/>
    <mergeCell ref="A3043:B3043"/>
    <mergeCell ref="E3060:F3060"/>
    <mergeCell ref="E3061:F3061"/>
    <mergeCell ref="E3062:F3062"/>
    <mergeCell ref="E3063:F3063"/>
    <mergeCell ref="E3064:G3064"/>
    <mergeCell ref="A3065:G3065"/>
    <mergeCell ref="A3066:B3066"/>
    <mergeCell ref="E3085:F3085"/>
    <mergeCell ref="E3086:F3086"/>
    <mergeCell ref="E3087:F3087"/>
    <mergeCell ref="E3088:F3088"/>
    <mergeCell ref="E3089:G3089"/>
    <mergeCell ref="A3090:G3090"/>
    <mergeCell ref="A3091:B3091"/>
    <mergeCell ref="E3112:F3112"/>
    <mergeCell ref="E3113:F3113"/>
    <mergeCell ref="E3114:F3114"/>
    <mergeCell ref="E3115:F3115"/>
    <mergeCell ref="E3116:G3116"/>
    <mergeCell ref="A3117:G3117"/>
    <mergeCell ref="A3118:B3118"/>
    <mergeCell ref="E3137:F3137"/>
    <mergeCell ref="E3138:F3138"/>
    <mergeCell ref="E3139:F3139"/>
    <mergeCell ref="E3140:F3140"/>
    <mergeCell ref="E3141:G3141"/>
    <mergeCell ref="A3142:G3142"/>
    <mergeCell ref="A3143:B3143"/>
    <mergeCell ref="E3165:F3165"/>
    <mergeCell ref="E3166:F3166"/>
    <mergeCell ref="E3167:F3167"/>
    <mergeCell ref="E3168:F3168"/>
    <mergeCell ref="E3169:G3169"/>
    <mergeCell ref="A3170:G3170"/>
    <mergeCell ref="A3171:B3171"/>
    <mergeCell ref="E3197:F3197"/>
    <mergeCell ref="E3198:F3198"/>
    <mergeCell ref="E3199:F3199"/>
    <mergeCell ref="E3200:F3200"/>
    <mergeCell ref="E3201:G3201"/>
    <mergeCell ref="A3202:G3202"/>
    <mergeCell ref="A3203:B3203"/>
    <mergeCell ref="E3222:F3222"/>
    <mergeCell ref="E3223:F3223"/>
    <mergeCell ref="E3224:F3224"/>
    <mergeCell ref="E3225:F3225"/>
    <mergeCell ref="E3226:G3226"/>
    <mergeCell ref="A3227:G3227"/>
    <mergeCell ref="A3228:B3228"/>
    <mergeCell ref="E3230:F3230"/>
    <mergeCell ref="A3231:B3231"/>
    <mergeCell ref="E3233:F3233"/>
    <mergeCell ref="A3234:B3234"/>
    <mergeCell ref="E3236:F3236"/>
    <mergeCell ref="E3237:F3237"/>
    <mergeCell ref="E3238:F3238"/>
    <mergeCell ref="E3239:F3239"/>
    <mergeCell ref="E3240:G3240"/>
    <mergeCell ref="A3241:G3241"/>
    <mergeCell ref="A3242:B3242"/>
    <mergeCell ref="E3244:F3244"/>
    <mergeCell ref="A3245:B3245"/>
    <mergeCell ref="E3247:F3247"/>
    <mergeCell ref="E3248:F3248"/>
    <mergeCell ref="E3249:F3249"/>
    <mergeCell ref="E3250:F3250"/>
    <mergeCell ref="E3251:G3251"/>
    <mergeCell ref="A3252:G3252"/>
    <mergeCell ref="A3253:B3253"/>
    <mergeCell ref="E3256:F3256"/>
    <mergeCell ref="A3257:B3257"/>
    <mergeCell ref="E3261:F3261"/>
    <mergeCell ref="A3262:B3262"/>
    <mergeCell ref="E3265:F3265"/>
    <mergeCell ref="E3266:F3266"/>
    <mergeCell ref="E3267:F3267"/>
    <mergeCell ref="E3268:F3268"/>
    <mergeCell ref="E3269:G3269"/>
    <mergeCell ref="A3270:G3270"/>
    <mergeCell ref="A3271:B3271"/>
    <mergeCell ref="E3274:F3274"/>
    <mergeCell ref="A3275:B3275"/>
    <mergeCell ref="E3279:F3279"/>
    <mergeCell ref="A3280:B3280"/>
    <mergeCell ref="E3283:F3283"/>
    <mergeCell ref="E3284:F3284"/>
    <mergeCell ref="E3285:F3285"/>
    <mergeCell ref="E3286:F3286"/>
    <mergeCell ref="E3287:G3287"/>
    <mergeCell ref="A3288:G3288"/>
    <mergeCell ref="A3289:B3289"/>
    <mergeCell ref="E3292:F3292"/>
    <mergeCell ref="A3293:B3293"/>
    <mergeCell ref="E3296:F3296"/>
    <mergeCell ref="A3297:B3297"/>
    <mergeCell ref="E3300:F3300"/>
    <mergeCell ref="E3301:F3301"/>
    <mergeCell ref="E3302:F3302"/>
    <mergeCell ref="E3303:F3303"/>
    <mergeCell ref="E3304:G3304"/>
    <mergeCell ref="A3305:G3305"/>
    <mergeCell ref="A3306:B3306"/>
    <mergeCell ref="E3309:F3309"/>
    <mergeCell ref="A3310:B3310"/>
    <mergeCell ref="E3314:F3314"/>
    <mergeCell ref="A3315:B3315"/>
    <mergeCell ref="E3318:F3318"/>
    <mergeCell ref="E3319:F3319"/>
    <mergeCell ref="E3320:F3320"/>
    <mergeCell ref="E3321:F3321"/>
    <mergeCell ref="E3322:G3322"/>
    <mergeCell ref="A3323:G3323"/>
    <mergeCell ref="A3324:B3324"/>
    <mergeCell ref="E3327:F3327"/>
    <mergeCell ref="A3328:B3328"/>
    <mergeCell ref="E3330:F3330"/>
    <mergeCell ref="A3331:B3331"/>
    <mergeCell ref="E3334:F3334"/>
    <mergeCell ref="E3335:F3335"/>
    <mergeCell ref="E3336:F3336"/>
    <mergeCell ref="E3337:F3337"/>
    <mergeCell ref="E3338:G3338"/>
    <mergeCell ref="A3339:G3339"/>
    <mergeCell ref="A3340:B3340"/>
    <mergeCell ref="E3343:F3343"/>
    <mergeCell ref="A3344:B3344"/>
    <mergeCell ref="E3349:F3349"/>
    <mergeCell ref="A3350:B3350"/>
    <mergeCell ref="E3353:F3353"/>
    <mergeCell ref="E3354:F3354"/>
    <mergeCell ref="E3355:F3355"/>
    <mergeCell ref="E3356:F3356"/>
    <mergeCell ref="E3357:G3357"/>
    <mergeCell ref="A3358:G3358"/>
    <mergeCell ref="A3359:B3359"/>
    <mergeCell ref="E3362:F3362"/>
    <mergeCell ref="A3363:B3363"/>
    <mergeCell ref="E3368:F3368"/>
    <mergeCell ref="A3369:B3369"/>
    <mergeCell ref="E3372:F3372"/>
    <mergeCell ref="E3373:F3373"/>
    <mergeCell ref="E3374:F3374"/>
    <mergeCell ref="E3375:F3375"/>
    <mergeCell ref="E3376:G3376"/>
    <mergeCell ref="A3377:G3377"/>
    <mergeCell ref="A3378:B3378"/>
    <mergeCell ref="E3381:F3381"/>
    <mergeCell ref="A3382:B3382"/>
    <mergeCell ref="E3387:F3387"/>
    <mergeCell ref="A3388:B3388"/>
    <mergeCell ref="E3391:F3391"/>
    <mergeCell ref="E3392:F3392"/>
    <mergeCell ref="E3393:F3393"/>
    <mergeCell ref="E3394:F3394"/>
    <mergeCell ref="E3395:G3395"/>
    <mergeCell ref="A3396:G3396"/>
    <mergeCell ref="A3397:B3397"/>
    <mergeCell ref="E3407:F3407"/>
    <mergeCell ref="A3408:B3408"/>
    <mergeCell ref="E3411:F3411"/>
    <mergeCell ref="A3412:B3412"/>
    <mergeCell ref="E3414:F3414"/>
    <mergeCell ref="E3415:F3415"/>
    <mergeCell ref="E3416:F3416"/>
    <mergeCell ref="E3417:F3417"/>
    <mergeCell ref="E3418:G3418"/>
    <mergeCell ref="A3419:G3419"/>
    <mergeCell ref="A3420:B3420"/>
    <mergeCell ref="E3423:F3423"/>
    <mergeCell ref="A3424:B3424"/>
    <mergeCell ref="E3431:F3431"/>
    <mergeCell ref="A3432:B3432"/>
    <mergeCell ref="E3435:F3435"/>
    <mergeCell ref="E3436:F3436"/>
    <mergeCell ref="E3437:F3437"/>
    <mergeCell ref="E3438:F3438"/>
    <mergeCell ref="E3439:G3439"/>
    <mergeCell ref="A3440:G3440"/>
    <mergeCell ref="A3441:B3441"/>
    <mergeCell ref="E3444:F3444"/>
    <mergeCell ref="A3445:B3445"/>
    <mergeCell ref="E3452:F3452"/>
    <mergeCell ref="A3453:B3453"/>
    <mergeCell ref="E3456:F3456"/>
    <mergeCell ref="E3457:F3457"/>
    <mergeCell ref="E3458:F3458"/>
    <mergeCell ref="E3459:F3459"/>
    <mergeCell ref="E3460:G3460"/>
    <mergeCell ref="A3461:G3461"/>
    <mergeCell ref="A3462:B3462"/>
    <mergeCell ref="E3464:F3464"/>
    <mergeCell ref="A3465:B3465"/>
    <mergeCell ref="E3468:F3468"/>
    <mergeCell ref="E3469:F3469"/>
    <mergeCell ref="E3470:F3470"/>
    <mergeCell ref="E3471:F3471"/>
    <mergeCell ref="E3472:G3472"/>
    <mergeCell ref="A3473:G3473"/>
    <mergeCell ref="A3474:B3474"/>
    <mergeCell ref="E3476:F3476"/>
    <mergeCell ref="A3477:B3477"/>
    <mergeCell ref="E3480:F3480"/>
    <mergeCell ref="E3481:F3481"/>
    <mergeCell ref="E3482:F3482"/>
    <mergeCell ref="E3483:F3483"/>
    <mergeCell ref="E3484:G3484"/>
    <mergeCell ref="A3485:G3485"/>
    <mergeCell ref="A3486:B3486"/>
    <mergeCell ref="E3488:F3488"/>
    <mergeCell ref="A3489:B3489"/>
    <mergeCell ref="E3492:F3492"/>
    <mergeCell ref="E3493:F3493"/>
    <mergeCell ref="E3494:F3494"/>
    <mergeCell ref="E3495:F3495"/>
    <mergeCell ref="E3496:G3496"/>
    <mergeCell ref="A3497:G3497"/>
    <mergeCell ref="A3498:B3498"/>
    <mergeCell ref="E3503:F3503"/>
    <mergeCell ref="A3504:B3504"/>
    <mergeCell ref="E3507:F3507"/>
    <mergeCell ref="E3508:F3508"/>
    <mergeCell ref="E3509:F3509"/>
    <mergeCell ref="E3510:F3510"/>
    <mergeCell ref="E3511:G3511"/>
    <mergeCell ref="A3512:G3512"/>
    <mergeCell ref="A3513:B3513"/>
    <mergeCell ref="E3520:F3520"/>
    <mergeCell ref="A3521:B3521"/>
    <mergeCell ref="E3524:F3524"/>
    <mergeCell ref="E3525:F3525"/>
    <mergeCell ref="E3526:F3526"/>
    <mergeCell ref="E3527:F3527"/>
    <mergeCell ref="E3528:G3528"/>
    <mergeCell ref="A3529:G3529"/>
    <mergeCell ref="A3530:B3530"/>
    <mergeCell ref="E3533:F3533"/>
    <mergeCell ref="E3534:F3534"/>
    <mergeCell ref="E3535:F3535"/>
    <mergeCell ref="E3536:F3536"/>
    <mergeCell ref="E3537:G3537"/>
    <mergeCell ref="A3538:G3538"/>
    <mergeCell ref="A3539:B3539"/>
    <mergeCell ref="E3542:F3542"/>
    <mergeCell ref="E3543:F3543"/>
    <mergeCell ref="E3544:F3544"/>
    <mergeCell ref="E3545:F3545"/>
    <mergeCell ref="E3546:G3546"/>
    <mergeCell ref="A3547:G3547"/>
    <mergeCell ref="A3548:B3548"/>
    <mergeCell ref="E3551:F3551"/>
    <mergeCell ref="A3552:B3552"/>
    <mergeCell ref="E3559:F3559"/>
    <mergeCell ref="A3560:B3560"/>
    <mergeCell ref="E3563:F3563"/>
    <mergeCell ref="E3564:F3564"/>
    <mergeCell ref="E3565:F3565"/>
    <mergeCell ref="E3566:F3566"/>
    <mergeCell ref="E3567:G3567"/>
    <mergeCell ref="A3568:G3568"/>
    <mergeCell ref="A3569:B3569"/>
    <mergeCell ref="E3571:F3571"/>
    <mergeCell ref="E3572:F3572"/>
    <mergeCell ref="E3573:F3573"/>
    <mergeCell ref="E3574:F3574"/>
    <mergeCell ref="E3575:G3575"/>
    <mergeCell ref="A3576:G3576"/>
    <mergeCell ref="A3577:B3577"/>
    <mergeCell ref="E3580:F3580"/>
    <mergeCell ref="A3581:B3581"/>
    <mergeCell ref="E3583:F3583"/>
    <mergeCell ref="A3584:B3584"/>
    <mergeCell ref="E3587:F3587"/>
    <mergeCell ref="E3588:F3588"/>
    <mergeCell ref="E3589:F3589"/>
    <mergeCell ref="E3590:F3590"/>
    <mergeCell ref="E3591:G3591"/>
    <mergeCell ref="A3592:G3592"/>
    <mergeCell ref="A3593:B3593"/>
    <mergeCell ref="E3596:F3596"/>
    <mergeCell ref="A3597:B3597"/>
    <mergeCell ref="E3599:F3599"/>
    <mergeCell ref="A3600:B3600"/>
    <mergeCell ref="E3603:F3603"/>
    <mergeCell ref="E3604:F3604"/>
    <mergeCell ref="E3605:F3605"/>
    <mergeCell ref="E3606:F3606"/>
    <mergeCell ref="E3607:G3607"/>
    <mergeCell ref="A3608:G3608"/>
    <mergeCell ref="A3609:B3609"/>
    <mergeCell ref="E3612:F3612"/>
    <mergeCell ref="A3613:B3613"/>
    <mergeCell ref="E3615:F3615"/>
    <mergeCell ref="A3616:B3616"/>
    <mergeCell ref="E3619:F3619"/>
    <mergeCell ref="E3620:F3620"/>
    <mergeCell ref="E3621:F3621"/>
    <mergeCell ref="E3622:F3622"/>
    <mergeCell ref="E3623:G3623"/>
    <mergeCell ref="A3624:G3624"/>
    <mergeCell ref="A3625:B3625"/>
    <mergeCell ref="E3627:F3627"/>
    <mergeCell ref="A3628:B3628"/>
    <mergeCell ref="E3630:F3630"/>
    <mergeCell ref="A3631:B3631"/>
    <mergeCell ref="E3633:F3633"/>
    <mergeCell ref="E3634:F3634"/>
    <mergeCell ref="E3635:F3635"/>
    <mergeCell ref="E3636:F3636"/>
    <mergeCell ref="E3637:G3637"/>
    <mergeCell ref="A3638:G3638"/>
    <mergeCell ref="A3639:B3639"/>
    <mergeCell ref="E3642:F3642"/>
    <mergeCell ref="A3643:B3643"/>
    <mergeCell ref="E3645:F3645"/>
    <mergeCell ref="A3646:B3646"/>
    <mergeCell ref="E3649:F3649"/>
    <mergeCell ref="E3650:F3650"/>
    <mergeCell ref="E3651:F3651"/>
    <mergeCell ref="E3652:F3652"/>
    <mergeCell ref="E3653:G3653"/>
    <mergeCell ref="A3654:G3654"/>
    <mergeCell ref="A3655:B3655"/>
    <mergeCell ref="E3658:F3658"/>
    <mergeCell ref="A3659:B3659"/>
    <mergeCell ref="E3664:F3664"/>
    <mergeCell ref="A3665:B3665"/>
    <mergeCell ref="E3668:F3668"/>
    <mergeCell ref="E3669:F3669"/>
    <mergeCell ref="E3670:F3670"/>
    <mergeCell ref="E3671:F3671"/>
    <mergeCell ref="E3672:G3672"/>
    <mergeCell ref="A3673:G3673"/>
    <mergeCell ref="A3674:B3674"/>
    <mergeCell ref="E3677:F3677"/>
    <mergeCell ref="A3678:B3678"/>
    <mergeCell ref="E3680:F3680"/>
    <mergeCell ref="E3681:F3681"/>
    <mergeCell ref="E3682:F3682"/>
    <mergeCell ref="E3683:F3683"/>
    <mergeCell ref="E3684:G3684"/>
    <mergeCell ref="A3685:G3685"/>
    <mergeCell ref="A3686:B3686"/>
    <mergeCell ref="E3689:F3689"/>
    <mergeCell ref="A3690:B3690"/>
    <mergeCell ref="E3692:F3692"/>
    <mergeCell ref="E3693:F3693"/>
    <mergeCell ref="E3694:F3694"/>
    <mergeCell ref="E3695:F3695"/>
    <mergeCell ref="E3696:G3696"/>
    <mergeCell ref="A3697:G3697"/>
    <mergeCell ref="A3698:B3698"/>
    <mergeCell ref="E3701:F3701"/>
    <mergeCell ref="A3702:B3702"/>
    <mergeCell ref="E3704:F3704"/>
    <mergeCell ref="E3705:F3705"/>
    <mergeCell ref="E3706:F3706"/>
    <mergeCell ref="E3707:F3707"/>
    <mergeCell ref="E3708:G3708"/>
    <mergeCell ref="A3709:G3709"/>
    <mergeCell ref="A3710:B3710"/>
    <mergeCell ref="E3712:F3712"/>
    <mergeCell ref="E3713:F3713"/>
    <mergeCell ref="E3714:F3714"/>
    <mergeCell ref="E3715:F3715"/>
    <mergeCell ref="E3716:G3716"/>
    <mergeCell ref="A3717:G3717"/>
    <mergeCell ref="A3718:B3718"/>
    <mergeCell ref="E3720:F3720"/>
    <mergeCell ref="E3721:F3721"/>
    <mergeCell ref="E3722:F3722"/>
    <mergeCell ref="E3723:F3723"/>
    <mergeCell ref="E3724:G3724"/>
    <mergeCell ref="A3725:G3725"/>
    <mergeCell ref="A3726:B3726"/>
    <mergeCell ref="E3728:F3728"/>
    <mergeCell ref="E3729:F3729"/>
    <mergeCell ref="E3730:F3730"/>
    <mergeCell ref="E3731:F3731"/>
    <mergeCell ref="E3732:G3732"/>
    <mergeCell ref="A3733:G3733"/>
    <mergeCell ref="A3734:B3734"/>
    <mergeCell ref="E3736:F3736"/>
    <mergeCell ref="E3737:F3737"/>
    <mergeCell ref="E3738:F3738"/>
    <mergeCell ref="E3739:F3739"/>
    <mergeCell ref="E3740:G3740"/>
    <mergeCell ref="A3741:G3741"/>
    <mergeCell ref="A3742:B3742"/>
    <mergeCell ref="E3744:F3744"/>
    <mergeCell ref="A3745:B3745"/>
    <mergeCell ref="E3750:F3750"/>
    <mergeCell ref="E3751:F3751"/>
    <mergeCell ref="E3752:F3752"/>
    <mergeCell ref="E3753:F3753"/>
    <mergeCell ref="E3754:G3754"/>
    <mergeCell ref="A3755:G3755"/>
    <mergeCell ref="A3756:B3756"/>
    <mergeCell ref="E3758:F3758"/>
    <mergeCell ref="A3759:B3759"/>
    <mergeCell ref="E3762:F3762"/>
    <mergeCell ref="E3763:F3763"/>
    <mergeCell ref="E3764:F3764"/>
    <mergeCell ref="E3765:F3765"/>
    <mergeCell ref="E3766:G3766"/>
    <mergeCell ref="A3767:G3767"/>
    <mergeCell ref="A3768:B3768"/>
    <mergeCell ref="E3770:F3770"/>
    <mergeCell ref="A3771:B3771"/>
    <mergeCell ref="E3774:F3774"/>
    <mergeCell ref="E3775:F3775"/>
    <mergeCell ref="E3776:F3776"/>
    <mergeCell ref="E3777:F3777"/>
    <mergeCell ref="E3778:G3778"/>
    <mergeCell ref="A3779:G3779"/>
    <mergeCell ref="A3780:B3780"/>
    <mergeCell ref="E3782:F3782"/>
    <mergeCell ref="A3783:B3783"/>
    <mergeCell ref="E3788:F3788"/>
    <mergeCell ref="E3789:F3789"/>
    <mergeCell ref="E3790:F3790"/>
    <mergeCell ref="E3791:F3791"/>
    <mergeCell ref="E3792:G3792"/>
    <mergeCell ref="A3793:G3793"/>
    <mergeCell ref="A3794:B3794"/>
    <mergeCell ref="E3796:F3796"/>
    <mergeCell ref="E3797:F3797"/>
    <mergeCell ref="E3798:F3798"/>
    <mergeCell ref="E3799:F3799"/>
    <mergeCell ref="E3800:G3800"/>
    <mergeCell ref="A3801:G3801"/>
    <mergeCell ref="A3802:B3802"/>
    <mergeCell ref="E3804:F3804"/>
    <mergeCell ref="E3805:F3805"/>
    <mergeCell ref="E3806:F3806"/>
    <mergeCell ref="E3807:F3807"/>
    <mergeCell ref="E3808:G3808"/>
    <mergeCell ref="A3809:G3809"/>
    <mergeCell ref="A3810:B3810"/>
    <mergeCell ref="E3812:F3812"/>
    <mergeCell ref="E3813:F3813"/>
    <mergeCell ref="E3814:F3814"/>
    <mergeCell ref="E3815:F3815"/>
    <mergeCell ref="E3816:G3816"/>
    <mergeCell ref="A3817:G3817"/>
    <mergeCell ref="A3818:B3818"/>
    <mergeCell ref="E3820:F3820"/>
    <mergeCell ref="E3821:F3821"/>
    <mergeCell ref="E3822:F3822"/>
    <mergeCell ref="E3823:F3823"/>
    <mergeCell ref="E3824:G3824"/>
    <mergeCell ref="A3825:G3825"/>
    <mergeCell ref="A3826:B3826"/>
    <mergeCell ref="E3828:F3828"/>
    <mergeCell ref="A3829:B3829"/>
    <mergeCell ref="E3833:F3833"/>
    <mergeCell ref="E3834:F3834"/>
    <mergeCell ref="E3835:F3835"/>
    <mergeCell ref="E3836:F3836"/>
    <mergeCell ref="E3837:G3837"/>
    <mergeCell ref="A3838:G3838"/>
    <mergeCell ref="A3839:B3839"/>
    <mergeCell ref="E3841:F3841"/>
    <mergeCell ref="A3842:B3842"/>
    <mergeCell ref="E3848:F3848"/>
    <mergeCell ref="E3849:F3849"/>
    <mergeCell ref="E3850:F3850"/>
    <mergeCell ref="E3851:F3851"/>
    <mergeCell ref="E3852:G3852"/>
    <mergeCell ref="A3853:G3853"/>
    <mergeCell ref="A3854:B3854"/>
    <mergeCell ref="E3856:F3856"/>
    <mergeCell ref="E3857:F3857"/>
    <mergeCell ref="E3858:F3858"/>
    <mergeCell ref="E3859:F3859"/>
    <mergeCell ref="E3860:G3860"/>
    <mergeCell ref="A3861:G3861"/>
    <mergeCell ref="A3862:B3862"/>
    <mergeCell ref="E3864:F3864"/>
    <mergeCell ref="E3865:F3865"/>
    <mergeCell ref="E3866:F3866"/>
    <mergeCell ref="E3867:F3867"/>
    <mergeCell ref="E3868:G3868"/>
    <mergeCell ref="A3869:G3869"/>
    <mergeCell ref="A3870:B3870"/>
    <mergeCell ref="E3872:F3872"/>
    <mergeCell ref="E3873:F3873"/>
    <mergeCell ref="E3874:F3874"/>
    <mergeCell ref="E3875:F3875"/>
    <mergeCell ref="E3876:G3876"/>
    <mergeCell ref="A3877:G3877"/>
    <mergeCell ref="A3878:B3878"/>
    <mergeCell ref="E3880:F3880"/>
    <mergeCell ref="E3881:F3881"/>
    <mergeCell ref="E3882:F3882"/>
    <mergeCell ref="E3883:F3883"/>
    <mergeCell ref="E3884:G3884"/>
    <mergeCell ref="A3885:G3885"/>
    <mergeCell ref="A3886:B3886"/>
    <mergeCell ref="E3888:F3888"/>
    <mergeCell ref="E3889:F3889"/>
    <mergeCell ref="E3890:F3890"/>
    <mergeCell ref="E3891:F3891"/>
    <mergeCell ref="E3892:G3892"/>
    <mergeCell ref="A3893:G3893"/>
    <mergeCell ref="A3894:B3894"/>
    <mergeCell ref="E3898:F3898"/>
    <mergeCell ref="E3899:F3899"/>
    <mergeCell ref="E3900:F3900"/>
    <mergeCell ref="E3901:F3901"/>
    <mergeCell ref="E3902:G3902"/>
    <mergeCell ref="A3903:G3903"/>
    <mergeCell ref="A3904:B3904"/>
    <mergeCell ref="E3910:F3910"/>
    <mergeCell ref="E3911:F3911"/>
    <mergeCell ref="E3912:F3912"/>
    <mergeCell ref="E3913:F3913"/>
    <mergeCell ref="E3914:G3914"/>
    <mergeCell ref="A3915:G3915"/>
    <mergeCell ref="A3916:B3916"/>
    <mergeCell ref="E3920:F3920"/>
    <mergeCell ref="A3921:B3921"/>
    <mergeCell ref="E3923:F3923"/>
    <mergeCell ref="E3924:F3924"/>
    <mergeCell ref="E3925:F3925"/>
    <mergeCell ref="E3926:F3926"/>
    <mergeCell ref="E3927:G3927"/>
    <mergeCell ref="A3928:G3928"/>
    <mergeCell ref="A3929:B3929"/>
    <mergeCell ref="E3931:F3931"/>
    <mergeCell ref="A3932:B3932"/>
    <mergeCell ref="E3934:F3934"/>
    <mergeCell ref="E3935:F3935"/>
    <mergeCell ref="E3936:F3936"/>
    <mergeCell ref="E3937:F3937"/>
    <mergeCell ref="E3938:G3938"/>
    <mergeCell ref="A3939:G3939"/>
    <mergeCell ref="A3940:B3940"/>
    <mergeCell ref="E3942:F3942"/>
    <mergeCell ref="A3943:B3943"/>
    <mergeCell ref="E3947:F3947"/>
    <mergeCell ref="E3948:F3948"/>
    <mergeCell ref="E3949:F3949"/>
    <mergeCell ref="E3950:F3950"/>
    <mergeCell ref="E3951:G3951"/>
    <mergeCell ref="A3952:G3952"/>
    <mergeCell ref="A3953:B3953"/>
    <mergeCell ref="E3955:F3955"/>
    <mergeCell ref="A3956:B3956"/>
    <mergeCell ref="E3962:F3962"/>
    <mergeCell ref="E3963:F3963"/>
    <mergeCell ref="E3964:F3964"/>
    <mergeCell ref="E3965:F3965"/>
    <mergeCell ref="E3966:G3966"/>
    <mergeCell ref="A3967:G3967"/>
    <mergeCell ref="A3968:B3968"/>
    <mergeCell ref="E3971:F3971"/>
    <mergeCell ref="E3972:F3972"/>
    <mergeCell ref="E3973:F3973"/>
    <mergeCell ref="E3974:F3974"/>
    <mergeCell ref="E3975:G3975"/>
    <mergeCell ref="A3976:G3976"/>
    <mergeCell ref="A3977:B3977"/>
    <mergeCell ref="E3980:F3980"/>
    <mergeCell ref="E3981:F3981"/>
    <mergeCell ref="E3982:F3982"/>
    <mergeCell ref="E3983:F3983"/>
    <mergeCell ref="E3984:G3984"/>
    <mergeCell ref="A3985:G3985"/>
    <mergeCell ref="A3986:B3986"/>
    <mergeCell ref="E3989:F3989"/>
    <mergeCell ref="E3990:F3990"/>
    <mergeCell ref="E3991:F3991"/>
    <mergeCell ref="E3992:F3992"/>
    <mergeCell ref="E3993:G3993"/>
    <mergeCell ref="A3994:G3994"/>
    <mergeCell ref="A3995:B3995"/>
    <mergeCell ref="E3998:F3998"/>
    <mergeCell ref="E3999:F3999"/>
    <mergeCell ref="E4000:F4000"/>
    <mergeCell ref="E4001:F4001"/>
    <mergeCell ref="E4002:G4002"/>
    <mergeCell ref="A4003:G4003"/>
    <mergeCell ref="A4004:B4004"/>
    <mergeCell ref="E4006:F4006"/>
    <mergeCell ref="E4007:F4007"/>
    <mergeCell ref="E4008:F4008"/>
    <mergeCell ref="E4009:F4009"/>
    <mergeCell ref="E4010:G4010"/>
    <mergeCell ref="A4011:G4011"/>
    <mergeCell ref="A4012:B4012"/>
    <mergeCell ref="E4014:F4014"/>
    <mergeCell ref="A4015:B4015"/>
    <mergeCell ref="E4019:F4019"/>
    <mergeCell ref="E4020:F4020"/>
    <mergeCell ref="E4021:F4021"/>
    <mergeCell ref="E4022:F4022"/>
    <mergeCell ref="E4023:G4023"/>
    <mergeCell ref="A4024:G4024"/>
    <mergeCell ref="A4025:B4025"/>
    <mergeCell ref="E4027:F4027"/>
    <mergeCell ref="A4028:B4028"/>
    <mergeCell ref="E4034:F4034"/>
    <mergeCell ref="E4035:F4035"/>
    <mergeCell ref="E4036:F4036"/>
    <mergeCell ref="E4037:F4037"/>
    <mergeCell ref="E4038:G4038"/>
    <mergeCell ref="A4039:G4039"/>
    <mergeCell ref="A4040:B4040"/>
    <mergeCell ref="E4043:F4043"/>
    <mergeCell ref="E4044:F4044"/>
    <mergeCell ref="E4045:F4045"/>
    <mergeCell ref="E4046:F4046"/>
    <mergeCell ref="E4047:G4047"/>
    <mergeCell ref="A4048:G4048"/>
    <mergeCell ref="A4049:B4049"/>
    <mergeCell ref="E4052:F4052"/>
    <mergeCell ref="E4053:F4053"/>
    <mergeCell ref="E4054:F4054"/>
    <mergeCell ref="E4055:F4055"/>
    <mergeCell ref="E4056:G4056"/>
    <mergeCell ref="A4057:G4057"/>
    <mergeCell ref="A4058:B4058"/>
    <mergeCell ref="E4061:F4061"/>
    <mergeCell ref="E4062:F4062"/>
    <mergeCell ref="E4063:F4063"/>
    <mergeCell ref="E4064:F4064"/>
    <mergeCell ref="E4065:G4065"/>
    <mergeCell ref="A4066:G4066"/>
    <mergeCell ref="A4067:B4067"/>
    <mergeCell ref="E4070:F4070"/>
    <mergeCell ref="E4071:F4071"/>
    <mergeCell ref="E4072:F4072"/>
    <mergeCell ref="E4073:F4073"/>
    <mergeCell ref="E4074:G4074"/>
    <mergeCell ref="A4075:G4075"/>
    <mergeCell ref="A4076:B4076"/>
    <mergeCell ref="E4078:F4078"/>
    <mergeCell ref="E4079:F4079"/>
    <mergeCell ref="E4080:F4080"/>
    <mergeCell ref="E4081:F4081"/>
    <mergeCell ref="E4082:G4082"/>
    <mergeCell ref="A4083:G4083"/>
    <mergeCell ref="A4084:B4084"/>
    <mergeCell ref="E4086:F4086"/>
    <mergeCell ref="A4087:B4087"/>
    <mergeCell ref="E4093:F4093"/>
    <mergeCell ref="E4094:F4094"/>
    <mergeCell ref="E4095:F4095"/>
    <mergeCell ref="E4096:F4096"/>
    <mergeCell ref="E4097:G4097"/>
    <mergeCell ref="A4098:G4098"/>
    <mergeCell ref="A4099:B4099"/>
    <mergeCell ref="E4103:F4103"/>
    <mergeCell ref="E4104:F4104"/>
    <mergeCell ref="E4105:F4105"/>
    <mergeCell ref="E4106:F4106"/>
    <mergeCell ref="E4107:G4107"/>
    <mergeCell ref="A4108:G4108"/>
    <mergeCell ref="A4109:B4109"/>
    <mergeCell ref="E4113:F4113"/>
    <mergeCell ref="E4114:F4114"/>
    <mergeCell ref="E4115:F4115"/>
    <mergeCell ref="E4116:F4116"/>
    <mergeCell ref="E4117:G4117"/>
    <mergeCell ref="A4118:G4118"/>
    <mergeCell ref="A4119:B4119"/>
    <mergeCell ref="E4123:F4123"/>
    <mergeCell ref="E4124:F4124"/>
    <mergeCell ref="E4125:F4125"/>
    <mergeCell ref="E4126:F4126"/>
    <mergeCell ref="E4127:G4127"/>
    <mergeCell ref="A4128:G4128"/>
    <mergeCell ref="A4129:B4129"/>
    <mergeCell ref="E4133:F4133"/>
    <mergeCell ref="E4134:F4134"/>
    <mergeCell ref="E4135:F4135"/>
    <mergeCell ref="E4136:F4136"/>
    <mergeCell ref="E4137:G4137"/>
    <mergeCell ref="A4138:G4138"/>
    <mergeCell ref="A4139:B4139"/>
    <mergeCell ref="E4141:F4141"/>
    <mergeCell ref="E4142:F4142"/>
    <mergeCell ref="E4143:F4143"/>
    <mergeCell ref="E4144:F4144"/>
    <mergeCell ref="E4145:G4145"/>
    <mergeCell ref="A4146:G4146"/>
    <mergeCell ref="A4147:B4147"/>
    <mergeCell ref="E4149:F4149"/>
    <mergeCell ref="A4150:B4150"/>
    <mergeCell ref="E4153:F4153"/>
    <mergeCell ref="E4154:F4154"/>
    <mergeCell ref="E4155:F4155"/>
    <mergeCell ref="E4156:F4156"/>
    <mergeCell ref="E4157:G4157"/>
    <mergeCell ref="A4158:G4158"/>
    <mergeCell ref="A4159:B4159"/>
    <mergeCell ref="E4162:F4162"/>
    <mergeCell ref="A4163:B4163"/>
    <mergeCell ref="E4166:F4166"/>
    <mergeCell ref="E4167:F4167"/>
    <mergeCell ref="E4168:F4168"/>
    <mergeCell ref="E4169:F4169"/>
    <mergeCell ref="E4170:G4170"/>
    <mergeCell ref="A4171:G4171"/>
    <mergeCell ref="A4172:B4172"/>
    <mergeCell ref="E4179:F4179"/>
    <mergeCell ref="A4180:B4180"/>
    <mergeCell ref="E4182:F4182"/>
    <mergeCell ref="A4183:B4183"/>
    <mergeCell ref="E4185:F4185"/>
    <mergeCell ref="E4186:F4186"/>
    <mergeCell ref="E4187:F4187"/>
    <mergeCell ref="E4188:F4188"/>
    <mergeCell ref="E4189:G4189"/>
    <mergeCell ref="A4190:G4190"/>
    <mergeCell ref="A4191:B4191"/>
    <mergeCell ref="E4194:F4194"/>
    <mergeCell ref="A4195:B4195"/>
    <mergeCell ref="E4198:F4198"/>
    <mergeCell ref="E4199:F4199"/>
    <mergeCell ref="E4200:F4200"/>
    <mergeCell ref="E4201:F4201"/>
    <mergeCell ref="E4202:G4202"/>
    <mergeCell ref="A4203:G4203"/>
    <mergeCell ref="A4204:B4204"/>
    <mergeCell ref="E4207:F4207"/>
    <mergeCell ref="A4208:B4208"/>
    <mergeCell ref="E4212:F4212"/>
    <mergeCell ref="A4213:B4213"/>
    <mergeCell ref="E4216:F4216"/>
    <mergeCell ref="E4217:F4217"/>
    <mergeCell ref="E4218:F4218"/>
    <mergeCell ref="E4219:F4219"/>
    <mergeCell ref="E4220:G4220"/>
    <mergeCell ref="A4221:G4221"/>
    <mergeCell ref="A4222:B4222"/>
    <mergeCell ref="E4224:F4224"/>
    <mergeCell ref="A4225:B4225"/>
    <mergeCell ref="E4228:F4228"/>
    <mergeCell ref="E4229:F4229"/>
    <mergeCell ref="E4230:F4230"/>
    <mergeCell ref="E4231:F4231"/>
    <mergeCell ref="E4232:G4232"/>
    <mergeCell ref="A4233:G4233"/>
    <mergeCell ref="A4234:B4234"/>
    <mergeCell ref="E4236:F4236"/>
    <mergeCell ref="A4237:B4237"/>
    <mergeCell ref="E4240:F4240"/>
    <mergeCell ref="E4241:F4241"/>
    <mergeCell ref="E4242:F4242"/>
    <mergeCell ref="E4243:F4243"/>
    <mergeCell ref="E4244:G4244"/>
    <mergeCell ref="A4245:G4245"/>
    <mergeCell ref="A4246:B4246"/>
    <mergeCell ref="E4248:F4248"/>
    <mergeCell ref="A4249:B4249"/>
    <mergeCell ref="E4252:F4252"/>
    <mergeCell ref="E4253:F4253"/>
    <mergeCell ref="E4254:F4254"/>
    <mergeCell ref="E4255:F4255"/>
    <mergeCell ref="E4256:G4256"/>
    <mergeCell ref="A4257:G4257"/>
    <mergeCell ref="A4258:B4258"/>
    <mergeCell ref="E4260:F4260"/>
    <mergeCell ref="A4261:B4261"/>
    <mergeCell ref="E4264:F4264"/>
    <mergeCell ref="E4265:F4265"/>
    <mergeCell ref="E4266:F4266"/>
    <mergeCell ref="E4267:F4267"/>
    <mergeCell ref="E4268:G4268"/>
    <mergeCell ref="A4269:G4269"/>
    <mergeCell ref="A4270:B4270"/>
    <mergeCell ref="E4273:F4273"/>
    <mergeCell ref="A4274:B4274"/>
    <mergeCell ref="E4277:F4277"/>
    <mergeCell ref="E4278:F4278"/>
    <mergeCell ref="E4279:F4279"/>
    <mergeCell ref="E4280:F4280"/>
    <mergeCell ref="E4281:G4281"/>
    <mergeCell ref="A4282:G4282"/>
    <mergeCell ref="A4283:B4283"/>
    <mergeCell ref="E4286:F4286"/>
    <mergeCell ref="A4287:B4287"/>
    <mergeCell ref="E4290:F4290"/>
    <mergeCell ref="E4291:F4291"/>
    <mergeCell ref="E4292:F4292"/>
    <mergeCell ref="E4293:F4293"/>
    <mergeCell ref="E4294:G4294"/>
    <mergeCell ref="A4295:G4295"/>
    <mergeCell ref="A4296:B4296"/>
    <mergeCell ref="E4298:F4298"/>
    <mergeCell ref="A4299:B4299"/>
    <mergeCell ref="E4302:F4302"/>
    <mergeCell ref="E4303:F4303"/>
    <mergeCell ref="E4304:F4304"/>
    <mergeCell ref="E4305:F4305"/>
    <mergeCell ref="E4306:G4306"/>
    <mergeCell ref="A4307:G4307"/>
    <mergeCell ref="A4308:B4308"/>
    <mergeCell ref="E4311:F4311"/>
    <mergeCell ref="A4312:B4312"/>
    <mergeCell ref="E4315:F4315"/>
    <mergeCell ref="E4316:F4316"/>
    <mergeCell ref="E4317:F4317"/>
    <mergeCell ref="E4318:F4318"/>
    <mergeCell ref="E4319:G4319"/>
    <mergeCell ref="A4320:G4320"/>
    <mergeCell ref="A4321:B4321"/>
    <mergeCell ref="E4324:F4324"/>
    <mergeCell ref="A4325:B4325"/>
    <mergeCell ref="E4328:F4328"/>
    <mergeCell ref="E4329:F4329"/>
    <mergeCell ref="E4330:F4330"/>
    <mergeCell ref="E4331:F4331"/>
    <mergeCell ref="E4332:G4332"/>
    <mergeCell ref="A4333:G4333"/>
    <mergeCell ref="A4334:B4334"/>
    <mergeCell ref="E4336:F4336"/>
    <mergeCell ref="A4337:B4337"/>
    <mergeCell ref="E4340:F4340"/>
    <mergeCell ref="E4341:F4341"/>
    <mergeCell ref="E4342:F4342"/>
    <mergeCell ref="E4343:F4343"/>
    <mergeCell ref="E4344:G4344"/>
    <mergeCell ref="A4345:G4345"/>
    <mergeCell ref="A4346:B4346"/>
    <mergeCell ref="E4350:F4350"/>
    <mergeCell ref="A4351:B4351"/>
    <mergeCell ref="E4354:F4354"/>
    <mergeCell ref="E4355:F4355"/>
    <mergeCell ref="E4356:F4356"/>
    <mergeCell ref="E4357:F4357"/>
    <mergeCell ref="E4358:G4358"/>
    <mergeCell ref="A4359:G4359"/>
    <mergeCell ref="A4360:B4360"/>
    <mergeCell ref="E4367:F4367"/>
    <mergeCell ref="A4368:B4368"/>
    <mergeCell ref="E4370:F4370"/>
    <mergeCell ref="A4371:B4371"/>
    <mergeCell ref="E4373:F4373"/>
    <mergeCell ref="E4374:F4374"/>
    <mergeCell ref="E4375:F4375"/>
    <mergeCell ref="E4376:F4376"/>
    <mergeCell ref="E4377:G4377"/>
    <mergeCell ref="A4378:G4378"/>
    <mergeCell ref="A4379:B4379"/>
    <mergeCell ref="E4382:F4382"/>
    <mergeCell ref="A4383:B4383"/>
    <mergeCell ref="E4385:F4385"/>
    <mergeCell ref="A4386:B4386"/>
    <mergeCell ref="E4389:F4389"/>
    <mergeCell ref="E4390:F4390"/>
    <mergeCell ref="E4391:F4391"/>
    <mergeCell ref="E4392:F4392"/>
    <mergeCell ref="E4393:G4393"/>
    <mergeCell ref="A4394:G4394"/>
    <mergeCell ref="A4395:B4395"/>
    <mergeCell ref="E4400:F4400"/>
    <mergeCell ref="A4401:B4401"/>
    <mergeCell ref="E4404:F4404"/>
    <mergeCell ref="E4405:F4405"/>
    <mergeCell ref="E4406:F4406"/>
    <mergeCell ref="E4407:F4407"/>
    <mergeCell ref="E4408:G4408"/>
    <mergeCell ref="A4409:G4409"/>
    <mergeCell ref="A4410:B4410"/>
    <mergeCell ref="E4415:F4415"/>
    <mergeCell ref="A4416:B4416"/>
    <mergeCell ref="E4419:F4419"/>
    <mergeCell ref="E4420:F4420"/>
    <mergeCell ref="E4421:F4421"/>
    <mergeCell ref="E4422:F4422"/>
    <mergeCell ref="E4423:G4423"/>
    <mergeCell ref="A4424:G4424"/>
    <mergeCell ref="A4425:B4425"/>
    <mergeCell ref="E4427:F4427"/>
    <mergeCell ref="E4428:F4428"/>
    <mergeCell ref="E4429:F4429"/>
    <mergeCell ref="E4430:F4430"/>
    <mergeCell ref="E4431:G4431"/>
    <mergeCell ref="A4432:G4432"/>
    <mergeCell ref="A4433:B4433"/>
    <mergeCell ref="E4437:F4437"/>
    <mergeCell ref="A4438:B4438"/>
    <mergeCell ref="E4441:F4441"/>
    <mergeCell ref="A4442:B4442"/>
    <mergeCell ref="E4446:F4446"/>
    <mergeCell ref="E4447:F4447"/>
    <mergeCell ref="E4448:F4448"/>
    <mergeCell ref="E4449:F4449"/>
    <mergeCell ref="E4450:G4450"/>
    <mergeCell ref="A4451:G4451"/>
    <mergeCell ref="A4452:B4452"/>
    <mergeCell ref="E4455:F4455"/>
    <mergeCell ref="E4456:F4456"/>
    <mergeCell ref="E4457:F4457"/>
    <mergeCell ref="E4458:F4458"/>
    <mergeCell ref="E4459:G4459"/>
    <mergeCell ref="A4460:G4460"/>
    <mergeCell ref="A4461:B4461"/>
    <mergeCell ref="E4464:F4464"/>
    <mergeCell ref="A4465:B4465"/>
    <mergeCell ref="E4468:F4468"/>
    <mergeCell ref="A4469:B4469"/>
    <mergeCell ref="E4472:F4472"/>
    <mergeCell ref="E4473:F4473"/>
    <mergeCell ref="E4474:F4474"/>
    <mergeCell ref="E4475:F4475"/>
    <mergeCell ref="E4476:G4476"/>
    <mergeCell ref="A4477:G4477"/>
    <mergeCell ref="A4478:B4478"/>
    <mergeCell ref="E4481:F4481"/>
    <mergeCell ref="A4482:B4482"/>
    <mergeCell ref="E4484:F4484"/>
    <mergeCell ref="A4485:B4485"/>
    <mergeCell ref="E4488:F4488"/>
    <mergeCell ref="E4489:F4489"/>
    <mergeCell ref="E4490:F4490"/>
    <mergeCell ref="E4491:F4491"/>
    <mergeCell ref="E4492:G4492"/>
    <mergeCell ref="A4493:G4493"/>
    <mergeCell ref="A4494:B4494"/>
    <mergeCell ref="E4496:F4496"/>
    <mergeCell ref="A4497:B4497"/>
    <mergeCell ref="E4499:F4499"/>
    <mergeCell ref="E4500:F4500"/>
    <mergeCell ref="E4501:F4501"/>
    <mergeCell ref="E4502:F4502"/>
    <mergeCell ref="E4503:G4503"/>
    <mergeCell ref="A4504:G4504"/>
    <mergeCell ref="A4505:B4505"/>
    <mergeCell ref="E4507:F4507"/>
    <mergeCell ref="A4508:B4508"/>
    <mergeCell ref="E4513:F4513"/>
    <mergeCell ref="A4514:B4514"/>
    <mergeCell ref="E4517:F4517"/>
    <mergeCell ref="E4518:F4518"/>
    <mergeCell ref="E4519:F4519"/>
    <mergeCell ref="E4520:F4520"/>
    <mergeCell ref="E4521:G4521"/>
    <mergeCell ref="A4522:G4522"/>
    <mergeCell ref="A4523:B4523"/>
    <mergeCell ref="E4527:F4527"/>
    <mergeCell ref="A4528:B4528"/>
    <mergeCell ref="E4531:F4531"/>
    <mergeCell ref="E4532:F4532"/>
    <mergeCell ref="E4533:F4533"/>
    <mergeCell ref="E4534:F4534"/>
    <mergeCell ref="E4535:G4535"/>
    <mergeCell ref="A4536:G4536"/>
    <mergeCell ref="A4537:B4537"/>
    <mergeCell ref="E4540:F4540"/>
    <mergeCell ref="A4541:B4541"/>
    <mergeCell ref="E4544:F4544"/>
    <mergeCell ref="E4545:F4545"/>
    <mergeCell ref="E4546:F4546"/>
    <mergeCell ref="E4547:F4547"/>
    <mergeCell ref="E4548:G4548"/>
    <mergeCell ref="A4549:G4549"/>
    <mergeCell ref="A4550:B4550"/>
    <mergeCell ref="E4552:F4552"/>
    <mergeCell ref="A4553:B4553"/>
    <mergeCell ref="E4556:F4556"/>
    <mergeCell ref="E4557:F4557"/>
    <mergeCell ref="E4558:F4558"/>
    <mergeCell ref="E4559:F4559"/>
    <mergeCell ref="E4560:G4560"/>
    <mergeCell ref="A4561:G4561"/>
    <mergeCell ref="A4562:B4562"/>
    <mergeCell ref="E4564:F4564"/>
    <mergeCell ref="A4565:B4565"/>
    <mergeCell ref="E4568:F4568"/>
    <mergeCell ref="E4569:F4569"/>
    <mergeCell ref="E4570:F4570"/>
    <mergeCell ref="E4571:F4571"/>
    <mergeCell ref="E4572:G4572"/>
    <mergeCell ref="A4573:G4573"/>
    <mergeCell ref="A4574:B4574"/>
    <mergeCell ref="E4576:F4576"/>
    <mergeCell ref="A4577:B4577"/>
    <mergeCell ref="E4580:F4580"/>
    <mergeCell ref="E4581:F4581"/>
    <mergeCell ref="E4582:F4582"/>
    <mergeCell ref="E4583:F4583"/>
    <mergeCell ref="E4584:G4584"/>
    <mergeCell ref="A4585:G4585"/>
    <mergeCell ref="A4586:B4586"/>
    <mergeCell ref="E4591:F4591"/>
    <mergeCell ref="A4592:B4592"/>
    <mergeCell ref="E4597:F4597"/>
    <mergeCell ref="E4598:F4598"/>
    <mergeCell ref="E4599:F4599"/>
    <mergeCell ref="E4600:F4600"/>
    <mergeCell ref="E4601:G4601"/>
    <mergeCell ref="A4602:G4602"/>
    <mergeCell ref="A4603:B4603"/>
    <mergeCell ref="E4605:F4605"/>
    <mergeCell ref="A4606:B4606"/>
    <mergeCell ref="E4608:F4608"/>
    <mergeCell ref="A4609:B4609"/>
    <mergeCell ref="E4611:F4611"/>
    <mergeCell ref="E4612:F4612"/>
    <mergeCell ref="E4613:F4613"/>
    <mergeCell ref="E4614:F4614"/>
    <mergeCell ref="E4615:G4615"/>
    <mergeCell ref="A4616:G4616"/>
    <mergeCell ref="A4617:B4617"/>
    <mergeCell ref="E4619:F4619"/>
    <mergeCell ref="E4620:F4620"/>
    <mergeCell ref="E4621:F4621"/>
    <mergeCell ref="E4622:F4622"/>
    <mergeCell ref="E4623:G4623"/>
    <mergeCell ref="A4624:G4624"/>
    <mergeCell ref="A4625:B4625"/>
    <mergeCell ref="E4628:F4628"/>
    <mergeCell ref="A4629:B4629"/>
    <mergeCell ref="E4635:F4635"/>
    <mergeCell ref="A4636:B4636"/>
    <mergeCell ref="E4639:F4639"/>
    <mergeCell ref="E4640:F4640"/>
    <mergeCell ref="E4641:F4641"/>
    <mergeCell ref="E4642:F4642"/>
    <mergeCell ref="E4643:G4643"/>
    <mergeCell ref="A4644:G4644"/>
    <mergeCell ref="A4645:B4645"/>
    <mergeCell ref="E4648:F4648"/>
    <mergeCell ref="A4649:B4649"/>
    <mergeCell ref="E4655:F4655"/>
    <mergeCell ref="A4656:B4656"/>
    <mergeCell ref="E4659:F4659"/>
    <mergeCell ref="E4660:F4660"/>
    <mergeCell ref="E4661:F4661"/>
    <mergeCell ref="E4662:F4662"/>
    <mergeCell ref="E4663:G4663"/>
    <mergeCell ref="A4664:G4664"/>
    <mergeCell ref="A4665:B4665"/>
    <mergeCell ref="E4667:F4667"/>
    <mergeCell ref="A4668:B4668"/>
    <mergeCell ref="E4670:F4670"/>
    <mergeCell ref="A4671:B4671"/>
    <mergeCell ref="E4673:F4673"/>
    <mergeCell ref="E4674:F4674"/>
    <mergeCell ref="E4675:F4675"/>
    <mergeCell ref="E4676:F4676"/>
    <mergeCell ref="E4677:G4677"/>
    <mergeCell ref="A4678:G4678"/>
    <mergeCell ref="A4679:B4679"/>
    <mergeCell ref="E4682:F4682"/>
    <mergeCell ref="A4683:B4683"/>
    <mergeCell ref="E4686:F4686"/>
    <mergeCell ref="A4687:B4687"/>
    <mergeCell ref="E4690:F4690"/>
    <mergeCell ref="E4691:F4691"/>
    <mergeCell ref="E4692:F4692"/>
    <mergeCell ref="E4693:F4693"/>
    <mergeCell ref="E4694:G4694"/>
    <mergeCell ref="A4695:G4695"/>
    <mergeCell ref="A4696:B4696"/>
    <mergeCell ref="E4699:F4699"/>
    <mergeCell ref="A4700:B4700"/>
    <mergeCell ref="E4702:F4702"/>
    <mergeCell ref="A4703:B4703"/>
    <mergeCell ref="E4706:F4706"/>
    <mergeCell ref="E4707:F4707"/>
    <mergeCell ref="E4708:F4708"/>
    <mergeCell ref="E4709:F4709"/>
    <mergeCell ref="E4710:G4710"/>
    <mergeCell ref="A4711:G4711"/>
    <mergeCell ref="A4712:B4712"/>
    <mergeCell ref="E4715:F4715"/>
    <mergeCell ref="A4716:B4716"/>
    <mergeCell ref="E4718:F4718"/>
    <mergeCell ref="A4719:B4719"/>
    <mergeCell ref="E4722:F4722"/>
    <mergeCell ref="E4723:F4723"/>
    <mergeCell ref="E4724:F4724"/>
    <mergeCell ref="E4725:F4725"/>
    <mergeCell ref="E4726:G4726"/>
    <mergeCell ref="A4727:G4727"/>
    <mergeCell ref="A4728:B4728"/>
    <mergeCell ref="E4731:F4731"/>
    <mergeCell ref="A4732:B4732"/>
    <mergeCell ref="E4735:F4735"/>
    <mergeCell ref="A4736:B4736"/>
    <mergeCell ref="E4739:F4739"/>
    <mergeCell ref="E4740:F4740"/>
    <mergeCell ref="E4741:F4741"/>
    <mergeCell ref="E4742:F4742"/>
    <mergeCell ref="E4743:G4743"/>
    <mergeCell ref="A4744:G4744"/>
    <mergeCell ref="A4745:B4745"/>
    <mergeCell ref="E4747:F4747"/>
    <mergeCell ref="E4748:F4748"/>
    <mergeCell ref="E4749:F4749"/>
    <mergeCell ref="E4750:F4750"/>
    <mergeCell ref="E4751:G4751"/>
    <mergeCell ref="A4752:G4752"/>
    <mergeCell ref="A4753:B4753"/>
    <mergeCell ref="E4760:F4760"/>
    <mergeCell ref="A4761:B4761"/>
    <mergeCell ref="E4763:F4763"/>
    <mergeCell ref="A4764:B4764"/>
    <mergeCell ref="E4766:F4766"/>
    <mergeCell ref="E4767:F4767"/>
    <mergeCell ref="E4768:F4768"/>
    <mergeCell ref="E4769:F4769"/>
    <mergeCell ref="E4770:G4770"/>
    <mergeCell ref="A4771:G4771"/>
    <mergeCell ref="A4772:B4772"/>
    <mergeCell ref="E4774:F4774"/>
    <mergeCell ref="E4775:F4775"/>
    <mergeCell ref="E4776:F4776"/>
    <mergeCell ref="E4777:F4777"/>
    <mergeCell ref="E4778:G4778"/>
    <mergeCell ref="A4779:G4779"/>
    <mergeCell ref="A4780:B4780"/>
    <mergeCell ref="E4782:F4782"/>
    <mergeCell ref="E4783:F4783"/>
    <mergeCell ref="E4784:F4784"/>
    <mergeCell ref="E4785:F4785"/>
    <mergeCell ref="E4786:G4786"/>
    <mergeCell ref="A4787:G4787"/>
    <mergeCell ref="A4788:B4788"/>
    <mergeCell ref="E4790:F4790"/>
    <mergeCell ref="E4791:F4791"/>
    <mergeCell ref="E4792:F4792"/>
    <mergeCell ref="E4793:F4793"/>
    <mergeCell ref="E4794:G4794"/>
    <mergeCell ref="A4795:G4795"/>
    <mergeCell ref="A4796:B4796"/>
    <mergeCell ref="E4798:F4798"/>
    <mergeCell ref="E4799:F4799"/>
    <mergeCell ref="E4800:F4800"/>
    <mergeCell ref="E4801:F4801"/>
    <mergeCell ref="E4802:G4802"/>
    <mergeCell ref="A4803:G4803"/>
    <mergeCell ref="A4804:B4804"/>
    <mergeCell ref="E4806:F4806"/>
    <mergeCell ref="E4807:F4807"/>
    <mergeCell ref="E4808:F4808"/>
    <mergeCell ref="E4809:F4809"/>
    <mergeCell ref="E4810:G4810"/>
    <mergeCell ref="A4811:G4811"/>
    <mergeCell ref="A4812:B4812"/>
    <mergeCell ref="E4814:F4814"/>
    <mergeCell ref="E4815:F4815"/>
    <mergeCell ref="E4816:F4816"/>
    <mergeCell ref="E4817:F4817"/>
    <mergeCell ref="E4818:G4818"/>
    <mergeCell ref="A4819:G4819"/>
    <mergeCell ref="A4820:B4820"/>
    <mergeCell ref="E4827:F4827"/>
    <mergeCell ref="A4828:B4828"/>
    <mergeCell ref="E4830:F4830"/>
    <mergeCell ref="A4831:B4831"/>
    <mergeCell ref="E4833:F4833"/>
    <mergeCell ref="E4834:F4834"/>
    <mergeCell ref="E4835:F4835"/>
    <mergeCell ref="E4836:F4836"/>
    <mergeCell ref="E4837:G4837"/>
    <mergeCell ref="A4838:G4838"/>
    <mergeCell ref="A4839:B4839"/>
    <mergeCell ref="E4846:F4846"/>
    <mergeCell ref="A4847:B4847"/>
    <mergeCell ref="E4849:F4849"/>
    <mergeCell ref="A4850:B4850"/>
    <mergeCell ref="E4852:F4852"/>
    <mergeCell ref="E4853:F4853"/>
    <mergeCell ref="E4854:F4854"/>
    <mergeCell ref="E4855:F4855"/>
    <mergeCell ref="E4856:G4856"/>
    <mergeCell ref="A4857:G4857"/>
    <mergeCell ref="A4858:B4858"/>
    <mergeCell ref="E4865:F4865"/>
    <mergeCell ref="A4866:B4866"/>
    <mergeCell ref="E4868:F4868"/>
    <mergeCell ref="A4869:B4869"/>
    <mergeCell ref="E4871:F4871"/>
    <mergeCell ref="E4872:F4872"/>
    <mergeCell ref="E4873:F4873"/>
    <mergeCell ref="E4874:F4874"/>
    <mergeCell ref="E4875:G4875"/>
    <mergeCell ref="A4876:G4876"/>
    <mergeCell ref="A4877:B4877"/>
    <mergeCell ref="E4884:F4884"/>
    <mergeCell ref="A4885:B4885"/>
    <mergeCell ref="E4887:F4887"/>
    <mergeCell ref="A4888:B4888"/>
    <mergeCell ref="E4890:F4890"/>
    <mergeCell ref="E4891:F4891"/>
    <mergeCell ref="E4892:F4892"/>
    <mergeCell ref="E4893:F4893"/>
    <mergeCell ref="E4894:G4894"/>
    <mergeCell ref="A4895:G4895"/>
    <mergeCell ref="A4896:B4896"/>
    <mergeCell ref="E4903:F4903"/>
    <mergeCell ref="A4904:B4904"/>
    <mergeCell ref="E4906:F4906"/>
    <mergeCell ref="A4907:B4907"/>
    <mergeCell ref="E4909:F4909"/>
    <mergeCell ref="E4910:F4910"/>
    <mergeCell ref="E4911:F4911"/>
    <mergeCell ref="E4912:F4912"/>
    <mergeCell ref="E4913:G4913"/>
    <mergeCell ref="A4914:G4914"/>
    <mergeCell ref="A4915:B4915"/>
    <mergeCell ref="E4918:F4918"/>
    <mergeCell ref="A4919:B4919"/>
    <mergeCell ref="E4921:F4921"/>
    <mergeCell ref="E4922:F4922"/>
    <mergeCell ref="E4923:F4923"/>
    <mergeCell ref="E4924:F4924"/>
    <mergeCell ref="E4925:G4925"/>
    <mergeCell ref="A4926:G4926"/>
    <mergeCell ref="A4927:B4927"/>
    <mergeCell ref="E4934:F4934"/>
    <mergeCell ref="A4935:B4935"/>
    <mergeCell ref="E4937:F4937"/>
    <mergeCell ref="A4938:B4938"/>
    <mergeCell ref="E4940:F4940"/>
    <mergeCell ref="E4941:F4941"/>
    <mergeCell ref="E4942:F4942"/>
    <mergeCell ref="E4943:F4943"/>
    <mergeCell ref="E4944:G4944"/>
    <mergeCell ref="A4945:G4945"/>
    <mergeCell ref="A4946:B4946"/>
    <mergeCell ref="E4953:F4953"/>
    <mergeCell ref="A4954:B4954"/>
    <mergeCell ref="E4956:F4956"/>
    <mergeCell ref="A4957:B4957"/>
    <mergeCell ref="E4959:F4959"/>
    <mergeCell ref="E4960:F4960"/>
    <mergeCell ref="E4961:F4961"/>
    <mergeCell ref="E4962:F4962"/>
    <mergeCell ref="E4963:G4963"/>
    <mergeCell ref="A4964:G4964"/>
    <mergeCell ref="A4965:B4965"/>
    <mergeCell ref="E4972:F4972"/>
    <mergeCell ref="A4973:B4973"/>
    <mergeCell ref="E4975:F4975"/>
    <mergeCell ref="A4976:B4976"/>
    <mergeCell ref="E4978:F4978"/>
    <mergeCell ref="E4979:F4979"/>
    <mergeCell ref="E4980:F4980"/>
    <mergeCell ref="E4981:F4981"/>
    <mergeCell ref="E4982:G4982"/>
    <mergeCell ref="A4983:G4983"/>
    <mergeCell ref="A4984:B4984"/>
    <mergeCell ref="E4994:F4994"/>
    <mergeCell ref="E4995:F4995"/>
    <mergeCell ref="E4996:F4996"/>
    <mergeCell ref="E4997:F4997"/>
    <mergeCell ref="E4998:G4998"/>
    <mergeCell ref="A4999:G4999"/>
    <mergeCell ref="A5000:B5000"/>
    <mergeCell ref="E5004:F5004"/>
    <mergeCell ref="E5005:F5005"/>
    <mergeCell ref="E5006:F5006"/>
    <mergeCell ref="E5007:F5007"/>
    <mergeCell ref="E5008:G5008"/>
    <mergeCell ref="A5009:G5009"/>
    <mergeCell ref="A5010:B5010"/>
    <mergeCell ref="E5012:F5012"/>
    <mergeCell ref="A5013:B5013"/>
    <mergeCell ref="E5016:F5016"/>
    <mergeCell ref="E5017:F5017"/>
    <mergeCell ref="E5018:F5018"/>
    <mergeCell ref="E5019:F5019"/>
    <mergeCell ref="E5020:G5020"/>
    <mergeCell ref="A5021:G5021"/>
    <mergeCell ref="A5022:B5022"/>
    <mergeCell ref="E5024:F5024"/>
    <mergeCell ref="A5025:B5025"/>
    <mergeCell ref="E5030:F5030"/>
    <mergeCell ref="E5031:F5031"/>
    <mergeCell ref="E5032:F5032"/>
    <mergeCell ref="E5033:F5033"/>
    <mergeCell ref="E5034:G5034"/>
    <mergeCell ref="A5035:G5035"/>
    <mergeCell ref="A5036:B5036"/>
    <mergeCell ref="E5039:F5039"/>
    <mergeCell ref="E5040:F5040"/>
    <mergeCell ref="E5041:F5041"/>
    <mergeCell ref="E5042:F5042"/>
    <mergeCell ref="E5043:G5043"/>
    <mergeCell ref="A5044:G5044"/>
    <mergeCell ref="A5045:B5045"/>
    <mergeCell ref="E5048:F5048"/>
    <mergeCell ref="E5049:F5049"/>
    <mergeCell ref="E5050:F5050"/>
    <mergeCell ref="E5051:F5051"/>
    <mergeCell ref="E5052:G5052"/>
    <mergeCell ref="A5053:G5053"/>
    <mergeCell ref="A5054:B5054"/>
    <mergeCell ref="E5057:F5057"/>
    <mergeCell ref="E5058:F5058"/>
    <mergeCell ref="E5059:F5059"/>
    <mergeCell ref="E5060:F5060"/>
    <mergeCell ref="E5061:G5061"/>
    <mergeCell ref="A5062:G5062"/>
    <mergeCell ref="A5063:B5063"/>
    <mergeCell ref="E5065:F5065"/>
    <mergeCell ref="E5066:F5066"/>
    <mergeCell ref="E5067:F5067"/>
    <mergeCell ref="E5068:F5068"/>
    <mergeCell ref="E5069:G5069"/>
    <mergeCell ref="A5070:G5070"/>
    <mergeCell ref="A5071:B5071"/>
    <mergeCell ref="E5075:F5075"/>
    <mergeCell ref="E5076:F5076"/>
    <mergeCell ref="E5077:F5077"/>
    <mergeCell ref="E5078:F5078"/>
    <mergeCell ref="E5079:G5079"/>
    <mergeCell ref="A5080:G5080"/>
    <mergeCell ref="A5081:B5081"/>
    <mergeCell ref="E5087:F5087"/>
    <mergeCell ref="E5088:F5088"/>
    <mergeCell ref="E5089:F5089"/>
    <mergeCell ref="E5090:F5090"/>
    <mergeCell ref="E5091:G5091"/>
    <mergeCell ref="A5092:G5092"/>
    <mergeCell ref="A5093:B5093"/>
    <mergeCell ref="E5095:F5095"/>
    <mergeCell ref="E5096:F5096"/>
    <mergeCell ref="E5097:F5097"/>
    <mergeCell ref="E5098:F5098"/>
    <mergeCell ref="E5099:G5099"/>
    <mergeCell ref="A5100:G5100"/>
    <mergeCell ref="A5101:B5101"/>
    <mergeCell ref="E5103:F5103"/>
    <mergeCell ref="E5104:F5104"/>
    <mergeCell ref="E5105:F5105"/>
    <mergeCell ref="E5106:F5106"/>
    <mergeCell ref="E5107:G5107"/>
    <mergeCell ref="A5108:G5108"/>
    <mergeCell ref="A5109:B5109"/>
    <mergeCell ref="E5111:F5111"/>
    <mergeCell ref="E5112:F5112"/>
    <mergeCell ref="E5113:F5113"/>
    <mergeCell ref="E5114:F5114"/>
    <mergeCell ref="E5115:G5115"/>
    <mergeCell ref="A5116:G5116"/>
    <mergeCell ref="A5117:B5117"/>
    <mergeCell ref="E5119:F5119"/>
    <mergeCell ref="E5120:F5120"/>
    <mergeCell ref="E5121:F5121"/>
    <mergeCell ref="E5122:F5122"/>
    <mergeCell ref="E5123:G5123"/>
    <mergeCell ref="A5124:G5124"/>
    <mergeCell ref="A5125:B5125"/>
    <mergeCell ref="E5127:F5127"/>
    <mergeCell ref="E5128:F5128"/>
    <mergeCell ref="E5129:F5129"/>
    <mergeCell ref="E5130:F5130"/>
    <mergeCell ref="E5131:G5131"/>
    <mergeCell ref="A5132:G5132"/>
    <mergeCell ref="A5133:B5133"/>
    <mergeCell ref="E5135:F5135"/>
    <mergeCell ref="E5136:F5136"/>
    <mergeCell ref="E5137:F5137"/>
    <mergeCell ref="E5138:F5138"/>
    <mergeCell ref="E5139:G5139"/>
    <mergeCell ref="A5140:G5140"/>
    <mergeCell ref="A5141:B5141"/>
    <mergeCell ref="E5148:F5148"/>
    <mergeCell ref="A5149:B5149"/>
    <mergeCell ref="E5151:F5151"/>
    <mergeCell ref="A5152:B5152"/>
    <mergeCell ref="E5154:F5154"/>
    <mergeCell ref="E5155:F5155"/>
    <mergeCell ref="E5156:F5156"/>
    <mergeCell ref="E5157:F5157"/>
    <mergeCell ref="E5158:G5158"/>
    <mergeCell ref="A5159:G5159"/>
    <mergeCell ref="A5160:B5160"/>
    <mergeCell ref="E5167:F5167"/>
    <mergeCell ref="A5168:B5168"/>
    <mergeCell ref="E5170:F5170"/>
    <mergeCell ref="A5171:B5171"/>
    <mergeCell ref="E5173:F5173"/>
    <mergeCell ref="E5174:F5174"/>
    <mergeCell ref="E5175:F5175"/>
    <mergeCell ref="E5176:F5176"/>
    <mergeCell ref="E5177:G5177"/>
    <mergeCell ref="A5178:G5178"/>
    <mergeCell ref="A5179:B5179"/>
    <mergeCell ref="E5186:F5186"/>
    <mergeCell ref="A5187:B5187"/>
    <mergeCell ref="E5189:F5189"/>
    <mergeCell ref="A5190:B5190"/>
    <mergeCell ref="E5192:F5192"/>
    <mergeCell ref="E5193:F5193"/>
    <mergeCell ref="E5194:F5194"/>
    <mergeCell ref="E5195:F5195"/>
    <mergeCell ref="E5196:G5196"/>
    <mergeCell ref="A5197:G5197"/>
    <mergeCell ref="A5198:B5198"/>
    <mergeCell ref="E5205:F5205"/>
    <mergeCell ref="A5206:B5206"/>
    <mergeCell ref="E5208:F5208"/>
    <mergeCell ref="A5209:B5209"/>
    <mergeCell ref="E5211:F5211"/>
    <mergeCell ref="E5212:F5212"/>
    <mergeCell ref="E5213:F5213"/>
    <mergeCell ref="E5214:F5214"/>
    <mergeCell ref="E5215:G5215"/>
    <mergeCell ref="A5216:G5216"/>
    <mergeCell ref="A5217:B5217"/>
    <mergeCell ref="E5224:F5224"/>
    <mergeCell ref="A5225:B5225"/>
    <mergeCell ref="E5227:F5227"/>
    <mergeCell ref="A5228:B5228"/>
    <mergeCell ref="E5230:F5230"/>
    <mergeCell ref="E5231:F5231"/>
    <mergeCell ref="E5232:F5232"/>
    <mergeCell ref="E5233:F5233"/>
    <mergeCell ref="E5234:G5234"/>
    <mergeCell ref="A5235:G5235"/>
    <mergeCell ref="A5236:B5236"/>
    <mergeCell ref="E5243:F5243"/>
    <mergeCell ref="A5244:B5244"/>
    <mergeCell ref="E5246:F5246"/>
    <mergeCell ref="A5247:B5247"/>
    <mergeCell ref="E5249:F5249"/>
    <mergeCell ref="E5250:F5250"/>
    <mergeCell ref="E5251:F5251"/>
    <mergeCell ref="E5252:F5252"/>
    <mergeCell ref="E5253:G5253"/>
    <mergeCell ref="A5254:G5254"/>
    <mergeCell ref="A5255:B5255"/>
    <mergeCell ref="E5262:F5262"/>
    <mergeCell ref="A5263:B5263"/>
    <mergeCell ref="E5265:F5265"/>
    <mergeCell ref="A5266:B5266"/>
    <mergeCell ref="E5268:F5268"/>
    <mergeCell ref="E5269:F5269"/>
    <mergeCell ref="E5270:F5270"/>
    <mergeCell ref="E5271:F5271"/>
    <mergeCell ref="E5272:G5272"/>
    <mergeCell ref="A5273:G5273"/>
    <mergeCell ref="A5274:B5274"/>
    <mergeCell ref="E5276:F5276"/>
    <mergeCell ref="A5277:B5277"/>
    <mergeCell ref="E5280:F5280"/>
    <mergeCell ref="E5281:F5281"/>
    <mergeCell ref="E5282:F5282"/>
    <mergeCell ref="E5283:F5283"/>
    <mergeCell ref="E5284:G5284"/>
    <mergeCell ref="A5285:G5285"/>
    <mergeCell ref="A5286:B5286"/>
    <mergeCell ref="E5293:F5293"/>
    <mergeCell ref="A5294:B5294"/>
    <mergeCell ref="E5296:F5296"/>
    <mergeCell ref="A5297:B5297"/>
    <mergeCell ref="E5299:F5299"/>
    <mergeCell ref="E5300:F5300"/>
    <mergeCell ref="E5301:F5301"/>
    <mergeCell ref="E5302:F5302"/>
    <mergeCell ref="E5303:G5303"/>
    <mergeCell ref="A5304:G5304"/>
    <mergeCell ref="A5305:B5305"/>
    <mergeCell ref="E5310:F5310"/>
    <mergeCell ref="A5311:B5311"/>
    <mergeCell ref="E5316:F5316"/>
    <mergeCell ref="A5317:B5317"/>
    <mergeCell ref="E5322:F5322"/>
    <mergeCell ref="A5323:B5323"/>
    <mergeCell ref="E5326:F5326"/>
    <mergeCell ref="E5327:F5327"/>
    <mergeCell ref="E5328:F5328"/>
    <mergeCell ref="E5329:F5329"/>
    <mergeCell ref="E5330:G5330"/>
    <mergeCell ref="A5331:G5331"/>
    <mergeCell ref="A5332:B5332"/>
    <mergeCell ref="E5339:F5339"/>
    <mergeCell ref="A5340:B5340"/>
    <mergeCell ref="E5342:F5342"/>
    <mergeCell ref="A5343:B5343"/>
    <mergeCell ref="E5345:F5345"/>
    <mergeCell ref="E5346:F5346"/>
    <mergeCell ref="E5347:F5347"/>
    <mergeCell ref="E5348:F5348"/>
    <mergeCell ref="E5349:G5349"/>
    <mergeCell ref="A5350:G5350"/>
    <mergeCell ref="A5351:B5351"/>
    <mergeCell ref="E5354:F5354"/>
    <mergeCell ref="A5355:B5355"/>
    <mergeCell ref="E5357:F5357"/>
    <mergeCell ref="E5358:F5358"/>
    <mergeCell ref="E5359:F5359"/>
    <mergeCell ref="E5360:F5360"/>
    <mergeCell ref="E5361:G5361"/>
    <mergeCell ref="A5362:G5362"/>
    <mergeCell ref="A5363:B5363"/>
    <mergeCell ref="E5365:F5365"/>
    <mergeCell ref="A5366:B5366"/>
    <mergeCell ref="E5368:F5368"/>
    <mergeCell ref="E5369:F5369"/>
    <mergeCell ref="E5370:F5370"/>
    <mergeCell ref="E5371:F5371"/>
    <mergeCell ref="E5372:G5372"/>
    <mergeCell ref="A5373:G5373"/>
    <mergeCell ref="A5374:B5374"/>
    <mergeCell ref="E5376:F5376"/>
    <mergeCell ref="A5377:B5377"/>
    <mergeCell ref="E5380:F5380"/>
    <mergeCell ref="A5381:B5381"/>
    <mergeCell ref="E5384:F5384"/>
    <mergeCell ref="E5385:F5385"/>
    <mergeCell ref="E5386:F5386"/>
    <mergeCell ref="E5387:F5387"/>
    <mergeCell ref="E5388:G5388"/>
    <mergeCell ref="A5389:G5389"/>
    <mergeCell ref="A5390:B5390"/>
    <mergeCell ref="E5393:F5393"/>
    <mergeCell ref="E5394:F5394"/>
    <mergeCell ref="E5395:F5395"/>
    <mergeCell ref="E5396:F5396"/>
    <mergeCell ref="E5397:G5397"/>
    <mergeCell ref="A5398:G5398"/>
    <mergeCell ref="A5399:B5399"/>
    <mergeCell ref="E5404:F5404"/>
    <mergeCell ref="E5405:F5405"/>
    <mergeCell ref="E5406:F5406"/>
    <mergeCell ref="E5407:F5407"/>
    <mergeCell ref="E5408:G5408"/>
    <mergeCell ref="A5409:G5409"/>
    <mergeCell ref="A5410:B5410"/>
    <mergeCell ref="E5412:F5412"/>
    <mergeCell ref="E5413:F5413"/>
    <mergeCell ref="E5414:F5414"/>
    <mergeCell ref="E5415:F5415"/>
    <mergeCell ref="E5416:G5416"/>
    <mergeCell ref="A5417:G5417"/>
    <mergeCell ref="A5418:B5418"/>
    <mergeCell ref="E5420:F5420"/>
    <mergeCell ref="E5421:F5421"/>
    <mergeCell ref="E5422:F5422"/>
    <mergeCell ref="E5423:F5423"/>
    <mergeCell ref="E5424:G5424"/>
    <mergeCell ref="A5425:G5425"/>
    <mergeCell ref="A5426:B5426"/>
    <mergeCell ref="E5428:F5428"/>
    <mergeCell ref="E5429:F5429"/>
    <mergeCell ref="E5430:F5430"/>
    <mergeCell ref="E5431:F5431"/>
    <mergeCell ref="E5432:G5432"/>
    <mergeCell ref="A5433:G5433"/>
    <mergeCell ref="A5434:B5434"/>
    <mergeCell ref="E5436:F5436"/>
    <mergeCell ref="E5437:F5437"/>
    <mergeCell ref="E5438:F5438"/>
    <mergeCell ref="E5439:F5439"/>
    <mergeCell ref="E5440:G5440"/>
    <mergeCell ref="A5441:G5441"/>
    <mergeCell ref="A5442:B5442"/>
    <mergeCell ref="E5446:F5446"/>
    <mergeCell ref="A5447:B5447"/>
    <mergeCell ref="E5450:F5450"/>
    <mergeCell ref="E5451:F5451"/>
    <mergeCell ref="E5452:F5452"/>
    <mergeCell ref="E5453:F5453"/>
    <mergeCell ref="E5454:G5454"/>
    <mergeCell ref="A5455:G5455"/>
    <mergeCell ref="A5456:B5456"/>
    <mergeCell ref="E5460:F5460"/>
    <mergeCell ref="A5461:B5461"/>
    <mergeCell ref="E5464:F5464"/>
    <mergeCell ref="E5465:F5465"/>
    <mergeCell ref="E5466:F5466"/>
    <mergeCell ref="E5467:F5467"/>
    <mergeCell ref="E5468:G5468"/>
    <mergeCell ref="A5469:G5469"/>
    <mergeCell ref="A5470:B5470"/>
    <mergeCell ref="E5472:F5472"/>
    <mergeCell ref="A5473:B5473"/>
    <mergeCell ref="E5476:F5476"/>
    <mergeCell ref="E5477:F5477"/>
    <mergeCell ref="E5478:F5478"/>
    <mergeCell ref="E5479:F5479"/>
    <mergeCell ref="E5480:G5480"/>
    <mergeCell ref="A5481:G5481"/>
    <mergeCell ref="A5482:B5482"/>
    <mergeCell ref="E5486:F5486"/>
    <mergeCell ref="A5487:B5487"/>
    <mergeCell ref="E5491:F5491"/>
    <mergeCell ref="E5492:F5492"/>
    <mergeCell ref="E5493:F5493"/>
    <mergeCell ref="E5494:F5494"/>
    <mergeCell ref="E5495:G5495"/>
    <mergeCell ref="A5496:G5496"/>
    <mergeCell ref="A5497:B5497"/>
    <mergeCell ref="E5500:F5500"/>
    <mergeCell ref="A5501:B5501"/>
    <mergeCell ref="E5504:F5504"/>
    <mergeCell ref="E5505:F5505"/>
    <mergeCell ref="E5506:F5506"/>
    <mergeCell ref="E5507:F5507"/>
    <mergeCell ref="E5508:G5508"/>
    <mergeCell ref="A5509:G5509"/>
    <mergeCell ref="A5510:B5510"/>
    <mergeCell ref="E5513:F5513"/>
    <mergeCell ref="A5514:B5514"/>
    <mergeCell ref="E5517:F5517"/>
    <mergeCell ref="E5518:F5518"/>
    <mergeCell ref="E5519:F5519"/>
    <mergeCell ref="E5520:F5520"/>
    <mergeCell ref="E5521:G5521"/>
    <mergeCell ref="A5522:G5522"/>
    <mergeCell ref="A5523:B5523"/>
    <mergeCell ref="E5526:F5526"/>
    <mergeCell ref="A5527:B5527"/>
    <mergeCell ref="E5529:F5529"/>
    <mergeCell ref="A5530:B5530"/>
    <mergeCell ref="E5533:F5533"/>
    <mergeCell ref="E5534:F5534"/>
    <mergeCell ref="E5535:F5535"/>
    <mergeCell ref="E5536:F5536"/>
    <mergeCell ref="E5537:G5537"/>
    <mergeCell ref="A5538:G5538"/>
    <mergeCell ref="A5539:B5539"/>
    <mergeCell ref="E5541:F5541"/>
    <mergeCell ref="A5542:B5542"/>
    <mergeCell ref="E5544:F5544"/>
    <mergeCell ref="E5545:F5545"/>
    <mergeCell ref="E5546:F5546"/>
    <mergeCell ref="E5547:F5547"/>
    <mergeCell ref="E5548:G5548"/>
    <mergeCell ref="A5549:G5549"/>
    <mergeCell ref="A5550:B5550"/>
    <mergeCell ref="E5553:F5553"/>
    <mergeCell ref="A5554:B5554"/>
    <mergeCell ref="E5556:F5556"/>
    <mergeCell ref="A5557:B5557"/>
    <mergeCell ref="E5560:F5560"/>
    <mergeCell ref="E5561:F5561"/>
    <mergeCell ref="E5562:F5562"/>
    <mergeCell ref="E5563:F5563"/>
    <mergeCell ref="E5564:G5564"/>
    <mergeCell ref="A5565:G5565"/>
    <mergeCell ref="A5566:B5566"/>
    <mergeCell ref="E5568:F5568"/>
    <mergeCell ref="A5569:B5569"/>
    <mergeCell ref="E5571:F5571"/>
    <mergeCell ref="A5572:B5572"/>
    <mergeCell ref="E5574:F5574"/>
    <mergeCell ref="E5575:F5575"/>
    <mergeCell ref="E5576:F5576"/>
    <mergeCell ref="E5577:F5577"/>
    <mergeCell ref="E5578:G5578"/>
    <mergeCell ref="A5579:G5579"/>
    <mergeCell ref="A5580:B5580"/>
    <mergeCell ref="E5582:F5582"/>
    <mergeCell ref="A5583:B5583"/>
    <mergeCell ref="E5585:F5585"/>
    <mergeCell ref="A5586:B5586"/>
    <mergeCell ref="E5588:F5588"/>
    <mergeCell ref="E5589:F5589"/>
    <mergeCell ref="E5590:F5590"/>
    <mergeCell ref="E5591:F5591"/>
    <mergeCell ref="E5592:G5592"/>
    <mergeCell ref="A5593:G5593"/>
    <mergeCell ref="A5594:B5594"/>
    <mergeCell ref="E5596:F5596"/>
    <mergeCell ref="A5597:B5597"/>
    <mergeCell ref="E5599:F5599"/>
    <mergeCell ref="A5600:B5600"/>
    <mergeCell ref="E5602:F5602"/>
    <mergeCell ref="E5603:F5603"/>
    <mergeCell ref="E5604:F5604"/>
    <mergeCell ref="E5605:F5605"/>
    <mergeCell ref="E5606:G5606"/>
    <mergeCell ref="A5607:G5607"/>
    <mergeCell ref="A5608:B5608"/>
    <mergeCell ref="E5610:F5610"/>
    <mergeCell ref="A5611:B5611"/>
    <mergeCell ref="E5613:F5613"/>
    <mergeCell ref="A5614:B5614"/>
    <mergeCell ref="E5616:F5616"/>
    <mergeCell ref="E5617:F5617"/>
    <mergeCell ref="E5618:F5618"/>
    <mergeCell ref="E5619:F5619"/>
    <mergeCell ref="E5620:G5620"/>
    <mergeCell ref="A5621:G5621"/>
    <mergeCell ref="A5622:B5622"/>
    <mergeCell ref="E5624:F5624"/>
    <mergeCell ref="E5625:F5625"/>
    <mergeCell ref="E5626:F5626"/>
    <mergeCell ref="E5627:F5627"/>
    <mergeCell ref="E5628:G5628"/>
    <mergeCell ref="A5629:G5629"/>
    <mergeCell ref="A5630:B5630"/>
    <mergeCell ref="E5632:F5632"/>
    <mergeCell ref="A5633:B5633"/>
    <mergeCell ref="E5638:F5638"/>
    <mergeCell ref="A5639:B5639"/>
    <mergeCell ref="E5641:F5641"/>
    <mergeCell ref="A5642:B5642"/>
    <mergeCell ref="E5645:F5645"/>
    <mergeCell ref="E5646:F5646"/>
    <mergeCell ref="E5647:F5647"/>
    <mergeCell ref="E5648:F5648"/>
    <mergeCell ref="E5649:G5649"/>
    <mergeCell ref="A5650:G5650"/>
    <mergeCell ref="A5651:B5651"/>
    <mergeCell ref="E5654:F5654"/>
    <mergeCell ref="A5655:B5655"/>
    <mergeCell ref="E5660:F5660"/>
    <mergeCell ref="A5661:B5661"/>
    <mergeCell ref="E5664:F5664"/>
    <mergeCell ref="A5665:B5665"/>
    <mergeCell ref="E5668:F5668"/>
    <mergeCell ref="E5669:F5669"/>
    <mergeCell ref="E5670:F5670"/>
    <mergeCell ref="E5671:F5671"/>
    <mergeCell ref="E5672:G5672"/>
    <mergeCell ref="A5673:G5673"/>
    <mergeCell ref="A5674:B5674"/>
    <mergeCell ref="E5677:F5677"/>
    <mergeCell ref="A5678:B5678"/>
    <mergeCell ref="E5684:F5684"/>
    <mergeCell ref="A5685:B5685"/>
    <mergeCell ref="E5688:F5688"/>
    <mergeCell ref="A5689:B5689"/>
    <mergeCell ref="E5692:F5692"/>
    <mergeCell ref="E5693:F5693"/>
    <mergeCell ref="E5694:F5694"/>
    <mergeCell ref="E5695:F5695"/>
    <mergeCell ref="E5696:G5696"/>
    <mergeCell ref="A5697:G5697"/>
    <mergeCell ref="A5698:B5698"/>
    <mergeCell ref="E5707:F5707"/>
    <mergeCell ref="A5708:B5708"/>
    <mergeCell ref="E5712:F5712"/>
    <mergeCell ref="E5713:F5713"/>
    <mergeCell ref="E5714:F5714"/>
    <mergeCell ref="E5715:F5715"/>
    <mergeCell ref="E5716:G5716"/>
    <mergeCell ref="A5717:G5717"/>
    <mergeCell ref="A5718:B5718"/>
    <mergeCell ref="E5722:F5722"/>
    <mergeCell ref="A5723:B5723"/>
    <mergeCell ref="E5725:F5725"/>
    <mergeCell ref="A5726:B5726"/>
    <mergeCell ref="E5730:F5730"/>
    <mergeCell ref="A5731:B5731"/>
    <mergeCell ref="E5733:F5733"/>
    <mergeCell ref="E5734:F5734"/>
    <mergeCell ref="E5735:F5735"/>
    <mergeCell ref="E5736:F5736"/>
    <mergeCell ref="E5737:G5737"/>
    <mergeCell ref="A5738:G5738"/>
    <mergeCell ref="A5739:B5739"/>
    <mergeCell ref="E5742:F5742"/>
    <mergeCell ref="A5743:B5743"/>
    <mergeCell ref="E5746:F5746"/>
    <mergeCell ref="E5747:F5747"/>
    <mergeCell ref="E5748:F5748"/>
    <mergeCell ref="E5749:F5749"/>
    <mergeCell ref="E5750:G5750"/>
    <mergeCell ref="A5751:G5751"/>
    <mergeCell ref="A5752:B5752"/>
    <mergeCell ref="E5757:F5757"/>
    <mergeCell ref="A5758:B5758"/>
    <mergeCell ref="E5761:F5761"/>
    <mergeCell ref="E5762:F5762"/>
    <mergeCell ref="E5763:F5763"/>
    <mergeCell ref="E5764:F5764"/>
    <mergeCell ref="E5765:G5765"/>
    <mergeCell ref="A5766:G5766"/>
    <mergeCell ref="A5767:B5767"/>
    <mergeCell ref="E5772:F5772"/>
    <mergeCell ref="A5773:B5773"/>
    <mergeCell ref="E5776:F5776"/>
    <mergeCell ref="E5777:F5777"/>
    <mergeCell ref="E5778:F5778"/>
    <mergeCell ref="E5779:F5779"/>
    <mergeCell ref="E5780:G5780"/>
    <mergeCell ref="A5781:G5781"/>
    <mergeCell ref="A5782:B5782"/>
    <mergeCell ref="E5784:F5784"/>
    <mergeCell ref="A5785:B5785"/>
    <mergeCell ref="E5788:F5788"/>
    <mergeCell ref="E5789:F5789"/>
    <mergeCell ref="E5790:F5790"/>
    <mergeCell ref="E5791:F5791"/>
    <mergeCell ref="E5792:G5792"/>
    <mergeCell ref="A5793:G5793"/>
    <mergeCell ref="A5794:B5794"/>
    <mergeCell ref="E5796:F5796"/>
    <mergeCell ref="A5797:B5797"/>
    <mergeCell ref="E5800:F5800"/>
    <mergeCell ref="E5801:F5801"/>
    <mergeCell ref="E5802:F5802"/>
    <mergeCell ref="E5803:F5803"/>
    <mergeCell ref="E5804:G5804"/>
    <mergeCell ref="A5805:G5805"/>
    <mergeCell ref="A5806:B5806"/>
    <mergeCell ref="E5808:F5808"/>
    <mergeCell ref="A5809:B5809"/>
    <mergeCell ref="E5814:F5814"/>
    <mergeCell ref="E5815:F5815"/>
    <mergeCell ref="E5816:F5816"/>
    <mergeCell ref="E5817:F5817"/>
    <mergeCell ref="E5818:G5818"/>
    <mergeCell ref="A5819:G5819"/>
    <mergeCell ref="A5820:B5820"/>
    <mergeCell ref="E5822:F5822"/>
    <mergeCell ref="E5823:F5823"/>
    <mergeCell ref="E5824:F5824"/>
    <mergeCell ref="E5825:F5825"/>
    <mergeCell ref="E5826:G5826"/>
    <mergeCell ref="A5827:G5827"/>
    <mergeCell ref="A5828:B5828"/>
    <mergeCell ref="E5830:F5830"/>
    <mergeCell ref="E5831:F5831"/>
    <mergeCell ref="E5832:F5832"/>
    <mergeCell ref="E5833:F5833"/>
    <mergeCell ref="E5834:G5834"/>
    <mergeCell ref="A5835:G5835"/>
    <mergeCell ref="A5836:B5836"/>
    <mergeCell ref="E5838:F5838"/>
    <mergeCell ref="E5839:F5839"/>
    <mergeCell ref="E5840:F5840"/>
    <mergeCell ref="E5841:F5841"/>
    <mergeCell ref="E5842:G5842"/>
    <mergeCell ref="A5843:G5843"/>
    <mergeCell ref="A5844:B5844"/>
    <mergeCell ref="E5846:F5846"/>
    <mergeCell ref="E5847:F5847"/>
    <mergeCell ref="E5848:F5848"/>
    <mergeCell ref="E5849:F5849"/>
    <mergeCell ref="E5850:G5850"/>
    <mergeCell ref="A5851:G5851"/>
    <mergeCell ref="A5852:B5852"/>
    <mergeCell ref="E5855:F5855"/>
    <mergeCell ref="A5856:B5856"/>
    <mergeCell ref="E5859:F5859"/>
    <mergeCell ref="E5860:F5860"/>
    <mergeCell ref="E5861:F5861"/>
    <mergeCell ref="E5862:F5862"/>
    <mergeCell ref="E5863:G5863"/>
    <mergeCell ref="A5864:G5864"/>
    <mergeCell ref="A5865:B5865"/>
    <mergeCell ref="E5868:F5868"/>
    <mergeCell ref="A5869:B5869"/>
    <mergeCell ref="E5872:F5872"/>
    <mergeCell ref="A5873:B5873"/>
    <mergeCell ref="E5875:F5875"/>
    <mergeCell ref="E5876:F5876"/>
    <mergeCell ref="E5877:F5877"/>
    <mergeCell ref="E5878:F5878"/>
    <mergeCell ref="E5879:G5879"/>
    <mergeCell ref="A5880:G5880"/>
    <mergeCell ref="A5881:B5881"/>
    <mergeCell ref="E5884:F5884"/>
    <mergeCell ref="A5885:B5885"/>
    <mergeCell ref="E5888:F5888"/>
    <mergeCell ref="A5889:B5889"/>
    <mergeCell ref="E5891:F5891"/>
    <mergeCell ref="E5892:F5892"/>
    <mergeCell ref="E5893:F5893"/>
    <mergeCell ref="E5894:F5894"/>
    <mergeCell ref="E5895:G5895"/>
    <mergeCell ref="A5896:G5896"/>
    <mergeCell ref="A5897:B5897"/>
    <mergeCell ref="E5900:F5900"/>
    <mergeCell ref="A5901:B5901"/>
    <mergeCell ref="E5903:F5903"/>
    <mergeCell ref="A5904:B5904"/>
    <mergeCell ref="E5907:F5907"/>
    <mergeCell ref="E5908:F5908"/>
    <mergeCell ref="E5909:F5909"/>
    <mergeCell ref="E5910:F5910"/>
    <mergeCell ref="E5911:G5911"/>
    <mergeCell ref="A5912:G5912"/>
    <mergeCell ref="A5913:B5913"/>
    <mergeCell ref="E5916:F5916"/>
    <mergeCell ref="A5917:B5917"/>
    <mergeCell ref="E5919:F5919"/>
    <mergeCell ref="A5920:B5920"/>
    <mergeCell ref="E5923:F5923"/>
    <mergeCell ref="E5924:F5924"/>
    <mergeCell ref="E5925:F5925"/>
    <mergeCell ref="E5926:F5926"/>
    <mergeCell ref="E5927:G5927"/>
    <mergeCell ref="A5928:G5928"/>
    <mergeCell ref="A5929:B5929"/>
    <mergeCell ref="E5932:F5932"/>
    <mergeCell ref="A5933:B5933"/>
    <mergeCell ref="E5937:F5937"/>
    <mergeCell ref="A5938:B5938"/>
    <mergeCell ref="E5941:F5941"/>
    <mergeCell ref="E5942:F5942"/>
    <mergeCell ref="E5943:F5943"/>
    <mergeCell ref="E5944:F5944"/>
    <mergeCell ref="E5945:G5945"/>
    <mergeCell ref="A5946:G5946"/>
    <mergeCell ref="A5947:B5947"/>
    <mergeCell ref="E5949:F5949"/>
    <mergeCell ref="A5950:B5950"/>
    <mergeCell ref="E5953:F5953"/>
    <mergeCell ref="E5954:F5954"/>
    <mergeCell ref="E5955:F5955"/>
    <mergeCell ref="E5956:F5956"/>
    <mergeCell ref="E5957:G5957"/>
    <mergeCell ref="A5958:G5958"/>
    <mergeCell ref="A5959:B5959"/>
    <mergeCell ref="E5961:F5961"/>
    <mergeCell ref="A5962:B5962"/>
    <mergeCell ref="E5967:F5967"/>
    <mergeCell ref="E5968:F5968"/>
    <mergeCell ref="E5969:F5969"/>
    <mergeCell ref="E5970:F5970"/>
    <mergeCell ref="E5971:G5971"/>
    <mergeCell ref="A5972:G5972"/>
    <mergeCell ref="A5973:B5973"/>
    <mergeCell ref="E5975:F5975"/>
    <mergeCell ref="E5976:F5976"/>
    <mergeCell ref="E5977:F5977"/>
    <mergeCell ref="E5978:F5978"/>
    <mergeCell ref="E5979:G5979"/>
    <mergeCell ref="A5980:G5980"/>
    <mergeCell ref="A5981:B5981"/>
    <mergeCell ref="E5983:F5983"/>
    <mergeCell ref="E5984:F5984"/>
    <mergeCell ref="E5985:F5985"/>
    <mergeCell ref="E5986:F5986"/>
    <mergeCell ref="E5987:G5987"/>
    <mergeCell ref="A5988:G5988"/>
    <mergeCell ref="A5989:B5989"/>
    <mergeCell ref="E5991:F5991"/>
    <mergeCell ref="E5992:F5992"/>
    <mergeCell ref="E5993:F5993"/>
    <mergeCell ref="E5994:F5994"/>
    <mergeCell ref="E5995:G5995"/>
    <mergeCell ref="A5996:G5996"/>
    <mergeCell ref="A5997:B5997"/>
    <mergeCell ref="E5999:F5999"/>
    <mergeCell ref="E6000:F6000"/>
    <mergeCell ref="E6001:F6001"/>
    <mergeCell ref="E6002:F6002"/>
    <mergeCell ref="E6003:G6003"/>
    <mergeCell ref="A6004:G6004"/>
    <mergeCell ref="A6005:B6005"/>
    <mergeCell ref="E6012:F6012"/>
    <mergeCell ref="A6013:B6013"/>
    <mergeCell ref="E6015:F6015"/>
    <mergeCell ref="A6016:B6016"/>
    <mergeCell ref="E6018:F6018"/>
    <mergeCell ref="E6019:F6019"/>
    <mergeCell ref="E6020:F6020"/>
    <mergeCell ref="E6021:F6021"/>
    <mergeCell ref="E6022:G6022"/>
    <mergeCell ref="A6023:G6023"/>
    <mergeCell ref="A6024:B6024"/>
    <mergeCell ref="E6031:F6031"/>
    <mergeCell ref="A6032:B6032"/>
    <mergeCell ref="E6034:F6034"/>
    <mergeCell ref="A6035:B6035"/>
    <mergeCell ref="E6037:F6037"/>
    <mergeCell ref="E6038:F6038"/>
    <mergeCell ref="E6039:F6039"/>
    <mergeCell ref="E6040:F6040"/>
    <mergeCell ref="E6041:G6041"/>
    <mergeCell ref="A6042:G6042"/>
    <mergeCell ref="A6043:B6043"/>
    <mergeCell ref="E6046:F6046"/>
    <mergeCell ref="A6047:B6047"/>
    <mergeCell ref="E6050:F6050"/>
    <mergeCell ref="E6051:F6051"/>
    <mergeCell ref="E6052:F6052"/>
    <mergeCell ref="E6053:F6053"/>
    <mergeCell ref="E6054:G6054"/>
    <mergeCell ref="A6055:G6055"/>
    <mergeCell ref="A6056:B6056"/>
    <mergeCell ref="E6063:F6063"/>
    <mergeCell ref="A6064:B6064"/>
    <mergeCell ref="E6066:F6066"/>
    <mergeCell ref="A6067:B6067"/>
    <mergeCell ref="E6069:F6069"/>
    <mergeCell ref="E6070:F6070"/>
    <mergeCell ref="E6071:F6071"/>
    <mergeCell ref="E6072:F6072"/>
    <mergeCell ref="E6073:G6073"/>
    <mergeCell ref="A6074:G6074"/>
    <mergeCell ref="A6075:B6075"/>
    <mergeCell ref="E6079:F6079"/>
    <mergeCell ref="A6080:B6080"/>
    <mergeCell ref="E6083:F6083"/>
    <mergeCell ref="E6084:F6084"/>
    <mergeCell ref="E6085:F6085"/>
    <mergeCell ref="E6086:F6086"/>
    <mergeCell ref="E6087:G6087"/>
    <mergeCell ref="A6088:G6088"/>
    <mergeCell ref="A6089:B6089"/>
    <mergeCell ref="E6092:F6092"/>
    <mergeCell ref="A6093:B6093"/>
    <mergeCell ref="E6096:F6096"/>
    <mergeCell ref="E6097:F6097"/>
    <mergeCell ref="E6098:F6098"/>
    <mergeCell ref="E6099:F6099"/>
    <mergeCell ref="E6100:G6100"/>
    <mergeCell ref="A6101:G6101"/>
    <mergeCell ref="A6102:B6102"/>
    <mergeCell ref="E6105:F6105"/>
    <mergeCell ref="A6106:B6106"/>
    <mergeCell ref="E6109:F6109"/>
    <mergeCell ref="E6110:F6110"/>
    <mergeCell ref="E6111:F6111"/>
    <mergeCell ref="E6112:F6112"/>
    <mergeCell ref="E6113:G6113"/>
    <mergeCell ref="A6114:G6114"/>
    <mergeCell ref="A6115:B6115"/>
    <mergeCell ref="E6122:F6122"/>
    <mergeCell ref="A6123:B6123"/>
    <mergeCell ref="E6125:F6125"/>
    <mergeCell ref="A6126:B6126"/>
    <mergeCell ref="E6128:F6128"/>
    <mergeCell ref="E6129:F6129"/>
    <mergeCell ref="E6130:F6130"/>
    <mergeCell ref="E6131:F6131"/>
    <mergeCell ref="E6132:G6132"/>
    <mergeCell ref="A6133:G6133"/>
    <mergeCell ref="A6134:B6134"/>
    <mergeCell ref="E6137:F6137"/>
    <mergeCell ref="A6138:B6138"/>
    <mergeCell ref="E6140:F6140"/>
    <mergeCell ref="A6141:B6141"/>
    <mergeCell ref="E6144:F6144"/>
    <mergeCell ref="E6145:F6145"/>
    <mergeCell ref="E6146:F6146"/>
    <mergeCell ref="E6147:F6147"/>
    <mergeCell ref="E6148:G6148"/>
    <mergeCell ref="A6149:G6149"/>
    <mergeCell ref="A6150:B6150"/>
    <mergeCell ref="E6154:F6154"/>
    <mergeCell ref="A6155:B6155"/>
    <mergeCell ref="E6158:F6158"/>
    <mergeCell ref="E6159:F6159"/>
    <mergeCell ref="E6160:F6160"/>
    <mergeCell ref="E6161:F6161"/>
    <mergeCell ref="E6162:G6162"/>
    <mergeCell ref="A6163:G6163"/>
    <mergeCell ref="A6164:B6164"/>
    <mergeCell ref="E6168:F6168"/>
    <mergeCell ref="A6169:B6169"/>
    <mergeCell ref="E6172:F6172"/>
    <mergeCell ref="E6173:F6173"/>
    <mergeCell ref="E6174:F6174"/>
    <mergeCell ref="E6175:F6175"/>
    <mergeCell ref="E6176:G6176"/>
    <mergeCell ref="A6177:G6177"/>
    <mergeCell ref="A6178:B6178"/>
    <mergeCell ref="E6185:F6185"/>
    <mergeCell ref="A6186:B6186"/>
    <mergeCell ref="E6188:F6188"/>
    <mergeCell ref="A6189:B6189"/>
    <mergeCell ref="E6191:F6191"/>
    <mergeCell ref="E6192:F6192"/>
    <mergeCell ref="E6193:F6193"/>
    <mergeCell ref="E6194:F6194"/>
    <mergeCell ref="E6195:G6195"/>
    <mergeCell ref="A6196:G6196"/>
    <mergeCell ref="A6197:B6197"/>
    <mergeCell ref="E6200:F6200"/>
    <mergeCell ref="A6201:B6201"/>
    <mergeCell ref="E6205:F6205"/>
    <mergeCell ref="A6206:B6206"/>
    <mergeCell ref="E6209:F6209"/>
    <mergeCell ref="E6210:F6210"/>
    <mergeCell ref="E6211:F6211"/>
    <mergeCell ref="E6212:F6212"/>
    <mergeCell ref="E6213:G6213"/>
    <mergeCell ref="A6214:G6214"/>
    <mergeCell ref="A6215:B6215"/>
    <mergeCell ref="E6220:F6220"/>
    <mergeCell ref="E6221:F6221"/>
    <mergeCell ref="E6222:F6222"/>
    <mergeCell ref="E6223:F6223"/>
    <mergeCell ref="E6224:G6224"/>
    <mergeCell ref="A6225:G6225"/>
    <mergeCell ref="A6226:B6226"/>
    <mergeCell ref="E6228:F6228"/>
    <mergeCell ref="E6229:F6229"/>
    <mergeCell ref="E6230:F6230"/>
    <mergeCell ref="E6231:F6231"/>
    <mergeCell ref="E6232:G6232"/>
    <mergeCell ref="A6233:G6233"/>
    <mergeCell ref="A6234:B6234"/>
    <mergeCell ref="E6236:F6236"/>
    <mergeCell ref="E6237:F6237"/>
    <mergeCell ref="E6238:F6238"/>
    <mergeCell ref="E6239:F6239"/>
    <mergeCell ref="E6240:G6240"/>
    <mergeCell ref="A6241:G6241"/>
    <mergeCell ref="A6242:B6242"/>
    <mergeCell ref="E6244:F6244"/>
    <mergeCell ref="E6245:F6245"/>
    <mergeCell ref="E6246:F6246"/>
    <mergeCell ref="E6247:F6247"/>
    <mergeCell ref="E6248:G6248"/>
    <mergeCell ref="A6249:G6249"/>
    <mergeCell ref="A6250:B6250"/>
    <mergeCell ref="E6252:F6252"/>
    <mergeCell ref="E6253:F6253"/>
    <mergeCell ref="E6254:F6254"/>
    <mergeCell ref="E6255:F6255"/>
    <mergeCell ref="E6256:G6256"/>
    <mergeCell ref="A6257:G6257"/>
    <mergeCell ref="A6258:B6258"/>
    <mergeCell ref="E6261:F6261"/>
    <mergeCell ref="A6262:B6262"/>
    <mergeCell ref="E6265:F6265"/>
    <mergeCell ref="E6266:F6266"/>
    <mergeCell ref="E6267:F6267"/>
    <mergeCell ref="E6268:F6268"/>
    <mergeCell ref="E6269:G6269"/>
    <mergeCell ref="A6270:G6270"/>
    <mergeCell ref="A6271:B6271"/>
    <mergeCell ref="E6273:F6273"/>
    <mergeCell ref="A6274:B6274"/>
    <mergeCell ref="E6277:F6277"/>
    <mergeCell ref="E6278:F6278"/>
    <mergeCell ref="E6279:F6279"/>
    <mergeCell ref="E6280:F6280"/>
    <mergeCell ref="E6281:G6281"/>
    <mergeCell ref="A6282:G6282"/>
    <mergeCell ref="A6283:B6283"/>
    <mergeCell ref="E6285:F6285"/>
    <mergeCell ref="A6286:B6286"/>
    <mergeCell ref="E6289:F6289"/>
    <mergeCell ref="E6290:F6290"/>
    <mergeCell ref="E6291:F6291"/>
    <mergeCell ref="E6292:F6292"/>
    <mergeCell ref="E6293:G6293"/>
    <mergeCell ref="A6294:G6294"/>
    <mergeCell ref="A6295:B6295"/>
    <mergeCell ref="E6298:F6298"/>
    <mergeCell ref="A6299:B6299"/>
    <mergeCell ref="E6302:F6302"/>
    <mergeCell ref="E6303:F6303"/>
    <mergeCell ref="E6304:F6304"/>
    <mergeCell ref="E6305:F6305"/>
    <mergeCell ref="E6306:G6306"/>
    <mergeCell ref="A6307:G6307"/>
    <mergeCell ref="A6308:B6308"/>
    <mergeCell ref="E6311:F6311"/>
    <mergeCell ref="A6312:B6312"/>
    <mergeCell ref="E6315:F6315"/>
    <mergeCell ref="E6316:F6316"/>
    <mergeCell ref="E6317:F6317"/>
    <mergeCell ref="E6318:F6318"/>
    <mergeCell ref="E6319:G6319"/>
    <mergeCell ref="A6320:G6320"/>
    <mergeCell ref="A6321:B6321"/>
    <mergeCell ref="E6323:F6323"/>
    <mergeCell ref="E6324:F6324"/>
    <mergeCell ref="E6325:F6325"/>
    <mergeCell ref="E6326:F6326"/>
    <mergeCell ref="E6327:G6327"/>
    <mergeCell ref="A6328:G6328"/>
    <mergeCell ref="A6329:B6329"/>
    <mergeCell ref="E6331:F6331"/>
    <mergeCell ref="E6332:F6332"/>
    <mergeCell ref="E6333:F6333"/>
    <mergeCell ref="E6334:F6334"/>
    <mergeCell ref="E6335:G6335"/>
    <mergeCell ref="A6336:G6336"/>
    <mergeCell ref="A6337:B6337"/>
    <mergeCell ref="E6340:F6340"/>
    <mergeCell ref="A6341:B6341"/>
    <mergeCell ref="E6344:F6344"/>
    <mergeCell ref="E6345:F6345"/>
    <mergeCell ref="E6346:F6346"/>
    <mergeCell ref="E6347:F6347"/>
    <mergeCell ref="E6348:G6348"/>
    <mergeCell ref="A6349:G6349"/>
    <mergeCell ref="A6350:B6350"/>
    <mergeCell ref="E6356:F6356"/>
    <mergeCell ref="E6357:F6357"/>
    <mergeCell ref="E6358:F6358"/>
    <mergeCell ref="E6359:F6359"/>
    <mergeCell ref="E6360:G6360"/>
    <mergeCell ref="A6361:G6361"/>
    <mergeCell ref="A6362:B6362"/>
    <mergeCell ref="E6364:F6364"/>
    <mergeCell ref="A6365:B6365"/>
    <mergeCell ref="E6368:F6368"/>
    <mergeCell ref="E6369:F6369"/>
    <mergeCell ref="E6370:F6370"/>
    <mergeCell ref="E6371:F6371"/>
    <mergeCell ref="E6372:G6372"/>
    <mergeCell ref="A6373:G6373"/>
    <mergeCell ref="A6374:B6374"/>
    <mergeCell ref="E6376:F6376"/>
    <mergeCell ref="A6377:B6377"/>
    <mergeCell ref="E6382:F6382"/>
    <mergeCell ref="E6383:F6383"/>
    <mergeCell ref="E6384:F6384"/>
    <mergeCell ref="E6385:F6385"/>
    <mergeCell ref="E6386:G6386"/>
    <mergeCell ref="A6387:G6387"/>
    <mergeCell ref="A6388:B6388"/>
    <mergeCell ref="E6390:F6390"/>
    <mergeCell ref="E6391:F6391"/>
    <mergeCell ref="E6392:F6392"/>
    <mergeCell ref="E6393:F6393"/>
    <mergeCell ref="E6394:G6394"/>
    <mergeCell ref="A6395:G6395"/>
    <mergeCell ref="A6396:B6396"/>
    <mergeCell ref="E6398:F6398"/>
    <mergeCell ref="E6399:F6399"/>
    <mergeCell ref="E6400:F6400"/>
    <mergeCell ref="E6401:F6401"/>
    <mergeCell ref="E6402:G6402"/>
    <mergeCell ref="A6403:G6403"/>
    <mergeCell ref="A6404:B6404"/>
    <mergeCell ref="E6406:F6406"/>
    <mergeCell ref="E6407:F6407"/>
    <mergeCell ref="E6408:F6408"/>
    <mergeCell ref="E6409:F6409"/>
    <mergeCell ref="E6410:G6410"/>
    <mergeCell ref="A6411:G6411"/>
    <mergeCell ref="A6412:B6412"/>
    <mergeCell ref="E6414:F6414"/>
    <mergeCell ref="E6415:F6415"/>
    <mergeCell ref="E6416:F6416"/>
    <mergeCell ref="E6417:F6417"/>
    <mergeCell ref="E6418:G6418"/>
    <mergeCell ref="A6419:G6419"/>
    <mergeCell ref="A6420:B6420"/>
    <mergeCell ref="E6427:F6427"/>
    <mergeCell ref="A6428:B6428"/>
    <mergeCell ref="E6430:F6430"/>
    <mergeCell ref="A6431:B6431"/>
    <mergeCell ref="E6433:F6433"/>
    <mergeCell ref="E6434:F6434"/>
    <mergeCell ref="E6435:F6435"/>
    <mergeCell ref="E6436:F6436"/>
    <mergeCell ref="E6437:G6437"/>
    <mergeCell ref="A6438:G6438"/>
    <mergeCell ref="A6439:B6439"/>
    <mergeCell ref="E6442:F6442"/>
    <mergeCell ref="A6443:B6443"/>
    <mergeCell ref="E6446:F6446"/>
    <mergeCell ref="E6447:F6447"/>
    <mergeCell ref="E6448:F6448"/>
    <mergeCell ref="E6449:F6449"/>
    <mergeCell ref="E6450:G6450"/>
    <mergeCell ref="A6451:G6451"/>
    <mergeCell ref="A6452:B6452"/>
    <mergeCell ref="E6455:F6455"/>
    <mergeCell ref="A6456:B6456"/>
    <mergeCell ref="E6459:F6459"/>
    <mergeCell ref="E6460:F6460"/>
    <mergeCell ref="E6461:F6461"/>
    <mergeCell ref="E6462:F6462"/>
    <mergeCell ref="E6463:G6463"/>
    <mergeCell ref="A6464:G6464"/>
    <mergeCell ref="A6465:B6465"/>
    <mergeCell ref="E6468:F6468"/>
    <mergeCell ref="A6469:B6469"/>
    <mergeCell ref="E6472:F6472"/>
    <mergeCell ref="E6473:F6473"/>
    <mergeCell ref="E6474:F6474"/>
    <mergeCell ref="E6475:F6475"/>
    <mergeCell ref="E6476:G6476"/>
    <mergeCell ref="A6477:G6477"/>
    <mergeCell ref="A6478:B6478"/>
    <mergeCell ref="E6482:F6482"/>
    <mergeCell ref="A6483:B6483"/>
    <mergeCell ref="E6486:F6486"/>
    <mergeCell ref="E6487:F6487"/>
    <mergeCell ref="E6488:F6488"/>
    <mergeCell ref="E6489:F6489"/>
    <mergeCell ref="E6490:G6490"/>
    <mergeCell ref="A6491:G6491"/>
    <mergeCell ref="A6492:B6492"/>
    <mergeCell ref="E6496:F6496"/>
    <mergeCell ref="A6497:B6497"/>
    <mergeCell ref="E6500:F6500"/>
    <mergeCell ref="E6501:F6501"/>
    <mergeCell ref="E6502:F6502"/>
    <mergeCell ref="E6503:F6503"/>
    <mergeCell ref="E6504:G6504"/>
    <mergeCell ref="A6505:G6505"/>
    <mergeCell ref="A6506:B6506"/>
    <mergeCell ref="E6509:F6509"/>
    <mergeCell ref="A6510:B6510"/>
    <mergeCell ref="E6513:F6513"/>
    <mergeCell ref="E6514:F6514"/>
    <mergeCell ref="E6515:F6515"/>
    <mergeCell ref="E6516:F6516"/>
    <mergeCell ref="E6517:G6517"/>
    <mergeCell ref="A6518:G6518"/>
    <mergeCell ref="A6519:B6519"/>
    <mergeCell ref="E6522:F6522"/>
    <mergeCell ref="A6523:B6523"/>
    <mergeCell ref="E6526:F6526"/>
    <mergeCell ref="E6527:F6527"/>
    <mergeCell ref="E6528:F6528"/>
    <mergeCell ref="E6529:F6529"/>
    <mergeCell ref="E6530:G6530"/>
    <mergeCell ref="A6531:G6531"/>
    <mergeCell ref="A6532:B6532"/>
    <mergeCell ref="E6535:F6535"/>
    <mergeCell ref="A6536:B6536"/>
    <mergeCell ref="E6539:F6539"/>
    <mergeCell ref="E6540:F6540"/>
    <mergeCell ref="E6541:F6541"/>
    <mergeCell ref="E6542:F6542"/>
    <mergeCell ref="E6543:G6543"/>
    <mergeCell ref="A6544:G6544"/>
    <mergeCell ref="A6545:B6545"/>
    <mergeCell ref="E6548:F6548"/>
    <mergeCell ref="A6549:B6549"/>
    <mergeCell ref="E6552:F6552"/>
    <mergeCell ref="E6553:F6553"/>
    <mergeCell ref="E6554:F6554"/>
    <mergeCell ref="E6555:F6555"/>
    <mergeCell ref="E6556:G6556"/>
    <mergeCell ref="A6557:G6557"/>
    <mergeCell ref="A6558:B6558"/>
    <mergeCell ref="E6561:F6561"/>
    <mergeCell ref="A6562:B6562"/>
    <mergeCell ref="E6565:F6565"/>
    <mergeCell ref="E6566:F6566"/>
    <mergeCell ref="E6567:F6567"/>
    <mergeCell ref="E6568:F6568"/>
    <mergeCell ref="E6569:G6569"/>
    <mergeCell ref="A6570:G6570"/>
    <mergeCell ref="A6571:B6571"/>
    <mergeCell ref="E6574:F6574"/>
    <mergeCell ref="A6575:B6575"/>
    <mergeCell ref="E6578:F6578"/>
    <mergeCell ref="E6579:F6579"/>
    <mergeCell ref="E6580:F6580"/>
    <mergeCell ref="E6581:F6581"/>
    <mergeCell ref="E6582:G6582"/>
    <mergeCell ref="A6583:G6583"/>
    <mergeCell ref="A6584:B6584"/>
    <mergeCell ref="E6587:F6587"/>
    <mergeCell ref="A6588:B6588"/>
    <mergeCell ref="E6591:F6591"/>
    <mergeCell ref="E6592:F6592"/>
    <mergeCell ref="E6593:F6593"/>
    <mergeCell ref="E6594:F6594"/>
    <mergeCell ref="E6595:G6595"/>
    <mergeCell ref="A6596:G6596"/>
    <mergeCell ref="A6597:B6597"/>
    <mergeCell ref="E6600:F6600"/>
    <mergeCell ref="A6601:B6601"/>
    <mergeCell ref="E6603:F6603"/>
    <mergeCell ref="A6604:B6604"/>
    <mergeCell ref="E6607:F6607"/>
    <mergeCell ref="E6608:F6608"/>
    <mergeCell ref="E6609:F6609"/>
    <mergeCell ref="E6610:F6610"/>
    <mergeCell ref="E6611:G6611"/>
    <mergeCell ref="A6612:G6612"/>
    <mergeCell ref="A6613:B6613"/>
    <mergeCell ref="E6616:F6616"/>
    <mergeCell ref="A6617:B6617"/>
    <mergeCell ref="E6619:F6619"/>
    <mergeCell ref="A6620:B6620"/>
    <mergeCell ref="E6623:F6623"/>
    <mergeCell ref="E6624:F6624"/>
    <mergeCell ref="E6625:F6625"/>
    <mergeCell ref="E6626:F6626"/>
    <mergeCell ref="E6627:G6627"/>
    <mergeCell ref="A6628:G6628"/>
    <mergeCell ref="A6629:B6629"/>
    <mergeCell ref="E6631:F6631"/>
    <mergeCell ref="A6632:B6632"/>
    <mergeCell ref="E6635:F6635"/>
    <mergeCell ref="E6636:F6636"/>
    <mergeCell ref="E6637:F6637"/>
    <mergeCell ref="E6638:F6638"/>
    <mergeCell ref="E6639:G6639"/>
    <mergeCell ref="A6640:G6640"/>
    <mergeCell ref="A6641:B6641"/>
    <mergeCell ref="E6644:F6644"/>
    <mergeCell ref="A6645:B6645"/>
    <mergeCell ref="E6648:F6648"/>
    <mergeCell ref="A6649:B6649"/>
    <mergeCell ref="E6652:F6652"/>
    <mergeCell ref="E6653:F6653"/>
    <mergeCell ref="E6654:F6654"/>
    <mergeCell ref="E6655:F6655"/>
    <mergeCell ref="E6656:G6656"/>
    <mergeCell ref="A6657:G6657"/>
    <mergeCell ref="A6658:B6658"/>
    <mergeCell ref="E6661:F6661"/>
    <mergeCell ref="A6662:B6662"/>
    <mergeCell ref="E6664:F6664"/>
    <mergeCell ref="A6665:B6665"/>
    <mergeCell ref="E6668:F6668"/>
    <mergeCell ref="E6669:F6669"/>
    <mergeCell ref="E6670:F6670"/>
    <mergeCell ref="E6671:F6671"/>
    <mergeCell ref="E6672:G6672"/>
    <mergeCell ref="A6673:G6673"/>
    <mergeCell ref="A6674:B6674"/>
    <mergeCell ref="E6677:F6677"/>
    <mergeCell ref="A6678:B6678"/>
    <mergeCell ref="E6682:F6682"/>
    <mergeCell ref="A6683:B6683"/>
    <mergeCell ref="E6686:F6686"/>
    <mergeCell ref="E6687:F6687"/>
    <mergeCell ref="E6688:F6688"/>
    <mergeCell ref="E6689:F6689"/>
    <mergeCell ref="E6690:G6690"/>
    <mergeCell ref="A6691:G6691"/>
    <mergeCell ref="A6692:B6692"/>
    <mergeCell ref="E6695:F6695"/>
    <mergeCell ref="A6696:B6696"/>
    <mergeCell ref="E6700:F6700"/>
    <mergeCell ref="A6701:B6701"/>
    <mergeCell ref="E6704:F6704"/>
    <mergeCell ref="A6705:B6705"/>
    <mergeCell ref="E6708:F6708"/>
    <mergeCell ref="E6709:F6709"/>
    <mergeCell ref="E6710:F6710"/>
    <mergeCell ref="E6711:F6711"/>
    <mergeCell ref="E6712:G6712"/>
    <mergeCell ref="A6713:G6713"/>
    <mergeCell ref="A6714:B6714"/>
    <mergeCell ref="E6719:F6719"/>
    <mergeCell ref="A6720:B6720"/>
    <mergeCell ref="E6722:F6722"/>
    <mergeCell ref="A6723:B6723"/>
    <mergeCell ref="E6725:F6725"/>
    <mergeCell ref="E6726:F6726"/>
    <mergeCell ref="E6727:F6727"/>
    <mergeCell ref="E6728:F6728"/>
    <mergeCell ref="E6729:G6729"/>
    <mergeCell ref="A6730:G6730"/>
    <mergeCell ref="A6731:B6731"/>
    <mergeCell ref="E6736:F6736"/>
    <mergeCell ref="A6737:B6737"/>
    <mergeCell ref="E6740:F6740"/>
    <mergeCell ref="E6741:F6741"/>
    <mergeCell ref="E6742:F6742"/>
    <mergeCell ref="E6743:F6743"/>
    <mergeCell ref="E6744:G6744"/>
    <mergeCell ref="A6745:G6745"/>
    <mergeCell ref="A6746:B6746"/>
    <mergeCell ref="E6751:F6751"/>
    <mergeCell ref="A6752:B6752"/>
    <mergeCell ref="E6755:F6755"/>
    <mergeCell ref="E6756:F6756"/>
    <mergeCell ref="E6757:F6757"/>
    <mergeCell ref="E6758:F6758"/>
    <mergeCell ref="E6759:G6759"/>
    <mergeCell ref="A6760:G6760"/>
    <mergeCell ref="A6761:B6761"/>
    <mergeCell ref="E6764:F6764"/>
    <mergeCell ref="A6765:B6765"/>
    <mergeCell ref="E6767:F6767"/>
    <mergeCell ref="A6768:B6768"/>
    <mergeCell ref="E6771:F6771"/>
    <mergeCell ref="E6772:F6772"/>
    <mergeCell ref="E6773:F6773"/>
    <mergeCell ref="E6774:F6774"/>
    <mergeCell ref="E6775:G6775"/>
    <mergeCell ref="A6776:G6776"/>
    <mergeCell ref="A6777:B6777"/>
    <mergeCell ref="E6780:F6780"/>
    <mergeCell ref="A6781:B6781"/>
    <mergeCell ref="E6783:F6783"/>
    <mergeCell ref="A6784:B6784"/>
    <mergeCell ref="E6787:F6787"/>
    <mergeCell ref="E6788:F6788"/>
    <mergeCell ref="E6789:F6789"/>
    <mergeCell ref="E6790:F6790"/>
    <mergeCell ref="E6791:G6791"/>
    <mergeCell ref="A6792:G6792"/>
    <mergeCell ref="A6793:B6793"/>
    <mergeCell ref="E6798:F6798"/>
    <mergeCell ref="A6799:B6799"/>
    <mergeCell ref="E6802:F6802"/>
    <mergeCell ref="E6803:F6803"/>
    <mergeCell ref="E6804:F6804"/>
    <mergeCell ref="E6805:F6805"/>
    <mergeCell ref="E6806:G6806"/>
    <mergeCell ref="A6807:G6807"/>
    <mergeCell ref="A6808:B6808"/>
    <mergeCell ref="E6811:F6811"/>
    <mergeCell ref="E6812:F6812"/>
    <mergeCell ref="E6813:F6813"/>
    <mergeCell ref="E6814:F6814"/>
    <mergeCell ref="E6815:G6815"/>
    <mergeCell ref="A6816:G6816"/>
    <mergeCell ref="A6817:B6817"/>
    <mergeCell ref="E6822:F6822"/>
    <mergeCell ref="E6823:F6823"/>
    <mergeCell ref="E6824:F6824"/>
    <mergeCell ref="E6825:F6825"/>
    <mergeCell ref="E6826:G6826"/>
    <mergeCell ref="A6827:G6827"/>
    <mergeCell ref="A6828:B6828"/>
    <mergeCell ref="E6830:F6830"/>
    <mergeCell ref="E6831:F6831"/>
    <mergeCell ref="E6832:F6832"/>
    <mergeCell ref="E6833:F6833"/>
    <mergeCell ref="E6834:G6834"/>
    <mergeCell ref="A6835:G6835"/>
    <mergeCell ref="A6836:B6836"/>
    <mergeCell ref="E6838:F6838"/>
    <mergeCell ref="E6839:F6839"/>
    <mergeCell ref="E6840:F6840"/>
    <mergeCell ref="E6841:F6841"/>
    <mergeCell ref="E6842:G6842"/>
    <mergeCell ref="A6843:G6843"/>
    <mergeCell ref="A6844:B6844"/>
    <mergeCell ref="E6846:F6846"/>
    <mergeCell ref="E6847:F6847"/>
    <mergeCell ref="E6848:F6848"/>
    <mergeCell ref="E6849:F6849"/>
    <mergeCell ref="E6850:G6850"/>
    <mergeCell ref="A6851:G6851"/>
    <mergeCell ref="A6852:B6852"/>
    <mergeCell ref="E6854:F6854"/>
    <mergeCell ref="E6855:F6855"/>
    <mergeCell ref="E6856:F6856"/>
    <mergeCell ref="E6857:F6857"/>
    <mergeCell ref="E6858:G6858"/>
    <mergeCell ref="A6859:G6859"/>
    <mergeCell ref="A6860:B6860"/>
    <mergeCell ref="E6867:F6867"/>
    <mergeCell ref="A6868:B6868"/>
    <mergeCell ref="E6870:F6870"/>
    <mergeCell ref="A6871:B6871"/>
    <mergeCell ref="E6873:F6873"/>
    <mergeCell ref="E6874:F6874"/>
    <mergeCell ref="E6875:F6875"/>
    <mergeCell ref="E6876:F6876"/>
    <mergeCell ref="E6877:G6877"/>
    <mergeCell ref="A6878:G6878"/>
    <mergeCell ref="A6879:B6879"/>
    <mergeCell ref="E6886:F6886"/>
    <mergeCell ref="A6887:B6887"/>
    <mergeCell ref="E6889:F6889"/>
    <mergeCell ref="A6890:B6890"/>
    <mergeCell ref="E6892:F6892"/>
    <mergeCell ref="E6893:F6893"/>
    <mergeCell ref="E6894:F6894"/>
    <mergeCell ref="E6895:F6895"/>
    <mergeCell ref="E6896:G6896"/>
    <mergeCell ref="A6897:G6897"/>
    <mergeCell ref="A6898:B6898"/>
    <mergeCell ref="E6901:F6901"/>
    <mergeCell ref="A6902:B6902"/>
    <mergeCell ref="E6905:F6905"/>
    <mergeCell ref="E6906:F6906"/>
    <mergeCell ref="E6907:F6907"/>
    <mergeCell ref="E6908:F6908"/>
    <mergeCell ref="E6909:G6909"/>
    <mergeCell ref="A6910:G6910"/>
    <mergeCell ref="A6911:B6911"/>
    <mergeCell ref="E6914:F6914"/>
    <mergeCell ref="A6915:B6915"/>
    <mergeCell ref="E6918:F6918"/>
    <mergeCell ref="E6919:F6919"/>
    <mergeCell ref="E6920:F6920"/>
    <mergeCell ref="E6921:F6921"/>
    <mergeCell ref="E6922:G6922"/>
    <mergeCell ref="A6923:G6923"/>
    <mergeCell ref="A6924:B6924"/>
    <mergeCell ref="E6927:F6927"/>
    <mergeCell ref="A6928:B6928"/>
    <mergeCell ref="E6931:F6931"/>
    <mergeCell ref="E6932:F6932"/>
    <mergeCell ref="E6933:F6933"/>
    <mergeCell ref="E6934:F6934"/>
    <mergeCell ref="E6935:G6935"/>
    <mergeCell ref="A6936:G6936"/>
    <mergeCell ref="A6937:B6937"/>
    <mergeCell ref="E6940:F6940"/>
    <mergeCell ref="A6941:B6941"/>
    <mergeCell ref="E6944:F6944"/>
    <mergeCell ref="E6945:F6945"/>
    <mergeCell ref="E6946:F6946"/>
    <mergeCell ref="E6947:F6947"/>
  </mergeCells>
  <pageMargins left="0.5" right="0.5" top="0.5" bottom="0.5" header="0.0" footer="0.0"/>
  <pageSetup orientation="portrait" scale="85" paperSize="9"/>
  <drawing r:id="rIdDr4"/>
</worksheet>
</file>

<file path=xl/worksheets/sheet5.xml><?xml version="1.0" encoding="utf-8"?>
<worksheet xmlns="http://schemas.openxmlformats.org/spreadsheetml/2006/main" xmlns:r="http://schemas.openxmlformats.org/officeDocument/2006/relationships">
  <sheetPr>
    <outlinePr summaryBelow="0"/>
  </sheetPr>
  <dimension ref="A1:G127"/>
  <sheetViews>
    <sheetView workbookViewId="0"/>
  </sheetViews>
  <sheetFormatPr defaultRowHeight="15"/>
  <cols>
    <col min="1" max="1" customWidth="true" width="9.333333"/>
    <col min="2" max="2" customWidth="true" width="68.666664"/>
    <col min="3" max="3" customWidth="true" width="8.833333"/>
    <col min="4" max="4" customWidth="true" width="2.5"/>
    <col min="5" max="5" customWidth="true" width="7.6666665"/>
    <col min="6" max="6" customWidth="true" width="3.6666667"/>
    <col min="7" max="7" customWidth="true" width="14.5"/>
  </cols>
  <sheetData>
    <row r="1" customHeight="1" ht="102">
      <c r="A1" s="1" t="inlineStr"/>
      <c r="B1" s="1" t="inlineStr"/>
      <c r="C1" s="1" t="inlineStr"/>
      <c r="D1" s="1" t="inlineStr"/>
      <c r="E1" s="1" t="inlineStr"/>
      <c r="F1" s="1" t="inlineStr"/>
      <c r="G1" s="1" t="inlineStr"/>
    </row>
    <row r="2" customHeight="1" ht="12">
      <c r="A2" s="2" t="inlineStr"/>
      <c r="B2" s="3" t="inlineStr">
        <is>
          <r>
            <t xml:space="preserve">
</t>
          </r>
        </is>
      </c>
      <c r="C2" s="3" t="inlineStr"/>
      <c r="D2" s="3" t="inlineStr"/>
      <c r="E2" s="3" t="inlineStr"/>
      <c r="F2" s="2" t="inlineStr"/>
      <c r="G2" s="2" t="inlineStr"/>
    </row>
    <row r="3" customHeight="1" ht="15">
      <c r="A3" s="37" t="inlineStr">
        <is>
          <r>
            <t xml:space="preserve">COD</t>
          </r>
        </is>
      </c>
      <c r="B3" s="37" t="inlineStr">
        <is>
          <r>
            <t xml:space="preserve">DESCRIÇÃO</t>
          </r>
        </is>
      </c>
      <c r="C3" s="38" t="inlineStr">
        <is>
          <r>
            <t xml:space="preserve">HORISTA %</t>
          </r>
        </is>
      </c>
      <c r="D3" s="38" t="inlineStr"/>
      <c r="E3" s="38" t="inlineStr">
        <is>
          <r>
            <t xml:space="preserve">MENSALISTA %</t>
          </r>
        </is>
      </c>
      <c r="F3" s="38" t="inlineStr"/>
      <c r="G3" s="2" t="inlineStr"/>
    </row>
    <row r="4" customHeight="1" ht="12">
      <c r="A4" s="2" t="inlineStr"/>
      <c r="B4" s="3" t="inlineStr">
        <is>
          <r>
            <t xml:space="preserve">
</t>
          </r>
        </is>
      </c>
      <c r="C4" s="3" t="inlineStr"/>
      <c r="D4" s="2" t="inlineStr"/>
      <c r="E4" s="2" t="inlineStr"/>
      <c r="F4" s="2" t="inlineStr"/>
      <c r="G4" s="2" t="inlineStr"/>
    </row>
    <row r="5" customHeight="1" ht="13">
      <c r="A5" s="39" t="inlineStr">
        <is>
          <r>
            <t xml:space="preserve">A</t>
          </r>
        </is>
      </c>
      <c r="B5" s="40" t="inlineStr">
        <is>
          <r>
            <t xml:space="preserve">GRUPO A</t>
          </r>
        </is>
      </c>
      <c r="C5" s="2" t="inlineStr"/>
      <c r="D5" s="2" t="inlineStr"/>
      <c r="E5" s="2" t="inlineStr"/>
      <c r="F5" s="2" t="inlineStr"/>
      <c r="G5" s="2" t="inlineStr"/>
    </row>
    <row r="6" customHeight="1" ht="13">
      <c r="A6" s="41" t="inlineStr">
        <is>
          <r>
            <t xml:space="preserve">A1</t>
          </r>
        </is>
      </c>
      <c r="B6" s="42" t="inlineStr">
        <is>
          <r>
            <t xml:space="preserve">INSS </t>
          </r>
        </is>
      </c>
      <c r="C6" s="43" t="n">
        <v>20.0</v>
      </c>
      <c r="D6" s="43" t="inlineStr"/>
      <c r="E6" s="44" t="n">
        <v>20.0</v>
      </c>
      <c r="F6" s="44" t="inlineStr"/>
      <c r="G6" s="2" t="inlineStr"/>
    </row>
    <row r="7" customHeight="1" ht="13">
      <c r="A7" s="41" t="inlineStr">
        <is>
          <r>
            <t xml:space="preserve">A2</t>
          </r>
        </is>
      </c>
      <c r="B7" s="42" t="inlineStr">
        <is>
          <r>
            <t xml:space="preserve">SESI </t>
          </r>
        </is>
      </c>
      <c r="C7" s="43" t="n">
        <v>1.5</v>
      </c>
      <c r="D7" s="43" t="inlineStr"/>
      <c r="E7" s="44" t="n">
        <v>1.5</v>
      </c>
      <c r="F7" s="44" t="inlineStr"/>
      <c r="G7" s="2" t="inlineStr"/>
    </row>
    <row r="8" customHeight="1" ht="13">
      <c r="A8" s="41" t="inlineStr">
        <is>
          <r>
            <t xml:space="preserve">A3</t>
          </r>
        </is>
      </c>
      <c r="B8" s="42" t="inlineStr">
        <is>
          <r>
            <t xml:space="preserve">SENAI </t>
          </r>
        </is>
      </c>
      <c r="C8" s="43" t="n">
        <v>1.0</v>
      </c>
      <c r="D8" s="43" t="inlineStr"/>
      <c r="E8" s="44" t="n">
        <v>1.0</v>
      </c>
      <c r="F8" s="44" t="inlineStr"/>
      <c r="G8" s="2" t="inlineStr"/>
    </row>
    <row r="9" customHeight="1" ht="13">
      <c r="A9" s="41" t="inlineStr">
        <is>
          <r>
            <t xml:space="preserve">A4</t>
          </r>
        </is>
      </c>
      <c r="B9" s="42" t="inlineStr">
        <is>
          <r>
            <t xml:space="preserve">INCRA </t>
          </r>
        </is>
      </c>
      <c r="C9" s="43" t="n">
        <v>0.2</v>
      </c>
      <c r="D9" s="43" t="inlineStr"/>
      <c r="E9" s="44" t="n">
        <v>0.2</v>
      </c>
      <c r="F9" s="44" t="inlineStr"/>
      <c r="G9" s="2" t="inlineStr"/>
    </row>
    <row r="10" customHeight="1" ht="13">
      <c r="A10" s="41" t="inlineStr">
        <is>
          <r>
            <t xml:space="preserve">A5</t>
          </r>
        </is>
      </c>
      <c r="B10" s="42" t="inlineStr">
        <is>
          <r>
            <t xml:space="preserve">SEBRAE </t>
          </r>
        </is>
      </c>
      <c r="C10" s="43" t="n">
        <v>0.6</v>
      </c>
      <c r="D10" s="43" t="inlineStr"/>
      <c r="E10" s="44" t="n">
        <v>0.6</v>
      </c>
      <c r="F10" s="44" t="inlineStr"/>
      <c r="G10" s="2" t="inlineStr"/>
    </row>
    <row r="11" customHeight="1" ht="13">
      <c r="A11" s="41" t="inlineStr">
        <is>
          <r>
            <t xml:space="preserve">A6</t>
          </r>
        </is>
      </c>
      <c r="B11" s="42" t="inlineStr">
        <is>
          <r>
            <t xml:space="preserve">Salário Educação </t>
          </r>
        </is>
      </c>
      <c r="C11" s="43" t="n">
        <v>2.5</v>
      </c>
      <c r="D11" s="43" t="inlineStr"/>
      <c r="E11" s="44" t="n">
        <v>2.5</v>
      </c>
      <c r="F11" s="44" t="inlineStr"/>
      <c r="G11" s="2" t="inlineStr"/>
    </row>
    <row r="12" customHeight="1" ht="13">
      <c r="A12" s="41" t="inlineStr">
        <is>
          <r>
            <t xml:space="preserve">A7</t>
          </r>
        </is>
      </c>
      <c r="B12" s="42" t="inlineStr">
        <is>
          <r>
            <t xml:space="preserve">Seguro Contra Acidentes de Trabalho </t>
          </r>
        </is>
      </c>
      <c r="C12" s="43" t="n">
        <v>3.0</v>
      </c>
      <c r="D12" s="43" t="inlineStr"/>
      <c r="E12" s="44" t="n">
        <v>3.0</v>
      </c>
      <c r="F12" s="44" t="inlineStr"/>
      <c r="G12" s="2" t="inlineStr"/>
    </row>
    <row r="13" customHeight="1" ht="13">
      <c r="A13" s="41" t="inlineStr">
        <is>
          <r>
            <t xml:space="preserve">A8</t>
          </r>
        </is>
      </c>
      <c r="B13" s="42" t="inlineStr">
        <is>
          <r>
            <t xml:space="preserve">FGTS </t>
          </r>
        </is>
      </c>
      <c r="C13" s="43" t="n">
        <v>8.0</v>
      </c>
      <c r="D13" s="43" t="inlineStr"/>
      <c r="E13" s="44" t="n">
        <v>8.0</v>
      </c>
      <c r="F13" s="44" t="inlineStr"/>
      <c r="G13" s="2" t="inlineStr"/>
    </row>
    <row r="14" customHeight="1" ht="13">
      <c r="A14" s="41" t="inlineStr">
        <is>
          <r>
            <t xml:space="preserve">A9</t>
          </r>
        </is>
      </c>
      <c r="B14" s="42" t="inlineStr">
        <is>
          <r>
            <t xml:space="preserve">SECONCI </t>
          </r>
        </is>
      </c>
      <c r="C14" s="43" t="n">
        <v>0.0</v>
      </c>
      <c r="D14" s="43" t="inlineStr"/>
      <c r="E14" s="44" t="n">
        <v>0.0</v>
      </c>
      <c r="F14" s="44" t="inlineStr"/>
      <c r="G14" s="2" t="inlineStr"/>
    </row>
    <row r="15" customHeight="1" ht="15">
      <c r="A15" s="2" t="inlineStr"/>
      <c r="B15" s="45" t="inlineStr">
        <is>
          <r>
            <t xml:space="preserve">TOTAL</t>
          </r>
        </is>
      </c>
      <c r="C15" s="46" t="n">
        <v>36.8</v>
      </c>
      <c r="D15" s="46" t="inlineStr"/>
      <c r="E15" s="46" t="n">
        <v>36.8</v>
      </c>
      <c r="F15" s="46" t="inlineStr"/>
      <c r="G15" s="2" t="inlineStr"/>
    </row>
    <row r="16" customHeight="1" ht="12">
      <c r="A16" s="2" t="inlineStr"/>
      <c r="B16" s="3" t="inlineStr">
        <is>
          <r>
            <t xml:space="preserve">
</t>
          </r>
        </is>
      </c>
      <c r="C16" s="3" t="inlineStr"/>
      <c r="D16" s="2" t="inlineStr"/>
      <c r="E16" s="2" t="inlineStr"/>
      <c r="F16" s="2" t="inlineStr"/>
      <c r="G16" s="2" t="inlineStr"/>
    </row>
    <row r="17" customHeight="1" ht="13">
      <c r="A17" s="39" t="inlineStr">
        <is>
          <r>
            <t xml:space="preserve">B</t>
          </r>
        </is>
      </c>
      <c r="B17" s="40" t="inlineStr">
        <is>
          <r>
            <t xml:space="preserve">GRUPO B</t>
          </r>
        </is>
      </c>
      <c r="C17" s="2" t="inlineStr"/>
      <c r="D17" s="2" t="inlineStr"/>
      <c r="E17" s="2" t="inlineStr"/>
      <c r="F17" s="2" t="inlineStr"/>
      <c r="G17" s="2" t="inlineStr"/>
    </row>
    <row r="18" customHeight="1" ht="13">
      <c r="A18" s="41" t="inlineStr">
        <is>
          <r>
            <t xml:space="preserve">B1</t>
          </r>
        </is>
      </c>
      <c r="B18" s="42" t="inlineStr">
        <is>
          <r>
            <t xml:space="preserve">Repouso Semanal Remunerado </t>
          </r>
        </is>
      </c>
      <c r="C18" s="43" t="n">
        <v>17.85</v>
      </c>
      <c r="D18" s="43" t="inlineStr"/>
      <c r="E18" s="44" t="n">
        <v>0.0</v>
      </c>
      <c r="F18" s="44" t="inlineStr"/>
      <c r="G18" s="2" t="inlineStr"/>
    </row>
    <row r="19" customHeight="1" ht="13">
      <c r="A19" s="41" t="inlineStr">
        <is>
          <r>
            <t xml:space="preserve">B2</t>
          </r>
        </is>
      </c>
      <c r="B19" s="42" t="inlineStr">
        <is>
          <r>
            <t xml:space="preserve">Feriados </t>
          </r>
        </is>
      </c>
      <c r="C19" s="43" t="n">
        <v>3.71</v>
      </c>
      <c r="D19" s="43" t="inlineStr"/>
      <c r="E19" s="44" t="n">
        <v>0.0</v>
      </c>
      <c r="F19" s="44" t="inlineStr"/>
      <c r="G19" s="2" t="inlineStr"/>
    </row>
    <row r="20" customHeight="1" ht="13">
      <c r="A20" s="41" t="inlineStr">
        <is>
          <r>
            <t xml:space="preserve">B3</t>
          </r>
        </is>
      </c>
      <c r="B20" s="42" t="inlineStr">
        <is>
          <r>
            <t xml:space="preserve">Auxíl io - Enfermidade </t>
          </r>
        </is>
      </c>
      <c r="C20" s="43" t="n">
        <v>0.87</v>
      </c>
      <c r="D20" s="43" t="inlineStr"/>
      <c r="E20" s="44" t="n">
        <v>0.66</v>
      </c>
      <c r="F20" s="44" t="inlineStr"/>
      <c r="G20" s="2" t="inlineStr"/>
    </row>
    <row r="21" customHeight="1" ht="13">
      <c r="A21" s="41" t="inlineStr">
        <is>
          <r>
            <t xml:space="preserve">B4</t>
          </r>
        </is>
      </c>
      <c r="B21" s="42" t="inlineStr">
        <is>
          <r>
            <t xml:space="preserve">13º Salário </t>
          </r>
        </is>
      </c>
      <c r="C21" s="43" t="n">
        <v>11.03</v>
      </c>
      <c r="D21" s="43" t="inlineStr"/>
      <c r="E21" s="44" t="n">
        <v>8.33</v>
      </c>
      <c r="F21" s="44" t="inlineStr"/>
      <c r="G21" s="2" t="inlineStr"/>
    </row>
    <row r="22" customHeight="1" ht="13">
      <c r="A22" s="41" t="inlineStr">
        <is>
          <r>
            <t xml:space="preserve">B5</t>
          </r>
        </is>
      </c>
      <c r="B22" s="42" t="inlineStr">
        <is>
          <r>
            <t xml:space="preserve">Licença Paternidade </t>
          </r>
        </is>
      </c>
      <c r="C22" s="43" t="n">
        <v>0.07</v>
      </c>
      <c r="D22" s="43" t="inlineStr"/>
      <c r="E22" s="44" t="n">
        <v>0.05</v>
      </c>
      <c r="F22" s="44" t="inlineStr"/>
      <c r="G22" s="2" t="inlineStr"/>
    </row>
    <row r="23" customHeight="1" ht="13">
      <c r="A23" s="41" t="inlineStr">
        <is>
          <r>
            <t xml:space="preserve">B6</t>
          </r>
        </is>
      </c>
      <c r="B23" s="42" t="inlineStr">
        <is>
          <r>
            <t xml:space="preserve">Faltas Justificadas </t>
          </r>
        </is>
      </c>
      <c r="C23" s="43" t="n">
        <v>0.74</v>
      </c>
      <c r="D23" s="43" t="inlineStr"/>
      <c r="E23" s="44" t="n">
        <v>0.56</v>
      </c>
      <c r="F23" s="44" t="inlineStr"/>
      <c r="G23" s="2" t="inlineStr"/>
    </row>
    <row r="24" customHeight="1" ht="13">
      <c r="A24" s="41" t="inlineStr">
        <is>
          <r>
            <t xml:space="preserve">B7</t>
          </r>
        </is>
      </c>
      <c r="B24" s="42" t="inlineStr">
        <is>
          <r>
            <t xml:space="preserve">Dias de Chuvas </t>
          </r>
        </is>
      </c>
      <c r="C24" s="43" t="n">
        <v>1.59</v>
      </c>
      <c r="D24" s="43" t="inlineStr"/>
      <c r="E24" s="44" t="n">
        <v>0.0</v>
      </c>
      <c r="F24" s="44" t="inlineStr"/>
      <c r="G24" s="2" t="inlineStr"/>
    </row>
    <row r="25" customHeight="1" ht="13">
      <c r="A25" s="41" t="inlineStr">
        <is>
          <r>
            <t xml:space="preserve">B8</t>
          </r>
        </is>
      </c>
      <c r="B25" s="42" t="inlineStr">
        <is>
          <r>
            <t xml:space="preserve">Auxíl io Acidente de Trabalho </t>
          </r>
        </is>
      </c>
      <c r="C25" s="43" t="n">
        <v>0.11</v>
      </c>
      <c r="D25" s="43" t="inlineStr"/>
      <c r="E25" s="44" t="n">
        <v>0.08</v>
      </c>
      <c r="F25" s="44" t="inlineStr"/>
      <c r="G25" s="2" t="inlineStr"/>
    </row>
    <row r="26" customHeight="1" ht="13">
      <c r="A26" s="41" t="inlineStr">
        <is>
          <r>
            <t xml:space="preserve">B9</t>
          </r>
        </is>
      </c>
      <c r="B26" s="42" t="inlineStr">
        <is>
          <r>
            <t xml:space="preserve">Férias Gozadas </t>
          </r>
        </is>
      </c>
      <c r="C26" s="43" t="n">
        <v>12.35</v>
      </c>
      <c r="D26" s="43" t="inlineStr"/>
      <c r="E26" s="44" t="n">
        <v>9.33</v>
      </c>
      <c r="F26" s="44" t="inlineStr"/>
      <c r="G26" s="2" t="inlineStr"/>
    </row>
    <row r="27" customHeight="1" ht="13">
      <c r="A27" s="41" t="inlineStr">
        <is>
          <r>
            <t xml:space="preserve">B10</t>
          </r>
        </is>
      </c>
      <c r="B27" s="42" t="inlineStr">
        <is>
          <r>
            <t xml:space="preserve">Salário Maternidade </t>
          </r>
        </is>
      </c>
      <c r="C27" s="43" t="n">
        <v>0.04</v>
      </c>
      <c r="D27" s="43" t="inlineStr"/>
      <c r="E27" s="44" t="n">
        <v>0.03</v>
      </c>
      <c r="F27" s="44" t="inlineStr"/>
      <c r="G27" s="2" t="inlineStr"/>
    </row>
    <row r="28" customHeight="1" ht="15">
      <c r="A28" s="2" t="inlineStr"/>
      <c r="B28" s="45" t="inlineStr">
        <is>
          <r>
            <t xml:space="preserve">TOTAL</t>
          </r>
        </is>
      </c>
      <c r="C28" s="46" t="n">
        <v>48.36000000000001</v>
      </c>
      <c r="D28" s="46" t="inlineStr"/>
      <c r="E28" s="46" t="n">
        <v>19.040000000000003</v>
      </c>
      <c r="F28" s="46" t="inlineStr"/>
      <c r="G28" s="2" t="inlineStr"/>
    </row>
    <row r="29" customHeight="1" ht="12">
      <c r="A29" s="2" t="inlineStr"/>
      <c r="B29" s="3" t="inlineStr">
        <is>
          <r>
            <t xml:space="preserve">
</t>
          </r>
        </is>
      </c>
      <c r="C29" s="3" t="inlineStr"/>
      <c r="D29" s="2" t="inlineStr"/>
      <c r="E29" s="2" t="inlineStr"/>
      <c r="F29" s="2" t="inlineStr"/>
      <c r="G29" s="2" t="inlineStr"/>
    </row>
    <row r="30" customHeight="1" ht="13">
      <c r="A30" s="39" t="inlineStr">
        <is>
          <r>
            <t xml:space="preserve">C</t>
          </r>
        </is>
      </c>
      <c r="B30" s="40" t="inlineStr">
        <is>
          <r>
            <t xml:space="preserve">GRUPO C</t>
          </r>
        </is>
      </c>
      <c r="C30" s="2" t="inlineStr"/>
      <c r="D30" s="2" t="inlineStr"/>
      <c r="E30" s="2" t="inlineStr"/>
      <c r="F30" s="2" t="inlineStr"/>
      <c r="G30" s="2" t="inlineStr"/>
    </row>
    <row r="31" customHeight="1" ht="13">
      <c r="A31" s="41" t="inlineStr">
        <is>
          <r>
            <t xml:space="preserve">C1</t>
          </r>
        </is>
      </c>
      <c r="B31" s="42" t="inlineStr">
        <is>
          <r>
            <t xml:space="preserve">Aviso Prévio Indenizado </t>
          </r>
        </is>
      </c>
      <c r="C31" s="43" t="n">
        <v>5.52</v>
      </c>
      <c r="D31" s="43" t="inlineStr"/>
      <c r="E31" s="44" t="n">
        <v>4.17</v>
      </c>
      <c r="F31" s="44" t="inlineStr"/>
      <c r="G31" s="2" t="inlineStr"/>
    </row>
    <row r="32" customHeight="1" ht="13">
      <c r="A32" s="41" t="inlineStr">
        <is>
          <r>
            <t xml:space="preserve">C2</t>
          </r>
        </is>
      </c>
      <c r="B32" s="42" t="inlineStr">
        <is>
          <r>
            <t xml:space="preserve">Aviso Prévio Trabalhado </t>
          </r>
        </is>
      </c>
      <c r="C32" s="43" t="n">
        <v>0.13</v>
      </c>
      <c r="D32" s="43" t="inlineStr"/>
      <c r="E32" s="44" t="n">
        <v>0.1</v>
      </c>
      <c r="F32" s="44" t="inlineStr"/>
      <c r="G32" s="2" t="inlineStr"/>
    </row>
    <row r="33" customHeight="1" ht="13">
      <c r="A33" s="41" t="inlineStr">
        <is>
          <r>
            <t xml:space="preserve">C3</t>
          </r>
        </is>
      </c>
      <c r="B33" s="42" t="inlineStr">
        <is>
          <r>
            <t xml:space="preserve">Férias Indenizadas </t>
          </r>
        </is>
      </c>
      <c r="C33" s="43" t="n">
        <v>1.72</v>
      </c>
      <c r="D33" s="43" t="inlineStr"/>
      <c r="E33" s="44" t="n">
        <v>1.3</v>
      </c>
      <c r="F33" s="44" t="inlineStr"/>
      <c r="G33" s="2" t="inlineStr"/>
    </row>
    <row r="34" customHeight="1" ht="13">
      <c r="A34" s="41" t="inlineStr">
        <is>
          <r>
            <t xml:space="preserve">C4</t>
          </r>
        </is>
      </c>
      <c r="B34" s="42" t="inlineStr">
        <is>
          <r>
            <t xml:space="preserve">Depósito Rescisão Sem Justa Causa </t>
          </r>
        </is>
      </c>
      <c r="C34" s="43" t="n">
        <v>2.87</v>
      </c>
      <c r="D34" s="43" t="inlineStr"/>
      <c r="E34" s="44" t="n">
        <v>2.17</v>
      </c>
      <c r="F34" s="44" t="inlineStr"/>
      <c r="G34" s="2" t="inlineStr"/>
    </row>
    <row r="35" customHeight="1" ht="13">
      <c r="A35" s="41" t="inlineStr">
        <is>
          <r>
            <t xml:space="preserve">C5</t>
          </r>
        </is>
      </c>
      <c r="B35" s="42" t="inlineStr">
        <is>
          <r>
            <t xml:space="preserve">Indenização Adicional </t>
          </r>
        </is>
      </c>
      <c r="C35" s="43" t="n">
        <v>0.46</v>
      </c>
      <c r="D35" s="43" t="inlineStr"/>
      <c r="E35" s="44" t="n">
        <v>0.35</v>
      </c>
      <c r="F35" s="44" t="inlineStr"/>
      <c r="G35" s="2" t="inlineStr"/>
    </row>
    <row r="36" customHeight="1" ht="15">
      <c r="A36" s="2" t="inlineStr"/>
      <c r="B36" s="45" t="inlineStr">
        <is>
          <r>
            <t xml:space="preserve">TOTAL</t>
          </r>
        </is>
      </c>
      <c r="C36" s="46" t="n">
        <v>10.7</v>
      </c>
      <c r="D36" s="46" t="inlineStr"/>
      <c r="E36" s="46" t="n">
        <v>8.09</v>
      </c>
      <c r="F36" s="46" t="inlineStr"/>
      <c r="G36" s="2" t="inlineStr"/>
    </row>
    <row r="37" customHeight="1" ht="12">
      <c r="A37" s="2" t="inlineStr"/>
      <c r="B37" s="3" t="inlineStr">
        <is>
          <r>
            <t xml:space="preserve">
</t>
          </r>
        </is>
      </c>
      <c r="C37" s="3" t="inlineStr"/>
      <c r="D37" s="2" t="inlineStr"/>
      <c r="E37" s="2" t="inlineStr"/>
      <c r="F37" s="2" t="inlineStr"/>
      <c r="G37" s="2" t="inlineStr"/>
    </row>
    <row r="38" customHeight="1" ht="13">
      <c r="A38" s="39" t="inlineStr">
        <is>
          <r>
            <t xml:space="preserve">D</t>
          </r>
        </is>
      </c>
      <c r="B38" s="40" t="inlineStr">
        <is>
          <r>
            <t xml:space="preserve">GRUPO D</t>
          </r>
        </is>
      </c>
      <c r="C38" s="2" t="inlineStr"/>
      <c r="D38" s="2" t="inlineStr"/>
      <c r="E38" s="2" t="inlineStr"/>
      <c r="F38" s="2" t="inlineStr"/>
      <c r="G38" s="2" t="inlineStr"/>
    </row>
    <row r="39" customHeight="1" ht="13">
      <c r="A39" s="41" t="inlineStr">
        <is>
          <r>
            <t xml:space="preserve">D1</t>
          </r>
        </is>
      </c>
      <c r="B39" s="42" t="inlineStr">
        <is>
          <r>
            <t xml:space="preserve">Reincidência de Grupo A sobre Grupo B </t>
          </r>
        </is>
      </c>
      <c r="C39" s="43" t="n">
        <v>17.8</v>
      </c>
      <c r="D39" s="43" t="inlineStr"/>
      <c r="E39" s="44" t="n">
        <v>7.01</v>
      </c>
      <c r="F39" s="44" t="inlineStr"/>
      <c r="G39" s="2" t="inlineStr"/>
    </row>
    <row r="40" customHeight="1" ht="18">
      <c r="A40" s="41" t="inlineStr">
        <is>
          <r>
            <t xml:space="preserve">D2</t>
          </r>
        </is>
      </c>
      <c r="B40" s="42" t="inlineStr">
        <is>
          <r>
            <t xml:space="preserve">Reincidência de Grupo A sobre Aviso Prévio Trabalhado e Reincidência do FGTS sobre Aviso Prévio Indenizado </t>
          </r>
        </is>
      </c>
      <c r="C40" s="43" t="n">
        <v>0.49</v>
      </c>
      <c r="D40" s="43" t="inlineStr"/>
      <c r="E40" s="44" t="n">
        <v>0.37</v>
      </c>
      <c r="F40" s="44" t="inlineStr"/>
      <c r="G40" s="2" t="inlineStr"/>
    </row>
    <row r="41" customHeight="1" ht="15">
      <c r="A41" s="2" t="inlineStr"/>
      <c r="B41" s="45" t="inlineStr">
        <is>
          <r>
            <t xml:space="preserve">TOTAL</t>
          </r>
        </is>
      </c>
      <c r="C41" s="46" t="n">
        <v>18.29</v>
      </c>
      <c r="D41" s="46" t="inlineStr"/>
      <c r="E41" s="46" t="n">
        <v>7.38</v>
      </c>
      <c r="F41" s="46" t="inlineStr"/>
      <c r="G41" s="2" t="inlineStr"/>
    </row>
    <row r="42" customHeight="1" ht="15">
      <c r="A42" s="2" t="inlineStr"/>
      <c r="B42" s="3" t="inlineStr">
        <is>
          <r>
            <t xml:space="preserve">
</t>
          </r>
        </is>
      </c>
      <c r="C42" s="3" t="inlineStr"/>
      <c r="D42" s="3" t="inlineStr"/>
      <c r="E42" s="2" t="inlineStr"/>
      <c r="F42" s="2" t="inlineStr"/>
      <c r="G42" s="2" t="inlineStr"/>
    </row>
    <row r="43" customHeight="1" ht="20">
      <c r="A43" s="2" t="inlineStr"/>
      <c r="B43" s="47" t="inlineStr">
        <is>
          <r>
            <t xml:space="preserve">A + B + C + D =</t>
          </r>
        </is>
      </c>
      <c r="C43" s="48" t="n">
        <v>114.15</v>
      </c>
      <c r="D43" s="48" t="inlineStr"/>
      <c r="E43" s="48" t="n">
        <v>71.31</v>
      </c>
      <c r="F43" s="48" t="inlineStr"/>
      <c r="G43" s="2" t="inlineStr"/>
    </row>
    <row r="44" customHeight="1" ht="12">
      <c r="A44" s="2" t="inlineStr"/>
      <c r="B44" s="3" t="inlineStr">
        <is>
          <r>
            <t xml:space="preserve">
</t>
          </r>
        </is>
      </c>
      <c r="C44" s="3" t="inlineStr"/>
      <c r="D44" s="3" t="inlineStr"/>
      <c r="E44" s="3" t="inlineStr"/>
      <c r="F44" s="2" t="inlineStr"/>
      <c r="G44" s="2" t="inlineStr"/>
    </row>
    <row r="45" customHeight="1" ht="15">
      <c r="A45" s="37" t="inlineStr">
        <is>
          <r>
            <t xml:space="preserve">COD</t>
          </r>
        </is>
      </c>
      <c r="B45" s="37" t="inlineStr">
        <is>
          <r>
            <t xml:space="preserve">DESCRIÇÃO</t>
          </r>
        </is>
      </c>
      <c r="C45" s="38" t="inlineStr">
        <is>
          <r>
            <t xml:space="preserve">HORISTA %</t>
          </r>
        </is>
      </c>
      <c r="D45" s="38" t="inlineStr"/>
      <c r="E45" s="38" t="inlineStr">
        <is>
          <r>
            <t xml:space="preserve">MENSALISTA %</t>
          </r>
        </is>
      </c>
      <c r="F45" s="38" t="inlineStr"/>
      <c r="G45" s="2" t="inlineStr"/>
    </row>
    <row r="46" customHeight="1" ht="12">
      <c r="A46" s="2" t="inlineStr"/>
      <c r="B46" s="3" t="inlineStr">
        <is>
          <r>
            <t xml:space="preserve">
</t>
          </r>
        </is>
      </c>
      <c r="C46" s="3" t="inlineStr"/>
      <c r="D46" s="2" t="inlineStr"/>
      <c r="E46" s="2" t="inlineStr"/>
      <c r="F46" s="2" t="inlineStr"/>
      <c r="G46" s="2" t="inlineStr"/>
    </row>
    <row r="47" customHeight="1" ht="13">
      <c r="A47" s="39" t="inlineStr">
        <is>
          <r>
            <t xml:space="preserve">A</t>
          </r>
        </is>
      </c>
      <c r="B47" s="40" t="inlineStr">
        <is>
          <r>
            <t xml:space="preserve">GRUPO A</t>
          </r>
        </is>
      </c>
      <c r="C47" s="2" t="inlineStr"/>
      <c r="D47" s="2" t="inlineStr"/>
      <c r="E47" s="2" t="inlineStr"/>
      <c r="F47" s="2" t="inlineStr"/>
      <c r="G47" s="2" t="inlineStr"/>
    </row>
    <row r="48" customHeight="1" ht="13">
      <c r="A48" s="41" t="inlineStr">
        <is>
          <r>
            <t xml:space="preserve">A1</t>
          </r>
        </is>
      </c>
      <c r="B48" s="42" t="inlineStr">
        <is>
          <r>
            <t xml:space="preserve">INSS </t>
          </r>
        </is>
      </c>
      <c r="C48" s="43" t="n">
        <v>20.0</v>
      </c>
      <c r="D48" s="43" t="inlineStr"/>
      <c r="E48" s="44" t="n">
        <v>20.0</v>
      </c>
      <c r="F48" s="44" t="inlineStr"/>
      <c r="G48" s="2" t="inlineStr"/>
    </row>
    <row r="49" customHeight="1" ht="13">
      <c r="A49" s="41" t="inlineStr">
        <is>
          <r>
            <t xml:space="preserve">A2</t>
          </r>
        </is>
      </c>
      <c r="B49" s="42" t="inlineStr">
        <is>
          <r>
            <t xml:space="preserve">SESI </t>
          </r>
        </is>
      </c>
      <c r="C49" s="43" t="n">
        <v>1.5</v>
      </c>
      <c r="D49" s="43" t="inlineStr"/>
      <c r="E49" s="44" t="n">
        <v>1.5</v>
      </c>
      <c r="F49" s="44" t="inlineStr"/>
      <c r="G49" s="2" t="inlineStr"/>
    </row>
    <row r="50" customHeight="1" ht="13">
      <c r="A50" s="41" t="inlineStr">
        <is>
          <r>
            <t xml:space="preserve">A3</t>
          </r>
        </is>
      </c>
      <c r="B50" s="42" t="inlineStr">
        <is>
          <r>
            <t xml:space="preserve">SENAI </t>
          </r>
        </is>
      </c>
      <c r="C50" s="43" t="n">
        <v>1.0</v>
      </c>
      <c r="D50" s="43" t="inlineStr"/>
      <c r="E50" s="44" t="n">
        <v>1.0</v>
      </c>
      <c r="F50" s="44" t="inlineStr"/>
      <c r="G50" s="2" t="inlineStr"/>
    </row>
    <row r="51" customHeight="1" ht="13">
      <c r="A51" s="41" t="inlineStr">
        <is>
          <r>
            <t xml:space="preserve">A4</t>
          </r>
        </is>
      </c>
      <c r="B51" s="42" t="inlineStr">
        <is>
          <r>
            <t xml:space="preserve">INCRA </t>
          </r>
        </is>
      </c>
      <c r="C51" s="43" t="n">
        <v>0.2</v>
      </c>
      <c r="D51" s="43" t="inlineStr"/>
      <c r="E51" s="44" t="n">
        <v>0.2</v>
      </c>
      <c r="F51" s="44" t="inlineStr"/>
      <c r="G51" s="2" t="inlineStr"/>
    </row>
    <row r="52" customHeight="1" ht="13">
      <c r="A52" s="41" t="inlineStr">
        <is>
          <r>
            <t xml:space="preserve">A5</t>
          </r>
        </is>
      </c>
      <c r="B52" s="42" t="inlineStr">
        <is>
          <r>
            <t xml:space="preserve">SEBRAE </t>
          </r>
        </is>
      </c>
      <c r="C52" s="43" t="n">
        <v>0.6</v>
      </c>
      <c r="D52" s="43" t="inlineStr"/>
      <c r="E52" s="44" t="n">
        <v>0.6</v>
      </c>
      <c r="F52" s="44" t="inlineStr"/>
      <c r="G52" s="2" t="inlineStr"/>
    </row>
    <row r="53" customHeight="1" ht="13">
      <c r="A53" s="41" t="inlineStr">
        <is>
          <r>
            <t xml:space="preserve">A6</t>
          </r>
        </is>
      </c>
      <c r="B53" s="42" t="inlineStr">
        <is>
          <r>
            <t xml:space="preserve">Salário Educação </t>
          </r>
        </is>
      </c>
      <c r="C53" s="43" t="n">
        <v>2.5</v>
      </c>
      <c r="D53" s="43" t="inlineStr"/>
      <c r="E53" s="44" t="n">
        <v>2.5</v>
      </c>
      <c r="F53" s="44" t="inlineStr"/>
      <c r="G53" s="2" t="inlineStr"/>
    </row>
    <row r="54" customHeight="1" ht="13">
      <c r="A54" s="41" t="inlineStr">
        <is>
          <r>
            <t xml:space="preserve">A7</t>
          </r>
        </is>
      </c>
      <c r="B54" s="42" t="inlineStr">
        <is>
          <r>
            <t xml:space="preserve">Seguro Contra Acidentes de Trabalho </t>
          </r>
        </is>
      </c>
      <c r="C54" s="43" t="n">
        <v>3.0</v>
      </c>
      <c r="D54" s="43" t="inlineStr"/>
      <c r="E54" s="44" t="n">
        <v>3.0</v>
      </c>
      <c r="F54" s="44" t="inlineStr"/>
      <c r="G54" s="2" t="inlineStr"/>
    </row>
    <row r="55" customHeight="1" ht="13">
      <c r="A55" s="41" t="inlineStr">
        <is>
          <r>
            <t xml:space="preserve">A8</t>
          </r>
        </is>
      </c>
      <c r="B55" s="42" t="inlineStr">
        <is>
          <r>
            <t xml:space="preserve">FGTS </t>
          </r>
        </is>
      </c>
      <c r="C55" s="43" t="n">
        <v>8.0</v>
      </c>
      <c r="D55" s="43" t="inlineStr"/>
      <c r="E55" s="44" t="n">
        <v>8.0</v>
      </c>
      <c r="F55" s="44" t="inlineStr"/>
      <c r="G55" s="2" t="inlineStr"/>
    </row>
    <row r="56" customHeight="1" ht="13">
      <c r="A56" s="41" t="inlineStr">
        <is>
          <r>
            <t xml:space="preserve">A9</t>
          </r>
        </is>
      </c>
      <c r="B56" s="42" t="inlineStr">
        <is>
          <r>
            <t xml:space="preserve">SECONCI </t>
          </r>
        </is>
      </c>
      <c r="C56" s="43" t="n">
        <v>0.0</v>
      </c>
      <c r="D56" s="43" t="inlineStr"/>
      <c r="E56" s="44" t="n">
        <v>0.0</v>
      </c>
      <c r="F56" s="44" t="inlineStr"/>
      <c r="G56" s="2" t="inlineStr"/>
    </row>
    <row r="57" customHeight="1" ht="15">
      <c r="A57" s="2" t="inlineStr"/>
      <c r="B57" s="45" t="inlineStr">
        <is>
          <r>
            <t xml:space="preserve">TOTAL</t>
          </r>
        </is>
      </c>
      <c r="C57" s="46" t="n">
        <v>36.8</v>
      </c>
      <c r="D57" s="46" t="inlineStr"/>
      <c r="E57" s="46" t="n">
        <v>36.8</v>
      </c>
      <c r="F57" s="46" t="inlineStr"/>
      <c r="G57" s="2" t="inlineStr"/>
    </row>
    <row r="58" customHeight="1" ht="12">
      <c r="A58" s="2" t="inlineStr"/>
      <c r="B58" s="3" t="inlineStr">
        <is>
          <r>
            <t xml:space="preserve">
</t>
          </r>
        </is>
      </c>
      <c r="C58" s="3" t="inlineStr"/>
      <c r="D58" s="2" t="inlineStr"/>
      <c r="E58" s="2" t="inlineStr"/>
      <c r="F58" s="2" t="inlineStr"/>
      <c r="G58" s="2" t="inlineStr"/>
    </row>
    <row r="59" customHeight="1" ht="13">
      <c r="A59" s="39" t="inlineStr">
        <is>
          <r>
            <t xml:space="preserve">B</t>
          </r>
        </is>
      </c>
      <c r="B59" s="40" t="inlineStr">
        <is>
          <r>
            <t xml:space="preserve">GRUPO B</t>
          </r>
        </is>
      </c>
      <c r="C59" s="2" t="inlineStr"/>
      <c r="D59" s="2" t="inlineStr"/>
      <c r="E59" s="2" t="inlineStr"/>
      <c r="F59" s="2" t="inlineStr"/>
      <c r="G59" s="2" t="inlineStr"/>
    </row>
    <row r="60" customHeight="1" ht="13">
      <c r="A60" s="41" t="inlineStr">
        <is>
          <r>
            <t xml:space="preserve">B1</t>
          </r>
        </is>
      </c>
      <c r="B60" s="42" t="inlineStr">
        <is>
          <r>
            <t xml:space="preserve">Repouso Semanal Remunerado </t>
          </r>
        </is>
      </c>
      <c r="C60" s="43" t="n">
        <v>17.86</v>
      </c>
      <c r="D60" s="43" t="inlineStr"/>
      <c r="E60" s="44" t="n">
        <v>0.0</v>
      </c>
      <c r="F60" s="44" t="inlineStr"/>
      <c r="G60" s="2" t="inlineStr"/>
    </row>
    <row r="61" customHeight="1" ht="13">
      <c r="A61" s="41" t="inlineStr">
        <is>
          <r>
            <t xml:space="preserve">B2</t>
          </r>
        </is>
      </c>
      <c r="B61" s="42" t="inlineStr">
        <is>
          <r>
            <t xml:space="preserve">Feriados </t>
          </r>
        </is>
      </c>
      <c r="C61" s="43" t="n">
        <v>3.71</v>
      </c>
      <c r="D61" s="43" t="inlineStr"/>
      <c r="E61" s="44" t="n">
        <v>0.0</v>
      </c>
      <c r="F61" s="44" t="inlineStr"/>
      <c r="G61" s="2" t="inlineStr"/>
    </row>
    <row r="62" customHeight="1" ht="13">
      <c r="A62" s="41" t="inlineStr">
        <is>
          <r>
            <t xml:space="preserve">B3</t>
          </r>
        </is>
      </c>
      <c r="B62" s="42" t="inlineStr">
        <is>
          <r>
            <t xml:space="preserve">Auxílio - Enfermidade </t>
          </r>
        </is>
      </c>
      <c r="C62" s="43" t="n">
        <v>0.86</v>
      </c>
      <c r="D62" s="43" t="inlineStr"/>
      <c r="E62" s="44" t="n">
        <v>0.65</v>
      </c>
      <c r="F62" s="44" t="inlineStr"/>
      <c r="G62" s="2" t="inlineStr"/>
    </row>
    <row r="63" customHeight="1" ht="13">
      <c r="A63" s="41" t="inlineStr">
        <is>
          <r>
            <t xml:space="preserve">B4</t>
          </r>
        </is>
      </c>
      <c r="B63" s="42" t="inlineStr">
        <is>
          <r>
            <t xml:space="preserve">13º Salário </t>
          </r>
        </is>
      </c>
      <c r="C63" s="43" t="n">
        <v>11.07</v>
      </c>
      <c r="D63" s="43" t="inlineStr"/>
      <c r="E63" s="44" t="n">
        <v>8.33</v>
      </c>
      <c r="F63" s="44" t="inlineStr"/>
      <c r="G63" s="2" t="inlineStr"/>
    </row>
    <row r="64" customHeight="1" ht="13">
      <c r="A64" s="41" t="inlineStr">
        <is>
          <r>
            <t xml:space="preserve">B5</t>
          </r>
        </is>
      </c>
      <c r="B64" s="42" t="inlineStr">
        <is>
          <r>
            <t xml:space="preserve">Licença Paternidade </t>
          </r>
        </is>
      </c>
      <c r="C64" s="43" t="n">
        <v>0.07</v>
      </c>
      <c r="D64" s="43" t="inlineStr"/>
      <c r="E64" s="44" t="n">
        <v>0.05</v>
      </c>
      <c r="F64" s="44" t="inlineStr"/>
      <c r="G64" s="2" t="inlineStr"/>
    </row>
    <row r="65" customHeight="1" ht="13">
      <c r="A65" s="41" t="inlineStr">
        <is>
          <r>
            <t xml:space="preserve">B6</t>
          </r>
        </is>
      </c>
      <c r="B65" s="42" t="inlineStr">
        <is>
          <r>
            <t xml:space="preserve">Faltas Justificadas </t>
          </r>
        </is>
      </c>
      <c r="C65" s="43" t="n">
        <v>0.74</v>
      </c>
      <c r="D65" s="43" t="inlineStr"/>
      <c r="E65" s="44" t="n">
        <v>0.56</v>
      </c>
      <c r="F65" s="44" t="inlineStr"/>
      <c r="G65" s="2" t="inlineStr"/>
    </row>
    <row r="66" customHeight="1" ht="13">
      <c r="A66" s="41" t="inlineStr">
        <is>
          <r>
            <t xml:space="preserve">B7</t>
          </r>
        </is>
      </c>
      <c r="B66" s="42" t="inlineStr">
        <is>
          <r>
            <t xml:space="preserve">Dias de Chuvas </t>
          </r>
        </is>
      </c>
      <c r="C66" s="43" t="n">
        <v>1.64</v>
      </c>
      <c r="D66" s="43" t="inlineStr"/>
      <c r="E66" s="44" t="n">
        <v>0.0</v>
      </c>
      <c r="F66" s="44" t="inlineStr"/>
      <c r="G66" s="2" t="inlineStr"/>
    </row>
    <row r="67" customHeight="1" ht="13">
      <c r="A67" s="41" t="inlineStr">
        <is>
          <r>
            <t xml:space="preserve">B8</t>
          </r>
        </is>
      </c>
      <c r="B67" s="42" t="inlineStr">
        <is>
          <r>
            <t xml:space="preserve">Auxílio Acidente de Trabalho </t>
          </r>
        </is>
      </c>
      <c r="C67" s="43" t="n">
        <v>0.1</v>
      </c>
      <c r="D67" s="43" t="inlineStr"/>
      <c r="E67" s="44" t="n">
        <v>0.07</v>
      </c>
      <c r="F67" s="44" t="inlineStr"/>
      <c r="G67" s="2" t="inlineStr"/>
    </row>
    <row r="68" customHeight="1" ht="13">
      <c r="A68" s="41" t="inlineStr">
        <is>
          <r>
            <t xml:space="preserve">B9</t>
          </r>
        </is>
      </c>
      <c r="B68" s="42" t="inlineStr">
        <is>
          <r>
            <t xml:space="preserve">Férias Gozadas </t>
          </r>
        </is>
      </c>
      <c r="C68" s="43" t="n">
        <v>12.98</v>
      </c>
      <c r="D68" s="43" t="inlineStr"/>
      <c r="E68" s="44" t="n">
        <v>9.77</v>
      </c>
      <c r="F68" s="44" t="inlineStr"/>
      <c r="G68" s="2" t="inlineStr"/>
    </row>
    <row r="69" customHeight="1" ht="13">
      <c r="A69" s="41" t="inlineStr">
        <is>
          <r>
            <t xml:space="preserve">B10</t>
          </r>
        </is>
      </c>
      <c r="B69" s="42" t="inlineStr">
        <is>
          <r>
            <t xml:space="preserve">Salário Maternidade </t>
          </r>
        </is>
      </c>
      <c r="C69" s="43" t="n">
        <v>0.03</v>
      </c>
      <c r="D69" s="43" t="inlineStr"/>
      <c r="E69" s="44" t="n">
        <v>0.03</v>
      </c>
      <c r="F69" s="44" t="inlineStr"/>
      <c r="G69" s="2" t="inlineStr"/>
    </row>
    <row r="70" customHeight="1" ht="15">
      <c r="A70" s="2" t="inlineStr"/>
      <c r="B70" s="45" t="inlineStr">
        <is>
          <r>
            <t xml:space="preserve">TOTAL</t>
          </r>
        </is>
      </c>
      <c r="C70" s="46" t="n">
        <v>49.06</v>
      </c>
      <c r="D70" s="46" t="inlineStr"/>
      <c r="E70" s="46" t="n">
        <v>19.46</v>
      </c>
      <c r="F70" s="46" t="inlineStr"/>
      <c r="G70" s="2" t="inlineStr"/>
    </row>
    <row r="71" customHeight="1" ht="12">
      <c r="A71" s="2" t="inlineStr"/>
      <c r="B71" s="3" t="inlineStr">
        <is>
          <r>
            <t xml:space="preserve">
</t>
          </r>
        </is>
      </c>
      <c r="C71" s="3" t="inlineStr"/>
      <c r="D71" s="2" t="inlineStr"/>
      <c r="E71" s="2" t="inlineStr"/>
      <c r="F71" s="2" t="inlineStr"/>
      <c r="G71" s="2" t="inlineStr"/>
    </row>
    <row r="72" customHeight="1" ht="13">
      <c r="A72" s="39" t="inlineStr">
        <is>
          <r>
            <t xml:space="preserve">C</t>
          </r>
        </is>
      </c>
      <c r="B72" s="40" t="inlineStr">
        <is>
          <r>
            <t xml:space="preserve">GRUPO C</t>
          </r>
        </is>
      </c>
      <c r="C72" s="2" t="inlineStr"/>
      <c r="D72" s="2" t="inlineStr"/>
      <c r="E72" s="2" t="inlineStr"/>
      <c r="F72" s="2" t="inlineStr"/>
      <c r="G72" s="2" t="inlineStr"/>
    </row>
    <row r="73" customHeight="1" ht="13">
      <c r="A73" s="41" t="inlineStr">
        <is>
          <r>
            <t xml:space="preserve">C1</t>
          </r>
        </is>
      </c>
      <c r="B73" s="42" t="inlineStr">
        <is>
          <r>
            <t xml:space="preserve">Aviso Prévio Indenizado </t>
          </r>
        </is>
      </c>
      <c r="C73" s="43" t="n">
        <v>5.54</v>
      </c>
      <c r="D73" s="43" t="inlineStr"/>
      <c r="E73" s="44" t="n">
        <v>4.17</v>
      </c>
      <c r="F73" s="44" t="inlineStr"/>
      <c r="G73" s="2" t="inlineStr"/>
    </row>
    <row r="74" customHeight="1" ht="13">
      <c r="A74" s="41" t="inlineStr">
        <is>
          <r>
            <t xml:space="preserve">C2</t>
          </r>
        </is>
      </c>
      <c r="B74" s="42" t="inlineStr">
        <is>
          <r>
            <t xml:space="preserve">Aviso Prévio Trabalhado </t>
          </r>
        </is>
      </c>
      <c r="C74" s="43" t="n">
        <v>0.13</v>
      </c>
      <c r="D74" s="43" t="inlineStr"/>
      <c r="E74" s="44" t="n">
        <v>0.1</v>
      </c>
      <c r="F74" s="44" t="inlineStr"/>
      <c r="G74" s="2" t="inlineStr"/>
    </row>
    <row r="75" customHeight="1" ht="13">
      <c r="A75" s="41" t="inlineStr">
        <is>
          <r>
            <t xml:space="preserve">C3</t>
          </r>
        </is>
      </c>
      <c r="B75" s="42" t="inlineStr">
        <is>
          <r>
            <t xml:space="preserve">Férias Indenizadas </t>
          </r>
        </is>
      </c>
      <c r="C75" s="43" t="n">
        <v>1.81</v>
      </c>
      <c r="D75" s="43" t="inlineStr"/>
      <c r="E75" s="44" t="n">
        <v>1.36</v>
      </c>
      <c r="F75" s="44" t="inlineStr"/>
      <c r="G75" s="2" t="inlineStr"/>
    </row>
    <row r="76" customHeight="1" ht="13">
      <c r="A76" s="41" t="inlineStr">
        <is>
          <r>
            <t xml:space="preserve">C4</t>
          </r>
        </is>
      </c>
      <c r="B76" s="42" t="inlineStr">
        <is>
          <r>
            <t xml:space="preserve">Depósito Rescisão Sem Justa Causa </t>
          </r>
        </is>
      </c>
      <c r="C76" s="43" t="n">
        <v>2.75</v>
      </c>
      <c r="D76" s="43" t="inlineStr"/>
      <c r="E76" s="44" t="n">
        <v>2.07</v>
      </c>
      <c r="F76" s="44" t="inlineStr"/>
      <c r="G76" s="2" t="inlineStr"/>
    </row>
    <row r="77" customHeight="1" ht="13">
      <c r="A77" s="41" t="inlineStr">
        <is>
          <r>
            <t xml:space="preserve">C5</t>
          </r>
        </is>
      </c>
      <c r="B77" s="42" t="inlineStr">
        <is>
          <r>
            <t xml:space="preserve">Indenização Adicional </t>
          </r>
        </is>
      </c>
      <c r="C77" s="43" t="n">
        <v>0.47</v>
      </c>
      <c r="D77" s="43" t="inlineStr"/>
      <c r="E77" s="44" t="n">
        <v>0.35</v>
      </c>
      <c r="F77" s="44" t="inlineStr"/>
      <c r="G77" s="2" t="inlineStr"/>
    </row>
    <row r="78" customHeight="1" ht="15">
      <c r="A78" s="2" t="inlineStr"/>
      <c r="B78" s="45" t="inlineStr">
        <is>
          <r>
            <t xml:space="preserve">TOTAL</t>
          </r>
        </is>
      </c>
      <c r="C78" s="46" t="n">
        <v>10.700000000000001</v>
      </c>
      <c r="D78" s="46" t="inlineStr"/>
      <c r="E78" s="46" t="n">
        <v>8.049999999999999</v>
      </c>
      <c r="F78" s="46" t="inlineStr"/>
      <c r="G78" s="2" t="inlineStr"/>
    </row>
    <row r="79" customHeight="1" ht="12">
      <c r="A79" s="2" t="inlineStr"/>
      <c r="B79" s="3" t="inlineStr">
        <is>
          <r>
            <t xml:space="preserve">
</t>
          </r>
        </is>
      </c>
      <c r="C79" s="3" t="inlineStr"/>
      <c r="D79" s="2" t="inlineStr"/>
      <c r="E79" s="2" t="inlineStr"/>
      <c r="F79" s="2" t="inlineStr"/>
      <c r="G79" s="2" t="inlineStr"/>
    </row>
    <row r="80" customHeight="1" ht="13">
      <c r="A80" s="39" t="inlineStr">
        <is>
          <r>
            <t xml:space="preserve">D</t>
          </r>
        </is>
      </c>
      <c r="B80" s="40" t="inlineStr">
        <is>
          <r>
            <t xml:space="preserve">GRUPO D</t>
          </r>
        </is>
      </c>
      <c r="C80" s="2" t="inlineStr"/>
      <c r="D80" s="2" t="inlineStr"/>
      <c r="E80" s="2" t="inlineStr"/>
      <c r="F80" s="2" t="inlineStr"/>
      <c r="G80" s="2" t="inlineStr"/>
    </row>
    <row r="81" customHeight="1" ht="13">
      <c r="A81" s="41" t="inlineStr">
        <is>
          <r>
            <t xml:space="preserve">D1</t>
          </r>
        </is>
      </c>
      <c r="B81" s="42" t="inlineStr">
        <is>
          <r>
            <t xml:space="preserve">Reincidência de Grupo A sobre Grupo B </t>
          </r>
        </is>
      </c>
      <c r="C81" s="43" t="n">
        <v>18.05</v>
      </c>
      <c r="D81" s="43" t="inlineStr"/>
      <c r="E81" s="44" t="n">
        <v>7.16</v>
      </c>
      <c r="F81" s="44" t="inlineStr"/>
      <c r="G81" s="2" t="inlineStr"/>
    </row>
    <row r="82" customHeight="1" ht="18">
      <c r="A82" s="41" t="inlineStr">
        <is>
          <r>
            <t xml:space="preserve">D2</t>
          </r>
        </is>
      </c>
      <c r="B82" s="42" t="inlineStr">
        <is>
          <r>
            <t xml:space="preserve">Reincidência de Grupo A sobre Aviso Prévio Trabalhado e Reincidência do FGTS sobre Aviso Prévio Indenizado </t>
          </r>
        </is>
      </c>
      <c r="C82" s="43" t="n">
        <v>0.49</v>
      </c>
      <c r="D82" s="43" t="inlineStr"/>
      <c r="E82" s="44" t="n">
        <v>0.37</v>
      </c>
      <c r="F82" s="44" t="inlineStr"/>
      <c r="G82" s="2" t="inlineStr"/>
    </row>
    <row r="83" customHeight="1" ht="15">
      <c r="A83" s="2" t="inlineStr"/>
      <c r="B83" s="45" t="inlineStr">
        <is>
          <r>
            <t xml:space="preserve">TOTAL</t>
          </r>
        </is>
      </c>
      <c r="C83" s="46" t="n">
        <v>18.54</v>
      </c>
      <c r="D83" s="46" t="inlineStr"/>
      <c r="E83" s="46" t="n">
        <v>7.53</v>
      </c>
      <c r="F83" s="46" t="inlineStr"/>
      <c r="G83" s="2" t="inlineStr"/>
    </row>
    <row r="84" customHeight="1" ht="15">
      <c r="A84" s="2" t="inlineStr"/>
      <c r="B84" s="3" t="inlineStr">
        <is>
          <r>
            <t xml:space="preserve">
</t>
          </r>
        </is>
      </c>
      <c r="C84" s="3" t="inlineStr"/>
      <c r="D84" s="3" t="inlineStr"/>
      <c r="E84" s="2" t="inlineStr"/>
      <c r="F84" s="2" t="inlineStr"/>
      <c r="G84" s="2" t="inlineStr"/>
    </row>
    <row r="85" customHeight="1" ht="20">
      <c r="A85" s="2" t="inlineStr"/>
      <c r="B85" s="47" t="inlineStr">
        <is>
          <r>
            <t xml:space="preserve">A + B + C + D =</t>
          </r>
        </is>
      </c>
      <c r="C85" s="48" t="n">
        <v>115.1</v>
      </c>
      <c r="D85" s="48" t="inlineStr"/>
      <c r="E85" s="48" t="n">
        <v>71.84</v>
      </c>
      <c r="F85" s="48" t="inlineStr"/>
      <c r="G85" s="2" t="inlineStr"/>
    </row>
    <row r="86" customHeight="1" ht="12">
      <c r="A86" s="2" t="inlineStr"/>
      <c r="B86" s="3" t="inlineStr">
        <is>
          <r>
            <t xml:space="preserve">
</t>
          </r>
        </is>
      </c>
      <c r="C86" s="3" t="inlineStr"/>
      <c r="D86" s="3" t="inlineStr"/>
      <c r="E86" s="3" t="inlineStr"/>
      <c r="F86" s="2" t="inlineStr"/>
      <c r="G86" s="2" t="inlineStr"/>
    </row>
    <row r="87" customHeight="1" ht="15">
      <c r="A87" s="37" t="inlineStr">
        <is>
          <r>
            <t xml:space="preserve">COD</t>
          </r>
        </is>
      </c>
      <c r="B87" s="37" t="inlineStr">
        <is>
          <r>
            <t xml:space="preserve">DESCRIÇÃO</t>
          </r>
        </is>
      </c>
      <c r="C87" s="38" t="inlineStr">
        <is>
          <r>
            <t xml:space="preserve">HORISTA %</t>
          </r>
        </is>
      </c>
      <c r="D87" s="38" t="inlineStr"/>
      <c r="E87" s="38" t="inlineStr">
        <is>
          <r>
            <t xml:space="preserve">MENSALISTA %</t>
          </r>
        </is>
      </c>
      <c r="F87" s="38" t="inlineStr"/>
      <c r="G87" s="2" t="inlineStr"/>
    </row>
    <row r="88" customHeight="1" ht="12">
      <c r="A88" s="2" t="inlineStr"/>
      <c r="B88" s="3" t="inlineStr">
        <is>
          <r>
            <t xml:space="preserve">
</t>
          </r>
        </is>
      </c>
      <c r="C88" s="3" t="inlineStr"/>
      <c r="D88" s="2" t="inlineStr"/>
      <c r="E88" s="2" t="inlineStr"/>
      <c r="F88" s="2" t="inlineStr"/>
      <c r="G88" s="2" t="inlineStr"/>
    </row>
    <row r="89" customHeight="1" ht="13">
      <c r="A89" s="39" t="inlineStr">
        <is>
          <r>
            <t xml:space="preserve">A</t>
          </r>
        </is>
      </c>
      <c r="B89" s="40" t="inlineStr">
        <is>
          <r>
            <t xml:space="preserve">GRUPO A</t>
          </r>
        </is>
      </c>
      <c r="C89" s="2" t="inlineStr"/>
      <c r="D89" s="2" t="inlineStr"/>
      <c r="E89" s="2" t="inlineStr"/>
      <c r="F89" s="2" t="inlineStr"/>
      <c r="G89" s="2" t="inlineStr"/>
    </row>
    <row r="90" customHeight="1" ht="13">
      <c r="A90" s="41" t="inlineStr">
        <is>
          <r>
            <t xml:space="preserve">A1</t>
          </r>
        </is>
      </c>
      <c r="B90" s="42" t="inlineStr">
        <is>
          <r>
            <t xml:space="preserve">INSS </t>
          </r>
        </is>
      </c>
      <c r="C90" s="43" t="n">
        <v>20.0</v>
      </c>
      <c r="D90" s="43" t="inlineStr"/>
      <c r="E90" s="44" t="n">
        <v>20.0</v>
      </c>
      <c r="F90" s="44" t="inlineStr"/>
      <c r="G90" s="2" t="inlineStr"/>
    </row>
    <row r="91" customHeight="1" ht="13">
      <c r="A91" s="41" t="inlineStr">
        <is>
          <r>
            <t xml:space="preserve">A2</t>
          </r>
        </is>
      </c>
      <c r="B91" s="42" t="inlineStr">
        <is>
          <r>
            <t xml:space="preserve">SESI </t>
          </r>
        </is>
      </c>
      <c r="C91" s="43" t="n">
        <v>1.5</v>
      </c>
      <c r="D91" s="43" t="inlineStr"/>
      <c r="E91" s="44" t="n">
        <v>1.5</v>
      </c>
      <c r="F91" s="44" t="inlineStr"/>
      <c r="G91" s="2" t="inlineStr"/>
    </row>
    <row r="92" customHeight="1" ht="13">
      <c r="A92" s="41" t="inlineStr">
        <is>
          <r>
            <t xml:space="preserve">A3</t>
          </r>
        </is>
      </c>
      <c r="B92" s="42" t="inlineStr">
        <is>
          <r>
            <t xml:space="preserve">SENAI </t>
          </r>
        </is>
      </c>
      <c r="C92" s="43" t="n">
        <v>1.0</v>
      </c>
      <c r="D92" s="43" t="inlineStr"/>
      <c r="E92" s="44" t="n">
        <v>1.0</v>
      </c>
      <c r="F92" s="44" t="inlineStr"/>
      <c r="G92" s="2" t="inlineStr"/>
    </row>
    <row r="93" customHeight="1" ht="13">
      <c r="A93" s="41" t="inlineStr">
        <is>
          <r>
            <t xml:space="preserve">A4</t>
          </r>
        </is>
      </c>
      <c r="B93" s="42" t="inlineStr">
        <is>
          <r>
            <t xml:space="preserve">INCRA </t>
          </r>
        </is>
      </c>
      <c r="C93" s="43" t="n">
        <v>0.2</v>
      </c>
      <c r="D93" s="43" t="inlineStr"/>
      <c r="E93" s="44" t="n">
        <v>0.2</v>
      </c>
      <c r="F93" s="44" t="inlineStr"/>
      <c r="G93" s="2" t="inlineStr"/>
    </row>
    <row r="94" customHeight="1" ht="13">
      <c r="A94" s="41" t="inlineStr">
        <is>
          <r>
            <t xml:space="preserve">A5</t>
          </r>
        </is>
      </c>
      <c r="B94" s="42" t="inlineStr">
        <is>
          <r>
            <t xml:space="preserve">SEBRAE </t>
          </r>
        </is>
      </c>
      <c r="C94" s="43" t="n">
        <v>0.6</v>
      </c>
      <c r="D94" s="43" t="inlineStr"/>
      <c r="E94" s="44" t="n">
        <v>0.6</v>
      </c>
      <c r="F94" s="44" t="inlineStr"/>
      <c r="G94" s="2" t="inlineStr"/>
    </row>
    <row r="95" customHeight="1" ht="13">
      <c r="A95" s="41" t="inlineStr">
        <is>
          <r>
            <t xml:space="preserve">A6</t>
          </r>
        </is>
      </c>
      <c r="B95" s="42" t="inlineStr">
        <is>
          <r>
            <t xml:space="preserve">Salário Educação </t>
          </r>
        </is>
      </c>
      <c r="C95" s="43" t="n">
        <v>2.5</v>
      </c>
      <c r="D95" s="43" t="inlineStr"/>
      <c r="E95" s="44" t="n">
        <v>2.5</v>
      </c>
      <c r="F95" s="44" t="inlineStr"/>
      <c r="G95" s="2" t="inlineStr"/>
    </row>
    <row r="96" customHeight="1" ht="13">
      <c r="A96" s="41" t="inlineStr">
        <is>
          <r>
            <t xml:space="preserve">A7</t>
          </r>
        </is>
      </c>
      <c r="B96" s="42" t="inlineStr">
        <is>
          <r>
            <t xml:space="preserve">Seguro Contra Acidentes de Trabalho </t>
          </r>
        </is>
      </c>
      <c r="C96" s="43" t="n">
        <v>3.0</v>
      </c>
      <c r="D96" s="43" t="inlineStr"/>
      <c r="E96" s="44" t="n">
        <v>3.0</v>
      </c>
      <c r="F96" s="44" t="inlineStr"/>
      <c r="G96" s="2" t="inlineStr"/>
    </row>
    <row r="97" customHeight="1" ht="13">
      <c r="A97" s="41" t="inlineStr">
        <is>
          <r>
            <t xml:space="preserve">A8</t>
          </r>
        </is>
      </c>
      <c r="B97" s="42" t="inlineStr">
        <is>
          <r>
            <t xml:space="preserve">FGTS </t>
          </r>
        </is>
      </c>
      <c r="C97" s="43" t="n">
        <v>8.0</v>
      </c>
      <c r="D97" s="43" t="inlineStr"/>
      <c r="E97" s="44" t="n">
        <v>8.0</v>
      </c>
      <c r="F97" s="44" t="inlineStr"/>
      <c r="G97" s="2" t="inlineStr"/>
    </row>
    <row r="98" customHeight="1" ht="13">
      <c r="A98" s="41" t="inlineStr">
        <is>
          <r>
            <t xml:space="preserve">A9</t>
          </r>
        </is>
      </c>
      <c r="B98" s="42" t="inlineStr">
        <is>
          <r>
            <t xml:space="preserve">SECONCI </t>
          </r>
        </is>
      </c>
      <c r="C98" s="43" t="n">
        <v>0.0</v>
      </c>
      <c r="D98" s="43" t="inlineStr"/>
      <c r="E98" s="44" t="n">
        <v>0.0</v>
      </c>
      <c r="F98" s="44" t="inlineStr"/>
      <c r="G98" s="2" t="inlineStr"/>
    </row>
    <row r="99" customHeight="1" ht="15">
      <c r="A99" s="2" t="inlineStr"/>
      <c r="B99" s="45" t="inlineStr">
        <is>
          <r>
            <t xml:space="preserve">TOTAL</t>
          </r>
        </is>
      </c>
      <c r="C99" s="46" t="n">
        <v>36.8</v>
      </c>
      <c r="D99" s="46" t="inlineStr"/>
      <c r="E99" s="46" t="n">
        <v>36.8</v>
      </c>
      <c r="F99" s="46" t="inlineStr"/>
      <c r="G99" s="2" t="inlineStr"/>
    </row>
    <row r="100" customHeight="1" ht="12">
      <c r="A100" s="2" t="inlineStr"/>
      <c r="B100" s="3" t="inlineStr">
        <is>
          <r>
            <t xml:space="preserve">
</t>
          </r>
        </is>
      </c>
      <c r="C100" s="3" t="inlineStr"/>
      <c r="D100" s="2" t="inlineStr"/>
      <c r="E100" s="2" t="inlineStr"/>
      <c r="F100" s="2" t="inlineStr"/>
      <c r="G100" s="2" t="inlineStr"/>
    </row>
    <row r="101" customHeight="1" ht="13">
      <c r="A101" s="39" t="inlineStr">
        <is>
          <r>
            <t xml:space="preserve">B</t>
          </r>
        </is>
      </c>
      <c r="B101" s="40" t="inlineStr">
        <is>
          <r>
            <t xml:space="preserve">GRUPO B</t>
          </r>
        </is>
      </c>
      <c r="C101" s="2" t="inlineStr"/>
      <c r="D101" s="2" t="inlineStr"/>
      <c r="E101" s="2" t="inlineStr"/>
      <c r="F101" s="2" t="inlineStr"/>
      <c r="G101" s="2" t="inlineStr"/>
    </row>
    <row r="102" customHeight="1" ht="13">
      <c r="A102" s="41" t="inlineStr">
        <is>
          <r>
            <t xml:space="preserve">B1</t>
          </r>
        </is>
      </c>
      <c r="B102" s="42" t="inlineStr">
        <is>
          <r>
            <t xml:space="preserve">Repouso Semanal Remunerado </t>
          </r>
        </is>
      </c>
      <c r="C102" s="43" t="n">
        <v>17.86</v>
      </c>
      <c r="D102" s="43" t="inlineStr"/>
      <c r="E102" s="44" t="n">
        <v>0.0</v>
      </c>
      <c r="F102" s="44" t="inlineStr"/>
      <c r="G102" s="2" t="inlineStr"/>
    </row>
    <row r="103" customHeight="1" ht="13">
      <c r="A103" s="41" t="inlineStr">
        <is>
          <r>
            <t xml:space="preserve">B2</t>
          </r>
        </is>
      </c>
      <c r="B103" s="42" t="inlineStr">
        <is>
          <r>
            <t xml:space="preserve">Feriados </t>
          </r>
        </is>
      </c>
      <c r="C103" s="43" t="n">
        <v>3.93</v>
      </c>
      <c r="D103" s="43" t="inlineStr"/>
      <c r="E103" s="44" t="n">
        <v>0.0</v>
      </c>
      <c r="F103" s="44" t="inlineStr"/>
      <c r="G103" s="2" t="inlineStr"/>
    </row>
    <row r="104" customHeight="1" ht="13">
      <c r="A104" s="41" t="inlineStr">
        <is>
          <r>
            <t xml:space="preserve">B3</t>
          </r>
        </is>
      </c>
      <c r="B104" s="42" t="inlineStr">
        <is>
          <r>
            <t xml:space="preserve">Auxílio - Enfermidade </t>
          </r>
        </is>
      </c>
      <c r="C104" s="43" t="n">
        <v>0.84</v>
      </c>
      <c r="D104" s="43" t="inlineStr"/>
      <c r="E104" s="44" t="n">
        <v>0.65</v>
      </c>
      <c r="F104" s="44" t="inlineStr"/>
      <c r="G104" s="2" t="inlineStr"/>
    </row>
    <row r="105" customHeight="1" ht="13">
      <c r="A105" s="41" t="inlineStr">
        <is>
          <r>
            <t xml:space="preserve">B4</t>
          </r>
        </is>
      </c>
      <c r="B105" s="42" t="inlineStr">
        <is>
          <r>
            <t xml:space="preserve">13º Salário </t>
          </r>
        </is>
      </c>
      <c r="C105" s="43" t="n">
        <v>10.8</v>
      </c>
      <c r="D105" s="43" t="inlineStr"/>
      <c r="E105" s="44" t="n">
        <v>8.33</v>
      </c>
      <c r="F105" s="44" t="inlineStr"/>
      <c r="G105" s="2" t="inlineStr"/>
    </row>
    <row r="106" customHeight="1" ht="13">
      <c r="A106" s="41" t="inlineStr">
        <is>
          <r>
            <t xml:space="preserve">B5</t>
          </r>
        </is>
      </c>
      <c r="B106" s="42" t="inlineStr">
        <is>
          <r>
            <t xml:space="preserve">Licença Paternidade </t>
          </r>
        </is>
      </c>
      <c r="C106" s="43" t="n">
        <v>0.06</v>
      </c>
      <c r="D106" s="43" t="inlineStr"/>
      <c r="E106" s="44" t="n">
        <v>0.05</v>
      </c>
      <c r="F106" s="44" t="inlineStr"/>
      <c r="G106" s="2" t="inlineStr"/>
    </row>
    <row r="107" customHeight="1" ht="13">
      <c r="A107" s="41" t="inlineStr">
        <is>
          <r>
            <t xml:space="preserve">B6</t>
          </r>
        </is>
      </c>
      <c r="B107" s="42" t="inlineStr">
        <is>
          <r>
            <t xml:space="preserve">Faltas Justificadas </t>
          </r>
        </is>
      </c>
      <c r="C107" s="43" t="n">
        <v>0.72</v>
      </c>
      <c r="D107" s="43" t="inlineStr"/>
      <c r="E107" s="44" t="n">
        <v>0.56</v>
      </c>
      <c r="F107" s="44" t="inlineStr"/>
      <c r="G107" s="2" t="inlineStr"/>
    </row>
    <row r="108" customHeight="1" ht="13">
      <c r="A108" s="41" t="inlineStr">
        <is>
          <r>
            <t xml:space="preserve">B7</t>
          </r>
        </is>
      </c>
      <c r="B108" s="42" t="inlineStr">
        <is>
          <r>
            <t xml:space="preserve">Dias de Chuvas </t>
          </r>
        </is>
      </c>
      <c r="C108" s="43" t="n">
        <v>1.48</v>
      </c>
      <c r="D108" s="43" t="inlineStr"/>
      <c r="E108" s="44" t="n">
        <v>0.0</v>
      </c>
      <c r="F108" s="44" t="inlineStr"/>
      <c r="G108" s="2" t="inlineStr"/>
    </row>
    <row r="109" customHeight="1" ht="13">
      <c r="A109" s="41" t="inlineStr">
        <is>
          <r>
            <t xml:space="preserve">B8</t>
          </r>
        </is>
      </c>
      <c r="B109" s="42" t="inlineStr">
        <is>
          <r>
            <t xml:space="preserve">Auxílio Acidente de Trabalho </t>
          </r>
        </is>
      </c>
      <c r="C109" s="43" t="n">
        <v>0.09</v>
      </c>
      <c r="D109" s="43" t="inlineStr"/>
      <c r="E109" s="44" t="n">
        <v>0.07</v>
      </c>
      <c r="F109" s="44" t="inlineStr"/>
      <c r="G109" s="2" t="inlineStr"/>
    </row>
    <row r="110" customHeight="1" ht="13">
      <c r="A110" s="41" t="inlineStr">
        <is>
          <r>
            <t xml:space="preserve">B9</t>
          </r>
        </is>
      </c>
      <c r="B110" s="42" t="inlineStr">
        <is>
          <r>
            <t xml:space="preserve">Férias Gozadas </t>
          </r>
        </is>
      </c>
      <c r="C110" s="43" t="n">
        <v>8.54</v>
      </c>
      <c r="D110" s="43" t="inlineStr"/>
      <c r="E110" s="44" t="n">
        <v>6.6</v>
      </c>
      <c r="F110" s="44" t="inlineStr"/>
      <c r="G110" s="2" t="inlineStr"/>
    </row>
    <row r="111" customHeight="1" ht="13">
      <c r="A111" s="41" t="inlineStr">
        <is>
          <r>
            <t xml:space="preserve">B10</t>
          </r>
        </is>
      </c>
      <c r="B111" s="42" t="inlineStr">
        <is>
          <r>
            <t xml:space="preserve">Salário Maternidade </t>
          </r>
        </is>
      </c>
      <c r="C111" s="43" t="n">
        <v>0.03</v>
      </c>
      <c r="D111" s="43" t="inlineStr"/>
      <c r="E111" s="44" t="n">
        <v>0.03</v>
      </c>
      <c r="F111" s="44" t="inlineStr"/>
      <c r="G111" s="2" t="inlineStr"/>
    </row>
    <row r="112" customHeight="1" ht="15">
      <c r="A112" s="2" t="inlineStr"/>
      <c r="B112" s="45" t="inlineStr">
        <is>
          <r>
            <t xml:space="preserve">TOTAL</t>
          </r>
        </is>
      </c>
      <c r="C112" s="46" t="n">
        <v>44.35</v>
      </c>
      <c r="D112" s="46" t="inlineStr"/>
      <c r="E112" s="46" t="n">
        <v>16.290000000000003</v>
      </c>
      <c r="F112" s="46" t="inlineStr"/>
      <c r="G112" s="2" t="inlineStr"/>
    </row>
    <row r="113" customHeight="1" ht="12">
      <c r="A113" s="2" t="inlineStr"/>
      <c r="B113" s="3" t="inlineStr">
        <is>
          <r>
            <t xml:space="preserve">
</t>
          </r>
        </is>
      </c>
      <c r="C113" s="3" t="inlineStr"/>
      <c r="D113" s="2" t="inlineStr"/>
      <c r="E113" s="2" t="inlineStr"/>
      <c r="F113" s="2" t="inlineStr"/>
      <c r="G113" s="2" t="inlineStr"/>
    </row>
    <row r="114" customHeight="1" ht="13">
      <c r="A114" s="39" t="inlineStr">
        <is>
          <r>
            <t xml:space="preserve">C</t>
          </r>
        </is>
      </c>
      <c r="B114" s="40" t="inlineStr">
        <is>
          <r>
            <t xml:space="preserve">GRUPO C</t>
          </r>
        </is>
      </c>
      <c r="C114" s="2" t="inlineStr"/>
      <c r="D114" s="2" t="inlineStr"/>
      <c r="E114" s="2" t="inlineStr"/>
      <c r="F114" s="2" t="inlineStr"/>
      <c r="G114" s="2" t="inlineStr"/>
    </row>
    <row r="115" customHeight="1" ht="13">
      <c r="A115" s="41" t="inlineStr">
        <is>
          <r>
            <t xml:space="preserve">C1</t>
          </r>
        </is>
      </c>
      <c r="B115" s="42" t="inlineStr">
        <is>
          <r>
            <t xml:space="preserve">Aviso Prévio Indenizado </t>
          </r>
        </is>
      </c>
      <c r="C115" s="43" t="n">
        <v>4.75</v>
      </c>
      <c r="D115" s="43" t="inlineStr"/>
      <c r="E115" s="44" t="n">
        <v>3.67</v>
      </c>
      <c r="F115" s="44" t="inlineStr"/>
      <c r="G115" s="2" t="inlineStr"/>
    </row>
    <row r="116" customHeight="1" ht="13">
      <c r="A116" s="41" t="inlineStr">
        <is>
          <r>
            <t xml:space="preserve">C2</t>
          </r>
        </is>
      </c>
      <c r="B116" s="42" t="inlineStr">
        <is>
          <r>
            <t xml:space="preserve">Aviso Prévio Trabalhado </t>
          </r>
        </is>
      </c>
      <c r="C116" s="43" t="n">
        <v>0.11</v>
      </c>
      <c r="D116" s="43" t="inlineStr"/>
      <c r="E116" s="44" t="n">
        <v>0.09</v>
      </c>
      <c r="F116" s="44" t="inlineStr"/>
      <c r="G116" s="2" t="inlineStr"/>
    </row>
    <row r="117" customHeight="1" ht="13">
      <c r="A117" s="41" t="inlineStr">
        <is>
          <r>
            <t xml:space="preserve">C3</t>
          </r>
        </is>
      </c>
      <c r="B117" s="42" t="inlineStr">
        <is>
          <r>
            <t xml:space="preserve">Férias Indenizadas </t>
          </r>
        </is>
      </c>
      <c r="C117" s="43" t="n">
        <v>4.72</v>
      </c>
      <c r="D117" s="43" t="inlineStr"/>
      <c r="E117" s="44" t="n">
        <v>3.64</v>
      </c>
      <c r="F117" s="44" t="inlineStr"/>
      <c r="G117" s="2" t="inlineStr"/>
    </row>
    <row r="118" customHeight="1" ht="13">
      <c r="A118" s="41" t="inlineStr">
        <is>
          <r>
            <t xml:space="preserve">C4</t>
          </r>
        </is>
      </c>
      <c r="B118" s="42" t="inlineStr">
        <is>
          <r>
            <t xml:space="preserve">Depósito Rescisão Sem Justa Causa </t>
          </r>
        </is>
      </c>
      <c r="C118" s="43" t="n">
        <v>3.49</v>
      </c>
      <c r="D118" s="43" t="inlineStr"/>
      <c r="E118" s="44" t="n">
        <v>2.7</v>
      </c>
      <c r="F118" s="44" t="inlineStr"/>
      <c r="G118" s="2" t="inlineStr"/>
    </row>
    <row r="119" customHeight="1" ht="13">
      <c r="A119" s="41" t="inlineStr">
        <is>
          <r>
            <t xml:space="preserve">C5</t>
          </r>
        </is>
      </c>
      <c r="B119" s="42" t="inlineStr">
        <is>
          <r>
            <t xml:space="preserve">Indenização Adicional </t>
          </r>
        </is>
      </c>
      <c r="C119" s="43" t="n">
        <v>0.4</v>
      </c>
      <c r="D119" s="43" t="inlineStr"/>
      <c r="E119" s="44" t="n">
        <v>0.31</v>
      </c>
      <c r="F119" s="44" t="inlineStr"/>
      <c r="G119" s="2" t="inlineStr"/>
    </row>
    <row r="120" customHeight="1" ht="15">
      <c r="A120" s="2" t="inlineStr"/>
      <c r="B120" s="45" t="inlineStr">
        <is>
          <r>
            <t xml:space="preserve">TOTAL</t>
          </r>
        </is>
      </c>
      <c r="C120" s="46" t="n">
        <v>13.47</v>
      </c>
      <c r="D120" s="46" t="inlineStr"/>
      <c r="E120" s="46" t="n">
        <v>10.410000000000002</v>
      </c>
      <c r="F120" s="46" t="inlineStr"/>
      <c r="G120" s="2" t="inlineStr"/>
    </row>
    <row r="121" customHeight="1" ht="12">
      <c r="A121" s="2" t="inlineStr"/>
      <c r="B121" s="3" t="inlineStr">
        <is>
          <r>
            <t xml:space="preserve">
</t>
          </r>
        </is>
      </c>
      <c r="C121" s="3" t="inlineStr"/>
      <c r="D121" s="2" t="inlineStr"/>
      <c r="E121" s="2" t="inlineStr"/>
      <c r="F121" s="2" t="inlineStr"/>
      <c r="G121" s="2" t="inlineStr"/>
    </row>
    <row r="122" customHeight="1" ht="13">
      <c r="A122" s="39" t="inlineStr">
        <is>
          <r>
            <t xml:space="preserve">D</t>
          </r>
        </is>
      </c>
      <c r="B122" s="40" t="inlineStr">
        <is>
          <r>
            <t xml:space="preserve">GRUPO D</t>
          </r>
        </is>
      </c>
      <c r="C122" s="2" t="inlineStr"/>
      <c r="D122" s="2" t="inlineStr"/>
      <c r="E122" s="2" t="inlineStr"/>
      <c r="F122" s="2" t="inlineStr"/>
      <c r="G122" s="2" t="inlineStr"/>
    </row>
    <row r="123" customHeight="1" ht="13">
      <c r="A123" s="41" t="inlineStr">
        <is>
          <r>
            <t xml:space="preserve">D1</t>
          </r>
        </is>
      </c>
      <c r="B123" s="42" t="inlineStr">
        <is>
          <r>
            <t xml:space="preserve">Reincidência de Grupo A sobre Grupo B </t>
          </r>
        </is>
      </c>
      <c r="C123" s="43" t="n">
        <v>16.32</v>
      </c>
      <c r="D123" s="43" t="inlineStr"/>
      <c r="E123" s="44" t="n">
        <v>5.99</v>
      </c>
      <c r="F123" s="44" t="inlineStr"/>
      <c r="G123" s="2" t="inlineStr"/>
    </row>
    <row r="124" customHeight="1" ht="18">
      <c r="A124" s="41" t="inlineStr">
        <is>
          <r>
            <t xml:space="preserve">D2</t>
          </r>
        </is>
      </c>
      <c r="B124" s="42" t="inlineStr">
        <is>
          <r>
            <t xml:space="preserve">Reincidência de Grupo A sobre Aviso Prévio Trabalhado e Reincidência do FGTS sobre Aviso Prévio Indenizado </t>
          </r>
        </is>
      </c>
      <c r="C124" s="43" t="n">
        <v>0.42</v>
      </c>
      <c r="D124" s="43" t="inlineStr"/>
      <c r="E124" s="44" t="n">
        <v>0.33</v>
      </c>
      <c r="F124" s="44" t="inlineStr"/>
      <c r="G124" s="2" t="inlineStr"/>
    </row>
    <row r="125" customHeight="1" ht="15">
      <c r="A125" s="2" t="inlineStr"/>
      <c r="B125" s="45" t="inlineStr">
        <is>
          <r>
            <t xml:space="preserve">TOTAL</t>
          </r>
        </is>
      </c>
      <c r="C125" s="46" t="n">
        <v>16.740000000000002</v>
      </c>
      <c r="D125" s="46" t="inlineStr"/>
      <c r="E125" s="46" t="n">
        <v>6.32</v>
      </c>
      <c r="F125" s="46" t="inlineStr"/>
      <c r="G125" s="2" t="inlineStr"/>
    </row>
    <row r="126" customHeight="1" ht="15">
      <c r="A126" s="2" t="inlineStr"/>
      <c r="B126" s="3" t="inlineStr">
        <is>
          <r>
            <t xml:space="preserve">
</t>
          </r>
        </is>
      </c>
      <c r="C126" s="3" t="inlineStr"/>
      <c r="D126" s="3" t="inlineStr"/>
      <c r="E126" s="2" t="inlineStr"/>
      <c r="F126" s="2" t="inlineStr"/>
      <c r="G126" s="2" t="inlineStr"/>
    </row>
    <row r="127" customHeight="1" ht="20">
      <c r="A127" s="2" t="inlineStr"/>
      <c r="B127" s="47" t="inlineStr">
        <is>
          <r>
            <t xml:space="preserve">A + B + C + D =</t>
          </r>
        </is>
      </c>
      <c r="C127" s="48" t="n">
        <v>111.36</v>
      </c>
      <c r="D127" s="48" t="inlineStr"/>
      <c r="E127" s="48" t="n">
        <v>69.82</v>
      </c>
      <c r="F127" s="48" t="inlineStr"/>
      <c r="G127" s="2" t="inlineStr"/>
    </row>
  </sheetData>
  <mergeCells>
    <mergeCell ref="A1:G1"/>
    <mergeCell ref="B2:E2"/>
    <mergeCell ref="C3:D3"/>
    <mergeCell ref="E3:F3"/>
    <mergeCell ref="B4:C4"/>
    <mergeCell ref="C6:D6"/>
    <mergeCell ref="E6:F6"/>
    <mergeCell ref="C7:D7"/>
    <mergeCell ref="E7:F7"/>
    <mergeCell ref="C8:D8"/>
    <mergeCell ref="E8:F8"/>
    <mergeCell ref="C9:D9"/>
    <mergeCell ref="E9:F9"/>
    <mergeCell ref="C10:D10"/>
    <mergeCell ref="E10:F10"/>
    <mergeCell ref="C11:D11"/>
    <mergeCell ref="E11:F11"/>
    <mergeCell ref="C12:D12"/>
    <mergeCell ref="E12:F12"/>
    <mergeCell ref="C13:D13"/>
    <mergeCell ref="E13:F13"/>
    <mergeCell ref="C14:D14"/>
    <mergeCell ref="E14:F14"/>
    <mergeCell ref="C15:D15"/>
    <mergeCell ref="E15:F15"/>
    <mergeCell ref="B16:C16"/>
    <mergeCell ref="C18:D18"/>
    <mergeCell ref="E18:F18"/>
    <mergeCell ref="C19:D19"/>
    <mergeCell ref="E19:F19"/>
    <mergeCell ref="C20:D20"/>
    <mergeCell ref="E20:F20"/>
    <mergeCell ref="C21:D21"/>
    <mergeCell ref="E21:F21"/>
    <mergeCell ref="C22:D22"/>
    <mergeCell ref="E22:F22"/>
    <mergeCell ref="C23:D23"/>
    <mergeCell ref="E23:F23"/>
    <mergeCell ref="C24:D24"/>
    <mergeCell ref="E24:F24"/>
    <mergeCell ref="C25:D25"/>
    <mergeCell ref="E25:F25"/>
    <mergeCell ref="C26:D26"/>
    <mergeCell ref="E26:F26"/>
    <mergeCell ref="C27:D27"/>
    <mergeCell ref="E27:F27"/>
    <mergeCell ref="C28:D28"/>
    <mergeCell ref="E28:F28"/>
    <mergeCell ref="B29:C29"/>
    <mergeCell ref="C31:D31"/>
    <mergeCell ref="E31:F31"/>
    <mergeCell ref="C32:D32"/>
    <mergeCell ref="E32:F32"/>
    <mergeCell ref="C33:D33"/>
    <mergeCell ref="E33:F33"/>
    <mergeCell ref="C34:D34"/>
    <mergeCell ref="E34:F34"/>
    <mergeCell ref="C35:D35"/>
    <mergeCell ref="E35:F35"/>
    <mergeCell ref="C36:D36"/>
    <mergeCell ref="E36:F36"/>
    <mergeCell ref="B37:C37"/>
    <mergeCell ref="C39:D39"/>
    <mergeCell ref="E39:F39"/>
    <mergeCell ref="C40:D40"/>
    <mergeCell ref="E40:F40"/>
    <mergeCell ref="C41:D41"/>
    <mergeCell ref="E41:F41"/>
    <mergeCell ref="B42:D42"/>
    <mergeCell ref="C43:D43"/>
    <mergeCell ref="E43:F43"/>
    <mergeCell ref="B44:E44"/>
    <mergeCell ref="C45:D45"/>
    <mergeCell ref="E45:F45"/>
    <mergeCell ref="B46:C46"/>
    <mergeCell ref="C48:D48"/>
    <mergeCell ref="E48:F48"/>
    <mergeCell ref="C49:D49"/>
    <mergeCell ref="E49:F49"/>
    <mergeCell ref="C50:D50"/>
    <mergeCell ref="E50:F50"/>
    <mergeCell ref="C51:D51"/>
    <mergeCell ref="E51:F51"/>
    <mergeCell ref="C52:D52"/>
    <mergeCell ref="E52:F52"/>
    <mergeCell ref="C53:D53"/>
    <mergeCell ref="E53:F53"/>
    <mergeCell ref="C54:D54"/>
    <mergeCell ref="E54:F54"/>
    <mergeCell ref="C55:D55"/>
    <mergeCell ref="E55:F55"/>
    <mergeCell ref="C56:D56"/>
    <mergeCell ref="E56:F56"/>
    <mergeCell ref="C57:D57"/>
    <mergeCell ref="E57:F57"/>
    <mergeCell ref="B58:C58"/>
    <mergeCell ref="C60:D60"/>
    <mergeCell ref="E60:F60"/>
    <mergeCell ref="C61:D61"/>
    <mergeCell ref="E61:F61"/>
    <mergeCell ref="C62:D62"/>
    <mergeCell ref="E62:F62"/>
    <mergeCell ref="C63:D63"/>
    <mergeCell ref="E63:F63"/>
    <mergeCell ref="C64:D64"/>
    <mergeCell ref="E64:F64"/>
    <mergeCell ref="C65:D65"/>
    <mergeCell ref="E65:F65"/>
    <mergeCell ref="C66:D66"/>
    <mergeCell ref="E66:F66"/>
    <mergeCell ref="C67:D67"/>
    <mergeCell ref="E67:F67"/>
    <mergeCell ref="C68:D68"/>
    <mergeCell ref="E68:F68"/>
    <mergeCell ref="C69:D69"/>
    <mergeCell ref="E69:F69"/>
    <mergeCell ref="C70:D70"/>
    <mergeCell ref="E70:F70"/>
    <mergeCell ref="B71:C71"/>
    <mergeCell ref="C73:D73"/>
    <mergeCell ref="E73:F73"/>
    <mergeCell ref="C74:D74"/>
    <mergeCell ref="E74:F74"/>
    <mergeCell ref="C75:D75"/>
    <mergeCell ref="E75:F75"/>
    <mergeCell ref="C76:D76"/>
    <mergeCell ref="E76:F76"/>
    <mergeCell ref="C77:D77"/>
    <mergeCell ref="E77:F77"/>
    <mergeCell ref="C78:D78"/>
    <mergeCell ref="E78:F78"/>
    <mergeCell ref="B79:C79"/>
    <mergeCell ref="C81:D81"/>
    <mergeCell ref="E81:F81"/>
    <mergeCell ref="C82:D82"/>
    <mergeCell ref="E82:F82"/>
    <mergeCell ref="C83:D83"/>
    <mergeCell ref="E83:F83"/>
    <mergeCell ref="B84:D84"/>
    <mergeCell ref="C85:D85"/>
    <mergeCell ref="E85:F85"/>
    <mergeCell ref="B86:E86"/>
    <mergeCell ref="C87:D87"/>
    <mergeCell ref="E87:F87"/>
    <mergeCell ref="B88:C88"/>
    <mergeCell ref="C90:D90"/>
    <mergeCell ref="E90:F90"/>
    <mergeCell ref="C91:D91"/>
    <mergeCell ref="E91:F91"/>
    <mergeCell ref="C92:D92"/>
    <mergeCell ref="E92:F92"/>
    <mergeCell ref="C93:D93"/>
    <mergeCell ref="E93:F93"/>
    <mergeCell ref="C94:D94"/>
    <mergeCell ref="E94:F94"/>
    <mergeCell ref="C95:D95"/>
    <mergeCell ref="E95:F95"/>
    <mergeCell ref="C96:D96"/>
    <mergeCell ref="E96:F96"/>
    <mergeCell ref="C97:D97"/>
    <mergeCell ref="E97:F97"/>
    <mergeCell ref="C98:D98"/>
    <mergeCell ref="E98:F98"/>
    <mergeCell ref="C99:D99"/>
    <mergeCell ref="E99:F99"/>
    <mergeCell ref="B100:C100"/>
    <mergeCell ref="C102:D102"/>
    <mergeCell ref="E102:F102"/>
    <mergeCell ref="C103:D103"/>
    <mergeCell ref="E103:F103"/>
    <mergeCell ref="C104:D104"/>
    <mergeCell ref="E104:F104"/>
    <mergeCell ref="C105:D105"/>
    <mergeCell ref="E105:F105"/>
    <mergeCell ref="C106:D106"/>
    <mergeCell ref="E106:F106"/>
    <mergeCell ref="C107:D107"/>
    <mergeCell ref="E107:F107"/>
    <mergeCell ref="C108:D108"/>
    <mergeCell ref="E108:F108"/>
    <mergeCell ref="C109:D109"/>
    <mergeCell ref="E109:F109"/>
    <mergeCell ref="C110:D110"/>
    <mergeCell ref="E110:F110"/>
    <mergeCell ref="C111:D111"/>
    <mergeCell ref="E111:F111"/>
    <mergeCell ref="C112:D112"/>
    <mergeCell ref="E112:F112"/>
    <mergeCell ref="B113:C113"/>
    <mergeCell ref="C115:D115"/>
    <mergeCell ref="E115:F115"/>
    <mergeCell ref="C116:D116"/>
    <mergeCell ref="E116:F116"/>
    <mergeCell ref="C117:D117"/>
    <mergeCell ref="E117:F117"/>
    <mergeCell ref="C118:D118"/>
    <mergeCell ref="E118:F118"/>
    <mergeCell ref="C119:D119"/>
    <mergeCell ref="E119:F119"/>
    <mergeCell ref="C120:D120"/>
    <mergeCell ref="E120:F120"/>
    <mergeCell ref="B121:C121"/>
    <mergeCell ref="C123:D123"/>
    <mergeCell ref="E123:F123"/>
    <mergeCell ref="C124:D124"/>
    <mergeCell ref="E124:F124"/>
    <mergeCell ref="C125:D125"/>
    <mergeCell ref="E125:F125"/>
    <mergeCell ref="B126:D126"/>
    <mergeCell ref="C127:D127"/>
    <mergeCell ref="E127:F127"/>
  </mergeCells>
  <pageMargins left="0.5" right="0.5" top="0.5" bottom="0.5" header="0.0" footer="0.0"/>
  <pageSetup orientation="portrait" scale="85" paperSize="9"/>
  <drawing r:id="rIdDr5"/>
</worksheet>
</file>

<file path=docProps/app.xml><?xml version="1.0" encoding="utf-8"?>
<Properties xmlns="http://schemas.openxmlformats.org/officeDocument/2006/extended-properties">
  <Application>JasperReports Library version 6.13.0-46ada4d1be8f3c5985fd0b6146f3ed44caed6f05</Application>
</Properties>
</file>

<file path=docProps/core.xml><?xml version="1.0" encoding="utf-8"?>
<cp:coreProperties xmlns:cp="http://schemas.openxmlformats.org/package/2006/metadata/core-properties" xmlns:dc="http://purl.org/dc/elements/1.1/" xmlns:dcterms="http://purl.org/dc/terms/" xmlns:xsi="http://www.w3.org/2001/XMLSchema-instance"/>
</file>